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drawings/drawing63.xml" ContentType="application/vnd.openxmlformats-officedocument.drawing+xml"/>
  <Override PartName="/xl/drawings/drawing64.xml" ContentType="application/vnd.openxmlformats-officedocument.drawing+xml"/>
  <Override PartName="/xl/drawings/drawing65.xml" ContentType="application/vnd.openxmlformats-officedocument.drawing+xml"/>
  <Override PartName="/xl/drawings/drawing66.xml" ContentType="application/vnd.openxmlformats-officedocument.drawing+xml"/>
  <Override PartName="/xl/drawings/drawing67.xml" ContentType="application/vnd.openxmlformats-officedocument.drawing+xml"/>
  <Override PartName="/xl/drawings/drawing68.xml" ContentType="application/vnd.openxmlformats-officedocument.drawing+xml"/>
  <Override PartName="/xl/drawings/drawing69.xml" ContentType="application/vnd.openxmlformats-officedocument.drawing+xml"/>
  <Override PartName="/xl/drawings/drawing70.xml" ContentType="application/vnd.openxmlformats-officedocument.drawing+xml"/>
  <Override PartName="/xl/drawings/drawing71.xml" ContentType="application/vnd.openxmlformats-officedocument.drawing+xml"/>
  <Override PartName="/xl/drawings/drawing72.xml" ContentType="application/vnd.openxmlformats-officedocument.drawing+xml"/>
  <Override PartName="/xl/drawings/drawing73.xml" ContentType="application/vnd.openxmlformats-officedocument.drawing+xml"/>
  <Override PartName="/xl/drawings/drawing74.xml" ContentType="application/vnd.openxmlformats-officedocument.drawing+xml"/>
  <Override PartName="/xl/drawings/drawing75.xml" ContentType="application/vnd.openxmlformats-officedocument.drawing+xml"/>
  <Override PartName="/xl/drawings/drawing76.xml" ContentType="application/vnd.openxmlformats-officedocument.drawing+xml"/>
  <Override PartName="/xl/drawings/drawing77.xml" ContentType="application/vnd.openxmlformats-officedocument.drawing+xml"/>
  <Override PartName="/xl/drawings/drawing78.xml" ContentType="application/vnd.openxmlformats-officedocument.drawing+xml"/>
  <Override PartName="/xl/drawings/drawing79.xml" ContentType="application/vnd.openxmlformats-officedocument.drawing+xml"/>
  <Override PartName="/xl/drawings/drawing80.xml" ContentType="application/vnd.openxmlformats-officedocument.drawing+xml"/>
  <Override PartName="/xl/drawings/drawing81.xml" ContentType="application/vnd.openxmlformats-officedocument.drawing+xml"/>
  <Override PartName="/xl/drawings/drawing82.xml" ContentType="application/vnd.openxmlformats-officedocument.drawing+xml"/>
  <Override PartName="/xl/drawings/drawing83.xml" ContentType="application/vnd.openxmlformats-officedocument.drawing+xml"/>
  <Override PartName="/xl/drawings/drawing84.xml" ContentType="application/vnd.openxmlformats-officedocument.drawing+xml"/>
  <Override PartName="/xl/drawings/drawing85.xml" ContentType="application/vnd.openxmlformats-officedocument.drawing+xml"/>
  <Override PartName="/xl/drawings/drawing86.xml" ContentType="application/vnd.openxmlformats-officedocument.drawing+xml"/>
  <Override PartName="/xl/drawings/drawing87.xml" ContentType="application/vnd.openxmlformats-officedocument.drawing+xml"/>
  <Override PartName="/xl/drawings/drawing88.xml" ContentType="application/vnd.openxmlformats-officedocument.drawing+xml"/>
  <Override PartName="/xl/drawings/drawing89.xml" ContentType="application/vnd.openxmlformats-officedocument.drawing+xml"/>
  <Override PartName="/xl/drawings/drawing90.xml" ContentType="application/vnd.openxmlformats-officedocument.drawing+xml"/>
  <Override PartName="/xl/drawings/drawing91.xml" ContentType="application/vnd.openxmlformats-officedocument.drawing+xml"/>
  <Override PartName="/xl/drawings/drawing92.xml" ContentType="application/vnd.openxmlformats-officedocument.drawing+xml"/>
  <Override PartName="/xl/drawings/drawing93.xml" ContentType="application/vnd.openxmlformats-officedocument.drawing+xml"/>
  <Override PartName="/xl/drawings/drawing94.xml" ContentType="application/vnd.openxmlformats-officedocument.drawing+xml"/>
  <Override PartName="/xl/drawings/drawing95.xml" ContentType="application/vnd.openxmlformats-officedocument.drawing+xml"/>
  <Override PartName="/xl/drawings/drawing96.xml" ContentType="application/vnd.openxmlformats-officedocument.drawing+xml"/>
  <Override PartName="/xl/drawings/drawing97.xml" ContentType="application/vnd.openxmlformats-officedocument.drawing+xml"/>
  <Override PartName="/xl/drawings/drawing98.xml" ContentType="application/vnd.openxmlformats-officedocument.drawing+xml"/>
  <Override PartName="/xl/drawings/drawing99.xml" ContentType="application/vnd.openxmlformats-officedocument.drawing+xml"/>
  <Override PartName="/xl/drawings/drawing10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showInkAnnotation="0" codeName="ThisWorkbook" defaultThemeVersion="124226"/>
  <mc:AlternateContent xmlns:mc="http://schemas.openxmlformats.org/markup-compatibility/2006">
    <mc:Choice Requires="x15">
      <x15ac:absPath xmlns:x15ac="http://schemas.microsoft.com/office/spreadsheetml/2010/11/ac" url="C:\Users\William\Desktop\CONQA\_Git\CONQA\Doval Constructions\30266\"/>
    </mc:Choice>
  </mc:AlternateContent>
  <xr:revisionPtr revIDLastSave="0" documentId="13_ncr:1_{6988D5F3-7CCF-4623-86EE-32D983707007}" xr6:coauthVersionLast="47" xr6:coauthVersionMax="47" xr10:uidLastSave="{00000000-0000-0000-0000-000000000000}"/>
  <bookViews>
    <workbookView xWindow="1035" yWindow="465" windowWidth="29265" windowHeight="19365" tabRatio="939" activeTab="86" xr2:uid="{00000000-000D-0000-FFFF-FFFF00000000}"/>
  </bookViews>
  <sheets>
    <sheet name="Lot Structure" sheetId="108" r:id="rId1"/>
    <sheet name="Lot Register" sheetId="107" r:id="rId2"/>
    <sheet name="Geotech TR" sheetId="109" state="hidden" r:id="rId3"/>
    <sheet name="Concrete TR" sheetId="110" state="hidden" r:id="rId4"/>
    <sheet name="Water TR" sheetId="111" state="hidden" r:id="rId5"/>
    <sheet name="CR" sheetId="9" r:id="rId6"/>
    <sheet name="NCR" sheetId="8" r:id="rId7"/>
    <sheet name="NCR Register" sheetId="4" r:id="rId8"/>
    <sheet name="LCC Kerb" sheetId="45" state="hidden" r:id="rId9"/>
    <sheet name="LCC SG" sheetId="46" state="hidden" r:id="rId10"/>
    <sheet name="LCC TM" sheetId="47" state="hidden" r:id="rId11"/>
    <sheet name="LCC Site" sheetId="48" state="hidden" r:id="rId12"/>
    <sheet name="Part 2" sheetId="115" state="hidden" r:id="rId13"/>
    <sheet name="Part 30" sheetId="119" state="hidden" r:id="rId14"/>
    <sheet name="Part Q" sheetId="117" state="hidden" r:id="rId15"/>
    <sheet name="02.01" sheetId="6" r:id="rId16"/>
    <sheet name="03.01" sheetId="11" r:id="rId17"/>
    <sheet name="03.02" sheetId="28" state="hidden" r:id="rId18"/>
    <sheet name="03.03" sheetId="51" state="hidden" r:id="rId19"/>
    <sheet name="03.04" sheetId="52" state="hidden" r:id="rId20"/>
    <sheet name="03.20" sheetId="31" state="hidden" r:id="rId21"/>
    <sheet name="03.24" sheetId="27" state="hidden" r:id="rId22"/>
    <sheet name="03.26" sheetId="88" state="hidden" r:id="rId23"/>
    <sheet name="03.22" sheetId="105" state="hidden" r:id="rId24"/>
    <sheet name="03.27" sheetId="12" state="hidden" r:id="rId25"/>
    <sheet name="03.28" sheetId="90" state="hidden" r:id="rId26"/>
    <sheet name="03.41" sheetId="53" state="hidden" r:id="rId27"/>
    <sheet name="03.50" sheetId="86" state="hidden" r:id="rId28"/>
    <sheet name="CTS03.01" sheetId="71" state="hidden" r:id="rId29"/>
    <sheet name="CTS03.02" sheetId="72" state="hidden" r:id="rId30"/>
    <sheet name="CTS03.03" sheetId="74" state="hidden" r:id="rId31"/>
    <sheet name="CTS03.05" sheetId="75" state="hidden" r:id="rId32"/>
    <sheet name="CTS03.08" sheetId="76" state="hidden" r:id="rId33"/>
    <sheet name="03.52" sheetId="13" state="hidden" r:id="rId34"/>
    <sheet name="CTS03.11" sheetId="89" state="hidden" r:id="rId35"/>
    <sheet name="CTS03.28" sheetId="69" state="hidden" r:id="rId36"/>
    <sheet name="CTS04.01" sheetId="77" state="hidden" r:id="rId37"/>
    <sheet name="04.01" sheetId="14" r:id="rId38"/>
    <sheet name="04.03" sheetId="15" state="hidden" r:id="rId39"/>
    <sheet name="04.04" sheetId="54" state="hidden" r:id="rId40"/>
    <sheet name="04.06" sheetId="16" r:id="rId41"/>
    <sheet name="04.07" sheetId="17" state="hidden" r:id="rId42"/>
    <sheet name="04.08" sheetId="26" state="hidden" r:id="rId43"/>
    <sheet name="04.09" sheetId="18" r:id="rId44"/>
    <sheet name="04.10" sheetId="19" state="hidden" r:id="rId45"/>
    <sheet name="05.01" sheetId="32" r:id="rId46"/>
    <sheet name="CTS05.01" sheetId="78" state="hidden" r:id="rId47"/>
    <sheet name="05.02" sheetId="99" r:id="rId48"/>
    <sheet name="06.01" sheetId="29" state="hidden" r:id="rId49"/>
    <sheet name="08.01" sheetId="68" state="hidden" r:id="rId50"/>
    <sheet name="CTS09.01" sheetId="84" state="hidden" r:id="rId51"/>
    <sheet name="09.01" sheetId="44" state="hidden" r:id="rId52"/>
    <sheet name="CTS11.00" sheetId="80" state="hidden" r:id="rId53"/>
    <sheet name="10.01" sheetId="112" state="hidden" r:id="rId54"/>
    <sheet name="11.00" sheetId="67" r:id="rId55"/>
    <sheet name="CTS14.01" sheetId="82" state="hidden" r:id="rId56"/>
    <sheet name="14.08" sheetId="91" r:id="rId57"/>
    <sheet name="14.11" sheetId="41" state="hidden" r:id="rId58"/>
    <sheet name="14.13" sheetId="42" state="hidden" r:id="rId59"/>
    <sheet name="14.20" sheetId="43" r:id="rId60"/>
    <sheet name="16.01" sheetId="106" r:id="rId61"/>
    <sheet name="16.02" sheetId="34" state="hidden" r:id="rId62"/>
    <sheet name="16.03" sheetId="38" state="hidden" r:id="rId63"/>
    <sheet name="16.06" sheetId="39" state="hidden" r:id="rId64"/>
    <sheet name="22.01" sheetId="85" r:id="rId65"/>
    <sheet name="25.01" sheetId="92" state="hidden" r:id="rId66"/>
    <sheet name="27.01" sheetId="55" r:id="rId67"/>
    <sheet name="CTS16.01" sheetId="81" state="hidden" r:id="rId68"/>
    <sheet name="28.01" sheetId="20" r:id="rId69"/>
    <sheet name="30.01" sheetId="50" state="hidden" r:id="rId70"/>
    <sheet name="CTS30.01" sheetId="70" state="hidden" r:id="rId71"/>
    <sheet name="30.01 (JvW)" sheetId="93" state="hidden" r:id="rId72"/>
    <sheet name="30.02" sheetId="49" state="hidden" r:id="rId73"/>
    <sheet name="38.01" sheetId="40" state="hidden" r:id="rId74"/>
    <sheet name="CTS45.01" sheetId="58" state="hidden" r:id="rId75"/>
    <sheet name="45.01" sheetId="94" state="hidden" r:id="rId76"/>
    <sheet name="50.01" sheetId="21" state="hidden" r:id="rId77"/>
    <sheet name="51.01" sheetId="22" r:id="rId78"/>
    <sheet name="52.01" sheetId="79" r:id="rId79"/>
    <sheet name="62.01" sheetId="59" state="hidden" r:id="rId80"/>
    <sheet name="63.01" sheetId="63" state="hidden" r:id="rId81"/>
    <sheet name="63.01A" sheetId="60" state="hidden" r:id="rId82"/>
    <sheet name="63.02" sheetId="62" state="hidden" r:id="rId83"/>
    <sheet name="63.03" sheetId="121" state="hidden" r:id="rId84"/>
    <sheet name="70.01" sheetId="23" r:id="rId85"/>
    <sheet name="70.02" sheetId="64" r:id="rId86"/>
    <sheet name="70.03" sheetId="100" r:id="rId87"/>
    <sheet name="71.01" sheetId="24" state="hidden" r:id="rId88"/>
    <sheet name="71.02" sheetId="25" state="hidden" r:id="rId89"/>
    <sheet name="74.01" sheetId="61" state="hidden" r:id="rId90"/>
    <sheet name="74.02" sheetId="66" state="hidden" r:id="rId91"/>
    <sheet name="75.01" sheetId="95" state="hidden" r:id="rId92"/>
    <sheet name="77.01" sheetId="98" state="hidden" r:id="rId93"/>
    <sheet name="78.01" sheetId="65" state="hidden" r:id="rId94"/>
    <sheet name="80.01" sheetId="96" state="hidden" r:id="rId95"/>
    <sheet name="84.01" sheetId="97" state="hidden" r:id="rId96"/>
    <sheet name="91.01" sheetId="101" state="hidden" r:id="rId97"/>
    <sheet name="100.01" sheetId="104" state="hidden" r:id="rId98"/>
    <sheet name="GeoInventions" sheetId="102" state="hidden" r:id="rId99"/>
    <sheet name="00.00" sheetId="10" state="hidden" r:id="rId100"/>
    <sheet name="70.02 (2)" sheetId="103" state="hidden" r:id="rId101"/>
  </sheets>
  <functionGroups builtInGroupCount="19"/>
  <definedNames>
    <definedName name="__SEC1200">#REF!</definedName>
    <definedName name="_xlnm._FilterDatabase" localSheetId="3" hidden="1">'Concrete TR'!$A$4:$AD$62</definedName>
    <definedName name="_xlnm._FilterDatabase" localSheetId="2" hidden="1">'Geotech TR'!$A$4:$AK$94</definedName>
    <definedName name="_xlnm._FilterDatabase" localSheetId="1" hidden="1">'Lot Register'!$B$15:$Y$868</definedName>
    <definedName name="_xlnm._FilterDatabase" localSheetId="4" hidden="1">'Water TR'!$A$4:$AF$61</definedName>
    <definedName name="_Parse_Out" hidden="1">#REF!</definedName>
    <definedName name="A\04.092">#REF!</definedName>
    <definedName name="A1050000" localSheetId="60">#REF!</definedName>
    <definedName name="A1050000">#REF!</definedName>
    <definedName name="A1100000" localSheetId="60">#REF!</definedName>
    <definedName name="A1100000">#REF!</definedName>
    <definedName name="A1500000" localSheetId="60">#REF!</definedName>
    <definedName name="A1500000">#REF!</definedName>
    <definedName name="A2000000" localSheetId="60">#REF!</definedName>
    <definedName name="A2000000">#REF!</definedName>
    <definedName name="bfsdgvsd">#REF!</definedName>
    <definedName name="dfsc">#REF!</definedName>
    <definedName name="ergerg">#REF!</definedName>
    <definedName name="EstimatingRateMakeUp">#REF!</definedName>
    <definedName name="fdg">#REF!</definedName>
    <definedName name="gfd">#REF!</definedName>
    <definedName name="Items_01">#REF!</definedName>
    <definedName name="_xlnm.Print_Area" localSheetId="99">'00.00'!$B$4:$AS$87</definedName>
    <definedName name="_xlnm.Print_Area" localSheetId="15">'02.01'!$B$4:$AS$87</definedName>
    <definedName name="_xlnm.Print_Area" localSheetId="16">'03.01'!$B$4:$AS$87</definedName>
    <definedName name="_xlnm.Print_Area" localSheetId="17">'03.02'!$B$4:$AS$97</definedName>
    <definedName name="_xlnm.Print_Area" localSheetId="18">'03.03'!$B$4:$AS$85</definedName>
    <definedName name="_xlnm.Print_Area" localSheetId="19">'03.04'!$B$4:$AS$85</definedName>
    <definedName name="_xlnm.Print_Area" localSheetId="20">'03.20'!$B$4:$AS$85</definedName>
    <definedName name="_xlnm.Print_Area" localSheetId="23">'03.22'!$B$4:$AS$85</definedName>
    <definedName name="_xlnm.Print_Area" localSheetId="21">'03.24'!$B$4:$AS$87</definedName>
    <definedName name="_xlnm.Print_Area" localSheetId="22">'03.26'!$B$4:$AS$85</definedName>
    <definedName name="_xlnm.Print_Area" localSheetId="24">'03.27'!$B$4:$AS$87</definedName>
    <definedName name="_xlnm.Print_Area" localSheetId="25">'03.28'!$B$4:$AS$83</definedName>
    <definedName name="_xlnm.Print_Area" localSheetId="26">'03.41'!$B$4:$AS$87</definedName>
    <definedName name="_xlnm.Print_Area" localSheetId="27">'03.50'!$B$4:$AS$87</definedName>
    <definedName name="_xlnm.Print_Area" localSheetId="33">'03.52'!$B$4:$AS$89</definedName>
    <definedName name="_xlnm.Print_Area" localSheetId="37">'04.01'!$B$4:$AS$93</definedName>
    <definedName name="_xlnm.Print_Area" localSheetId="38">'04.03'!$B$4:$AS$87</definedName>
    <definedName name="_xlnm.Print_Area" localSheetId="39">'04.04'!$B$4:$AS$87</definedName>
    <definedName name="_xlnm.Print_Area" localSheetId="40">'04.06'!$B$4:$AS$89</definedName>
    <definedName name="_xlnm.Print_Area" localSheetId="41">'04.07'!$B$4:$AS$95</definedName>
    <definedName name="_xlnm.Print_Area" localSheetId="42">'04.08'!$B$4:$AS$87</definedName>
    <definedName name="_xlnm.Print_Area" localSheetId="43">'04.09'!$B$4:$AS$85</definedName>
    <definedName name="_xlnm.Print_Area" localSheetId="44">'04.10'!$B$4:$AS$83</definedName>
    <definedName name="_xlnm.Print_Area" localSheetId="45">'05.01'!$B$4:$AS$85</definedName>
    <definedName name="_xlnm.Print_Area" localSheetId="47">'05.02'!$B$4:$AS$85</definedName>
    <definedName name="_xlnm.Print_Area" localSheetId="48">'06.01'!$B$4:$AS$87</definedName>
    <definedName name="_xlnm.Print_Area" localSheetId="49">'08.01'!$B$4:$AS$87</definedName>
    <definedName name="_xlnm.Print_Area" localSheetId="51">'09.01'!$B$4:$AS$87</definedName>
    <definedName name="_xlnm.Print_Area" localSheetId="53">'10.01'!$B$4:$AS$87</definedName>
    <definedName name="_xlnm.Print_Area" localSheetId="97">'100.01'!$B$4:$AS$87</definedName>
    <definedName name="_xlnm.Print_Area" localSheetId="54">'11.00'!$B$4:$AS$88</definedName>
    <definedName name="_xlnm.Print_Area" localSheetId="56">'14.08'!$B$4:$AS$87</definedName>
    <definedName name="_xlnm.Print_Area" localSheetId="57">'14.11'!$B$4:$AS$87</definedName>
    <definedName name="_xlnm.Print_Area" localSheetId="58">'14.13'!$B$4:$AS$87</definedName>
    <definedName name="_xlnm.Print_Area" localSheetId="59">'14.20'!$B$4:$AS$87</definedName>
    <definedName name="_xlnm.Print_Area" localSheetId="60">'16.01'!$B$4:$AS$98</definedName>
    <definedName name="_xlnm.Print_Area" localSheetId="61">'16.02'!$B$4:$AS$125</definedName>
    <definedName name="_xlnm.Print_Area" localSheetId="62">'16.03'!$B$4:$AS$87</definedName>
    <definedName name="_xlnm.Print_Area" localSheetId="63">'16.06'!$B$4:$AS$87</definedName>
    <definedName name="_xlnm.Print_Area" localSheetId="64">'22.01'!$B$4:$AS$87</definedName>
    <definedName name="_xlnm.Print_Area" localSheetId="65">'25.01'!$B$4:$AS$87</definedName>
    <definedName name="_xlnm.Print_Area" localSheetId="66">'27.01'!$B$4:$AS$87</definedName>
    <definedName name="_xlnm.Print_Area" localSheetId="68">'28.01'!$B$4:$AS$87</definedName>
    <definedName name="_xlnm.Print_Area" localSheetId="69">'30.01'!$B$4:$AS$87</definedName>
    <definedName name="_xlnm.Print_Area" localSheetId="71">'30.01 (JvW)'!$B$4:$AS$89</definedName>
    <definedName name="_xlnm.Print_Area" localSheetId="72">'30.02'!$B$4:$AV$93</definedName>
    <definedName name="_xlnm.Print_Area" localSheetId="73">'38.01'!$B$4:$AS$87</definedName>
    <definedName name="_xlnm.Print_Area" localSheetId="75">'45.01'!$B$4:$AS$85</definedName>
    <definedName name="_xlnm.Print_Area" localSheetId="76">'50.01'!$B$4:$AS$87</definedName>
    <definedName name="_xlnm.Print_Area" localSheetId="77">'51.01'!$B$4:$AS$85</definedName>
    <definedName name="_xlnm.Print_Area" localSheetId="78">'52.01'!$B$4:$AS$87</definedName>
    <definedName name="_xlnm.Print_Area" localSheetId="79">'62.01'!$B$4:$AS$87</definedName>
    <definedName name="_xlnm.Print_Area" localSheetId="80">'63.01'!$B$4:$AS$89</definedName>
    <definedName name="_xlnm.Print_Area" localSheetId="81">'63.01A'!$B$4:$AS$87</definedName>
    <definedName name="_xlnm.Print_Area" localSheetId="82">'63.02'!$B$4:$AS$51</definedName>
    <definedName name="_xlnm.Print_Area" localSheetId="83">'63.03'!$B$4:$AS$51</definedName>
    <definedName name="_xlnm.Print_Area" localSheetId="84">'70.01'!$B$4:$AS$89</definedName>
    <definedName name="_xlnm.Print_Area" localSheetId="85">'70.02'!$B$4:$AS$52</definedName>
    <definedName name="_xlnm.Print_Area" localSheetId="100">'70.02 (2)'!$B$4:$AS$52</definedName>
    <definedName name="_xlnm.Print_Area" localSheetId="86">'70.03'!$B$4:$AS$89</definedName>
    <definedName name="_xlnm.Print_Area" localSheetId="87">'71.01'!$B$4:$AS$87</definedName>
    <definedName name="_xlnm.Print_Area" localSheetId="88">'71.02'!$B$4:$AS$87</definedName>
    <definedName name="_xlnm.Print_Area" localSheetId="89">'74.01'!$B$4:$AS$97</definedName>
    <definedName name="_xlnm.Print_Area" localSheetId="90">'74.02'!$B$4:$AS$49</definedName>
    <definedName name="_xlnm.Print_Area" localSheetId="91">'75.01'!$B$4:$AS$95</definedName>
    <definedName name="_xlnm.Print_Area" localSheetId="92">'77.01'!$B$4:$AS$95</definedName>
    <definedName name="_xlnm.Print_Area" localSheetId="93">'78.01'!$B$4:$AS$95</definedName>
    <definedName name="_xlnm.Print_Area" localSheetId="94">'80.01'!$B$4:$AS$89</definedName>
    <definedName name="_xlnm.Print_Area" localSheetId="95">'84.01'!$B$4:$AS$87</definedName>
    <definedName name="_xlnm.Print_Area" localSheetId="96">'91.01'!$B$4:$AS$87</definedName>
    <definedName name="_xlnm.Print_Area" localSheetId="3">'Concrete TR'!$A:$AB</definedName>
    <definedName name="_xlnm.Print_Area" localSheetId="5">CR!$B$4:$AT$67</definedName>
    <definedName name="_xlnm.Print_Area" localSheetId="28">'CTS03.01'!$B$4:$AS$97</definedName>
    <definedName name="_xlnm.Print_Area" localSheetId="29">'CTS03.02'!$B$4:$AS$71</definedName>
    <definedName name="_xlnm.Print_Area" localSheetId="30">'CTS03.03'!$B$4:$AS$87</definedName>
    <definedName name="_xlnm.Print_Area" localSheetId="31">'CTS03.05'!$B$4:$AS$87</definedName>
    <definedName name="_xlnm.Print_Area" localSheetId="32">'CTS03.08'!$B$4:$AS$85</definedName>
    <definedName name="_xlnm.Print_Area" localSheetId="34">'CTS03.11'!$B$4:$AS$85</definedName>
    <definedName name="_xlnm.Print_Area" localSheetId="35">'CTS03.28'!$B$4:$AS$87</definedName>
    <definedName name="_xlnm.Print_Area" localSheetId="36">'CTS04.01'!$B$4:$AS$93</definedName>
    <definedName name="_xlnm.Print_Area" localSheetId="46">'CTS05.01'!$B$4:$AS$87</definedName>
    <definedName name="_xlnm.Print_Area" localSheetId="50">'CTS09.01'!$B$4:$AS$87</definedName>
    <definedName name="_xlnm.Print_Area" localSheetId="52">'CTS11.00'!$B$4:$AS$87</definedName>
    <definedName name="_xlnm.Print_Area" localSheetId="55">'CTS14.01'!$B$4:$AS$87</definedName>
    <definedName name="_xlnm.Print_Area" localSheetId="67">'CTS16.01'!$B$4:$AS$163</definedName>
    <definedName name="_xlnm.Print_Area" localSheetId="70">'CTS30.01'!$B$4:$AS$79</definedName>
    <definedName name="_xlnm.Print_Area" localSheetId="74">'CTS45.01'!$B$4:$AS$85</definedName>
    <definedName name="_xlnm.Print_Area" localSheetId="98">GeoInventions!$B$4:$AS$87</definedName>
    <definedName name="_xlnm.Print_Area" localSheetId="2">'Geotech TR'!$A:$AI</definedName>
    <definedName name="_xlnm.Print_Area" localSheetId="8">'LCC Kerb'!$B$4:$AS$91</definedName>
    <definedName name="_xlnm.Print_Area" localSheetId="9">'LCC SG'!$B$4:$AS$87</definedName>
    <definedName name="_xlnm.Print_Area" localSheetId="11">'LCC Site'!$B$4:$AS$87</definedName>
    <definedName name="_xlnm.Print_Area" localSheetId="10">'LCC TM'!$B$4:$AS$87</definedName>
    <definedName name="_xlnm.Print_Area" localSheetId="6">NCR!$B$4:$AT$36</definedName>
    <definedName name="_xlnm.Print_Area" localSheetId="12">'Part 2'!$B$4:$AS$87</definedName>
    <definedName name="_xlnm.Print_Area" localSheetId="13">'Part 30'!$B$4:$AS$93</definedName>
    <definedName name="_xlnm.Print_Area" localSheetId="14">'Part Q'!$B$4:$AS$93</definedName>
    <definedName name="_xlnm.Print_Area" localSheetId="4">'Water TR'!$A:$AD</definedName>
    <definedName name="_xlnm.Print_Titles" localSheetId="99">'00.00'!$4:$11</definedName>
    <definedName name="_xlnm.Print_Titles" localSheetId="15">'02.01'!$4:$11</definedName>
    <definedName name="_xlnm.Print_Titles" localSheetId="16">'03.01'!$4:$11</definedName>
    <definedName name="_xlnm.Print_Titles" localSheetId="17">'03.02'!$4:$11</definedName>
    <definedName name="_xlnm.Print_Titles" localSheetId="18">'03.03'!$4:$11</definedName>
    <definedName name="_xlnm.Print_Titles" localSheetId="19">'03.04'!$4:$11</definedName>
    <definedName name="_xlnm.Print_Titles" localSheetId="20">'03.20'!$4:$11</definedName>
    <definedName name="_xlnm.Print_Titles" localSheetId="23">'03.22'!$4:$11</definedName>
    <definedName name="_xlnm.Print_Titles" localSheetId="21">'03.24'!$4:$11</definedName>
    <definedName name="_xlnm.Print_Titles" localSheetId="22">'03.26'!$4:$11</definedName>
    <definedName name="_xlnm.Print_Titles" localSheetId="24">'03.27'!$4:$11</definedName>
    <definedName name="_xlnm.Print_Titles" localSheetId="25">'03.28'!$4:$11</definedName>
    <definedName name="_xlnm.Print_Titles" localSheetId="26">'03.41'!$4:$11</definedName>
    <definedName name="_xlnm.Print_Titles" localSheetId="27">'03.50'!$4:$11</definedName>
    <definedName name="_xlnm.Print_Titles" localSheetId="33">'03.52'!$4:$11</definedName>
    <definedName name="_xlnm.Print_Titles" localSheetId="37">'04.01'!$4:$11</definedName>
    <definedName name="_xlnm.Print_Titles" localSheetId="38">'04.03'!$4:$11</definedName>
    <definedName name="_xlnm.Print_Titles" localSheetId="39">'04.04'!$4:$11</definedName>
    <definedName name="_xlnm.Print_Titles" localSheetId="40">'04.06'!$4:$11</definedName>
    <definedName name="_xlnm.Print_Titles" localSheetId="41">'04.07'!$4:$11</definedName>
    <definedName name="_xlnm.Print_Titles" localSheetId="42">'04.08'!$4:$11</definedName>
    <definedName name="_xlnm.Print_Titles" localSheetId="43">'04.09'!$4:$11</definedName>
    <definedName name="_xlnm.Print_Titles" localSheetId="44">'04.10'!$4:$11</definedName>
    <definedName name="_xlnm.Print_Titles" localSheetId="45">'05.01'!$4:$11</definedName>
    <definedName name="_xlnm.Print_Titles" localSheetId="47">'05.02'!$4:$11</definedName>
    <definedName name="_xlnm.Print_Titles" localSheetId="48">'06.01'!$4:$11</definedName>
    <definedName name="_xlnm.Print_Titles" localSheetId="49">'08.01'!$4:$11</definedName>
    <definedName name="_xlnm.Print_Titles" localSheetId="51">'09.01'!$4:$11</definedName>
    <definedName name="_xlnm.Print_Titles" localSheetId="53">'10.01'!$4:$11</definedName>
    <definedName name="_xlnm.Print_Titles" localSheetId="97">'100.01'!$4:$11</definedName>
    <definedName name="_xlnm.Print_Titles" localSheetId="54">'11.00'!$4:$11</definedName>
    <definedName name="_xlnm.Print_Titles" localSheetId="56">'14.08'!$4:$11</definedName>
    <definedName name="_xlnm.Print_Titles" localSheetId="57">'14.11'!$4:$11</definedName>
    <definedName name="_xlnm.Print_Titles" localSheetId="58">'14.13'!$4:$11</definedName>
    <definedName name="_xlnm.Print_Titles" localSheetId="59">'14.20'!$4:$11</definedName>
    <definedName name="_xlnm.Print_Titles" localSheetId="60">'16.01'!$4:$11</definedName>
    <definedName name="_xlnm.Print_Titles" localSheetId="61">'16.02'!$4:$11</definedName>
    <definedName name="_xlnm.Print_Titles" localSheetId="62">'16.03'!$4:$11</definedName>
    <definedName name="_xlnm.Print_Titles" localSheetId="63">'16.06'!$4:$11</definedName>
    <definedName name="_xlnm.Print_Titles" localSheetId="64">'22.01'!$4:$11</definedName>
    <definedName name="_xlnm.Print_Titles" localSheetId="65">'25.01'!$4:$11</definedName>
    <definedName name="_xlnm.Print_Titles" localSheetId="66">'27.01'!$4:$11</definedName>
    <definedName name="_xlnm.Print_Titles" localSheetId="68">'28.01'!$4:$11</definedName>
    <definedName name="_xlnm.Print_Titles" localSheetId="69">'30.01'!$4:$11</definedName>
    <definedName name="_xlnm.Print_Titles" localSheetId="71">'30.01 (JvW)'!$4:$11</definedName>
    <definedName name="_xlnm.Print_Titles" localSheetId="72">'30.02'!$4:$11</definedName>
    <definedName name="_xlnm.Print_Titles" localSheetId="73">'38.01'!$4:$11</definedName>
    <definedName name="_xlnm.Print_Titles" localSheetId="75">'45.01'!$4:$11</definedName>
    <definedName name="_xlnm.Print_Titles" localSheetId="76">'50.01'!$4:$11</definedName>
    <definedName name="_xlnm.Print_Titles" localSheetId="77">'51.01'!$4:$11</definedName>
    <definedName name="_xlnm.Print_Titles" localSheetId="78">'52.01'!$4:$11</definedName>
    <definedName name="_xlnm.Print_Titles" localSheetId="79">'62.01'!$4:$11</definedName>
    <definedName name="_xlnm.Print_Titles" localSheetId="80">'63.01'!$4:$11</definedName>
    <definedName name="_xlnm.Print_Titles" localSheetId="81">'63.01A'!$4:$11</definedName>
    <definedName name="_xlnm.Print_Titles" localSheetId="82">'63.02'!$4:$11</definedName>
    <definedName name="_xlnm.Print_Titles" localSheetId="83">'63.03'!$4:$11</definedName>
    <definedName name="_xlnm.Print_Titles" localSheetId="84">'70.01'!$4:$11</definedName>
    <definedName name="_xlnm.Print_Titles" localSheetId="85">'70.02'!$4:$11</definedName>
    <definedName name="_xlnm.Print_Titles" localSheetId="100">'70.02 (2)'!$4:$11</definedName>
    <definedName name="_xlnm.Print_Titles" localSheetId="86">'70.03'!$4:$11</definedName>
    <definedName name="_xlnm.Print_Titles" localSheetId="87">'71.01'!$4:$11</definedName>
    <definedName name="_xlnm.Print_Titles" localSheetId="88">'71.02'!$4:$11</definedName>
    <definedName name="_xlnm.Print_Titles" localSheetId="89">'74.01'!$4:$13</definedName>
    <definedName name="_xlnm.Print_Titles" localSheetId="90">'74.02'!$4:$11</definedName>
    <definedName name="_xlnm.Print_Titles" localSheetId="91">'75.01'!$4:$13</definedName>
    <definedName name="_xlnm.Print_Titles" localSheetId="92">'77.01'!$4:$13</definedName>
    <definedName name="_xlnm.Print_Titles" localSheetId="93">'78.01'!$4:$11</definedName>
    <definedName name="_xlnm.Print_Titles" localSheetId="94">'80.01'!$4:$11</definedName>
    <definedName name="_xlnm.Print_Titles" localSheetId="95">'84.01'!$4:$11</definedName>
    <definedName name="_xlnm.Print_Titles" localSheetId="96">'91.01'!$4:$11</definedName>
    <definedName name="_xlnm.Print_Titles" localSheetId="3">'Concrete TR'!$1:$4</definedName>
    <definedName name="_xlnm.Print_Titles" localSheetId="5">CR!$4:$11</definedName>
    <definedName name="_xlnm.Print_Titles" localSheetId="28">'CTS03.01'!$4:$11</definedName>
    <definedName name="_xlnm.Print_Titles" localSheetId="29">'CTS03.02'!$4:$11</definedName>
    <definedName name="_xlnm.Print_Titles" localSheetId="30">'CTS03.03'!$4:$11</definedName>
    <definedName name="_xlnm.Print_Titles" localSheetId="31">'CTS03.05'!$4:$11</definedName>
    <definedName name="_xlnm.Print_Titles" localSheetId="32">'CTS03.08'!$4:$11</definedName>
    <definedName name="_xlnm.Print_Titles" localSheetId="34">'CTS03.11'!$4:$11</definedName>
    <definedName name="_xlnm.Print_Titles" localSheetId="35">'CTS03.28'!$4:$11</definedName>
    <definedName name="_xlnm.Print_Titles" localSheetId="36">'CTS04.01'!$4:$11</definedName>
    <definedName name="_xlnm.Print_Titles" localSheetId="46">'CTS05.01'!$4:$11</definedName>
    <definedName name="_xlnm.Print_Titles" localSheetId="50">'CTS09.01'!$4:$11</definedName>
    <definedName name="_xlnm.Print_Titles" localSheetId="52">'CTS11.00'!$4:$11</definedName>
    <definedName name="_xlnm.Print_Titles" localSheetId="55">'CTS14.01'!$4:$11</definedName>
    <definedName name="_xlnm.Print_Titles" localSheetId="67">'CTS16.01'!$4:$11</definedName>
    <definedName name="_xlnm.Print_Titles" localSheetId="70">'CTS30.01'!$4:$11</definedName>
    <definedName name="_xlnm.Print_Titles" localSheetId="74">'CTS45.01'!$4:$11</definedName>
    <definedName name="_xlnm.Print_Titles" localSheetId="98">GeoInventions!$4:$11</definedName>
    <definedName name="_xlnm.Print_Titles" localSheetId="2">'Geotech TR'!$1:$4</definedName>
    <definedName name="_xlnm.Print_Titles" localSheetId="8">'LCC Kerb'!$4:$11</definedName>
    <definedName name="_xlnm.Print_Titles" localSheetId="9">'LCC SG'!$4:$11</definedName>
    <definedName name="_xlnm.Print_Titles" localSheetId="11">'LCC Site'!$4:$11</definedName>
    <definedName name="_xlnm.Print_Titles" localSheetId="10">'LCC TM'!$4:$11</definedName>
    <definedName name="_xlnm.Print_Titles" localSheetId="1">'Lot Register'!$12:$15</definedName>
    <definedName name="_xlnm.Print_Titles" localSheetId="6">NCR!$4:$11</definedName>
    <definedName name="_xlnm.Print_Titles" localSheetId="7">'NCR Register'!$2:$4</definedName>
    <definedName name="_xlnm.Print_Titles" localSheetId="12">'Part 2'!$4:$11</definedName>
    <definedName name="_xlnm.Print_Titles" localSheetId="13">'Part 30'!$4:$11</definedName>
    <definedName name="_xlnm.Print_Titles" localSheetId="14">'Part Q'!$4:$11</definedName>
    <definedName name="_xlnm.Print_Titles" localSheetId="4">'Water TR'!$1:$4</definedName>
    <definedName name="rgfe">#REF!</definedName>
    <definedName name="rst">#REF!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4" i="94" l="1"/>
  <c r="S5" i="4"/>
  <c r="M14" i="107"/>
  <c r="L14" i="107"/>
  <c r="K14" i="107"/>
  <c r="J14" i="107"/>
  <c r="AF5" i="121" l="1"/>
  <c r="AF4" i="121"/>
  <c r="J4" i="121"/>
  <c r="BR2" i="121"/>
  <c r="AS2" i="121"/>
  <c r="X92" i="119" l="1"/>
  <c r="C92" i="119"/>
  <c r="AF5" i="119"/>
  <c r="AF4" i="119"/>
  <c r="J4" i="119"/>
  <c r="BR2" i="119"/>
  <c r="AS2" i="119"/>
  <c r="X92" i="117"/>
  <c r="C92" i="117"/>
  <c r="AF5" i="117"/>
  <c r="AF4" i="117"/>
  <c r="J4" i="117"/>
  <c r="BR2" i="117"/>
  <c r="AS2" i="117"/>
  <c r="X86" i="115"/>
  <c r="C86" i="115"/>
  <c r="AF5" i="115"/>
  <c r="AF4" i="115"/>
  <c r="J4" i="115"/>
  <c r="BR2" i="115"/>
  <c r="AS2" i="115"/>
  <c r="R3" i="4" l="1"/>
  <c r="R5" i="4"/>
  <c r="Q5" i="4"/>
  <c r="P5" i="4"/>
  <c r="O5" i="4"/>
  <c r="N5" i="4"/>
  <c r="M5" i="4"/>
  <c r="L5" i="4"/>
  <c r="K5" i="4"/>
  <c r="J5" i="4"/>
  <c r="I5" i="4"/>
  <c r="C5" i="4"/>
  <c r="B5" i="4"/>
  <c r="X84" i="51" l="1"/>
  <c r="A17" i="107" l="1"/>
  <c r="A18" i="107" s="1"/>
  <c r="A19" i="107" s="1"/>
  <c r="A20" i="107" s="1"/>
  <c r="A21" i="107" s="1"/>
  <c r="A22" i="107" s="1"/>
  <c r="A23" i="107" s="1"/>
  <c r="A24" i="107" s="1"/>
  <c r="A25" i="107" l="1"/>
  <c r="A26" i="107" s="1"/>
  <c r="A27" i="107" s="1"/>
  <c r="A28" i="107" s="1"/>
  <c r="A29" i="107" s="1"/>
  <c r="A30" i="107" s="1"/>
  <c r="A31" i="107" s="1"/>
  <c r="A32" i="107" s="1"/>
  <c r="A33" i="107" s="1"/>
  <c r="A34" i="107" s="1"/>
  <c r="A35" i="107" s="1"/>
  <c r="A36" i="107" s="1"/>
  <c r="A37" i="107" s="1"/>
  <c r="A38" i="107" s="1"/>
  <c r="A39" i="107" s="1"/>
  <c r="A40" i="107" s="1"/>
  <c r="A41" i="107" s="1"/>
  <c r="A42" i="107" s="1"/>
  <c r="A43" i="107" s="1"/>
  <c r="A44" i="107" s="1"/>
  <c r="A45" i="107" s="1"/>
  <c r="A46" i="107" s="1"/>
  <c r="A47" i="107" s="1"/>
  <c r="A48" i="107" s="1"/>
  <c r="A49" i="107" s="1"/>
  <c r="A50" i="107" s="1"/>
  <c r="A51" i="107" s="1"/>
  <c r="A52" i="107" s="1"/>
  <c r="A53" i="107" s="1"/>
  <c r="A54" i="107" s="1"/>
  <c r="A55" i="107" s="1"/>
  <c r="A56" i="107" s="1"/>
  <c r="A57" i="107" s="1"/>
  <c r="A58" i="107" s="1"/>
  <c r="A59" i="107" s="1"/>
  <c r="A60" i="107" s="1"/>
  <c r="A61" i="107" s="1"/>
  <c r="A62" i="107" s="1"/>
  <c r="A63" i="107" s="1"/>
  <c r="A64" i="107" s="1"/>
  <c r="A65" i="107" s="1"/>
  <c r="A66" i="107" s="1"/>
  <c r="A67" i="107" s="1"/>
  <c r="A68" i="107" s="1"/>
  <c r="A69" i="107" s="1"/>
  <c r="A70" i="107" s="1"/>
  <c r="A71" i="107" s="1"/>
  <c r="A72" i="107" s="1"/>
  <c r="A73" i="107" s="1"/>
  <c r="A74" i="107" s="1"/>
  <c r="A75" i="107" s="1"/>
  <c r="A76" i="107" s="1"/>
  <c r="A77" i="107" s="1"/>
  <c r="A78" i="107" s="1"/>
  <c r="A79" i="107" s="1"/>
  <c r="A80" i="107" s="1"/>
  <c r="A81" i="107" s="1"/>
  <c r="A82" i="107" s="1"/>
  <c r="A83" i="107" s="1"/>
  <c r="A84" i="107" s="1"/>
  <c r="A85" i="107" s="1"/>
  <c r="A86" i="107" s="1"/>
  <c r="A87" i="107" s="1"/>
  <c r="A88" i="107" s="1"/>
  <c r="A89" i="107" s="1"/>
  <c r="A90" i="107" s="1"/>
  <c r="A91" i="107" s="1"/>
  <c r="A92" i="107" s="1"/>
  <c r="A93" i="107" s="1"/>
  <c r="A94" i="107" s="1"/>
  <c r="A95" i="107" s="1"/>
  <c r="A96" i="107" s="1"/>
  <c r="A97" i="107" s="1"/>
  <c r="A98" i="107" s="1"/>
  <c r="A99" i="107" s="1"/>
  <c r="A100" i="107" s="1"/>
  <c r="A101" i="107" s="1"/>
  <c r="A102" i="107" s="1"/>
  <c r="A103" i="107" s="1"/>
  <c r="A104" i="107" s="1"/>
  <c r="A105" i="107" s="1"/>
  <c r="A106" i="107" s="1"/>
  <c r="A107" i="107" s="1"/>
  <c r="A108" i="107" s="1"/>
  <c r="A109" i="107" s="1"/>
  <c r="A110" i="107" s="1"/>
  <c r="A111" i="107" s="1"/>
  <c r="A112" i="107" s="1"/>
  <c r="A113" i="107" s="1"/>
  <c r="A114" i="107" s="1"/>
  <c r="A115" i="107" s="1"/>
  <c r="A116" i="107" s="1"/>
  <c r="A117" i="107" s="1"/>
  <c r="A118" i="107" s="1"/>
  <c r="A119" i="107" s="1"/>
  <c r="A120" i="107" s="1"/>
  <c r="A121" i="107" s="1"/>
  <c r="A122" i="107" s="1"/>
  <c r="A123" i="107" s="1"/>
  <c r="A124" i="107" s="1"/>
  <c r="A125" i="107" s="1"/>
  <c r="A126" i="107" s="1"/>
  <c r="A127" i="107" s="1"/>
  <c r="A128" i="107" s="1"/>
  <c r="A129" i="107" s="1"/>
  <c r="A130" i="107" s="1"/>
  <c r="A131" i="107" s="1"/>
  <c r="A132" i="107" s="1"/>
  <c r="A133" i="107" s="1"/>
  <c r="A134" i="107" s="1"/>
  <c r="A135" i="107" s="1"/>
  <c r="A136" i="107" s="1"/>
  <c r="A137" i="107" s="1"/>
  <c r="A138" i="107" s="1"/>
  <c r="A139" i="107" s="1"/>
  <c r="A140" i="107" s="1"/>
  <c r="A141" i="107" s="1"/>
  <c r="X97" i="106" l="1"/>
  <c r="C97" i="106"/>
  <c r="X86" i="112"/>
  <c r="C86" i="112"/>
  <c r="AF5" i="112"/>
  <c r="AF4" i="112"/>
  <c r="J4" i="112"/>
  <c r="BR2" i="112"/>
  <c r="AS2" i="112"/>
  <c r="AF5" i="106" l="1"/>
  <c r="AF4" i="106"/>
  <c r="J4" i="106"/>
  <c r="B52" i="9"/>
  <c r="X52" i="9"/>
  <c r="AD52" i="9"/>
  <c r="AJ52" i="9"/>
  <c r="AN52" i="9"/>
  <c r="AF5" i="71" l="1"/>
  <c r="AF4" i="71"/>
  <c r="J4" i="71"/>
  <c r="AF5" i="72"/>
  <c r="AF4" i="72"/>
  <c r="J4" i="72"/>
  <c r="AF5" i="74"/>
  <c r="AF4" i="74"/>
  <c r="J4" i="74"/>
  <c r="D2" i="107" l="1"/>
  <c r="P2" i="107"/>
  <c r="C29" i="8"/>
  <c r="C23" i="8"/>
  <c r="C35" i="8"/>
  <c r="X86" i="104"/>
  <c r="C86" i="104"/>
  <c r="X86" i="101"/>
  <c r="C86" i="101"/>
  <c r="X86" i="97"/>
  <c r="C86" i="97"/>
  <c r="X88" i="96"/>
  <c r="C88" i="96"/>
  <c r="X94" i="65"/>
  <c r="C94" i="65"/>
  <c r="X94" i="98"/>
  <c r="C94" i="98"/>
  <c r="X96" i="61"/>
  <c r="C96" i="61"/>
  <c r="X86" i="24"/>
  <c r="C86" i="24"/>
  <c r="X88" i="100"/>
  <c r="C88" i="100"/>
  <c r="X88" i="23"/>
  <c r="C88" i="23"/>
  <c r="X88" i="63"/>
  <c r="C88" i="63"/>
  <c r="X86" i="59"/>
  <c r="C86" i="59"/>
  <c r="X86" i="79"/>
  <c r="C86" i="79"/>
  <c r="X84" i="22"/>
  <c r="C84" i="22"/>
  <c r="X84" i="94"/>
  <c r="C84" i="94"/>
  <c r="X86" i="40"/>
  <c r="C86" i="40"/>
  <c r="X88" i="93"/>
  <c r="C88" i="93"/>
  <c r="X86" i="20"/>
  <c r="C86" i="20"/>
  <c r="X86" i="55"/>
  <c r="C86" i="55"/>
  <c r="X86" i="92"/>
  <c r="C86" i="92"/>
  <c r="X86" i="85"/>
  <c r="C86" i="85"/>
  <c r="X86" i="43"/>
  <c r="C86" i="43"/>
  <c r="X86" i="42"/>
  <c r="C86" i="42"/>
  <c r="X86" i="41"/>
  <c r="C86" i="41"/>
  <c r="X86" i="91"/>
  <c r="C86" i="91"/>
  <c r="X92" i="67"/>
  <c r="C92" i="67"/>
  <c r="X84" i="99"/>
  <c r="C84" i="99"/>
  <c r="X84" i="32"/>
  <c r="C84" i="32"/>
  <c r="X82" i="19"/>
  <c r="C82" i="19"/>
  <c r="X84" i="18"/>
  <c r="C84" i="18"/>
  <c r="X86" i="26"/>
  <c r="C86" i="26"/>
  <c r="X94" i="17"/>
  <c r="C94" i="17"/>
  <c r="X88" i="16"/>
  <c r="C88" i="16"/>
  <c r="X86" i="54"/>
  <c r="C86" i="54"/>
  <c r="X86" i="15"/>
  <c r="C86" i="15"/>
  <c r="X92" i="14"/>
  <c r="C92" i="14"/>
  <c r="X86" i="75"/>
  <c r="C86" i="75"/>
  <c r="X86" i="74"/>
  <c r="C86" i="74"/>
  <c r="X70" i="72"/>
  <c r="C70" i="72"/>
  <c r="X84" i="76"/>
  <c r="C84" i="76"/>
  <c r="X96" i="71"/>
  <c r="C96" i="71"/>
  <c r="X86" i="86"/>
  <c r="C86" i="86"/>
  <c r="X86" i="53"/>
  <c r="C86" i="53"/>
  <c r="X82" i="90"/>
  <c r="C82" i="90"/>
  <c r="X86" i="12"/>
  <c r="C86" i="12"/>
  <c r="X84" i="88"/>
  <c r="C84" i="88"/>
  <c r="X86" i="27"/>
  <c r="C86" i="27"/>
  <c r="X84" i="31"/>
  <c r="C84" i="31"/>
  <c r="X84" i="52"/>
  <c r="C84" i="52"/>
  <c r="X96" i="28"/>
  <c r="C96" i="28"/>
  <c r="X86" i="11"/>
  <c r="C86" i="11"/>
  <c r="X86" i="6"/>
  <c r="C86" i="6"/>
  <c r="C66" i="9"/>
  <c r="C63" i="9"/>
  <c r="L8" i="121" l="1"/>
  <c r="L8" i="119"/>
  <c r="L8" i="117"/>
  <c r="L8" i="115"/>
  <c r="A142" i="107"/>
  <c r="A143" i="107" s="1"/>
  <c r="A144" i="107" s="1"/>
  <c r="A145" i="107" s="1"/>
  <c r="A146" i="107" s="1"/>
  <c r="A147" i="107" s="1"/>
  <c r="A148" i="107" s="1"/>
  <c r="A149" i="107" s="1"/>
  <c r="A150" i="107" s="1"/>
  <c r="A151" i="107" s="1"/>
  <c r="A152" i="107" s="1"/>
  <c r="A153" i="107" s="1"/>
  <c r="A154" i="107" s="1"/>
  <c r="A155" i="107" s="1"/>
  <c r="A156" i="107" s="1"/>
  <c r="A157" i="107" s="1"/>
  <c r="A158" i="107" s="1"/>
  <c r="A159" i="107" s="1"/>
  <c r="A160" i="107" s="1"/>
  <c r="A161" i="107" s="1"/>
  <c r="A162" i="107" s="1"/>
  <c r="A163" i="107" s="1"/>
  <c r="A164" i="107" s="1"/>
  <c r="A165" i="107" s="1"/>
  <c r="A166" i="107" s="1"/>
  <c r="A167" i="107" s="1"/>
  <c r="A168" i="107" s="1"/>
  <c r="A169" i="107" s="1"/>
  <c r="A170" i="107" s="1"/>
  <c r="A171" i="107" s="1"/>
  <c r="A172" i="107" s="1"/>
  <c r="A173" i="107" s="1"/>
  <c r="A174" i="107" s="1"/>
  <c r="A175" i="107" s="1"/>
  <c r="A176" i="107" s="1"/>
  <c r="A177" i="107" s="1"/>
  <c r="A178" i="107" s="1"/>
  <c r="A179" i="107" s="1"/>
  <c r="A180" i="107" s="1"/>
  <c r="A181" i="107" s="1"/>
  <c r="A182" i="107" s="1"/>
  <c r="A183" i="107" s="1"/>
  <c r="A184" i="107" s="1"/>
  <c r="A185" i="107" s="1"/>
  <c r="A186" i="107" s="1"/>
  <c r="A187" i="107" s="1"/>
  <c r="A188" i="107" s="1"/>
  <c r="A189" i="107" s="1"/>
  <c r="A190" i="107" s="1"/>
  <c r="A191" i="107" s="1"/>
  <c r="A192" i="107" s="1"/>
  <c r="A193" i="107" s="1"/>
  <c r="A194" i="107" s="1"/>
  <c r="A195" i="107" s="1"/>
  <c r="A196" i="107" s="1"/>
  <c r="A197" i="107" s="1"/>
  <c r="A198" i="107" s="1"/>
  <c r="A199" i="107" s="1"/>
  <c r="A200" i="107" s="1"/>
  <c r="A201" i="107" s="1"/>
  <c r="A202" i="107" s="1"/>
  <c r="A203" i="107" s="1"/>
  <c r="A204" i="107" s="1"/>
  <c r="A205" i="107" s="1"/>
  <c r="A206" i="107" s="1"/>
  <c r="A207" i="107" s="1"/>
  <c r="A208" i="107" s="1"/>
  <c r="A209" i="107" s="1"/>
  <c r="A210" i="107" s="1"/>
  <c r="A211" i="107" s="1"/>
  <c r="A212" i="107" s="1"/>
  <c r="A213" i="107" s="1"/>
  <c r="A214" i="107" s="1"/>
  <c r="A215" i="107" s="1"/>
  <c r="A216" i="107" s="1"/>
  <c r="A217" i="107" s="1"/>
  <c r="A218" i="107" s="1"/>
  <c r="A219" i="107" s="1"/>
  <c r="A220" i="107" s="1"/>
  <c r="A221" i="107" s="1"/>
  <c r="A222" i="107" s="1"/>
  <c r="A223" i="107" s="1"/>
  <c r="A224" i="107" s="1"/>
  <c r="A225" i="107" s="1"/>
  <c r="A226" i="107" s="1"/>
  <c r="A227" i="107" s="1"/>
  <c r="A228" i="107" s="1"/>
  <c r="A229" i="107" s="1"/>
  <c r="A230" i="107" s="1"/>
  <c r="A231" i="107" s="1"/>
  <c r="A232" i="107" s="1"/>
  <c r="A233" i="107" s="1"/>
  <c r="A234" i="107" s="1"/>
  <c r="A235" i="107" s="1"/>
  <c r="A236" i="107" s="1"/>
  <c r="A237" i="107" s="1"/>
  <c r="A238" i="107" s="1"/>
  <c r="A239" i="107" s="1"/>
  <c r="A240" i="107" s="1"/>
  <c r="A241" i="107" s="1"/>
  <c r="A242" i="107" s="1"/>
  <c r="A243" i="107" s="1"/>
  <c r="A244" i="107" s="1"/>
  <c r="A245" i="107" s="1"/>
  <c r="A246" i="107" s="1"/>
  <c r="A247" i="107" s="1"/>
  <c r="A248" i="107" s="1"/>
  <c r="A249" i="107" s="1"/>
  <c r="A250" i="107" s="1"/>
  <c r="A251" i="107" s="1"/>
  <c r="A252" i="107" s="1"/>
  <c r="A253" i="107" s="1"/>
  <c r="A254" i="107" s="1"/>
  <c r="A255" i="107" s="1"/>
  <c r="A256" i="107" s="1"/>
  <c r="A257" i="107" s="1"/>
  <c r="A258" i="107" s="1"/>
  <c r="A259" i="107" s="1"/>
  <c r="A260" i="107" s="1"/>
  <c r="A261" i="107" s="1"/>
  <c r="A262" i="107" s="1"/>
  <c r="A263" i="107" s="1"/>
  <c r="A264" i="107" s="1"/>
  <c r="A265" i="107" s="1"/>
  <c r="A266" i="107" s="1"/>
  <c r="A267" i="107" s="1"/>
  <c r="A268" i="107" s="1"/>
  <c r="A269" i="107" s="1"/>
  <c r="A270" i="107" s="1"/>
  <c r="A271" i="107" s="1"/>
  <c r="A272" i="107" s="1"/>
  <c r="A273" i="107" s="1"/>
  <c r="A274" i="107" s="1"/>
  <c r="A275" i="107" s="1"/>
  <c r="A276" i="107" s="1"/>
  <c r="A277" i="107" s="1"/>
  <c r="A278" i="107" s="1"/>
  <c r="A279" i="107" s="1"/>
  <c r="A280" i="107" s="1"/>
  <c r="A281" i="107" s="1"/>
  <c r="A282" i="107" s="1"/>
  <c r="A283" i="107" s="1"/>
  <c r="A284" i="107" s="1"/>
  <c r="A285" i="107" s="1"/>
  <c r="A286" i="107" s="1"/>
  <c r="A287" i="107" s="1"/>
  <c r="A288" i="107" s="1"/>
  <c r="A289" i="107" s="1"/>
  <c r="A290" i="107" s="1"/>
  <c r="A291" i="107" s="1"/>
  <c r="A292" i="107" s="1"/>
  <c r="A293" i="107" s="1"/>
  <c r="A294" i="107" s="1"/>
  <c r="A295" i="107" s="1"/>
  <c r="A296" i="107" s="1"/>
  <c r="A297" i="107" s="1"/>
  <c r="A298" i="107" s="1"/>
  <c r="A299" i="107" s="1"/>
  <c r="A300" i="107" s="1"/>
  <c r="A301" i="107" s="1"/>
  <c r="A302" i="107" s="1"/>
  <c r="A303" i="107" s="1"/>
  <c r="A304" i="107" s="1"/>
  <c r="A305" i="107" s="1"/>
  <c r="A306" i="107" s="1"/>
  <c r="A307" i="107" s="1"/>
  <c r="A308" i="107" s="1"/>
  <c r="A309" i="107" s="1"/>
  <c r="A310" i="107" s="1"/>
  <c r="A311" i="107" s="1"/>
  <c r="A312" i="107" s="1"/>
  <c r="A313" i="107" s="1"/>
  <c r="A314" i="107" s="1"/>
  <c r="A315" i="107" s="1"/>
  <c r="A316" i="107" s="1"/>
  <c r="A317" i="107" s="1"/>
  <c r="A318" i="107" s="1"/>
  <c r="A319" i="107" s="1"/>
  <c r="A320" i="107" s="1"/>
  <c r="A321" i="107" s="1"/>
  <c r="A322" i="107" s="1"/>
  <c r="A323" i="107" s="1"/>
  <c r="A324" i="107" s="1"/>
  <c r="A325" i="107" s="1"/>
  <c r="A326" i="107" s="1"/>
  <c r="A327" i="107" s="1"/>
  <c r="A328" i="107" s="1"/>
  <c r="A329" i="107" s="1"/>
  <c r="A330" i="107" s="1"/>
  <c r="A331" i="107" s="1"/>
  <c r="A332" i="107" s="1"/>
  <c r="A333" i="107" s="1"/>
  <c r="A334" i="107" s="1"/>
  <c r="A335" i="107" s="1"/>
  <c r="A336" i="107" s="1"/>
  <c r="A337" i="107" s="1"/>
  <c r="A338" i="107" s="1"/>
  <c r="A339" i="107" s="1"/>
  <c r="A340" i="107" s="1"/>
  <c r="A341" i="107" s="1"/>
  <c r="A342" i="107" s="1"/>
  <c r="A343" i="107" s="1"/>
  <c r="A344" i="107" s="1"/>
  <c r="A345" i="107" s="1"/>
  <c r="A346" i="107" s="1"/>
  <c r="A347" i="107" s="1"/>
  <c r="A348" i="107" s="1"/>
  <c r="A349" i="107" s="1"/>
  <c r="A350" i="107" s="1"/>
  <c r="A351" i="107" s="1"/>
  <c r="A352" i="107" s="1"/>
  <c r="A353" i="107" s="1"/>
  <c r="A354" i="107" s="1"/>
  <c r="A355" i="107" s="1"/>
  <c r="A356" i="107" s="1"/>
  <c r="A357" i="107" s="1"/>
  <c r="A358" i="107" s="1"/>
  <c r="A359" i="107" s="1"/>
  <c r="A360" i="107" s="1"/>
  <c r="A361" i="107" s="1"/>
  <c r="A362" i="107" s="1"/>
  <c r="A363" i="107" s="1"/>
  <c r="A364" i="107" s="1"/>
  <c r="A365" i="107" s="1"/>
  <c r="A366" i="107" s="1"/>
  <c r="A367" i="107" s="1"/>
  <c r="A368" i="107" s="1"/>
  <c r="A369" i="107" s="1"/>
  <c r="A370" i="107" s="1"/>
  <c r="A371" i="107" s="1"/>
  <c r="A372" i="107" s="1"/>
  <c r="A373" i="107" s="1"/>
  <c r="A374" i="107" s="1"/>
  <c r="A375" i="107" s="1"/>
  <c r="A376" i="107" s="1"/>
  <c r="A377" i="107" s="1"/>
  <c r="A378" i="107" s="1"/>
  <c r="A379" i="107" s="1"/>
  <c r="A380" i="107" s="1"/>
  <c r="A381" i="107" s="1"/>
  <c r="A382" i="107" s="1"/>
  <c r="A383" i="107" s="1"/>
  <c r="A384" i="107" s="1"/>
  <c r="A385" i="107" s="1"/>
  <c r="A386" i="107" s="1"/>
  <c r="A387" i="107" s="1"/>
  <c r="A388" i="107" s="1"/>
  <c r="A389" i="107" s="1"/>
  <c r="A390" i="107" s="1"/>
  <c r="A391" i="107" s="1"/>
  <c r="A392" i="107" s="1"/>
  <c r="A393" i="107" s="1"/>
  <c r="A394" i="107" s="1"/>
  <c r="A395" i="107" s="1"/>
  <c r="A396" i="107" s="1"/>
  <c r="A397" i="107" s="1"/>
  <c r="A398" i="107" s="1"/>
  <c r="A399" i="107" s="1"/>
  <c r="A400" i="107" s="1"/>
  <c r="A401" i="107" s="1"/>
  <c r="A402" i="107" s="1"/>
  <c r="A403" i="107" s="1"/>
  <c r="A404" i="107" s="1"/>
  <c r="A405" i="107" s="1"/>
  <c r="A406" i="107" s="1"/>
  <c r="A407" i="107" s="1"/>
  <c r="A408" i="107" s="1"/>
  <c r="A409" i="107" s="1"/>
  <c r="A410" i="107" s="1"/>
  <c r="A411" i="107" s="1"/>
  <c r="A412" i="107" s="1"/>
  <c r="A413" i="107" s="1"/>
  <c r="A414" i="107" s="1"/>
  <c r="A415" i="107" s="1"/>
  <c r="A416" i="107" s="1"/>
  <c r="A417" i="107" s="1"/>
  <c r="A418" i="107" s="1"/>
  <c r="A419" i="107" s="1"/>
  <c r="A420" i="107" s="1"/>
  <c r="A421" i="107" s="1"/>
  <c r="A422" i="107" s="1"/>
  <c r="A423" i="107" s="1"/>
  <c r="A424" i="107" s="1"/>
  <c r="A425" i="107" s="1"/>
  <c r="A426" i="107" s="1"/>
  <c r="A427" i="107" s="1"/>
  <c r="A428" i="107" s="1"/>
  <c r="A429" i="107" s="1"/>
  <c r="A430" i="107" s="1"/>
  <c r="A431" i="107" s="1"/>
  <c r="A432" i="107" s="1"/>
  <c r="A433" i="107" s="1"/>
  <c r="A434" i="107" s="1"/>
  <c r="A435" i="107" s="1"/>
  <c r="A436" i="107" s="1"/>
  <c r="A437" i="107" s="1"/>
  <c r="A438" i="107" s="1"/>
  <c r="A439" i="107" s="1"/>
  <c r="A440" i="107" s="1"/>
  <c r="A441" i="107" s="1"/>
  <c r="A442" i="107" s="1"/>
  <c r="A443" i="107" s="1"/>
  <c r="A444" i="107" s="1"/>
  <c r="A445" i="107" s="1"/>
  <c r="A446" i="107" s="1"/>
  <c r="A447" i="107" s="1"/>
  <c r="A448" i="107" s="1"/>
  <c r="A449" i="107" s="1"/>
  <c r="A450" i="107" s="1"/>
  <c r="A451" i="107" s="1"/>
  <c r="A452" i="107" s="1"/>
  <c r="A453" i="107" s="1"/>
  <c r="A454" i="107" s="1"/>
  <c r="A455" i="107" s="1"/>
  <c r="A456" i="107" s="1"/>
  <c r="A457" i="107" s="1"/>
  <c r="A458" i="107" s="1"/>
  <c r="A459" i="107" s="1"/>
  <c r="A460" i="107" s="1"/>
  <c r="A461" i="107" s="1"/>
  <c r="A462" i="107" s="1"/>
  <c r="A463" i="107" s="1"/>
  <c r="A464" i="107" s="1"/>
  <c r="A465" i="107" s="1"/>
  <c r="A466" i="107" s="1"/>
  <c r="A467" i="107" s="1"/>
  <c r="A468" i="107" s="1"/>
  <c r="A469" i="107" s="1"/>
  <c r="A470" i="107" s="1"/>
  <c r="A471" i="107" s="1"/>
  <c r="A472" i="107" s="1"/>
  <c r="A473" i="107" s="1"/>
  <c r="A474" i="107" s="1"/>
  <c r="A475" i="107" s="1"/>
  <c r="A476" i="107" s="1"/>
  <c r="A477" i="107" s="1"/>
  <c r="A478" i="107" s="1"/>
  <c r="A479" i="107" s="1"/>
  <c r="A480" i="107" s="1"/>
  <c r="A481" i="107" s="1"/>
  <c r="A482" i="107" s="1"/>
  <c r="A483" i="107" s="1"/>
  <c r="A484" i="107" s="1"/>
  <c r="A485" i="107" s="1"/>
  <c r="A486" i="107" s="1"/>
  <c r="A487" i="107" s="1"/>
  <c r="A488" i="107" s="1"/>
  <c r="A489" i="107" s="1"/>
  <c r="A490" i="107" s="1"/>
  <c r="A491" i="107" s="1"/>
  <c r="A492" i="107" s="1"/>
  <c r="A493" i="107" s="1"/>
  <c r="A494" i="107" s="1"/>
  <c r="A495" i="107" s="1"/>
  <c r="A496" i="107" s="1"/>
  <c r="A497" i="107" s="1"/>
  <c r="A498" i="107" s="1"/>
  <c r="A499" i="107" s="1"/>
  <c r="A500" i="107" s="1"/>
  <c r="A501" i="107" s="1"/>
  <c r="A502" i="107" s="1"/>
  <c r="A503" i="107" s="1"/>
  <c r="A504" i="107" s="1"/>
  <c r="A505" i="107" s="1"/>
  <c r="A506" i="107" s="1"/>
  <c r="A507" i="107" s="1"/>
  <c r="A508" i="107" s="1"/>
  <c r="A509" i="107" s="1"/>
  <c r="A510" i="107" s="1"/>
  <c r="A511" i="107" s="1"/>
  <c r="A512" i="107" s="1"/>
  <c r="A513" i="107" s="1"/>
  <c r="A514" i="107" s="1"/>
  <c r="A515" i="107" s="1"/>
  <c r="A516" i="107" s="1"/>
  <c r="A517" i="107" s="1"/>
  <c r="A518" i="107" s="1"/>
  <c r="A519" i="107" s="1"/>
  <c r="A520" i="107" s="1"/>
  <c r="A521" i="107" s="1"/>
  <c r="A522" i="107" s="1"/>
  <c r="A523" i="107" s="1"/>
  <c r="A524" i="107" s="1"/>
  <c r="A525" i="107" s="1"/>
  <c r="A526" i="107" s="1"/>
  <c r="A527" i="107" s="1"/>
  <c r="A528" i="107" s="1"/>
  <c r="A529" i="107" s="1"/>
  <c r="A530" i="107" s="1"/>
  <c r="A531" i="107" s="1"/>
  <c r="A532" i="107" s="1"/>
  <c r="A533" i="107" s="1"/>
  <c r="A534" i="107" s="1"/>
  <c r="A535" i="107" s="1"/>
  <c r="A536" i="107" s="1"/>
  <c r="A537" i="107" s="1"/>
  <c r="A538" i="107" s="1"/>
  <c r="A539" i="107" s="1"/>
  <c r="A540" i="107" s="1"/>
  <c r="A541" i="107" s="1"/>
  <c r="A542" i="107" s="1"/>
  <c r="A543" i="107" s="1"/>
  <c r="A544" i="107" s="1"/>
  <c r="A545" i="107" s="1"/>
  <c r="A546" i="107" s="1"/>
  <c r="A547" i="107" s="1"/>
  <c r="A548" i="107" s="1"/>
  <c r="A549" i="107" s="1"/>
  <c r="A550" i="107" s="1"/>
  <c r="A551" i="107" s="1"/>
  <c r="A552" i="107" s="1"/>
  <c r="A553" i="107" s="1"/>
  <c r="A554" i="107" s="1"/>
  <c r="A555" i="107" s="1"/>
  <c r="A556" i="107" s="1"/>
  <c r="A557" i="107" s="1"/>
  <c r="A558" i="107" s="1"/>
  <c r="L8" i="106"/>
  <c r="L8" i="112"/>
  <c r="AF5" i="76"/>
  <c r="E2" i="119" l="1"/>
  <c r="BI2" i="119"/>
  <c r="BI2" i="115"/>
  <c r="E2" i="115"/>
  <c r="BI2" i="117"/>
  <c r="E2" i="117"/>
  <c r="BI2" i="121"/>
  <c r="E2" i="121"/>
  <c r="BI2" i="112"/>
  <c r="E2" i="112"/>
  <c r="AF5" i="88" l="1"/>
  <c r="AF4" i="88"/>
  <c r="AF5" i="27"/>
  <c r="AF4" i="27"/>
  <c r="AF5" i="12"/>
  <c r="AF4" i="12"/>
  <c r="AF5" i="101"/>
  <c r="AF4" i="101"/>
  <c r="AF5" i="97"/>
  <c r="AF4" i="97"/>
  <c r="AF5" i="96"/>
  <c r="AF4" i="96"/>
  <c r="AF5" i="65"/>
  <c r="AF4" i="65"/>
  <c r="AF5" i="98"/>
  <c r="AF4" i="98"/>
  <c r="AF5" i="61"/>
  <c r="AF4" i="61"/>
  <c r="AF5" i="24"/>
  <c r="AF4" i="24"/>
  <c r="AF5" i="100"/>
  <c r="AF4" i="100"/>
  <c r="AF5" i="64"/>
  <c r="AF4" i="64"/>
  <c r="AF5" i="23"/>
  <c r="AF4" i="23"/>
  <c r="AF5" i="62"/>
  <c r="AF4" i="62"/>
  <c r="AF5" i="63"/>
  <c r="AF4" i="63"/>
  <c r="AF5" i="59"/>
  <c r="AF4" i="59"/>
  <c r="AF5" i="79"/>
  <c r="AF4" i="79"/>
  <c r="AF5" i="22"/>
  <c r="AF4" i="22"/>
  <c r="AF5" i="94"/>
  <c r="AF4" i="94"/>
  <c r="AF5" i="40"/>
  <c r="AF4" i="40"/>
  <c r="AF5" i="49"/>
  <c r="AF4" i="49"/>
  <c r="AF5" i="93"/>
  <c r="AF4" i="93"/>
  <c r="AF5" i="20"/>
  <c r="AF4" i="20"/>
  <c r="AF5" i="55"/>
  <c r="AF4" i="55"/>
  <c r="AF5" i="92"/>
  <c r="AF4" i="92"/>
  <c r="AF5" i="85"/>
  <c r="AF4" i="85"/>
  <c r="AF5" i="39"/>
  <c r="AF4" i="39"/>
  <c r="AF5" i="38"/>
  <c r="AF4" i="38"/>
  <c r="AF5" i="34"/>
  <c r="AF4" i="34"/>
  <c r="AF5" i="43"/>
  <c r="AF4" i="43"/>
  <c r="AF5" i="42"/>
  <c r="AF4" i="42"/>
  <c r="AF5" i="41"/>
  <c r="AF4" i="41"/>
  <c r="AF5" i="91"/>
  <c r="AF4" i="91"/>
  <c r="AF5" i="67"/>
  <c r="AF4" i="67"/>
  <c r="AF5" i="99"/>
  <c r="AF4" i="99"/>
  <c r="AF5" i="32"/>
  <c r="AF4" i="32"/>
  <c r="AF5" i="19"/>
  <c r="AF4" i="19"/>
  <c r="AF5" i="18"/>
  <c r="AF4" i="18"/>
  <c r="AF5" i="26"/>
  <c r="AF4" i="26"/>
  <c r="AF5" i="17"/>
  <c r="AF4" i="17"/>
  <c r="AF5" i="16"/>
  <c r="AF4" i="16"/>
  <c r="AF5" i="54"/>
  <c r="AF4" i="54"/>
  <c r="AF5" i="15"/>
  <c r="AF4" i="15"/>
  <c r="AF5" i="14"/>
  <c r="AF4" i="14"/>
  <c r="AF5" i="86"/>
  <c r="AF4" i="86"/>
  <c r="AF5" i="53"/>
  <c r="AF4" i="53"/>
  <c r="AF5" i="90"/>
  <c r="AF4" i="90"/>
  <c r="AF5" i="105"/>
  <c r="AF4" i="105"/>
  <c r="AF5" i="31"/>
  <c r="AF4" i="31"/>
  <c r="AF5" i="52"/>
  <c r="AF4" i="52"/>
  <c r="AF5" i="51"/>
  <c r="AF4" i="51"/>
  <c r="AF5" i="28"/>
  <c r="AF4" i="28"/>
  <c r="AF5" i="11"/>
  <c r="AD10" i="43"/>
  <c r="AF5" i="6"/>
  <c r="H5" i="4"/>
  <c r="AF5" i="8"/>
  <c r="AF5" i="9"/>
  <c r="M3" i="110" l="1"/>
  <c r="P13" i="107"/>
  <c r="M3" i="111" l="1"/>
  <c r="J3" i="111"/>
  <c r="J3" i="110"/>
  <c r="M3" i="109"/>
  <c r="J3" i="109"/>
  <c r="A559" i="107" l="1"/>
  <c r="A560" i="107"/>
  <c r="A561" i="107"/>
  <c r="A562" i="107"/>
  <c r="A563" i="107"/>
  <c r="A564" i="107"/>
  <c r="A565" i="107"/>
  <c r="A566" i="107"/>
  <c r="A567" i="107"/>
  <c r="A568" i="107"/>
  <c r="A569" i="107"/>
  <c r="A570" i="107"/>
  <c r="A571" i="107"/>
  <c r="A572" i="107"/>
  <c r="A573" i="107"/>
  <c r="A574" i="107"/>
  <c r="A575" i="107"/>
  <c r="A576" i="107"/>
  <c r="A577" i="107"/>
  <c r="A578" i="107"/>
  <c r="A579" i="107"/>
  <c r="A580" i="107"/>
  <c r="A581" i="107"/>
  <c r="A582" i="107"/>
  <c r="A583" i="107"/>
  <c r="A584" i="107"/>
  <c r="A585" i="107"/>
  <c r="A586" i="107"/>
  <c r="A587" i="107"/>
  <c r="A588" i="107"/>
  <c r="A589" i="107"/>
  <c r="A590" i="107"/>
  <c r="A591" i="107"/>
  <c r="A592" i="107"/>
  <c r="A593" i="107"/>
  <c r="A594" i="107"/>
  <c r="A595" i="107"/>
  <c r="A596" i="107"/>
  <c r="A597" i="107"/>
  <c r="A598" i="107"/>
  <c r="A599" i="107"/>
  <c r="A600" i="107"/>
  <c r="A601" i="107"/>
  <c r="A602" i="107"/>
  <c r="A603" i="107"/>
  <c r="A604" i="107"/>
  <c r="A605" i="107"/>
  <c r="A606" i="107"/>
  <c r="A607" i="107"/>
  <c r="A608" i="107"/>
  <c r="A609" i="107"/>
  <c r="A610" i="107"/>
  <c r="A611" i="107"/>
  <c r="A612" i="107"/>
  <c r="A613" i="107"/>
  <c r="A614" i="107"/>
  <c r="A615" i="107"/>
  <c r="A616" i="107"/>
  <c r="A617" i="107"/>
  <c r="A618" i="107"/>
  <c r="A619" i="107"/>
  <c r="A620" i="107"/>
  <c r="A621" i="107"/>
  <c r="A622" i="107"/>
  <c r="A623" i="107"/>
  <c r="A624" i="107"/>
  <c r="A625" i="107"/>
  <c r="A626" i="107"/>
  <c r="A627" i="107"/>
  <c r="A628" i="107"/>
  <c r="A629" i="107"/>
  <c r="A630" i="107"/>
  <c r="A631" i="107"/>
  <c r="A632" i="107"/>
  <c r="A633" i="107"/>
  <c r="A634" i="107"/>
  <c r="A635" i="107"/>
  <c r="A636" i="107"/>
  <c r="A637" i="107"/>
  <c r="A638" i="107"/>
  <c r="A639" i="107"/>
  <c r="A640" i="107"/>
  <c r="A641" i="107"/>
  <c r="A642" i="107"/>
  <c r="A643" i="107"/>
  <c r="A644" i="107"/>
  <c r="A645" i="107"/>
  <c r="A646" i="107"/>
  <c r="A647" i="107"/>
  <c r="A648" i="107"/>
  <c r="A649" i="107"/>
  <c r="A650" i="107"/>
  <c r="A651" i="107"/>
  <c r="A652" i="107"/>
  <c r="A653" i="107"/>
  <c r="A654" i="107"/>
  <c r="A655" i="107"/>
  <c r="A656" i="107"/>
  <c r="A657" i="107"/>
  <c r="A658" i="107"/>
  <c r="A659" i="107"/>
  <c r="A660" i="107"/>
  <c r="A661" i="107"/>
  <c r="A662" i="107"/>
  <c r="A663" i="107"/>
  <c r="A664" i="107"/>
  <c r="A665" i="107"/>
  <c r="A666" i="107"/>
  <c r="A667" i="107"/>
  <c r="A668" i="107"/>
  <c r="A669" i="107"/>
  <c r="A670" i="107"/>
  <c r="A671" i="107"/>
  <c r="A672" i="107"/>
  <c r="A673" i="107"/>
  <c r="A674" i="107"/>
  <c r="A675" i="107"/>
  <c r="A676" i="107"/>
  <c r="A677" i="107"/>
  <c r="A678" i="107"/>
  <c r="A679" i="107"/>
  <c r="A680" i="107"/>
  <c r="A681" i="107"/>
  <c r="A682" i="107"/>
  <c r="A683" i="107"/>
  <c r="A684" i="107"/>
  <c r="A685" i="107"/>
  <c r="A686" i="107"/>
  <c r="A687" i="107"/>
  <c r="A688" i="107"/>
  <c r="A689" i="107"/>
  <c r="A690" i="107"/>
  <c r="A691" i="107"/>
  <c r="A692" i="107"/>
  <c r="A693" i="107"/>
  <c r="A694" i="107"/>
  <c r="A695" i="107"/>
  <c r="A696" i="107"/>
  <c r="A697" i="107"/>
  <c r="A698" i="107"/>
  <c r="A699" i="107"/>
  <c r="A700" i="107"/>
  <c r="A701" i="107"/>
  <c r="A702" i="107"/>
  <c r="A703" i="107"/>
  <c r="A704" i="107"/>
  <c r="A705" i="107"/>
  <c r="A706" i="107"/>
  <c r="A707" i="107"/>
  <c r="A708" i="107"/>
  <c r="A709" i="107"/>
  <c r="A710" i="107"/>
  <c r="A711" i="107"/>
  <c r="A712" i="107"/>
  <c r="A713" i="107"/>
  <c r="A714" i="107"/>
  <c r="A715" i="107"/>
  <c r="A716" i="107"/>
  <c r="A717" i="107"/>
  <c r="A718" i="107"/>
  <c r="A719" i="107"/>
  <c r="A720" i="107"/>
  <c r="A721" i="107"/>
  <c r="A722" i="107"/>
  <c r="A723" i="107"/>
  <c r="A724" i="107"/>
  <c r="A725" i="107"/>
  <c r="A726" i="107"/>
  <c r="A727" i="107"/>
  <c r="A728" i="107"/>
  <c r="A729" i="107"/>
  <c r="A730" i="107"/>
  <c r="A731" i="107"/>
  <c r="A732" i="107"/>
  <c r="A733" i="107"/>
  <c r="A734" i="107"/>
  <c r="A735" i="107"/>
  <c r="A736" i="107"/>
  <c r="A737" i="107"/>
  <c r="A738" i="107"/>
  <c r="A739" i="107"/>
  <c r="A740" i="107"/>
  <c r="A741" i="107"/>
  <c r="A742" i="107"/>
  <c r="A743" i="107"/>
  <c r="A744" i="107"/>
  <c r="A745" i="107"/>
  <c r="A746" i="107"/>
  <c r="A747" i="107"/>
  <c r="A748" i="107"/>
  <c r="A749" i="107"/>
  <c r="A750" i="107"/>
  <c r="A751" i="107"/>
  <c r="A752" i="107"/>
  <c r="A753" i="107"/>
  <c r="A754" i="107"/>
  <c r="A755" i="107"/>
  <c r="A756" i="107"/>
  <c r="A757" i="107"/>
  <c r="A758" i="107"/>
  <c r="A759" i="107"/>
  <c r="A760" i="107"/>
  <c r="A761" i="107"/>
  <c r="A762" i="107"/>
  <c r="A763" i="107"/>
  <c r="A764" i="107"/>
  <c r="A765" i="107"/>
  <c r="A766" i="107"/>
  <c r="A767" i="107"/>
  <c r="A768" i="107"/>
  <c r="A769" i="107"/>
  <c r="A770" i="107"/>
  <c r="A771" i="107"/>
  <c r="A772" i="107"/>
  <c r="A773" i="107"/>
  <c r="A774" i="107"/>
  <c r="A775" i="107"/>
  <c r="A776" i="107"/>
  <c r="A777" i="107"/>
  <c r="A778" i="107"/>
  <c r="A779" i="107"/>
  <c r="A780" i="107"/>
  <c r="A781" i="107"/>
  <c r="A782" i="107"/>
  <c r="A783" i="107"/>
  <c r="A784" i="107"/>
  <c r="A785" i="107"/>
  <c r="A786" i="107"/>
  <c r="A787" i="107"/>
  <c r="A788" i="107"/>
  <c r="A789" i="107"/>
  <c r="A790" i="107"/>
  <c r="A791" i="107"/>
  <c r="A792" i="107"/>
  <c r="A793" i="107"/>
  <c r="A794" i="107"/>
  <c r="A795" i="107"/>
  <c r="A796" i="107"/>
  <c r="A797" i="107"/>
  <c r="A798" i="107"/>
  <c r="A799" i="107"/>
  <c r="A800" i="107"/>
  <c r="A801" i="107"/>
  <c r="A802" i="107"/>
  <c r="A803" i="107"/>
  <c r="A804" i="107"/>
  <c r="A805" i="107"/>
  <c r="A806" i="107"/>
  <c r="A807" i="107"/>
  <c r="A808" i="107"/>
  <c r="A809" i="107"/>
  <c r="A810" i="107"/>
  <c r="A811" i="107"/>
  <c r="A812" i="107"/>
  <c r="A813" i="107"/>
  <c r="A814" i="107"/>
  <c r="A815" i="107"/>
  <c r="A816" i="107"/>
  <c r="A817" i="107"/>
  <c r="A818" i="107"/>
  <c r="A819" i="107"/>
  <c r="A820" i="107"/>
  <c r="A821" i="107"/>
  <c r="A822" i="107"/>
  <c r="A823" i="107"/>
  <c r="A824" i="107"/>
  <c r="A825" i="107"/>
  <c r="A826" i="107"/>
  <c r="A827" i="107"/>
  <c r="A828" i="107"/>
  <c r="A829" i="107"/>
  <c r="A830" i="107"/>
  <c r="A831" i="107"/>
  <c r="A832" i="107"/>
  <c r="A833" i="107"/>
  <c r="A834" i="107"/>
  <c r="A835" i="107"/>
  <c r="A836" i="107"/>
  <c r="A837" i="107"/>
  <c r="A838" i="107"/>
  <c r="A839" i="107"/>
  <c r="A840" i="107"/>
  <c r="A841" i="107"/>
  <c r="A842" i="107"/>
  <c r="A843" i="107"/>
  <c r="A844" i="107"/>
  <c r="A845" i="107"/>
  <c r="A846" i="107"/>
  <c r="A847" i="107"/>
  <c r="A848" i="107"/>
  <c r="A849" i="107"/>
  <c r="A850" i="107"/>
  <c r="A851" i="107"/>
  <c r="A852" i="107"/>
  <c r="A853" i="107"/>
  <c r="A854" i="107"/>
  <c r="A855" i="107"/>
  <c r="A856" i="107"/>
  <c r="A857" i="107"/>
  <c r="A858" i="107"/>
  <c r="A859" i="107"/>
  <c r="A860" i="107"/>
  <c r="A861" i="107"/>
  <c r="A862" i="107"/>
  <c r="A863" i="107"/>
  <c r="A864" i="107"/>
  <c r="A865" i="107"/>
  <c r="A866" i="107"/>
  <c r="A867" i="107"/>
  <c r="A868" i="107"/>
  <c r="P3" i="107" l="1"/>
  <c r="P7" i="107"/>
  <c r="P4" i="107"/>
  <c r="P8" i="107"/>
  <c r="P6" i="107"/>
  <c r="P5" i="107"/>
  <c r="P9" i="107"/>
  <c r="E3" i="107"/>
  <c r="B19" i="9" s="1"/>
  <c r="B16" i="106"/>
  <c r="B18" i="106" s="1"/>
  <c r="B20" i="106" s="1"/>
  <c r="B22" i="106" s="1"/>
  <c r="B25" i="106" s="1"/>
  <c r="B27" i="106" s="1"/>
  <c r="B29" i="106" s="1"/>
  <c r="B31" i="106" s="1"/>
  <c r="B33" i="106" s="1"/>
  <c r="B36" i="106" s="1"/>
  <c r="B38" i="106" s="1"/>
  <c r="B40" i="106" s="1"/>
  <c r="B42" i="106" s="1"/>
  <c r="B44" i="106" s="1"/>
  <c r="B47" i="106" s="1"/>
  <c r="B49" i="106" s="1"/>
  <c r="B51" i="106" s="1"/>
  <c r="B53" i="106" s="1"/>
  <c r="B55" i="106" s="1"/>
  <c r="B58" i="106" s="1"/>
  <c r="B60" i="106" s="1"/>
  <c r="B62" i="106" s="1"/>
  <c r="B65" i="106" s="1"/>
  <c r="B67" i="106" s="1"/>
  <c r="B69" i="106" s="1"/>
  <c r="B71" i="106" s="1"/>
  <c r="B73" i="106" s="1"/>
  <c r="B75" i="106" s="1"/>
  <c r="B77" i="106" s="1"/>
  <c r="B80" i="106" s="1"/>
  <c r="B82" i="106" s="1"/>
  <c r="B84" i="106" s="1"/>
  <c r="B86" i="106" s="1"/>
  <c r="B88" i="106" s="1"/>
  <c r="B90" i="106" s="1"/>
  <c r="BR2" i="106"/>
  <c r="BI2" i="106"/>
  <c r="AS2" i="106"/>
  <c r="E2" i="106"/>
  <c r="J4" i="105" l="1"/>
  <c r="BR2" i="105"/>
  <c r="AS2" i="105"/>
  <c r="AF5" i="104" l="1"/>
  <c r="AF4" i="104"/>
  <c r="J4" i="104"/>
  <c r="BR2" i="104"/>
  <c r="AS2" i="104"/>
  <c r="AD10" i="103" l="1"/>
  <c r="J2" i="103" s="1"/>
  <c r="AF5" i="103"/>
  <c r="AF4" i="103"/>
  <c r="J4" i="103"/>
  <c r="BR2" i="103"/>
  <c r="AS2" i="103"/>
  <c r="BN2" i="103" l="1"/>
  <c r="AD10" i="102" l="1"/>
  <c r="BN2" i="102" s="1"/>
  <c r="AF5" i="102"/>
  <c r="AF4" i="102"/>
  <c r="J4" i="102"/>
  <c r="BR2" i="102"/>
  <c r="AS2" i="102"/>
  <c r="J2" i="102" l="1"/>
  <c r="J4" i="101" l="1"/>
  <c r="BR2" i="101"/>
  <c r="AS2" i="101"/>
  <c r="J4" i="93" l="1"/>
  <c r="J4" i="55"/>
  <c r="J4" i="100" l="1"/>
  <c r="BR2" i="100"/>
  <c r="AS2" i="100"/>
  <c r="J4" i="99"/>
  <c r="BR2" i="99"/>
  <c r="AS2" i="99"/>
  <c r="J4" i="98" l="1"/>
  <c r="BR2" i="98"/>
  <c r="AS2" i="98"/>
  <c r="J4" i="97" l="1"/>
  <c r="BR2" i="97"/>
  <c r="AS2" i="97"/>
  <c r="J4" i="96"/>
  <c r="BR2" i="96"/>
  <c r="AS2" i="96"/>
  <c r="AD10" i="95" l="1"/>
  <c r="BN2" i="95" s="1"/>
  <c r="AF5" i="95"/>
  <c r="AF4" i="95"/>
  <c r="J4" i="95"/>
  <c r="BR2" i="95"/>
  <c r="AS2" i="95"/>
  <c r="J2" i="95" l="1"/>
  <c r="BR2" i="94"/>
  <c r="AS2" i="94"/>
  <c r="BR2" i="93" l="1"/>
  <c r="AS2" i="93"/>
  <c r="J4" i="92" l="1"/>
  <c r="BR2" i="92"/>
  <c r="AS2" i="92"/>
  <c r="J4" i="91"/>
  <c r="BR2" i="91"/>
  <c r="AS2" i="91"/>
  <c r="J4" i="90" l="1"/>
  <c r="BR2" i="90"/>
  <c r="AS2" i="90"/>
  <c r="AD10" i="89" l="1"/>
  <c r="BN2" i="89" s="1"/>
  <c r="AF5" i="89"/>
  <c r="AF4" i="89"/>
  <c r="J4" i="89"/>
  <c r="BR2" i="89"/>
  <c r="AS2" i="89"/>
  <c r="J2" i="89" l="1"/>
  <c r="J4" i="88"/>
  <c r="BR2" i="88"/>
  <c r="AS2" i="88"/>
  <c r="J4" i="86" l="1"/>
  <c r="BR2" i="86"/>
  <c r="AS2" i="86"/>
  <c r="J4" i="85" l="1"/>
  <c r="BR2" i="85"/>
  <c r="AS2" i="85"/>
  <c r="AD10" i="84" l="1"/>
  <c r="J2" i="84" s="1"/>
  <c r="AF5" i="84"/>
  <c r="AF4" i="84"/>
  <c r="J4" i="84"/>
  <c r="BR2" i="84"/>
  <c r="AS2" i="84"/>
  <c r="BN2" i="84" l="1"/>
  <c r="AD10" i="82" l="1"/>
  <c r="BN2" i="82" s="1"/>
  <c r="AF5" i="82"/>
  <c r="AF4" i="82"/>
  <c r="J4" i="82"/>
  <c r="BR2" i="82"/>
  <c r="AS2" i="82"/>
  <c r="J2" i="82" l="1"/>
  <c r="AD10" i="81" l="1"/>
  <c r="J2" i="81" s="1"/>
  <c r="AF5" i="81"/>
  <c r="AF4" i="81"/>
  <c r="J4" i="81"/>
  <c r="BR2" i="81"/>
  <c r="AS2" i="81"/>
  <c r="BN2" i="81" l="1"/>
  <c r="AD10" i="80"/>
  <c r="BN2" i="80" s="1"/>
  <c r="AF5" i="80"/>
  <c r="AF4" i="80"/>
  <c r="J4" i="80"/>
  <c r="BR2" i="80"/>
  <c r="BJ2" i="80"/>
  <c r="AS2" i="80"/>
  <c r="F2" i="80"/>
  <c r="J4" i="79"/>
  <c r="BR2" i="79"/>
  <c r="AS2" i="79"/>
  <c r="AD10" i="78"/>
  <c r="J2" i="78" s="1"/>
  <c r="AF5" i="78"/>
  <c r="AF4" i="78"/>
  <c r="J4" i="78"/>
  <c r="BR2" i="78"/>
  <c r="AS2" i="78"/>
  <c r="J2" i="80" l="1"/>
  <c r="BN2" i="78"/>
  <c r="AD10" i="77"/>
  <c r="J2" i="77" s="1"/>
  <c r="AF5" i="77"/>
  <c r="AF4" i="77"/>
  <c r="J4" i="77"/>
  <c r="BR2" i="77"/>
  <c r="AS2" i="77"/>
  <c r="AF4" i="76"/>
  <c r="J4" i="76"/>
  <c r="BR2" i="76"/>
  <c r="AS2" i="76"/>
  <c r="AD10" i="75"/>
  <c r="BN2" i="75" s="1"/>
  <c r="AF5" i="75"/>
  <c r="AF4" i="75"/>
  <c r="J4" i="75"/>
  <c r="BR2" i="75"/>
  <c r="AS2" i="75"/>
  <c r="BR2" i="74"/>
  <c r="AS2" i="74"/>
  <c r="BN2" i="77" l="1"/>
  <c r="J2" i="75"/>
  <c r="BM2" i="72"/>
  <c r="AS2" i="72"/>
  <c r="BR2" i="71" l="1"/>
  <c r="AS2" i="71"/>
  <c r="AD10" i="70" l="1"/>
  <c r="J2" i="70" s="1"/>
  <c r="AF5" i="70"/>
  <c r="AF4" i="70"/>
  <c r="J4" i="70"/>
  <c r="BR2" i="70"/>
  <c r="AS2" i="70"/>
  <c r="BN2" i="70" l="1"/>
  <c r="AD10" i="69"/>
  <c r="J2" i="69" s="1"/>
  <c r="AF5" i="69"/>
  <c r="AF4" i="69"/>
  <c r="J4" i="69"/>
  <c r="BR2" i="69"/>
  <c r="AS2" i="69"/>
  <c r="BN2" i="69" l="1"/>
  <c r="AD10" i="68" l="1"/>
  <c r="J2" i="68" s="1"/>
  <c r="AF5" i="68"/>
  <c r="AF4" i="68"/>
  <c r="J4" i="68"/>
  <c r="BR2" i="68"/>
  <c r="AS2" i="68"/>
  <c r="BN2" i="68" l="1"/>
  <c r="J4" i="67" l="1"/>
  <c r="BR2" i="67"/>
  <c r="AS2" i="67"/>
  <c r="AD10" i="66" l="1"/>
  <c r="BN2" i="66" s="1"/>
  <c r="AF5" i="66"/>
  <c r="AF4" i="66"/>
  <c r="J4" i="66"/>
  <c r="BR2" i="66"/>
  <c r="AS2" i="66"/>
  <c r="J2" i="66" l="1"/>
  <c r="J4" i="65" l="1"/>
  <c r="BR2" i="65"/>
  <c r="AS2" i="65"/>
  <c r="J4" i="64" l="1"/>
  <c r="BR2" i="64"/>
  <c r="AS2" i="64"/>
  <c r="J4" i="63" l="1"/>
  <c r="BR2" i="63"/>
  <c r="AS2" i="63"/>
  <c r="J4" i="62" l="1"/>
  <c r="BR2" i="62"/>
  <c r="AS2" i="62"/>
  <c r="J4" i="61" l="1"/>
  <c r="BR2" i="61"/>
  <c r="AS2" i="61"/>
  <c r="AD10" i="60"/>
  <c r="BN2" i="60" s="1"/>
  <c r="AF5" i="60"/>
  <c r="AF4" i="60"/>
  <c r="J4" i="60"/>
  <c r="BR2" i="60"/>
  <c r="AS2" i="60"/>
  <c r="J4" i="59"/>
  <c r="BR2" i="59"/>
  <c r="AS2" i="59"/>
  <c r="J2" i="60" l="1"/>
  <c r="AD10" i="58"/>
  <c r="J2" i="58" s="1"/>
  <c r="AF5" i="58"/>
  <c r="AF4" i="58"/>
  <c r="J4" i="58"/>
  <c r="BR2" i="58"/>
  <c r="AS2" i="58"/>
  <c r="BN2" i="58" l="1"/>
  <c r="BR2" i="55" l="1"/>
  <c r="AS2" i="55"/>
  <c r="J4" i="54"/>
  <c r="BR2" i="54"/>
  <c r="AS2" i="54"/>
  <c r="J4" i="53" l="1"/>
  <c r="BR2" i="53"/>
  <c r="AS2" i="53"/>
  <c r="J4" i="52"/>
  <c r="BR2" i="52"/>
  <c r="AS2" i="52"/>
  <c r="J4" i="51"/>
  <c r="BR2" i="51"/>
  <c r="AS2" i="51"/>
  <c r="AD10" i="50" l="1"/>
  <c r="BN2" i="50" s="1"/>
  <c r="AF5" i="50"/>
  <c r="AF4" i="50"/>
  <c r="J4" i="50"/>
  <c r="BR2" i="50"/>
  <c r="AS2" i="50"/>
  <c r="J4" i="49"/>
  <c r="BU2" i="49"/>
  <c r="AV2" i="49"/>
  <c r="J2" i="50" l="1"/>
  <c r="AD10" i="48" l="1"/>
  <c r="BN2" i="48" s="1"/>
  <c r="AF5" i="48"/>
  <c r="AF4" i="48"/>
  <c r="J4" i="48"/>
  <c r="BR2" i="48"/>
  <c r="AS2" i="48"/>
  <c r="J2" i="48" l="1"/>
  <c r="AD10" i="47"/>
  <c r="BN2" i="47" s="1"/>
  <c r="AF5" i="47"/>
  <c r="AF4" i="47"/>
  <c r="J4" i="47"/>
  <c r="BR2" i="47"/>
  <c r="AS2" i="47"/>
  <c r="J2" i="47" l="1"/>
  <c r="AD10" i="46" l="1"/>
  <c r="J2" i="46" s="1"/>
  <c r="AF5" i="46"/>
  <c r="AF4" i="46"/>
  <c r="J4" i="46"/>
  <c r="BR2" i="46"/>
  <c r="AS2" i="46"/>
  <c r="BN2" i="46" l="1"/>
  <c r="AD10" i="45"/>
  <c r="BN2" i="45" s="1"/>
  <c r="AF5" i="45"/>
  <c r="AF4" i="45"/>
  <c r="J4" i="45"/>
  <c r="BR2" i="45"/>
  <c r="AS2" i="45"/>
  <c r="J2" i="45" l="1"/>
  <c r="AD10" i="44"/>
  <c r="BN2" i="44" s="1"/>
  <c r="AF5" i="44"/>
  <c r="AF4" i="44"/>
  <c r="J4" i="44"/>
  <c r="BR2" i="44"/>
  <c r="AS2" i="44"/>
  <c r="J2" i="44" l="1"/>
  <c r="J2" i="43" l="1"/>
  <c r="J4" i="43"/>
  <c r="BR2" i="43"/>
  <c r="AS2" i="43"/>
  <c r="J4" i="42"/>
  <c r="BR2" i="42"/>
  <c r="AS2" i="42"/>
  <c r="J4" i="41"/>
  <c r="BR2" i="41"/>
  <c r="AS2" i="41"/>
  <c r="J4" i="40"/>
  <c r="BR2" i="40"/>
  <c r="AS2" i="40"/>
  <c r="BN2" i="43" l="1"/>
  <c r="J4" i="39" l="1"/>
  <c r="BR2" i="39"/>
  <c r="AS2" i="39"/>
  <c r="J4" i="38"/>
  <c r="BR2" i="38"/>
  <c r="AS2" i="38"/>
  <c r="J4" i="34"/>
  <c r="BR2" i="34"/>
  <c r="AS2" i="34"/>
  <c r="J4" i="32" l="1"/>
  <c r="BR2" i="32"/>
  <c r="AS2" i="32"/>
  <c r="J4" i="31" l="1"/>
  <c r="BR2" i="31"/>
  <c r="AS2" i="31"/>
  <c r="AD10" i="29" l="1"/>
  <c r="BN2" i="29" s="1"/>
  <c r="AF5" i="29"/>
  <c r="AF4" i="29"/>
  <c r="J4" i="29"/>
  <c r="BR2" i="29"/>
  <c r="AS2" i="29"/>
  <c r="J2" i="29" l="1"/>
  <c r="J4" i="28" l="1"/>
  <c r="BR2" i="28"/>
  <c r="AS2" i="28"/>
  <c r="J4" i="27"/>
  <c r="BR2" i="27"/>
  <c r="AS2" i="27"/>
  <c r="J4" i="26" l="1"/>
  <c r="BR2" i="26"/>
  <c r="AS2" i="26"/>
  <c r="AD10" i="25" l="1"/>
  <c r="BN2" i="25" s="1"/>
  <c r="AF5" i="25"/>
  <c r="AF4" i="25"/>
  <c r="J4" i="25"/>
  <c r="BR2" i="25"/>
  <c r="AS2" i="25"/>
  <c r="J4" i="24"/>
  <c r="BR2" i="24"/>
  <c r="AS2" i="24"/>
  <c r="J4" i="23"/>
  <c r="BR2" i="23"/>
  <c r="AS2" i="23"/>
  <c r="J4" i="22"/>
  <c r="BR2" i="22"/>
  <c r="AS2" i="22"/>
  <c r="AD10" i="21"/>
  <c r="BN2" i="21" s="1"/>
  <c r="AF5" i="21"/>
  <c r="AF4" i="21"/>
  <c r="J4" i="21"/>
  <c r="BR2" i="21"/>
  <c r="AS2" i="21"/>
  <c r="J4" i="20"/>
  <c r="BR2" i="20"/>
  <c r="AS2" i="20"/>
  <c r="J4" i="19"/>
  <c r="BR2" i="19"/>
  <c r="AS2" i="19"/>
  <c r="J4" i="18"/>
  <c r="BR2" i="18"/>
  <c r="AS2" i="18"/>
  <c r="J4" i="17"/>
  <c r="BR2" i="17"/>
  <c r="AS2" i="17"/>
  <c r="J4" i="16"/>
  <c r="BR2" i="16"/>
  <c r="AS2" i="16"/>
  <c r="J4" i="15"/>
  <c r="BR2" i="15"/>
  <c r="AS2" i="15"/>
  <c r="J4" i="14"/>
  <c r="BR2" i="14"/>
  <c r="AS2" i="14"/>
  <c r="AD10" i="13"/>
  <c r="BN2" i="13" s="1"/>
  <c r="AF5" i="13"/>
  <c r="AF4" i="13"/>
  <c r="J4" i="13"/>
  <c r="BR2" i="13"/>
  <c r="AS2" i="13"/>
  <c r="J4" i="12"/>
  <c r="BR2" i="12"/>
  <c r="AS2" i="12"/>
  <c r="AF4" i="11"/>
  <c r="J4" i="11"/>
  <c r="BR2" i="11"/>
  <c r="AS2" i="11"/>
  <c r="J2" i="21" l="1"/>
  <c r="J2" i="13"/>
  <c r="J2" i="25"/>
  <c r="AD10" i="10"/>
  <c r="AF5" i="10" l="1"/>
  <c r="AF4" i="10"/>
  <c r="J4" i="10"/>
  <c r="BR2" i="10"/>
  <c r="BN2" i="10"/>
  <c r="AS2" i="10"/>
  <c r="J2" i="10"/>
  <c r="AF4" i="9" l="1"/>
  <c r="J4" i="9"/>
  <c r="BT2" i="9"/>
  <c r="BS2" i="9"/>
  <c r="BR2" i="9"/>
  <c r="CB2" i="8" l="1"/>
  <c r="BX2" i="8"/>
  <c r="BY2" i="8"/>
  <c r="BV2" i="8"/>
  <c r="BQ2" i="8"/>
  <c r="CG2" i="8"/>
  <c r="CF2" i="8"/>
  <c r="CE2" i="8"/>
  <c r="CD2" i="8"/>
  <c r="CC2" i="8"/>
  <c r="CA2" i="8"/>
  <c r="BZ2" i="8"/>
  <c r="BW2" i="8"/>
  <c r="BS2" i="8"/>
  <c r="BT2" i="8"/>
  <c r="BR2" i="8"/>
  <c r="BP2" i="8"/>
  <c r="BO2" i="8"/>
  <c r="BU2" i="8" l="1"/>
  <c r="L3" i="4"/>
  <c r="AF4" i="8"/>
  <c r="J4" i="8"/>
  <c r="AS2" i="6" l="1"/>
  <c r="BR2" i="6"/>
  <c r="AF4" i="6" l="1"/>
  <c r="J4" i="6"/>
  <c r="J2" i="4"/>
  <c r="AJ25" i="9" l="1"/>
  <c r="AJ24" i="9"/>
  <c r="X46" i="9"/>
  <c r="O10" i="107"/>
  <c r="AD26" i="9" s="1"/>
  <c r="AN50" i="9"/>
  <c r="AD46" i="9"/>
  <c r="AD49" i="9"/>
  <c r="B39" i="9"/>
  <c r="O9" i="107"/>
  <c r="AD25" i="9" s="1"/>
  <c r="AJ45" i="9"/>
  <c r="AJ50" i="9"/>
  <c r="AJ41" i="9"/>
  <c r="AD43" i="9"/>
  <c r="X37" i="9"/>
  <c r="AJ40" i="9"/>
  <c r="AD27" i="9"/>
  <c r="X50" i="9"/>
  <c r="J9" i="107"/>
  <c r="AJ36" i="9"/>
  <c r="AD48" i="9"/>
  <c r="X48" i="9"/>
  <c r="AD41" i="9"/>
  <c r="X40" i="9"/>
  <c r="L10" i="107"/>
  <c r="AD35" i="9"/>
  <c r="B49" i="9"/>
  <c r="X29" i="9"/>
  <c r="B29" i="9"/>
  <c r="J10" i="107"/>
  <c r="B27" i="9"/>
  <c r="B46" i="9"/>
  <c r="AJ29" i="9"/>
  <c r="AJ39" i="9"/>
  <c r="AN47" i="9"/>
  <c r="X39" i="9"/>
  <c r="AN31" i="9"/>
  <c r="AN43" i="9"/>
  <c r="AN46" i="9"/>
  <c r="X42" i="9"/>
  <c r="AD42" i="9"/>
  <c r="AN40" i="9"/>
  <c r="X44" i="9"/>
  <c r="B42" i="9"/>
  <c r="AN44" i="9"/>
  <c r="AJ30" i="9"/>
  <c r="B38" i="9"/>
  <c r="X47" i="9"/>
  <c r="AN49" i="9"/>
  <c r="I9" i="107"/>
  <c r="D9" i="107"/>
  <c r="AN27" i="9"/>
  <c r="E10" i="107"/>
  <c r="B26" i="9" s="1"/>
  <c r="AN36" i="9"/>
  <c r="P10" i="107"/>
  <c r="AJ26" i="9" s="1"/>
  <c r="H9" i="107"/>
  <c r="C9" i="107"/>
  <c r="X32" i="9"/>
  <c r="AN34" i="9"/>
  <c r="B43" i="9"/>
  <c r="X28" i="9"/>
  <c r="AD30" i="9"/>
  <c r="AD33" i="9"/>
  <c r="X30" i="9"/>
  <c r="B41" i="9"/>
  <c r="AN41" i="9"/>
  <c r="Q10" i="107"/>
  <c r="AN26" i="9" s="1"/>
  <c r="AJ44" i="9"/>
  <c r="AN39" i="9"/>
  <c r="AD32" i="9"/>
  <c r="AJ38" i="9"/>
  <c r="K10" i="107"/>
  <c r="X34" i="9"/>
  <c r="B9" i="107"/>
  <c r="D10" i="107"/>
  <c r="X45" i="9"/>
  <c r="B30" i="9"/>
  <c r="B34" i="9"/>
  <c r="B32" i="9"/>
  <c r="N9" i="107"/>
  <c r="X25" i="9" s="1"/>
  <c r="AD50" i="9"/>
  <c r="B50" i="9"/>
  <c r="C10" i="107"/>
  <c r="B48" i="9"/>
  <c r="E9" i="107"/>
  <c r="B25" i="9" s="1"/>
  <c r="X38" i="9"/>
  <c r="X41" i="9"/>
  <c r="AD44" i="9"/>
  <c r="I10" i="107"/>
  <c r="X33" i="9"/>
  <c r="AD40" i="9"/>
  <c r="AN42" i="9"/>
  <c r="AD38" i="9"/>
  <c r="B44" i="9"/>
  <c r="B31" i="9"/>
  <c r="AJ49" i="9"/>
  <c r="AN48" i="9"/>
  <c r="F9" i="107"/>
  <c r="AD47" i="9"/>
  <c r="AD28" i="9"/>
  <c r="AD45" i="9"/>
  <c r="B35" i="9"/>
  <c r="AJ31" i="9"/>
  <c r="AJ37" i="9"/>
  <c r="L9" i="107"/>
  <c r="K9" i="107"/>
  <c r="AJ32" i="9"/>
  <c r="AN33" i="9"/>
  <c r="AJ48" i="9"/>
  <c r="AJ47" i="9"/>
  <c r="AN29" i="9"/>
  <c r="X36" i="9"/>
  <c r="AJ33" i="9"/>
  <c r="AN30" i="9"/>
  <c r="AD39" i="9"/>
  <c r="X43" i="9"/>
  <c r="AD37" i="9"/>
  <c r="H10" i="107"/>
  <c r="B28" i="9"/>
  <c r="M9" i="107"/>
  <c r="B40" i="9"/>
  <c r="AN45" i="9"/>
  <c r="X35" i="9"/>
  <c r="AN38" i="9"/>
  <c r="B47" i="9"/>
  <c r="Q9" i="107"/>
  <c r="AN25" i="9" s="1"/>
  <c r="AD34" i="9"/>
  <c r="AN32" i="9"/>
  <c r="N10" i="107"/>
  <c r="X26" i="9" s="1"/>
  <c r="X31" i="9"/>
  <c r="AD31" i="9"/>
  <c r="B45" i="9"/>
  <c r="AD29" i="9"/>
  <c r="F10" i="107"/>
  <c r="AN37" i="9"/>
  <c r="AD36" i="9"/>
  <c r="AJ46" i="9"/>
  <c r="AN28" i="9"/>
  <c r="AJ42" i="9"/>
  <c r="AN35" i="9"/>
  <c r="B37" i="9"/>
  <c r="AJ28" i="9"/>
  <c r="X27" i="9"/>
  <c r="X49" i="9"/>
  <c r="G9" i="107"/>
  <c r="B33" i="9"/>
  <c r="B36" i="9"/>
  <c r="B10" i="107"/>
  <c r="AJ34" i="9"/>
  <c r="G10" i="107"/>
  <c r="AJ43" i="9"/>
  <c r="M10" i="107"/>
  <c r="AJ35" i="9"/>
  <c r="AJ27" i="9"/>
  <c r="N6" i="107"/>
  <c r="X22" i="9" s="1"/>
  <c r="O4" i="107"/>
  <c r="AD20" i="9" s="1"/>
  <c r="L7" i="107"/>
  <c r="AJ23" i="9"/>
  <c r="Q7" i="107"/>
  <c r="AN23" i="9" s="1"/>
  <c r="N5" i="107"/>
  <c r="X21" i="9" s="1"/>
  <c r="I3" i="107"/>
  <c r="M6" i="107"/>
  <c r="F7" i="107"/>
  <c r="Q3" i="107"/>
  <c r="AN19" i="9" s="1"/>
  <c r="C3" i="107"/>
  <c r="C4" i="107"/>
  <c r="AJ22" i="9"/>
  <c r="N4" i="107"/>
  <c r="X20" i="9" s="1"/>
  <c r="B7" i="107"/>
  <c r="D3" i="107"/>
  <c r="K5" i="107"/>
  <c r="AJ51" i="9"/>
  <c r="J5" i="107"/>
  <c r="F6" i="107"/>
  <c r="M4" i="107"/>
  <c r="B5" i="107"/>
  <c r="M8" i="107"/>
  <c r="O3" i="107"/>
  <c r="AD19" i="9" s="1"/>
  <c r="AD51" i="9"/>
  <c r="O2" i="107"/>
  <c r="AD18" i="9" s="1"/>
  <c r="G2" i="107"/>
  <c r="N2" i="107"/>
  <c r="X18" i="9" s="1"/>
  <c r="L2" i="107"/>
  <c r="B2" i="107"/>
  <c r="C7" i="107"/>
  <c r="Q2" i="107"/>
  <c r="AN18" i="9" s="1"/>
  <c r="K2" i="107"/>
  <c r="M2" i="107"/>
  <c r="AP11" i="9" s="1"/>
  <c r="BI2" i="9" s="1"/>
  <c r="J2" i="107"/>
  <c r="E2" i="107"/>
  <c r="Q6" i="107"/>
  <c r="AN22" i="9" s="1"/>
  <c r="B3" i="107"/>
  <c r="H2" i="107"/>
  <c r="I2" i="107"/>
  <c r="F2" i="107"/>
  <c r="AJ20" i="9"/>
  <c r="D4" i="107"/>
  <c r="C2" i="107"/>
  <c r="AJ18" i="9"/>
  <c r="Q4" i="107"/>
  <c r="AN20" i="9" s="1"/>
  <c r="F8" i="107"/>
  <c r="G7" i="107"/>
  <c r="B4" i="107"/>
  <c r="G3" i="107"/>
  <c r="D5" i="107"/>
  <c r="B6" i="107"/>
  <c r="Q8" i="107"/>
  <c r="AN24" i="9" s="1"/>
  <c r="Q5" i="107"/>
  <c r="AN21" i="9" s="1"/>
  <c r="F3" i="107"/>
  <c r="H4" i="107"/>
  <c r="L8" i="107"/>
  <c r="F5" i="107"/>
  <c r="I6" i="107"/>
  <c r="I8" i="107"/>
  <c r="J7" i="107"/>
  <c r="AN51" i="9"/>
  <c r="D7" i="107"/>
  <c r="M5" i="107"/>
  <c r="F4" i="107"/>
  <c r="E8" i="107"/>
  <c r="B24" i="9" s="1"/>
  <c r="K8" i="107"/>
  <c r="N7" i="107"/>
  <c r="X23" i="9" s="1"/>
  <c r="L5" i="107"/>
  <c r="D6" i="107"/>
  <c r="O6" i="107"/>
  <c r="AD22" i="9" s="1"/>
  <c r="K4" i="107"/>
  <c r="K7" i="107"/>
  <c r="I5" i="107"/>
  <c r="E7" i="107"/>
  <c r="B23" i="9" s="1"/>
  <c r="O8" i="107"/>
  <c r="AD24" i="9" s="1"/>
  <c r="O5" i="107"/>
  <c r="AD21" i="9" s="1"/>
  <c r="I7" i="107"/>
  <c r="H3" i="107"/>
  <c r="C8" i="107"/>
  <c r="H6" i="107"/>
  <c r="G4" i="107"/>
  <c r="H8" i="107"/>
  <c r="J4" i="107"/>
  <c r="AJ19" i="9"/>
  <c r="N3" i="107"/>
  <c r="X19" i="9" s="1"/>
  <c r="G8" i="107"/>
  <c r="L3" i="107"/>
  <c r="N8" i="107"/>
  <c r="X24" i="9" s="1"/>
  <c r="J8" i="107"/>
  <c r="H5" i="107"/>
  <c r="K6" i="107"/>
  <c r="K3" i="107"/>
  <c r="L4" i="107"/>
  <c r="E4" i="107"/>
  <c r="B20" i="9" s="1"/>
  <c r="J3" i="107"/>
  <c r="O7" i="107"/>
  <c r="AD23" i="9" s="1"/>
  <c r="I4" i="107"/>
  <c r="M7" i="107"/>
  <c r="M3" i="107"/>
  <c r="L6" i="107"/>
  <c r="C6" i="107"/>
  <c r="H7" i="107"/>
  <c r="D8" i="107"/>
  <c r="J6" i="107"/>
  <c r="C5" i="107"/>
  <c r="AJ21" i="9"/>
  <c r="G5" i="107"/>
  <c r="B51" i="9"/>
  <c r="G6" i="107"/>
  <c r="E5" i="107"/>
  <c r="B21" i="9" s="1"/>
  <c r="B8" i="107"/>
  <c r="X51" i="9"/>
  <c r="E6" i="107"/>
  <c r="B22" i="9" s="1"/>
  <c r="AF11" i="121" l="1"/>
  <c r="AF11" i="117"/>
  <c r="AF11" i="115"/>
  <c r="AF11" i="119"/>
  <c r="AA10" i="121"/>
  <c r="AA10" i="119"/>
  <c r="AA10" i="117"/>
  <c r="AA10" i="115"/>
  <c r="AF7" i="121"/>
  <c r="AF7" i="117"/>
  <c r="AF7" i="115"/>
  <c r="AF7" i="119"/>
  <c r="U10" i="121"/>
  <c r="U10" i="119"/>
  <c r="U10" i="117"/>
  <c r="U10" i="115"/>
  <c r="J8" i="121"/>
  <c r="J8" i="117"/>
  <c r="J8" i="115"/>
  <c r="J8" i="119"/>
  <c r="J10" i="121"/>
  <c r="J10" i="117"/>
  <c r="J10" i="115"/>
  <c r="J10" i="119"/>
  <c r="AF9" i="121"/>
  <c r="AF9" i="117"/>
  <c r="AF9" i="115"/>
  <c r="AF9" i="119"/>
  <c r="K8" i="121"/>
  <c r="K8" i="119"/>
  <c r="K8" i="117"/>
  <c r="K8" i="115"/>
  <c r="AD10" i="121"/>
  <c r="AD10" i="117"/>
  <c r="AD10" i="115"/>
  <c r="AD10" i="119"/>
  <c r="Q6" i="121"/>
  <c r="Q6" i="119"/>
  <c r="Q6" i="117"/>
  <c r="Q6" i="115"/>
  <c r="AD10" i="106"/>
  <c r="J2" i="106" s="1"/>
  <c r="AD10" i="112"/>
  <c r="Q6" i="106"/>
  <c r="F2" i="106" s="1"/>
  <c r="Q6" i="112"/>
  <c r="AF7" i="106"/>
  <c r="BO2" i="106" s="1"/>
  <c r="AF7" i="112"/>
  <c r="J8" i="106"/>
  <c r="C2" i="106" s="1"/>
  <c r="J8" i="112"/>
  <c r="AA10" i="106"/>
  <c r="I2" i="106" s="1"/>
  <c r="AA10" i="112"/>
  <c r="U10" i="106"/>
  <c r="BL2" i="106" s="1"/>
  <c r="U10" i="112"/>
  <c r="K8" i="106"/>
  <c r="BH2" i="106" s="1"/>
  <c r="K8" i="112"/>
  <c r="J10" i="106"/>
  <c r="BK2" i="106" s="1"/>
  <c r="J10" i="112"/>
  <c r="AF9" i="106"/>
  <c r="BP2" i="106" s="1"/>
  <c r="AF9" i="112"/>
  <c r="AF11" i="106"/>
  <c r="BQ2" i="106" s="1"/>
  <c r="AF11" i="112"/>
  <c r="B18" i="9"/>
  <c r="AD10" i="71"/>
  <c r="AD10" i="74"/>
  <c r="AD10" i="72"/>
  <c r="Q6" i="72"/>
  <c r="Q6" i="74"/>
  <c r="Q6" i="71"/>
  <c r="L8" i="72"/>
  <c r="L8" i="71"/>
  <c r="L8" i="74"/>
  <c r="AA10" i="72"/>
  <c r="AA10" i="74"/>
  <c r="AA10" i="71"/>
  <c r="AF7" i="71"/>
  <c r="AF7" i="74"/>
  <c r="AF7" i="72"/>
  <c r="U10" i="74"/>
  <c r="U10" i="72"/>
  <c r="U10" i="71"/>
  <c r="K8" i="71"/>
  <c r="K8" i="72"/>
  <c r="K8" i="74"/>
  <c r="J8" i="71"/>
  <c r="J8" i="74"/>
  <c r="J8" i="72"/>
  <c r="J10" i="71"/>
  <c r="J10" i="74"/>
  <c r="J10" i="72"/>
  <c r="AF9" i="72"/>
  <c r="AF9" i="71"/>
  <c r="AF9" i="74"/>
  <c r="AF11" i="71"/>
  <c r="AF11" i="74"/>
  <c r="AF11" i="72"/>
  <c r="AD10" i="76"/>
  <c r="AD10" i="14"/>
  <c r="AF7" i="45"/>
  <c r="AD10" i="64"/>
  <c r="AD10" i="27"/>
  <c r="AD10" i="12"/>
  <c r="AD10" i="6"/>
  <c r="AD10" i="16"/>
  <c r="AF7" i="66"/>
  <c r="AF7" i="104"/>
  <c r="AD10" i="49"/>
  <c r="AD10" i="34"/>
  <c r="AD10" i="88"/>
  <c r="AD10" i="38"/>
  <c r="AF7" i="50"/>
  <c r="AD10" i="31"/>
  <c r="AD10" i="59"/>
  <c r="AF7" i="29"/>
  <c r="AD10" i="41"/>
  <c r="AF7" i="80"/>
  <c r="AD10" i="101"/>
  <c r="AD10" i="91"/>
  <c r="AD10" i="97"/>
  <c r="AD10" i="28"/>
  <c r="AD10" i="42"/>
  <c r="AD10" i="90"/>
  <c r="AD10" i="96"/>
  <c r="AD10" i="93"/>
  <c r="AD10" i="18"/>
  <c r="AD10" i="92"/>
  <c r="AF7" i="21"/>
  <c r="AF7" i="89"/>
  <c r="AF7" i="10"/>
  <c r="AF7" i="77"/>
  <c r="AF7" i="82"/>
  <c r="AD10" i="65"/>
  <c r="AF7" i="48"/>
  <c r="AD10" i="54"/>
  <c r="AD10" i="86"/>
  <c r="AD10" i="20"/>
  <c r="AF7" i="81"/>
  <c r="AF7" i="58"/>
  <c r="AD10" i="53"/>
  <c r="AD10" i="19"/>
  <c r="AD10" i="39"/>
  <c r="AD10" i="94"/>
  <c r="AF7" i="70"/>
  <c r="AF7" i="47"/>
  <c r="AD10" i="40"/>
  <c r="AF7" i="25"/>
  <c r="AD10" i="24"/>
  <c r="AD10" i="55"/>
  <c r="AD10" i="79"/>
  <c r="AF7" i="103"/>
  <c r="AF7" i="75"/>
  <c r="AF7" i="78"/>
  <c r="AD10" i="52"/>
  <c r="AD10" i="99"/>
  <c r="AD10" i="67"/>
  <c r="AF7" i="60"/>
  <c r="AD10" i="98"/>
  <c r="AD10" i="105"/>
  <c r="AD10" i="32"/>
  <c r="AF7" i="102"/>
  <c r="AD10" i="85"/>
  <c r="AD10" i="23"/>
  <c r="AD10" i="63"/>
  <c r="AD10" i="51"/>
  <c r="AD10" i="26"/>
  <c r="AD10" i="9"/>
  <c r="AD10" i="11"/>
  <c r="AF7" i="13"/>
  <c r="AF7" i="68"/>
  <c r="AF7" i="95"/>
  <c r="AD10" i="61"/>
  <c r="AF7" i="84"/>
  <c r="AF7" i="69"/>
  <c r="AD10" i="15"/>
  <c r="AD10" i="22"/>
  <c r="AD10" i="104"/>
  <c r="AD10" i="17"/>
  <c r="AF7" i="46"/>
  <c r="AD10" i="62"/>
  <c r="AF7" i="44"/>
  <c r="AD10" i="8"/>
  <c r="AD10" i="100"/>
  <c r="Q6" i="49"/>
  <c r="Q6" i="81"/>
  <c r="Q6" i="104"/>
  <c r="Q6" i="78"/>
  <c r="Q6" i="22"/>
  <c r="Q6" i="63"/>
  <c r="Q6" i="31"/>
  <c r="Q6" i="98"/>
  <c r="Q6" i="13"/>
  <c r="Q6" i="93"/>
  <c r="Q6" i="40"/>
  <c r="Q6" i="20"/>
  <c r="Q6" i="90"/>
  <c r="Q6" i="24"/>
  <c r="Q6" i="48"/>
  <c r="Q6" i="84"/>
  <c r="Q6" i="66"/>
  <c r="Q6" i="61"/>
  <c r="Q6" i="89"/>
  <c r="Q6" i="69"/>
  <c r="Q6" i="51"/>
  <c r="Q6" i="8"/>
  <c r="Q6" i="18"/>
  <c r="Q6" i="55"/>
  <c r="Q6" i="54"/>
  <c r="Q6" i="42"/>
  <c r="Q6" i="53"/>
  <c r="Q6" i="39"/>
  <c r="Q6" i="27"/>
  <c r="Q6" i="79"/>
  <c r="Q6" i="101"/>
  <c r="Q6" i="105"/>
  <c r="Q6" i="21"/>
  <c r="Q6" i="23"/>
  <c r="Q6" i="58"/>
  <c r="Q6" i="94"/>
  <c r="Q6" i="76"/>
  <c r="Q6" i="26"/>
  <c r="Q6" i="96"/>
  <c r="Q6" i="14"/>
  <c r="Q6" i="85"/>
  <c r="Q6" i="28"/>
  <c r="Q6" i="17"/>
  <c r="Q6" i="29"/>
  <c r="Q6" i="41"/>
  <c r="Q6" i="91"/>
  <c r="Q6" i="34"/>
  <c r="Q6" i="64"/>
  <c r="Q6" i="45"/>
  <c r="Q6" i="77"/>
  <c r="Q6" i="88"/>
  <c r="Q6" i="65"/>
  <c r="Q6" i="46"/>
  <c r="Q6" i="60"/>
  <c r="Q6" i="52"/>
  <c r="Q6" i="99"/>
  <c r="Q6" i="43"/>
  <c r="Q6" i="44"/>
  <c r="Q6" i="25"/>
  <c r="Q6" i="82"/>
  <c r="Q6" i="32"/>
  <c r="Q6" i="70"/>
  <c r="Q6" i="9"/>
  <c r="Q6" i="6"/>
  <c r="Q6" i="16"/>
  <c r="Q6" i="11"/>
  <c r="Q6" i="19"/>
  <c r="Q6" i="103"/>
  <c r="Q6" i="12"/>
  <c r="Q6" i="62"/>
  <c r="Q6" i="100"/>
  <c r="Q6" i="97"/>
  <c r="Q6" i="47"/>
  <c r="Q6" i="68"/>
  <c r="Q6" i="86"/>
  <c r="Q6" i="10"/>
  <c r="Q6" i="38"/>
  <c r="Q6" i="75"/>
  <c r="Q6" i="59"/>
  <c r="Q6" i="92"/>
  <c r="Q6" i="67"/>
  <c r="Q6" i="15"/>
  <c r="Q6" i="50"/>
  <c r="Q6" i="95"/>
  <c r="Q6" i="102"/>
  <c r="K8" i="92"/>
  <c r="K8" i="58"/>
  <c r="K8" i="63"/>
  <c r="K8" i="89"/>
  <c r="K8" i="15"/>
  <c r="K8" i="55"/>
  <c r="K8" i="70"/>
  <c r="K8" i="38"/>
  <c r="K8" i="21"/>
  <c r="K8" i="17"/>
  <c r="K8" i="9"/>
  <c r="K8" i="46"/>
  <c r="K8" i="101"/>
  <c r="K8" i="81"/>
  <c r="K8" i="98"/>
  <c r="K8" i="6"/>
  <c r="K8" i="48"/>
  <c r="K8" i="44"/>
  <c r="K8" i="60"/>
  <c r="K8" i="59"/>
  <c r="K8" i="41"/>
  <c r="K8" i="85"/>
  <c r="K8" i="76"/>
  <c r="K8" i="13"/>
  <c r="K8" i="26"/>
  <c r="K8" i="84"/>
  <c r="K8" i="27"/>
  <c r="K8" i="88"/>
  <c r="K8" i="86"/>
  <c r="K8" i="12"/>
  <c r="K8" i="14"/>
  <c r="K8" i="16"/>
  <c r="K8" i="104"/>
  <c r="K8" i="66"/>
  <c r="K8" i="39"/>
  <c r="K8" i="49"/>
  <c r="K8" i="18"/>
  <c r="K8" i="103"/>
  <c r="K8" i="28"/>
  <c r="K8" i="105"/>
  <c r="K8" i="20"/>
  <c r="K8" i="11"/>
  <c r="K8" i="95"/>
  <c r="K8" i="42"/>
  <c r="K8" i="24"/>
  <c r="K8" i="94"/>
  <c r="K8" i="40"/>
  <c r="K8" i="97"/>
  <c r="K8" i="50"/>
  <c r="K8" i="75"/>
  <c r="K8" i="79"/>
  <c r="K8" i="52"/>
  <c r="K8" i="29"/>
  <c r="K8" i="45"/>
  <c r="K8" i="34"/>
  <c r="K8" i="22"/>
  <c r="K8" i="51"/>
  <c r="K8" i="102"/>
  <c r="K8" i="80"/>
  <c r="K8" i="93"/>
  <c r="K8" i="65"/>
  <c r="K8" i="100"/>
  <c r="K8" i="68"/>
  <c r="K8" i="61"/>
  <c r="K8" i="78"/>
  <c r="K8" i="47"/>
  <c r="K8" i="31"/>
  <c r="K8" i="8"/>
  <c r="F5" i="4" s="1"/>
  <c r="K8" i="69"/>
  <c r="K8" i="96"/>
  <c r="K8" i="99"/>
  <c r="K8" i="43"/>
  <c r="K8" i="91"/>
  <c r="K8" i="77"/>
  <c r="K8" i="82"/>
  <c r="K8" i="64"/>
  <c r="K8" i="90"/>
  <c r="K8" i="10"/>
  <c r="K8" i="32"/>
  <c r="K8" i="67"/>
  <c r="K8" i="53"/>
  <c r="K8" i="62"/>
  <c r="K8" i="23"/>
  <c r="K8" i="54"/>
  <c r="K8" i="19"/>
  <c r="K8" i="25"/>
  <c r="J10" i="65"/>
  <c r="J10" i="38"/>
  <c r="J10" i="13"/>
  <c r="J10" i="84"/>
  <c r="J10" i="25"/>
  <c r="J10" i="39"/>
  <c r="J10" i="92"/>
  <c r="J10" i="40"/>
  <c r="J10" i="50"/>
  <c r="J10" i="63"/>
  <c r="J10" i="19"/>
  <c r="J10" i="95"/>
  <c r="J10" i="91"/>
  <c r="J10" i="16"/>
  <c r="J10" i="10"/>
  <c r="J10" i="52"/>
  <c r="J10" i="85"/>
  <c r="J10" i="17"/>
  <c r="J10" i="15"/>
  <c r="J10" i="41"/>
  <c r="J10" i="79"/>
  <c r="J10" i="60"/>
  <c r="J10" i="88"/>
  <c r="J10" i="100"/>
  <c r="J10" i="97"/>
  <c r="J10" i="55"/>
  <c r="J10" i="61"/>
  <c r="J10" i="90"/>
  <c r="J10" i="12"/>
  <c r="J10" i="31"/>
  <c r="J10" i="98"/>
  <c r="J10" i="67"/>
  <c r="J10" i="101"/>
  <c r="J10" i="20"/>
  <c r="J10" i="66"/>
  <c r="J10" i="43"/>
  <c r="J10" i="48"/>
  <c r="J10" i="14"/>
  <c r="J10" i="26"/>
  <c r="J10" i="53"/>
  <c r="J10" i="78"/>
  <c r="J10" i="18"/>
  <c r="J10" i="46"/>
  <c r="J10" i="69"/>
  <c r="J10" i="93"/>
  <c r="J10" i="62"/>
  <c r="J10" i="44"/>
  <c r="J10" i="9"/>
  <c r="J10" i="68"/>
  <c r="J10" i="89"/>
  <c r="J10" i="80"/>
  <c r="J10" i="27"/>
  <c r="J10" i="29"/>
  <c r="J10" i="24"/>
  <c r="J10" i="32"/>
  <c r="J10" i="49"/>
  <c r="J10" i="76"/>
  <c r="J10" i="77"/>
  <c r="J10" i="64"/>
  <c r="J10" i="45"/>
  <c r="J10" i="6"/>
  <c r="J10" i="34"/>
  <c r="J10" i="28"/>
  <c r="J10" i="105"/>
  <c r="J10" i="86"/>
  <c r="J10" i="102"/>
  <c r="J10" i="54"/>
  <c r="J10" i="8"/>
  <c r="J10" i="51"/>
  <c r="J10" i="99"/>
  <c r="J10" i="82"/>
  <c r="J10" i="22"/>
  <c r="J10" i="96"/>
  <c r="J10" i="94"/>
  <c r="J10" i="59"/>
  <c r="J10" i="11"/>
  <c r="J10" i="58"/>
  <c r="J10" i="103"/>
  <c r="J10" i="47"/>
  <c r="J10" i="21"/>
  <c r="J10" i="81"/>
  <c r="J10" i="70"/>
  <c r="J10" i="23"/>
  <c r="J10" i="104"/>
  <c r="J10" i="75"/>
  <c r="J10" i="42"/>
  <c r="L8" i="43"/>
  <c r="L8" i="48"/>
  <c r="L8" i="19"/>
  <c r="L8" i="23"/>
  <c r="L8" i="84"/>
  <c r="L8" i="61"/>
  <c r="L8" i="103"/>
  <c r="L8" i="31"/>
  <c r="L8" i="63"/>
  <c r="L8" i="88"/>
  <c r="L8" i="47"/>
  <c r="L8" i="86"/>
  <c r="L8" i="20"/>
  <c r="L8" i="21"/>
  <c r="L8" i="78"/>
  <c r="L8" i="81"/>
  <c r="L8" i="11"/>
  <c r="L8" i="76"/>
  <c r="L8" i="55"/>
  <c r="L8" i="28"/>
  <c r="L8" i="24"/>
  <c r="L8" i="42"/>
  <c r="L8" i="96"/>
  <c r="L8" i="53"/>
  <c r="L8" i="64"/>
  <c r="L8" i="54"/>
  <c r="L8" i="94"/>
  <c r="L8" i="105"/>
  <c r="L8" i="69"/>
  <c r="L8" i="49"/>
  <c r="L8" i="9"/>
  <c r="L8" i="50"/>
  <c r="L8" i="104"/>
  <c r="L8" i="34"/>
  <c r="L8" i="22"/>
  <c r="L8" i="62"/>
  <c r="L8" i="98"/>
  <c r="L8" i="82"/>
  <c r="L8" i="77"/>
  <c r="L8" i="100"/>
  <c r="L8" i="29"/>
  <c r="L8" i="95"/>
  <c r="L8" i="80"/>
  <c r="L8" i="6"/>
  <c r="L8" i="66"/>
  <c r="L8" i="12"/>
  <c r="L8" i="99"/>
  <c r="L8" i="15"/>
  <c r="L8" i="26"/>
  <c r="L8" i="58"/>
  <c r="L8" i="60"/>
  <c r="L8" i="16"/>
  <c r="L8" i="91"/>
  <c r="L8" i="85"/>
  <c r="L8" i="44"/>
  <c r="L8" i="67"/>
  <c r="L8" i="89"/>
  <c r="L8" i="70"/>
  <c r="L8" i="39"/>
  <c r="L8" i="51"/>
  <c r="L8" i="40"/>
  <c r="L8" i="17"/>
  <c r="L8" i="32"/>
  <c r="L8" i="79"/>
  <c r="L8" i="13"/>
  <c r="L8" i="14"/>
  <c r="L8" i="59"/>
  <c r="L8" i="102"/>
  <c r="L8" i="93"/>
  <c r="L8" i="101"/>
  <c r="L8" i="46"/>
  <c r="L8" i="10"/>
  <c r="L8" i="75"/>
  <c r="L8" i="65"/>
  <c r="L8" i="41"/>
  <c r="L8" i="90"/>
  <c r="G5" i="4"/>
  <c r="L8" i="97"/>
  <c r="L8" i="18"/>
  <c r="L8" i="68"/>
  <c r="L8" i="27"/>
  <c r="L8" i="25"/>
  <c r="L8" i="45"/>
  <c r="L8" i="52"/>
  <c r="L8" i="38"/>
  <c r="L8" i="92"/>
  <c r="AA10" i="91"/>
  <c r="AA10" i="81"/>
  <c r="AA10" i="31"/>
  <c r="AA10" i="44"/>
  <c r="AA10" i="10"/>
  <c r="AA10" i="103"/>
  <c r="AA10" i="11"/>
  <c r="AA10" i="67"/>
  <c r="AA10" i="65"/>
  <c r="AA10" i="18"/>
  <c r="AA10" i="62"/>
  <c r="AA10" i="55"/>
  <c r="AA10" i="104"/>
  <c r="AA10" i="8"/>
  <c r="AA10" i="15"/>
  <c r="AA10" i="26"/>
  <c r="AA10" i="79"/>
  <c r="AA10" i="32"/>
  <c r="AA10" i="80"/>
  <c r="AA10" i="61"/>
  <c r="AA10" i="78"/>
  <c r="AA10" i="52"/>
  <c r="AA10" i="63"/>
  <c r="AA10" i="23"/>
  <c r="AA10" i="97"/>
  <c r="AA10" i="40"/>
  <c r="AA10" i="17"/>
  <c r="AA10" i="68"/>
  <c r="AA10" i="41"/>
  <c r="AA10" i="25"/>
  <c r="AA10" i="86"/>
  <c r="AA10" i="12"/>
  <c r="AA10" i="6"/>
  <c r="AA10" i="77"/>
  <c r="AA10" i="92"/>
  <c r="AA10" i="51"/>
  <c r="AA10" i="47"/>
  <c r="AA10" i="95"/>
  <c r="AA10" i="96"/>
  <c r="AA10" i="46"/>
  <c r="AA10" i="88"/>
  <c r="AA10" i="64"/>
  <c r="AA10" i="49"/>
  <c r="AA10" i="75"/>
  <c r="AA10" i="89"/>
  <c r="AA10" i="48"/>
  <c r="AA10" i="27"/>
  <c r="AA10" i="58"/>
  <c r="AA10" i="69"/>
  <c r="AA10" i="101"/>
  <c r="AA10" i="39"/>
  <c r="AA10" i="59"/>
  <c r="AA10" i="84"/>
  <c r="AA10" i="76"/>
  <c r="AA10" i="9"/>
  <c r="AA10" i="28"/>
  <c r="AA10" i="34"/>
  <c r="AA10" i="102"/>
  <c r="AA10" i="20"/>
  <c r="AA10" i="19"/>
  <c r="AA10" i="105"/>
  <c r="AA10" i="29"/>
  <c r="AA10" i="82"/>
  <c r="AA10" i="38"/>
  <c r="AA10" i="22"/>
  <c r="AA10" i="53"/>
  <c r="AA10" i="13"/>
  <c r="AA10" i="24"/>
  <c r="AA10" i="94"/>
  <c r="AA10" i="99"/>
  <c r="AA10" i="100"/>
  <c r="AA10" i="54"/>
  <c r="AA10" i="60"/>
  <c r="AA10" i="42"/>
  <c r="AA10" i="43"/>
  <c r="AA10" i="45"/>
  <c r="AA10" i="90"/>
  <c r="AA10" i="98"/>
  <c r="AA10" i="16"/>
  <c r="AA10" i="21"/>
  <c r="AA10" i="85"/>
  <c r="AA10" i="14"/>
  <c r="AA10" i="93"/>
  <c r="AA10" i="66"/>
  <c r="AA10" i="70"/>
  <c r="AA10" i="50"/>
  <c r="AF7" i="97"/>
  <c r="AF9" i="46"/>
  <c r="AF9" i="104"/>
  <c r="AF9" i="81"/>
  <c r="AF9" i="60"/>
  <c r="AF7" i="28"/>
  <c r="AF7" i="98"/>
  <c r="AF7" i="8"/>
  <c r="AF7" i="91"/>
  <c r="AF7" i="18"/>
  <c r="AF7" i="14"/>
  <c r="AF7" i="105"/>
  <c r="AF9" i="70"/>
  <c r="AF7" i="49"/>
  <c r="AF7" i="22"/>
  <c r="AF7" i="24"/>
  <c r="AF7" i="88"/>
  <c r="AF7" i="85"/>
  <c r="AF9" i="77"/>
  <c r="AF7" i="93"/>
  <c r="AF7" i="43"/>
  <c r="AF7" i="90"/>
  <c r="AF7" i="63"/>
  <c r="AF7" i="61"/>
  <c r="AF9" i="47"/>
  <c r="AF7" i="16"/>
  <c r="AF7" i="11"/>
  <c r="AF7" i="23"/>
  <c r="AF7" i="9"/>
  <c r="AF9" i="21"/>
  <c r="AF7" i="64"/>
  <c r="AF7" i="101"/>
  <c r="AF7" i="31"/>
  <c r="AF9" i="29"/>
  <c r="AF7" i="51"/>
  <c r="AF9" i="80"/>
  <c r="AF9" i="48"/>
  <c r="AF7" i="26"/>
  <c r="AF9" i="89"/>
  <c r="AF9" i="58"/>
  <c r="AF7" i="32"/>
  <c r="AF7" i="15"/>
  <c r="AF9" i="10"/>
  <c r="AF7" i="54"/>
  <c r="AF9" i="95"/>
  <c r="AF7" i="19"/>
  <c r="AF7" i="42"/>
  <c r="AF7" i="34"/>
  <c r="AF7" i="62"/>
  <c r="AF9" i="66"/>
  <c r="AF7" i="39"/>
  <c r="AF7" i="53"/>
  <c r="AF7" i="79"/>
  <c r="AF7" i="17"/>
  <c r="AF7" i="27"/>
  <c r="AF9" i="13"/>
  <c r="AF7" i="12"/>
  <c r="AF7" i="41"/>
  <c r="AF9" i="84"/>
  <c r="AF9" i="102"/>
  <c r="AF7" i="52"/>
  <c r="AF9" i="68"/>
  <c r="AF9" i="44"/>
  <c r="AF7" i="94"/>
  <c r="AF7" i="20"/>
  <c r="AF7" i="92"/>
  <c r="AF7" i="59"/>
  <c r="AF7" i="67"/>
  <c r="AF7" i="76"/>
  <c r="AF7" i="65"/>
  <c r="AF7" i="86"/>
  <c r="AF7" i="40"/>
  <c r="AF9" i="82"/>
  <c r="AF9" i="50"/>
  <c r="AF9" i="45"/>
  <c r="AF7" i="100"/>
  <c r="AF9" i="75"/>
  <c r="AF7" i="55"/>
  <c r="AF9" i="25"/>
  <c r="AF7" i="96"/>
  <c r="AF7" i="38"/>
  <c r="AF9" i="78"/>
  <c r="AF7" i="99"/>
  <c r="AF9" i="103"/>
  <c r="AF7" i="6"/>
  <c r="AF9" i="69"/>
  <c r="U10" i="38"/>
  <c r="U10" i="100"/>
  <c r="U10" i="26"/>
  <c r="U10" i="22"/>
  <c r="U10" i="102"/>
  <c r="U10" i="28"/>
  <c r="U10" i="16"/>
  <c r="U10" i="96"/>
  <c r="U10" i="9"/>
  <c r="U10" i="13"/>
  <c r="U10" i="59"/>
  <c r="T6" i="67"/>
  <c r="U10" i="86"/>
  <c r="U10" i="17"/>
  <c r="U10" i="98"/>
  <c r="U10" i="24"/>
  <c r="U10" i="76"/>
  <c r="U10" i="54"/>
  <c r="U10" i="80"/>
  <c r="U10" i="63"/>
  <c r="U10" i="103"/>
  <c r="U10" i="81"/>
  <c r="U10" i="104"/>
  <c r="U10" i="92"/>
  <c r="U10" i="90"/>
  <c r="U10" i="44"/>
  <c r="U10" i="50"/>
  <c r="U10" i="77"/>
  <c r="U10" i="27"/>
  <c r="U10" i="18"/>
  <c r="U10" i="99"/>
  <c r="U10" i="15"/>
  <c r="U10" i="65"/>
  <c r="U10" i="32"/>
  <c r="U10" i="88"/>
  <c r="W8" i="67"/>
  <c r="Z8" i="67"/>
  <c r="U10" i="79"/>
  <c r="U10" i="41"/>
  <c r="U10" i="46"/>
  <c r="T8" i="67"/>
  <c r="U10" i="95"/>
  <c r="U10" i="61"/>
  <c r="U10" i="82"/>
  <c r="U10" i="31"/>
  <c r="U10" i="94"/>
  <c r="U10" i="6"/>
  <c r="U10" i="64"/>
  <c r="U10" i="70"/>
  <c r="U10" i="55"/>
  <c r="U10" i="78"/>
  <c r="U10" i="19"/>
  <c r="U10" i="49"/>
  <c r="W6" i="67"/>
  <c r="U10" i="20"/>
  <c r="U10" i="42"/>
  <c r="U10" i="21"/>
  <c r="AC8" i="67"/>
  <c r="U10" i="58"/>
  <c r="U10" i="62"/>
  <c r="U10" i="84"/>
  <c r="U10" i="68"/>
  <c r="U10" i="10"/>
  <c r="U10" i="89"/>
  <c r="U10" i="48"/>
  <c r="U10" i="67"/>
  <c r="U10" i="51"/>
  <c r="U10" i="23"/>
  <c r="U10" i="91"/>
  <c r="U10" i="97"/>
  <c r="U10" i="101"/>
  <c r="U10" i="39"/>
  <c r="U10" i="47"/>
  <c r="U10" i="53"/>
  <c r="Q8" i="67"/>
  <c r="U10" i="105"/>
  <c r="U10" i="14"/>
  <c r="U10" i="34"/>
  <c r="U10" i="69"/>
  <c r="U10" i="43"/>
  <c r="U10" i="25"/>
  <c r="U10" i="60"/>
  <c r="AC6" i="67"/>
  <c r="Z6" i="67"/>
  <c r="U10" i="29"/>
  <c r="U10" i="45"/>
  <c r="U10" i="11"/>
  <c r="U10" i="12"/>
  <c r="U10" i="52"/>
  <c r="U10" i="8"/>
  <c r="U10" i="40"/>
  <c r="U10" i="85"/>
  <c r="U10" i="75"/>
  <c r="U10" i="93"/>
  <c r="U10" i="66"/>
  <c r="J8" i="89"/>
  <c r="J8" i="16"/>
  <c r="J8" i="81"/>
  <c r="J8" i="11"/>
  <c r="J8" i="97"/>
  <c r="J8" i="47"/>
  <c r="J8" i="69"/>
  <c r="J8" i="78"/>
  <c r="J8" i="51"/>
  <c r="J8" i="63"/>
  <c r="J8" i="95"/>
  <c r="J8" i="45"/>
  <c r="J8" i="90"/>
  <c r="J8" i="98"/>
  <c r="J8" i="6"/>
  <c r="J8" i="58"/>
  <c r="J8" i="34"/>
  <c r="J8" i="75"/>
  <c r="J8" i="29"/>
  <c r="J8" i="14"/>
  <c r="J8" i="42"/>
  <c r="J8" i="102"/>
  <c r="J8" i="105"/>
  <c r="J8" i="76"/>
  <c r="J8" i="41"/>
  <c r="J8" i="31"/>
  <c r="J8" i="85"/>
  <c r="J8" i="79"/>
  <c r="J8" i="49"/>
  <c r="J8" i="25"/>
  <c r="J8" i="52"/>
  <c r="J8" i="44"/>
  <c r="J8" i="22"/>
  <c r="J8" i="67"/>
  <c r="J8" i="60"/>
  <c r="J8" i="38"/>
  <c r="J8" i="64"/>
  <c r="J8" i="54"/>
  <c r="J8" i="55"/>
  <c r="J8" i="9"/>
  <c r="J8" i="77"/>
  <c r="J8" i="10"/>
  <c r="J8" i="19"/>
  <c r="J8" i="46"/>
  <c r="J8" i="82"/>
  <c r="J8" i="100"/>
  <c r="J8" i="86"/>
  <c r="J8" i="92"/>
  <c r="J8" i="12"/>
  <c r="J8" i="68"/>
  <c r="J8" i="70"/>
  <c r="J8" i="18"/>
  <c r="J8" i="39"/>
  <c r="J8" i="50"/>
  <c r="J8" i="88"/>
  <c r="J8" i="32"/>
  <c r="J8" i="8"/>
  <c r="E5" i="4" s="1"/>
  <c r="J8" i="26"/>
  <c r="J8" i="104"/>
  <c r="J8" i="96"/>
  <c r="J8" i="84"/>
  <c r="J8" i="24"/>
  <c r="J8" i="53"/>
  <c r="J8" i="91"/>
  <c r="J8" i="62"/>
  <c r="J8" i="99"/>
  <c r="J8" i="65"/>
  <c r="J8" i="21"/>
  <c r="J8" i="48"/>
  <c r="J8" i="27"/>
  <c r="J8" i="93"/>
  <c r="J8" i="103"/>
  <c r="J8" i="101"/>
  <c r="J8" i="43"/>
  <c r="J8" i="80"/>
  <c r="J8" i="17"/>
  <c r="J8" i="13"/>
  <c r="J8" i="59"/>
  <c r="J8" i="28"/>
  <c r="J8" i="15"/>
  <c r="J8" i="61"/>
  <c r="J8" i="20"/>
  <c r="J8" i="94"/>
  <c r="J8" i="23"/>
  <c r="J8" i="66"/>
  <c r="J8" i="40"/>
  <c r="AF9" i="14"/>
  <c r="AF9" i="12"/>
  <c r="AF11" i="80"/>
  <c r="AF9" i="20"/>
  <c r="AF11" i="95"/>
  <c r="AF9" i="42"/>
  <c r="AF11" i="69"/>
  <c r="AF11" i="45"/>
  <c r="AF11" i="58"/>
  <c r="AF11" i="13"/>
  <c r="AF9" i="64"/>
  <c r="AF9" i="88"/>
  <c r="AF9" i="31"/>
  <c r="AF11" i="46"/>
  <c r="AF9" i="16"/>
  <c r="AF9" i="97"/>
  <c r="AF9" i="76"/>
  <c r="AF9" i="27"/>
  <c r="AF9" i="9"/>
  <c r="AF9" i="39"/>
  <c r="AF9" i="15"/>
  <c r="AF9" i="85"/>
  <c r="AF9" i="98"/>
  <c r="AF11" i="82"/>
  <c r="AF9" i="11"/>
  <c r="AF11" i="89"/>
  <c r="AF9" i="63"/>
  <c r="AF11" i="60"/>
  <c r="AF9" i="38"/>
  <c r="AF9" i="79"/>
  <c r="AF11" i="10"/>
  <c r="AF9" i="92"/>
  <c r="AF9" i="100"/>
  <c r="AF11" i="70"/>
  <c r="AF9" i="96"/>
  <c r="AF9" i="62"/>
  <c r="AF9" i="24"/>
  <c r="AF9" i="94"/>
  <c r="AF9" i="28"/>
  <c r="AF9" i="18"/>
  <c r="AF11" i="68"/>
  <c r="AF11" i="103"/>
  <c r="AF9" i="6"/>
  <c r="AF11" i="66"/>
  <c r="AF9" i="65"/>
  <c r="AF11" i="44"/>
  <c r="AF9" i="67"/>
  <c r="AF11" i="50"/>
  <c r="AF11" i="47"/>
  <c r="AF11" i="29"/>
  <c r="AF11" i="81"/>
  <c r="AF9" i="55"/>
  <c r="AF9" i="54"/>
  <c r="AF9" i="22"/>
  <c r="AF9" i="59"/>
  <c r="AF9" i="52"/>
  <c r="AF9" i="43"/>
  <c r="AF9" i="99"/>
  <c r="AF9" i="32"/>
  <c r="AF9" i="86"/>
  <c r="AF9" i="90"/>
  <c r="AF11" i="104"/>
  <c r="AF9" i="34"/>
  <c r="AF9" i="61"/>
  <c r="AF11" i="25"/>
  <c r="AF9" i="49"/>
  <c r="AF11" i="102"/>
  <c r="AF9" i="51"/>
  <c r="AF9" i="41"/>
  <c r="AF11" i="84"/>
  <c r="AF9" i="105"/>
  <c r="AF9" i="8"/>
  <c r="AF11" i="75"/>
  <c r="AF9" i="53"/>
  <c r="AF9" i="19"/>
  <c r="AF9" i="101"/>
  <c r="AF9" i="93"/>
  <c r="AF11" i="78"/>
  <c r="AF9" i="91"/>
  <c r="AF9" i="40"/>
  <c r="AF11" i="77"/>
  <c r="AF11" i="48"/>
  <c r="AF9" i="17"/>
  <c r="AF11" i="21"/>
  <c r="AF9" i="23"/>
  <c r="AF9" i="26"/>
  <c r="AF11" i="76"/>
  <c r="AF11" i="97"/>
  <c r="AF11" i="64"/>
  <c r="AF11" i="93"/>
  <c r="AF11" i="31"/>
  <c r="AF11" i="16"/>
  <c r="AF11" i="79"/>
  <c r="AF11" i="99"/>
  <c r="AF11" i="91"/>
  <c r="AF11" i="51"/>
  <c r="AF11" i="100"/>
  <c r="AF11" i="22"/>
  <c r="AF11" i="85"/>
  <c r="AF11" i="98"/>
  <c r="AF11" i="32"/>
  <c r="AF11" i="39"/>
  <c r="AF11" i="14"/>
  <c r="AF11" i="52"/>
  <c r="AF11" i="62"/>
  <c r="AF11" i="28"/>
  <c r="AP10" i="9"/>
  <c r="BH2" i="9" s="1"/>
  <c r="AF11" i="61"/>
  <c r="AF11" i="42"/>
  <c r="AF11" i="53"/>
  <c r="AF11" i="23"/>
  <c r="AF11" i="6"/>
  <c r="AF11" i="38"/>
  <c r="AF11" i="8"/>
  <c r="AF11" i="19"/>
  <c r="AF11" i="34"/>
  <c r="AF11" i="40"/>
  <c r="AF11" i="88"/>
  <c r="AF11" i="26"/>
  <c r="AF11" i="24"/>
  <c r="AF11" i="41"/>
  <c r="AF11" i="43"/>
  <c r="AF11" i="59"/>
  <c r="AF11" i="92"/>
  <c r="AF11" i="65"/>
  <c r="AF11" i="90"/>
  <c r="AF11" i="63"/>
  <c r="AF11" i="49"/>
  <c r="AF11" i="67"/>
  <c r="AF11" i="94"/>
  <c r="AF11" i="18"/>
  <c r="AF11" i="11"/>
  <c r="AF11" i="96"/>
  <c r="AF11" i="27"/>
  <c r="AF11" i="12"/>
  <c r="AF11" i="20"/>
  <c r="AF11" i="55"/>
  <c r="AF11" i="105"/>
  <c r="AF11" i="15"/>
  <c r="AF11" i="54"/>
  <c r="AF11" i="9"/>
  <c r="BG2" i="9" s="1"/>
  <c r="AF11" i="86"/>
  <c r="AF11" i="101"/>
  <c r="AF11" i="17"/>
  <c r="BK2" i="115" l="1"/>
  <c r="G2" i="115"/>
  <c r="BG2" i="119"/>
  <c r="C2" i="119"/>
  <c r="BO2" i="119"/>
  <c r="K2" i="119"/>
  <c r="F2" i="115"/>
  <c r="BJ2" i="115"/>
  <c r="J2" i="115"/>
  <c r="BN2" i="115"/>
  <c r="BH2" i="115"/>
  <c r="D2" i="115"/>
  <c r="L2" i="115"/>
  <c r="BP2" i="115"/>
  <c r="BK2" i="119"/>
  <c r="G2" i="119"/>
  <c r="BG2" i="115"/>
  <c r="C2" i="115"/>
  <c r="H2" i="115"/>
  <c r="BL2" i="115"/>
  <c r="BO2" i="115"/>
  <c r="K2" i="115"/>
  <c r="BM2" i="115"/>
  <c r="I2" i="115"/>
  <c r="BQ2" i="115"/>
  <c r="M2" i="115"/>
  <c r="BQ2" i="119"/>
  <c r="M2" i="119"/>
  <c r="BJ2" i="117"/>
  <c r="F2" i="117"/>
  <c r="BJ2" i="121"/>
  <c r="F2" i="121"/>
  <c r="BN2" i="117"/>
  <c r="J2" i="117"/>
  <c r="BH2" i="117"/>
  <c r="D2" i="117"/>
  <c r="BH2" i="121"/>
  <c r="D2" i="121"/>
  <c r="BP2" i="117"/>
  <c r="L2" i="117"/>
  <c r="BK2" i="121"/>
  <c r="G2" i="121"/>
  <c r="BG2" i="117"/>
  <c r="C2" i="117"/>
  <c r="BL2" i="117"/>
  <c r="H2" i="117"/>
  <c r="BL2" i="121"/>
  <c r="H2" i="121"/>
  <c r="BO2" i="117"/>
  <c r="K2" i="117"/>
  <c r="BM2" i="117"/>
  <c r="I2" i="117"/>
  <c r="BM2" i="121"/>
  <c r="I2" i="121"/>
  <c r="BQ2" i="117"/>
  <c r="M2" i="117"/>
  <c r="J2" i="119"/>
  <c r="BN2" i="119"/>
  <c r="BP2" i="119"/>
  <c r="L2" i="119"/>
  <c r="BJ2" i="119"/>
  <c r="F2" i="119"/>
  <c r="BN2" i="121"/>
  <c r="J2" i="121"/>
  <c r="BH2" i="119"/>
  <c r="D2" i="119"/>
  <c r="BP2" i="121"/>
  <c r="L2" i="121"/>
  <c r="BK2" i="117"/>
  <c r="G2" i="117"/>
  <c r="C2" i="121"/>
  <c r="BG2" i="121"/>
  <c r="BL2" i="119"/>
  <c r="H2" i="119"/>
  <c r="BO2" i="121"/>
  <c r="K2" i="121"/>
  <c r="BM2" i="119"/>
  <c r="I2" i="119"/>
  <c r="M2" i="121"/>
  <c r="BQ2" i="121"/>
  <c r="BN2" i="106"/>
  <c r="BG2" i="106"/>
  <c r="BJ2" i="106"/>
  <c r="M2" i="106"/>
  <c r="G2" i="106"/>
  <c r="H2" i="106"/>
  <c r="D2" i="106"/>
  <c r="BM2" i="106"/>
  <c r="L2" i="106"/>
  <c r="K2" i="106"/>
  <c r="M2" i="112"/>
  <c r="BQ2" i="112"/>
  <c r="G2" i="112"/>
  <c r="BK2" i="112"/>
  <c r="BL2" i="112"/>
  <c r="H2" i="112"/>
  <c r="C2" i="112"/>
  <c r="BG2" i="112"/>
  <c r="BJ2" i="112"/>
  <c r="F2" i="112"/>
  <c r="BP2" i="112"/>
  <c r="L2" i="112"/>
  <c r="BH2" i="112"/>
  <c r="D2" i="112"/>
  <c r="BM2" i="112"/>
  <c r="I2" i="112"/>
  <c r="BO2" i="112"/>
  <c r="K2" i="112"/>
  <c r="BN2" i="112"/>
  <c r="J2" i="112"/>
  <c r="J2" i="72"/>
  <c r="BI2" i="72"/>
  <c r="BN2" i="74"/>
  <c r="J2" i="74"/>
  <c r="BN2" i="71"/>
  <c r="J2" i="71"/>
  <c r="BQ2" i="105"/>
  <c r="M2" i="105"/>
  <c r="BQ2" i="90"/>
  <c r="M2" i="90"/>
  <c r="BQ2" i="39"/>
  <c r="M2" i="39"/>
  <c r="BP2" i="26"/>
  <c r="L2" i="26"/>
  <c r="L2" i="53"/>
  <c r="BP2" i="53"/>
  <c r="M2" i="104"/>
  <c r="BQ2" i="104"/>
  <c r="L2" i="55"/>
  <c r="BP2" i="55"/>
  <c r="L2" i="18"/>
  <c r="BP2" i="18"/>
  <c r="BQ2" i="60"/>
  <c r="M2" i="60"/>
  <c r="L2" i="97"/>
  <c r="BP2" i="97"/>
  <c r="M2" i="95"/>
  <c r="BQ2" i="95"/>
  <c r="C2" i="28"/>
  <c r="BG2" i="28"/>
  <c r="BG2" i="21"/>
  <c r="C2" i="21"/>
  <c r="BG2" i="32"/>
  <c r="C2" i="32"/>
  <c r="BG2" i="92"/>
  <c r="C2" i="92"/>
  <c r="C2" i="64"/>
  <c r="BG2" i="64"/>
  <c r="BJ2" i="49"/>
  <c r="C2" i="49"/>
  <c r="BG2" i="75"/>
  <c r="C2" i="75"/>
  <c r="C2" i="16"/>
  <c r="BG2" i="16"/>
  <c r="BL2" i="45"/>
  <c r="H2" i="45"/>
  <c r="H2" i="53"/>
  <c r="BL2" i="53"/>
  <c r="BL2" i="10"/>
  <c r="H2" i="10"/>
  <c r="H2" i="78"/>
  <c r="BL2" i="78"/>
  <c r="BL2" i="41"/>
  <c r="H2" i="41"/>
  <c r="H2" i="77"/>
  <c r="BL2" i="77"/>
  <c r="BL2" i="24"/>
  <c r="H2" i="24"/>
  <c r="BL2" i="22"/>
  <c r="H2" i="22"/>
  <c r="K2" i="55"/>
  <c r="BO2" i="55"/>
  <c r="BO2" i="92"/>
  <c r="K2" i="92"/>
  <c r="BO2" i="27"/>
  <c r="K2" i="27"/>
  <c r="BO2" i="54"/>
  <c r="K2" i="54"/>
  <c r="K2" i="101"/>
  <c r="BO2" i="101"/>
  <c r="BO2" i="43"/>
  <c r="K2" i="43"/>
  <c r="K2" i="91"/>
  <c r="BO2" i="91"/>
  <c r="BM2" i="93"/>
  <c r="I2" i="93"/>
  <c r="BM2" i="100"/>
  <c r="I2" i="100"/>
  <c r="I2" i="20"/>
  <c r="BM2" i="20"/>
  <c r="BM2" i="27"/>
  <c r="I2" i="27"/>
  <c r="I2" i="47"/>
  <c r="BM2" i="47"/>
  <c r="I2" i="40"/>
  <c r="BM2" i="40"/>
  <c r="I2" i="81"/>
  <c r="BM2" i="81"/>
  <c r="BD2" i="72"/>
  <c r="E2" i="72"/>
  <c r="BI2" i="101"/>
  <c r="E2" i="101"/>
  <c r="BI2" i="70"/>
  <c r="E2" i="70"/>
  <c r="BI2" i="12"/>
  <c r="E2" i="12"/>
  <c r="E2" i="82"/>
  <c r="BI2" i="82"/>
  <c r="BI2" i="54"/>
  <c r="E2" i="54"/>
  <c r="BI2" i="78"/>
  <c r="E2" i="78"/>
  <c r="E2" i="103"/>
  <c r="BI2" i="103"/>
  <c r="BI2" i="19"/>
  <c r="E2" i="19"/>
  <c r="BK2" i="58"/>
  <c r="G2" i="58"/>
  <c r="G2" i="86"/>
  <c r="BK2" i="86"/>
  <c r="G2" i="29"/>
  <c r="BK2" i="29"/>
  <c r="G2" i="78"/>
  <c r="BK2" i="78"/>
  <c r="BK2" i="74"/>
  <c r="G2" i="74"/>
  <c r="G2" i="41"/>
  <c r="BK2" i="41"/>
  <c r="BK2" i="40"/>
  <c r="G2" i="40"/>
  <c r="D2" i="62"/>
  <c r="BH2" i="62"/>
  <c r="D2" i="47"/>
  <c r="BH2" i="47"/>
  <c r="D2" i="79"/>
  <c r="BH2" i="79"/>
  <c r="BH2" i="105"/>
  <c r="D2" i="105"/>
  <c r="BH2" i="88"/>
  <c r="D2" i="88"/>
  <c r="BH2" i="41"/>
  <c r="D2" i="41"/>
  <c r="D2" i="21"/>
  <c r="BH2" i="21"/>
  <c r="D2" i="92"/>
  <c r="BH2" i="92"/>
  <c r="BJ2" i="68"/>
  <c r="F2" i="68"/>
  <c r="BJ2" i="19"/>
  <c r="F2" i="19"/>
  <c r="BJ2" i="99"/>
  <c r="F2" i="99"/>
  <c r="F2" i="41"/>
  <c r="BJ2" i="41"/>
  <c r="F2" i="79"/>
  <c r="BJ2" i="79"/>
  <c r="F2" i="93"/>
  <c r="BJ2" i="93"/>
  <c r="J2" i="49"/>
  <c r="BQ2" i="49"/>
  <c r="BQ2" i="17"/>
  <c r="M2" i="17"/>
  <c r="M2" i="20"/>
  <c r="BQ2" i="20"/>
  <c r="M2" i="49"/>
  <c r="BT2" i="49"/>
  <c r="BQ2" i="24"/>
  <c r="M2" i="24"/>
  <c r="M2" i="34"/>
  <c r="BQ2" i="34"/>
  <c r="BQ2" i="61"/>
  <c r="M2" i="61"/>
  <c r="BQ2" i="98"/>
  <c r="M2" i="98"/>
  <c r="M2" i="16"/>
  <c r="BQ2" i="16"/>
  <c r="BP2" i="40"/>
  <c r="L2" i="40"/>
  <c r="BQ2" i="101"/>
  <c r="M2" i="101"/>
  <c r="M2" i="15"/>
  <c r="BQ2" i="15"/>
  <c r="BQ2" i="12"/>
  <c r="M2" i="12"/>
  <c r="BQ2" i="18"/>
  <c r="M2" i="18"/>
  <c r="M2" i="63"/>
  <c r="BQ2" i="63"/>
  <c r="M2" i="59"/>
  <c r="BQ2" i="59"/>
  <c r="BQ2" i="26"/>
  <c r="M2" i="26"/>
  <c r="M2" i="19"/>
  <c r="BQ2" i="19"/>
  <c r="BQ2" i="23"/>
  <c r="M2" i="23"/>
  <c r="BQ2" i="14"/>
  <c r="M2" i="14"/>
  <c r="BQ2" i="85"/>
  <c r="M2" i="85"/>
  <c r="M2" i="91"/>
  <c r="BQ2" i="91"/>
  <c r="BQ2" i="31"/>
  <c r="M2" i="31"/>
  <c r="M2" i="76"/>
  <c r="BQ2" i="76"/>
  <c r="L2" i="17"/>
  <c r="BP2" i="17"/>
  <c r="L2" i="91"/>
  <c r="BP2" i="91"/>
  <c r="BP2" i="19"/>
  <c r="L2" i="19"/>
  <c r="L2" i="105"/>
  <c r="BP2" i="105"/>
  <c r="BQ2" i="102"/>
  <c r="M2" i="102"/>
  <c r="BP2" i="34"/>
  <c r="L2" i="34"/>
  <c r="M2" i="72"/>
  <c r="BL2" i="72"/>
  <c r="L2" i="52"/>
  <c r="BP2" i="52"/>
  <c r="M2" i="71"/>
  <c r="BQ2" i="71"/>
  <c r="M2" i="47"/>
  <c r="BQ2" i="47"/>
  <c r="BP2" i="65"/>
  <c r="L2" i="65"/>
  <c r="M2" i="68"/>
  <c r="BQ2" i="68"/>
  <c r="L2" i="24"/>
  <c r="BP2" i="24"/>
  <c r="BP2" i="100"/>
  <c r="L2" i="100"/>
  <c r="L2" i="38"/>
  <c r="BP2" i="38"/>
  <c r="L2" i="11"/>
  <c r="BP2" i="11"/>
  <c r="L2" i="15"/>
  <c r="BP2" i="15"/>
  <c r="BP2" i="76"/>
  <c r="L2" i="76"/>
  <c r="L2" i="31"/>
  <c r="BP2" i="31"/>
  <c r="M2" i="58"/>
  <c r="BQ2" i="58"/>
  <c r="L2" i="42"/>
  <c r="BP2" i="42"/>
  <c r="L2" i="12"/>
  <c r="BP2" i="12"/>
  <c r="BG2" i="23"/>
  <c r="C2" i="23"/>
  <c r="BG2" i="15"/>
  <c r="C2" i="15"/>
  <c r="BG2" i="13"/>
  <c r="C2" i="13"/>
  <c r="BG2" i="101"/>
  <c r="C2" i="101"/>
  <c r="C2" i="48"/>
  <c r="BG2" i="48"/>
  <c r="BG2" i="62"/>
  <c r="C2" i="62"/>
  <c r="BG2" i="84"/>
  <c r="C2" i="84"/>
  <c r="C2" i="39"/>
  <c r="BG2" i="39"/>
  <c r="BG2" i="12"/>
  <c r="C2" i="12"/>
  <c r="C2" i="72"/>
  <c r="BB2" i="72"/>
  <c r="C2" i="10"/>
  <c r="BG2" i="10"/>
  <c r="C2" i="54"/>
  <c r="BG2" i="54"/>
  <c r="BG2" i="67"/>
  <c r="C2" i="67"/>
  <c r="BG2" i="25"/>
  <c r="C2" i="25"/>
  <c r="C2" i="31"/>
  <c r="BG2" i="31"/>
  <c r="C2" i="71"/>
  <c r="BG2" i="71"/>
  <c r="C2" i="29"/>
  <c r="BG2" i="29"/>
  <c r="C2" i="6"/>
  <c r="BG2" i="6"/>
  <c r="C2" i="95"/>
  <c r="BG2" i="95"/>
  <c r="C2" i="69"/>
  <c r="BG2" i="69"/>
  <c r="BG2" i="81"/>
  <c r="C2" i="81"/>
  <c r="H2" i="93"/>
  <c r="BL2" i="93"/>
  <c r="BL2" i="11"/>
  <c r="H2" i="11"/>
  <c r="H2" i="69"/>
  <c r="BL2" i="69"/>
  <c r="H2" i="39"/>
  <c r="BL2" i="39"/>
  <c r="H2" i="23"/>
  <c r="BL2" i="23"/>
  <c r="BL2" i="89"/>
  <c r="H2" i="89"/>
  <c r="H2" i="62"/>
  <c r="BL2" i="62"/>
  <c r="H2" i="42"/>
  <c r="BL2" i="42"/>
  <c r="BL2" i="19"/>
  <c r="H2" i="19"/>
  <c r="H2" i="64"/>
  <c r="BL2" i="64"/>
  <c r="BL2" i="82"/>
  <c r="H2" i="82"/>
  <c r="BL2" i="46"/>
  <c r="H2" i="46"/>
  <c r="BL2" i="65"/>
  <c r="H2" i="65"/>
  <c r="BL2" i="27"/>
  <c r="H2" i="27"/>
  <c r="H2" i="90"/>
  <c r="BL2" i="90"/>
  <c r="H2" i="103"/>
  <c r="BL2" i="103"/>
  <c r="H2" i="76"/>
  <c r="BL2" i="76"/>
  <c r="H2" i="86"/>
  <c r="BL2" i="86"/>
  <c r="BL2" i="102"/>
  <c r="H2" i="102"/>
  <c r="H2" i="38"/>
  <c r="BL2" i="38"/>
  <c r="K2" i="99"/>
  <c r="BO2" i="99"/>
  <c r="L2" i="25"/>
  <c r="BP2" i="25"/>
  <c r="L2" i="45"/>
  <c r="BP2" i="45"/>
  <c r="K2" i="86"/>
  <c r="BO2" i="86"/>
  <c r="K2" i="59"/>
  <c r="BO2" i="59"/>
  <c r="BP2" i="44"/>
  <c r="L2" i="44"/>
  <c r="BP2" i="84"/>
  <c r="L2" i="84"/>
  <c r="BP2" i="13"/>
  <c r="L2" i="13"/>
  <c r="BO2" i="53"/>
  <c r="K2" i="53"/>
  <c r="BO2" i="34"/>
  <c r="K2" i="34"/>
  <c r="L2" i="95"/>
  <c r="BP2" i="95"/>
  <c r="K2" i="32"/>
  <c r="BO2" i="32"/>
  <c r="BP2" i="48"/>
  <c r="L2" i="48"/>
  <c r="K2" i="31"/>
  <c r="BO2" i="31"/>
  <c r="BP2" i="47"/>
  <c r="L2" i="47"/>
  <c r="K2" i="90"/>
  <c r="BO2" i="90"/>
  <c r="BO2" i="85"/>
  <c r="K2" i="85"/>
  <c r="K2" i="49"/>
  <c r="BR2" i="49"/>
  <c r="K2" i="18"/>
  <c r="BO2" i="18"/>
  <c r="K2" i="28"/>
  <c r="BO2" i="28"/>
  <c r="L2" i="46"/>
  <c r="BP2" i="46"/>
  <c r="I2" i="66"/>
  <c r="BM2" i="66"/>
  <c r="I2" i="21"/>
  <c r="BM2" i="21"/>
  <c r="I2" i="45"/>
  <c r="BM2" i="45"/>
  <c r="BM2" i="54"/>
  <c r="I2" i="54"/>
  <c r="BM2" i="24"/>
  <c r="I2" i="24"/>
  <c r="I2" i="38"/>
  <c r="BM2" i="38"/>
  <c r="BM2" i="19"/>
  <c r="I2" i="19"/>
  <c r="BM2" i="28"/>
  <c r="I2" i="28"/>
  <c r="I2" i="59"/>
  <c r="BM2" i="59"/>
  <c r="BM2" i="58"/>
  <c r="I2" i="58"/>
  <c r="BM2" i="75"/>
  <c r="I2" i="75"/>
  <c r="I2" i="46"/>
  <c r="BM2" i="46"/>
  <c r="I2" i="95"/>
  <c r="BM2" i="95"/>
  <c r="I2" i="77"/>
  <c r="BM2" i="77"/>
  <c r="I2" i="72"/>
  <c r="BH2" i="72"/>
  <c r="BM2" i="17"/>
  <c r="I2" i="17"/>
  <c r="BM2" i="63"/>
  <c r="I2" i="63"/>
  <c r="BM2" i="80"/>
  <c r="I2" i="80"/>
  <c r="I2" i="15"/>
  <c r="BM2" i="15"/>
  <c r="I2" i="62"/>
  <c r="BM2" i="62"/>
  <c r="BM2" i="11"/>
  <c r="I2" i="11"/>
  <c r="BM2" i="31"/>
  <c r="I2" i="31"/>
  <c r="E2" i="38"/>
  <c r="BI2" i="38"/>
  <c r="BI2" i="27"/>
  <c r="E2" i="27"/>
  <c r="E2" i="41"/>
  <c r="BI2" i="41"/>
  <c r="E2" i="46"/>
  <c r="BI2" i="46"/>
  <c r="BI2" i="59"/>
  <c r="E2" i="59"/>
  <c r="BI2" i="32"/>
  <c r="E2" i="32"/>
  <c r="E2" i="39"/>
  <c r="BI2" i="39"/>
  <c r="E2" i="44"/>
  <c r="BI2" i="44"/>
  <c r="BI2" i="60"/>
  <c r="E2" i="60"/>
  <c r="E2" i="99"/>
  <c r="BI2" i="99"/>
  <c r="E2" i="80"/>
  <c r="BI2" i="80"/>
  <c r="BI2" i="77"/>
  <c r="E2" i="77"/>
  <c r="E2" i="22"/>
  <c r="BI2" i="22"/>
  <c r="BI2" i="94"/>
  <c r="E2" i="94"/>
  <c r="E2" i="53"/>
  <c r="BI2" i="53"/>
  <c r="BI2" i="28"/>
  <c r="E2" i="28"/>
  <c r="BI2" i="81"/>
  <c r="E2" i="81"/>
  <c r="BI2" i="86"/>
  <c r="E2" i="86"/>
  <c r="E2" i="31"/>
  <c r="BI2" i="31"/>
  <c r="BI2" i="23"/>
  <c r="E2" i="23"/>
  <c r="BK2" i="42"/>
  <c r="G2" i="42"/>
  <c r="BK2" i="70"/>
  <c r="G2" i="70"/>
  <c r="G2" i="103"/>
  <c r="BK2" i="103"/>
  <c r="BK2" i="94"/>
  <c r="G2" i="94"/>
  <c r="G2" i="99"/>
  <c r="BK2" i="99"/>
  <c r="BK2" i="102"/>
  <c r="G2" i="102"/>
  <c r="BK2" i="34"/>
  <c r="G2" i="34"/>
  <c r="G2" i="77"/>
  <c r="BK2" i="77"/>
  <c r="G2" i="24"/>
  <c r="BK2" i="24"/>
  <c r="G2" i="89"/>
  <c r="BK2" i="89"/>
  <c r="G2" i="62"/>
  <c r="BK2" i="62"/>
  <c r="BK2" i="18"/>
  <c r="G2" i="18"/>
  <c r="G2" i="26"/>
  <c r="BK2" i="26"/>
  <c r="BK2" i="66"/>
  <c r="G2" i="66"/>
  <c r="G2" i="98"/>
  <c r="BK2" i="98"/>
  <c r="BK2" i="12"/>
  <c r="G2" i="12"/>
  <c r="G2" i="97"/>
  <c r="BK2" i="97"/>
  <c r="G2" i="79"/>
  <c r="BK2" i="79"/>
  <c r="G2" i="85"/>
  <c r="BK2" i="85"/>
  <c r="G2" i="91"/>
  <c r="BK2" i="91"/>
  <c r="G2" i="50"/>
  <c r="BK2" i="50"/>
  <c r="G2" i="25"/>
  <c r="BK2" i="25"/>
  <c r="BK2" i="65"/>
  <c r="G2" i="65"/>
  <c r="BH2" i="23"/>
  <c r="D2" i="23"/>
  <c r="D2" i="32"/>
  <c r="BH2" i="32"/>
  <c r="BH2" i="82"/>
  <c r="D2" i="82"/>
  <c r="D2" i="99"/>
  <c r="BH2" i="99"/>
  <c r="D2" i="31"/>
  <c r="BH2" i="31"/>
  <c r="D2" i="68"/>
  <c r="BH2" i="68"/>
  <c r="D2" i="80"/>
  <c r="BH2" i="80"/>
  <c r="D2" i="34"/>
  <c r="BH2" i="34"/>
  <c r="D2" i="71"/>
  <c r="BH2" i="71"/>
  <c r="D2" i="97"/>
  <c r="BH2" i="97"/>
  <c r="D2" i="42"/>
  <c r="BH2" i="42"/>
  <c r="D2" i="72"/>
  <c r="BC2" i="72"/>
  <c r="D2" i="18"/>
  <c r="BH2" i="18"/>
  <c r="D2" i="104"/>
  <c r="BH2" i="104"/>
  <c r="BH2" i="86"/>
  <c r="D2" i="86"/>
  <c r="BH2" i="26"/>
  <c r="D2" i="26"/>
  <c r="D2" i="74"/>
  <c r="BH2" i="74"/>
  <c r="BH2" i="44"/>
  <c r="D2" i="44"/>
  <c r="D2" i="81"/>
  <c r="BH2" i="81"/>
  <c r="D2" i="17"/>
  <c r="BH2" i="17"/>
  <c r="BH2" i="55"/>
  <c r="D2" i="55"/>
  <c r="D2" i="58"/>
  <c r="BH2" i="58"/>
  <c r="F2" i="50"/>
  <c r="BJ2" i="50"/>
  <c r="BJ2" i="59"/>
  <c r="F2" i="59"/>
  <c r="F2" i="86"/>
  <c r="BJ2" i="86"/>
  <c r="BJ2" i="97"/>
  <c r="F2" i="97"/>
  <c r="BJ2" i="103"/>
  <c r="F2" i="103"/>
  <c r="BJ2" i="71"/>
  <c r="F2" i="71"/>
  <c r="F2" i="32"/>
  <c r="BJ2" i="32"/>
  <c r="F2" i="43"/>
  <c r="BJ2" i="43"/>
  <c r="F2" i="46"/>
  <c r="BJ2" i="46"/>
  <c r="BJ2" i="45"/>
  <c r="F2" i="45"/>
  <c r="F2" i="91"/>
  <c r="BJ2" i="91"/>
  <c r="BJ2" i="28"/>
  <c r="F2" i="28"/>
  <c r="BJ2" i="26"/>
  <c r="F2" i="26"/>
  <c r="F2" i="23"/>
  <c r="BJ2" i="23"/>
  <c r="F2" i="101"/>
  <c r="BJ2" i="101"/>
  <c r="BJ2" i="53"/>
  <c r="F2" i="53"/>
  <c r="F2" i="18"/>
  <c r="BJ2" i="18"/>
  <c r="BJ2" i="89"/>
  <c r="F2" i="89"/>
  <c r="BJ2" i="48"/>
  <c r="F2" i="48"/>
  <c r="BJ2" i="40"/>
  <c r="F2" i="40"/>
  <c r="BJ2" i="31"/>
  <c r="F2" i="31"/>
  <c r="BJ2" i="104"/>
  <c r="F2" i="104"/>
  <c r="K2" i="46"/>
  <c r="BO2" i="46"/>
  <c r="J2" i="15"/>
  <c r="BN2" i="15"/>
  <c r="BO2" i="95"/>
  <c r="K2" i="95"/>
  <c r="J2" i="23"/>
  <c r="BN2" i="23"/>
  <c r="BN2" i="105"/>
  <c r="J2" i="105"/>
  <c r="BN2" i="99"/>
  <c r="J2" i="99"/>
  <c r="BO2" i="103"/>
  <c r="K2" i="103"/>
  <c r="BO2" i="25"/>
  <c r="K2" i="25"/>
  <c r="J2" i="94"/>
  <c r="BN2" i="94"/>
  <c r="BN2" i="53"/>
  <c r="J2" i="53"/>
  <c r="J2" i="86"/>
  <c r="BN2" i="86"/>
  <c r="BO2" i="82"/>
  <c r="K2" i="82"/>
  <c r="BO2" i="21"/>
  <c r="K2" i="21"/>
  <c r="J2" i="93"/>
  <c r="BN2" i="93"/>
  <c r="J2" i="28"/>
  <c r="BN2" i="28"/>
  <c r="BO2" i="80"/>
  <c r="K2" i="80"/>
  <c r="BN2" i="31"/>
  <c r="J2" i="31"/>
  <c r="BN2" i="34"/>
  <c r="J2" i="34"/>
  <c r="J2" i="16"/>
  <c r="BN2" i="16"/>
  <c r="BN2" i="64"/>
  <c r="J2" i="64"/>
  <c r="M2" i="86"/>
  <c r="BQ2" i="86"/>
  <c r="BQ2" i="94"/>
  <c r="M2" i="94"/>
  <c r="BQ2" i="88"/>
  <c r="M2" i="88"/>
  <c r="BQ2" i="28"/>
  <c r="M2" i="28"/>
  <c r="BQ2" i="93"/>
  <c r="M2" i="93"/>
  <c r="BQ2" i="78"/>
  <c r="M2" i="78"/>
  <c r="L2" i="49"/>
  <c r="BS2" i="49"/>
  <c r="L2" i="59"/>
  <c r="BP2" i="59"/>
  <c r="BQ2" i="66"/>
  <c r="M2" i="66"/>
  <c r="L2" i="92"/>
  <c r="BP2" i="92"/>
  <c r="BP2" i="39"/>
  <c r="L2" i="39"/>
  <c r="L2" i="88"/>
  <c r="BP2" i="88"/>
  <c r="BP2" i="14"/>
  <c r="L2" i="14"/>
  <c r="BG2" i="17"/>
  <c r="C2" i="17"/>
  <c r="C2" i="91"/>
  <c r="BG2" i="91"/>
  <c r="C2" i="18"/>
  <c r="BG2" i="18"/>
  <c r="C2" i="77"/>
  <c r="BG2" i="77"/>
  <c r="BG2" i="22"/>
  <c r="C2" i="22"/>
  <c r="BG2" i="102"/>
  <c r="C2" i="102"/>
  <c r="BG2" i="63"/>
  <c r="C2" i="63"/>
  <c r="BL2" i="75"/>
  <c r="H2" i="75"/>
  <c r="BL2" i="60"/>
  <c r="H2" i="60"/>
  <c r="H2" i="101"/>
  <c r="BL2" i="101"/>
  <c r="BL2" i="20"/>
  <c r="H2" i="20"/>
  <c r="BL2" i="61"/>
  <c r="H2" i="61"/>
  <c r="H2" i="15"/>
  <c r="BL2" i="15"/>
  <c r="H2" i="63"/>
  <c r="BL2" i="63"/>
  <c r="H2" i="96"/>
  <c r="BL2" i="96"/>
  <c r="BP2" i="78"/>
  <c r="L2" i="78"/>
  <c r="K2" i="65"/>
  <c r="BO2" i="65"/>
  <c r="K2" i="41"/>
  <c r="BO2" i="41"/>
  <c r="K2" i="42"/>
  <c r="BO2" i="42"/>
  <c r="L2" i="80"/>
  <c r="BP2" i="80"/>
  <c r="K2" i="61"/>
  <c r="BO2" i="61"/>
  <c r="BO2" i="88"/>
  <c r="K2" i="88"/>
  <c r="L2" i="60"/>
  <c r="BP2" i="60"/>
  <c r="I2" i="43"/>
  <c r="BM2" i="43"/>
  <c r="I2" i="82"/>
  <c r="BM2" i="82"/>
  <c r="I2" i="39"/>
  <c r="BM2" i="39"/>
  <c r="I2" i="74"/>
  <c r="BM2" i="74"/>
  <c r="I2" i="25"/>
  <c r="BM2" i="25"/>
  <c r="I2" i="52"/>
  <c r="BM2" i="52"/>
  <c r="I2" i="18"/>
  <c r="BM2" i="18"/>
  <c r="BI2" i="52"/>
  <c r="E2" i="52"/>
  <c r="E2" i="14"/>
  <c r="BI2" i="14"/>
  <c r="E2" i="85"/>
  <c r="BI2" i="85"/>
  <c r="E2" i="95"/>
  <c r="BI2" i="95"/>
  <c r="BL2" i="49"/>
  <c r="E2" i="49"/>
  <c r="E2" i="55"/>
  <c r="BI2" i="55"/>
  <c r="G2" i="75"/>
  <c r="BK2" i="75"/>
  <c r="G2" i="96"/>
  <c r="BK2" i="96"/>
  <c r="BK2" i="6"/>
  <c r="G2" i="6"/>
  <c r="BK2" i="68"/>
  <c r="G2" i="68"/>
  <c r="G2" i="14"/>
  <c r="BK2" i="14"/>
  <c r="BK2" i="90"/>
  <c r="G2" i="90"/>
  <c r="G2" i="52"/>
  <c r="BK2" i="52"/>
  <c r="BK2" i="84"/>
  <c r="G2" i="84"/>
  <c r="D2" i="10"/>
  <c r="BH2" i="10"/>
  <c r="D2" i="96"/>
  <c r="BH2" i="96"/>
  <c r="BH2" i="102"/>
  <c r="D2" i="102"/>
  <c r="D2" i="95"/>
  <c r="BH2" i="95"/>
  <c r="BH2" i="16"/>
  <c r="D2" i="16"/>
  <c r="BH2" i="48"/>
  <c r="D2" i="48"/>
  <c r="BJ2" i="15"/>
  <c r="F2" i="15"/>
  <c r="F2" i="100"/>
  <c r="BJ2" i="100"/>
  <c r="F2" i="6"/>
  <c r="BJ2" i="6"/>
  <c r="F2" i="65"/>
  <c r="BJ2" i="65"/>
  <c r="F2" i="85"/>
  <c r="BJ2" i="85"/>
  <c r="F2" i="74"/>
  <c r="BJ2" i="74"/>
  <c r="F2" i="24"/>
  <c r="BJ2" i="24"/>
  <c r="F2" i="81"/>
  <c r="BJ2" i="81"/>
  <c r="J2" i="17"/>
  <c r="BN2" i="17"/>
  <c r="K2" i="68"/>
  <c r="BO2" i="68"/>
  <c r="BN2" i="85"/>
  <c r="J2" i="85"/>
  <c r="BN2" i="52"/>
  <c r="J2" i="52"/>
  <c r="BN2" i="40"/>
  <c r="J2" i="40"/>
  <c r="BO2" i="58"/>
  <c r="K2" i="58"/>
  <c r="BN2" i="92"/>
  <c r="J2" i="92"/>
  <c r="BN2" i="6"/>
  <c r="J2" i="6"/>
  <c r="M2" i="96"/>
  <c r="BQ2" i="96"/>
  <c r="M2" i="67"/>
  <c r="BQ2" i="67"/>
  <c r="BQ2" i="65"/>
  <c r="M2" i="65"/>
  <c r="M2" i="41"/>
  <c r="BQ2" i="41"/>
  <c r="M2" i="40"/>
  <c r="BQ2" i="40"/>
  <c r="BQ2" i="38"/>
  <c r="M2" i="38"/>
  <c r="M2" i="42"/>
  <c r="BQ2" i="42"/>
  <c r="BQ2" i="62"/>
  <c r="M2" i="62"/>
  <c r="M2" i="32"/>
  <c r="BQ2" i="32"/>
  <c r="M2" i="100"/>
  <c r="BQ2" i="100"/>
  <c r="M2" i="79"/>
  <c r="BQ2" i="79"/>
  <c r="M2" i="64"/>
  <c r="BQ2" i="64"/>
  <c r="L2" i="23"/>
  <c r="BP2" i="23"/>
  <c r="M2" i="77"/>
  <c r="BQ2" i="77"/>
  <c r="BP2" i="93"/>
  <c r="L2" i="93"/>
  <c r="BQ2" i="75"/>
  <c r="M2" i="75"/>
  <c r="BP2" i="41"/>
  <c r="L2" i="41"/>
  <c r="M2" i="25"/>
  <c r="BQ2" i="25"/>
  <c r="BP2" i="90"/>
  <c r="L2" i="90"/>
  <c r="BP2" i="99"/>
  <c r="L2" i="99"/>
  <c r="L2" i="22"/>
  <c r="BP2" i="22"/>
  <c r="BQ2" i="81"/>
  <c r="M2" i="81"/>
  <c r="L2" i="67"/>
  <c r="BP2" i="67"/>
  <c r="L2" i="6"/>
  <c r="BP2" i="6"/>
  <c r="BP2" i="28"/>
  <c r="L2" i="28"/>
  <c r="BP2" i="96"/>
  <c r="L2" i="96"/>
  <c r="BQ2" i="10"/>
  <c r="M2" i="10"/>
  <c r="L2" i="63"/>
  <c r="BP2" i="63"/>
  <c r="L2" i="98"/>
  <c r="BP2" i="98"/>
  <c r="BP2" i="16"/>
  <c r="L2" i="16"/>
  <c r="BP2" i="64"/>
  <c r="L2" i="64"/>
  <c r="M2" i="74"/>
  <c r="BQ2" i="74"/>
  <c r="L2" i="20"/>
  <c r="BP2" i="20"/>
  <c r="C2" i="40"/>
  <c r="BG2" i="40"/>
  <c r="C2" i="20"/>
  <c r="BG2" i="20"/>
  <c r="C2" i="74"/>
  <c r="BG2" i="74"/>
  <c r="BG2" i="80"/>
  <c r="C2" i="80"/>
  <c r="BG2" i="93"/>
  <c r="C2" i="93"/>
  <c r="BG2" i="65"/>
  <c r="C2" i="65"/>
  <c r="C2" i="53"/>
  <c r="BG2" i="53"/>
  <c r="C2" i="104"/>
  <c r="BG2" i="104"/>
  <c r="BG2" i="88"/>
  <c r="C2" i="88"/>
  <c r="BG2" i="70"/>
  <c r="C2" i="70"/>
  <c r="C2" i="86"/>
  <c r="BG2" i="86"/>
  <c r="BG2" i="46"/>
  <c r="C2" i="46"/>
  <c r="C2" i="38"/>
  <c r="BG2" i="38"/>
  <c r="BG2" i="44"/>
  <c r="C2" i="44"/>
  <c r="BG2" i="79"/>
  <c r="C2" i="79"/>
  <c r="BG2" i="76"/>
  <c r="C2" i="76"/>
  <c r="BG2" i="42"/>
  <c r="C2" i="42"/>
  <c r="BG2" i="34"/>
  <c r="C2" i="34"/>
  <c r="BG2" i="90"/>
  <c r="C2" i="90"/>
  <c r="C2" i="51"/>
  <c r="BG2" i="51"/>
  <c r="C2" i="97"/>
  <c r="BG2" i="97"/>
  <c r="C2" i="89"/>
  <c r="BG2" i="89"/>
  <c r="BL2" i="85"/>
  <c r="H2" i="85"/>
  <c r="BL2" i="12"/>
  <c r="H2" i="12"/>
  <c r="BL2" i="29"/>
  <c r="H2" i="29"/>
  <c r="H2" i="25"/>
  <c r="BL2" i="25"/>
  <c r="H2" i="14"/>
  <c r="BL2" i="14"/>
  <c r="H2" i="47"/>
  <c r="BL2" i="47"/>
  <c r="H2" i="97"/>
  <c r="BL2" i="97"/>
  <c r="H2" i="67"/>
  <c r="BL2" i="67"/>
  <c r="H2" i="68"/>
  <c r="BL2" i="68"/>
  <c r="H2" i="55"/>
  <c r="BL2" i="55"/>
  <c r="BL2" i="94"/>
  <c r="H2" i="94"/>
  <c r="BL2" i="95"/>
  <c r="H2" i="95"/>
  <c r="H2" i="79"/>
  <c r="BL2" i="79"/>
  <c r="BL2" i="88"/>
  <c r="H2" i="88"/>
  <c r="H2" i="99"/>
  <c r="BL2" i="99"/>
  <c r="H2" i="50"/>
  <c r="BL2" i="50"/>
  <c r="H2" i="104"/>
  <c r="BL2" i="104"/>
  <c r="BL2" i="80"/>
  <c r="H2" i="80"/>
  <c r="H2" i="98"/>
  <c r="BL2" i="98"/>
  <c r="H2" i="59"/>
  <c r="BL2" i="59"/>
  <c r="BL2" i="16"/>
  <c r="H2" i="16"/>
  <c r="BL2" i="26"/>
  <c r="H2" i="26"/>
  <c r="K2" i="6"/>
  <c r="BO2" i="6"/>
  <c r="K2" i="38"/>
  <c r="BO2" i="38"/>
  <c r="BP2" i="75"/>
  <c r="L2" i="75"/>
  <c r="L2" i="82"/>
  <c r="BP2" i="82"/>
  <c r="K2" i="76"/>
  <c r="BO2" i="76"/>
  <c r="BO2" i="20"/>
  <c r="K2" i="20"/>
  <c r="K2" i="52"/>
  <c r="BO2" i="52"/>
  <c r="L2" i="72"/>
  <c r="BK2" i="72"/>
  <c r="K2" i="17"/>
  <c r="BO2" i="17"/>
  <c r="BP2" i="66"/>
  <c r="L2" i="66"/>
  <c r="BO2" i="19"/>
  <c r="K2" i="19"/>
  <c r="L2" i="10"/>
  <c r="BP2" i="10"/>
  <c r="L2" i="89"/>
  <c r="BP2" i="89"/>
  <c r="K2" i="51"/>
  <c r="BO2" i="51"/>
  <c r="BO2" i="64"/>
  <c r="K2" i="64"/>
  <c r="BO2" i="11"/>
  <c r="K2" i="11"/>
  <c r="L2" i="74"/>
  <c r="BP2" i="74"/>
  <c r="BO2" i="93"/>
  <c r="K2" i="93"/>
  <c r="K2" i="24"/>
  <c r="BO2" i="24"/>
  <c r="K2" i="105"/>
  <c r="BO2" i="105"/>
  <c r="BP2" i="81"/>
  <c r="L2" i="81"/>
  <c r="I2" i="50"/>
  <c r="BM2" i="50"/>
  <c r="BM2" i="14"/>
  <c r="I2" i="14"/>
  <c r="BM2" i="98"/>
  <c r="I2" i="98"/>
  <c r="I2" i="42"/>
  <c r="BM2" i="42"/>
  <c r="I2" i="99"/>
  <c r="BM2" i="99"/>
  <c r="I2" i="53"/>
  <c r="BM2" i="53"/>
  <c r="BM2" i="29"/>
  <c r="I2" i="29"/>
  <c r="BM2" i="102"/>
  <c r="I2" i="102"/>
  <c r="I2" i="76"/>
  <c r="BM2" i="76"/>
  <c r="I2" i="101"/>
  <c r="BM2" i="101"/>
  <c r="I2" i="48"/>
  <c r="BM2" i="48"/>
  <c r="I2" i="64"/>
  <c r="BM2" i="64"/>
  <c r="I2" i="96"/>
  <c r="BM2" i="96"/>
  <c r="I2" i="51"/>
  <c r="BM2" i="51"/>
  <c r="BM2" i="12"/>
  <c r="I2" i="12"/>
  <c r="BM2" i="41"/>
  <c r="I2" i="41"/>
  <c r="BM2" i="97"/>
  <c r="I2" i="97"/>
  <c r="I2" i="78"/>
  <c r="BM2" i="78"/>
  <c r="I2" i="79"/>
  <c r="BM2" i="79"/>
  <c r="BM2" i="104"/>
  <c r="I2" i="104"/>
  <c r="I2" i="65"/>
  <c r="BM2" i="65"/>
  <c r="I2" i="10"/>
  <c r="BM2" i="10"/>
  <c r="I2" i="91"/>
  <c r="BM2" i="91"/>
  <c r="E2" i="45"/>
  <c r="BI2" i="45"/>
  <c r="E2" i="18"/>
  <c r="BI2" i="18"/>
  <c r="E2" i="71"/>
  <c r="BI2" i="71"/>
  <c r="E2" i="75"/>
  <c r="BI2" i="75"/>
  <c r="E2" i="93"/>
  <c r="BI2" i="93"/>
  <c r="E2" i="13"/>
  <c r="BI2" i="13"/>
  <c r="E2" i="40"/>
  <c r="BI2" i="40"/>
  <c r="E2" i="89"/>
  <c r="BI2" i="89"/>
  <c r="BI2" i="91"/>
  <c r="E2" i="91"/>
  <c r="E2" i="26"/>
  <c r="BI2" i="26"/>
  <c r="E2" i="66"/>
  <c r="BI2" i="66"/>
  <c r="E2" i="29"/>
  <c r="BI2" i="29"/>
  <c r="BI2" i="98"/>
  <c r="E2" i="98"/>
  <c r="E2" i="104"/>
  <c r="BI2" i="104"/>
  <c r="E2" i="69"/>
  <c r="BI2" i="69"/>
  <c r="BI2" i="74"/>
  <c r="E2" i="74"/>
  <c r="E2" i="42"/>
  <c r="BI2" i="42"/>
  <c r="BI2" i="76"/>
  <c r="E2" i="76"/>
  <c r="BI2" i="21"/>
  <c r="E2" i="21"/>
  <c r="E2" i="88"/>
  <c r="BI2" i="88"/>
  <c r="E2" i="61"/>
  <c r="BI2" i="61"/>
  <c r="E2" i="48"/>
  <c r="BI2" i="48"/>
  <c r="BK2" i="104"/>
  <c r="G2" i="104"/>
  <c r="G2" i="21"/>
  <c r="BK2" i="21"/>
  <c r="BK2" i="11"/>
  <c r="G2" i="11"/>
  <c r="BK2" i="22"/>
  <c r="G2" i="22"/>
  <c r="BK2" i="105"/>
  <c r="G2" i="105"/>
  <c r="BK2" i="45"/>
  <c r="G2" i="45"/>
  <c r="BN2" i="49"/>
  <c r="G2" i="49"/>
  <c r="BK2" i="27"/>
  <c r="G2" i="27"/>
  <c r="G2" i="69"/>
  <c r="BK2" i="69"/>
  <c r="G2" i="53"/>
  <c r="BK2" i="53"/>
  <c r="G2" i="48"/>
  <c r="BK2" i="48"/>
  <c r="G2" i="101"/>
  <c r="BK2" i="101"/>
  <c r="BF2" i="72"/>
  <c r="G2" i="72"/>
  <c r="BK2" i="61"/>
  <c r="G2" i="61"/>
  <c r="G2" i="88"/>
  <c r="BK2" i="88"/>
  <c r="G2" i="15"/>
  <c r="BK2" i="15"/>
  <c r="BK2" i="10"/>
  <c r="G2" i="10"/>
  <c r="BK2" i="19"/>
  <c r="G2" i="19"/>
  <c r="G2" i="92"/>
  <c r="BK2" i="92"/>
  <c r="G2" i="13"/>
  <c r="BK2" i="13"/>
  <c r="BH2" i="19"/>
  <c r="D2" i="19"/>
  <c r="D2" i="53"/>
  <c r="BH2" i="53"/>
  <c r="BH2" i="90"/>
  <c r="D2" i="90"/>
  <c r="BH2" i="91"/>
  <c r="D2" i="91"/>
  <c r="D2" i="69"/>
  <c r="BH2" i="69"/>
  <c r="BH2" i="78"/>
  <c r="D2" i="78"/>
  <c r="BH2" i="65"/>
  <c r="D2" i="65"/>
  <c r="BH2" i="51"/>
  <c r="D2" i="51"/>
  <c r="BH2" i="29"/>
  <c r="D2" i="29"/>
  <c r="D2" i="75"/>
  <c r="BH2" i="75"/>
  <c r="BH2" i="94"/>
  <c r="D2" i="94"/>
  <c r="BH2" i="11"/>
  <c r="D2" i="11"/>
  <c r="D2" i="28"/>
  <c r="BH2" i="28"/>
  <c r="BH2" i="39"/>
  <c r="D2" i="39"/>
  <c r="BH2" i="14"/>
  <c r="D2" i="14"/>
  <c r="BH2" i="27"/>
  <c r="D2" i="27"/>
  <c r="BH2" i="76"/>
  <c r="D2" i="76"/>
  <c r="D2" i="59"/>
  <c r="BH2" i="59"/>
  <c r="BH2" i="6"/>
  <c r="D2" i="6"/>
  <c r="D2" i="46"/>
  <c r="BH2" i="46"/>
  <c r="D2" i="38"/>
  <c r="BH2" i="38"/>
  <c r="BH2" i="89"/>
  <c r="D2" i="89"/>
  <c r="BJ2" i="102"/>
  <c r="F2" i="102"/>
  <c r="F2" i="67"/>
  <c r="BJ2" i="67"/>
  <c r="BJ2" i="38"/>
  <c r="F2" i="38"/>
  <c r="BJ2" i="62"/>
  <c r="F2" i="62"/>
  <c r="BJ2" i="11"/>
  <c r="F2" i="11"/>
  <c r="BJ2" i="25"/>
  <c r="F2" i="25"/>
  <c r="BJ2" i="52"/>
  <c r="F2" i="52"/>
  <c r="F2" i="88"/>
  <c r="BJ2" i="88"/>
  <c r="F2" i="34"/>
  <c r="BJ2" i="34"/>
  <c r="BJ2" i="29"/>
  <c r="F2" i="29"/>
  <c r="BJ2" i="14"/>
  <c r="F2" i="14"/>
  <c r="BJ2" i="94"/>
  <c r="F2" i="94"/>
  <c r="F2" i="21"/>
  <c r="BJ2" i="21"/>
  <c r="BJ2" i="27"/>
  <c r="F2" i="27"/>
  <c r="BJ2" i="54"/>
  <c r="F2" i="54"/>
  <c r="BJ2" i="51"/>
  <c r="F2" i="51"/>
  <c r="BJ2" i="66"/>
  <c r="F2" i="66"/>
  <c r="F2" i="90"/>
  <c r="BJ2" i="90"/>
  <c r="F2" i="13"/>
  <c r="BJ2" i="13"/>
  <c r="F2" i="22"/>
  <c r="BJ2" i="22"/>
  <c r="F2" i="49"/>
  <c r="BM2" i="49"/>
  <c r="K2" i="44"/>
  <c r="BO2" i="44"/>
  <c r="BN2" i="104"/>
  <c r="J2" i="104"/>
  <c r="BO2" i="84"/>
  <c r="K2" i="84"/>
  <c r="K2" i="13"/>
  <c r="BO2" i="13"/>
  <c r="BN2" i="51"/>
  <c r="J2" i="51"/>
  <c r="BO2" i="102"/>
  <c r="K2" i="102"/>
  <c r="BO2" i="60"/>
  <c r="K2" i="60"/>
  <c r="K2" i="78"/>
  <c r="BO2" i="78"/>
  <c r="J2" i="55"/>
  <c r="BN2" i="55"/>
  <c r="BO2" i="47"/>
  <c r="K2" i="47"/>
  <c r="J2" i="19"/>
  <c r="BN2" i="19"/>
  <c r="K2" i="81"/>
  <c r="BO2" i="81"/>
  <c r="BO2" i="48"/>
  <c r="K2" i="48"/>
  <c r="K2" i="10"/>
  <c r="BO2" i="10"/>
  <c r="J2" i="18"/>
  <c r="BN2" i="18"/>
  <c r="BN2" i="90"/>
  <c r="J2" i="90"/>
  <c r="J2" i="91"/>
  <c r="BN2" i="91"/>
  <c r="K2" i="29"/>
  <c r="BO2" i="29"/>
  <c r="BN2" i="38"/>
  <c r="J2" i="38"/>
  <c r="BO2" i="104"/>
  <c r="K2" i="104"/>
  <c r="BN2" i="12"/>
  <c r="J2" i="12"/>
  <c r="BN2" i="14"/>
  <c r="J2" i="14"/>
  <c r="M2" i="27"/>
  <c r="BQ2" i="27"/>
  <c r="M2" i="43"/>
  <c r="BQ2" i="43"/>
  <c r="BQ2" i="53"/>
  <c r="M2" i="53"/>
  <c r="M2" i="22"/>
  <c r="BQ2" i="22"/>
  <c r="M2" i="99"/>
  <c r="BQ2" i="99"/>
  <c r="BQ2" i="48"/>
  <c r="M2" i="48"/>
  <c r="M2" i="84"/>
  <c r="BQ2" i="84"/>
  <c r="L2" i="32"/>
  <c r="BP2" i="32"/>
  <c r="BQ2" i="50"/>
  <c r="M2" i="50"/>
  <c r="L2" i="62"/>
  <c r="BP2" i="62"/>
  <c r="M2" i="82"/>
  <c r="BQ2" i="82"/>
  <c r="BQ2" i="45"/>
  <c r="M2" i="45"/>
  <c r="C2" i="94"/>
  <c r="BG2" i="94"/>
  <c r="C2" i="103"/>
  <c r="BG2" i="103"/>
  <c r="BG2" i="96"/>
  <c r="C2" i="96"/>
  <c r="C2" i="82"/>
  <c r="BG2" i="82"/>
  <c r="BG2" i="41"/>
  <c r="C2" i="41"/>
  <c r="BG2" i="98"/>
  <c r="C2" i="98"/>
  <c r="C2" i="47"/>
  <c r="BG2" i="47"/>
  <c r="H2" i="52"/>
  <c r="BL2" i="52"/>
  <c r="BL2" i="34"/>
  <c r="H2" i="34"/>
  <c r="H2" i="51"/>
  <c r="BL2" i="51"/>
  <c r="H2" i="58"/>
  <c r="BL2" i="58"/>
  <c r="BL2" i="6"/>
  <c r="H2" i="6"/>
  <c r="H2" i="72"/>
  <c r="BG2" i="72"/>
  <c r="H2" i="92"/>
  <c r="BL2" i="92"/>
  <c r="L2" i="69"/>
  <c r="BP2" i="69"/>
  <c r="BP2" i="50"/>
  <c r="L2" i="50"/>
  <c r="L2" i="68"/>
  <c r="BP2" i="68"/>
  <c r="K2" i="39"/>
  <c r="BO2" i="39"/>
  <c r="L2" i="58"/>
  <c r="BP2" i="58"/>
  <c r="K2" i="23"/>
  <c r="BO2" i="23"/>
  <c r="L2" i="70"/>
  <c r="BP2" i="70"/>
  <c r="K2" i="97"/>
  <c r="BO2" i="97"/>
  <c r="BM2" i="16"/>
  <c r="I2" i="16"/>
  <c r="BM2" i="13"/>
  <c r="I2" i="13"/>
  <c r="BP2" i="49"/>
  <c r="I2" i="49"/>
  <c r="BM2" i="6"/>
  <c r="I2" i="6"/>
  <c r="BM2" i="32"/>
  <c r="I2" i="32"/>
  <c r="I2" i="103"/>
  <c r="BM2" i="103"/>
  <c r="BI2" i="68"/>
  <c r="E2" i="68"/>
  <c r="BI2" i="65"/>
  <c r="E2" i="65"/>
  <c r="BI2" i="17"/>
  <c r="E2" i="17"/>
  <c r="E2" i="58"/>
  <c r="BI2" i="58"/>
  <c r="E2" i="34"/>
  <c r="BI2" i="34"/>
  <c r="E2" i="96"/>
  <c r="BI2" i="96"/>
  <c r="E2" i="47"/>
  <c r="BI2" i="47"/>
  <c r="G2" i="81"/>
  <c r="BK2" i="81"/>
  <c r="BK2" i="51"/>
  <c r="G2" i="51"/>
  <c r="BK2" i="76"/>
  <c r="G2" i="76"/>
  <c r="G2" i="93"/>
  <c r="BK2" i="93"/>
  <c r="BK2" i="20"/>
  <c r="G2" i="20"/>
  <c r="G2" i="100"/>
  <c r="BK2" i="100"/>
  <c r="G2" i="95"/>
  <c r="BK2" i="95"/>
  <c r="BH2" i="25"/>
  <c r="D2" i="25"/>
  <c r="BH2" i="77"/>
  <c r="D2" i="77"/>
  <c r="D2" i="100"/>
  <c r="BH2" i="100"/>
  <c r="BH2" i="45"/>
  <c r="D2" i="45"/>
  <c r="D2" i="40"/>
  <c r="BH2" i="40"/>
  <c r="BK2" i="49"/>
  <c r="D2" i="49"/>
  <c r="BH2" i="13"/>
  <c r="D2" i="13"/>
  <c r="BH2" i="101"/>
  <c r="D2" i="101"/>
  <c r="BH2" i="15"/>
  <c r="D2" i="15"/>
  <c r="F2" i="75"/>
  <c r="BJ2" i="75"/>
  <c r="BJ2" i="82"/>
  <c r="F2" i="82"/>
  <c r="BJ2" i="64"/>
  <c r="F2" i="64"/>
  <c r="BJ2" i="76"/>
  <c r="F2" i="76"/>
  <c r="F2" i="42"/>
  <c r="BJ2" i="42"/>
  <c r="F2" i="61"/>
  <c r="BJ2" i="61"/>
  <c r="F2" i="63"/>
  <c r="BJ2" i="63"/>
  <c r="K2" i="71"/>
  <c r="BO2" i="71"/>
  <c r="K2" i="69"/>
  <c r="BO2" i="69"/>
  <c r="BN2" i="26"/>
  <c r="J2" i="26"/>
  <c r="BN2" i="98"/>
  <c r="J2" i="98"/>
  <c r="BN2" i="79"/>
  <c r="J2" i="79"/>
  <c r="J2" i="39"/>
  <c r="BN2" i="39"/>
  <c r="J2" i="54"/>
  <c r="BN2" i="54"/>
  <c r="K2" i="77"/>
  <c r="BO2" i="77"/>
  <c r="BN2" i="96"/>
  <c r="J2" i="96"/>
  <c r="J2" i="97"/>
  <c r="BN2" i="97"/>
  <c r="J2" i="41"/>
  <c r="BN2" i="41"/>
  <c r="BO2" i="50"/>
  <c r="K2" i="50"/>
  <c r="BO2" i="45"/>
  <c r="K2" i="45"/>
  <c r="BQ2" i="55"/>
  <c r="M2" i="55"/>
  <c r="BQ2" i="54"/>
  <c r="M2" i="54"/>
  <c r="M2" i="11"/>
  <c r="BQ2" i="11"/>
  <c r="BQ2" i="92"/>
  <c r="M2" i="92"/>
  <c r="M2" i="6"/>
  <c r="BQ2" i="6"/>
  <c r="BQ2" i="52"/>
  <c r="M2" i="52"/>
  <c r="BQ2" i="51"/>
  <c r="M2" i="51"/>
  <c r="BQ2" i="97"/>
  <c r="M2" i="97"/>
  <c r="BQ2" i="21"/>
  <c r="M2" i="21"/>
  <c r="L2" i="101"/>
  <c r="BP2" i="101"/>
  <c r="L2" i="51"/>
  <c r="BP2" i="51"/>
  <c r="L2" i="61"/>
  <c r="BP2" i="61"/>
  <c r="L2" i="86"/>
  <c r="BP2" i="86"/>
  <c r="BP2" i="43"/>
  <c r="L2" i="43"/>
  <c r="L2" i="54"/>
  <c r="BP2" i="54"/>
  <c r="M2" i="29"/>
  <c r="BQ2" i="29"/>
  <c r="M2" i="44"/>
  <c r="BQ2" i="44"/>
  <c r="BQ2" i="103"/>
  <c r="M2" i="103"/>
  <c r="L2" i="94"/>
  <c r="BP2" i="94"/>
  <c r="M2" i="70"/>
  <c r="BQ2" i="70"/>
  <c r="BP2" i="79"/>
  <c r="L2" i="79"/>
  <c r="BQ2" i="89"/>
  <c r="M2" i="89"/>
  <c r="L2" i="85"/>
  <c r="BP2" i="85"/>
  <c r="L2" i="27"/>
  <c r="BP2" i="27"/>
  <c r="M2" i="46"/>
  <c r="BQ2" i="46"/>
  <c r="BQ2" i="13"/>
  <c r="M2" i="13"/>
  <c r="M2" i="69"/>
  <c r="BQ2" i="69"/>
  <c r="M2" i="80"/>
  <c r="BQ2" i="80"/>
  <c r="BG2" i="66"/>
  <c r="C2" i="66"/>
  <c r="BG2" i="61"/>
  <c r="C2" i="61"/>
  <c r="BG2" i="59"/>
  <c r="C2" i="59"/>
  <c r="C2" i="43"/>
  <c r="BG2" i="43"/>
  <c r="BG2" i="27"/>
  <c r="C2" i="27"/>
  <c r="C2" i="99"/>
  <c r="BG2" i="99"/>
  <c r="C2" i="24"/>
  <c r="BG2" i="24"/>
  <c r="C2" i="26"/>
  <c r="BG2" i="26"/>
  <c r="C2" i="50"/>
  <c r="BG2" i="50"/>
  <c r="C2" i="68"/>
  <c r="BG2" i="68"/>
  <c r="BG2" i="100"/>
  <c r="C2" i="100"/>
  <c r="C2" i="19"/>
  <c r="BG2" i="19"/>
  <c r="C2" i="55"/>
  <c r="BG2" i="55"/>
  <c r="BG2" i="60"/>
  <c r="C2" i="60"/>
  <c r="BG2" i="52"/>
  <c r="C2" i="52"/>
  <c r="BG2" i="85"/>
  <c r="C2" i="85"/>
  <c r="BG2" i="105"/>
  <c r="C2" i="105"/>
  <c r="C2" i="14"/>
  <c r="BG2" i="14"/>
  <c r="BG2" i="58"/>
  <c r="C2" i="58"/>
  <c r="BG2" i="45"/>
  <c r="C2" i="45"/>
  <c r="BG2" i="78"/>
  <c r="C2" i="78"/>
  <c r="BG2" i="11"/>
  <c r="C2" i="11"/>
  <c r="BL2" i="66"/>
  <c r="H2" i="66"/>
  <c r="H2" i="40"/>
  <c r="BL2" i="40"/>
  <c r="H2" i="71"/>
  <c r="BL2" i="71"/>
  <c r="H2" i="43"/>
  <c r="BL2" i="43"/>
  <c r="BL2" i="105"/>
  <c r="H2" i="105"/>
  <c r="H2" i="74"/>
  <c r="BL2" i="74"/>
  <c r="H2" i="91"/>
  <c r="BL2" i="91"/>
  <c r="H2" i="48"/>
  <c r="BL2" i="48"/>
  <c r="BL2" i="84"/>
  <c r="H2" i="84"/>
  <c r="H2" i="21"/>
  <c r="BL2" i="21"/>
  <c r="BO2" i="49"/>
  <c r="H2" i="49"/>
  <c r="BL2" i="70"/>
  <c r="H2" i="70"/>
  <c r="H2" i="31"/>
  <c r="BL2" i="31"/>
  <c r="H2" i="32"/>
  <c r="BL2" i="32"/>
  <c r="BL2" i="18"/>
  <c r="H2" i="18"/>
  <c r="H2" i="44"/>
  <c r="BL2" i="44"/>
  <c r="H2" i="81"/>
  <c r="BL2" i="81"/>
  <c r="H2" i="54"/>
  <c r="BL2" i="54"/>
  <c r="BL2" i="17"/>
  <c r="H2" i="17"/>
  <c r="BL2" i="13"/>
  <c r="H2" i="13"/>
  <c r="BL2" i="28"/>
  <c r="H2" i="28"/>
  <c r="BL2" i="100"/>
  <c r="H2" i="100"/>
  <c r="L2" i="103"/>
  <c r="BP2" i="103"/>
  <c r="K2" i="96"/>
  <c r="BO2" i="96"/>
  <c r="K2" i="100"/>
  <c r="BO2" i="100"/>
  <c r="BO2" i="40"/>
  <c r="K2" i="40"/>
  <c r="K2" i="67"/>
  <c r="BO2" i="67"/>
  <c r="BO2" i="94"/>
  <c r="K2" i="94"/>
  <c r="L2" i="102"/>
  <c r="BP2" i="102"/>
  <c r="K2" i="12"/>
  <c r="BO2" i="12"/>
  <c r="K2" i="79"/>
  <c r="BO2" i="79"/>
  <c r="BO2" i="62"/>
  <c r="K2" i="62"/>
  <c r="L2" i="71"/>
  <c r="BP2" i="71"/>
  <c r="BO2" i="15"/>
  <c r="K2" i="15"/>
  <c r="K2" i="26"/>
  <c r="BO2" i="26"/>
  <c r="L2" i="29"/>
  <c r="BP2" i="29"/>
  <c r="L2" i="21"/>
  <c r="BP2" i="21"/>
  <c r="BO2" i="16"/>
  <c r="K2" i="16"/>
  <c r="BO2" i="63"/>
  <c r="K2" i="63"/>
  <c r="BP2" i="77"/>
  <c r="L2" i="77"/>
  <c r="K2" i="22"/>
  <c r="BO2" i="22"/>
  <c r="BO2" i="14"/>
  <c r="K2" i="14"/>
  <c r="K2" i="98"/>
  <c r="BO2" i="98"/>
  <c r="BP2" i="104"/>
  <c r="L2" i="104"/>
  <c r="BM2" i="70"/>
  <c r="I2" i="70"/>
  <c r="I2" i="85"/>
  <c r="BM2" i="85"/>
  <c r="I2" i="90"/>
  <c r="BM2" i="90"/>
  <c r="BM2" i="60"/>
  <c r="I2" i="60"/>
  <c r="I2" i="94"/>
  <c r="BM2" i="94"/>
  <c r="BM2" i="22"/>
  <c r="I2" i="22"/>
  <c r="BM2" i="105"/>
  <c r="I2" i="105"/>
  <c r="BM2" i="34"/>
  <c r="I2" i="34"/>
  <c r="I2" i="84"/>
  <c r="BM2" i="84"/>
  <c r="I2" i="69"/>
  <c r="BM2" i="69"/>
  <c r="I2" i="89"/>
  <c r="BM2" i="89"/>
  <c r="I2" i="88"/>
  <c r="BM2" i="88"/>
  <c r="BM2" i="71"/>
  <c r="I2" i="71"/>
  <c r="I2" i="92"/>
  <c r="BM2" i="92"/>
  <c r="I2" i="86"/>
  <c r="BM2" i="86"/>
  <c r="I2" i="68"/>
  <c r="BM2" i="68"/>
  <c r="BM2" i="23"/>
  <c r="I2" i="23"/>
  <c r="I2" i="61"/>
  <c r="BM2" i="61"/>
  <c r="BM2" i="26"/>
  <c r="I2" i="26"/>
  <c r="I2" i="55"/>
  <c r="BM2" i="55"/>
  <c r="I2" i="67"/>
  <c r="BM2" i="67"/>
  <c r="BM2" i="44"/>
  <c r="I2" i="44"/>
  <c r="E2" i="92"/>
  <c r="BI2" i="92"/>
  <c r="E2" i="25"/>
  <c r="BI2" i="25"/>
  <c r="E2" i="97"/>
  <c r="BI2" i="97"/>
  <c r="E2" i="90"/>
  <c r="BI2" i="90"/>
  <c r="BI2" i="10"/>
  <c r="E2" i="10"/>
  <c r="BI2" i="102"/>
  <c r="E2" i="102"/>
  <c r="BI2" i="79"/>
  <c r="E2" i="79"/>
  <c r="E2" i="51"/>
  <c r="BI2" i="51"/>
  <c r="E2" i="67"/>
  <c r="BI2" i="67"/>
  <c r="BI2" i="16"/>
  <c r="E2" i="16"/>
  <c r="E2" i="15"/>
  <c r="BI2" i="15"/>
  <c r="E2" i="6"/>
  <c r="BI2" i="6"/>
  <c r="E2" i="100"/>
  <c r="BI2" i="100"/>
  <c r="E2" i="62"/>
  <c r="BI2" i="62"/>
  <c r="E2" i="50"/>
  <c r="BI2" i="50"/>
  <c r="E2" i="105"/>
  <c r="BI2" i="105"/>
  <c r="BI2" i="64"/>
  <c r="E2" i="64"/>
  <c r="E2" i="24"/>
  <c r="BI2" i="24"/>
  <c r="E2" i="11"/>
  <c r="BI2" i="11"/>
  <c r="E2" i="20"/>
  <c r="BI2" i="20"/>
  <c r="E2" i="63"/>
  <c r="BI2" i="63"/>
  <c r="BI2" i="84"/>
  <c r="E2" i="84"/>
  <c r="BI2" i="43"/>
  <c r="E2" i="43"/>
  <c r="G2" i="23"/>
  <c r="BK2" i="23"/>
  <c r="G2" i="47"/>
  <c r="BK2" i="47"/>
  <c r="BK2" i="59"/>
  <c r="G2" i="59"/>
  <c r="BK2" i="82"/>
  <c r="G2" i="82"/>
  <c r="G2" i="54"/>
  <c r="BK2" i="54"/>
  <c r="G2" i="28"/>
  <c r="BK2" i="28"/>
  <c r="G2" i="64"/>
  <c r="BK2" i="64"/>
  <c r="G2" i="32"/>
  <c r="BK2" i="32"/>
  <c r="BK2" i="80"/>
  <c r="G2" i="80"/>
  <c r="BK2" i="44"/>
  <c r="G2" i="44"/>
  <c r="G2" i="46"/>
  <c r="BK2" i="46"/>
  <c r="G2" i="71"/>
  <c r="BK2" i="71"/>
  <c r="G2" i="43"/>
  <c r="BK2" i="43"/>
  <c r="BK2" i="67"/>
  <c r="G2" i="67"/>
  <c r="BK2" i="31"/>
  <c r="G2" i="31"/>
  <c r="BK2" i="55"/>
  <c r="G2" i="55"/>
  <c r="G2" i="60"/>
  <c r="BK2" i="60"/>
  <c r="G2" i="17"/>
  <c r="BK2" i="17"/>
  <c r="G2" i="16"/>
  <c r="BK2" i="16"/>
  <c r="G2" i="63"/>
  <c r="BK2" i="63"/>
  <c r="BK2" i="39"/>
  <c r="G2" i="39"/>
  <c r="BK2" i="38"/>
  <c r="G2" i="38"/>
  <c r="BH2" i="54"/>
  <c r="D2" i="54"/>
  <c r="BH2" i="67"/>
  <c r="D2" i="67"/>
  <c r="BH2" i="64"/>
  <c r="D2" i="64"/>
  <c r="D2" i="43"/>
  <c r="BH2" i="43"/>
  <c r="BH2" i="61"/>
  <c r="D2" i="61"/>
  <c r="D2" i="93"/>
  <c r="BH2" i="93"/>
  <c r="BH2" i="22"/>
  <c r="D2" i="22"/>
  <c r="D2" i="52"/>
  <c r="BH2" i="52"/>
  <c r="D2" i="50"/>
  <c r="BH2" i="50"/>
  <c r="D2" i="24"/>
  <c r="BH2" i="24"/>
  <c r="D2" i="20"/>
  <c r="BH2" i="20"/>
  <c r="D2" i="103"/>
  <c r="BH2" i="103"/>
  <c r="BH2" i="66"/>
  <c r="D2" i="66"/>
  <c r="BH2" i="12"/>
  <c r="D2" i="12"/>
  <c r="D2" i="84"/>
  <c r="BH2" i="84"/>
  <c r="D2" i="85"/>
  <c r="BH2" i="85"/>
  <c r="BH2" i="60"/>
  <c r="D2" i="60"/>
  <c r="BH2" i="98"/>
  <c r="D2" i="98"/>
  <c r="D2" i="70"/>
  <c r="BH2" i="70"/>
  <c r="D2" i="63"/>
  <c r="BH2" i="63"/>
  <c r="F2" i="95"/>
  <c r="BJ2" i="95"/>
  <c r="BJ2" i="92"/>
  <c r="F2" i="92"/>
  <c r="F2" i="10"/>
  <c r="BJ2" i="10"/>
  <c r="BJ2" i="47"/>
  <c r="F2" i="47"/>
  <c r="F2" i="12"/>
  <c r="BJ2" i="12"/>
  <c r="F2" i="16"/>
  <c r="BJ2" i="16"/>
  <c r="BJ2" i="70"/>
  <c r="F2" i="70"/>
  <c r="F2" i="44"/>
  <c r="BJ2" i="44"/>
  <c r="BJ2" i="60"/>
  <c r="F2" i="60"/>
  <c r="F2" i="77"/>
  <c r="BJ2" i="77"/>
  <c r="BE2" i="72"/>
  <c r="F2" i="72"/>
  <c r="F2" i="17"/>
  <c r="BJ2" i="17"/>
  <c r="F2" i="96"/>
  <c r="BJ2" i="96"/>
  <c r="BJ2" i="58"/>
  <c r="F2" i="58"/>
  <c r="F2" i="105"/>
  <c r="BJ2" i="105"/>
  <c r="F2" i="39"/>
  <c r="BJ2" i="39"/>
  <c r="BJ2" i="55"/>
  <c r="F2" i="55"/>
  <c r="F2" i="69"/>
  <c r="BJ2" i="69"/>
  <c r="F2" i="84"/>
  <c r="BJ2" i="84"/>
  <c r="F2" i="20"/>
  <c r="BJ2" i="20"/>
  <c r="F2" i="98"/>
  <c r="BJ2" i="98"/>
  <c r="F2" i="78"/>
  <c r="BJ2" i="78"/>
  <c r="J2" i="100"/>
  <c r="BN2" i="100"/>
  <c r="J2" i="62"/>
  <c r="BN2" i="62"/>
  <c r="J2" i="22"/>
  <c r="BN2" i="22"/>
  <c r="BN2" i="61"/>
  <c r="J2" i="61"/>
  <c r="J2" i="11"/>
  <c r="BN2" i="11"/>
  <c r="J2" i="63"/>
  <c r="BN2" i="63"/>
  <c r="J2" i="32"/>
  <c r="BN2" i="32"/>
  <c r="BN2" i="67"/>
  <c r="J2" i="67"/>
  <c r="K2" i="75"/>
  <c r="BO2" i="75"/>
  <c r="J2" i="24"/>
  <c r="BN2" i="24"/>
  <c r="K2" i="70"/>
  <c r="BO2" i="70"/>
  <c r="BJ2" i="72"/>
  <c r="K2" i="72"/>
  <c r="J2" i="20"/>
  <c r="BN2" i="20"/>
  <c r="J2" i="65"/>
  <c r="BN2" i="65"/>
  <c r="K2" i="89"/>
  <c r="BO2" i="89"/>
  <c r="BO2" i="74"/>
  <c r="K2" i="74"/>
  <c r="BN2" i="42"/>
  <c r="J2" i="42"/>
  <c r="BN2" i="101"/>
  <c r="J2" i="101"/>
  <c r="BN2" i="59"/>
  <c r="J2" i="59"/>
  <c r="J2" i="88"/>
  <c r="BN2" i="88"/>
  <c r="K2" i="66"/>
  <c r="BO2" i="66"/>
  <c r="BN2" i="27"/>
  <c r="J2" i="27"/>
  <c r="J2" i="76"/>
  <c r="BN2" i="76"/>
</calcChain>
</file>

<file path=xl/sharedStrings.xml><?xml version="1.0" encoding="utf-8"?>
<sst xmlns="http://schemas.openxmlformats.org/spreadsheetml/2006/main" count="10263" uniqueCount="2452">
  <si>
    <t>Lot Register</t>
  </si>
  <si>
    <t>Lot #</t>
  </si>
  <si>
    <t>Description</t>
  </si>
  <si>
    <t>QTY</t>
  </si>
  <si>
    <t xml:space="preserve"> Date Opened</t>
  </si>
  <si>
    <t>Date Work Started</t>
  </si>
  <si>
    <t>Date Guaranteed</t>
  </si>
  <si>
    <t>Date Conformed</t>
  </si>
  <si>
    <t>-</t>
  </si>
  <si>
    <t>NCR #</t>
  </si>
  <si>
    <t>Related Lot #</t>
  </si>
  <si>
    <t>Corrective Action</t>
  </si>
  <si>
    <t>Preventative Action</t>
  </si>
  <si>
    <t>Date Closed Out</t>
  </si>
  <si>
    <t>Total</t>
  </si>
  <si>
    <t>Doval Project No.</t>
  </si>
  <si>
    <t>Client Project No.</t>
  </si>
  <si>
    <t>Forms</t>
  </si>
  <si>
    <t>Doval Project No.:</t>
  </si>
  <si>
    <t>Client Project No.:</t>
  </si>
  <si>
    <t>NCR</t>
  </si>
  <si>
    <t>NCR Register</t>
  </si>
  <si>
    <t>No.</t>
  </si>
  <si>
    <t>Reference</t>
  </si>
  <si>
    <t>Check Item</t>
  </si>
  <si>
    <t>Inspection</t>
  </si>
  <si>
    <t>SS/QA</t>
  </si>
  <si>
    <t>Client/Rep</t>
  </si>
  <si>
    <t>Inspection and Test Plan</t>
  </si>
  <si>
    <t>Lot Number</t>
  </si>
  <si>
    <t>Date Finished</t>
  </si>
  <si>
    <t>Date Opened</t>
  </si>
  <si>
    <t>Activity Description</t>
  </si>
  <si>
    <t>Schedule No.</t>
  </si>
  <si>
    <t>Unit</t>
  </si>
  <si>
    <t>Comments</t>
  </si>
  <si>
    <t>General Comments</t>
  </si>
  <si>
    <t>Control Line</t>
  </si>
  <si>
    <t>Chainage</t>
  </si>
  <si>
    <t>PM to Verify</t>
  </si>
  <si>
    <t>Print Name</t>
  </si>
  <si>
    <t>Signature</t>
  </si>
  <si>
    <t>Date</t>
  </si>
  <si>
    <t>Supervisor/QA Verify that the Above has been Constructed according to Specification</t>
  </si>
  <si>
    <t>Project Manager Verify that the Above has been Constructed according to Specification</t>
  </si>
  <si>
    <t xml:space="preserve">Date Started </t>
  </si>
  <si>
    <t>Location</t>
  </si>
  <si>
    <t>Chainage From</t>
  </si>
  <si>
    <t>Chainage To</t>
  </si>
  <si>
    <r>
      <t xml:space="preserve">Acceptance Criteria 
&amp; Frequency </t>
    </r>
    <r>
      <rPr>
        <sz val="8"/>
        <color theme="1"/>
        <rFont val="Calibri"/>
        <family val="2"/>
        <scheme val="minor"/>
      </rPr>
      <t>(Project Specific)</t>
    </r>
  </si>
  <si>
    <t>Non Conformance Report</t>
  </si>
  <si>
    <t>NCR No.</t>
  </si>
  <si>
    <t>Date Raised</t>
  </si>
  <si>
    <t>Related Parties</t>
  </si>
  <si>
    <t>Severity</t>
  </si>
  <si>
    <t>Root Cause</t>
  </si>
  <si>
    <t>Action</t>
  </si>
  <si>
    <t>3rd Party Approval?</t>
  </si>
  <si>
    <t>Lot Location</t>
  </si>
  <si>
    <t>Non Conformance Location</t>
  </si>
  <si>
    <t>Non Conformance 
Description</t>
  </si>
  <si>
    <t>Corrective Action
(What Immediate Action will be taken to correct the work)</t>
  </si>
  <si>
    <t>Preventative Action
(What action will be taken to prevent reoccurance)</t>
  </si>
  <si>
    <t>Non Conformance Raised By:</t>
  </si>
  <si>
    <t>Internally Approved By:</t>
  </si>
  <si>
    <t>Approval Comments</t>
  </si>
  <si>
    <t>Revision</t>
  </si>
  <si>
    <t>Close Out Comments</t>
  </si>
  <si>
    <t>Rev #</t>
  </si>
  <si>
    <t>3rd Party Approval</t>
  </si>
  <si>
    <t>Closed Out By:</t>
  </si>
  <si>
    <t>NC Location</t>
  </si>
  <si>
    <t>Lot ID</t>
  </si>
  <si>
    <t>Related Lot ID #</t>
  </si>
  <si>
    <t>NCR Description</t>
  </si>
  <si>
    <t>Conformance Report</t>
  </si>
  <si>
    <t>Lot Data</t>
  </si>
  <si>
    <t>Approved By:</t>
  </si>
  <si>
    <t>Conformance Report By:</t>
  </si>
  <si>
    <t>CR</t>
  </si>
  <si>
    <t>ITP Name</t>
  </si>
  <si>
    <t>Milestone</t>
  </si>
  <si>
    <t>Hold Point 1</t>
  </si>
  <si>
    <t>Hold Point 2</t>
  </si>
  <si>
    <t>Traffic Management</t>
  </si>
  <si>
    <t>Hold Point</t>
  </si>
  <si>
    <t>Witness Point</t>
  </si>
  <si>
    <t>Removal of Existing Drainage Structures and Concrete Slabs</t>
  </si>
  <si>
    <t>Subsoil Drains constructed to appropriate dimensions, Geotextile surround and Pipe perforated with textile suround (Inspect trench prior to backfill)</t>
  </si>
  <si>
    <t>Type B: 700x300mm Trench,
100mm Pipe - 50mm off base
Type D: 100mm Wide Trench
Strip Drain</t>
  </si>
  <si>
    <t>MRTS03
Fig 27.2.5
MRTS27</t>
  </si>
  <si>
    <t>Visual</t>
  </si>
  <si>
    <t>MRTS03
Cl27.3</t>
  </si>
  <si>
    <t>MRTS03
Cl27.4
TMR SD 1116</t>
  </si>
  <si>
    <t>Backfill material dampened when placed in trench. Placed in 200mm layers and tamped.</t>
  </si>
  <si>
    <t>Type B Subsoil Drains
Backfill = single sized 10mm or 20mm aggregate with maximum AS 0.15mm sieve</t>
  </si>
  <si>
    <t>MRTS03
Cl 27.2.4</t>
  </si>
  <si>
    <t xml:space="preserve">Pipe: Min Grade 0.5%
Strip: Min Grade 1%
</t>
  </si>
  <si>
    <t>MRTS03
Cl 27.4</t>
  </si>
  <si>
    <t>Concrete outlets, surrounds ,chicken wire cones, pest proof flaps, cast iron/PVC caps, rock pitching and Marker posts in accordance with standard drawings</t>
  </si>
  <si>
    <t>Marker posts installed where and when required as shown in the project drawings or standard drawings.</t>
  </si>
  <si>
    <t>Subsoil Drains Flushed when complete until outlet water is clean and flows consistently</t>
  </si>
  <si>
    <t>MRTS03
Cl27.4</t>
  </si>
  <si>
    <t>Subsoil Drains</t>
  </si>
  <si>
    <t>Concrete Masonry Retaining Walls</t>
  </si>
  <si>
    <t>Concrete is N25/20 and in accordance with Cl 6.1 (where not shown in the drawings), Polythene sheet separator between concrete and ground/bedding extending &gt;=300mm beyond concrete work and  thickness &gt;=100micro, Cement Mortar - 1 part GP cement to 3 parts clean fine sand. Only enough water to achieve plastic like texture.  Hydrated lime added if required at 1 part lime to 10 parts hydrated cement in addition to cement not as replacement.</t>
  </si>
  <si>
    <t>Visual
Concrete Infill N25/20 slump 100mm to 150mm (MRTS70)</t>
  </si>
  <si>
    <t>MRTS03
Cl51.2
MRTS70</t>
  </si>
  <si>
    <t>Steel reinforcement in accordance with MRTS71 Reinforcing Steel</t>
  </si>
  <si>
    <t>Visual
MRTS71</t>
  </si>
  <si>
    <t>Compressible packing is bitumen impregnated fibre board or other approved packing
Joint sealing compound is bituminous putty or other approved joint sealant</t>
  </si>
  <si>
    <t>MRTS03
Cl51.2</t>
  </si>
  <si>
    <t>Excavations in accordance with MRTS04 Foundation compacted where material is other than rock (no foundation bedding in footings)</t>
  </si>
  <si>
    <t>Visual
MRTS04 (ITP or Related Lot)</t>
  </si>
  <si>
    <t>MRTS03
Cl51.3</t>
  </si>
  <si>
    <t>Concrete Lot/ITP completed for footings 
Concrete footings cured for 2 days prior to installation of blocks</t>
  </si>
  <si>
    <t>Visual
MRTS70 (ITP or Related Lot)</t>
  </si>
  <si>
    <t>Cores of masonry units completely filled with concrete - placed and compacted in accordance with concrete Lot/ITP. Cores cleaned of surplus mortar prior to filling</t>
  </si>
  <si>
    <t>Concrete masonry units cured for a minimum of 28 days before backfill</t>
  </si>
  <si>
    <t>Tolerances</t>
  </si>
  <si>
    <r>
      <t xml:space="preserve">Horizontal </t>
    </r>
    <r>
      <rPr>
        <sz val="10"/>
        <color theme="1"/>
        <rFont val="Calibri"/>
        <family val="2"/>
      </rPr>
      <t>±</t>
    </r>
    <r>
      <rPr>
        <sz val="8.5"/>
        <color theme="1"/>
        <rFont val="Calibri"/>
        <family val="2"/>
      </rPr>
      <t>10mm
Vertical ±20mm
Mortar Thickness ±3mm</t>
    </r>
  </si>
  <si>
    <t>MRTS03
Cl51.4</t>
  </si>
  <si>
    <t>Clear and Grub
Stripping of Topsoil</t>
  </si>
  <si>
    <t>Any trees, shrubs and overhanging branches to be left undisturbed shall be clearly marked prior to clearing operations reaching the area concerned.</t>
  </si>
  <si>
    <t>MRTS04
Cl7.2.2</t>
  </si>
  <si>
    <t>Marketable timber shall be clearly marked by contractor Prior to clearing. Marked trees felled and handled avoiding damage to the trunks.  The trunks trimmed and stacked in neat manageable stockpiles approved by the Administrator at spacings of not more than 500 metres.</t>
  </si>
  <si>
    <t>MRTS04
Cl7.2.3</t>
  </si>
  <si>
    <t>Material suitable for organic mulch shall be in accordance with MRTS16B Vegetation Ground Works</t>
  </si>
  <si>
    <t>Visual
MRTS16B</t>
  </si>
  <si>
    <t>MRTS04
Cl7.2.4</t>
  </si>
  <si>
    <t>MRTS04
Cl7.2.5</t>
  </si>
  <si>
    <t>MRTS04
Cl8.2</t>
  </si>
  <si>
    <t>Stripped material shall be stockpiled in the locations shown on the drawings, as stated in Clause 3.2 of Annexure MRTS04.1
Topsoil Stockpiles are;
* Less than 3m High
* Less than 10m wide
* Appropriately battered, drained or otherwise protected to prevent erosion and segregation
* Stockpiled for the minimum duration</t>
  </si>
  <si>
    <t>MRTS04
Cl8.4.4</t>
  </si>
  <si>
    <t>Unsuitable Material</t>
  </si>
  <si>
    <t>Unsuitable or potentially unsuitable material identified and the Administrator advised before removing or covering.</t>
  </si>
  <si>
    <t>Hold Point 3</t>
  </si>
  <si>
    <t>MRTS04
Cl9.3</t>
  </si>
  <si>
    <t>MRTS04
(Excavation ITP or Related Lot)</t>
  </si>
  <si>
    <t>MRTS04
(Backfill ITP or Related Lot)</t>
  </si>
  <si>
    <t>General Excavation</t>
  </si>
  <si>
    <t xml:space="preserve">Work stopped when excavation has reached sugrade level plus 100mm. Contractor shall carry out the requirements of the relevant provisions of Clause 13.3.2.1 </t>
  </si>
  <si>
    <t>MRTS04
Table 15.3-A
Table 15.3-B</t>
  </si>
  <si>
    <t>Hold Point 5</t>
  </si>
  <si>
    <t>MRTS04
Cl13.3.2.1
Cl18.3.3</t>
  </si>
  <si>
    <t>Bottom of excavation other than subgrade compacted to RDD 95% and completed to tolerances specified</t>
  </si>
  <si>
    <t>95% RDD
Table 15.3-A
Table 15.3-B
Tolerances: Table 6.3.1</t>
  </si>
  <si>
    <t>MRTS04
Table 6.3.1</t>
  </si>
  <si>
    <t>Excavation completed to the shapes, lines and dimensions and other requirements shown on the drawings.</t>
  </si>
  <si>
    <t>Visual
Tolerances: Table 6.3.1</t>
  </si>
  <si>
    <t>MRTS04
Cl13.3.1
Table 6.3.1</t>
  </si>
  <si>
    <t>Treatment of Batters shall commence as soon as praticable, but not later than 14 days after substantial completion of earthworks on each section.</t>
  </si>
  <si>
    <t>MRTS04
Cl16</t>
  </si>
  <si>
    <t>Structure Excavation</t>
  </si>
  <si>
    <t>Hold Point 6</t>
  </si>
  <si>
    <t>MRTS04
Cl13.3.4.1</t>
  </si>
  <si>
    <t>Hold Point 7</t>
  </si>
  <si>
    <t>Where shown on the drawings or specified elsewhere, a layer of blinding concrete shall be placed over the foundation material as soon as practical. The top surface of the blinding concrete shall be screeded neatly to the shape and levels shown on the drawings</t>
  </si>
  <si>
    <t>Hold Point 8</t>
  </si>
  <si>
    <t>Subgrade</t>
  </si>
  <si>
    <t xml:space="preserve">CUTTINGS: Tests conducted in accordance with MRTS04 Cl 18.3.3.2 </t>
  </si>
  <si>
    <t>RDD</t>
  </si>
  <si>
    <t xml:space="preserve">MRTS04 
Cl 18.3.3.2 </t>
  </si>
  <si>
    <t>General fill material used for construction of subgrade where embankment or cutting treatment using general fill, if used in road embankments must comply with Cl 14.2.4</t>
  </si>
  <si>
    <t>MRTS04
(Embankment ITP or Related Lot)</t>
  </si>
  <si>
    <t>Subgrade and underlying work tested and conforming prior to placement of pavement.</t>
  </si>
  <si>
    <t>ITP</t>
  </si>
  <si>
    <t>Hold Point 9</t>
  </si>
  <si>
    <t>Subgrade constructed to tolerance as stated in Table 6.3.1 Primary Vertical Tolerances unless it cannot be trimmed by a grader</t>
  </si>
  <si>
    <t>Cl 18.3.3.1</t>
  </si>
  <si>
    <t>Backfill</t>
  </si>
  <si>
    <t>Material for backfill shall be as shown on the drawings or as specified elsewhere in the Contract.
Where not so shown or specified, material shall be general backfill material complying with the
requirements of Clause 19.2.2.</t>
  </si>
  <si>
    <t>Grading</t>
  </si>
  <si>
    <t>MRTS04
Cl19.2.2
Cl19.3.1</t>
  </si>
  <si>
    <t>Unless specified otherwise in Clause 19.3 or elsewhere in the Contract, backfill shall be compacted using the compacted layer method of construction in accordance with the requirements of Clause 15, except as may be modified by the requirements of Clause 19.</t>
  </si>
  <si>
    <t>MRTS04
Cl19.3.1
MRTS04.1
Cl 1.2</t>
  </si>
  <si>
    <t>Backfill around In Place units (pipes, culverts, pits and so on) not placed until completed and inspected by Administrator and any curing period has elapsed.</t>
  </si>
  <si>
    <t>Hold Point 10</t>
  </si>
  <si>
    <t>MRTS04
Cl19.3.3</t>
  </si>
  <si>
    <t>Unless otherwise shown on the drawings, backfilling to all soil retaining structures, including all
retaining walls and bridge abutments, shall be carried out using free draining granular material
complying with the requirements of Clause 19.2.4.
Backfilling to soil retaining structures shall be to the extent shown on the drawings or, where no such
extent is shown on the drawings, to the minimum extent shown in Figure 19.3.5.</t>
  </si>
  <si>
    <t>Visual
Figure 19.3.5</t>
  </si>
  <si>
    <t>MRTS04
Cl19.3.5</t>
  </si>
  <si>
    <t>Location of facilities within areas given in MRTS 28.1 Cl. 1 or through private arrangements.</t>
  </si>
  <si>
    <t>Properly constructed toilets, rubbish receptacles and wash facilities provided.</t>
  </si>
  <si>
    <t>Camp and facilities provide safe egress and ingress and do not impact on existing through traffic.</t>
  </si>
  <si>
    <t>If no area's are included in Cl6 MRTS 28.1 the contractor shall be responsible for obtaining any necessary area's for the establishment of a camp.</t>
  </si>
  <si>
    <t>MRTS28.1</t>
  </si>
  <si>
    <t>Quality plan completed and approved</t>
  </si>
  <si>
    <t>MRTS50
Cl 5</t>
  </si>
  <si>
    <t>All work executed is divided into lots that are listed on a lot register and are physically identifiable. 
Daily notification of lots worked on previous day forwarded to the Administrator. 
Lot identification system, site records and sample numbering system shall allow test results to be positively identified with the lot they represent.</t>
  </si>
  <si>
    <t>MRTS50
Cl 7</t>
  </si>
  <si>
    <t>Compliance inspections and tests shall be carried out by the contractor to ensure compliance with the contract requirements and shall include at least all inspections and tests which are specified in the contract. ITP's inclusions as detailed in Cl8.2</t>
  </si>
  <si>
    <t>MRTS50
Cl 8</t>
  </si>
  <si>
    <t>Quality Management Systems</t>
  </si>
  <si>
    <t>Environmental Management Systems</t>
  </si>
  <si>
    <t>Enviromental site inspections to be conducted daily against all licences, permits, approvals and other environmental performance requirements. 
All Inspection to be documented with records being submitted to the Superintendent on a monthly basis.</t>
  </si>
  <si>
    <t>MRTS51</t>
  </si>
  <si>
    <t>Environmental Management Plan (Construction) submitted in accordance with Conditions of Contract.</t>
  </si>
  <si>
    <t>Works shall not commence until the Environmental Management Plan (Construction) has been assessed for suitability by the Administrator and approved.</t>
  </si>
  <si>
    <t>Amendments to the Environmental Management Plan (Construction) to be submitted on a monthly bases for assessment of suitability by the Administrator.</t>
  </si>
  <si>
    <t>Concrete</t>
  </si>
  <si>
    <t>Mix designs for each class of concrete forwarded to Administrator at least 6 weeks prior to first delivery</t>
  </si>
  <si>
    <t>MRTS70
Cl 11.2</t>
  </si>
  <si>
    <t>All mixes &gt;20MPa have a trial mix complete and Administrator given 3 days notice.  (Previous test results may be accepted for concrete produced by an approved ready-mixed manufacturer or by a TMR registered/approved precast manufacturer).</t>
  </si>
  <si>
    <t>f'c
Each Mix</t>
  </si>
  <si>
    <t>MRTS70
Cl 11.5</t>
  </si>
  <si>
    <t>Concrete not incorporated into works until trial mix completed or ready mixed concrete supplier is approved.</t>
  </si>
  <si>
    <t>MRTS70
Cl 11.6</t>
  </si>
  <si>
    <t>All aggregate shall be sampled in accordance with AS 2758.1 during concrete production and tested for conformance to the aggregate requirements in MRTS70 clause 7.8 or Quarry assessment and certification approved</t>
  </si>
  <si>
    <t>MRTS70
Cl 7.8</t>
  </si>
  <si>
    <t>Concrete placed within 1 hour (conc. Temp&lt;=32 degrees) or 45 mins (32&gt;conc. temp &lt;  35 degrees) from the time of charging the mixer unless a retardant is used and approved by the Administrator.</t>
  </si>
  <si>
    <t>Temp &lt;35
Continuous</t>
  </si>
  <si>
    <t>Procedure for hot weather concreting submitted 2 weeks prior to first concrete pour.</t>
  </si>
  <si>
    <t>MRTS70
Cl 16.1</t>
  </si>
  <si>
    <t>Falsework details provided to Administrator at least 4 weeks prior to erection.</t>
  </si>
  <si>
    <t>MRTS70
Cl 17</t>
  </si>
  <si>
    <t>Design and erection of falsework, its founding, support and time, order and manner of release approved by the Administrator.</t>
  </si>
  <si>
    <t>No concrete placed until falsework, formwork, reinforcement and stressing materials inspected, foreign material removed from forms and equipment and placement procedures approved.</t>
  </si>
  <si>
    <t>MRTS70
Cl 19.1</t>
  </si>
  <si>
    <t>Administrator to be present for placement of concrete, with 24 hours notice.</t>
  </si>
  <si>
    <t>Concrete slump is within tolerance (AS 1379 table 6) of approved target slump.</t>
  </si>
  <si>
    <r>
      <t xml:space="preserve">Slump Test: 
&lt;60 - </t>
    </r>
    <r>
      <rPr>
        <sz val="10"/>
        <color theme="1"/>
        <rFont val="Calibri"/>
        <family val="2"/>
      </rPr>
      <t>±10</t>
    </r>
    <r>
      <rPr>
        <sz val="8.5"/>
        <color theme="1"/>
        <rFont val="Calibri"/>
        <family val="2"/>
      </rPr>
      <t xml:space="preserve">
</t>
    </r>
    <r>
      <rPr>
        <sz val="10"/>
        <color theme="1"/>
        <rFont val="Calibri"/>
        <family val="2"/>
      </rPr>
      <t>60&lt;80 - ±15
80&lt;110 - ±20
110&lt;150 - ±30
150&lt; - ±40</t>
    </r>
    <r>
      <rPr>
        <sz val="10"/>
        <color theme="1"/>
        <rFont val="Calibri"/>
        <family val="2"/>
        <scheme val="minor"/>
      </rPr>
      <t xml:space="preserve">
Every Load</t>
    </r>
  </si>
  <si>
    <t>MRTS70
Cl 19
AS1379</t>
  </si>
  <si>
    <t>Samples for testing taken as required - min 2 cylinders/sample</t>
  </si>
  <si>
    <t>1-3 Loads - Every Load
4-10 Loads - 4 Samples
11-23 Loads - 6 Samples
&gt;24 Loads - 1 per 5 loads</t>
  </si>
  <si>
    <t>MRTS70
Cl 13.3</t>
  </si>
  <si>
    <t>Compressive Strength Testing</t>
  </si>
  <si>
    <t>f'c 
&lt;2Mpa Difference/2 Cylinders
&lt;3Mpa Difference/2 Cylinders</t>
  </si>
  <si>
    <t>MRTS70
Cl 13.6</t>
  </si>
  <si>
    <t>Compaction of concrete commences immediately after deposition in accordance with approved procedures and equipment - minimum of two vibrators used with at least one per 4m3 of concrete placed per hour.</t>
  </si>
  <si>
    <t>MRTS70
Cl 19.4</t>
  </si>
  <si>
    <t>Additional construction joints approved by Superintendent.</t>
  </si>
  <si>
    <t>MRTS70
Cl 21.1</t>
  </si>
  <si>
    <t>Forms not removed early unless approved by the Superintendent</t>
  </si>
  <si>
    <t>MRTS70
Cl 23</t>
  </si>
  <si>
    <t>Forms not removed until
* non-structural - min(50% of 28 day strength or 3 days)
* soffits of slabs, headstock and diaphragms - max(70% of 28 day strength or 4 days)
* Side forms of structural concrete - 2 days (Exposure class A, B1, B2) or 3 days (Exposure class C)</t>
  </si>
  <si>
    <t>Procedure for curing submitted 2 weeks prior to first concrete pour.</t>
  </si>
  <si>
    <t>Procedures for surface dressing of concrete approved by the Superintendent.</t>
  </si>
  <si>
    <t>MRTS70
Cl 25.1</t>
  </si>
  <si>
    <t>Following removal of forms
* Fins and unwanted projections are ground off
* Pockets and honeycombed areas repaired using approved methods
* Where required in the drawings surfaces achieve class 1 finish or are bagged within 4 hours of stripping, then cured</t>
  </si>
  <si>
    <t>Concrete installed to within positional, dimensional and relative  tolerances</t>
  </si>
  <si>
    <t>Visual
&lt;Specified MRTS70 Cl22</t>
  </si>
  <si>
    <t>MRTS70
Cl 22</t>
  </si>
  <si>
    <t>Acceptance or Rejection of Hardened Concrete</t>
  </si>
  <si>
    <t>MRTS70
Cl 13.8</t>
  </si>
  <si>
    <t>Reinforcing Steel</t>
  </si>
  <si>
    <t>Submission of proposed supplier to Superintendent at least 7 days prior to supply of reinforcing. Supplier must be MR approved and a member of ACRS (Aust Certification Authority for Reinforcing Steel).</t>
  </si>
  <si>
    <t>MRTS71</t>
  </si>
  <si>
    <t>Steel reinforcing not delivered to site prior to written acceptance from the Superintendent.</t>
  </si>
  <si>
    <t>Submission for alternative bar grip screw couplers must be presented to Superintendent at least 14 days prior to proposed use with full technical data sheet.</t>
  </si>
  <si>
    <t>Approval for use of alternative bar grip screw couplers.</t>
  </si>
  <si>
    <t>Substitution of different size steel shall not be made unless written application to Superintendent at least 4 weeks prior to date required.</t>
  </si>
  <si>
    <t>Substitution of steel shall not take place until approved by the Superintendent.</t>
  </si>
  <si>
    <t>Where authorised by Superintendent, bars may be hot bent on site following conditions in Cl. 7.</t>
  </si>
  <si>
    <t>MRTS71
Cl 7</t>
  </si>
  <si>
    <t>Installation of bar grip couplers to position as shown on drawings.</t>
  </si>
  <si>
    <t>Two test pieces 300mm long shall be prepared with the same join as proposed in the centre of the piece. The welding shall be done in the presence of the Superintendent.</t>
  </si>
  <si>
    <t>No welding to commence until Welding Procedure Specification Sheet, process and consumables for welding of splices are approved by the Superintendent.</t>
  </si>
  <si>
    <t>Placement of reinforcing within the concrete formwork shall not proceed until the Superintendent has approved all splice welds.</t>
  </si>
  <si>
    <t>All steel reinforcing in position shall be inspected and approved before placement of concrete commences</t>
  </si>
  <si>
    <t>Reinforcing Steel (Redacted)</t>
  </si>
  <si>
    <t>Sheet No.</t>
  </si>
  <si>
    <t>Non-Conformace Report</t>
  </si>
  <si>
    <t>Blank ITP (Copy to create new ITP's)</t>
  </si>
  <si>
    <t>Clear and Grub, Stripping of Topsoil</t>
  </si>
  <si>
    <t>Any Kerb and Channel or concrete slab to be removed is sawcut at removal extents or removed to existing joint (or removed in its entirety) where specified in the drawings and no damage shall occur to adjacent work</t>
  </si>
  <si>
    <t>Non Salvageable components, kerbs, gullies and access chambers removed or demolished as per drawings/specifications.</t>
  </si>
  <si>
    <t>Excavations backfilled where shown on the drawings or required to leave the area in a safe and free draining state. Kerb excavations backfilled to flush with the surrounding area.</t>
  </si>
  <si>
    <t>Embankment</t>
  </si>
  <si>
    <t>General fill material used for the construction of road embankments sourced from general excavations on site or imported.  Where embankments are zoned (ref Table 14.2.2 / Clause 14.2 - Annexure MRTS04.1), material is suitable for each zone.
General Fill Class:_____________</t>
  </si>
  <si>
    <t>Table 15.3C</t>
  </si>
  <si>
    <t>Within Geometric Tolerance</t>
  </si>
  <si>
    <t>Geotextile placed at interchange between compaction methods</t>
  </si>
  <si>
    <t>MRTS04
Cl15.3</t>
  </si>
  <si>
    <t>MRTS04
Cl15.4</t>
  </si>
  <si>
    <t>Table 15.4</t>
  </si>
  <si>
    <t>Compaction methods suitable for material type
Compaction Method: _________________________</t>
  </si>
  <si>
    <t>MRTS04
14.3.2</t>
  </si>
  <si>
    <t>Table 15.2</t>
  </si>
  <si>
    <t>MRTS04
Cl15.2</t>
  </si>
  <si>
    <t>MRTS04.1
Cl1.2</t>
  </si>
  <si>
    <t>MRTS04
Cl14.3.1
Table 14.3.1</t>
  </si>
  <si>
    <t>General fill material Class A
WPI&lt; 1200, PI&gt;= 7,
 % passing .075mm 15 - 30     
General fill material Class B
1200 &lt; WP &lt; 2200
General fill material Class C
2200 &lt; WP &lt; 3200 
General fill material Class D
3200 &lt; WP &lt; 4000, PI &lt;=50
CBR as Specified</t>
  </si>
  <si>
    <t>N/A</t>
  </si>
  <si>
    <t>Materials meet requirements specified on drawings</t>
  </si>
  <si>
    <t>Backfill complies with MRTS04</t>
  </si>
  <si>
    <t>Geometric Tolerance</t>
  </si>
  <si>
    <r>
      <t xml:space="preserve">Horizontal: </t>
    </r>
    <r>
      <rPr>
        <sz val="11"/>
        <color theme="1"/>
        <rFont val="Calibri"/>
        <family val="2"/>
      </rPr>
      <t>±100mm
Vertical Invert: ±50mm
Frames / Surrounds: ±10mm</t>
    </r>
  </si>
  <si>
    <t>MRTS03
Cl 24.3</t>
  </si>
  <si>
    <t>MRTS03
Cl 24.3
MRTS04</t>
  </si>
  <si>
    <t>Excavations Comply with MRTS04 for bottom of excavation</t>
  </si>
  <si>
    <t>Visual
ITP</t>
  </si>
  <si>
    <t>Step irons installed horizontally, and vertically in line. Where not cast in place they are epoxy mortared into drilled holes</t>
  </si>
  <si>
    <t>MRTS03
Cl 24.4.1</t>
  </si>
  <si>
    <t>MRTS03
Cl 24.4.2</t>
  </si>
  <si>
    <t>MRTS03
Cl 24.2</t>
  </si>
  <si>
    <t>Visual
f'c</t>
  </si>
  <si>
    <t>Supply and Installation of Precast Concrete Pipe</t>
  </si>
  <si>
    <t>Concrete Pipe culvert components comply with MRTS25/26
Box Culverts Comply with MRTS24</t>
  </si>
  <si>
    <t>Manufacture and Test Certificates</t>
  </si>
  <si>
    <t>MRTS03
Cl11.2
MRTS25
MRTS26
MRTS24</t>
  </si>
  <si>
    <t>Component size, wall thickness and class is as specified in the drawings</t>
  </si>
  <si>
    <t>MRTS03 
Cl11.2</t>
  </si>
  <si>
    <t>Bandage Covers are a Proprietary Product, either:
Synthetic or Rubber Band, samples inspected by administrator</t>
  </si>
  <si>
    <t>MRTS03
Cl12.2</t>
  </si>
  <si>
    <t>MRTS03
 Cl12.3.1</t>
  </si>
  <si>
    <t>Components installed in the locations and in accordance with the details as shown on the drawings</t>
  </si>
  <si>
    <t>Excavations completed as per MRTS04</t>
  </si>
  <si>
    <t>MRTS03
 Cl12.3.1
MRTS04</t>
  </si>
  <si>
    <t>MRTS03
 Cl12.3.2
MRTS04
MRTS19</t>
  </si>
  <si>
    <t>Foundation and Bedding placed in Accordance with MRTS04</t>
  </si>
  <si>
    <t>Components are assembled as per manufaturers specifications</t>
  </si>
  <si>
    <t>MRTS03
Cl12.3.3</t>
  </si>
  <si>
    <t>If Possible, Contruction commenced at outlet
Ends of components free from foreign matter</t>
  </si>
  <si>
    <t>MRTS03
Cl12.3.4</t>
  </si>
  <si>
    <t>Construction load complies with MRTS25/26</t>
  </si>
  <si>
    <t>MRTS03
Cl12.3.5</t>
  </si>
  <si>
    <t>Placed with external groove or spigot end facing outlet with minimum of 50mm bedding material</t>
  </si>
  <si>
    <t>MRTS03
Cl51.2
MRTS71</t>
  </si>
  <si>
    <t>Reinforced Soil Structures</t>
  </si>
  <si>
    <t>Date Tested</t>
  </si>
  <si>
    <t>MRTS04</t>
  </si>
  <si>
    <t>Kerb - Cast Insitu/Extruded</t>
  </si>
  <si>
    <t>Supplied Concrete complies with MRTS70/71.
MRTS70 and MRTS71 ITP/QVC completed and attached to lot</t>
  </si>
  <si>
    <t>ITP 70.01</t>
  </si>
  <si>
    <t>Cast-in-place concrete kerb / channel constructed in the locations shown on the Drawings and in accordance with the details shown on Standard Drawings (Or Project Specific Drawings)</t>
  </si>
  <si>
    <t>MRTS03
Cl20.3</t>
  </si>
  <si>
    <t>Excavations / foundation preparation in accordance with the requirements of MRTS04 General Earthworks.  The ground surface moistened just prior to placing concrete. Sub-base checked prior to placement of channel Drain. MRTS04 General Excavation ITP/QVS completed and attached to lot</t>
  </si>
  <si>
    <t>MRTS03
Cl20.3
MRTS04</t>
  </si>
  <si>
    <t>Expansion Joints shall be installed at regular intervals not exceeding 20m. The joints shall have a maximum thickness of 6mm covering the full cross section. Contraction Joints shall be installed at regular intervals not exceeding 5m. They shall be constructed be forming grooves 40mm deep and not more that 6mm wide.</t>
  </si>
  <si>
    <t>Concrete shall be cured at least 7 days before any other roadworks operations are carried out adjacent to the kerb / channel.</t>
  </si>
  <si>
    <t>The Horizontal and Vertical alignments shall vary by no more than ±10mm from those specified. Alignments exhibit smooth lines.  Overall dimensions are at least equal to that shown on the Drawings.</t>
  </si>
  <si>
    <t>MRTS03
Cl20.4</t>
  </si>
  <si>
    <t>WATER TEST: (on channels where the longitudinal grade is less than 1%).  The test  carried out as soon as possible after the concrete in the channel has hardened and water shall not pond to a depth of more than 5mm</t>
  </si>
  <si>
    <t>MRTS03
Cl20.5</t>
  </si>
  <si>
    <t>MRTS03
Cl6.1
Cl20.2
MRTS70
MRTS71</t>
  </si>
  <si>
    <t>MRTS05
Cl6</t>
  </si>
  <si>
    <t>Copies of current paving material certificates (Type 1, 2 or 3) or quarry assessment (Type 4)  forwarded to the Administrator at least 7 working days before material deliveries to the stockpile / pavement are to commence.</t>
  </si>
  <si>
    <t>Material from a quarry shall not be used until the quarry has been approved by the administrator.</t>
  </si>
  <si>
    <t>Use of alternative grading envelope not used unless submitted and approved at least 2 days prior to delivery.</t>
  </si>
  <si>
    <t>MRTS05 
Cl7.2.4
Cl7.3.4</t>
  </si>
  <si>
    <t>Hold Point 2/3</t>
  </si>
  <si>
    <t>Stockpiles located as specified in MRTS05.01 Cl. 6 or if not specified, on clear, even, firm, well drained ground where it can be clearly identified with individual stockpiles separated by at least 2m.</t>
  </si>
  <si>
    <t>MRTS05 
Cl7.6</t>
  </si>
  <si>
    <t>Separate stockpiles for each production lot, or stockpiles incrementally created from a single material subtype with each added lot tested and approved prior to subsequent lots being added.</t>
  </si>
  <si>
    <t>Materials not incorporated unless it conforms with MRTS05</t>
  </si>
  <si>
    <t>Hold Point 4</t>
  </si>
  <si>
    <t>MRTS05 
Cl8.2</t>
  </si>
  <si>
    <t>C.V. of RDD &gt;= 102% for all Type 1 Materials
C.V of RDD &gt;= 100% for Type 2/3/4 Materials
or as specified in MRTS05.01 Cl. 5</t>
  </si>
  <si>
    <t>Primary Geometric Tolerances
Layer Thickness between 75mm and 250mm</t>
  </si>
  <si>
    <t>MRTS05 
Cl9.2.5.1</t>
  </si>
  <si>
    <t>Subgrade material provides a stable dense surface displaying no vertical movement under proof roll by construction equipment nominated</t>
  </si>
  <si>
    <t>MRTS05 
Cl10.2.8</t>
  </si>
  <si>
    <t>Additional Geometrics (final layer or where specified in MRTS05.1 Cl. 6.2)</t>
  </si>
  <si>
    <t>MRTS05 
Cl9.2.5.2</t>
  </si>
  <si>
    <t>No Layer of Pavement shall be covered by a subsequent layer of pavement or by surfacing until all testing has been completed and the layer has been presented to the administrator for permission to proceed</t>
  </si>
  <si>
    <t>MRTS05 
C10.2.9</t>
  </si>
  <si>
    <t>Unbound Pavement</t>
  </si>
  <si>
    <t>Min Surface Temperature (5)</t>
  </si>
  <si>
    <t>Min Discharge Temperature (&gt;40mm 125, &lt;40 135)</t>
  </si>
  <si>
    <t>Min Rolling Temperature (115)</t>
  </si>
  <si>
    <t>Min Joint Rolling Temperature (100)</t>
  </si>
  <si>
    <t>Min Open to Traffic Temp (65)</t>
  </si>
  <si>
    <t>ID</t>
  </si>
  <si>
    <t>Rolling Pattern - Initial 
7-10T Steel - 1 Pass Static  (8-10kph)</t>
  </si>
  <si>
    <t>Rolling Pattern - Final 
7-10T Steel - 2 Pass Static  (8-10kph)
7-10T Steel - 1 Pass Vibratory (8-10kph)
then as required to remove roller marks (8-10kph)</t>
  </si>
  <si>
    <t>Rolling Pattern - Intermediate 
7-10T Steel - 2 Pass Vibratory  (8-10kph)
Multi 15T - 8-12 Passes (6-10kph)</t>
  </si>
  <si>
    <t>Landscape and Revegetation Works</t>
  </si>
  <si>
    <t>Vegetation Ground Works</t>
  </si>
  <si>
    <t>MRTS16B
Cl 4.2.1
MRTS16E
Cl 6.3.1</t>
  </si>
  <si>
    <t>MRTS16B
Cl 6.3.2
PMMP-C</t>
  </si>
  <si>
    <t>PMMP-C
Written Approval</t>
  </si>
  <si>
    <r>
      <t xml:space="preserve">Output, Acceptance Criteria 
&amp; Frequency </t>
    </r>
    <r>
      <rPr>
        <sz val="8"/>
        <color theme="1"/>
        <rFont val="Calibri"/>
        <family val="2"/>
        <scheme val="minor"/>
      </rPr>
      <t>(Project Specific)</t>
    </r>
  </si>
  <si>
    <t>MRTS16B
Cl 6.3.3
TMR SD 1645</t>
  </si>
  <si>
    <t>MRTS16B
Cl 6.3.3.1
Cl 6.3.3.2
Cl 6.3.3.3
Cl 6.3.3.4</t>
  </si>
  <si>
    <t>MRTS16B
Cl 7.1</t>
  </si>
  <si>
    <t>MRTS16B
Cl 7.2.1</t>
  </si>
  <si>
    <t>Planting Media placed within 5 days of ground prep work, and if placed next to hardstand area it conforms to TMR SD 1644</t>
  </si>
  <si>
    <t>MRTS16B
Cl7.3.3
TMR SD 1644</t>
  </si>
  <si>
    <t>Mulching carried out where shown on the drawings with pre emergent herbicide applied as per Cl 8.3.1 unless seeding has also occurred</t>
  </si>
  <si>
    <t>MRTS16B
Cl 8.1</t>
  </si>
  <si>
    <t>MRTS16B
Cl 7.2.2
MRTS16
Cl 7.2</t>
  </si>
  <si>
    <t>Organic Mulches only contain vegetative material and may comprise of either imported or site sourced material</t>
  </si>
  <si>
    <t>MRTS16B
Cl 8.2.3</t>
  </si>
  <si>
    <t>Mulching occurs within 2 days of planting media being placed and before containers stock is planted in mass mulched areas</t>
  </si>
  <si>
    <t>MRTS16B
Cl 8.3.1</t>
  </si>
  <si>
    <t>MRTS16B
Cl 8.3.3</t>
  </si>
  <si>
    <r>
      <t xml:space="preserve">Visual
</t>
    </r>
    <r>
      <rPr>
        <sz val="10"/>
        <color theme="1"/>
        <rFont val="Calibri"/>
        <family val="2"/>
        <scheme val="minor"/>
      </rPr>
      <t>&gt;100mm Organic Mass Mulch
&gt;125mm Organic Mulch for Trees
&gt;150mm Rock Mulch (with geofabric)</t>
    </r>
  </si>
  <si>
    <t>Mulch to Depth shown on Drawings or minimums as specified in Cl 8.3.3</t>
  </si>
  <si>
    <r>
      <t xml:space="preserve">Visual
</t>
    </r>
    <r>
      <rPr>
        <sz val="8"/>
        <color theme="1"/>
        <rFont val="Calibri"/>
        <family val="2"/>
        <scheme val="minor"/>
      </rPr>
      <t>- Made from 100% biodegradeable Fabric
-allows vegetation penetration
-minimises soil moisture loss
-allows air/water exchange
-does not contain toxic matter</t>
    </r>
  </si>
  <si>
    <t>MRTS16B
Cl 9.1
Cl 9.2</t>
  </si>
  <si>
    <t>MRTS16B
Cl 9.3.2</t>
  </si>
  <si>
    <t>MRTS16B
Cl 9.3.3</t>
  </si>
  <si>
    <t>MRTS16B
Cl 4.2.1
Appendix A</t>
  </si>
  <si>
    <t>Establishment and Monitoring Works</t>
  </si>
  <si>
    <t>Visual
P&amp;DCP</t>
  </si>
  <si>
    <t>MRTS16E
Cl 6.1</t>
  </si>
  <si>
    <t>MRTS16E
Cl 6.1
Cl 6.2.1</t>
  </si>
  <si>
    <t>MRTS16E
Cl 6.3.1</t>
  </si>
  <si>
    <t>All landscape and revegetation treatments remained weed, pest and disease free during both the establishment and monitoring periods</t>
  </si>
  <si>
    <t>Landscape and revegetation treatments mowed, slashed and brush cut as per specifications</t>
  </si>
  <si>
    <t>Visual
Table 7.2</t>
  </si>
  <si>
    <t>MRTS16E
Cl 7.2</t>
  </si>
  <si>
    <t>MRTS16E
Cl 8</t>
  </si>
  <si>
    <t>Plants pruned as necessary to promote new growth</t>
  </si>
  <si>
    <t xml:space="preserve"> Planting Media Management Plan - Construction prepared and submitted to the Administrator. The PMMP-C prepared in accordance with proforma A of the Appendix</t>
  </si>
  <si>
    <t>Prior to commencement of ground preparation activities the site is in a weed free condition, refer to MRTS16E for weed control requirements.</t>
  </si>
  <si>
    <t xml:space="preserve">Where required in the PMMP-C, amelioration agents  spread at the specified rates to the insitu surface. </t>
  </si>
  <si>
    <t>Ground Preparation carried out in the areas shown on the drawings and to the depths specified. 
Ground preparation by mechanical means not be carried out within the dripline of vegetation to be retained or within 300mm of paths, kerbs or structures in accordance with TMR SD 1645.</t>
  </si>
  <si>
    <t>Roughening of fill embankments or batters kept to a minimum 50mm depth and form keys for planting Media
Ripping kept to a minimum 300mm depth and shall shatter compacted soil layers sufficiently
Ploughing kept to a minimum 50mm depth shall break up large clods sufficiently
Cultivation kept to a minimum 150mm depth and shall break the surface to produce a finely tilled planting bed</t>
  </si>
  <si>
    <t>Planting Media Operations carried out where shown on the drawings, or as specified in the Contract
Where practicable, stripped site soil shall be utilised otherwise imported material may be sourced</t>
  </si>
  <si>
    <t>Site or imported planting media and soil amelioration agents are free of any chemical contaminant</t>
  </si>
  <si>
    <t>Fertiliser, soil wetting agents and water holding agents delivered to the site in unopened bags or containers bearing the manufacturers description, analysis of constituents and quantity.</t>
  </si>
  <si>
    <t>Soil Amelioration agents conforms to MRTS16. The administrator notified at least 3 days before application to allow for inspection of unopened bags, containers or stockpiled materials</t>
  </si>
  <si>
    <t>Mulch spread evenly and within 25mm of abutting structures and hardstand areas</t>
  </si>
  <si>
    <t>Environmental and Plant Matting carried out where shown on the drawings with the specified material and complies with Cl9.2</t>
  </si>
  <si>
    <t>Installation of Environmental Matting occured as soon as practicable after planting media operations and prior to planting with minimum lap lengths as per manufacturers specification or TMR SD 1647.</t>
  </si>
  <si>
    <t>Where environmental matting is to be installed on batters, the upper edge extends past the hinge point and be buried in a trench as per TMR SD 1647</t>
  </si>
  <si>
    <t>Plant Mats installed after container stock and allows for concentration of water to root system as per TMR SD 1648</t>
  </si>
  <si>
    <t>MRTS16E
Cl 9</t>
  </si>
  <si>
    <t>MRTS16E
Cl 10</t>
  </si>
  <si>
    <t>MRTS16E
Cl 10.1.1
Cl 10.2.1</t>
  </si>
  <si>
    <t>Mulch topped up and controlled release fertiliser, and pre-emergent herbicide applied one month prior to end of monitoring period</t>
  </si>
  <si>
    <t>MRTS16E
Cl 10.2.1</t>
  </si>
  <si>
    <t>If the installed landscape and revegetation works a Pest and Disease Control Proposal submitted to the Administrator</t>
  </si>
  <si>
    <t>Herbicides handled and applied as per manufacturers instructions</t>
  </si>
  <si>
    <t>Distribution permit obtained and submitted to Administrator where herbicide is applied in hazardous area</t>
  </si>
  <si>
    <t>Watering conducted in a manner that does not cause damage to installed landscape and revegetation treatments</t>
  </si>
  <si>
    <t>Certificate of commencement of landscape and revegetation works establishment period issued</t>
  </si>
  <si>
    <t>Certificate of commencement of landscape and revegetation works monitoring period issued</t>
  </si>
  <si>
    <t>Certificate of finalisation of landscape and revegetation works monitoring period issued</t>
  </si>
  <si>
    <t>Monthly inspections undertaken through the establishment and monitoring periods</t>
  </si>
  <si>
    <t>Administrator notified of water 24hours prior</t>
  </si>
  <si>
    <t>Non Compliant Vegetation removed</t>
  </si>
  <si>
    <t>Landscape compliant as per acceptance criteria</t>
  </si>
  <si>
    <t>Visual
Table 11.1.1-3</t>
  </si>
  <si>
    <t>MRTS16E
Cl 11</t>
  </si>
  <si>
    <t>MRTS16E
Cl 10.4</t>
  </si>
  <si>
    <t>MRTS14
Cl 11.3</t>
  </si>
  <si>
    <t>Where possible, in undulating country the fencing has been erected so that the post tops follow a smooth line</t>
  </si>
  <si>
    <t>Fencing and Gates</t>
  </si>
  <si>
    <t>MRTS14
Cl 11.4</t>
  </si>
  <si>
    <t>MRTS14
Cl 12.4</t>
  </si>
  <si>
    <t>MRTS14 - 2015</t>
  </si>
  <si>
    <t>Supply and Installation of Road Signs</t>
  </si>
  <si>
    <t>All legend elements, including letters, numerals, symbols, colours and borders in all sign faces conform to the MUTCD and project drawings</t>
  </si>
  <si>
    <t>MRTS14
CL 13.2</t>
  </si>
  <si>
    <t>Sign faces are fabricated in accordance with the requirements of the Design Guide for Road signs to the size specified in the contract</t>
  </si>
  <si>
    <t>MRTS14
Cl 13.4</t>
  </si>
  <si>
    <t>Sign posts shall be circular or rectangular hollow sections unless specifically shown otherwise in the design documentation.</t>
  </si>
  <si>
    <t>Dimensional Tolerances conform to the requirements detailed in AS1743 and legends and lettering conforms to AS1744</t>
  </si>
  <si>
    <t>Fencing is constructed in the locations and to the details shown in the design documentation</t>
  </si>
  <si>
    <t>MRTS14
Cl 14.2.3</t>
  </si>
  <si>
    <t>Post sizes and spacings shall conform to the design documentation with slip bases and fuse plates as required</t>
  </si>
  <si>
    <t>Concrete footings shall conform to MRTS70 and to the dimenesions shown in the design documentation.</t>
  </si>
  <si>
    <t>MRTS14
Cl 14.3</t>
  </si>
  <si>
    <t>Erection of Road Signs</t>
  </si>
  <si>
    <t>MRTS14
Cl 14.4</t>
  </si>
  <si>
    <t>MRTS14
Cl 14.4.2</t>
  </si>
  <si>
    <t>Signs erected at the locations shown in the design documentatio and the orientation shall be in accrodance with the MUTCD</t>
  </si>
  <si>
    <t>Sign Posts erected vertical with slip bases as required</t>
  </si>
  <si>
    <t>Sign faces installed on the posts and/or frame once all other erection is complete</t>
  </si>
  <si>
    <t>MRTS14
Cl14.4.5</t>
  </si>
  <si>
    <t>MRTS14
Cl 14.4.3</t>
  </si>
  <si>
    <t>Manufacture of steel  beam guardrail post, panel components and end treats are maufactured by an approved manufacturer</t>
  </si>
  <si>
    <t>Installation of Steel beam Guardrail and End Treatments</t>
  </si>
  <si>
    <t>Steel Beam guardrail installed in the locations shown in the design documentation and in accordance with the Standard Drawings</t>
  </si>
  <si>
    <t>MRTS14
Cl20.6.1</t>
  </si>
  <si>
    <t>Steel Posts driven into ground except where posts are to be driven into asphalt, concrete or rock.</t>
  </si>
  <si>
    <t>Where ground is asphalt, concrete or rock, a hole shall be excavated in accordane with Cl 20.6.2</t>
  </si>
  <si>
    <t>MRTS14
Cl20.6.2</t>
  </si>
  <si>
    <t>Terminals installed as per the design documentation</t>
  </si>
  <si>
    <t>MRTS14
Cl20.6.3</t>
  </si>
  <si>
    <t xml:space="preserve">Installed within Geometric Tolerances </t>
  </si>
  <si>
    <t>MRTS14
Cl20.6.6</t>
  </si>
  <si>
    <t>Delinerators installed on steel beam guardrail in accordance with the MUTCD Part 2</t>
  </si>
  <si>
    <t>MRTS14
Cl20.6.5</t>
  </si>
  <si>
    <t>Adminstrator accepts guardrail installation as per the design documentation</t>
  </si>
  <si>
    <t>MRTS14
Cl 20.6.7</t>
  </si>
  <si>
    <t>Plan</t>
  </si>
  <si>
    <t>MRTS16
Cl 5.2.1</t>
  </si>
  <si>
    <t>Written Acceptance</t>
  </si>
  <si>
    <t>MRTS16
Cl 5.2.2</t>
  </si>
  <si>
    <t>Hold Point 1&amp;2</t>
  </si>
  <si>
    <t>Soil Management Plan - Construction and regular Updates submitted to the Administrator for approval</t>
  </si>
  <si>
    <t>Non-Potable Water Plan and permits submitted to the Administrator</t>
  </si>
  <si>
    <t>Seed Supply Proposal submitted to the Administrator within 30 days of Possession of Site</t>
  </si>
  <si>
    <t>MRTS16
Cl 5.3.1</t>
  </si>
  <si>
    <t>MRTS16
Cl 5.3.2</t>
  </si>
  <si>
    <t>Plant Supply Proposal submitted to the Administrator within 30 days of Possession of Site</t>
  </si>
  <si>
    <t>Plant Harvesting Proposal submitted to the Administrator within 30 days of Possession of Site</t>
  </si>
  <si>
    <t>MRTS16
Cl 7</t>
  </si>
  <si>
    <t>Materials are stored to ensure no deterioration or contamination occurs</t>
  </si>
  <si>
    <t>Materials; including pesticides, soil amelioration agents, soil, seeding, turf, mulch, matting, plants water, plant bed edging and irrigation systems, comply with requirements and specifications set out in MRTS16 Clause 7 where applicable</t>
  </si>
  <si>
    <t>Containerised plants and ex-ground stock inspections conducted with Administrator, with 5 days notice, prior to delivery, within two months of acceptance of Plant Supply Proposal and every two months thereafter (where growing period is greater than 2 months)</t>
  </si>
  <si>
    <t>MRTS16
Cl 7.8.1.1</t>
  </si>
  <si>
    <t>The extent and types of vegetation treatments are installed as specified in the contract and/or shown on the drawings</t>
  </si>
  <si>
    <t>MRTS16
Cl 8</t>
  </si>
  <si>
    <t>MRTS16
Cl 8.1.1.2</t>
  </si>
  <si>
    <t>Administrator notified at least 3 days before each of the following:
application and incorporation of amelioration agents
ripping
cultivation 
roughening</t>
  </si>
  <si>
    <t>MRTS16
Cl 8.1.1.3
Cl 8.1.1.4
Cl 8.1.1.5
Cl 8.1.1.6
Cl 8.1.2.4</t>
  </si>
  <si>
    <t>Stockpiled topsoil is in accordance to Form D - Manufactured Site Topsoil Compliance Testing prior to being used</t>
  </si>
  <si>
    <t>Topsoil installed evenly over the surface, within 5 days of subsoil preparation and at the required minimum depth</t>
  </si>
  <si>
    <t>MRTS16
Cl 8.1.2.4</t>
  </si>
  <si>
    <t>MRTS16
Cl 8.1.2.3</t>
  </si>
  <si>
    <t>Seeding, except organics blanket, installed within 2 days of topsoil being deemed suitable by the administrator, to the prepared surface that has been moistened and in accordance with Table 8.2.1</t>
  </si>
  <si>
    <t>MRTS16
Cl 8.2.1</t>
  </si>
  <si>
    <t>MRTS16
Cl 8.2.1.1
Cl 8.2.1.2</t>
  </si>
  <si>
    <t>Single Pass Hydromulch Seeding installed in accordance with Table 8.2.1.4</t>
  </si>
  <si>
    <t>MRTS16
Cl 8.2.1.3</t>
  </si>
  <si>
    <t>MRTS16
Cl 8.2.1.5</t>
  </si>
  <si>
    <t>MRTS16
Cl 8.2.1.4</t>
  </si>
  <si>
    <t>MRTS16
Cl 8.2.1.7</t>
  </si>
  <si>
    <t>MRTS16
Cl 8.2.1.6</t>
  </si>
  <si>
    <t>Fertilisers are broadcast evenly over topsoil in accordance to manufacturer's recommendation and the prepared surface has had a water and a wetting agent applied</t>
  </si>
  <si>
    <t>MRTS16
Cl 8.2.2</t>
  </si>
  <si>
    <t>Drill Seeding and Broadcast Seeding installed as per Cl 8.2.1 and initial watering occurred on the day of installation and at least 10L/m2</t>
  </si>
  <si>
    <t>Turf installed within 2 days of topsoil, within 24 hours of delivery and in accordance to Table 8.2.2 with initial watering on the day of installation and at least 10L/m2</t>
  </si>
  <si>
    <t>MRTS16
Cl 8.2.3</t>
  </si>
  <si>
    <t>Site Mulch stockpiles are:
not located near waterbodies or within the drip line of retained trees
weed free
not more than 2m high and 6m wide
spaced adequately for watering and machine movements
and be watered and turned once per week for 4 weeks</t>
  </si>
  <si>
    <t>MRTS16
Cl 8.2.3.1</t>
  </si>
  <si>
    <t>MRTS16
Cl 8.2.3.2</t>
  </si>
  <si>
    <t>Matting installed, as soon as practicable after ground preparation works, prior to planting operations, after seeding operations, with pins according to manufacturers recommendations and in accordance with TMR Standard Drawing 1648.</t>
  </si>
  <si>
    <t>MRTS16
Cl 8.2.4
TMR SD 1648</t>
  </si>
  <si>
    <t>MRTS16
Cl 8.1
TMR SD 1644
TMR SD 1646</t>
  </si>
  <si>
    <t>MRTS16
Cl 8.2.5</t>
  </si>
  <si>
    <t>Administrator notified of plant delivery to allow for inspections</t>
  </si>
  <si>
    <t>MRTS16
Cl 8.2.5
TMR SD 1643</t>
  </si>
  <si>
    <t>Plants installed within 5 days of mulch or matting and within 48 hours of delivery with initial watering on the day of installation, as soon as practical after planting and in accordance with Table 8.2.5</t>
  </si>
  <si>
    <t>Plants set out in the locations shown on the drawings with notice provided to allow for inspection of plant set out</t>
  </si>
  <si>
    <t>MRTS16
Cl 8.2.5.1</t>
  </si>
  <si>
    <t>MRTS16
Cl 8.2.5.2
Cl 8.2.5.3</t>
  </si>
  <si>
    <r>
      <t xml:space="preserve">&lt;25L Container Plants installed as per Cl 8.2.5.2 and Table 8.2.5.2 while </t>
    </r>
    <r>
      <rPr>
        <sz val="11"/>
        <color theme="1"/>
        <rFont val="Calibri"/>
        <family val="2"/>
      </rPr>
      <t>≥</t>
    </r>
    <r>
      <rPr>
        <sz val="11"/>
        <color theme="1"/>
        <rFont val="Calibri"/>
        <family val="2"/>
        <scheme val="minor"/>
      </rPr>
      <t>25L container plants installed as per Cl 8.2.5.3 and Table 8.2.5.3</t>
    </r>
  </si>
  <si>
    <t>MRTS16
Cl 8.2.5.4
TMR SD 1648</t>
  </si>
  <si>
    <t>Plant mats installed in accordance with TMR Standard Drawing 1648,</t>
  </si>
  <si>
    <t>Stakes and Ties installed in accordance with Table 8.2.5.5 and TMR Standard Drawings 1653 and 1655 while Guying shall be installed with containers ≥200L, ex-ground and transplanted trees and in accordance with TMR SD 1656</t>
  </si>
  <si>
    <t>MRTS16
Cl 8.2.5.5
Cl 8.2.5.6
TMR SD 1653
TMR SD 1655
TMR SD 1656</t>
  </si>
  <si>
    <t>MRTS16
Cl 5.3.3
Cl 8.2.5.7</t>
  </si>
  <si>
    <t>Timber Plant Bed Edging installed as per TMR SD 1659 while Concrete Bed Edging installed as per TMR SD 1660</t>
  </si>
  <si>
    <t>MRTS16
Cl 8.3.1</t>
  </si>
  <si>
    <t>Irrigation System provided where required under the contract with the design submitted to the administrator to check suitability</t>
  </si>
  <si>
    <t>MRTS16
Cl 8.3.2.1</t>
  </si>
  <si>
    <t>MRTS16
Cl 8.3.2.2</t>
  </si>
  <si>
    <t>MRTS16
Cl 9.1</t>
  </si>
  <si>
    <t>MRTS16
Cl 9.1.1</t>
  </si>
  <si>
    <t>All Establishment operations; including, watering, fertilising, weed, pest and disease control, mowing, slashing and brush cutting, pruning, and repair and reinstallation of failed plants, comply with Clause 9.1.1</t>
  </si>
  <si>
    <t>Certificate of commencement of landscape and revegetation works establishment period issued and is a minimum of 90 days</t>
  </si>
  <si>
    <t>Certificate of commencement of landscape and revegetation works monitoring period issued and is a minimum of 90 days unless otherwise specified</t>
  </si>
  <si>
    <t>MRTS16
Cl 9.2</t>
  </si>
  <si>
    <t>MRTS16
Cl 9.1.1.5
Cl 9.2.1.5</t>
  </si>
  <si>
    <t>All Monitoring operations; including, watering, fertilising, weed, pest and disease control, mowing, slashing and brush cutting, pruning, and repair and reinstallation of failed plants, comply with Clause 9.2.1</t>
  </si>
  <si>
    <t>MRTS16
Cl 9.2.1</t>
  </si>
  <si>
    <t>Material transported from a Red Imported Fire Ant Zone has complied with all relevant laws and regulations</t>
  </si>
  <si>
    <t>Ground preparation works carried out within the drip line of retained vegetation, 300mm of paths, kerbs, road furniture or structures and in accordance with TMR Standard Drawings 1644 and 1646</t>
  </si>
  <si>
    <t>Site is weed free prior to ground preparation operations</t>
  </si>
  <si>
    <t>Hydromulch Seeding installed in accordance with Cl 8.2.1, with equipment producing a uniformly applied, homogenous slurry that is applied indirectly, and from at least 2 directions with no watering on the day of installation.</t>
  </si>
  <si>
    <t>Double Pass Hydromulch Seeding installed in accordance with Table 8.2.1.5 with the first pass containing water, fibre, seed and fertiliser, and the second pass with water, fibre and binder. Sufficient drying time has also elapsed between passes</t>
  </si>
  <si>
    <t>Straw mulch seeding installed in two passes and in accordance with Cl 8.2.1.6 and Table 8.2.1.6.  Initial watering occurred on the day of installation and at least 10L/m2 and contains a wetting agent.</t>
  </si>
  <si>
    <t>Organics blanket installed within 5 days of approval of ground preparation works and to the minimum application depth as shown in Table 8.2.1.7.  Initial watering occurred on the day of installation and at least 5L/m2 and contains a wetting agent.</t>
  </si>
  <si>
    <t>Mulching installed within 2 days of topsoil, before planting of container stock in mass areas, as soon after individually mulched plants and to the minimum depth</t>
  </si>
  <si>
    <t>Except where adjacent mulched areas are to be seeded, contained areas, medians and separators with mulched plantings treated with pre-emergent herbicide prior to installation of mulch and in accordance to manufacturers instruction.</t>
  </si>
  <si>
    <r>
      <t xml:space="preserve">Mulch installed in accordance with Cl 8.2.3, at a minimum depth of 100mm in planting areas and 150mm by 1000mm to container stock </t>
    </r>
    <r>
      <rPr>
        <sz val="11"/>
        <color theme="1"/>
        <rFont val="Calibri"/>
        <family val="2"/>
      </rPr>
      <t>≥</t>
    </r>
    <r>
      <rPr>
        <sz val="11"/>
        <color theme="1"/>
        <rFont val="Calibri"/>
        <family val="2"/>
        <scheme val="minor"/>
      </rPr>
      <t>25L, pre-emergence herbicide applied and activated where specified and in accordance with TMR Standard Drawing 1653</t>
    </r>
  </si>
  <si>
    <t>Plants in raised medians and separators have subsoil drainage in accordance with TMR Standard Drawing 1643</t>
  </si>
  <si>
    <t>The Irrigation System installed in accordance with the approved design with commissioning and testing completed prior to covering</t>
  </si>
  <si>
    <t>If a plant failure is determine to relate to the species, a substitute species has been proposed and submitted to the administrator for suitability</t>
  </si>
  <si>
    <t>Joints made watertight with Cement Mortar</t>
  </si>
  <si>
    <t xml:space="preserve">Top Slab and concrete surround (Precast/Insitu) joined to shaft with mortar. </t>
  </si>
  <si>
    <t xml:space="preserve"> </t>
  </si>
  <si>
    <t>LCC Spec 8
Cl 2.4</t>
  </si>
  <si>
    <t>The Horizontal and Vertical alignments shall vary by no more than ±25mm from those specified. Alignments exhibit smooth lines.  Overall dimensions are at least equal to that shown on the Drawings.</t>
  </si>
  <si>
    <t>Construction procedure submitted to Administrator prior to commencement</t>
  </si>
  <si>
    <t>Prior to Start</t>
  </si>
  <si>
    <t>MRTS09
Cl 5.2</t>
  </si>
  <si>
    <t>No stabilisation works commenced until the construction procedure for the stabilisation works is acceptable to, and approved by, the Administrator</t>
  </si>
  <si>
    <t>No stabilisation works commenced until the details of the sources, compliance test results and samples have been submitted to the Administrator</t>
  </si>
  <si>
    <t>Written
Prior to Start</t>
  </si>
  <si>
    <t>Visual
Ongoing</t>
  </si>
  <si>
    <t>MRTS09
Cl 6.6</t>
  </si>
  <si>
    <t>Witness Point 1</t>
  </si>
  <si>
    <t xml:space="preserve">No Material incorporated that has not been shown to the administrator to comply with MRTS09 and/or other Contract Documents </t>
  </si>
  <si>
    <t>MRTS09
Cl 7</t>
  </si>
  <si>
    <t>Report</t>
  </si>
  <si>
    <t>MRTS09
Cl 8.5</t>
  </si>
  <si>
    <t>Test Results
1 per 100T (min 1)</t>
  </si>
  <si>
    <t>Construction based on a process requirement and a trial was not used for the balance of any works without approval</t>
  </si>
  <si>
    <t>Test Results
One per Area</t>
  </si>
  <si>
    <t>Witness Point 2</t>
  </si>
  <si>
    <t>MRTS09
Cl 8.8.2</t>
  </si>
  <si>
    <t>MRTS09
Cl 8.8.1</t>
  </si>
  <si>
    <t>MRTS09
Cl 8.9.5</t>
  </si>
  <si>
    <t>Test Results (Supplier)</t>
  </si>
  <si>
    <t>Test Results (Supplier)
Prior to Start</t>
  </si>
  <si>
    <t>Milling occurs where specified on the drawings, and is undertaken so that damage to remaining pavement, relieving slabs, bridge abutments, kerb, kerb and channel and any other structures is avoided</t>
  </si>
  <si>
    <t>MRTS09
Cl 8.9.2</t>
  </si>
  <si>
    <t>Material that is laid and ready for compaction has no visible areas of segregation</t>
  </si>
  <si>
    <t>Witness Point 4</t>
  </si>
  <si>
    <t>Witness Point 3</t>
  </si>
  <si>
    <t>All surfaces have foreign and loose material removed with a road broom</t>
  </si>
  <si>
    <t>Unsuitable material removed and disposed as indicated by the Administrator and replaced with a like material unless otherwise directed</t>
  </si>
  <si>
    <t>MRTS09
Cl 8.9.8</t>
  </si>
  <si>
    <t>MRTS09
Cl 8.9.9</t>
  </si>
  <si>
    <t>MRTS09
Cl 8.9.9.1
Cl 8.9.9.1.1</t>
  </si>
  <si>
    <t>MRTS09
Cl 8.9.9.1.1</t>
  </si>
  <si>
    <t>In areas shown on the Drawings:
The contractor shall mark out extent of strain alleviating geotextile strips to be applied</t>
  </si>
  <si>
    <t>MRTS09
Cl 8.9.9.1.2</t>
  </si>
  <si>
    <t>Strain alleviating geotextile strips comply with MRTS09</t>
  </si>
  <si>
    <t>The existing surface is well compacted, trimmed and prepared before material is placed</t>
  </si>
  <si>
    <t>MRTS09
Cl 8.9.9.2</t>
  </si>
  <si>
    <t>A proof roll of existing surface undertaken (8.2T Single Axle, Dual Tyre) with no visible deflection</t>
  </si>
  <si>
    <t>MRTS09
Cl 8.9.9.2
Cl 9.7</t>
  </si>
  <si>
    <t>MRTS09
Cl 8.9.10</t>
  </si>
  <si>
    <t>Allowable time for placement, compaction and trimming does not exceed 3 hrs, and stockpiling does not exceed 5hrs unless otherwise stated</t>
  </si>
  <si>
    <t>MRTS09
Cl 8.9.11</t>
  </si>
  <si>
    <t>Material is placed accordance with MRTS09 Clauses 8.9.12-8.9.21</t>
  </si>
  <si>
    <t>MRTS09
Cl 8.9.12-21</t>
  </si>
  <si>
    <t>MRTS09
Cl 8.10.1.1</t>
  </si>
  <si>
    <t>Test Reports</t>
  </si>
  <si>
    <t>Material complies with all requirements set out in MRTS09 Clauses 8.10 and 9 incl. compaction RDD 102%</t>
  </si>
  <si>
    <t>MRTS09
Cl 8.10 
Cl 9</t>
  </si>
  <si>
    <t>All testing has been completed and the layer has been presented to the administrator for permission to proceed before being covered by a subsequent layer of pavement or by surfacing</t>
  </si>
  <si>
    <t>Written
Prior to Next Layer</t>
  </si>
  <si>
    <t>MRTS09
Cl 9.8</t>
  </si>
  <si>
    <t xml:space="preserve">MRTS09
</t>
  </si>
  <si>
    <t>Plant-Mixed Pavement Layers -  Foamed Bitumen</t>
  </si>
  <si>
    <t xml:space="preserve">Stockpiles located on clear, even firm, well-drained ground and in a location that is clearly identifiable. Stockpiles are to be no more than 4m high and clearly delineated for the purposes of testing with at least 2m between stockpiles. RAP, where used, is stored in a separate stockpile prior to use </t>
  </si>
  <si>
    <t>No Stockpile that, in the opinion of the Administrator, is excessively wet is used in the stabilisation works</t>
  </si>
  <si>
    <t>Work not commenced prior to survey of the site, services, utilities, buildings and drainage components has been carried out and the report sent to the Administrator</t>
  </si>
  <si>
    <t xml:space="preserve">Administrator is satisfied that the manufacture and construction of stabilised layer have satisfied the requirements in Clause 8.1-8.10.6.3.2 and Clause 9.1-9.5 </t>
  </si>
  <si>
    <t xml:space="preserve">Trial Section, at least 200m long and 3m wide, conducted for each designated area, using the same plant, processes and methodology as proposed and checked for compaction. </t>
  </si>
  <si>
    <t>Foaming properties of the bituminous stabilising agent meet MRTS requirements</t>
  </si>
  <si>
    <t>Where stabilised layer is placed on a bound layer or concrete, Clause 8.9.9.1 is followed, on any other surface, Clause 8.9.9.2 is followed</t>
  </si>
  <si>
    <t>Preparation of Bound and Concrete Surfaces:
Areas of oil or fuel spillage cleaned with detergent, flushed with clean water and allowed to dry prior to application of tack coat
Cracks wider than 2mm filled prior to placement of stabilised material</t>
  </si>
  <si>
    <t>Extent of Crack Filling Marked out in presence of Administrator</t>
  </si>
  <si>
    <t>Administrator confirmed or adjusted bitumen and hydrated lime contents stated in Annexure</t>
  </si>
  <si>
    <t>Compacted layer is at least 125mm but not more than 250mm unless otherwise approved</t>
  </si>
  <si>
    <t>Supplied Concrete complies with LCC Standard Specification No. 7 (Concrete)</t>
  </si>
  <si>
    <t xml:space="preserve">Expansion Joints shall be installed at regular intervals not exceeding 20m. The joints shall cover the full cross section. Contraction Joints shall be installed at regular intervals not exceeding 4m. </t>
  </si>
  <si>
    <t>LCC8.1</t>
  </si>
  <si>
    <t>LCC1.1</t>
  </si>
  <si>
    <t>General Excavation and Subgrade</t>
  </si>
  <si>
    <t>Where Unsuitable Material (in accordance with the provisions of Cl. 9.2) or pottentially unsuitable Material is encountered on site the contactor shall, before proceding with removal, shall notify the Administrator. Once Identified the Unsuitable material shall be removed and disposed of in accordance with the provisions of Cl. 9.3</t>
  </si>
  <si>
    <t>LCC Std Spec 1
Cl9.3</t>
  </si>
  <si>
    <t>Work stopped when excavation has reached subgrade for the Administrator to Inspect and surplus material disposed of in accordance with LCC Std Spec 1 Cl 9.2</t>
  </si>
  <si>
    <t>LCC Opps Spec
Cl 7
LCC Std Spec 1
Cl9.2</t>
  </si>
  <si>
    <t>Test Certificates</t>
  </si>
  <si>
    <t>LCC Std Spec 1
Cl9.1 (a)</t>
  </si>
  <si>
    <t>Subgrade Compacted to required Standard and tested at 1 per 100m of two lane road (min 2)</t>
  </si>
  <si>
    <t>DoS within limits provided</t>
  </si>
  <si>
    <t>LCC Std Spec 6
Cl7.2(5)</t>
  </si>
  <si>
    <t>Inspection of pavement layer by Administrator including proof roll conducted without visible deformation</t>
  </si>
  <si>
    <t>LCC Opps Spec
Cl 7
LCC Std Spec 6
Cl7.2(10)</t>
  </si>
  <si>
    <t>LCC10.1</t>
  </si>
  <si>
    <t>Traffic Management Plan Provided which sets out safety measures, signs, speed limits and personel and coomplies with QMUTCD</t>
  </si>
  <si>
    <t>LCC Std Spec 10
Cl 2.1</t>
  </si>
  <si>
    <t>Traffic Control devices maintained and comply with QMUTCD</t>
  </si>
  <si>
    <t>LCC Std Spec 10
Cl 2.2</t>
  </si>
  <si>
    <t>If Traffic is detoured, detour is approved by council and arrangements provided for public notices, maintenance of roads during detour period, inspection of the route and any rectification required.</t>
  </si>
  <si>
    <t>Work carried out in a manner to maintain private property access or approved alternate arrangements provided. Rectification works completed as required.</t>
  </si>
  <si>
    <t>LCC Std Spec 10
Cl 2.4</t>
  </si>
  <si>
    <t>Adequate precautions taken to minimise dust or dust-related conditions</t>
  </si>
  <si>
    <t>Pedestrian movements managed according to QMUTCD and all provisions are adequate (incl. lighting) and properly constructed</t>
  </si>
  <si>
    <t>LCC Std Spec 10
Cl 2.3
Cl 3.2</t>
  </si>
  <si>
    <t>If Speed limits are restricted, approval given by Administrator</t>
  </si>
  <si>
    <t>LCC Std Spec 10
Cl 3.1</t>
  </si>
  <si>
    <t>Temporary Pavement Markings comply with MUTCD and TMP, and are maintained during, and removed after the WUC. Details are submitted to Administrator at least 2 days prior to installation.</t>
  </si>
  <si>
    <t>LCC Std Spec 10
Cl 2.8</t>
  </si>
  <si>
    <t>LCC11.1</t>
  </si>
  <si>
    <t>If an areas is not to be disturbed the area is pegged and flagged, trees fenced as required and warning signs in place</t>
  </si>
  <si>
    <t>Where work is carried out adjacent to trees to be retained, topsoil not removed, water flow diverted from root zone, excavations are conducted with hand tools and backfilled accordingly</t>
  </si>
  <si>
    <t>LCC Std Spec 11
Cl 2.1</t>
  </si>
  <si>
    <t>Any tree that is damaged has been repaired and/or replaced.</t>
  </si>
  <si>
    <t>LCC Std Spec 11
Cl 2.2</t>
  </si>
  <si>
    <t>LCC Std Spec 11
Cl 2.3</t>
  </si>
  <si>
    <t>Erosion and Sediment Control Plan developed and measures in place and maintained</t>
  </si>
  <si>
    <t>DBYD conducted and all services located</t>
  </si>
  <si>
    <t>LCC Std Spec 11
Cl 2.4 - 2.9</t>
  </si>
  <si>
    <t>LCC Std Spec 11
Cl 3.1</t>
  </si>
  <si>
    <t>Construction Management</t>
  </si>
  <si>
    <t>Material has been inspected and provides a suitable surface</t>
  </si>
  <si>
    <t>Dense Graded Asphalt</t>
  </si>
  <si>
    <t>Asphalt Mix Designs Submitted and Accepted</t>
  </si>
  <si>
    <t>Paving Procedure submitted and Accepted</t>
  </si>
  <si>
    <t>MRTS30
Cl 12.1</t>
  </si>
  <si>
    <t>Hold Point 1+2</t>
  </si>
  <si>
    <t>MRTS30
Cl 8.2
Cl 10.4.3.4</t>
  </si>
  <si>
    <t>Storage and Loading of Material in Accordance with the specification</t>
  </si>
  <si>
    <t>Temperature of Loaded Asphalt, at time of discharge into Hopper and at the commencement of rolling conform to specifications</t>
  </si>
  <si>
    <t>MRTS30
Cl 12.2.1.2
Cl 12.2.2</t>
  </si>
  <si>
    <t>MRTS30
Cl 12.2.2
Cl 12.2.6.7
12.2.6.8</t>
  </si>
  <si>
    <t xml:space="preserve">Surface free from foreign and loose material and prepared conducted in accordance with specification </t>
  </si>
  <si>
    <t>MRTS30
Cl 12.2.4.1</t>
  </si>
  <si>
    <t>Tack Coat applied to existing surface</t>
  </si>
  <si>
    <t>MRTS30
Cl 12.2.5</t>
  </si>
  <si>
    <t>Administrator provided with 1 day to review any non-conformance</t>
  </si>
  <si>
    <t>MRTS30
Cl 12.2.6.1</t>
  </si>
  <si>
    <t>Compaction test and Geometric results acceptable</t>
  </si>
  <si>
    <t>MRTS30
Cl 12.2.12</t>
  </si>
  <si>
    <t>Road Surface Cleaned prior to trafficking</t>
  </si>
  <si>
    <t>The Contractor's Nominated Traffic Officer submitted to the Administrator and meets the requirements as specified</t>
  </si>
  <si>
    <t>No traffic rearrangements shall be carried out until after the Administrator has advised the contractor that the Traffic Management Plan has been submitted and approved</t>
  </si>
  <si>
    <t>Items to be salvaged identified in accordance with Annexure MRTS03.1 Cl. 2.1. Items to be removed without damage and stored at a location as nominated in MRTS03.1 Cl. 2.2.</t>
  </si>
  <si>
    <t>CCTV inspection undertaken, report submitted and accepted by administrator.</t>
  </si>
  <si>
    <t>Culvert Component/
End Structure
Insitu Cast</t>
  </si>
  <si>
    <t>MRTS03
Cl 17.2
Cl18.2</t>
  </si>
  <si>
    <t>MRTS03
Cl 17.3
Cl 18.3</t>
  </si>
  <si>
    <t>MRTS03
Cl 17.3
Cl 18.3
MRTS04</t>
  </si>
  <si>
    <t>Construction of culvert base, walls or endwalls shall include the construction of integral nib or cutoff walls where relevant</t>
  </si>
  <si>
    <t>Pre Cast 
End Structure</t>
  </si>
  <si>
    <t>Precast end structure conforms to Cl6.6
Concrete Mortar conforms to Cl6.2</t>
  </si>
  <si>
    <t>MRTS03
Cl 19.2</t>
  </si>
  <si>
    <t>Constructed in the locations specified on the project drawings</t>
  </si>
  <si>
    <t>Constructed in the locations specified on the project drawings and comply with standard drawings 1174, 1303/04/05/06/17/18/19 as applicable</t>
  </si>
  <si>
    <t>MRTS03
Cl 19.3</t>
  </si>
  <si>
    <t>MRTS03
Cl 19.3
MRTS04</t>
  </si>
  <si>
    <t>End Structures laid on foundation bedding which provides continuous even support</t>
  </si>
  <si>
    <t>Joints between end structure and culvert in addition to any holes and recesses are filled with cement mortar and finished smooth and uniform and cured for 48hrs</t>
  </si>
  <si>
    <t>Rock Protection</t>
  </si>
  <si>
    <t>Rock complies with size requirements specified on drawings, otherwise shall be not less than 150mm and not greater than 500mm. Rock shall be well graded with not less than 50% larger than a size twice the minimum specified</t>
  </si>
  <si>
    <t>MRTS03
Cl41.2</t>
  </si>
  <si>
    <t>Rock Protection constructed in the locations and in accordance with the drawings</t>
  </si>
  <si>
    <t>MRTS03
Cl41.3</t>
  </si>
  <si>
    <t>Rock Protection is uniform in appearance and does not have noticiable veritical or horizontal irregularities</t>
  </si>
  <si>
    <t>Rock Protection placed unifromly and in layers of even thickness and grading</t>
  </si>
  <si>
    <t>Where constructed on an embankment, rock protection is constructed concurrent with the embankment with no more than 1m vertical height of open embankment above the completed rock protection</t>
  </si>
  <si>
    <t>Clearing limit plan prepared and approved by Prinicpal with boundary limits clearly marked</t>
  </si>
  <si>
    <t>MRTS04.1
Cl2.4</t>
  </si>
  <si>
    <t>MRTS04
Cl8.4.2</t>
  </si>
  <si>
    <t>MRTS04
Cl8.4.3</t>
  </si>
  <si>
    <t xml:space="preserve">Hollow timber which is identified as being suitable for fauna habitat logs relocated to areas clear of construction activities </t>
  </si>
  <si>
    <t>Ground Surface Treatment</t>
  </si>
  <si>
    <t>Ground Surface Treatment carried out on all areas beneath road embankment/pavement (except where special treatment or subgrade preparation is required)</t>
  </si>
  <si>
    <t>MRTS04
Cl12.2.1.1</t>
  </si>
  <si>
    <t>Holes and local depresions filled with similar material and compacted in accordance with Cl15</t>
  </si>
  <si>
    <t>MRTS04
Cl12.2.1.2</t>
  </si>
  <si>
    <t>Existing surface scarified &gt;150mm deep and compacted in accordance with Cl15. If material is too wet or too dry to compact and does not classify as unsuitable, moisutre content adjusted to a depth of 300mm using appropriate methods.</t>
  </si>
  <si>
    <t>MRTS04
Cl12.2.1.3</t>
  </si>
  <si>
    <t>Geotextile</t>
  </si>
  <si>
    <t>Geotextile strength and filtration classes as specified on drawings or within MRTS27</t>
  </si>
  <si>
    <t>MRTS27
Cl6</t>
  </si>
  <si>
    <t>Geotextile stored on site under protective covers, off the ground and in a manner unaffected by heat. Rolls clearly marked with manufacturer, type and batch.</t>
  </si>
  <si>
    <t>MRTS27
Cl7</t>
  </si>
  <si>
    <t>Proposed Geotextile submitted to and accepted by Adminstrator for acceptability to Cl6.</t>
  </si>
  <si>
    <t>MRTS27
Cl8.1</t>
  </si>
  <si>
    <t>Geotextiles installed as specified in the contract</t>
  </si>
  <si>
    <t>MRTS27
Cl9.1</t>
  </si>
  <si>
    <t>MRTS27
Cl10.2</t>
  </si>
  <si>
    <t>Where directed, an additional testing sample is provided to the administrator</t>
  </si>
  <si>
    <t>MRTS27
Cl10.4</t>
  </si>
  <si>
    <t>Where Unsuitable Material (in accordance with the provisions of Cl. 9.2) or potentially unsuitable Material is encountered on site the contactor shall, before proceeding with removal, shall notify the Administrator. Once Identified the Unsuitable material shall be removed and disposed of in accordance with the provisions of Cl. 9.3 and CL11.3</t>
  </si>
  <si>
    <t>Treatment of Batters shall commence as soon as practicable, but not later than 14 days after substantial completion of earthworks on each section.</t>
  </si>
  <si>
    <t>Dewatering of excavations comply with requirements of EMP</t>
  </si>
  <si>
    <t>MRTS04
Cl13.3.8</t>
  </si>
  <si>
    <t>Contractors camp comlies with all requirements of MRTS28 annexure with a proposed site facilty layout submitted to the administrator.</t>
  </si>
  <si>
    <t>Contractor's Camp and Site Facilities</t>
  </si>
  <si>
    <t>Pavement Drains</t>
  </si>
  <si>
    <t>Sample, data, test results and construction procedure submitted to Administrator for approval atleast 14 days prior to commencing work. Written approval from administrator prior to commencement</t>
  </si>
  <si>
    <t>MRTS38
Cl5.3</t>
  </si>
  <si>
    <t>No Fines concrete complies with MRTS70 with mix designs forwarded to administrator at least 6 weeks prior to commencement</t>
  </si>
  <si>
    <t>MRTS38
Cl6.1</t>
  </si>
  <si>
    <t>Written approval obtained for no fines concrete mix design prior to commencement</t>
  </si>
  <si>
    <t>Strip Filter, Cleanout Pipes, Outlet Pies and Marker Posts complies with minimum requirements</t>
  </si>
  <si>
    <t>MRTS38
Cl6</t>
  </si>
  <si>
    <t>Placement trial shall be undertaken to determine suitability of construction procedures and shall be not less than 100m long</t>
  </si>
  <si>
    <t>MRTS38
Cl7.2</t>
  </si>
  <si>
    <t>If instructed by administrator, testing in accordance to Q191 will be undertaken</t>
  </si>
  <si>
    <t>The bottom of trench is constructed to the same grade as the roadway unless the grade is &lt;0.5%. Then trench is excavated to have a minimum grade of 0.5%.</t>
  </si>
  <si>
    <t>MRTS38
Cl7.3</t>
  </si>
  <si>
    <t>Pavement drain installed as per placement requirements</t>
  </si>
  <si>
    <t>MRTS38
Cl7.4</t>
  </si>
  <si>
    <t>Backfill is no fines concrete with no voids and compacted</t>
  </si>
  <si>
    <t>MRTS38
Cl7.4.3</t>
  </si>
  <si>
    <t>Outlets meet all requirements of the specification, with a minimum grade of 2%. Outlet constructed in accordance with SD1116</t>
  </si>
  <si>
    <t>MRTS38
Cl7.5</t>
  </si>
  <si>
    <t>As Constructed drawings prepared</t>
  </si>
  <si>
    <t>MRTS38
Cl8</t>
  </si>
  <si>
    <t>All geometric tolerance and testing requirements met</t>
  </si>
  <si>
    <t>MRTS38
Cl9
Cl10</t>
  </si>
  <si>
    <t>Road Surface Delineation</t>
  </si>
  <si>
    <t xml:space="preserve">Pavement markings not applied when freshly applied pavement markings may become damaged by rain, fog or condensation before they have dried or set. </t>
  </si>
  <si>
    <t>MRTS45
Cl 7.2</t>
  </si>
  <si>
    <t>Pavement surface is thoroughly dry and free from all dirt, loose material and other contaminants immediately before applying the pavement markings</t>
  </si>
  <si>
    <t>MRTS45
Cl 7.3</t>
  </si>
  <si>
    <t>Spotting approved by the Administrator prior to any application of pavement markings</t>
  </si>
  <si>
    <t>MRTS45
Cl 7.4</t>
  </si>
  <si>
    <t>Construction procedure for application of pavement markings submitted to the Administrator</t>
  </si>
  <si>
    <t>MRTS45
Cl 7.5</t>
  </si>
  <si>
    <t>All Markings are of uniform thickness and intensity</t>
  </si>
  <si>
    <t>MRTS45
Cl 7.5.2.3</t>
  </si>
  <si>
    <t>Waterborne Paint not heated to greater than 65°C and consists of two coats of paint and glass beads with application rates for the paint as per Table 7.5.2.4</t>
  </si>
  <si>
    <t>Visual
Table 7.5.2.4</t>
  </si>
  <si>
    <t>MRTS45
Cl 7.5.2.3
Cl 7.5.2.4</t>
  </si>
  <si>
    <t>A primer was placed just prior to thermoplastic materials as per manufacturers specifications</t>
  </si>
  <si>
    <t xml:space="preserve">Thermoplastic shall be applied at a temperature as per the manufacturers specifications </t>
  </si>
  <si>
    <t>Thermoplastic applied at a minimum of 2mm thickness</t>
  </si>
  <si>
    <t>Raised Pavement Markers installed in accordance with Cl 4.6.3 of the MUTCD</t>
  </si>
  <si>
    <t>Material complies with luminance and retro-reflectivity requirements</t>
  </si>
  <si>
    <t>Material protected from damage by traffic or other causes until paint is dry and thermoplastic has hardened</t>
  </si>
  <si>
    <t>Completed Pavement Markings are uniform, clean and well-defined edges with deformation and conforms to dimensions as set out in the MUTCD</t>
  </si>
  <si>
    <t>Pavement Markings conform to all tolerances</t>
  </si>
  <si>
    <t>MRTS45
Cl 7.5.3.1</t>
  </si>
  <si>
    <t>MRTS45
Cl 7.5.3.3</t>
  </si>
  <si>
    <t>MRTS45
Cl 7.6</t>
  </si>
  <si>
    <t>MRTS45
Cl 7.7.6</t>
  </si>
  <si>
    <t>MRTS45
Cl 7.8</t>
  </si>
  <si>
    <t>MRTS45
Cl 7.9</t>
  </si>
  <si>
    <t>Bridge Substructure</t>
  </si>
  <si>
    <t>MRTS62
Cl 5</t>
  </si>
  <si>
    <t>MRTS62
Cl 6</t>
  </si>
  <si>
    <t>MRTS62
Cl 7</t>
  </si>
  <si>
    <t>Concrete works carried out in accordance with MRTS70</t>
  </si>
  <si>
    <t>MRTS62
Cl 8</t>
  </si>
  <si>
    <t>MRTS62
Cl 11</t>
  </si>
  <si>
    <t>Anti-graffiti coating applied in accordance with MRTS83</t>
  </si>
  <si>
    <t>MRTS62
Cl 12</t>
  </si>
  <si>
    <t>Cast in Place Piles</t>
  </si>
  <si>
    <t>Construction procedure submitted to the Administrator at least 28 days prior to commencement</t>
  </si>
  <si>
    <t>MRTS63
Cl 6.2</t>
  </si>
  <si>
    <t>Construction procedure approved by Administrator</t>
  </si>
  <si>
    <t>MRTS63
Cl 7.1</t>
  </si>
  <si>
    <t>Steel liners supplied and fabricated in accordance with MRTS78 by a TMR prequalified steel fabricator with inside diameter not less than nominal diameter</t>
  </si>
  <si>
    <t>MRTS63
Cl 8.1</t>
  </si>
  <si>
    <t>MRTS63
Cl 8.2</t>
  </si>
  <si>
    <t>Liners driven with pile driving hammer capable of achieving penetration down to the toe of liner level with material excavated progressively</t>
  </si>
  <si>
    <t>Sinking of liners conducted from an appropriate platform and in a manner to prevent damage to the liners</t>
  </si>
  <si>
    <t>No Pile bored, driven or excavated when &lt;2.5m clear distance from a newly concreted until 18hrs since concrete placement or when between 2.5m and 9m from a newly concreted pile until 12 hours has passed</t>
  </si>
  <si>
    <t>MRTS63
Cl 9</t>
  </si>
  <si>
    <t>MRTS63
Cl 10</t>
  </si>
  <si>
    <t>Excavation of bell only commenced after the Geotechnical assessor inspected the foundation and nominated the required bell diameter.</t>
  </si>
  <si>
    <t>MRTS63
Cl 10.2</t>
  </si>
  <si>
    <t xml:space="preserve">Pile foundation logged, inspected and certified by the Geotechnical Assessor as set out in Cl 11. </t>
  </si>
  <si>
    <t>Copy of geotechnical certification of the foundation sent to administrator prior to concreting.</t>
  </si>
  <si>
    <t>MRTS63
Cl 13.1</t>
  </si>
  <si>
    <t>Where underwater placement is to be used, operation only commenced after approval of the underwater placement procedure by the Administrator</t>
  </si>
  <si>
    <t>Concrete conforms to MRTS70 and MRTS63 requirements</t>
  </si>
  <si>
    <t>Concrete Placed in Dry Conditions:
- Base of Pile clean and all water removed prior to concreting
- Delivery Hose 2m above pile base
- Concrete does not fall on reinforcement
-Top 3m compacted with vibrator</t>
  </si>
  <si>
    <t>MRTS63
Cl 13.4.2</t>
  </si>
  <si>
    <t>MRTS63
Cl 13.4.3.1
Cl13.4.3.2
Cl13.4.3.3
Cl13.4.3.4</t>
  </si>
  <si>
    <t>MRTS63
Cl 13.4.3.2
Cl13.4.3.3</t>
  </si>
  <si>
    <t>If tremie lifted out from concrete or there is a 
delay in concrete operations of more than 45min, the concrete operation shall stop and set for 8 hours after which the contaminated concrete shall be removed (typically top 2m). After administrator approval, the rest of concrete placement proceeded under dry conditions</t>
  </si>
  <si>
    <t>Piles founded in rock or hard stratum adequate to sustain the applied loads shown on the drawings</t>
  </si>
  <si>
    <t>Underwater concreting operation undertaken where water inflow is &gt;12mm/min and water level has stabilised</t>
  </si>
  <si>
    <t>Concrete Placed in Underwater:
- Water level stabilised within liner
- Placement conducted by a water-tight tremmie pipe
-Concrete pump with boom with a hose reaching to pile base
- Discharge end always remains embedded in 2m of concrete
-ensure top 2m of contaminated concrete is not incorporated into pile at completion of pour</t>
  </si>
  <si>
    <t>Supply and Erection of Prestressed Concrete Deck Units</t>
  </si>
  <si>
    <t>Procedure for handling, transport and storage of units submitted at least 14 days prior to commencement</t>
  </si>
  <si>
    <t>Procedure for handling, transport and storage of units approved by Administrator</t>
  </si>
  <si>
    <t>Proposed transportation route assessed and anticipated arrival times and rate of delivery supplied.</t>
  </si>
  <si>
    <t>Units supported in a manner that no damage shall be incurred.</t>
  </si>
  <si>
    <t>Cement Mortar complies with requirements in Cl6</t>
  </si>
  <si>
    <t>MRTS74
Cl 6.2</t>
  </si>
  <si>
    <t>Bearings comply with the requirements of MRTS81</t>
  </si>
  <si>
    <t>MRTS74
Cl 6.4</t>
  </si>
  <si>
    <t>MRTS74
Cl 6.5</t>
  </si>
  <si>
    <t>MRTS74
Cl 7.1</t>
  </si>
  <si>
    <t>Procedure for erection of units submitted at least 21 days prior to commencement</t>
  </si>
  <si>
    <t>Bearing seets cleaned and curing compound removed (if applicable) before installation of bearings</t>
  </si>
  <si>
    <t>MRTS74
Cl 7.2</t>
  </si>
  <si>
    <t>Seating units comply with cl 7.3 (Mortar bed, Single Layer elastomerix, laminiated elastomeric bearing)</t>
  </si>
  <si>
    <t>MRTS74
Cl 7.3</t>
  </si>
  <si>
    <t>MRTS74
Cl 7.3.5</t>
  </si>
  <si>
    <t>MRTS74
Cl 7.3.6</t>
  </si>
  <si>
    <t>Holes for hold down bolts aligned and dowel bars inserted as erection procedes</t>
  </si>
  <si>
    <t>MRTS74
Cl 7.3.7</t>
  </si>
  <si>
    <t>MRTS74
Cl 7.3.8</t>
  </si>
  <si>
    <t>Mortar joints constructed in accordance with Cl 8.2</t>
  </si>
  <si>
    <t>MRTS74
Cl 8.2</t>
  </si>
  <si>
    <t>MRTS74
Cl 8.3</t>
  </si>
  <si>
    <t>MRTS74
Cl 8.4</t>
  </si>
  <si>
    <t>Hold point 4</t>
  </si>
  <si>
    <t>MRTS74
Cl 8.5</t>
  </si>
  <si>
    <t>Holding down bolts and dowel bars grouted according to Cl 9</t>
  </si>
  <si>
    <t>MRTS74
Cl 9</t>
  </si>
  <si>
    <t>Anchorages protected according to Cl11</t>
  </si>
  <si>
    <t>MRTS74
Cl 10</t>
  </si>
  <si>
    <t>MRTS74
Cl 11</t>
  </si>
  <si>
    <t>Verified By Client:</t>
  </si>
  <si>
    <t>RL at top of Pile</t>
  </si>
  <si>
    <t>Mix</t>
  </si>
  <si>
    <t>Time Start delivery</t>
  </si>
  <si>
    <t>Cast in place piles</t>
  </si>
  <si>
    <t>Concrete Record</t>
  </si>
  <si>
    <t>Date/Time</t>
  </si>
  <si>
    <t>Liners driven by rotation shall employ the use of vertical load and rotation simultaneously. The liner shall penetrate sufficiently deep into firm stratum</t>
  </si>
  <si>
    <t>Truck Arrival Time</t>
  </si>
  <si>
    <t>Depth at Start of Delivery (each truck)</t>
  </si>
  <si>
    <t>Length of tremie within concrete during shortening</t>
  </si>
  <si>
    <t>Estimated material to flow to waste (end)</t>
  </si>
  <si>
    <t>RL Bottom of Liner</t>
  </si>
  <si>
    <t>Depth &amp; Time when Tremie is shortened</t>
  </si>
  <si>
    <t>Slump &amp; Time</t>
  </si>
  <si>
    <t>Load Size</t>
  </si>
  <si>
    <t>Docket/Time Batched</t>
  </si>
  <si>
    <t>Depth (Top of liner to base of pile)</t>
  </si>
  <si>
    <t>Truck 1</t>
  </si>
  <si>
    <t>Truck 2</t>
  </si>
  <si>
    <t>Truck 3</t>
  </si>
  <si>
    <t>Truck 4</t>
  </si>
  <si>
    <t>Docket</t>
  </si>
  <si>
    <t>Time Batched</t>
  </si>
  <si>
    <t>Slump Time</t>
  </si>
  <si>
    <t>Time Finish Delivery</t>
  </si>
  <si>
    <r>
      <t>Ambient Temperature at time of slump (</t>
    </r>
    <r>
      <rPr>
        <sz val="11"/>
        <color theme="1"/>
        <rFont val="Calibri"/>
        <family val="2"/>
      </rPr>
      <t>˚C)</t>
    </r>
  </si>
  <si>
    <t>Concrete Arrival Temperature (˚C)</t>
  </si>
  <si>
    <t>Slump (mm)</t>
  </si>
  <si>
    <t>Load Size (m3)</t>
  </si>
  <si>
    <t>Procedure</t>
  </si>
  <si>
    <t>Fabrication of Structural Steel</t>
  </si>
  <si>
    <t>Approval of the Class 4.6 bolts, nuts and washers</t>
  </si>
  <si>
    <t>Approval of the Class 8.8 bolts, nuts and washers</t>
  </si>
  <si>
    <t>MRTS78
Cl7.3.1.1</t>
  </si>
  <si>
    <t>MRTS78
Cl7.3.2.1</t>
  </si>
  <si>
    <t>MRTS78
Cl10</t>
  </si>
  <si>
    <t>Weld Procedure Number
Welders Initials
Welding Supervisors Intials</t>
  </si>
  <si>
    <t>Galavnising coating inspected for defects and repairs carried out where nessessary</t>
  </si>
  <si>
    <t>Not less than three workding days prior to any products being dispatched for protective coating, Administrator notified for the Inspection of completed product</t>
  </si>
  <si>
    <t>Type</t>
  </si>
  <si>
    <t>Precast Deck Unit Tracking Sheet</t>
  </si>
  <si>
    <t>Record</t>
  </si>
  <si>
    <t>Span 1</t>
  </si>
  <si>
    <t>Span 2</t>
  </si>
  <si>
    <t>Span 3</t>
  </si>
  <si>
    <t>Span 4</t>
  </si>
  <si>
    <t>Span 5</t>
  </si>
  <si>
    <t>Transverse prestressing applied in the presence of the Administrator</t>
  </si>
  <si>
    <t>Permission to use construction procedures</t>
  </si>
  <si>
    <t>Approval of construction procedures</t>
  </si>
  <si>
    <t>MRTS11 CL5.2</t>
  </si>
  <si>
    <t>MRTS11 CL6.2</t>
  </si>
  <si>
    <t>MRTS11 CL8.2</t>
  </si>
  <si>
    <t>MRTS11 CL8.3.1</t>
  </si>
  <si>
    <t>MRTS11 CL8.3.2</t>
  </si>
  <si>
    <t>MRTS11 CL9.0</t>
  </si>
  <si>
    <t>MRTS11 CL10.1.2</t>
  </si>
  <si>
    <t>MRTS11 CL11.1</t>
  </si>
  <si>
    <t>MRTS11 CL11.2</t>
  </si>
  <si>
    <t>Witness Point 5</t>
  </si>
  <si>
    <t>MRTS11 CL12.4</t>
  </si>
  <si>
    <t>Witness Point 6</t>
  </si>
  <si>
    <t>MRTS11 CL12.7</t>
  </si>
  <si>
    <t>Witness Point 7</t>
  </si>
  <si>
    <t>MRTS11 CL14.1</t>
  </si>
  <si>
    <t>MRTS11 CL14.8</t>
  </si>
  <si>
    <t>Procedure submitted prior to sealing works</t>
  </si>
  <si>
    <t>Principal to submit seal design to contractor</t>
  </si>
  <si>
    <t>Submission of seal design test results to Principal</t>
  </si>
  <si>
    <t>Cover aggregate is covered by a non permiable membrane until it's implementation if the works</t>
  </si>
  <si>
    <t>Check binder temperature between 160 and 190 degrees celcius</t>
  </si>
  <si>
    <t>If binder temperature low, raise to within 160 and 190 degrees celcius</t>
  </si>
  <si>
    <t>As per MRTS11.1 Annexure</t>
  </si>
  <si>
    <t>&lt;4mm unless approved by the administrator</t>
  </si>
  <si>
    <t>Ensure enough aggregate on site to complete works</t>
  </si>
  <si>
    <t>&gt;/=20 degrees celcius</t>
  </si>
  <si>
    <t>Current Certificate</t>
  </si>
  <si>
    <t>No foreign material loaded into spreader</t>
  </si>
  <si>
    <t>Loose aggregate signage in place</t>
  </si>
  <si>
    <t>Construction procedures submitted to the Administrator</t>
  </si>
  <si>
    <t>Contractor notified of Principal's design</t>
  </si>
  <si>
    <t>Contractor provides Principal with seal design test results</t>
  </si>
  <si>
    <t>Care of cover aggregate</t>
  </si>
  <si>
    <t>Binder storage temperature measured and recordered at delivery to site</t>
  </si>
  <si>
    <t>Heating bituminous materials</t>
  </si>
  <si>
    <t>Plant to be used</t>
  </si>
  <si>
    <t>Excessive ball penetration test results</t>
  </si>
  <si>
    <t>Cover aggregate availability</t>
  </si>
  <si>
    <t>Pavement Temperature above minimum specified</t>
  </si>
  <si>
    <t>Current QLD sprayer certificate to be sighted</t>
  </si>
  <si>
    <t>Nomination and recording of cutting requirements</t>
  </si>
  <si>
    <t>Loading of cover aggregate into aggregate spreader</t>
  </si>
  <si>
    <t>Loose aggregate signage requirements prior to opening to traffic</t>
  </si>
  <si>
    <t>Seal</t>
  </si>
  <si>
    <t>Sealing Works</t>
  </si>
  <si>
    <t>MRTS02
Cl 5.3</t>
  </si>
  <si>
    <t>MRTS02
Cl 6.2</t>
  </si>
  <si>
    <t>MRTS02.1
Cl5.2</t>
  </si>
  <si>
    <t>Submission of Traffic Management Inspection Report</t>
  </si>
  <si>
    <t>MRTS02
Cl 7.5</t>
  </si>
  <si>
    <t>MRTS02.1
Cl 6.5.11</t>
  </si>
  <si>
    <t xml:space="preserve">Temporary road lighting plan to be submitted and approved by Administrator </t>
  </si>
  <si>
    <t>MRTS02.1
Cl 6.5.13</t>
  </si>
  <si>
    <t>Independent Review for conformance with approved TMP and TGS</t>
  </si>
  <si>
    <t>MRTS02.1
Cl 7.1</t>
  </si>
  <si>
    <t>Submit procedure for construction of piles (28 days)</t>
  </si>
  <si>
    <t>MRTS63
Cl 7</t>
  </si>
  <si>
    <t>MRTS63
Cl 11.1</t>
  </si>
  <si>
    <t>MRTS63
Cl 11.9.3</t>
  </si>
  <si>
    <t>Weld Procedures for liner extension submitted and approved by Administrator</t>
  </si>
  <si>
    <t>Approval of the tremie for underwater concreting including continuous supply and placing of concrete</t>
  </si>
  <si>
    <t>MRTS63_1
Cl 4.2</t>
  </si>
  <si>
    <t>Where &gt; 24 hours passed from certification of piles, or foundation been observed to have deteriorated significantly, the foundation is to be reinspected</t>
  </si>
  <si>
    <t>MRTS63
Cl 8.5</t>
  </si>
  <si>
    <t>No liners buckled during installation</t>
  </si>
  <si>
    <t>Check item</t>
  </si>
  <si>
    <t>Geometric tolerances complied with:
Pile Location (Plan) = ±75mm
Vertically = ±5mm
Variation from vertical / designated rake = 20mm/m
Bow of Pile = ±1% of length of pile
Diameter of liner and socket = -0%, +5% of nom. dia.</t>
  </si>
  <si>
    <t xml:space="preserve">Pile foundation logged, inspected and certified by the Geotechnical Assessor as set out in MRTS63 Cl 11. </t>
  </si>
  <si>
    <t>MRTS63
Cl 13.3</t>
  </si>
  <si>
    <t>Concrete Slump:
150mm to 180mm in dry conditions
180mm in underwater</t>
  </si>
  <si>
    <t>Concrete placed at a rate &gt; 10m of pile length per hour</t>
  </si>
  <si>
    <t>MRTS63
Cl 13.4.1</t>
  </si>
  <si>
    <t>Construction procedure for capping beam, footing, shotcrete and masonry block panel erection and installation</t>
  </si>
  <si>
    <t>CTS03.28</t>
  </si>
  <si>
    <t>Masonry blocks to be of material and type outlined in CTS03 Cl 3.10.1</t>
  </si>
  <si>
    <t>CTS03
Cl 3.10.1</t>
  </si>
  <si>
    <t>CTS03
Cl 3.10.2</t>
  </si>
  <si>
    <t>CTS03
Cl 4.10.1</t>
  </si>
  <si>
    <t xml:space="preserve">Weepholes and control joints (12mm wide) shall be provided in the wall as shown on the drawings </t>
  </si>
  <si>
    <t xml:space="preserve">Mortar joints shall be 10mm (except for first course) </t>
  </si>
  <si>
    <t>Backing rod shall be inserted on both sides of the joint and the joint filled with an elastic polyurethane joint sealant approved by the Administrator</t>
  </si>
  <si>
    <t xml:space="preserve">Bottom course of masonry wall is to be constructed of clean out blocks </t>
  </si>
  <si>
    <t>Prior to core filling of masonry units all mortar is to be removed from the top of the footing/base of masonry units and vertical reinforcement is tied to the base of the starter bars</t>
  </si>
  <si>
    <t>Finish of walls is to be raked for brick walls or pointed for block walls that will be visible and that will not be rendered. For face of walls that are to be rendered the mortar is to be cut flush with the masonry unit.</t>
  </si>
  <si>
    <t>Details of wall shown on the Project Drawings or BCC standard drawing BSD-2222 and BSD-2223</t>
  </si>
  <si>
    <t>Concrete is N25/20 and in accordance with Cl 6.1 
Polythene sheet required for concrete on ground &gt;300mm beyond concrete and thkness &gt;100 um</t>
  </si>
  <si>
    <t>Horizontal ±10mm
Vertical ±20mm
Mortar Thickness ±3mm</t>
  </si>
  <si>
    <t>MRTS03
Cl52.2</t>
  </si>
  <si>
    <t>Compressible packing is bitumen impregnated fibre board or other suitable packing
Joint sealing compound is bituminous putty or other suitable joint sealant</t>
  </si>
  <si>
    <t>MRTS03
Cl 52.2</t>
  </si>
  <si>
    <t>MRTS03
Cl52.3</t>
  </si>
  <si>
    <t>Masonry unit retaining walls shall be capped with a cement mortar capping not less than 25 mm thick.</t>
  </si>
  <si>
    <t>Exposed wall faces and capping blocks shall be cleaned free of cement mortar and infill concrete</t>
  </si>
  <si>
    <t>MRTS03
Cl52.4</t>
  </si>
  <si>
    <t>Check</t>
  </si>
  <si>
    <t>CTS30.01</t>
  </si>
  <si>
    <t>CTS30
Cl 2.5</t>
  </si>
  <si>
    <t>Commencement of asphalt surfacing</t>
  </si>
  <si>
    <t>Surfaces prepared for tack coating, priming, sealing or surfacing</t>
  </si>
  <si>
    <t>Automatic level control devices in place</t>
  </si>
  <si>
    <t>Each pavement layer placed and compacted</t>
  </si>
  <si>
    <t>Testing including any rolling pattern trial</t>
  </si>
  <si>
    <t>Materials or areas ready for tests</t>
  </si>
  <si>
    <t>S320
Cl 2.5</t>
  </si>
  <si>
    <t>S310
Cl 2.4</t>
  </si>
  <si>
    <t>Approval given to substitute BCC mixes with the alternative Queensland Department of Transport and Main Roads (DTMR) dense graded asphalt mixes listed in Table 4.1</t>
  </si>
  <si>
    <t>S310
Cl 4.1</t>
  </si>
  <si>
    <t>Incorporation of Asphalt into the Works</t>
  </si>
  <si>
    <t>MRTS30
Cl 7.4.1</t>
  </si>
  <si>
    <t>Temperature of Loaded Asphalt, at time of discharge into Hopper and at the commencement of rolling recorded</t>
  </si>
  <si>
    <t>MRTS30
Cl 8.2.2</t>
  </si>
  <si>
    <t>MRTS30
Cl 7.1.8</t>
  </si>
  <si>
    <t>MRTS30
Cl 7.4.5</t>
  </si>
  <si>
    <t>Asphalt Temp Check</t>
  </si>
  <si>
    <t>Not required for BCC Project - Use CTS30 Instead</t>
  </si>
  <si>
    <t>CTS03
Cl 3.1</t>
  </si>
  <si>
    <t>NOT REQUIRED FOR BCC PROJECTS</t>
  </si>
  <si>
    <t>NOT REQUIRED FOR BCC PROJECT REFER CTS03.28</t>
  </si>
  <si>
    <t>CTS03.02</t>
  </si>
  <si>
    <t>Covers and frames have been manufactured in accordance with BCC standard drawings BSD-8031 and BSD-8032.</t>
  </si>
  <si>
    <t xml:space="preserve">Road pavement has been reinstated in accordance with the requirements specified on the drawings or the Administrator. </t>
  </si>
  <si>
    <t>S160
Cl 2.2</t>
  </si>
  <si>
    <t>Concrete and steel reinforcement complies with the requirements of Clause 6.1 of MRTS03</t>
  </si>
  <si>
    <t>Concrete infill is Class 25 MPa/10</t>
  </si>
  <si>
    <t>Cement mortar complies with Clause 6.2 of MRTS03</t>
  </si>
  <si>
    <t>CTS03
Cl 4.1</t>
  </si>
  <si>
    <t>Penetration marked out and no damage caused to existing drainage structure</t>
  </si>
  <si>
    <t>Wedges used to place pipes and then removed after</t>
  </si>
  <si>
    <t xml:space="preserve">The internal surface of all concrete infill has been mortared and bagged, bagging complies with the requirements of Clause 25.1 (e) of MRTS70. </t>
  </si>
  <si>
    <t>Administrator inspected underground work prior to covering, concealing or backfilling</t>
  </si>
  <si>
    <t>Administrator inspected pipe joints prior to covering</t>
  </si>
  <si>
    <t>Administrator inspected works ready for specific testing</t>
  </si>
  <si>
    <t>Administrator inspected excavated surfaces prior to placing pipe bedding material</t>
  </si>
  <si>
    <t>Administrator inspected formwork and reinforcement prior to placing cast in situ concrete</t>
  </si>
  <si>
    <t>Administrator inspected placing of cast in situ concrete</t>
  </si>
  <si>
    <t>Administrator inspected pipes and other precast concrete components on site (Refer S160 Table 3.4)</t>
  </si>
  <si>
    <t>Excavations completed as per MRTS04 (Cl 13)</t>
  </si>
  <si>
    <t>Foundation and Bedding placed in Accordance with MRTS04 (Cl 19)</t>
  </si>
  <si>
    <t>MRTS03
 Cl12.3.2</t>
  </si>
  <si>
    <t>Trench backfill for subsoil drains shall be a 5mm or 10mm screening, refer BCC standard drawing BSD-2041</t>
  </si>
  <si>
    <t>CTS03
Cl 3.6</t>
  </si>
  <si>
    <t>Raise &amp; Lower Drainage Structure</t>
  </si>
  <si>
    <t>Where possible, salvaged drainage components have been utilised, delivered to a depot, or be otherwise disposed of</t>
  </si>
  <si>
    <t xml:space="preserve">Gully grates and frames are within +/- 10mm varied from the drawings when grate and frame join neatly to existing drainage structures, do not pond water unnecessarily, and are in alignment comparable with adjacent structures. </t>
  </si>
  <si>
    <t>CTS03
Cl 3.2</t>
  </si>
  <si>
    <t>Administrator inspected precast concrete components on site (Refer S160 Table 3.4)</t>
  </si>
  <si>
    <t>CTS03
4.1</t>
  </si>
  <si>
    <t>CTS03
Cl 4.2.1</t>
  </si>
  <si>
    <t>Component constructed to match new finished surface</t>
  </si>
  <si>
    <t>Written instructions received from Administrator for non-standard drainage construction</t>
  </si>
  <si>
    <t>CTS03
Cl 4.2.4</t>
  </si>
  <si>
    <t xml:space="preserve">Tolerances for heights of the tops of frames, surrounds and covers </t>
  </si>
  <si>
    <t>± 10 mm from Drawings</t>
  </si>
  <si>
    <t>Written instruction</t>
  </si>
  <si>
    <t>CTS03
Cl 3.3</t>
  </si>
  <si>
    <t>Compliance with BCC standard drawing BSD-5231</t>
  </si>
  <si>
    <t>±10mm from Drawings</t>
  </si>
  <si>
    <t>Concrete Kerb/Channel - Cast Insitu</t>
  </si>
  <si>
    <t>CTS03.03</t>
  </si>
  <si>
    <t>CTS03.05</t>
  </si>
  <si>
    <t>Strip Filters Drain</t>
  </si>
  <si>
    <t>CTS03
Cl 3.5</t>
  </si>
  <si>
    <t>MRTS03
Cl 27.2.2</t>
  </si>
  <si>
    <t>Strip filter drain is Geofabrics Australasia ‘Megaflow’, 
150mm x 40mm or approved equivalent</t>
  </si>
  <si>
    <t>Complies with the provisions of MRTS27 Geotextiles (Separation and Filtration)</t>
  </si>
  <si>
    <t>CTS03.08</t>
  </si>
  <si>
    <t>CTS03
Cl 3.7.1 ( c )</t>
  </si>
  <si>
    <t>CTS03
Cl 3.9</t>
  </si>
  <si>
    <t>CTS03
Cl 4.7.3</t>
  </si>
  <si>
    <t>CTS03
Cl 4.7.5</t>
  </si>
  <si>
    <t>CTS03
Cl 4.7.6</t>
  </si>
  <si>
    <t>CTS03
Cl 4.9.2</t>
  </si>
  <si>
    <t>CTS03
Cl 3.8
Cl 4.8</t>
  </si>
  <si>
    <t>+0 mm/-5 mm to the finished concrete level
+0 mm and -5 mm relative to the slab edge</t>
  </si>
  <si>
    <t>60-80% of the aggregate size</t>
  </si>
  <si>
    <t>Embedment depth for the aggregate achieved</t>
  </si>
  <si>
    <t>TGSI’s comply with the standards listed in Clause 2.2.2, items (b) and (c) of the AS/NZS 1428.4. Synthetic rubber, shall comply with the standards listed in Clause 2.2.2, item (a) of the AS/NZS 1428.4.
Use of alternative materials will required Approval by the Administrator</t>
  </si>
  <si>
    <t>Tolerances as per CTS03 (Cl 4.7.6)</t>
  </si>
  <si>
    <t>Joints installed as per drawings and detailed on standard drawings BSD-5201, BSD-5202 and BSD-5203</t>
  </si>
  <si>
    <t>Concrete is accordance with the requirements of MRTS70 Concrete</t>
  </si>
  <si>
    <t>Reinforcing steel is in accordance with the requirements MRTS71 Reinforcing Steel</t>
  </si>
  <si>
    <t>CTS03
Cl 4.7.1
MRTS03
Cl 6.1
Cl 36</t>
  </si>
  <si>
    <t>ITP 71.01</t>
  </si>
  <si>
    <t>Concrete - Hand Placed - Exposed Agg &amp; TGSI's</t>
  </si>
  <si>
    <t xml:space="preserve">TGSI’s installed to tolerances </t>
  </si>
  <si>
    <t>Raised indicators nominally
 4 mm ± 1 mm above surrounding surface. Edges of TGSI’s shall be within ± 10 mm of their designed horizontal position.</t>
  </si>
  <si>
    <t>CTS04.01</t>
  </si>
  <si>
    <t>CTS04
Cl 3.0</t>
  </si>
  <si>
    <t>Bottom of excavation 95% standard compaction
Backfill 95% modified, or 97% standard compaction</t>
  </si>
  <si>
    <t>± 25mm to finished surfaces</t>
  </si>
  <si>
    <t>CTS04
Cl 4.1.1</t>
  </si>
  <si>
    <t>CTS04
Cl 4.0</t>
  </si>
  <si>
    <t xml:space="preserve">Construction generally in accordance with Clause 19.3 of MRTS04 General Earthworks </t>
  </si>
  <si>
    <t>Cement stabilised decomposed granite compacted in accordance with Clause 15 of MRTS04</t>
  </si>
  <si>
    <t>CTS04
Cl 4.0
MRTS04
Cl 15</t>
  </si>
  <si>
    <t>MRTS71
Cl 6.1</t>
  </si>
  <si>
    <t>Acceptance of supplier from Administrator</t>
  </si>
  <si>
    <t>MRTS71
Cl 8.2</t>
  </si>
  <si>
    <t>MRTS71
Cl 10</t>
  </si>
  <si>
    <t>MRTS71
Cl 11.3</t>
  </si>
  <si>
    <t>MRTS71
Cl 13</t>
  </si>
  <si>
    <t>MRTS71
Cl 14.2</t>
  </si>
  <si>
    <t>MRTS71
Cl 14.5</t>
  </si>
  <si>
    <t>MRTS71
Cl 15.1</t>
  </si>
  <si>
    <t>MRTS71
Cl 15.3</t>
  </si>
  <si>
    <t>MRTS71
Cl 16</t>
  </si>
  <si>
    <t>Construction procedure for temporary structure submitted to Administrator</t>
  </si>
  <si>
    <t>All TGS's prepared by a suitably qualified person and submitted and approved by the Administrator</t>
  </si>
  <si>
    <t>Construction tolerances comply with 
MRTS03 Cl 24 and 25</t>
  </si>
  <si>
    <t>Components are assembled as per manufacturer's specifications</t>
  </si>
  <si>
    <t>If Possible, Construction commenced at outlet
Ends of components free from foreign matter</t>
  </si>
  <si>
    <t>Step irons (as required) are heavily galvanised mild steel bars, and epoxy grouted</t>
  </si>
  <si>
    <t>Drainage Demolition and Reconstruction</t>
  </si>
  <si>
    <t xml:space="preserve"> Articulation joints is TripstopTM or approved equivalent and is installed to specified tolerances</t>
  </si>
  <si>
    <t xml:space="preserve">TGSI’s are either yellow or charcoal. Samples TGSI which comply with the colour requirements submit to the Administrator for approval </t>
  </si>
  <si>
    <t>Aggregate sample (2kg) submitted to Administrator 
(7 days prior to construction)</t>
  </si>
  <si>
    <t>Submitted and Approved</t>
  </si>
  <si>
    <t>Concrete Conforms with Cl 6.1 (MRTS 70)
Concrete Mortar conforms to Cl6.2
Step Irons Conform to AS4671 and AS4680
Precast Components as per SD 1307/8
Precast Surrounds are Proprietary Product and conform to Cl6.6
Epoxy Mortar shall be a proprietary Product</t>
  </si>
  <si>
    <t>If no backforms are used, specified wall thickness increased by at least 25mm</t>
  </si>
  <si>
    <t>Subsoil Drains shall be constructed in the locations and in accordance to the drawings. Subsoil Drains shall be installed to the grades specified in the drawings. Where the grades are not specified, the bottom of trenches shall be trimmed to provide not less that 0.5% longitudinal fall towards outlets for pipe type drains and not less that 1% longitudinal fall towards outlets for strip filter type drains.</t>
  </si>
  <si>
    <t xml:space="preserve">Cement mortar for Masonry blocks shall consist of 1 part by volume GP cement to 4 parts by volume of sand and 0.005 parts of a water. 
Pigments shall be used to match the colour of the adjacent units. </t>
  </si>
  <si>
    <t>25mm thk mortar</t>
  </si>
  <si>
    <t>General Earthworks</t>
  </si>
  <si>
    <t>Backfill material is decomposed granite and Cement Type GP, as per CTS04</t>
  </si>
  <si>
    <t>Approval to proceed with placement of final layer (wearing course) given by Administrator</t>
  </si>
  <si>
    <t>Max Temperature at Loading (175)</t>
  </si>
  <si>
    <t>a) &lt; 0.9 Fc (Any sample)
b) &lt; Fc (Ave 3 consecutive samples from Lot)
c) &gt; 1.4 Fc (Ave 3 consecutive samples from Lot)
In addition 
d) &lt; 0.5 (Fc+Ft) (10 or more samples for Class of concrete in 4 consecutive weeks)</t>
  </si>
  <si>
    <t>CTS05.01</t>
  </si>
  <si>
    <t xml:space="preserve">Nominated design submitted to Administrator (as defined in Clause 6 of MRTS50) prior to commencement of work (7 days) </t>
  </si>
  <si>
    <t>CTS05
Cl 4.1.1</t>
  </si>
  <si>
    <t>CTS05
Cl 4.1.2</t>
  </si>
  <si>
    <t>CTS05
Cl 4.3</t>
  </si>
  <si>
    <t>Pit covers and raised pavement markers suitably masked prior to surface application of the treatment</t>
  </si>
  <si>
    <t>Administrator inspected join line between the existing and new pavement</t>
  </si>
  <si>
    <t>Joint surfaces shall be free of any loose material or other deleterious material</t>
  </si>
  <si>
    <t>MRTS05 
Cl 9.2.1</t>
  </si>
  <si>
    <t>Excavated as per MRTS04 Cl 13</t>
  </si>
  <si>
    <t>MRTS04
Cl 18.2.1</t>
  </si>
  <si>
    <t xml:space="preserve">Unbound pavement material shall conform with the requirements of MRTS05 Unbound Pavements 
and shall be at least of the subtype specified in Clause 13.1 of Annexure MRTS04.1, or where no such 
subtype is specified, at least subtype 2.4. </t>
  </si>
  <si>
    <t>MRTS04
Cl 18.2.2</t>
  </si>
  <si>
    <t>CTS11
Cl 2.0</t>
  </si>
  <si>
    <t>Test method Q711A has been performed for all aggregate sizes nominated for spreader types specified in Clause 7.2 of MRTS11.1 Annexure</t>
  </si>
  <si>
    <t>CTS11.00</t>
  </si>
  <si>
    <t>MRTS51
Cl 7.2
Cl 7.3</t>
  </si>
  <si>
    <t>Water quality monitoring undertaken as per requirements in MRTS52 and Annexure</t>
  </si>
  <si>
    <t>Requirements relating to Erosion and Sediment Control are contained within MRTS52</t>
  </si>
  <si>
    <t>Cl 10.3.1</t>
  </si>
  <si>
    <t>Areas of cultural significance have been identified and are managed as per Clause 2.2 of Annexure MRTS51.1.</t>
  </si>
  <si>
    <t>Vibration monitoring condition survey of premises, buildings and structures at risk of damage (including those listed in Clause 4.1 of Annexure MRTS51.1) vibration sensitive receptors.</t>
  </si>
  <si>
    <t>MRTS51
Cl 10.5.2</t>
  </si>
  <si>
    <t>MRTS51
Cl 10.6.2</t>
  </si>
  <si>
    <t>MRTS51
Cl 10.7</t>
  </si>
  <si>
    <t>MRTS51
Cl 10.8</t>
  </si>
  <si>
    <t>Acid Sulphate Soils have been managed as per the requirements of MRTS04</t>
  </si>
  <si>
    <t>Construction activities have not resulted in air quality impacts that cause environmental nuisance or harm.</t>
  </si>
  <si>
    <t>If burning of material is required, it was specifically allowed by Cl 5.1 of Annexure MRTS51.1 or approval obtained from Queensland Fire and Rescue Authority prior to burning.</t>
  </si>
  <si>
    <t>Contaminated sites (contaminated soils, waste dumps, unexploded ordinances ) within the worksite have been addressed as per requirements of MRTS04</t>
  </si>
  <si>
    <t>Management of vegetation within the worksite. The daily site inspections shall include visual assessments of vegetation management measures.</t>
  </si>
  <si>
    <t>Where stated in Cl 7.2 of Annexure MRTS51.1 the contractor shall engage persons authorised by Queensland Parks and Wildlife Service to attend the site to carry out an inspection of the site and subsequent capture or relocation of any fauna. Injury or death of fauna know as rare, endangered, or vulnerble shall be reported immediately to the Administrator and reported in the monthly report</t>
  </si>
  <si>
    <t>All declared pest known to occur within the worksite and associated management requirements are stated in Cl 9.1 of Annexure MRTS51.1 have been managed and prevented from spreading on and off site</t>
  </si>
  <si>
    <t>All chemicals and fuels within the worksite are contained so as not to cause environmental nuisance or harm. 
Spill kits response equipment are available on site for use in emergency</t>
  </si>
  <si>
    <t>Requirements Clause 3 of Annexure MRTS51.1 for minimising and monitoring noise are being undertaken</t>
  </si>
  <si>
    <t>MRTS51
Cl 10.4.2</t>
  </si>
  <si>
    <t>A copy of the condition/dilapidation survey for vibration has been given to the Administrator before any works that cause vibration start (5 days)</t>
  </si>
  <si>
    <t xml:space="preserve">Installation of appropriate erosion and sediment controls in each section of the works </t>
  </si>
  <si>
    <t>MRTS52
Cl 6.1</t>
  </si>
  <si>
    <t>MRTS52
Cl 7.1</t>
  </si>
  <si>
    <t xml:space="preserve">Administrator assessed suitability of Erosion and Sediment Control Plan for each stage and/or section of the works where required </t>
  </si>
  <si>
    <t>Submit an Erosion and Sediment Control Plan (ESCP) for that section</t>
  </si>
  <si>
    <t>Erosion and Sediment Control</t>
  </si>
  <si>
    <t>MRTS52
Cl 7.2</t>
  </si>
  <si>
    <t>Remove temporary controls when permanent measures in place and/or site stabilisation occurred</t>
  </si>
  <si>
    <t>MRTS52
Cl 7.3</t>
  </si>
  <si>
    <t>MRTS52
Cl 8.2.1</t>
  </si>
  <si>
    <t xml:space="preserve">Waters released from sediment basins or trap must be sampled prior to release. </t>
  </si>
  <si>
    <t>MRTS52
Cl 8.2.2</t>
  </si>
  <si>
    <t>14 days prior to tree removal as per Annexure 52.1</t>
  </si>
  <si>
    <t>Water quality monitoring shall be undertaken 100 m upstream and 100 m downstream of the site during any rainfall event greater than 25 mm in a 24-hour period, or during times when construction activities have the potential to contaminate the waterway.  In addition, any water discharged from the site into a waterway or a stormwater drainage network is to be tested prior to discharge to ensure compliance with water quality thresholds.</t>
  </si>
  <si>
    <t>MRTS52.1
Cl 4.1</t>
  </si>
  <si>
    <t>MRTS52
Cl 8.2.3
MRTS52.1
Cl 4.1</t>
  </si>
  <si>
    <t>Visual and
Criteria table in Annexure 52.1</t>
  </si>
  <si>
    <t>Erosion and sediment controls maintained and reconfigured throughout the stages of the project</t>
  </si>
  <si>
    <t>Any clearing required to be able to install sediment control must be discussed and approved by Administrator</t>
  </si>
  <si>
    <t>Install a proprietary rain gauge and monitor/record rainfall in spreadsheet (mm)</t>
  </si>
  <si>
    <t>Conduct water quality monitoring as per any licence, permit or approval conditions as per MRTS52 Cl 8.2.3 or varied by Clause 4.2 of Annexure MRTS52</t>
  </si>
  <si>
    <t>CTS16
Cl 3.1.6</t>
  </si>
  <si>
    <t>CTS16
Cl 3.2</t>
  </si>
  <si>
    <t>CTS16
Cl 3.3.1</t>
  </si>
  <si>
    <t>CTS16
Cl 3.3.2</t>
  </si>
  <si>
    <t>CTS16
Cl 3.3.3</t>
  </si>
  <si>
    <t>The Contractor shall submit to the Administrator, 1 kg samples (plus test certificates) of proposed amelioration agent(s) at least 4 weeks before their use, for direction as to their suitability for use</t>
  </si>
  <si>
    <t>Test results and report recommending amelioration requirements shall be submitted to the Administrator at least seven days prior to commencing work.</t>
  </si>
  <si>
    <t>Organic mulches shall contain only vegetative material, free from plant propagules, and shall be imported Type 2 – slash pine blend</t>
  </si>
  <si>
    <t>All machine placed (extruded) concrete garden edging shall consist of Grade S32/10 concrete and other concrete edging shall be Grade N20/10</t>
  </si>
  <si>
    <t>Unit paver garden edging shall consist of paving blocks constructed of the material and of the colour shown on the drawings or BCC standard drawing BSD-9061. Cement mortar shall be in accordance with the requirements of MRTS03</t>
  </si>
  <si>
    <t>Timber stakes, braces and edging shall be hardwood that is preservative treated in accordance with AS 1604.1 - Hazard Class H5 unless specified otherwise on the drawings. Fixings shall be galvanised nails. Timber edging type shall be as shown on the drawings or BCC standard drawing BSD-9061</t>
  </si>
  <si>
    <t>Administrator notified at least 3 days before each of the following:
application and incorporation of amelioration agents ripping cultivation roughening</t>
  </si>
  <si>
    <t>CTS16.01</t>
  </si>
  <si>
    <t>Soil Management Plan – Construction (including updates) – MRTS16.1 Appendix, form A.</t>
  </si>
  <si>
    <t>Submission of a Plant Supply Proposal and assessment of suitability (including updates) – MRTS16 – 5.3.3</t>
  </si>
  <si>
    <t>Manufactured Site Topsoil Compliance Testing – MRTS16.1 Appendix, form D</t>
  </si>
  <si>
    <t>All product samples, product certification and delivery dockets – to be submitted to Superintendent for approval</t>
  </si>
  <si>
    <t>CTS16.1
Cl 1.1</t>
  </si>
  <si>
    <t>Turf as per MRTS16.1 Annexure Cl 3.3</t>
  </si>
  <si>
    <t>A Grade
Couch - 100% Cynodon dactylon CV: ‘Wintergreen’</t>
  </si>
  <si>
    <t>CTS16.1
Cl 3.3</t>
  </si>
  <si>
    <t>See Annexure Cl 3.4</t>
  </si>
  <si>
    <t>Mulching as per MRTS16.1 Annexure Cl 3.4</t>
  </si>
  <si>
    <t>Matting as per MRTS16.1 Annexure Cl 3.5</t>
  </si>
  <si>
    <t>See Annexure Cl 3.5</t>
  </si>
  <si>
    <t>CTS16.1
Cl 3.4</t>
  </si>
  <si>
    <t>CTS16.1
Cl 3.5</t>
  </si>
  <si>
    <t>Planting Bed Edge as per MRTS16.1 Annexure Cl 3.7</t>
  </si>
  <si>
    <t>See Annexure Cl 3.7</t>
  </si>
  <si>
    <t>CTS16.1
Cl 3.7</t>
  </si>
  <si>
    <t>Establishment and Monitoring Period</t>
  </si>
  <si>
    <t>CTS16.1
Cl 3.9</t>
  </si>
  <si>
    <t>90 Days, and
Refer Section 4.4 of Annexure MRTS16.1</t>
  </si>
  <si>
    <t>CTS03.01</t>
  </si>
  <si>
    <t>For energy absorbing bollards, independent evidence shall be submitted of testing showing 
that the bollard is rated to at least 60kph</t>
  </si>
  <si>
    <t>CTS14
CL 3.2.4</t>
  </si>
  <si>
    <t>Where prefabricated park shelters other than those nominated by the Administrator are to be installed, engineering certification and compliance certificates shall be submitted to the Administrator for approval prior to commencing construction or erection of the Park Shelters</t>
  </si>
  <si>
    <t>CTS14
CL 3.8</t>
  </si>
  <si>
    <t>All work relating to the erection of the park shelter shall be undertaken by the supplier. The supplier of the park shelter shall provide engineering certification confirming that the structure meets applicable Australian Standards</t>
  </si>
  <si>
    <t>CTS14
Cl 4.9</t>
  </si>
  <si>
    <t>CTS14.01</t>
  </si>
  <si>
    <t>Road, Street and Park Furniture</t>
  </si>
  <si>
    <t>Access Chambers / Culvert Component Insitu Cast</t>
  </si>
  <si>
    <t>Subsoil drains</t>
  </si>
  <si>
    <t>Surface Preparation</t>
  </si>
  <si>
    <t>All material conforms to requirements set out in Clause 6 except for addtions in CTS45 Cl 3</t>
  </si>
  <si>
    <t>MRTS45
Cl 6
CTS45 
Cl 3</t>
  </si>
  <si>
    <t>MRTS45
Cl 7.2
Cl 7.5.3.2</t>
  </si>
  <si>
    <t>Installtion of Pavement Markings conforms to requirements set out in Clause 7 except for addtions in CTS45 Cl 4</t>
  </si>
  <si>
    <t>MRTS45
Cl 7
CTS45 
Cl 4</t>
  </si>
  <si>
    <t>CTS45.01</t>
  </si>
  <si>
    <t>MRTS63
Cl 10.1</t>
  </si>
  <si>
    <t>If more than 24 hours passed between certification of piles and concreting, or if the foundation has been observed to have deteriorated significantly, the foundation is to be reinspected</t>
  </si>
  <si>
    <t>MRTS63
Cl 13.2</t>
  </si>
  <si>
    <t>Cast in Place Piles for Ancillary Structures</t>
  </si>
  <si>
    <t>Supply of Cover Aggregate</t>
  </si>
  <si>
    <t>Cover aggregate supplied by a quarry registered and operated in accordance with DTMR's Quarry Registration System requirements. Submitted to Administrator 7 days prior to supply</t>
  </si>
  <si>
    <t>Material from a quarry shall not be supplid or used without written permission from the Administrator</t>
  </si>
  <si>
    <t>Written</t>
  </si>
  <si>
    <t>MRTS22 Cl. 6</t>
  </si>
  <si>
    <t>Construction procedure shall be submited to the administrator atleast 7 days prior to the commencement of aggregate production for the works</t>
  </si>
  <si>
    <t>The cover aggregate particles shall comply with the requirements of Table 7.1.3 of MRTS22</t>
  </si>
  <si>
    <t>MRTS22           Cl. 7.1.3</t>
  </si>
  <si>
    <t>Where precoated cover aggregate is specified the Contractor shall submit to the Administrator 7 days prior, the procedure to be used for application of the precoating agent</t>
  </si>
  <si>
    <t>MRTS22          Cl. 7.1.4</t>
  </si>
  <si>
    <t>Prior to commencement of delivery of aggregate to any stockpile, the Contractor shall obtain the Administrators authorisation</t>
  </si>
  <si>
    <t>Except for prime cover materials, all cover aggregate stockpiles shall be protected with a light plastic material</t>
  </si>
  <si>
    <t>Public Utility Plant</t>
  </si>
  <si>
    <t xml:space="preserve">Cast Insitu - Culvert Component/End Structure </t>
  </si>
  <si>
    <t>Pre Cast - End Structure</t>
  </si>
  <si>
    <t>Installation of Steel Beam Guardrail and End Treatment</t>
  </si>
  <si>
    <t xml:space="preserve">Concrete </t>
  </si>
  <si>
    <t>Where Unsuitable Material (in accordance with the provisions of Cl. 9.2) or pottentially unsuitable Material is encountered on site the contactor shall, before proceding with removal, notify the Administrator. Once Identified the Unsuitable material shall be removed and disposed of in accordance with the provisions of Cl. 9.3 and CL11.3</t>
  </si>
  <si>
    <r>
      <t xml:space="preserve">Geometric tolerances complied with.
Pile Location (Plan): </t>
    </r>
    <r>
      <rPr>
        <sz val="11"/>
        <color theme="1"/>
        <rFont val="Calibri"/>
        <family val="2"/>
      </rPr>
      <t>±2</t>
    </r>
    <r>
      <rPr>
        <sz val="9.35"/>
        <color theme="1"/>
        <rFont val="Calibri"/>
        <family val="2"/>
      </rPr>
      <t>5mm
Variation from vertical or designated batter: ±1%
Bow of Pile:  ±1% of length of pile
Dia. of liner and socket: -0, +5% of nominal diameter</t>
    </r>
  </si>
  <si>
    <t>Concrete Slump:
- Target Slump = 80mm
- Target Slump Range = 60mm - 150mm</t>
  </si>
  <si>
    <t>Jan van Wyk</t>
  </si>
  <si>
    <t>Shotcreting</t>
  </si>
  <si>
    <t>Shotcrete shall be in accordance with MRTS70 - Concrete. Aggregate size and slump shall be chosen to suit the requirements of the shotcreting pump.</t>
  </si>
  <si>
    <t>Concrete grade shall be in accordance with the drawings. Minimum concrete grade shall be S32.</t>
  </si>
  <si>
    <t>Steel Reinforcing to be in accordance with the drawings. Welded steel-wire reinforcing fabric shall be minimum SL82 in accordance with MRTS71</t>
  </si>
  <si>
    <t>Fixing pins shall be 1.0m long N12 steel reinforcing bars conforming to the requirements of MRTS71 - Reinforcing Steel and shall be hot-dipped galvanised in accordance with AS/NZ680.</t>
  </si>
  <si>
    <t>Shotcrete shall be provided by an experienced operating cew. Equipment for shotcreting shall be such as to ensure thorough mixing, delivery, discharge, placing and finishing of shotcrete</t>
  </si>
  <si>
    <t>Thickness of shotcrete shall be as specified in the drawings.</t>
  </si>
  <si>
    <t>The tolerance of the finished surface shall be such that the gap beneath a straight-edge 3.0m long placed anywhere on the finished surface level shall not exceed 25mm.</t>
  </si>
  <si>
    <t>MRTS03          Cl. 50.2.1</t>
  </si>
  <si>
    <t>MRTS 03         Cl. 50.2.1</t>
  </si>
  <si>
    <t>MRTS 03         Cl. 50.2.2</t>
  </si>
  <si>
    <t>MRTS 03         Cl. 50.2.3</t>
  </si>
  <si>
    <t>MRTS 03         Cl. 50.3</t>
  </si>
  <si>
    <t>MRTS 03         Cl. 50.4</t>
  </si>
  <si>
    <t>Precast Concrete Side Inlet Gullies</t>
  </si>
  <si>
    <t>MRTS03
Cl 26.2</t>
  </si>
  <si>
    <t>Concrete Conforms with Cl 6.1 (MRTS 70)
Concrete Mortar conforms to Cl6.2
Precast Components as per SD 1313, 1321, 1322, 1443 and 1444
Precast concrete side inlet gullies are Proprietary Product and conform to Cl6.6
Epoxy Mortar shall be a proprietary Product            Grates and Frames in accordance with SD 1321 and 1322</t>
  </si>
  <si>
    <t xml:space="preserve">Culverts joined to shafts/pits with mortar. </t>
  </si>
  <si>
    <t>MRTS03
Cl 26.3.1</t>
  </si>
  <si>
    <t>MRTS03
Cl 26.3.1
MRTS04</t>
  </si>
  <si>
    <r>
      <t xml:space="preserve">Horizontal: </t>
    </r>
    <r>
      <rPr>
        <sz val="11"/>
        <color theme="1"/>
        <rFont val="Calibri"/>
        <family val="2"/>
      </rPr>
      <t>±10mm
Vertical Invert: ±10mm
Frames / Surrounds: ±25mm</t>
    </r>
  </si>
  <si>
    <t>MRTS03
Cl 26.4</t>
  </si>
  <si>
    <t>A water test on  side gully shall be carried out where the longtitudinal grade is less than 1%.</t>
  </si>
  <si>
    <t>MRTS03                Cl. 26.5</t>
  </si>
  <si>
    <t>Stone Pitched Retaining Wall</t>
  </si>
  <si>
    <t xml:space="preserve">Rock and Mortar shall comply with requirements of Clause 40.2 of MRTS03. </t>
  </si>
  <si>
    <t>Sand used for the mortar shall conform to AS 2758.1 and shall be clean, sharp and free from salts, vegetable matter and impurities.</t>
  </si>
  <si>
    <t>Blinding concrete shall be concrete of minimum class N20 complying with MRTS70.</t>
  </si>
  <si>
    <t>CTS03
Cl 3.11</t>
  </si>
  <si>
    <t xml:space="preserve">Weepholes shall be 100mm diameter PVC pipe and shall comply with Clause 6.1 (c) of MRTS03. </t>
  </si>
  <si>
    <t>Electrical</t>
  </si>
  <si>
    <t>See Trafflec Quality Pack and attached ITP's</t>
  </si>
  <si>
    <t xml:space="preserve">The contractor shall prepare documented procedures for all constructions processes. No heavily bound pavement works shall commence until all relevant construction procedures have been accepted by the Administrator. </t>
  </si>
  <si>
    <t>MRTS08
Clause 5.2</t>
  </si>
  <si>
    <t>The heavily bound construction procedure shall be submitted to the Administrator at least 14 days prior to the commencement of heavily bound pavement works.</t>
  </si>
  <si>
    <t>MRTS08
Clause 5.2.1</t>
  </si>
  <si>
    <t xml:space="preserve">The Contractor shall not incorporate unbound pavement material into the works unless it has been demonstrated that the unbound pavement material lot conforms fully to the requirements of this Technical Specification. </t>
  </si>
  <si>
    <t>MRTS08 
Clause 6.1.1</t>
  </si>
  <si>
    <t xml:space="preserve">At least 14 days before mixing operations commence, the Contractor shall submit the mix design report to the Administrator. </t>
  </si>
  <si>
    <t>MRTS08 
Clause 7.1</t>
  </si>
  <si>
    <t>Construction of heavily bound pavement layers shall not proceed until a conforming mix design has been submitted to and accepted by the Administrator.</t>
  </si>
  <si>
    <t>Unless otherwise agreed by the Administrator, a trial of the manufacturing and laying operations is required for each different plant-mixed heavily bound pavement material prior to commencement.</t>
  </si>
  <si>
    <t>MRTS08
Clause. 8.1</t>
  </si>
  <si>
    <t>The Contractor shall carry out material and construction compliance tests in accordance with Clause 9 to confirm the trial complies with the requirements of the Technical Specification.</t>
  </si>
  <si>
    <t>MRTS08
Clause 8.1</t>
  </si>
  <si>
    <t>Each heavily bound pavement layer shall be tested for perceptible surface deformation by 'proof rolling' the pavement, in the presence of the Administrator.</t>
  </si>
  <si>
    <t>MRTS08
Clause 9.4.9</t>
  </si>
  <si>
    <t>MRTS08
Clause 9.5</t>
  </si>
  <si>
    <t>Unless otherwise approved by the Administrato, no layer of heavily bound pavement shall be covered by a subsequent layer of pavement or by a surfacing until:
- All testing has been completed
- The surface finish of the layer complies with the requirements of Clause 8.2.7
- All test results comply and/or non-conformances have been submitted and approved by the Administrator.</t>
  </si>
  <si>
    <t>Works shall not continue untill the proposed actions outlined in any related NCR are accepted by the Administrator.</t>
  </si>
  <si>
    <t>MRTS08
Clause 9.5.3</t>
  </si>
  <si>
    <t>Plant Mixed Heavily Bound (Cemented) Pavements</t>
  </si>
  <si>
    <t>Submitted
14 Days Prior</t>
  </si>
  <si>
    <t>Submitted 
14 Days Prior</t>
  </si>
  <si>
    <t>Written Submission</t>
  </si>
  <si>
    <t>Written Approval</t>
  </si>
  <si>
    <t xml:space="preserve">Written </t>
  </si>
  <si>
    <t>Temporary road safety barriers (TRSB) for traffic to be installed adjacent to work areas</t>
  </si>
  <si>
    <t>Cast-in-place Piles</t>
  </si>
  <si>
    <t>Sheet or Strip Filter Drains</t>
  </si>
  <si>
    <r>
      <t xml:space="preserve">Sheet filter drains shall be a suitable proprietary product, compromising a plastic core of thickness not less than 18mm, encased by a non-woven geotextile which complies with MRTS27 </t>
    </r>
    <r>
      <rPr>
        <i/>
        <sz val="11"/>
        <color theme="1"/>
        <rFont val="Calibri"/>
        <family val="2"/>
        <scheme val="minor"/>
      </rPr>
      <t xml:space="preserve">Geotextiles. </t>
    </r>
  </si>
  <si>
    <r>
      <t xml:space="preserve">Strip filter drains shall be a suitable proprietary product, compromising a plastic core of thickness not less than 40mm, designed to allow the drainage of water along the drain and encased by a non-woven geotextile which complies with MRTS27 </t>
    </r>
    <r>
      <rPr>
        <i/>
        <sz val="11"/>
        <color theme="1"/>
        <rFont val="Calibri"/>
        <family val="2"/>
        <scheme val="minor"/>
      </rPr>
      <t xml:space="preserve">Geotextiles. </t>
    </r>
  </si>
  <si>
    <t>Drainage pipes, fittings, and joining materials/procedures shall comply with the relevant requirements as specified.</t>
  </si>
  <si>
    <t>Concrete, where required, shall be grade N20/20 in accordance with clause 6.1</t>
  </si>
  <si>
    <t>Materials shall not be exposed to heat or direct sunlight or stored directly on the ground.</t>
  </si>
  <si>
    <t>Sheet/Strip filter drains shall be constructed in the locations and in accordance with the drawings and manufacturer's recommendations.</t>
  </si>
  <si>
    <t xml:space="preserve">Where sheet filter drains are used against structures employing weepholes, the core of the drain shall have cutouts of a size and spacing recommended by the manufacturer. </t>
  </si>
  <si>
    <t xml:space="preserve">Collector pipes shall be constructed to the shapes specified in the drawings and jointed in accordance with the manufacturer's recommendations. </t>
  </si>
  <si>
    <t>Filling around collection pipes shall be general backfill in accordance with Clause 20 of MRTS04. Fill material shall be compacted to a relative compaction not less than 97%.</t>
  </si>
  <si>
    <t>Concrete outlets, concrete surrounds, galvanised chicken-wire cones and pest-proof flaps shall be provided in accordance with Standard Drawing 1116.</t>
  </si>
  <si>
    <t>MRTS03
Cl 28.3</t>
  </si>
  <si>
    <t>MRTS03
Cl 28.2</t>
  </si>
  <si>
    <t>MRTS03
Cl 28.4</t>
  </si>
  <si>
    <t>MRTS03                Cl. 28.4</t>
  </si>
  <si>
    <t>MRTS03.1</t>
  </si>
  <si>
    <t>MRTS03
Cl. 9.2</t>
  </si>
  <si>
    <t>MRTS03
Cl. 10.2</t>
  </si>
  <si>
    <t>Culvert Construction Procedures accepted prior to commencement of Installation</t>
  </si>
  <si>
    <t xml:space="preserve">Backfilling of culverts shall not commence until all the conformance and As Constructed Survey requirements have been met. </t>
  </si>
  <si>
    <t>MRTS03 
Cl. 12.3.10</t>
  </si>
  <si>
    <t>Cast-in-place concrete kerb / channel constructed in the locations shown on the Drawings and in accordance with the details shown on Standard Drawings (1033)</t>
  </si>
  <si>
    <t>Concrete top slabs on insitu concrete access chambers shall not be placed until all surveying requirements have been met as specified in Cl. 59</t>
  </si>
  <si>
    <t>MRTS03 
Cl 24. 3</t>
  </si>
  <si>
    <t>The drains shall not be exposed to heat or direct sunlight to the extent that their physical and/or mechanical properties are diminished. Materials shall not be stored directly on the ground.</t>
  </si>
  <si>
    <t>MRTS04
Cl9.4</t>
  </si>
  <si>
    <t>Backfill as per MRTS04 Cl 13.3</t>
  </si>
  <si>
    <t>The Contractor shall give the Administrator three days notice of such inspections.</t>
  </si>
  <si>
    <t>Compacted Layer Method:
Embankment compacted to required density (by characteristic Value)
Refer to Table 15.3-B MRTS04 for more information.
Fill material placed uniformly in layers.  Uncompacted layer thicknesses;
-General Fill 150-300mm
-Fill in Water Retaining Fill 150-200mm
- Subgrade  100- 200mm
-Backfill except Sand 100mm-100mm
-Sand 150-300mm</t>
  </si>
  <si>
    <t>Where required, each layer rolled with the mechanical interlock method until no further permanent visible lowering of the surface occurs and layer thickness no greater than specified in Table 15.4</t>
  </si>
  <si>
    <t>MRTS04
Cl18.3.1</t>
  </si>
  <si>
    <t>RDD
1/500m2/300mm Lift - min 4/lot</t>
  </si>
  <si>
    <t>No unbound pavement works shall commence until all relevant construction procedures have been accepted by the Administrator.</t>
  </si>
  <si>
    <t>MRTS05 
Cl. 5.2</t>
  </si>
  <si>
    <t>The aggregate production procedures shall be submitted to the Administrator at least 7 days prior to commencement of material production</t>
  </si>
  <si>
    <t>MRTS05
Cl. 5.2.1</t>
  </si>
  <si>
    <t>The unbound pavement construction procedure shall be submitted to the Administrator at least 14 days prior to the commencement of unbound pavement works</t>
  </si>
  <si>
    <t>MRTS05
Cl. 5.2.2</t>
  </si>
  <si>
    <t>If more than one grading envelope is specified in Clause 2.1 of MRTS05.1 for a single location, the Contractor shall notifiy in writing, which of the grading envelopes will be used, at least two days prior to commencement</t>
  </si>
  <si>
    <t>MRTS05
Cl. 7.2.4</t>
  </si>
  <si>
    <t>Hold Point 3/4</t>
  </si>
  <si>
    <t>MRTS05 
Cl9.1</t>
  </si>
  <si>
    <t>MRTS05 
Cl9.4.6</t>
  </si>
  <si>
    <t>MRTS05 
Cl8.2.3</t>
  </si>
  <si>
    <t>Construction Testing Requirements: Test Method</t>
  </si>
  <si>
    <t>Min. Testing Frequency
Min. No. of Tests</t>
  </si>
  <si>
    <t>MRTS05</t>
  </si>
  <si>
    <t>Table A3</t>
  </si>
  <si>
    <t>1 per 500m2
4 per lot</t>
  </si>
  <si>
    <t>MRTS05 
Cl. 8.2.4.1</t>
  </si>
  <si>
    <t>Degree of Saturation: Q146
Type 2: 65%</t>
  </si>
  <si>
    <t>MRTS05
Cl. 8.3.3</t>
  </si>
  <si>
    <t>Compaction: Q140A
C.V. of RDD &gt;= 102% for all Type 1 Materials
C.V of RDD &gt;= 100% for Type 2/3/4 Materials</t>
  </si>
  <si>
    <t>1 per 20 linear meter</t>
  </si>
  <si>
    <t>Vertical Position: Survey
+/- 10mm</t>
  </si>
  <si>
    <t>MRTS05
Table 8.3.4.3</t>
  </si>
  <si>
    <t>MRTS05
Table 8.3.5</t>
  </si>
  <si>
    <t>Deviation from a Straight Edge: Q712
Types 2, 3 &amp; 4 materials: 5mm</t>
  </si>
  <si>
    <t>MRTS05
Table 8.3.6</t>
  </si>
  <si>
    <t>Road Roughness: Q708B, Q708C &amp; Q708D
Rs max. value: 60 (m/km)</t>
  </si>
  <si>
    <t>As per Clause 9.4.9
Greater than 100m less than 500mm</t>
  </si>
  <si>
    <t>Construction procedures and ITP submitted to the Administrator seven days prior to use</t>
  </si>
  <si>
    <t xml:space="preserve">Permission to use construction procedures </t>
  </si>
  <si>
    <t xml:space="preserve">Contractor notified of Principal's seal design </t>
  </si>
  <si>
    <t>Contractor provides Principal with seal design test results along with Ball Penetration test results</t>
  </si>
  <si>
    <t>The Contractor shall submit the seal design report to the Administrator at least seven days prior to commencement of spraying operations.</t>
  </si>
  <si>
    <t>Seal Design by Principal</t>
  </si>
  <si>
    <t>Seal Design by Contractor</t>
  </si>
  <si>
    <t>MRTS11 
Cl. 6.3.2</t>
  </si>
  <si>
    <t>Spraying operations shall not commence until the Administrator has approved the seal design report</t>
  </si>
  <si>
    <t>MRTS11
Cl. 6.3.2</t>
  </si>
  <si>
    <t>Cover aggregate is covered by a light plastic until it's implementation in the works</t>
  </si>
  <si>
    <t>Between 160 and 190 degrees celcius</t>
  </si>
  <si>
    <t>If binder temperature low, raise to within 160 and 190 degrees celcius. Heating shall be strictly observed.</t>
  </si>
  <si>
    <t>Three days prior to sealing operation, the Contractor shall submit details of all plant to be used.</t>
  </si>
  <si>
    <t>Ball penetration test results &lt; 4mm unless approved by the administrator</t>
  </si>
  <si>
    <t>Ensure enough cover aggregate available on site to complete works</t>
  </si>
  <si>
    <t>Primes: &gt;/=10 degrees
Cutback Bitument:  &gt;/=15
Polymer binder: &gt;/=20</t>
  </si>
  <si>
    <t>Nomination and recording of cutting requirements where required</t>
  </si>
  <si>
    <t>Wet cover aggregate containing free surface water shall not be loaded in the aggregate spreader</t>
  </si>
  <si>
    <t>The items of road furniture to be demolished and disposed of are listed in Clause 3 of MRTS14.1</t>
  </si>
  <si>
    <t>MRTS14
Cl 7.2</t>
  </si>
  <si>
    <t xml:space="preserve">Seven days prior to commencement, the Contractor shall submit a schedule of items to be salvaged in accordance with the design documentation. </t>
  </si>
  <si>
    <t>MRTS14
Cl 8.2</t>
  </si>
  <si>
    <t>Dismantling and removal shall not commence until expiration of the seven day period.</t>
  </si>
  <si>
    <t>Salvaged materials shall be transported and stored in accordance with Cluase 1.2 of MRTS14.1</t>
  </si>
  <si>
    <t>MRTS14
Cl 8.4</t>
  </si>
  <si>
    <t>Demolition, Removal, Salvage &amp; Re-erection of Road Furniture</t>
  </si>
  <si>
    <t xml:space="preserve">Seven days prior to commencement, the Contractor shall submit a schedule of items to be dismantled for re-erection in accordance with the design documentation. </t>
  </si>
  <si>
    <t>MRTS14
Cl 9.2</t>
  </si>
  <si>
    <t>MRTS14 
Cl 9.2</t>
  </si>
  <si>
    <t>Material Requirements are as per the design documentation or as shown on Standard Drawings: 1600, 1601, 1602, 1603 and 1604.</t>
  </si>
  <si>
    <t>Gates are installed in the locations shown in the design documentation or as shown on Standard Drawings: 1600, 1601, 1602 &amp; 1603.</t>
  </si>
  <si>
    <t>MRTS14
Cl 13.3.1.1</t>
  </si>
  <si>
    <t>MRTS22 
Cl 8.1</t>
  </si>
  <si>
    <t>MRTS22 
Cl. 10</t>
  </si>
  <si>
    <t>Steel Reinforced Precast Concrete Pipe</t>
  </si>
  <si>
    <t>If required, an alternative design internal diameter may be submitted to the Administrator for approval not less than three weeks prior to supply of pipes.</t>
  </si>
  <si>
    <t>MRTS25
Cl. 5.2</t>
  </si>
  <si>
    <t xml:space="preserve">No pipes of an alternative design internal diameter shall be supplied untl written approval is given by the Administrator </t>
  </si>
  <si>
    <t>Alternative requirement for aggressive environments allowed if appproved by the Administrator</t>
  </si>
  <si>
    <t>MRTS25 
Cl. 5.3.5</t>
  </si>
  <si>
    <t>Pipes less than 800mm in diameter are to be spigot and socket with rubber ring joints.</t>
  </si>
  <si>
    <t>MRTS25
Cl. 5.6.1</t>
  </si>
  <si>
    <t xml:space="preserve">Where water seal is essential, including under all road pavements, pipes greater than 800mm in diameter must be spigot and socket with RRJ. </t>
  </si>
  <si>
    <t>MRTS25
Cl. 5.6.2</t>
  </si>
  <si>
    <t xml:space="preserve">Concrete used for the manufacture of steel-reinforced concrete pipes shall comply with AS4058. </t>
  </si>
  <si>
    <t>MRTS25
Cl 6.1</t>
  </si>
  <si>
    <t>The manufacturer shall submit the source and type of all constituent concrete materials and proposed blend of cementitious material for approval. Upon acceptance of the mix a certificate shall be issued and submitted to the Administrator two weeks before pipes are delivered to site</t>
  </si>
  <si>
    <t>MRTS22 
Cl. 6.1.1</t>
  </si>
  <si>
    <t>No pipes shall be delivered to site before the constituent concrete materials and blend of cementitious materials are approved.</t>
  </si>
  <si>
    <t>For non-standard pipes manufactured to order for a specific project, pipe testing shall be a witness point</t>
  </si>
  <si>
    <t>MRTS25
Cl 7</t>
  </si>
  <si>
    <t>3 weeks before any pipes are delivered to site, drawings or tabultions showing pipe dimensions and tolerances and types of joint shall be provided to the Administrator.</t>
  </si>
  <si>
    <t>MRTS25
Cl. 8.2</t>
  </si>
  <si>
    <t>No pipes shall be delivered to the site until written acceptance has been obtained from the Administrator</t>
  </si>
  <si>
    <t>Each batch of pipes delivered to site shall include a delivery docket providing traceablity to a conformance report for the batch. Final acceptance of pipes is subject to receipt of this report by the Administrator.</t>
  </si>
  <si>
    <t>MRTS25
Cl. 8.3</t>
  </si>
  <si>
    <t xml:space="preserve">Steel-reinforced concrete pipes shall remain available for inspection at the place of manufacture for 7 days or be inspected on site prior to installation. </t>
  </si>
  <si>
    <t>MRTS25
Cl. 9</t>
  </si>
  <si>
    <t>Area cleared and graded with all sharp objects and large stones removed and covered within 48hours of being placed</t>
  </si>
  <si>
    <t xml:space="preserve">Where batch size is &gt;5000m2, sampling and testing undertaken according to Cl10.2. An area not less than 15m2 shall be sampled. </t>
  </si>
  <si>
    <t>Geotextile not placed until administrator accepts test results</t>
  </si>
  <si>
    <t>MRTS30
Cl 6</t>
  </si>
  <si>
    <t>Does the particle size distribution of the asphalt aggregate and filler conform to Table 7.2.1.1(a) for dense graded asphalt?</t>
  </si>
  <si>
    <t>MRTS30
Cl 7.2.1.1</t>
  </si>
  <si>
    <t>MRTS30
Cl 7.3.3</t>
  </si>
  <si>
    <t>MRTS30
Cl 7.4.3.2</t>
  </si>
  <si>
    <t>MRTS30
Cl 8.2.3</t>
  </si>
  <si>
    <t>MRTS30
Cl 8.2.4</t>
  </si>
  <si>
    <t>The asphalt must be placed by a self-propelled paving machine equipped with the ability to be operated with automatic thickness control and automatic joint matching facility. Hand placement of asphalt is only permitted for minor corrections of the existing surface and in areas where placement with a paving machine is impractical.</t>
  </si>
  <si>
    <t>MRTS30
Cl 8.3</t>
  </si>
  <si>
    <t>MRTS30
Cl 8.6.1</t>
  </si>
  <si>
    <t>MRTS30
Cl 8.6.2</t>
  </si>
  <si>
    <t>MRTS30
Cl 8.7</t>
  </si>
  <si>
    <t>Rolling Temperature - A minimum of 115 Degrees Celsius is required for the rolling of the Pavement.</t>
  </si>
  <si>
    <t>MRTS30
Cl 8.8</t>
  </si>
  <si>
    <t>Unless otherwise approved by the Administrator, longitudinal joints must be:
a)  offset by 150 mm from the joint in the underlying layers, except for longitudinal joints on a crowned pavement
b)  within 150 mm of the line of change in crossfall, and
c)  for the final surfacing layer, coinciding with the final traffic lane markings.</t>
  </si>
  <si>
    <t>MRTS30
Cl 8.10</t>
  </si>
  <si>
    <t>MRTS30
Cl 9.1</t>
  </si>
  <si>
    <t>Test Item</t>
  </si>
  <si>
    <t>MRTS30
Cl 9.2</t>
  </si>
  <si>
    <t>MRTS30
Cl 5.4.1</t>
  </si>
  <si>
    <t>MRTS30 
Cl. 5.2</t>
  </si>
  <si>
    <t>Asphalt shall be manufactured, placed and compacted by a prequalified asphalt contractor (PAC). Seven days before asphalt is to be incorporated into the works, the Contractor shall notify the Administrator of the identity and address of the PAC.</t>
  </si>
  <si>
    <t>Seven days before asphalt is to be incorporated into the Works, the Contractor shall submit to the Administrator a copy of the mix design certificate(s) for each nominal size and type of asphalt mix.</t>
  </si>
  <si>
    <t>Nonconforming mix designs, that hold current registration with the department, shall not be used unless otherwise accepted by the Administrator prior to the commencement of asphalt production.</t>
  </si>
  <si>
    <t>The actual particle size distribution and maximum density of the production mix may vary from the nominated value within the limits shown in Table 7.4.3.2, provided it also complies with Table 7.2.1.1(a) or Table 7.2.1.1(b), as appropriate.</t>
  </si>
  <si>
    <t xml:space="preserve">In areas shown in the Drawings or cracks greater than 2 mm wide shall be filled prior to placement of any asphalt. </t>
  </si>
  <si>
    <t>In areas shown in the Drawings or Clause 3 of MRTS30.1, strain alleviating fabric strips shall be applied to existing cracks.</t>
  </si>
  <si>
    <t>Placement of asphalt in a nonconforming layer thickness shall not occur unless approved by the Administrator prior to each instance</t>
  </si>
  <si>
    <t>50-70 for AC14
60-100 for AC20.</t>
  </si>
  <si>
    <t xml:space="preserve">Is the nominated thickness of a layer of asphalt within the limits specified in Table 8.6.1? </t>
  </si>
  <si>
    <t>If specified in Clause 6 of MRTS30.1 and prior to commencing work, the plant and personnel proposed for the works must be subject to a placement trial.</t>
  </si>
  <si>
    <t>MRTS30
Cl. 8.11</t>
  </si>
  <si>
    <t>Is the surface homogeneous in appearance? Areas of asphalt that exhibit cracking, ravelling, bony or fatty material, or have been damaged during construction must be rectified or replaced.</t>
  </si>
  <si>
    <t>MRTS30
Cl 9.4.2</t>
  </si>
  <si>
    <t>Where level control is specified, the levels for the top surface must not vary from design by more than 10mm</t>
  </si>
  <si>
    <t>When thickness control is specified the requirements of Cl. 9.4.3.2 shall apply. In addition, the total thickness of the pavement shall be within +/-10mm of the thickness specified.</t>
  </si>
  <si>
    <t>MRTS30
Cl. 9.4.3.2</t>
  </si>
  <si>
    <t>TA = 1000 x M / (D x A)</t>
  </si>
  <si>
    <t>Determination of the Actual Layer Thickness shall be conducted in accordance with CL 9.4.2.4</t>
  </si>
  <si>
    <t>MRTS30
Cl 9.2.4</t>
  </si>
  <si>
    <t>The Contractor must develop an Asphalt quality Plan for the asphalt work in accordance with the requirements of Clause 5 of MRTS50. The plan must inlcude the documents shown in Table 5.2. The AQP must be submitted 7 days prior to work commencing.</t>
  </si>
  <si>
    <t>Asphalt shall be produced by a registered asphalt manufacturer from the nominated plant in accordance with the nominated mix design for the Works.</t>
  </si>
  <si>
    <t>All material conforms to requirements set out in Clause 6 of MRTS45.</t>
  </si>
  <si>
    <t>MRTS45
Cl 6</t>
  </si>
  <si>
    <t>Installtion of Pavement Markings conforms to requirements set out in Clause 7.</t>
  </si>
  <si>
    <t>MRTS45
Cl 7</t>
  </si>
  <si>
    <t>In addition to Cl. 7.3, new bitumen sealed surfaces which are to receive pavement markings shall be free of volatile material and solvents.</t>
  </si>
  <si>
    <t>The Contractor shall prepare documented procedures for all construction processes in accordance with the quality system requirements of the Contract.</t>
  </si>
  <si>
    <t>MRTS62
Cl. 4.2</t>
  </si>
  <si>
    <t>Written
As per Cl. 1 of MRTS62.1</t>
  </si>
  <si>
    <t>Piling carried out in accordance with the appropriate specification.
MRTS63: Cast in Place Piles
MRTS63A: Piles for Ancillary Structures
MRTS65: Precast Prestressed Concrete Piles
MRTS66: Driven Steel Piles
MRTS68: Dynamic Testing of Piles</t>
  </si>
  <si>
    <t>Excavation for footings and pile caps carried out in accordance with Cl13.3.4 of MRTS04</t>
  </si>
  <si>
    <t>Headstock support frames shall be designed and certified by the Contractor, and approved by the Administrator.</t>
  </si>
  <si>
    <t>MRTS62
Cl. 9.1</t>
  </si>
  <si>
    <t>To reduce the effects of shrinkage, a shrinkage compensating agent shall be added to the concrete mix used for infilling the voids. Details shall be forwarded to te Administrator 3 weeks prior to use.</t>
  </si>
  <si>
    <t>MRTS62
Cl. 9.2</t>
  </si>
  <si>
    <t xml:space="preserve">All fabricated metalwork shall be manufactured in accordance with MRTS78: Fabrication of Structural Steelwork </t>
  </si>
  <si>
    <t>Backfilling carried out in accordance with MRTS04 and the details shwon in the Standard Drawings</t>
  </si>
  <si>
    <t>Where the embankment is placed after the abutment, construction procedure to place and compact the embankment material shall be submitted at least 14 days prior to construction.</t>
  </si>
  <si>
    <t>MRTS62
Cl 13</t>
  </si>
  <si>
    <t xml:space="preserve">The construction procedure will be subject to approval of the Administrator. </t>
  </si>
  <si>
    <t>MRTS62
Cl. 13</t>
  </si>
  <si>
    <t>Embankments shall not place loads on abutment structures within 28days of placing concrete</t>
  </si>
  <si>
    <t>Abutment Protection constructed as shwon in the Standard Drawings and in accordance with MRTS03</t>
  </si>
  <si>
    <t>MRTS62
Cl 14</t>
  </si>
  <si>
    <t>MRTS62
Cl 15</t>
  </si>
  <si>
    <t>As constructed records shall be provided in acordance with the requirements of MRTS50</t>
  </si>
  <si>
    <t>MRTS62
Cl. 16</t>
  </si>
  <si>
    <t>Procedure for construction, excavation, inspection, certification and concreting of piles approved by Administrator</t>
  </si>
  <si>
    <t>Steel liners supplied and fabricated in accordance with MRTS78 (CAC021M checklist) with inside diameter not less than shown on the Design Drawings</t>
  </si>
  <si>
    <t>MRTS63
Cl 8.3</t>
  </si>
  <si>
    <t>No Pile to be bored, driven or excavated &lt;2.5m from a newly concreted pile until 18hrs since concrete placement, or, between 2.5m and 9m from a newly concreted pile until 12 hours has passed</t>
  </si>
  <si>
    <t>Geotechnical certification of pile capacity sent to Administrator. Insertion of reinforcement and concreting shall not proceed prior to Administrator's approval.</t>
  </si>
  <si>
    <t>The pile shall be pumped dry and cleaned to allow assessment. Not doing so shall constitute a nonconformance. Sedimentation tanks shall be used to remove contaminants in order to prevent pollution of the waterway.</t>
  </si>
  <si>
    <t>MRTS63
Cl. 11.4</t>
  </si>
  <si>
    <t>Supply and availability of a suitable camera for inspection</t>
  </si>
  <si>
    <t>For concrete Placed in Dry Conditions:
- Base of Pile clean and all water removed prior to concreting
- Delivery Hose 2m above pile base
- Concrete does not fall on reinforcement
- Top 3m compacted with vibrator (&gt;50mm)</t>
  </si>
  <si>
    <t>Visual
Ambient temp. &gt; 35 degrees</t>
  </si>
  <si>
    <t>Submission of proposed supplier of reinforcement with three days notice prior to supply.</t>
  </si>
  <si>
    <t>Hot bending authorised by Administrator providing the provisions of Clause 8.2 are followed.</t>
  </si>
  <si>
    <t>Permitted mechanical reinforcing bar splices listed in Clause 1 of MRTS71.1.
Alternative mechanical reinforcing bar splices approved by Administrator</t>
  </si>
  <si>
    <t xml:space="preserve">Installation of mechanical reinforcing bar splices as per provisions in Clause 11.3.2 </t>
  </si>
  <si>
    <t>MRTS71
Cl 11.3.2</t>
  </si>
  <si>
    <t xml:space="preserve"> No substitution of different size, grade or ductility class of  steel reinforcement shall be placed unless approved by the Administrator.</t>
  </si>
  <si>
    <t>Application for substitution of reinforcement forwarded to Administrator 3 weeks prior to supply</t>
  </si>
  <si>
    <t>Welding procedure specification sheet approved by the Administrator.</t>
  </si>
  <si>
    <t xml:space="preserve"> Inspection of splice welds prior to placement of reinforcement within formwork.</t>
  </si>
  <si>
    <t>RPEQ certification of lifting design submitted to Administrator prior to the lifting of cages</t>
  </si>
  <si>
    <t xml:space="preserve"> Inspection of cages fabricated outside of Australia prior to placing reinforcement</t>
  </si>
  <si>
    <t>Submission of electrical conductivity results if specified in the drawings prior to placement of concrete.</t>
  </si>
  <si>
    <t>Epoxy Putty is a propretary two-part epoxy capable of gap filling between the bearing and precast unit soffit</t>
  </si>
  <si>
    <t>Holding Down Bolts fabricated in accordance with the drawings, MRTS78 and hot dipped galvanised</t>
  </si>
  <si>
    <t>Dowel bars are grade 500N and conform to MRTS71 and shall be hot dipped galvanised.</t>
  </si>
  <si>
    <t>Deck Units not placed until headstock and bearing pedastal have attained 70% characteristic strength</t>
  </si>
  <si>
    <t>Erection of units shall not proceed until the procedure has been approved by the Administrator.</t>
  </si>
  <si>
    <t>Hold Point2</t>
  </si>
  <si>
    <t>MRTS74
Cl. 7.1</t>
  </si>
  <si>
    <t>Erection of units shall be a Witness Point</t>
  </si>
  <si>
    <t>Visual
Tolerance: +/- 3mm of plan position</t>
  </si>
  <si>
    <t>Deck and kerb units with cast-in sockets placed such that the sockets form a straight line which allow placement of the deck joint.</t>
  </si>
  <si>
    <t>Minimum gap of 10mm maintained between units by wedging where required.</t>
  </si>
  <si>
    <t>Transverse prestressing holes aligned during placing of units. Alignment shall be checked by inserting trials mandrels into the holes are erection proceeds</t>
  </si>
  <si>
    <t>Tolerances for erection of kerb units complied with.
a) Lateral bow of unit: 1 in 1000 of nominal length
b) alignment of height of top faces: 5mm
c) alignment of inside faces of adjacent units: 10mm</t>
  </si>
  <si>
    <t>Visuak=l</t>
  </si>
  <si>
    <t>Any defective areas cleaned and rectified to the satisfaction of the administrator prior to transverse prestressing.</t>
  </si>
  <si>
    <t>Transverse stressing bars clean of grease and/or proetective coating. Only cold straightening perfomed with the approval of the administrator.</t>
  </si>
  <si>
    <t>Noncormance</t>
  </si>
  <si>
    <t>If extension exhibits more than a 10% variation from calculated value, transverse prestressing shall be discontinued unttil a reason has been ascertained.</t>
  </si>
  <si>
    <t>The Contractor shall provide a current calibration certificate (less than 12 months old) for the jack.</t>
  </si>
  <si>
    <t>MRTS74
Cl. 8.6</t>
  </si>
  <si>
    <t>1. Unused core holes filled in with sand and top 50mm with cement mortar. 
2. Gap between deck and kerb units filled with dry cement mortar.
3. Lifting loops cut flush with top surface of deck unit and bitumen applied to prevent corosion</t>
  </si>
  <si>
    <t>Supplementary Requirement: 
PSC deck units to be erected no earlier than 100 days after manufacture</t>
  </si>
  <si>
    <t>MRTS74.1
Cl. 13</t>
  </si>
  <si>
    <t>Supply and Erection of Prestressed Concrete Girders</t>
  </si>
  <si>
    <t>Procedure for handling, transport and storage of girders submitted at least 14 days prior to commencement</t>
  </si>
  <si>
    <t>Procedure for handling, transport and storage of girders approved by Administrator</t>
  </si>
  <si>
    <t>MRTS75
Cl 5.4.1</t>
  </si>
  <si>
    <t>Cranes only work within their rated capacity by lifting girders by their in-built lifting devices. The crane manufacturer's load chart is to be made available for inspection.</t>
  </si>
  <si>
    <t>Cranes only work within their rated capacity by lifting units by the provided lifting loops. The crane manufacturer's load chart is to be made available for inspection.</t>
  </si>
  <si>
    <t>MRTS75
Cl 5.4.2</t>
  </si>
  <si>
    <t>MRTS75
Cl 5.4.3</t>
  </si>
  <si>
    <t>MRTS75
Cl 6.1</t>
  </si>
  <si>
    <t>MRTS75
Cl 6.2</t>
  </si>
  <si>
    <t>MRTS75
Cl 6.3</t>
  </si>
  <si>
    <t>Girder restraint angles fabricated to the details in the drawings and in accordance with MRTS78</t>
  </si>
  <si>
    <t>MRTS75
Cl. 6.4</t>
  </si>
  <si>
    <t>Tapered plates to take out the hog in the girders shall be fabricated to the details shown in the drawings and in accordance with MRTS78</t>
  </si>
  <si>
    <t>MRTS75
Cl. 6.5</t>
  </si>
  <si>
    <t>Girderss not placed until headstock and bearing pedastal have attained 70% characteristic strength</t>
  </si>
  <si>
    <t>Procedure for erection of girders submitted at least 21 days prior to commencement</t>
  </si>
  <si>
    <t>Erection of girders shall not proceed until the procedure has been approved by the Administrator.</t>
  </si>
  <si>
    <t>Erection of girders shall be a Witness Point</t>
  </si>
  <si>
    <t>Prior to installation, pot-type bearings, including sliding surfaces shall be inspected. The bearing shall not be installed until approved by the Administrator.</t>
  </si>
  <si>
    <t>MRTS75
Cl. 7.2.3</t>
  </si>
  <si>
    <t>Prestressed concrete girders shall notbe seated at any position other than at bearing points. All holding down bolts and cored holes shall be carefully aligned during placing of prestressed concrete girders.</t>
  </si>
  <si>
    <t>MRTS75
Cl. 7.3</t>
  </si>
  <si>
    <t>Welding shall not be carried out until the appropriate Welding Procedure Specification has been approved.</t>
  </si>
  <si>
    <t xml:space="preserve">Selection of high strength bolts, nuts and washers for testing </t>
  </si>
  <si>
    <t>The weld map shall be submitted to the Administrator for approval before he steel product is dispatched for protective coating.</t>
  </si>
  <si>
    <t>Product Conforms to geometric tolerances as specified in Clause 10 of MRTS78.</t>
  </si>
  <si>
    <t>Hold Point 11</t>
  </si>
  <si>
    <t>Supply and Erection of Bridge Barrier</t>
  </si>
  <si>
    <t xml:space="preserve">Fabricated components during transport shall be handled with care to prevent any deformation, bending or twisting of the members. </t>
  </si>
  <si>
    <t>MRTS80
Cl. 6</t>
  </si>
  <si>
    <t>Components shall be stored on the site in such a manner as to prevent damage to members and or coatings.</t>
  </si>
  <si>
    <t>MRTS80
Cl. 7</t>
  </si>
  <si>
    <t>MRTS80
Cl. 8</t>
  </si>
  <si>
    <t>When the mortar has cured, the temporary wedges shall be removed and the holding down bolts shall be snug tightened. Gaps left by the wedges shall be packed with cement mortar.</t>
  </si>
  <si>
    <t>Deck Wearing Surface</t>
  </si>
  <si>
    <t xml:space="preserve">Construction Procedures for those activities listed in Clause 1 of MRTS84.1 shall be submitted to the Administrator for approval. </t>
  </si>
  <si>
    <t>MRTS84
Cl. 4.2</t>
  </si>
  <si>
    <t xml:space="preserve">The concrete surface shall be thoroughly broomed to remove all loose material. </t>
  </si>
  <si>
    <t>MRTS84
Cl. 5.1</t>
  </si>
  <si>
    <t>MRTS84
Cl. 5.2.1</t>
  </si>
  <si>
    <t>For deck unit bridges, all fixed transverse joints at abutments and piers shall be sealed with a hot applied bitumen based crack sealant in accordance with the provisions of Clause 5.2.1 and MRTS84.1</t>
  </si>
  <si>
    <t>The surface texture of the concrete shall be checked:
a) after the concrete surface is prepared
b) prior to priming</t>
  </si>
  <si>
    <t>MRTS84
Cl. 5.3
MRTS70</t>
  </si>
  <si>
    <t>The primer shall be applied using a sprayer with a current Queensland Sprayer Certificate issued by DTMR. The MSDS for the prime shall also be provided to the Administrator prior to priming.</t>
  </si>
  <si>
    <t>MRTS84
Cl. 6</t>
  </si>
  <si>
    <t>A dense graded asphalt corrector course shall be placed to correct the profile caused by the hog of prestressed concrete deck units</t>
  </si>
  <si>
    <t>MRTS84
Cl. 7</t>
  </si>
  <si>
    <t>The laying of asphalt shall be a witness point.</t>
  </si>
  <si>
    <t xml:space="preserve">Corrector course shall be DG10 complying with MRTS30. The max. and min. layer thicknesses shall be complied with. </t>
  </si>
  <si>
    <t>Visual
Finish surface tolerance: 
+/- 10mm</t>
  </si>
  <si>
    <t>Where the total thickness of asphalt required is greater than shown, the Contractor shall advise the Administrator prior to commencement</t>
  </si>
  <si>
    <t xml:space="preserve">The Contractor shall submit the Equipment Operation Plan to the Administrator for approval 20 days prior to commencement of any bridge work. </t>
  </si>
  <si>
    <t>MRTS84
Cl. 9</t>
  </si>
  <si>
    <t xml:space="preserve">Prior to construction of the wearing surface a waterproof membrane shall be applied as per the provisions of clause 10.1 of MRTS84. </t>
  </si>
  <si>
    <t>MRTS84
Cl. 10.1</t>
  </si>
  <si>
    <t>Visual
Type B membrane as per Cl. 2.4 of MRTS84.1</t>
  </si>
  <si>
    <t>The Contractor shall be responsible for the design of the binder application and aggregate spread rates to be used as per Cl. 10.2 of MRTS84</t>
  </si>
  <si>
    <t>Visual
Austroads Technical Report AP-T68/06</t>
  </si>
  <si>
    <t>MRTS84
Cl. 10.2</t>
  </si>
  <si>
    <t>Kerbs, parapets, scrupers, rails and other road/bridge furniture shall be protected to prevent overspray.</t>
  </si>
  <si>
    <t>MRTS84
Cl. 10.6</t>
  </si>
  <si>
    <t>A tack coat shall be applied in accordacne with the requirements of MRTS30</t>
  </si>
  <si>
    <t>MRTS84
Cl. 11.2</t>
  </si>
  <si>
    <t>The laying of corrector asphalt shall be a witness point.</t>
  </si>
  <si>
    <t>MRTS84
Cl. 11.3</t>
  </si>
  <si>
    <t>If required, the adjustment of the deck surface levels shall not be carried out unless prior approval has been given by the Administrator.</t>
  </si>
  <si>
    <t>MRTS84
Cl. 11.4</t>
  </si>
  <si>
    <t xml:space="preserve">28 days prior to installation of a Type C waterproof membrane, the Contractor shall submit a Method Statement for its Installation. </t>
  </si>
  <si>
    <t>MRTS84
Cl. 11.5.2</t>
  </si>
  <si>
    <t>Bridge Deck</t>
  </si>
  <si>
    <t xml:space="preserve">Materials conform to the requirements of Clause 5 of MRTS77 as well as the annexure MRTS77.1 </t>
  </si>
  <si>
    <t>MRTS77
Cl. 5</t>
  </si>
  <si>
    <t>Concrete shall comply with the provisions of MRTS70</t>
  </si>
  <si>
    <t>Steel reinforcing shall comply with the provisions of MRTS71</t>
  </si>
  <si>
    <t>MRTS77
Cl. 6</t>
  </si>
  <si>
    <t>MRTS77
Cl. 7</t>
  </si>
  <si>
    <t>When cast insitu concrete is to be placed on precast units, the top surface shall be cleaned of any foreign material.</t>
  </si>
  <si>
    <t>MRTS77
Cl. 8</t>
  </si>
  <si>
    <t>Details of temporary bracing required for construction of cross girders submitted to Administrator atleast 14 days before construction.</t>
  </si>
  <si>
    <t>MRTS77
Cl. 10.1</t>
  </si>
  <si>
    <t>For a deck supported by prestressed concrete girders, cross girders shall not be cast until the interface area has been roughened by scabbling or sand blasting</t>
  </si>
  <si>
    <t>MRTS77
Cl. 10.2</t>
  </si>
  <si>
    <t>Reinforced concrete deck and kerbs shall be cast in the sequence shown in the drawing. The deck shall not be cast until seven days after cross girders have been cast, where applicable.</t>
  </si>
  <si>
    <t>MRTS77
Cl. 11.1</t>
  </si>
  <si>
    <t>Relieving slabs shall be constructed in accordance with standard drawings 1505 and 1506, unless shown otherwise on the project drawings.</t>
  </si>
  <si>
    <t>Deck thickness shall not be less or greater than shown in the drawings. Lifting of deck surface levels shall not be carried out unless approved by the Administrator</t>
  </si>
  <si>
    <t>MRTS77
Cl. 11.4</t>
  </si>
  <si>
    <t>21 days before commencing, the Contractor shall submit for approval, the equipment and methods proposed, to place, compact and finish the deck.</t>
  </si>
  <si>
    <t>MRTS77
Cl. 11.8</t>
  </si>
  <si>
    <t>Such equipment and methods shall be verified by the Adminstrator before use.</t>
  </si>
  <si>
    <t>Expansion and construction joints shall be installed at the locations specified in the drawings.</t>
  </si>
  <si>
    <t>MRTS77
Cl. 11.9</t>
  </si>
  <si>
    <t>Joints shall be sealed with a regisered joint sealant in accordance with the provisions on clause 11.11 of MRTS77 and MRTS77.1</t>
  </si>
  <si>
    <t>MRTS77
Cl. 11.11</t>
  </si>
  <si>
    <t>Surfaces finishes in accordance with the provisions of clause 11.12 of MRTS77</t>
  </si>
  <si>
    <t>MRTS77
Cl. 11.12</t>
  </si>
  <si>
    <t>A date plate shall be cast into the bridge superstructure where shown on the drawing.</t>
  </si>
  <si>
    <t>MRTS77
Cl. 13.4</t>
  </si>
  <si>
    <t>Visual
CL. 6 MRTS77.1</t>
  </si>
  <si>
    <t xml:space="preserve">If required, a permanent survey mark shall be cast into the bridge superstructure. </t>
  </si>
  <si>
    <t>Visual
CL. 7 MRTS77.1</t>
  </si>
  <si>
    <t>MRTS77
Cl. 13.5</t>
  </si>
  <si>
    <t>Electrical components and conduit shall be cast or installed in the locations shown.</t>
  </si>
  <si>
    <t>MRTS77
Cl. 14</t>
  </si>
  <si>
    <t>A welding procedure shall be submitted to the Administrator before fabrication of the cover plate.</t>
  </si>
  <si>
    <t>MRTS77
Cl. 15.3</t>
  </si>
  <si>
    <t>The Contractor shall submitt to the Administrator, 14 days before installation commences, its procedure for handling and installation of footway slabs.</t>
  </si>
  <si>
    <t>MRTS77
Cl. 18</t>
  </si>
  <si>
    <t>Installation shall not commence until the procdure has been approved.</t>
  </si>
  <si>
    <t>The Contractor shall submit the proposed loads, the time of loading and evidence of the strength of concrete will achieve the 28 day characteristic strength to the Administrator.</t>
  </si>
  <si>
    <t>MRTS77
Cl. 20.2</t>
  </si>
  <si>
    <t>No loading in excess of the design loads shall be permitted on the deck without approval of the Administrator</t>
  </si>
  <si>
    <t>MRTS77
Cl. 20.3</t>
  </si>
  <si>
    <t>Anti-graffiti protection coatings shall be applied in accordance with the requirements of and in the locations specified in MRTS83</t>
  </si>
  <si>
    <t>MRTS77
Cl. 21</t>
  </si>
  <si>
    <t>Supply of Unbound Material</t>
  </si>
  <si>
    <t>Placement of Unbound Pavement</t>
  </si>
  <si>
    <t>Supply of Concrete</t>
  </si>
  <si>
    <t>Placement of Concrete</t>
  </si>
  <si>
    <t>Supply of Unbound Pavement Material</t>
  </si>
  <si>
    <t>Road Furniture</t>
  </si>
  <si>
    <t>Date Approved: 23/11/18</t>
  </si>
  <si>
    <t>Prepared By: Jan van Wyk</t>
  </si>
  <si>
    <t>Approved By: Brenton Williamson</t>
  </si>
  <si>
    <t>Client Verify that the Above has been Constructed according to Specification</t>
  </si>
  <si>
    <t>Lot Conformance</t>
  </si>
  <si>
    <t>Compliance ITP Checklists Attached</t>
  </si>
  <si>
    <t>Compliance Survey Data Attached</t>
  </si>
  <si>
    <t>NATA Certified Compliance Checklist Attached</t>
  </si>
  <si>
    <t>Dispositional Non Conformance Reports Attached</t>
  </si>
  <si>
    <t>Variation To Works</t>
  </si>
  <si>
    <t>If Yes, Red Line Drawings Attached</t>
  </si>
  <si>
    <t>Yes</t>
  </si>
  <si>
    <t>No</t>
  </si>
  <si>
    <t>Quantity</t>
  </si>
  <si>
    <t>Initial</t>
  </si>
  <si>
    <t>Signature/Date</t>
  </si>
  <si>
    <t>Max Lot Size: 5000m2
1 per 500m2
1 per lot</t>
  </si>
  <si>
    <t>Max. Lot Size
Min. Testing Frequency
Min. No. of Tests</t>
  </si>
  <si>
    <t>Table A1</t>
  </si>
  <si>
    <t>Compaction: Q140A
Top 300mm below Subgrade = 97%
Greater than 300mm below Subgrade = 95%</t>
  </si>
  <si>
    <t>Table 15.3b</t>
  </si>
  <si>
    <t>Each Structure
1 per 50m2
2 per lot</t>
  </si>
  <si>
    <t>Compaction: Q140A
To a depth 150mm below bottom of excavation = 95%</t>
  </si>
  <si>
    <t>Geometrics</t>
  </si>
  <si>
    <t>Each Structure
All levels shown on drawings</t>
  </si>
  <si>
    <t>Grading: Q103A</t>
  </si>
  <si>
    <t>Plasticity Index: Q105</t>
  </si>
  <si>
    <t>2000m2
1 per 500m2/per layer
4 per lot</t>
  </si>
  <si>
    <t>2000m2
1 per 1000m2/per layer
2 per lot</t>
  </si>
  <si>
    <t>Stockpile Testing Requirements: Test Method</t>
  </si>
  <si>
    <t>2000m3
1 per 1000m3
2 per lot</t>
  </si>
  <si>
    <t>Emerson Class Number: As 1289.3.8.1</t>
  </si>
  <si>
    <t>Relative Compaction: Q140A
Top 300mm below Subgrade = 97%
Greater than 300mm below Subgrade = 95%</t>
  </si>
  <si>
    <t>Relative Moisture: Q250
Rainfall zone: Medium (500mm - 1000mm)
Class A1 &amp; B1: 70% - 90%</t>
  </si>
  <si>
    <t>Work stopped when excavation has reached sugrade level. Contractor shall carry out the requirements of the relevant provisions of Clause 13.3.2.1 
Specified Subgrade Treatement (A-K):______________</t>
  </si>
  <si>
    <t>The plastic core shall permit the passage of high water flows, and shall have a crush strength not less than 200kPa</t>
  </si>
  <si>
    <t>Visual
MRTS04 ITP</t>
  </si>
  <si>
    <t>MRTS03.1
Cl. 1</t>
  </si>
  <si>
    <t xml:space="preserve">Survey Requirements:
All points (inlets and outlets) shown on the drawings. </t>
  </si>
  <si>
    <t>Frequency:
Min. 1 test per 20m
Min. 2 tests per lot</t>
  </si>
  <si>
    <t>Visual
MRTS70 ITP</t>
  </si>
  <si>
    <t>±10mm from Drawings
1 test per 10m (invert levels)</t>
  </si>
  <si>
    <t>Geometric Tolerance:
All points for which levels are shown on drawings</t>
  </si>
  <si>
    <r>
      <t xml:space="preserve">Horizontal: </t>
    </r>
    <r>
      <rPr>
        <sz val="11"/>
        <color theme="1"/>
        <rFont val="Calibri"/>
        <family val="2"/>
      </rPr>
      <t>±100mm
Vertical Invert: ±10mm
Frames / Surrounds: ±10mm</t>
    </r>
  </si>
  <si>
    <t>Backfilling operations not undertaken during curing period and complies with MRTS04</t>
  </si>
  <si>
    <t>Geometrics
All points for which levels are shown on the drawings</t>
  </si>
  <si>
    <r>
      <t xml:space="preserve">Horizontal: </t>
    </r>
    <r>
      <rPr>
        <sz val="11"/>
        <color theme="1"/>
        <rFont val="Calibri"/>
        <family val="2"/>
      </rPr>
      <t>±100mm
Vertical Invert: ±10mm</t>
    </r>
  </si>
  <si>
    <t>Surplus material and material considered not suitable for use as planting media in accordance with Cl 8.3 shall be assessed for suitability for use as fill or deemed as unsuitable and disposed of in accordance with Cl 11</t>
  </si>
  <si>
    <t xml:space="preserve">Material not removed from within drip lines of trees except where this would result in unsuitable material being left beneath embankments. Root systems of existing plants to be retainined are preserved where practical. </t>
  </si>
  <si>
    <t>Quality Verification Requirements
Test Method</t>
  </si>
  <si>
    <t>1000m
1 test per 100m per side
1 per lot</t>
  </si>
  <si>
    <t>Geometrics
Clearance Limits
Vertical (Stripping of Topsoil only)</t>
  </si>
  <si>
    <t>MRTS04
Table A.1</t>
  </si>
  <si>
    <t>Max Lot Size: each excavation
1 per 50m2
2 per lot</t>
  </si>
  <si>
    <t>Geometrics: Profile</t>
  </si>
  <si>
    <t>Max Lot Size: each excavation
1 per 100m
1 per lot</t>
  </si>
  <si>
    <t>Compaction: Q140A
To a depth 150mm below subgrade = 97%</t>
  </si>
  <si>
    <t>Single layer/day
1 per 500m2
1 per lot</t>
  </si>
  <si>
    <t>Geometrics
Horizontal Position</t>
  </si>
  <si>
    <t>Geometrics
Deviation from a straight edge</t>
  </si>
  <si>
    <t>Geometrics
Vertical Level</t>
  </si>
  <si>
    <t>All edges and interfaces (at 20 intervals)</t>
  </si>
  <si>
    <t>Subgrade material provides a stable dense surface displaying no vertical movement under proof roll</t>
  </si>
  <si>
    <t>Visual
No Delfection
Continuous</t>
  </si>
  <si>
    <t>100m3
1 per 50m3
2 per lot</t>
  </si>
  <si>
    <t>Linear Shrinkage: Q106</t>
  </si>
  <si>
    <t>Soaked CBR and Swell: Q113C
(For earth backfill in subgrade only)</t>
  </si>
  <si>
    <t>MRTS11</t>
  </si>
  <si>
    <t>Table 6.2</t>
  </si>
  <si>
    <t>Quality Verification Requirements</t>
  </si>
  <si>
    <t>Particle Size Distribution
Flakiness Index
Avg. Least Dimension</t>
  </si>
  <si>
    <t>One test per aggregate type, nominal size &amp; source
Repeat tests every 1000t</t>
  </si>
  <si>
    <t>MRTS11
Table 6.2</t>
  </si>
  <si>
    <t>Texture Depth:
In and between the wheelpaths - that is, 3 tests at each test chainage per direction</t>
  </si>
  <si>
    <t>Testing Frequency</t>
  </si>
  <si>
    <t>Lesser of:
- every 400m
- 3 test chainages per homogenous section</t>
  </si>
  <si>
    <t>Ball Penetration:
Inner and outer wheelpaths - 2 tests at each test chainage per direction</t>
  </si>
  <si>
    <t>5 test chainages per homogenous section</t>
  </si>
  <si>
    <t>Spreading:
Each spreader shall be tested in accordance with the Field Spread Rate Cover Aggregate Test (Q711A)</t>
  </si>
  <si>
    <t>MRTS11
Cl. 14.4</t>
  </si>
  <si>
    <t xml:space="preserve">One test per spreader per day
Tolerance: ±10% </t>
  </si>
  <si>
    <t>MRTS17 
Cl. 9.3.3</t>
  </si>
  <si>
    <t>Sampling of Bitumen (two x 1L samples) shall be undertaken before or during transfer of bitument to sprayers.</t>
  </si>
  <si>
    <t>Max. Lot Size
Asphalt = Each new tank
Sealing = 150 tonnes</t>
  </si>
  <si>
    <t>The minimum frequencies for sampling and testings in regards to the cutter oil and flux oil shall be in accordance with Table 9.2 of MRTS19</t>
  </si>
  <si>
    <t>MRTS19 
Cl. 9.2</t>
  </si>
  <si>
    <t>Refer to Table 9.2</t>
  </si>
  <si>
    <t>Refer to Table 9.3</t>
  </si>
  <si>
    <t>MRTS20 
Cl. 9.3</t>
  </si>
  <si>
    <t>The minimum frequencies for sampling and testings in regards to cutback bitumen shall be in accordance with Table 9.3 of MRTS20</t>
  </si>
  <si>
    <t>MRTS22</t>
  </si>
  <si>
    <t>Material compliance testing shall be conducted in accordance with the requirements of MRTS22 Cl. 8.3</t>
  </si>
  <si>
    <t>Refer to Table 8.3.2(a) and 8.3.2(b)</t>
  </si>
  <si>
    <t>Clause 8.3</t>
  </si>
  <si>
    <t>MRTS27</t>
  </si>
  <si>
    <t>Clause 11</t>
  </si>
  <si>
    <t>Testing of in situ/imported soil/fill material carried out in accordance with test methods:
Q101, Q103A and/or Q103C</t>
  </si>
  <si>
    <t>Two tests per 5000m3</t>
  </si>
  <si>
    <t>MRTS27
Cl. 11</t>
  </si>
  <si>
    <t xml:space="preserve">The pavement surface temperature shall be measured and recorded at the point of asphalt placement. Asphalt placement shall not commence or continue, unless the pavement surface temperature 
complies with the requirements of Table 8.7. </t>
  </si>
  <si>
    <t>Over 15 degrees surface temperature will suit all DG Asphalt types with or without PMB.
Measured every 2 hours</t>
  </si>
  <si>
    <t>The asphalt must have a dense appearance. Each layer of asphalt must be uniformly compacted to achieve the specified characteristic values for insitu air voids. Asphalt layers of ≤ 30 mm thickness shall not be tested for insitu air voids.</t>
  </si>
  <si>
    <t>Lots sizes and frequencies as per Table 5.4.1(d)</t>
  </si>
  <si>
    <t>One test per 20m at shoulder edge, lane lines and other changes in grade</t>
  </si>
  <si>
    <t>One calculation per lot
3 dips per 20m</t>
  </si>
  <si>
    <t xml:space="preserve">Has the compaction of the Dense Graded Asphalt been tested by either Nuclear Testing or Core Testing? </t>
  </si>
  <si>
    <t>Testing frequency shall be as per Table 5.4.1 
Lot size 501-1000t = 3 tests. 
Lot size 1001-2100t = 5 tests.</t>
  </si>
  <si>
    <t>Ride Quality conducted in accordance with Q708B, Q708C or C708D.</t>
  </si>
  <si>
    <t>Testing Frequency as per relevant test method</t>
  </si>
  <si>
    <t>MRTS45</t>
  </si>
  <si>
    <t>Materials</t>
  </si>
  <si>
    <t>1 per batch
1 test</t>
  </si>
  <si>
    <t>Thickness of Pavement markings:
Longtitudinal lines
Transverse markings</t>
  </si>
  <si>
    <t>Dimensions of Pavement markings:
Longtitudinal lines
Transverse markings</t>
  </si>
  <si>
    <t>Dimensions of raised pavement marker placement</t>
  </si>
  <si>
    <t>1 per batch / 1 test</t>
  </si>
  <si>
    <t>Retroreflectivity</t>
  </si>
  <si>
    <t>Skid Resistance</t>
  </si>
  <si>
    <t>Annexure</t>
  </si>
  <si>
    <t>MRTS45.1</t>
  </si>
  <si>
    <t>Date Approved: 06/12/18</t>
  </si>
  <si>
    <t xml:space="preserve">Backfilling of culverts shall be carried out in accordance with Clauses 15 and 20 of MRTS04 </t>
  </si>
  <si>
    <r>
      <rPr>
        <b/>
        <sz val="11"/>
        <color theme="1"/>
        <rFont val="Calibri"/>
        <family val="2"/>
        <scheme val="minor"/>
      </rPr>
      <t>Note</t>
    </r>
    <r>
      <rPr>
        <sz val="11"/>
        <color theme="1"/>
        <rFont val="Calibri"/>
        <family val="2"/>
        <scheme val="minor"/>
      </rPr>
      <t xml:space="preserve">
Table 15.3A: Layer Thickness
Min: 150mm &amp; Max: 300mm </t>
    </r>
  </si>
  <si>
    <t>Compacted Layer Method:
Embankment moisture content within ranges specified 
Rainfall Zone: __________________</t>
  </si>
  <si>
    <r>
      <rPr>
        <sz val="10"/>
        <color theme="1"/>
        <rFont val="Calibri"/>
        <family val="2"/>
        <scheme val="minor"/>
      </rPr>
      <t>RDD%
Insitu - &gt;95%
Bottom of Excavations - &gt;95%
Subgrade (A/B) - &gt;97%
Subgrade (C/D)' - 90&gt;96% Subgrade (C/D)* - &gt; 95%
Road Embankment(A/B) -&gt;95%
Road Embkmnt(C/D)' -90&lt;96%
Road Embkmnt(C/D)* -&gt;95%
Levee Embkmnt(A/B) - &gt;97%
Backfill(Sand) - &gt;70%
Backfill(Not Sand) - &gt;95%</t>
    </r>
    <r>
      <rPr>
        <sz val="11"/>
        <color theme="1"/>
        <rFont val="Calibri"/>
        <family val="2"/>
        <scheme val="minor"/>
      </rPr>
      <t xml:space="preserve">
</t>
    </r>
    <r>
      <rPr>
        <sz val="7"/>
        <color theme="1"/>
        <rFont val="Calibri"/>
        <family val="2"/>
        <scheme val="minor"/>
      </rPr>
      <t>' High Rainfall Zone
*Low Rainfall Zone</t>
    </r>
  </si>
  <si>
    <t>MRTS04
Cl18.2.4.1</t>
  </si>
  <si>
    <t>Cl18.2.5.4</t>
  </si>
  <si>
    <t>Quarry Registration Certificate submitted to Administrator 7 days prior to sourcing high permeability drainage materials.</t>
  </si>
  <si>
    <t>A mix design shall be submitted atleast 14 days prior to commencement of subgrade stabilisation</t>
  </si>
  <si>
    <t>Cl18.3.2</t>
  </si>
  <si>
    <t>MRTS14
Cl20.2.1</t>
  </si>
  <si>
    <t>Manufacture of steel  beam guardrail post, panel components and end treats are supplied by an approved supplier</t>
  </si>
  <si>
    <t>MRTS14
Cl20.3.1</t>
  </si>
  <si>
    <t>All the steel manufacturer test certificates shall be supplied to te Administrator. The Administrator shall review and approve the certificates.</t>
  </si>
  <si>
    <t>MRTS14
Cl. 20.4.5</t>
  </si>
  <si>
    <t>If test certificates are not available, the Contractor shall submit to the Administrator for approval a proposal for selecting samples for testing.</t>
  </si>
  <si>
    <t>All projects are to be supplied with a min. two extra posts and panels from each batch. The Administrator shall randomy select from each batch two post and two panels for Audit testing.</t>
  </si>
  <si>
    <t>MRTS14
Cl. 20.4.6.1</t>
  </si>
  <si>
    <t xml:space="preserve">Installation shall not commence until the Administrator has confirmed the materials tested match the material test certificates supplied. </t>
  </si>
  <si>
    <t>MRTS14
Cl. 20.4.6.3</t>
  </si>
  <si>
    <t>MRTS14
Cl. 20.5.2</t>
  </si>
  <si>
    <t>All welders must comply with the requirements of Clause 20.5.2 otherwise a TMR representative shall be present when macro samples are prepared to show conformorance</t>
  </si>
  <si>
    <t>MRTS30
Cl. 8.2.2</t>
  </si>
  <si>
    <t>MRTS30
Cl. 8.2.3</t>
  </si>
  <si>
    <t>MRTS30
Cl. 8.2.4</t>
  </si>
  <si>
    <t>For asphalt placed over pavement constructed by others, the surface shall be proof rolled in the presence of the Administrator</t>
  </si>
  <si>
    <t>Unless otherwise approved by the Administrator, the asphalt shall not be placed over pavement exhibiting significant perceptible surface deformation.</t>
  </si>
  <si>
    <t>In areas shown on the drawings or if stated on Clause 2 of MRTS30.1, cracks greater than 2mm wide shall be marked out in the presence of the Administrator and filled prior to placement of asphalt.</t>
  </si>
  <si>
    <t>In areas shown on the drawings or if stated on Clause 3 of MRTS30.1, strain alleviating fabric strips shall be applied to exisiting cracks in the presence of the Administrator prior to placement of asphalt.</t>
  </si>
  <si>
    <t>Procedure for underwater concreting submitted to Administrator 2 weeks prior to first pour</t>
  </si>
  <si>
    <t>Procedure for new steam curing process submitted to Administrator 2 weeks prior</t>
  </si>
  <si>
    <t>MRTS70
Cl 24.4</t>
  </si>
  <si>
    <t>The placement of concrete underwater shall be carried out in the presence of the Administrator and shall comply with the requirements of Clause 19.2</t>
  </si>
  <si>
    <t>Forms and Falsework not removed early unless approved by the Superintendent</t>
  </si>
  <si>
    <t>MRTS77
Cl. 13.2</t>
  </si>
  <si>
    <t>Deck concrete shall be placed and compacted around sockets (for extruded aluminium expansion joints) with care to avoid displacement of sockets</t>
  </si>
  <si>
    <t>MRTS77
Cl. 13.3</t>
  </si>
  <si>
    <t>Deck concrete shall be placed and compacted around sockets (for fibre reinforced concrete expansion joints) with care to avoid displacement of sockets</t>
  </si>
  <si>
    <t>Where material can be reasonably be expected to contain a possible acid sulphate potential, the test results shall be documented and reported to the Administrator.</t>
  </si>
  <si>
    <t>MRTS04
Cl10.4</t>
  </si>
  <si>
    <t>Hold Point  3</t>
  </si>
  <si>
    <t>All sampling shall be undertaken by the Contractor, in the presence of the Administrator, unless directed otherwise by the Adminsitrator.</t>
  </si>
  <si>
    <t>MRTS04
Cl. B.3</t>
  </si>
  <si>
    <t>All testing shall be undertaken by the Contractor, in the presence of the Administrator, unless directed otherwise by the Adminsitrator.</t>
  </si>
  <si>
    <t>MRTS04
Cl. B.4</t>
  </si>
  <si>
    <t xml:space="preserve">The Contractor shall provide all the information to the Administrator as detailed in Cl. B.5.2 or B.5.3. </t>
  </si>
  <si>
    <t>MRTS04
Cl. B.5.1</t>
  </si>
  <si>
    <t>MRTS05 
C9.5.1</t>
  </si>
  <si>
    <t xml:space="preserve">The Contractor shall notify the Administrator of the binder class substitution not less than 14 days prior to the commencement of spraying </t>
  </si>
  <si>
    <t>MRTS11 CL6.1.2</t>
  </si>
  <si>
    <t>MRTS28
Cl 4.2</t>
  </si>
  <si>
    <t>MRTS28
Cl 4.3</t>
  </si>
  <si>
    <t>MRTS28
Cl 4.5.6</t>
  </si>
  <si>
    <t>MRTS28
Cl 5.2</t>
  </si>
  <si>
    <t>The Adminstrator shall consider the submitted documents prior to authorising the release of Hold Point 1 allowing recommencement of asphalt production after nonconforming TSR results.</t>
  </si>
  <si>
    <t>MRTS30
Cl 7.2.5</t>
  </si>
  <si>
    <t>Conduits and Pits</t>
  </si>
  <si>
    <t>MRTS91
Cl. 7.1</t>
  </si>
  <si>
    <t>MRTS91
Cl. 8.1</t>
  </si>
  <si>
    <t>MRTS91
Cl. 8.4</t>
  </si>
  <si>
    <t>MRTS91
Cl. 8.7</t>
  </si>
  <si>
    <t>MRTS91
Cl. 9.1</t>
  </si>
  <si>
    <t>MRTS91
Cl. 9.2</t>
  </si>
  <si>
    <t>MRTS91
Cl. 10.4</t>
  </si>
  <si>
    <t>MRTS91
Cl. 10.9</t>
  </si>
  <si>
    <t>MRTS91
Cl. 13.1</t>
  </si>
  <si>
    <t>Submission of Construction Procedure for the installaton of all conduits and pits submitted to Administrator 14 days prior to installation</t>
  </si>
  <si>
    <t>No construction activity associated with the installation of conduits and pits shall commence until the expiration of the 14 day period</t>
  </si>
  <si>
    <t>All materials to comply with the requirements of MRTS91. A certificate of complianc shall be provided to the Administrator before materials are incorporated into the works.</t>
  </si>
  <si>
    <t>Conduit runs and pit locations shall be set out and notice of such shall be provided to the Administrator at least 48hrs prior to construction</t>
  </si>
  <si>
    <t>Construction shall not commence before the expirations of the period of notice.</t>
  </si>
  <si>
    <t>The bottom of the trench shall be compacted as per Standard Drawing 1149 to form a firm uniform surface free from loose material.</t>
  </si>
  <si>
    <t>Boring and/or jacking of conduit shall be carried out by experienced operators using prupose made equipment capable of maintaing correct levels.</t>
  </si>
  <si>
    <t>The installation of conduits shall conform to the requirements of Standard Drawing 1149. The mandrel used to prove the conduits shall adhere to the Cl. 9.1</t>
  </si>
  <si>
    <t>The Contractor shall effect repairs and re-test the conduit should the madrel not pass unhindered through the conduit</t>
  </si>
  <si>
    <t>Conduits shall be installed in the locatons shown.
Conduit runs shall be set out and notice provided to the Administrator at least 48hrs prior to construction</t>
  </si>
  <si>
    <t>The bottom of an excavation for a pit shall be compacted to at least 95% relative compaction in accordance with the requirements of MRTS04</t>
  </si>
  <si>
    <t>The lowest open end of conduits installed in poles and other field equipment enclosures shall be at least50mm hgiher than the surrounding finished surface level</t>
  </si>
  <si>
    <t>Backfilling of trenches for conduits shall not commence until the conduit system has been inspected by the Administrator</t>
  </si>
  <si>
    <t>Backfilling shall not commence until all the conformance as As Constructed survey requirements have been met and notice of such works provided to the Administrator</t>
  </si>
  <si>
    <t>Writen</t>
  </si>
  <si>
    <t>MRTS01 
Cl. 8</t>
  </si>
  <si>
    <t xml:space="preserve">Contractor shall set out installation as shown on the drawings. The Administrator will determine the design appropriateness of the set out with regard to the actual site conditions. </t>
  </si>
  <si>
    <t>Surevy Requirements: 
All points (inlets and outlets) shown on the drawings</t>
  </si>
  <si>
    <t>Clean outs installed at head of all subsoil drains and at 60m intervals (pipe drains) / 50m (strip drains). Clean outs in accordance with standard drawing 1116</t>
  </si>
  <si>
    <r>
      <t xml:space="preserve">Acceptance or Rejection of Hardened Concrete
</t>
    </r>
    <r>
      <rPr>
        <sz val="9"/>
        <color theme="1"/>
        <rFont val="Calibri"/>
        <family val="2"/>
        <scheme val="minor"/>
      </rPr>
      <t>a) &lt; 0.9 Fc (Any sample)
b) &lt; Fc (Ave 3 consecutive samples from Lot)
c) &gt; 1.4 Fc (Ave 3 consecutive samples from Lot)
In addition 
d) &lt; 0.5 (Fc+Ft) (10 or more samples for Class of concrete in 4 consecutive weeks)</t>
    </r>
  </si>
  <si>
    <r>
      <t xml:space="preserve">Following removal of forms
</t>
    </r>
    <r>
      <rPr>
        <sz val="9"/>
        <color theme="1"/>
        <rFont val="Calibri"/>
        <family val="2"/>
        <scheme val="minor"/>
      </rPr>
      <t>* Fins and unwanted projections are ground off
* Pockets and honeycombed areas repaired using approved methods
* Where required in the drawings surfaces achieve class 1 finish or are bagged within 4 hours of stripping, then cured</t>
    </r>
  </si>
  <si>
    <r>
      <t xml:space="preserve">Slump Test: 
&lt;60 - </t>
    </r>
    <r>
      <rPr>
        <sz val="8"/>
        <color theme="1"/>
        <rFont val="Calibri"/>
        <family val="2"/>
      </rPr>
      <t>±10
60&lt;80 - ±15
80&lt;110 - ±20
110&lt;150 - ±30
150&lt; - ±40</t>
    </r>
    <r>
      <rPr>
        <sz val="8"/>
        <color theme="1"/>
        <rFont val="Calibri"/>
        <family val="2"/>
        <scheme val="minor"/>
      </rPr>
      <t xml:space="preserve">
Every Load</t>
    </r>
  </si>
  <si>
    <t>Piling Pad Design</t>
  </si>
  <si>
    <t>A qualified geotechnical engineer is to inspect and approve the working platform foundation material prior to construction of the working platforms to validate the design assumptions.</t>
  </si>
  <si>
    <t xml:space="preserve">A qualified geotechnical engineer is to inspect a proof roll on the constructed working platforms adopting a 20t water cart or equivalent to verify the platform's stability. </t>
  </si>
  <si>
    <t>A working platform certificate shall be issued by GCS prior to piling operations commencing on all working platforms.</t>
  </si>
  <si>
    <t>Subission of photos</t>
  </si>
  <si>
    <t>Clause 5</t>
  </si>
  <si>
    <t>A qualified geotechnical engineer is to inspect and approve the site won material to be adopted as platform material. CBR test results and grading shall be provided to GCS as part of the validation process.</t>
  </si>
  <si>
    <t>Geotech Eng.</t>
  </si>
  <si>
    <t>MRTS01
Cl. 8</t>
  </si>
  <si>
    <t>Depth (to concrete) &amp; Time when Tremie is lifted</t>
  </si>
  <si>
    <t>Length of tremie within concrete during lifting</t>
  </si>
  <si>
    <t>S40/20/100</t>
  </si>
  <si>
    <t>Flyash Blend 25</t>
  </si>
  <si>
    <t>20mm aggregate</t>
  </si>
  <si>
    <t>10mm aggregate</t>
  </si>
  <si>
    <t>Course Sand</t>
  </si>
  <si>
    <t>Fine Sand</t>
  </si>
  <si>
    <t>WR Admixture</t>
  </si>
  <si>
    <t>Re Admixture</t>
  </si>
  <si>
    <t>Rock complies with the material requirements specified on the drawings or specifications (igneous or metamorphic rock)</t>
  </si>
  <si>
    <t>MRTS03
Cl. 47.2</t>
  </si>
  <si>
    <t>Cement mortar shall consist of one part Type GP cement to three parts fine sand. Materials shall coply with MRTS70</t>
  </si>
  <si>
    <t>MRTS03
Cl41.3; Cl47.3</t>
  </si>
  <si>
    <t>Rock material shall be placed such that larger rocks are uniformly distributed throughout the rockwork layer with smaller rocks filling the voids.</t>
  </si>
  <si>
    <t>MRTS03
Cl. 47.3</t>
  </si>
  <si>
    <t>The face shall be handpacked with selected smaller rock and groute with cement mortar to gve a smooth and even appearance.</t>
  </si>
  <si>
    <t>Concrete Conforms with Cl 6.1 (MRTS 70)
Concrete Mortar conforms to Cl6.2
Steel Reinforcing conforms to MRTS71
Rock Masonry conforms to Cl39
Grouted Rock Pitching complies with Cl 40
Steel Wire Matresses comply with Cl 43</t>
  </si>
  <si>
    <t>Inspection &amp; Ttest Plan</t>
  </si>
  <si>
    <t>Inspection &amp; Test Plan</t>
  </si>
  <si>
    <t>Topsoil stripped as required in Cl 3.1 of Annexure MRTS.04.01. Depth of excavation shall be specified in the Cl 3.1 of Annexure MRTS04.01 or as directed.</t>
  </si>
  <si>
    <t>MRTS04.1
Cl 6</t>
  </si>
  <si>
    <t>Material disposed of appropriately ON SITE only with written approval of the Administrator and, placed in a manner to remain stable and free draining in the long term. Finished surface stabilised with topsoil and grass</t>
  </si>
  <si>
    <t>Material disposed of OFF SITE was done so disposed of in accordance with all relevant Statutory 
Requirements and additional requirements as set out in Clause 6 of MRTS04.1</t>
  </si>
  <si>
    <t>Visual
Tolerances: Table 6.3.1
Subgrade = +25mm</t>
  </si>
  <si>
    <t>Vertical Position: Survey
+/- 15mm</t>
  </si>
  <si>
    <t>Road Roughness: Q708B, Q708C &amp; Q708D
Rs max. value: 2.31 (m/km)</t>
  </si>
  <si>
    <t>MRTS11 CL11.3</t>
  </si>
  <si>
    <t>Unless otherwise approved, sprayed bituminous treatments that will be trafficked shall not be sprayed if the air temperature is likely to fall below 10C at any time during the first two weeks.</t>
  </si>
  <si>
    <t>MRTS11.1 Cl 10</t>
  </si>
  <si>
    <t>Following rain, or other events causing moisture ingress, sealing shall be postponed in accordance with the table in MRTS11.1 Cl. 10</t>
  </si>
  <si>
    <t>If stated in Clause 3 of MRTS22.1, a sample of 40kg of each type of aggregate to be used shall be supplied to the Administrator 14 days prior to use.</t>
  </si>
  <si>
    <t xml:space="preserve">
1 per lot/ 1 test
1 per  lot/ 1 test</t>
  </si>
  <si>
    <t xml:space="preserve">
1 per 200m/ 1 test
1 per  type/ 1 test</t>
  </si>
  <si>
    <t>1 per 50 / 1 test</t>
  </si>
  <si>
    <t>1 per lot / 1 test</t>
  </si>
  <si>
    <t>MRTS51
Cl 6.3</t>
  </si>
  <si>
    <t>MRTS51
Cl 6.4</t>
  </si>
  <si>
    <t>MRTS51
Cl 8.2.1</t>
  </si>
  <si>
    <t>MRTS51
Cl 8.3</t>
  </si>
  <si>
    <t>MRTS51
Cl 8.7</t>
  </si>
  <si>
    <t>MRTS51
Cl 8.10</t>
  </si>
  <si>
    <t>No harm caused to native fauna. Areas of significance and related management requirements are stated in Cl 7 of Annexure MRTS51.1.</t>
  </si>
  <si>
    <t>MRTS51
Cl 8.11</t>
  </si>
  <si>
    <t>MRTS51
8.14</t>
  </si>
  <si>
    <t>Mix designs for each class of concrete forwarded to Administrator at least 4 weeks prior to first delivery</t>
  </si>
  <si>
    <t>MRTS70
Cl 9.2</t>
  </si>
  <si>
    <t>MRTS70
Cl 10.4.1</t>
  </si>
  <si>
    <t xml:space="preserve">Where travel or placement times are, by neccessity, longer than those listed in Table 10.4 a procedure shall be submitted to the Adminstrator for approval. </t>
  </si>
  <si>
    <t>Written
6 weeks notice</t>
  </si>
  <si>
    <t>MRTS70
Cl 15.1</t>
  </si>
  <si>
    <t>MRTS70
Cl 15.1.1</t>
  </si>
  <si>
    <t xml:space="preserve">All mixes &gt;20MPa have a trial mix complete and Administrator given 3 days notice. </t>
  </si>
  <si>
    <t>MRTS70
Cl 7.5</t>
  </si>
  <si>
    <t>MRTS70
Cl 15.3</t>
  </si>
  <si>
    <t>MRTS70
Cl 15.5</t>
  </si>
  <si>
    <t>MRTS70
Cl 15.6.3</t>
  </si>
  <si>
    <t>MRTS70
Cl 15.11.1</t>
  </si>
  <si>
    <t>MRTS70
Cl 10.4</t>
  </si>
  <si>
    <t>MRTS70
Cl 15.6.1</t>
  </si>
  <si>
    <t>Concrete operations shall not commence until all relevant procedures have been approved by the Administrator</t>
  </si>
  <si>
    <t>MRTS70
Cl 15.6</t>
  </si>
  <si>
    <t>Hold Point 3/5</t>
  </si>
  <si>
    <t>MRTS70
Cl 15.4.1
Cl 15.6.1</t>
  </si>
  <si>
    <t>MRTS70
Cl 15.7.2</t>
  </si>
  <si>
    <t>MRTS70
Cl 15.8</t>
  </si>
  <si>
    <r>
      <t xml:space="preserve">Forms not removed until
</t>
    </r>
    <r>
      <rPr>
        <sz val="9"/>
        <color theme="1"/>
        <rFont val="Calibri"/>
        <family val="2"/>
        <scheme val="minor"/>
      </rPr>
      <t>* non-structural - min(50% of 28 day strength or 3 days)
* soffits of slabs, headstock and diaphragms - 7 days
* Side forms of structural concrete - 2 days (Exposure class A), 3 days  (B1, B2) or 5 days (Exposure class C)</t>
    </r>
  </si>
  <si>
    <t>MRTS70
Cl 15.13</t>
  </si>
  <si>
    <t>Forms removed with care and curing commence upon completion of finishing operations to approved procedures. If forms removed in under 7 days, curing commences within 1 hour</t>
  </si>
  <si>
    <t>MRTS70
Cl 15.12</t>
  </si>
  <si>
    <t>MRTS70
Cl 12.5</t>
  </si>
  <si>
    <t>MRTS70
Cl 12.3</t>
  </si>
  <si>
    <t>MRTS70
Cl 15.2</t>
  </si>
  <si>
    <t>1-3 Loads - Every Load
4-10 Loads - 4 Samples
11-23 Loads - 5 Samples
&gt;24 Loads - 1 per 4 loads</t>
  </si>
  <si>
    <t>MRTS70
Cl 11
AS1379</t>
  </si>
  <si>
    <t>MRTS74
Cl 5.2.1.1</t>
  </si>
  <si>
    <t>Grouting of transverse stressing holes shall be a witness point</t>
  </si>
  <si>
    <t>MRTS74
Cl 8.7</t>
  </si>
  <si>
    <t>MRTS74
Cl 5.2.1.2</t>
  </si>
  <si>
    <t>MRTS74
Cl 5.2.1.3.1</t>
  </si>
  <si>
    <t>MRTS74
Cl 5.2.1.3.5
Cl 5.2.1.4</t>
  </si>
  <si>
    <t>MRTS74
Cl 6.6</t>
  </si>
  <si>
    <t>MRTS74
Cl 7.3.4</t>
  </si>
  <si>
    <t>MRTS91
Cl. 5.2</t>
  </si>
  <si>
    <t>High Strength Geosynthetic Reinforcement in Road Embankments</t>
  </si>
  <si>
    <t>Geosynthetic reinforcement material shall comply with the requirements of MRTS100 Cl. 6.1</t>
  </si>
  <si>
    <t>MRTS100
Cl. 6.1</t>
  </si>
  <si>
    <t>The selected material above and below geosynthetic reinforcement but comply with the properties of Class A or B or better as defined by MRTS04</t>
  </si>
  <si>
    <t>MRTS100
Cl. 6.2</t>
  </si>
  <si>
    <t>The select material shall meet the electrochemical reuqirements specified in Table 7.2C of MRTS06</t>
  </si>
  <si>
    <t>Compacted thickness of selected material must be between 300mm and 350mm</t>
  </si>
  <si>
    <t>MRTS100
Cl. 6.3</t>
  </si>
  <si>
    <t>Each consignment of geosynthetic reinforcement delviered to site must accompanied with a manufacturer's certificate of compliance.</t>
  </si>
  <si>
    <t>MRTS100
Cl. 6.4</t>
  </si>
  <si>
    <t>Four weeks prior to the supply of geosynthetic reinforcement, the Contractor shall submit to the Adminstrator the design information as per Cl. 6.3</t>
  </si>
  <si>
    <t>Seven days prior to its proposed use, the Contractor is to submit a signed statement certifying that the geosynthetic reinforcement compiles with the requirements of MRTS100</t>
  </si>
  <si>
    <t>Packaging, delivery and storage of the geosynthetic reinforcement shall be in accordance with Cl. 7 of MRTS100</t>
  </si>
  <si>
    <t>MRTS100
Cl. 7</t>
  </si>
  <si>
    <t>5 days prior to installation, a method statement shall be submitted to the Administrator.</t>
  </si>
  <si>
    <t>MRTS100
Cl. 8.1</t>
  </si>
  <si>
    <t>Placing of selected material shall not commence prior to the acceptance of the laid reinforcement by the Administrator.</t>
  </si>
  <si>
    <t>MRTS100
Cl. 8.3</t>
  </si>
  <si>
    <t>Conformance testing of geosynthetic reinforcement delivered to the project shall be carried out as specified in Cl. 9 of MRTS100</t>
  </si>
  <si>
    <t>MRTS100
Cl. 9</t>
  </si>
  <si>
    <t>Environmental Management</t>
  </si>
  <si>
    <t>Precast Concrete Block Shoulder Dykes</t>
  </si>
  <si>
    <t xml:space="preserve">Concrete Conforms with Cl 6.1 (MRTS 70)
Concrete Mortar conforms to Cl6.2
Asphlat conforms with MRTS30 </t>
  </si>
  <si>
    <t>MRTS03
Cl 22.2</t>
  </si>
  <si>
    <t>Constructed in the locations specified on the project drawings.</t>
  </si>
  <si>
    <t>MRTS03
Cl 22.3.1</t>
  </si>
  <si>
    <t>The horizontal and vertical alignment of shoulder dykes shall not vary from those specified by more than ±10mm. The alignments of shoulder dykes shall have smooth lines.</t>
  </si>
  <si>
    <t>MRTS03
Cl 22.5</t>
  </si>
  <si>
    <t>Subsoil and Topsoil Amelioration</t>
  </si>
  <si>
    <t>Grass seeding, Hydromulching and Turfing</t>
  </si>
  <si>
    <t>Mulching</t>
  </si>
  <si>
    <t>Planting</t>
  </si>
  <si>
    <t>Establishment, Monitoring and Finalisation</t>
  </si>
  <si>
    <t>20 030</t>
  </si>
  <si>
    <t>Pay Items</t>
  </si>
  <si>
    <t>Survey</t>
  </si>
  <si>
    <t>Left O/S</t>
  </si>
  <si>
    <t>Right O/S</t>
  </si>
  <si>
    <t>Date Work Completed</t>
  </si>
  <si>
    <t>Claim Period</t>
  </si>
  <si>
    <t>Test Reports Attached</t>
  </si>
  <si>
    <t>Survey Reports Attached</t>
  </si>
  <si>
    <t xml:space="preserve">Invert </t>
  </si>
  <si>
    <t>Alignment</t>
  </si>
  <si>
    <t>Lintel/Lid</t>
  </si>
  <si>
    <t>Project Wide</t>
  </si>
  <si>
    <t>EMP</t>
  </si>
  <si>
    <t>XXXX</t>
  </si>
  <si>
    <t>Estimate measure, awaiting survey qtys</t>
  </si>
  <si>
    <t>Estimate measure, survey only at completion of pay item.</t>
  </si>
  <si>
    <t>Lot Notification (Open) not sent</t>
  </si>
  <si>
    <t>Survey report requested, not received</t>
  </si>
  <si>
    <t>ARQ completed</t>
  </si>
  <si>
    <t>To be discussed</t>
  </si>
  <si>
    <t>Require Set up</t>
  </si>
  <si>
    <t>Pending ITP</t>
  </si>
  <si>
    <t>Work In Progress</t>
  </si>
  <si>
    <t>Client Project No.: 273545</t>
  </si>
  <si>
    <t xml:space="preserve">Hope Island Intersection </t>
  </si>
  <si>
    <t>CN - 11463</t>
  </si>
  <si>
    <t>Test Request Register - Geotech</t>
  </si>
  <si>
    <t>TR</t>
  </si>
  <si>
    <t>Issued</t>
  </si>
  <si>
    <t>Notes</t>
  </si>
  <si>
    <t>Invoice</t>
  </si>
  <si>
    <t>TR #</t>
  </si>
  <si>
    <t>Geotechnical Lot</t>
  </si>
  <si>
    <t>Level</t>
  </si>
  <si>
    <t>Test 1</t>
  </si>
  <si>
    <t>Qty</t>
  </si>
  <si>
    <t>Test 2</t>
  </si>
  <si>
    <t>Test 3</t>
  </si>
  <si>
    <t>Test 4</t>
  </si>
  <si>
    <t>Test 5</t>
  </si>
  <si>
    <t>Test 6</t>
  </si>
  <si>
    <t>Test 7</t>
  </si>
  <si>
    <t xml:space="preserve"> Date Test Required</t>
  </si>
  <si>
    <t>Report Issued</t>
  </si>
  <si>
    <t>To Be Tested Under This Booking</t>
  </si>
  <si>
    <t>Concrete Lot</t>
  </si>
  <si>
    <t>Slump</t>
  </si>
  <si>
    <t>Cylinders</t>
  </si>
  <si>
    <t>Test Reports Received</t>
  </si>
  <si>
    <t>Test Reports Outstanding</t>
  </si>
  <si>
    <t>Test Request Register - Water Quality</t>
  </si>
  <si>
    <t>Environmental Lot</t>
  </si>
  <si>
    <t>Water Quality</t>
  </si>
  <si>
    <t>Full Suite</t>
  </si>
  <si>
    <t>PH, Waste, Dissolved Oxygen, Hydrocarbons</t>
  </si>
  <si>
    <t>20 072</t>
  </si>
  <si>
    <t xml:space="preserve">Gresham Street Bridge Replacement </t>
  </si>
  <si>
    <t>Approved By: Dan Marks</t>
  </si>
  <si>
    <t>Date Approved: 01/04/2021</t>
  </si>
  <si>
    <t>Approved By:Dan Marks</t>
  </si>
  <si>
    <t>ITP's Attached</t>
  </si>
  <si>
    <t xml:space="preserve">No. </t>
  </si>
  <si>
    <t>Report No.</t>
  </si>
  <si>
    <t>Conformance Report Attached</t>
  </si>
  <si>
    <t>Pay Item</t>
  </si>
  <si>
    <t>Opened</t>
  </si>
  <si>
    <t>Started</t>
  </si>
  <si>
    <t>Complete</t>
  </si>
  <si>
    <t>Conformed</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</si>
  <si>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</si>
  <si>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</si>
  <si>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</si>
  <si>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</si>
  <si>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</si>
  <si>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</si>
  <si>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</si>
  <si>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</si>
  <si>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</si>
  <si>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</si>
  <si>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</si>
  <si>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</si>
  <si>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</si>
  <si>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</si>
  <si>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</si>
  <si>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</si>
  <si>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</si>
  <si>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</si>
  <si>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</si>
  <si>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</si>
  <si>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</si>
  <si>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</si>
  <si>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</si>
  <si>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</si>
  <si>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</si>
  <si>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</si>
  <si>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</si>
  <si>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</si>
  <si>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</si>
  <si>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</si>
  <si>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</si>
  <si>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</si>
  <si>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</si>
  <si>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</si>
  <si>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</si>
  <si>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</si>
  <si>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</si>
  <si>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</si>
  <si>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</si>
  <si>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</si>
  <si>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</si>
  <si>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</si>
  <si>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</si>
  <si>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</si>
  <si>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C-49</t>
  </si>
  <si>
    <t>C-50</t>
  </si>
  <si>
    <t>C-51</t>
  </si>
  <si>
    <t>C-52</t>
  </si>
  <si>
    <t>C-53</t>
  </si>
  <si>
    <t>C-54</t>
  </si>
  <si>
    <t>C-55</t>
  </si>
  <si>
    <t>C-56</t>
  </si>
  <si>
    <t>C-57</t>
  </si>
  <si>
    <t>C-58</t>
  </si>
  <si>
    <t>C-59</t>
  </si>
  <si>
    <t>C-60</t>
  </si>
  <si>
    <t>C-61</t>
  </si>
  <si>
    <t>C-62</t>
  </si>
  <si>
    <t>C-63</t>
  </si>
  <si>
    <t>C-64</t>
  </si>
  <si>
    <t>C-65</t>
  </si>
  <si>
    <t>C-66</t>
  </si>
  <si>
    <t>C-67</t>
  </si>
  <si>
    <t>C-68</t>
  </si>
  <si>
    <t>C-69</t>
  </si>
  <si>
    <t>C-70</t>
  </si>
  <si>
    <t>C-71</t>
  </si>
  <si>
    <t>C-72</t>
  </si>
  <si>
    <t>C-73</t>
  </si>
  <si>
    <t>C-74</t>
  </si>
  <si>
    <t>C-75</t>
  </si>
  <si>
    <t>C-76</t>
  </si>
  <si>
    <t>C-77</t>
  </si>
  <si>
    <t>C-78</t>
  </si>
  <si>
    <t>C-79</t>
  </si>
  <si>
    <t>C-80</t>
  </si>
  <si>
    <t>C-81</t>
  </si>
  <si>
    <t>C-82</t>
  </si>
  <si>
    <t>C-83</t>
  </si>
  <si>
    <t>C-84</t>
  </si>
  <si>
    <t>C-85</t>
  </si>
  <si>
    <t>C-86</t>
  </si>
  <si>
    <t>C-87</t>
  </si>
  <si>
    <t>C-88</t>
  </si>
  <si>
    <t>C-89</t>
  </si>
  <si>
    <t>C-90</t>
  </si>
  <si>
    <t>C-91</t>
  </si>
  <si>
    <t>C-92</t>
  </si>
  <si>
    <t>C-93</t>
  </si>
  <si>
    <t>C-94</t>
  </si>
  <si>
    <t>C-95</t>
  </si>
  <si>
    <t>C-96</t>
  </si>
  <si>
    <t>C-97</t>
  </si>
  <si>
    <t>C-98</t>
  </si>
  <si>
    <t>C-99</t>
  </si>
  <si>
    <t>C-100</t>
  </si>
  <si>
    <t>C-101</t>
  </si>
  <si>
    <t>C-102</t>
  </si>
  <si>
    <t>G-8</t>
  </si>
  <si>
    <t>G-9</t>
  </si>
  <si>
    <t>G-10</t>
  </si>
  <si>
    <t>G-11</t>
  </si>
  <si>
    <t>G-12</t>
  </si>
  <si>
    <t>G-13</t>
  </si>
  <si>
    <t>G-14</t>
  </si>
  <si>
    <t>G-15</t>
  </si>
  <si>
    <t>G-16</t>
  </si>
  <si>
    <t>G-17</t>
  </si>
  <si>
    <t>G-18</t>
  </si>
  <si>
    <t>G-19</t>
  </si>
  <si>
    <t>G-20</t>
  </si>
  <si>
    <t>G-21</t>
  </si>
  <si>
    <t>G-22</t>
  </si>
  <si>
    <t>G-23</t>
  </si>
  <si>
    <t>G-24</t>
  </si>
  <si>
    <t>G-25</t>
  </si>
  <si>
    <t>G-26</t>
  </si>
  <si>
    <t>G-27</t>
  </si>
  <si>
    <t>G-28</t>
  </si>
  <si>
    <t>G-29</t>
  </si>
  <si>
    <t>G-30</t>
  </si>
  <si>
    <t>G-31</t>
  </si>
  <si>
    <t>G-32</t>
  </si>
  <si>
    <t>G-33</t>
  </si>
  <si>
    <t>G-34</t>
  </si>
  <si>
    <t>G-35</t>
  </si>
  <si>
    <t>G-36</t>
  </si>
  <si>
    <t>G-37</t>
  </si>
  <si>
    <t>G-38</t>
  </si>
  <si>
    <t>G-39</t>
  </si>
  <si>
    <t>G-40</t>
  </si>
  <si>
    <t>G-41</t>
  </si>
  <si>
    <t>G-42</t>
  </si>
  <si>
    <t>G-43</t>
  </si>
  <si>
    <t>G-44</t>
  </si>
  <si>
    <t>G-45</t>
  </si>
  <si>
    <t>G-46</t>
  </si>
  <si>
    <t>G-47</t>
  </si>
  <si>
    <t>G-48</t>
  </si>
  <si>
    <t>G-49</t>
  </si>
  <si>
    <t>G-50</t>
  </si>
  <si>
    <t>G-51</t>
  </si>
  <si>
    <t>G-52</t>
  </si>
  <si>
    <t>G-53</t>
  </si>
  <si>
    <t>G-54</t>
  </si>
  <si>
    <t>G-55</t>
  </si>
  <si>
    <t>G-56</t>
  </si>
  <si>
    <t>G-57</t>
  </si>
  <si>
    <t>G-58</t>
  </si>
  <si>
    <t>Rev 1</t>
  </si>
  <si>
    <t>Lot #2</t>
  </si>
  <si>
    <t>Lot #3</t>
  </si>
  <si>
    <t>Chainage End</t>
  </si>
  <si>
    <t>Inspector:</t>
  </si>
  <si>
    <t>Project Engineer:</t>
  </si>
  <si>
    <t xml:space="preserve">Client Project No.: </t>
  </si>
  <si>
    <t>Conduit and Pits</t>
  </si>
  <si>
    <t xml:space="preserve">NCR </t>
  </si>
  <si>
    <t xml:space="preserve">Landscape and Revegetation </t>
  </si>
  <si>
    <t>Sign Material conforms with the requirements as set out in Cl 13.3. Other materials may be considered with approval from the Administrator</t>
  </si>
  <si>
    <t>MRTS14
Cl 13.3.1.5</t>
  </si>
  <si>
    <t>Flood depth indicators shall be manufactured from extruded aluminium rectangular hollow section, nominal size 200mm x 38mm x 3mm and conform to SD 1170</t>
  </si>
  <si>
    <r>
      <t xml:space="preserve">Mulch installed in accordance with Cl 8.2.3, at a minimum depth of 100mm in planting areas and 150mm by 1000mm to container stock </t>
    </r>
    <r>
      <rPr>
        <strike/>
        <sz val="11"/>
        <color theme="1"/>
        <rFont val="Calibri"/>
        <family val="2"/>
      </rPr>
      <t>≥</t>
    </r>
    <r>
      <rPr>
        <strike/>
        <sz val="11"/>
        <color theme="1"/>
        <rFont val="Calibri"/>
        <family val="2"/>
        <scheme val="minor"/>
      </rPr>
      <t>25L, pre-emergence herbicide applied and activated where specified and in accordance with TMR Standard Drawing 1653</t>
    </r>
  </si>
  <si>
    <t>Plant Mixed Lightly Bound (Cemented) Pavements</t>
  </si>
  <si>
    <t>HOLD POINT 1
Milestone</t>
  </si>
  <si>
    <t>Clause 5.2 MRTS10</t>
  </si>
  <si>
    <t>MRTS10
Clause 6.1.1 
MRTS05</t>
  </si>
  <si>
    <t>HOLD POINT 3</t>
  </si>
  <si>
    <t xml:space="preserve">MRTS10
Clause 7.1 </t>
  </si>
  <si>
    <t>WITNESS POINT 1 /HOLD POINT 3</t>
  </si>
  <si>
    <t xml:space="preserve">MRTS10
Clause 8.1 </t>
  </si>
  <si>
    <t xml:space="preserve"> MRTS05
Clause 7</t>
  </si>
  <si>
    <t>MRTS10
Cl.8.2.1.4</t>
  </si>
  <si>
    <t xml:space="preserve">MRTS10
Clause 8.2.4 </t>
  </si>
  <si>
    <t xml:space="preserve">MRTS10
Clause 8.2.3 </t>
  </si>
  <si>
    <t xml:space="preserve">MRTS10
Clause 8.2.10 </t>
  </si>
  <si>
    <t xml:space="preserve"> MRTS10
Cl. 8.2.10.1</t>
  </si>
  <si>
    <t xml:space="preserve"> MRTS10
Cl. 8.2.10.2
Cl.6.4</t>
  </si>
  <si>
    <t xml:space="preserve">MRTS10
Clause 8.2.9 </t>
  </si>
  <si>
    <t xml:space="preserve">MRTS10
Clause 8.2.11 </t>
  </si>
  <si>
    <t xml:space="preserve">MRTS10
Clause 8.3.4 </t>
  </si>
  <si>
    <t>MRTS10
Clause 9.4.8</t>
  </si>
  <si>
    <t xml:space="preserve">MRTS10
Clause 8.3.5.2 </t>
  </si>
  <si>
    <t xml:space="preserve">MRTS10
Clause 8.3.5.3 </t>
  </si>
  <si>
    <t xml:space="preserve">MRTS10
Clause 8.3.6 </t>
  </si>
  <si>
    <t xml:space="preserve"> MRTS10
Clause 8.3.5.4</t>
  </si>
  <si>
    <t>WITNESS POINT</t>
  </si>
  <si>
    <t xml:space="preserve">MRTS10
Clause 9.4.9 </t>
  </si>
  <si>
    <t>HOLD POINT</t>
  </si>
  <si>
    <t xml:space="preserve">MRTS10
Clause 9.5.1 </t>
  </si>
  <si>
    <t>Documented procedure shall be prepared as per the provisions detailed Clause 5.2 of MRTS10 and shall be submitted for approval at least 14days prior to commencement of lightly bound pavement works</t>
  </si>
  <si>
    <r>
      <t>The unbound pavement material to be used as part of the plant-mixed lightly bound pavement shall be as per Clause 1.1of Annexures MRTS10.1  or otherwise specified elsewhere</t>
    </r>
    <r>
      <rPr>
        <b/>
        <sz val="11"/>
        <color theme="1"/>
        <rFont val="Calibri"/>
        <family val="2"/>
        <scheme val="minor"/>
      </rPr>
      <t xml:space="preserve"> </t>
    </r>
  </si>
  <si>
    <t>A trial of the manufacturing and laying operations shall be caried out prior to commencement  of the work.
The trial pavement shall be located within the site and be not less than 1000m2. It shall determine the characteristics highlighted in Clause 8.1 MRTS10
Material and construction compliance testing nominated in Clause 8.1  shall be completed and the finished pavement complies with the technical specification of MRTS10. If deemed not conforming, further trialing shall be undertaken.</t>
  </si>
  <si>
    <t>Each supply lots shall be sampled and tested for compliance in accordance with the testing frequencies specify in MRTS05. No material shall be incorporated into the work unless it has demonstrated compliance fully with the requirements of MRTS05 and MRTS10</t>
  </si>
  <si>
    <t>Equipment as specified in approved construction procedure</t>
  </si>
  <si>
    <r>
      <t>CMB material shall not proceed when:
a) air temperature is less than 10</t>
    </r>
    <r>
      <rPr>
        <sz val="11"/>
        <color theme="1"/>
        <rFont val="Calibri"/>
        <family val="2"/>
      </rPr>
      <t>°C or greater than 40°C
b) during rain or when rain is likely to fall during placement
c) evaporation rate due to the combined effect of air temperature, wind and relative  humidity may result in excessive drying of the CMB</t>
    </r>
  </si>
  <si>
    <t>Define as the maximum period between mixing the modifying binder into the unbound granular material and the completion of compaction.
The allowable working time for the plant-mixed lightly bound pavement is to be the lesser of the following
a) Working time determined in accordance with Test Method Q136
b) Four hours</t>
  </si>
  <si>
    <t>Deemed to be fresh when the material compacted on each side of the joint has been modified, placed and compacted within the allowable working time. 
Longitudinal joints shall be located within 300mm of the final traffic lane marking.
In multi layer of lightly bound pavement, longitudinal joints of each layer shall be offset from the underlying layer by a minimum of 150mm</t>
  </si>
  <si>
    <t>Where fresh joint between adjoining or adjacent run is to be compacted, the outside 300mm of material from the first run shall be left uncompacted until the adjacent run is ready for compaction.</t>
  </si>
  <si>
    <t>Joints that are not fresh  shall be cut back to form a neat, clean vertical face.
Cutback distance shall be a minimum of 150mm and before placing the adjoining layer or adjacent layer, the cut back edge of the existing layer shall have a cement/water slurry at a rate of 2kg/m2. The slurry cement/water ratio to be 0.6 and 0.7.</t>
  </si>
  <si>
    <t>The surface of an existing layer of lightly bound pavement shall be water cured until placement of the next layer and/or bituminous surfacing is applied. Unless approved, within 7 days of placement the lightly bound pavement shall be covered by a subsequent layer and/or bituminous treatment.</t>
  </si>
  <si>
    <t>With the exception of vehicles directly involved with curing, compliance testing,  sealing operations and construction of overlaying pavements and subsoil/pavement drains -
a) It shall not be trafficked other than the final (upper most)
b) The final (upper most) lightly bound pavement layer shall not be trafficked within 24 hours of placement and only once the initial bituminous treatment is applied.</t>
  </si>
  <si>
    <t>Unconfined compressive strength between 1 - 2MPa</t>
  </si>
  <si>
    <t>The perceptible surface deformation test (T198) shall be undertaken in the presence of the Administrator</t>
  </si>
  <si>
    <t>The characteristic value of relative compaction shall not be less than 100%, except for the upper most layer of lightly bound base which shall not be less than 102%
Compaction testing will be conducted at the 4hrs working time after batching</t>
  </si>
  <si>
    <t>The actual content of stabilising agent for each lot shall be represented by both the min. &amp; max. characteristic value of the actual content of stabilising agent, and
When UCS tests are being undertaken, the sample being used must also be tested for stabilising
agent content.</t>
  </si>
  <si>
    <r>
      <t xml:space="preserve">Horizontal tolerances shall not be more than </t>
    </r>
    <r>
      <rPr>
        <sz val="11"/>
        <color theme="1"/>
        <rFont val="Calibri"/>
        <family val="2"/>
      </rPr>
      <t>± 50mm except for the following:
a) Pavement edges not adjacent to any other part of the pavement and not adjacent to any structure or adjoining road, transverse tolerance shall be -50mm + 250mm
b) Where alignment of the pavement with an existing structure is necessary</t>
    </r>
  </si>
  <si>
    <r>
      <t xml:space="preserve">The primary tolerance for the CMB shall be </t>
    </r>
    <r>
      <rPr>
        <sz val="11"/>
        <color theme="1"/>
        <rFont val="Calibri"/>
        <family val="2"/>
      </rPr>
      <t>± 10mm. Further, the total thickness of the constructed CMB pavement shall be within -20mm, +unspecified of the specified thickness.</t>
    </r>
  </si>
  <si>
    <t>Deviation of a straight edge placed anywhere on the surface shall not exceed 10mm over 3m</t>
  </si>
  <si>
    <t>Crossfall shall not differ from the designed crossfall by more than 0.5% absolute.</t>
  </si>
  <si>
    <t>No CMB layer shall be covered by a subsequent layer of pavement or surfacing untill all testing has been completed, the surface finish comlies with Clause 8.2.7 and the layer presented to the Administrator. All production UCS test results for preceding lightly bound pavment lots constructed more than 10 working days prior comply with the requirements of this Technical Specification.
Construction shall not proceed until the requirements of Clause 9.5.1 has been met</t>
  </si>
  <si>
    <t>Date Approved: 24/11/2022</t>
  </si>
  <si>
    <t>MRTS03
Cl. 9.2
Cl. 9.4</t>
  </si>
  <si>
    <t>Clearing and Grubbing</t>
  </si>
  <si>
    <t>QR-CTS-Part 5</t>
  </si>
  <si>
    <t>Construction Environmental Management</t>
  </si>
  <si>
    <t>Quality Management System</t>
  </si>
  <si>
    <t>Part 2</t>
  </si>
  <si>
    <t xml:space="preserve">Drilling and excavation may be carried out between trains, provided these operations do not interfere with, or threaten the passage of trains, as determined by the Superintendent. </t>
  </si>
  <si>
    <t>Part 30</t>
  </si>
  <si>
    <t>Part Q</t>
  </si>
  <si>
    <t>Concrete installed to within positional, dimensional and relative  tolerances. 
Should a specified tolerance be exceeded, the work shall be liable to rejection.</t>
  </si>
  <si>
    <t>Visual
&lt;Specified MRTS70 Cl22
QR-CTS-Part 7</t>
  </si>
  <si>
    <t xml:space="preserve">Inspection of steel reinforcement before placement of concrete. </t>
  </si>
  <si>
    <t>The min. clear distance between parallel bars other than lapped bars shall be the greater of:
- 1.5 x the diameter of the larger bar
- 1.5 x max nominal size of aggregate
- or 40mm</t>
  </si>
  <si>
    <t>QR-CTS-Part 7
Cl 10</t>
  </si>
  <si>
    <t>Piles shall be cast to a minimum of 200mm above above the underside of the pile cap of headstock and then concrete shall be cut back to leave 75mm maximum, 50mm minimum of sound concrete projecting into the pile cap or headstock.</t>
  </si>
  <si>
    <t>Pile liners shall be cut off at the level of the underside of pile caps or headstocks so that the adjacent pile concrete is not affected by the cutting operations.</t>
  </si>
  <si>
    <t>After cutting off, the pile top shall be horizontal and parallel to the underside of the pile cap or headstock. The pile shall not be domed nor have edges broken off.</t>
  </si>
  <si>
    <t>QR-CTS-Part 7 Cl13.5</t>
  </si>
  <si>
    <t>As constructed records shall be provided in accordance  with Clause 16 of MRTS 63 and Clause 14 of QR-CTS-Part 11</t>
  </si>
  <si>
    <t>QR-CTS-Part 11 Cl14</t>
  </si>
  <si>
    <t xml:space="preserve">Pile No. </t>
  </si>
  <si>
    <t>Date/Time Excavation Commenced</t>
  </si>
  <si>
    <t>Date/Time Excavation Completed</t>
  </si>
  <si>
    <t>Excavated Depth</t>
  </si>
  <si>
    <t>Pile Cut Off Level</t>
  </si>
  <si>
    <t>Length of Liner</t>
  </si>
  <si>
    <t>Rock Socket Length</t>
  </si>
  <si>
    <t>Nature and extent of base cleaning</t>
  </si>
  <si>
    <t>Details of the soils and rocks penetrated</t>
  </si>
  <si>
    <t>Details of any roughening of the shaft</t>
  </si>
  <si>
    <t>Volume of concrete placed in pile</t>
  </si>
  <si>
    <t xml:space="preserve">Prior to clearing, a qualified person shall relocate any identified fauna from the area to be cleared. A post clearing report shall be submitted to the Superintendent with the results of the inspection. </t>
  </si>
  <si>
    <t>QR-CTS-Part 02
Cl 2.2</t>
  </si>
  <si>
    <t>Clearing shall be restricted to the minimum area required for construction works and shall not exceed the limits specified in Clause 2.2 of QR-CTS-Part 02.</t>
  </si>
  <si>
    <t>Under track structures:
6.0m each side beyond the plan limits of the structure</t>
  </si>
  <si>
    <t>Any trees outside the limits specified which may endanger the works or operation of the line shall be felled and disposed of after authorisation by the Inspector</t>
  </si>
  <si>
    <t>No felling of trees shall occur outside of the rail corridor until authorised by the Inspector.</t>
  </si>
  <si>
    <t>QR-CTS-Part 02
Cl 2.4</t>
  </si>
  <si>
    <t>Any trees felled on private property shall be removed and disposed of. Any fences damaged during the works shall be repaired by the Contractor.</t>
  </si>
  <si>
    <t>QR-CTS-Part 02
Cl 2.6</t>
  </si>
  <si>
    <t>Geometrics
Clearance Limits</t>
  </si>
  <si>
    <t>QR-CTS-Part 02
Table 3</t>
  </si>
  <si>
    <t xml:space="preserve">Upon request form the Superintendent and prior to works commencing, a copy of all licences, approvals and permits obtained shall be provided. </t>
  </si>
  <si>
    <t>QR-CTS-Part 30
Clause 30.2.2</t>
  </si>
  <si>
    <t>The Contractor shall undertake any required environmental assessment sin the planning phase of the works to effectively identify and manage environmental risks and impacts.</t>
  </si>
  <si>
    <t>QR-CTS-Part 30
Clause 30.3.2</t>
  </si>
  <si>
    <t>If required, the Contractor must undertake and Environmental Design Review. A copy of the report shall be provided to the Superintendent for review and acceptance.</t>
  </si>
  <si>
    <t>QR-CTS-Part 30
Clause 30.3.3</t>
  </si>
  <si>
    <t>The Contractor shall submit an EMP to the Superintendent for review. No site construction works is to commence until written acceptance of the EMP is received from the Superintdendent.</t>
  </si>
  <si>
    <t>QR-CTS-Part 30
Clause 30.3.4</t>
  </si>
  <si>
    <t>A pre-works site condition assessment shall be completed for use as a baseline of site conditions. This shall include the construction footprint, site offices, access roads and laydown areas. The assessment shall visuall capture pre-disturbance conditions including existing areas of disturbance, extent and condition of vegetation and condition of drainage lines.</t>
  </si>
  <si>
    <t>QR-CTS-Part 30
Clause 30.3.5</t>
  </si>
  <si>
    <t>The Contractor shall develop and implement a program of inspections, audits or other assurance activities appropriate to the nature and scale of works</t>
  </si>
  <si>
    <t>QR-CTS-Part 30
Clause 30.4.2</t>
  </si>
  <si>
    <t>Should an environmental incident occur, the Contractor shall take immediate action to minimise or prevent environmental harm and shall inform the Superintendent within 24 hours. A report shall be prepared and provided to the Superintendent within 14 days.</t>
  </si>
  <si>
    <t>QR-CTS-Part 30
Clause 30.5.1</t>
  </si>
  <si>
    <t>The Contractor shall keep a record of all complaints of an environmental nature received by the Contractor.</t>
  </si>
  <si>
    <t>QR-CTS-Part 30
Clause 30.5.2</t>
  </si>
  <si>
    <t xml:space="preserve">The Contractor shall ensure that construction activities do not result in air quality impacts that cuase environmental nuisance or harm. </t>
  </si>
  <si>
    <t>QR-CTS-Part 30
Clause 30.6.3</t>
  </si>
  <si>
    <t>The Contractor shall be responsible for all aspects of vegetation management on site during the works.</t>
  </si>
  <si>
    <t>QR-CTS-Part 30
Clause 30.6.4</t>
  </si>
  <si>
    <t>The Contractor shall take care not to harm native fauna. The requirements of Clause 30.6.5 of QR-CTS-Part 30 are to be adhered to.</t>
  </si>
  <si>
    <t>QR-CTS-Part 30
Clause 30.6.5</t>
  </si>
  <si>
    <t>The Contractor shall manage all biosecurity risks under its control and with site in accordance with Clause 30.6.6 of QR-CTS-Part 30</t>
  </si>
  <si>
    <t>QR-CTS-Part 30
Clause 30.6.6</t>
  </si>
  <si>
    <t>The Contractor shall prevent the polution of waterways and water bodies. The requirements of Clause 30.6.7 of QR-CTS-Part 30 shall be adhered to.</t>
  </si>
  <si>
    <t>QR-CTS-Part 30
Clause 30.6.7</t>
  </si>
  <si>
    <t>At the end of the works, the Contractor shall return any disturbed banks to a profile similar to the pre-disturbance condition.</t>
  </si>
  <si>
    <t>The Contractor shall undertake all practicable contorl measures to prevent the contamination of soil. The management of contaminated soil shall comply with the requirements of QR-CTS-Part 30 Clause 30.6.8</t>
  </si>
  <si>
    <t>QR-CTS-Part 30
Clause 30.6.8</t>
  </si>
  <si>
    <t>The Contractor shall develop and implement an Erosion and Sediment Control Plan in accordance with the IECA Best Practice Erosion and Sediment Control publication.</t>
  </si>
  <si>
    <t>QR-CTS-Part 30
Clause 30.6.10</t>
  </si>
  <si>
    <t>The Contractor shall be responsible for management of waste generated during the works. The requirements of QR-CTS-Part 30 Clause 30.6.11 shall be adhered to.</t>
  </si>
  <si>
    <t>QR-CTS-Part 30
Clause 30.6.11</t>
  </si>
  <si>
    <t>The Contractor shall be responsible for the management of all chemicals, fuels and dangerous goods within the worksite so as to not cause environmental nuisance or harm. The requirements of QR-CTS-Part 30 Clause 30.6.12 shall be adhered to.</t>
  </si>
  <si>
    <t>Upon reaching Practical Completion, the Contractor shall supply to the Superintendent a summary report with all applicable environmental data. The report shall be in the form Post Construction and Handover Environmental Data Report MD-12-865</t>
  </si>
  <si>
    <t>QR-CTS-Part 30
Clause 30.7.2</t>
  </si>
  <si>
    <t>QR-CTS-Part 1
Cl1.11.2.1</t>
  </si>
  <si>
    <t>Where any excavation or ground disturbance is required, the Contractor shall carry out service location and shall operate a permit to excavate system before commencing.</t>
  </si>
  <si>
    <t>Where ground support is to be removed by construction excavations, the Contractor shall provide temporary supports until ground support is reinstated. Details including RPEQ certification and method of support are to be submitted to the Superintendent for review before commencement of excavation.</t>
  </si>
  <si>
    <t>QR-CTS-Part 1
Cl1.16</t>
  </si>
  <si>
    <t>Approved By: David Reid</t>
  </si>
  <si>
    <t>Date Approved: 24/03/2023</t>
  </si>
  <si>
    <t>Where excavating for load bearing footings and competent material is reached, the excavation is trimmed, dewatered and presented for final inspection to the Designer’s RPEQ geotechnical engineer.</t>
  </si>
  <si>
    <t>If the foundation surface has deteriorated since the time the foundation was approved and before
blinding concrete or backfill material has been placed, additional material shall be removed until
competent material is reached as described above and then Hold Point 7 shal be re-released.</t>
  </si>
  <si>
    <t>Concrete Placed in Underwater:
- Water level stabilised within liner
- Placement conducted by a water-tight tremie pipe
- Discharge end always remains embedded in 2m of concrete</t>
  </si>
  <si>
    <t>No fewer than 10 business days prior to the start of fabrication, the Contractor shall supply to the Administrator a copy of the fabricator's registration certificate.</t>
  </si>
  <si>
    <t>MRTS78
Cl7</t>
  </si>
  <si>
    <t>MRTS78
Cl8.1</t>
  </si>
  <si>
    <t>No fewer than 5 business days prior to the start of fabrication, the Contractor shall supply to the Administrator a copy of the material test certificates</t>
  </si>
  <si>
    <t>MRTS78
Cl9.1.1</t>
  </si>
  <si>
    <t>MRTS78
Cl10.4.4.1</t>
  </si>
  <si>
    <t>Verification of butt weld preparations three days prior to commencement of welding for pile liners</t>
  </si>
  <si>
    <t>Verification of butt weld preparations three days prior to commencement of welding.</t>
  </si>
  <si>
    <t>MRTS78
Cl10.4.4.4</t>
  </si>
  <si>
    <t>MRTS78
Cl10.4.7.2</t>
  </si>
  <si>
    <t>All fabrication steelwork shall comply with the non-destructive testing outlined in Table 10.4.7.3.
The Contractor shall submit the testing reports for review.</t>
  </si>
  <si>
    <t>MRTS78
Cl10.4.7.3</t>
  </si>
  <si>
    <t>MRTS78
Cl10.4.9</t>
  </si>
  <si>
    <t>Abrasive blasting shall be carried out in accordance with Clauses 9.3 and 9.4 of AS/NZS 5131.
The Contractor shall submit to the Administrator for review an abrasive blasting report</t>
  </si>
  <si>
    <t>MRTS78
Cl11.1</t>
  </si>
  <si>
    <t>MRTS78
Cl11.2.3</t>
  </si>
  <si>
    <t>Five days prior to erection of bolted members with T/B or T/F classification, tensioning procedure submitted to the Administrator</t>
  </si>
  <si>
    <t>MRTS78
Cl12.4</t>
  </si>
  <si>
    <r>
      <t xml:space="preserve">Fasteners shall conform to the requirements of MRTS278 </t>
    </r>
    <r>
      <rPr>
        <i/>
        <sz val="11"/>
        <color theme="1"/>
        <rFont val="Calibri"/>
        <family val="2"/>
        <scheme val="minor"/>
      </rPr>
      <t>Supply of Strcutural Fasteners</t>
    </r>
  </si>
  <si>
    <t>MRTS78
Cl9.2.1</t>
  </si>
  <si>
    <t>Installation of Steel Piers</t>
  </si>
  <si>
    <t>The erection of the steel pier shall be a witness point.</t>
  </si>
  <si>
    <t xml:space="preserve">The steel pier shall be erected with the base plates engaging the holding down bolts. </t>
  </si>
  <si>
    <t>The steel piers shall be installed on a 5-10mm thick epoxy grout levelling pad</t>
  </si>
  <si>
    <t>DWG QR-C-D102650</t>
  </si>
  <si>
    <t>Confirmation by Contractor that the packers between the ends of girders and the bank ends have been retainted or replaced.</t>
  </si>
  <si>
    <t>Project Note</t>
  </si>
  <si>
    <t xml:space="preserve">Bank end piers and piers located as shows in the Project drawings. </t>
  </si>
  <si>
    <t>Confirmation of correct alignment and levels shall be undertaken by the contractor. Rail levels shall be checked before removal of each pier from a benchmark and compared once new pier is installed.</t>
  </si>
  <si>
    <t xml:space="preserve">Rail Height Before: 
Rail Height After: </t>
  </si>
  <si>
    <t>Use As Is</t>
  </si>
  <si>
    <t>Minor</t>
  </si>
  <si>
    <t>See NCR Description</t>
  </si>
  <si>
    <t>TBA</t>
  </si>
  <si>
    <t>A mix design must be submitted at least 14days before mixing operations commence. Construction of the lightly bound pavement layer shall not proceed until a conforming mix design has been deemed suitable and accepted by the Administrator</t>
  </si>
  <si>
    <t>Date Approved: 05/12/2023</t>
  </si>
  <si>
    <t>Warrego Landslips</t>
  </si>
  <si>
    <t>A23 069</t>
  </si>
  <si>
    <t>CN22189</t>
  </si>
  <si>
    <t>Ex</t>
  </si>
  <si>
    <t>Example ITP Entry</t>
  </si>
  <si>
    <t>Warrego Highway</t>
  </si>
  <si>
    <t>LS</t>
  </si>
  <si>
    <t>February</t>
  </si>
  <si>
    <t>Work stopped when excavation has reached subgrade level. Contractor shall carry out the requirements of the relevant provisions of Clause 18.3.3</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</si>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</sst>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_(&quot;$&quot;* #,##0.00_);_(&quot;$&quot;* \(#,##0.00\);_(&quot;$&quot;* &quot;-&quot;??_);_(@_)"/>
    <numFmt numFmtId="165" formatCode="dd\-mm\-yyyy"/>
    <numFmt numFmtId="166" formatCode="000"/>
    <numFmt numFmtId="167" formatCode="#,##0.0"/>
    <numFmt numFmtId="168" formatCode="#,##0.000"/>
    <numFmt numFmtId="169" formatCode="#.00"/>
    <numFmt numFmtId="170" formatCode="_ &quot;R&quot;\ * #,##0.00_ ;_ &quot;R&quot;\ * \-#,##0.00_ ;_ &quot;R&quot;\ * &quot;-&quot;??_ ;_ @_ "/>
    <numFmt numFmtId="171" formatCode="00.00"/>
    <numFmt numFmtId="172" formatCode="0.000"/>
    <numFmt numFmtId="173" formatCode="h:mm;@"/>
    <numFmt numFmtId="174" formatCode="0.0"/>
    <numFmt numFmtId="175" formatCode="dd/mm/yy;@"/>
  </numFmts>
  <fonts count="66">
    <font>
      <sz val="11"/>
      <color theme="1"/>
      <name val="Calibri"/>
      <family val="2"/>
      <scheme val="minor"/>
    </font>
    <font>
      <b/>
      <sz val="11"/>
      <color theme="1"/>
      <name val="Calibri"/>
      <family val="2"/>
      <scheme val="minor"/>
    </font>
    <font>
      <b/>
      <sz val="18"/>
      <color theme="1"/>
      <name val="Calibri"/>
      <family val="2"/>
      <scheme val="minor"/>
    </font>
    <font>
      <b/>
      <sz val="12"/>
      <color theme="1"/>
      <name val="Calibri"/>
      <family val="2"/>
      <scheme val="minor"/>
    </font>
    <font>
      <sz val="10"/>
      <name val="Arial"/>
      <family val="2"/>
    </font>
    <font>
      <sz val="10"/>
      <name val="Times New Roman"/>
      <family val="1"/>
    </font>
    <font>
      <sz val="1"/>
      <color indexed="8"/>
      <name val="Courier"/>
      <family val="3"/>
    </font>
    <font>
      <i/>
      <sz val="1"/>
      <color indexed="8"/>
      <name val="Courier"/>
      <family val="3"/>
    </font>
    <font>
      <b/>
      <sz val="1"/>
      <color indexed="8"/>
      <name val="Courier"/>
      <family val="3"/>
    </font>
    <font>
      <b/>
      <u/>
      <sz val="10"/>
      <name val="Times New Roman"/>
      <family val="1"/>
    </font>
    <font>
      <u/>
      <sz val="10"/>
      <name val="Times New Roman"/>
      <family val="1"/>
    </font>
    <font>
      <i/>
      <u/>
      <sz val="10"/>
      <name val="Times New Roman"/>
      <family val="1"/>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9"/>
      <color theme="1"/>
      <name val="Arial"/>
      <family val="2"/>
    </font>
    <font>
      <b/>
      <sz val="22"/>
      <color theme="1"/>
      <name val="Calibri"/>
      <family val="2"/>
      <scheme val="minor"/>
    </font>
    <font>
      <b/>
      <sz val="16"/>
      <color theme="1"/>
      <name val="Calibri"/>
      <family val="2"/>
      <scheme val="minor"/>
    </font>
    <font>
      <sz val="8"/>
      <color theme="1"/>
      <name val="Calibri"/>
      <family val="2"/>
      <scheme val="minor"/>
    </font>
    <font>
      <b/>
      <sz val="20"/>
      <color theme="1"/>
      <name val="Calibri"/>
      <family val="2"/>
      <scheme val="minor"/>
    </font>
    <font>
      <sz val="12"/>
      <color theme="1"/>
      <name val="Calibri"/>
      <family val="2"/>
      <scheme val="minor"/>
    </font>
    <font>
      <sz val="10"/>
      <color theme="1"/>
      <name val="Calibri"/>
      <family val="2"/>
      <scheme val="minor"/>
    </font>
    <font>
      <sz val="10"/>
      <color theme="1"/>
      <name val="Calibri"/>
      <family val="2"/>
    </font>
    <font>
      <sz val="8.5"/>
      <color theme="1"/>
      <name val="Calibri"/>
      <family val="2"/>
    </font>
    <font>
      <sz val="7"/>
      <color theme="1"/>
      <name val="Calibri"/>
      <family val="2"/>
      <scheme val="minor"/>
    </font>
    <font>
      <sz val="11"/>
      <color theme="1"/>
      <name val="Calibri"/>
      <family val="2"/>
    </font>
    <font>
      <b/>
      <sz val="14"/>
      <color theme="1"/>
      <name val="Calibri"/>
      <family val="2"/>
      <scheme val="minor"/>
    </font>
    <font>
      <sz val="9.35"/>
      <color theme="1"/>
      <name val="Calibri"/>
      <family val="2"/>
    </font>
    <font>
      <sz val="11"/>
      <name val="Calibri"/>
      <family val="2"/>
      <scheme val="minor"/>
    </font>
    <font>
      <sz val="9"/>
      <color theme="1"/>
      <name val="Calibri"/>
      <family val="2"/>
      <scheme val="minor"/>
    </font>
    <font>
      <sz val="22"/>
      <color rgb="FFFF0000"/>
      <name val="Calibri"/>
      <family val="2"/>
      <scheme val="minor"/>
    </font>
    <font>
      <sz val="24"/>
      <color rgb="FFFF0000"/>
      <name val="Calibri"/>
      <family val="2"/>
      <scheme val="minor"/>
    </font>
    <font>
      <sz val="26"/>
      <color rgb="FFFF0000"/>
      <name val="Calibri"/>
      <family val="2"/>
      <scheme val="minor"/>
    </font>
    <font>
      <i/>
      <sz val="11"/>
      <color theme="1"/>
      <name val="Calibri"/>
      <family val="2"/>
      <scheme val="minor"/>
    </font>
    <font>
      <b/>
      <sz val="13"/>
      <color theme="1"/>
      <name val="Calibri"/>
      <family val="2"/>
      <scheme val="minor"/>
    </font>
    <font>
      <b/>
      <sz val="8"/>
      <color theme="1"/>
      <name val="Calibri"/>
      <family val="2"/>
      <scheme val="minor"/>
    </font>
    <font>
      <sz val="10.5"/>
      <color theme="1"/>
      <name val="Calibri"/>
      <family val="2"/>
      <scheme val="minor"/>
    </font>
    <font>
      <sz val="8"/>
      <color theme="1"/>
      <name val="Calibri"/>
      <family val="2"/>
    </font>
    <font>
      <sz val="11"/>
      <color theme="1"/>
      <name val="Arial"/>
      <family val="2"/>
    </font>
    <font>
      <b/>
      <sz val="11"/>
      <color theme="1"/>
      <name val="Arial"/>
      <family val="2"/>
    </font>
    <font>
      <sz val="11"/>
      <color theme="1"/>
      <name val="Calibri"/>
      <family val="2"/>
      <scheme val="minor"/>
    </font>
    <font>
      <b/>
      <sz val="11"/>
      <name val="Calibri"/>
      <family val="2"/>
      <scheme val="minor"/>
    </font>
    <font>
      <i/>
      <sz val="11"/>
      <name val="Calibri"/>
      <family val="2"/>
      <scheme val="minor"/>
    </font>
    <font>
      <i/>
      <sz val="11"/>
      <color rgb="FFFF0000"/>
      <name val="Calibri"/>
      <family val="2"/>
      <scheme val="minor"/>
    </font>
    <font>
      <b/>
      <sz val="12"/>
      <name val="Calibri"/>
      <family val="2"/>
      <scheme val="minor"/>
    </font>
    <font>
      <sz val="9"/>
      <color theme="1"/>
      <name val="Droid Sans"/>
      <family val="2"/>
    </font>
    <font>
      <sz val="8"/>
      <name val="Calibri"/>
      <family val="2"/>
      <scheme val="minor"/>
    </font>
    <font>
      <b/>
      <sz val="11"/>
      <color theme="1"/>
      <name val="Calibri"/>
      <family val="2"/>
    </font>
    <font>
      <b/>
      <sz val="8"/>
      <color theme="1"/>
      <name val="Calibri"/>
      <family val="2"/>
    </font>
    <font>
      <b/>
      <sz val="16"/>
      <color theme="1"/>
      <name val="Calibri"/>
      <family val="2"/>
    </font>
    <font>
      <strike/>
      <sz val="11"/>
      <color theme="1"/>
      <name val="Calibri"/>
      <family val="2"/>
      <scheme val="minor"/>
    </font>
    <font>
      <strike/>
      <sz val="11"/>
      <color theme="1"/>
      <name val="Calibri"/>
      <family val="2"/>
    </font>
  </fonts>
  <fills count="3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rgb="FF95B3D7"/>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92D050"/>
        <bgColor indexed="64"/>
      </patternFill>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theme="2" tint="-0.499984740745262"/>
        <bgColor indexed="64"/>
      </patternFill>
    </fill>
    <fill>
      <patternFill patternType="solid">
        <fgColor theme="3" tint="0.39997558519241921"/>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theme="4" tint="0.79998168889431442"/>
        <bgColor indexed="64"/>
      </patternFill>
    </fill>
    <fill>
      <patternFill patternType="solid">
        <fgColor theme="4" tint="0.59999389629810485"/>
        <bgColor indexed="64"/>
      </patternFill>
    </fill>
  </fills>
  <borders count="8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ck">
        <color indexed="64"/>
      </left>
      <right style="thick">
        <color indexed="64"/>
      </right>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ck">
        <color indexed="64"/>
      </left>
      <right/>
      <top/>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top/>
      <bottom/>
      <diagonal/>
    </border>
    <border>
      <left/>
      <right style="medium">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medium">
        <color indexed="64"/>
      </top>
      <bottom/>
      <diagonal/>
    </border>
    <border>
      <left style="thin">
        <color indexed="64"/>
      </left>
      <right/>
      <top/>
      <bottom/>
      <diagonal/>
    </border>
    <border>
      <left style="thin">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style="medium">
        <color indexed="64"/>
      </top>
      <bottom/>
      <diagonal/>
    </border>
  </borders>
  <cellStyleXfs count="70">
    <xf numFmtId="0" fontId="0" fillId="0" borderId="0"/>
    <xf numFmtId="0" fontId="4" fillId="0" borderId="0"/>
    <xf numFmtId="0" fontId="12" fillId="2" borderId="0" applyNumberFormat="0" applyBorder="0" applyAlignment="0" applyProtection="0"/>
    <xf numFmtId="0" fontId="12" fillId="3" borderId="0" applyNumberFormat="0" applyBorder="0" applyAlignment="0" applyProtection="0"/>
    <xf numFmtId="0" fontId="12" fillId="4" borderId="0" applyNumberFormat="0" applyBorder="0" applyAlignment="0" applyProtection="0"/>
    <xf numFmtId="0" fontId="12" fillId="5" borderId="0" applyNumberFormat="0" applyBorder="0" applyAlignment="0" applyProtection="0"/>
    <xf numFmtId="0" fontId="12" fillId="6" borderId="0" applyNumberFormat="0" applyBorder="0" applyAlignment="0" applyProtection="0"/>
    <xf numFmtId="0" fontId="12" fillId="7" borderId="0" applyNumberFormat="0" applyBorder="0" applyAlignment="0" applyProtection="0"/>
    <xf numFmtId="0" fontId="12" fillId="8" borderId="0" applyNumberFormat="0" applyBorder="0" applyAlignment="0" applyProtection="0"/>
    <xf numFmtId="0" fontId="12" fillId="9" borderId="0" applyNumberFormat="0" applyBorder="0" applyAlignment="0" applyProtection="0"/>
    <xf numFmtId="0" fontId="12" fillId="10" borderId="0" applyNumberFormat="0" applyBorder="0" applyAlignment="0" applyProtection="0"/>
    <xf numFmtId="0" fontId="12" fillId="5" borderId="0" applyNumberFormat="0" applyBorder="0" applyAlignment="0" applyProtection="0"/>
    <xf numFmtId="0" fontId="12" fillId="8" borderId="0" applyNumberFormat="0" applyBorder="0" applyAlignment="0" applyProtection="0"/>
    <xf numFmtId="0" fontId="12" fillId="11" borderId="0" applyNumberFormat="0" applyBorder="0" applyAlignment="0" applyProtection="0"/>
    <xf numFmtId="0" fontId="13" fillId="12"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13" borderId="0" applyNumberFormat="0" applyBorder="0" applyAlignment="0" applyProtection="0"/>
    <xf numFmtId="0" fontId="13" fillId="14" borderId="0" applyNumberFormat="0" applyBorder="0" applyAlignment="0" applyProtection="0"/>
    <xf numFmtId="0" fontId="13" fillId="15" borderId="0" applyNumberFormat="0" applyBorder="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3" fillId="13" borderId="0" applyNumberFormat="0" applyBorder="0" applyAlignment="0" applyProtection="0"/>
    <xf numFmtId="0" fontId="13" fillId="14" borderId="0" applyNumberFormat="0" applyBorder="0" applyAlignment="0" applyProtection="0"/>
    <xf numFmtId="0" fontId="13" fillId="19" borderId="0" applyNumberFormat="0" applyBorder="0" applyAlignment="0" applyProtection="0"/>
    <xf numFmtId="0" fontId="14" fillId="3" borderId="0" applyNumberFormat="0" applyBorder="0" applyAlignment="0" applyProtection="0"/>
    <xf numFmtId="0" fontId="15" fillId="20" borderId="18" applyNumberFormat="0" applyAlignment="0" applyProtection="0"/>
    <xf numFmtId="0" fontId="16" fillId="21" borderId="19" applyNumberFormat="0" applyAlignment="0" applyProtection="0"/>
    <xf numFmtId="3" fontId="4" fillId="0" borderId="0" applyFont="0" applyFill="0" applyBorder="0" applyAlignment="0" applyProtection="0"/>
    <xf numFmtId="167" fontId="4" fillId="0" borderId="20" applyProtection="0"/>
    <xf numFmtId="4" fontId="5" fillId="0" borderId="20" applyProtection="0"/>
    <xf numFmtId="168" fontId="4" fillId="0" borderId="20" applyProtection="0"/>
    <xf numFmtId="164" fontId="4" fillId="0" borderId="0" applyFont="0" applyFill="0" applyBorder="0" applyAlignment="0" applyProtection="0"/>
    <xf numFmtId="170" fontId="4" fillId="0" borderId="0" applyFont="0" applyFill="0" applyBorder="0" applyAlignment="0" applyProtection="0"/>
    <xf numFmtId="164" fontId="4" fillId="0" borderId="0" applyFont="0" applyFill="0" applyBorder="0" applyAlignment="0" applyProtection="0"/>
    <xf numFmtId="164" fontId="29" fillId="0" borderId="0" applyFont="0" applyFill="0" applyBorder="0" applyAlignment="0" applyProtection="0"/>
    <xf numFmtId="0" fontId="6" fillId="0" borderId="0">
      <protection locked="0"/>
    </xf>
    <xf numFmtId="0" fontId="17" fillId="0" borderId="0" applyNumberFormat="0" applyFill="0" applyBorder="0" applyAlignment="0" applyProtection="0"/>
    <xf numFmtId="0" fontId="6" fillId="0" borderId="0">
      <protection locked="0"/>
    </xf>
    <xf numFmtId="0" fontId="6" fillId="0" borderId="0">
      <protection locked="0"/>
    </xf>
    <xf numFmtId="0" fontId="7" fillId="0" borderId="0">
      <protection locked="0"/>
    </xf>
    <xf numFmtId="0" fontId="6" fillId="0" borderId="0">
      <protection locked="0"/>
    </xf>
    <xf numFmtId="0" fontId="6" fillId="0" borderId="0">
      <protection locked="0"/>
    </xf>
    <xf numFmtId="0" fontId="6" fillId="0" borderId="0">
      <protection locked="0"/>
    </xf>
    <xf numFmtId="0" fontId="7" fillId="0" borderId="0">
      <protection locked="0"/>
    </xf>
    <xf numFmtId="169" fontId="6" fillId="0" borderId="0">
      <protection locked="0"/>
    </xf>
    <xf numFmtId="0" fontId="18" fillId="4" borderId="0" applyNumberFormat="0" applyBorder="0" applyAlignment="0" applyProtection="0"/>
    <xf numFmtId="0" fontId="19" fillId="0" borderId="21" applyNumberFormat="0" applyFill="0" applyAlignment="0" applyProtection="0"/>
    <xf numFmtId="0" fontId="20" fillId="0" borderId="22" applyNumberFormat="0" applyFill="0" applyAlignment="0" applyProtection="0"/>
    <xf numFmtId="0" fontId="21" fillId="0" borderId="23" applyNumberFormat="0" applyFill="0" applyAlignment="0" applyProtection="0"/>
    <xf numFmtId="0" fontId="21" fillId="0" borderId="0" applyNumberFormat="0" applyFill="0" applyBorder="0" applyAlignment="0" applyProtection="0"/>
    <xf numFmtId="0" fontId="8" fillId="0" borderId="0">
      <protection locked="0"/>
    </xf>
    <xf numFmtId="0" fontId="8" fillId="0" borderId="0">
      <protection locked="0"/>
    </xf>
    <xf numFmtId="0" fontId="22" fillId="7" borderId="18" applyNumberFormat="0" applyAlignment="0" applyProtection="0"/>
    <xf numFmtId="0" fontId="23" fillId="0" borderId="24" applyNumberFormat="0" applyFill="0" applyAlignment="0" applyProtection="0"/>
    <xf numFmtId="0" fontId="24" fillId="22" borderId="0" applyNumberFormat="0" applyBorder="0" applyAlignment="0" applyProtection="0"/>
    <xf numFmtId="0" fontId="4" fillId="0" borderId="0"/>
    <xf numFmtId="0" fontId="4" fillId="23" borderId="25" applyNumberFormat="0" applyFont="0" applyAlignment="0" applyProtection="0"/>
    <xf numFmtId="0" fontId="9" fillId="0" borderId="0"/>
    <xf numFmtId="0" fontId="10" fillId="0" borderId="0"/>
    <xf numFmtId="0" fontId="11" fillId="0" borderId="26"/>
    <xf numFmtId="0" fontId="25" fillId="20" borderId="27" applyNumberFormat="0" applyAlignment="0" applyProtection="0"/>
    <xf numFmtId="0" fontId="26" fillId="0" borderId="0" applyNumberFormat="0" applyFill="0" applyBorder="0" applyAlignment="0" applyProtection="0"/>
    <xf numFmtId="0" fontId="27" fillId="0" borderId="28" applyNumberFormat="0" applyFill="0" applyAlignment="0" applyProtection="0"/>
    <xf numFmtId="0" fontId="28" fillId="0" borderId="0" applyNumberForma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29" fillId="0" borderId="0" applyFont="0" applyFill="0" applyBorder="0" applyAlignment="0" applyProtection="0"/>
    <xf numFmtId="0" fontId="59" fillId="0" borderId="0"/>
  </cellStyleXfs>
  <cellXfs count="978">
    <xf numFmtId="0" fontId="0" fillId="0" borderId="0" xfId="0"/>
    <xf numFmtId="0" fontId="0" fillId="0" borderId="0" xfId="0" applyAlignment="1">
      <alignment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0" fillId="0" borderId="2" xfId="0" applyBorder="1" applyAlignment="1">
      <alignment vertical="center"/>
    </xf>
    <xf numFmtId="0" fontId="0" fillId="0" borderId="0" xfId="0" applyAlignment="1">
      <alignment vertical="center"/>
    </xf>
    <xf numFmtId="165" fontId="0" fillId="0" borderId="0" xfId="0" applyNumberFormat="1"/>
    <xf numFmtId="166" fontId="0" fillId="0" borderId="0" xfId="0" applyNumberFormat="1"/>
    <xf numFmtId="166" fontId="0" fillId="0" borderId="30" xfId="0" applyNumberFormat="1" applyBorder="1"/>
    <xf numFmtId="0" fontId="0" fillId="0" borderId="1" xfId="0" applyBorder="1" applyAlignment="1">
      <alignment vertical="center"/>
    </xf>
    <xf numFmtId="0" fontId="0" fillId="0" borderId="29" xfId="0" applyBorder="1" applyAlignment="1">
      <alignment vertical="center"/>
    </xf>
    <xf numFmtId="0" fontId="0" fillId="0" borderId="30" xfId="0" applyBorder="1" applyAlignment="1">
      <alignment vertical="center"/>
    </xf>
    <xf numFmtId="0" fontId="0" fillId="0" borderId="4" xfId="0" applyBorder="1" applyAlignment="1">
      <alignment vertical="center"/>
    </xf>
    <xf numFmtId="0" fontId="0" fillId="0" borderId="5" xfId="0" applyBorder="1" applyAlignment="1">
      <alignment vertical="center"/>
    </xf>
    <xf numFmtId="0" fontId="0" fillId="0" borderId="3" xfId="0" applyBorder="1" applyAlignment="1">
      <alignment vertical="center"/>
    </xf>
    <xf numFmtId="0" fontId="0" fillId="0" borderId="6" xfId="0" applyBorder="1" applyAlignment="1">
      <alignment vertical="center"/>
    </xf>
    <xf numFmtId="0" fontId="0" fillId="0" borderId="0" xfId="0" applyAlignment="1">
      <alignment vertical="center" wrapText="1"/>
    </xf>
    <xf numFmtId="0" fontId="0" fillId="0" borderId="5" xfId="0" applyBorder="1" applyAlignment="1">
      <alignment vertical="center" wrapText="1"/>
    </xf>
    <xf numFmtId="0" fontId="2" fillId="0" borderId="2" xfId="0" applyFont="1" applyBorder="1" applyAlignment="1">
      <alignment vertical="center" wrapText="1"/>
    </xf>
    <xf numFmtId="0" fontId="3" fillId="0" borderId="0" xfId="0" applyFont="1" applyAlignment="1">
      <alignment vertical="center" wrapText="1"/>
    </xf>
    <xf numFmtId="166" fontId="3" fillId="0" borderId="5" xfId="0" applyNumberFormat="1" applyFont="1" applyBorder="1" applyAlignment="1">
      <alignment horizontal="left" vertical="center" wrapText="1"/>
    </xf>
    <xf numFmtId="0" fontId="3" fillId="0" borderId="14" xfId="0" applyFont="1" applyBorder="1" applyAlignment="1">
      <alignment horizontal="center" vertical="center" wrapText="1"/>
    </xf>
    <xf numFmtId="0" fontId="0" fillId="0" borderId="11" xfId="0" applyBorder="1" applyAlignment="1" applyProtection="1">
      <alignment horizontal="center" vertical="center" wrapText="1"/>
      <protection locked="0"/>
    </xf>
    <xf numFmtId="0" fontId="0" fillId="0" borderId="0" xfId="0" applyAlignment="1" applyProtection="1">
      <alignment vertical="center" wrapText="1"/>
      <protection locked="0"/>
    </xf>
    <xf numFmtId="0" fontId="0" fillId="0" borderId="1" xfId="0" applyBorder="1"/>
    <xf numFmtId="0" fontId="0" fillId="0" borderId="2" xfId="0" applyBorder="1"/>
    <xf numFmtId="0" fontId="0" fillId="0" borderId="29" xfId="0" applyBorder="1"/>
    <xf numFmtId="0" fontId="0" fillId="0" borderId="10" xfId="0" applyBorder="1"/>
    <xf numFmtId="0" fontId="0" fillId="0" borderId="11" xfId="0" applyBorder="1"/>
    <xf numFmtId="0" fontId="1" fillId="0" borderId="0" xfId="0" applyFont="1" applyAlignment="1">
      <alignment horizontal="center" vertical="center" wrapText="1"/>
    </xf>
    <xf numFmtId="0" fontId="1" fillId="0" borderId="13" xfId="0" applyFont="1" applyBorder="1" applyAlignment="1">
      <alignment horizontal="center" vertical="center" wrapText="1"/>
    </xf>
    <xf numFmtId="0" fontId="0" fillId="0" borderId="8" xfId="0" applyBorder="1" applyAlignment="1">
      <alignment horizontal="center" vertical="center" wrapText="1"/>
    </xf>
    <xf numFmtId="0" fontId="0" fillId="0" borderId="30" xfId="0" applyBorder="1" applyAlignment="1">
      <alignment horizontal="center" vertical="center" wrapText="1"/>
    </xf>
    <xf numFmtId="0" fontId="0" fillId="0" borderId="7" xfId="0" applyBorder="1" applyAlignment="1" applyProtection="1">
      <alignment wrapText="1"/>
      <protection locked="0"/>
    </xf>
    <xf numFmtId="0" fontId="0" fillId="0" borderId="8" xfId="0" applyBorder="1" applyAlignment="1" applyProtection="1">
      <alignment wrapText="1"/>
      <protection locked="0"/>
    </xf>
    <xf numFmtId="165" fontId="0" fillId="0" borderId="8" xfId="0" applyNumberFormat="1" applyBorder="1" applyAlignment="1" applyProtection="1">
      <alignment wrapText="1"/>
      <protection locked="0"/>
    </xf>
    <xf numFmtId="165" fontId="0" fillId="0" borderId="9" xfId="0" applyNumberFormat="1" applyBorder="1" applyAlignment="1" applyProtection="1">
      <alignment wrapText="1"/>
      <protection locked="0"/>
    </xf>
    <xf numFmtId="0" fontId="0" fillId="0" borderId="5" xfId="0" applyBorder="1" applyAlignment="1">
      <alignment wrapText="1"/>
    </xf>
    <xf numFmtId="0" fontId="2" fillId="0" borderId="1" xfId="0" applyFont="1" applyBorder="1" applyAlignment="1">
      <alignment wrapText="1"/>
    </xf>
    <xf numFmtId="0" fontId="2" fillId="0" borderId="2" xfId="0" applyFont="1" applyBorder="1" applyAlignment="1">
      <alignment wrapText="1"/>
    </xf>
    <xf numFmtId="165" fontId="2" fillId="0" borderId="2" xfId="0" applyNumberFormat="1" applyFont="1" applyBorder="1" applyAlignment="1">
      <alignment wrapText="1"/>
    </xf>
    <xf numFmtId="0" fontId="3" fillId="0" borderId="4" xfId="0" applyFont="1" applyBorder="1" applyAlignment="1">
      <alignment wrapText="1"/>
    </xf>
    <xf numFmtId="0" fontId="3" fillId="0" borderId="5" xfId="0" applyFont="1" applyBorder="1" applyAlignment="1">
      <alignment wrapText="1"/>
    </xf>
    <xf numFmtId="165" fontId="3" fillId="0" borderId="5" xfId="0" applyNumberFormat="1" applyFont="1" applyBorder="1" applyAlignment="1">
      <alignment wrapText="1"/>
    </xf>
    <xf numFmtId="0" fontId="31" fillId="0" borderId="5" xfId="0" applyFont="1" applyBorder="1" applyAlignment="1">
      <alignment wrapText="1"/>
    </xf>
    <xf numFmtId="165" fontId="1" fillId="0" borderId="13" xfId="0" applyNumberFormat="1" applyFont="1" applyBorder="1" applyAlignment="1">
      <alignment horizontal="center" vertical="center" wrapText="1"/>
    </xf>
    <xf numFmtId="165" fontId="1" fillId="0" borderId="6" xfId="0" applyNumberFormat="1" applyFont="1" applyBorder="1" applyAlignment="1">
      <alignment horizontal="center" vertical="center" wrapText="1"/>
    </xf>
    <xf numFmtId="0" fontId="0" fillId="0" borderId="54" xfId="0" applyBorder="1" applyAlignment="1">
      <alignment horizontal="center" vertical="center" wrapText="1"/>
    </xf>
    <xf numFmtId="0" fontId="31" fillId="0" borderId="5" xfId="0" applyFont="1" applyBorder="1" applyAlignment="1">
      <alignment horizontal="center" wrapText="1"/>
    </xf>
    <xf numFmtId="0" fontId="0" fillId="0" borderId="29" xfId="0" applyBorder="1" applyAlignment="1">
      <alignment horizontal="center" vertical="center" wrapText="1"/>
    </xf>
    <xf numFmtId="0" fontId="0" fillId="0" borderId="11" xfId="0" applyBorder="1" applyAlignment="1">
      <alignment horizontal="center" vertical="center" wrapText="1"/>
    </xf>
    <xf numFmtId="171" fontId="0" fillId="0" borderId="7" xfId="0" applyNumberFormat="1" applyBorder="1" applyAlignment="1" applyProtection="1">
      <alignment horizontal="center"/>
      <protection locked="0"/>
    </xf>
    <xf numFmtId="0" fontId="0" fillId="0" borderId="34" xfId="0" applyBorder="1" applyAlignment="1" applyProtection="1">
      <alignment horizontal="center"/>
      <protection locked="0"/>
    </xf>
    <xf numFmtId="165" fontId="32" fillId="0" borderId="8" xfId="0" applyNumberFormat="1" applyFont="1" applyBorder="1" applyAlignment="1" applyProtection="1">
      <alignment wrapText="1"/>
      <protection locked="0"/>
    </xf>
    <xf numFmtId="166" fontId="0" fillId="0" borderId="0" xfId="0" applyNumberFormat="1" applyAlignment="1">
      <alignment wrapText="1"/>
    </xf>
    <xf numFmtId="166" fontId="2" fillId="0" borderId="2" xfId="0" applyNumberFormat="1" applyFont="1" applyBorder="1" applyAlignment="1">
      <alignment wrapText="1"/>
    </xf>
    <xf numFmtId="166" fontId="3" fillId="0" borderId="5" xfId="0" applyNumberFormat="1" applyFont="1" applyBorder="1" applyAlignment="1">
      <alignment wrapText="1"/>
    </xf>
    <xf numFmtId="166" fontId="0" fillId="0" borderId="8" xfId="0" applyNumberFormat="1" applyBorder="1" applyAlignment="1" applyProtection="1">
      <alignment wrapText="1"/>
      <protection locked="0"/>
    </xf>
    <xf numFmtId="0" fontId="0" fillId="0" borderId="7" xfId="0" applyBorder="1" applyAlignment="1" applyProtection="1">
      <alignment horizontal="center"/>
      <protection locked="0"/>
    </xf>
    <xf numFmtId="171" fontId="0" fillId="0" borderId="53" xfId="0" applyNumberFormat="1" applyBorder="1" applyAlignment="1" applyProtection="1">
      <alignment horizontal="center"/>
      <protection locked="0"/>
    </xf>
    <xf numFmtId="0" fontId="0" fillId="0" borderId="54" xfId="0" applyBorder="1" applyAlignment="1" applyProtection="1">
      <alignment horizontal="center"/>
      <protection locked="0"/>
    </xf>
    <xf numFmtId="171" fontId="0" fillId="25" borderId="14" xfId="0" applyNumberFormat="1" applyFill="1" applyBorder="1" applyAlignment="1">
      <alignment horizontal="center"/>
    </xf>
    <xf numFmtId="0" fontId="0" fillId="25" borderId="15" xfId="0" applyFill="1" applyBorder="1" applyAlignment="1">
      <alignment horizontal="center"/>
    </xf>
    <xf numFmtId="0" fontId="0" fillId="0" borderId="51" xfId="0" applyBorder="1" applyAlignment="1" applyProtection="1">
      <alignment horizontal="center" vertical="center" wrapText="1"/>
      <protection locked="0"/>
    </xf>
    <xf numFmtId="0" fontId="0" fillId="0" borderId="5" xfId="0" applyBorder="1" applyAlignment="1" applyProtection="1">
      <alignment horizontal="center" vertical="center" wrapText="1"/>
      <protection locked="0"/>
    </xf>
    <xf numFmtId="0" fontId="0" fillId="0" borderId="47" xfId="0" applyBorder="1" applyAlignment="1">
      <alignment vertical="center" wrapText="1"/>
    </xf>
    <xf numFmtId="0" fontId="0" fillId="0" borderId="11" xfId="0" applyBorder="1" applyAlignment="1">
      <alignment vertical="center" wrapText="1"/>
    </xf>
    <xf numFmtId="0" fontId="0" fillId="0" borderId="48" xfId="0" applyBorder="1" applyAlignment="1">
      <alignment vertical="center" wrapText="1"/>
    </xf>
    <xf numFmtId="0" fontId="0" fillId="0" borderId="47" xfId="0" applyBorder="1" applyAlignment="1" applyProtection="1">
      <alignment vertical="center" wrapText="1"/>
      <protection locked="0"/>
    </xf>
    <xf numFmtId="0" fontId="0" fillId="0" borderId="48" xfId="0" applyBorder="1" applyAlignment="1" applyProtection="1">
      <alignment vertical="center" wrapText="1"/>
      <protection locked="0"/>
    </xf>
    <xf numFmtId="0" fontId="0" fillId="0" borderId="47" xfId="0" applyBorder="1" applyAlignment="1" applyProtection="1">
      <alignment wrapText="1"/>
      <protection locked="0"/>
    </xf>
    <xf numFmtId="0" fontId="0" fillId="0" borderId="11" xfId="0" applyBorder="1" applyAlignment="1" applyProtection="1">
      <alignment wrapText="1"/>
      <protection locked="0"/>
    </xf>
    <xf numFmtId="166" fontId="0" fillId="0" borderId="12" xfId="0" applyNumberFormat="1" applyBorder="1" applyAlignment="1" applyProtection="1">
      <alignment wrapText="1"/>
      <protection locked="0"/>
    </xf>
    <xf numFmtId="0" fontId="0" fillId="0" borderId="50" xfId="0" applyBorder="1" applyAlignment="1">
      <alignment vertical="center" wrapText="1"/>
    </xf>
    <xf numFmtId="0" fontId="0" fillId="0" borderId="51" xfId="0" applyBorder="1" applyAlignment="1">
      <alignment vertical="center" wrapText="1"/>
    </xf>
    <xf numFmtId="0" fontId="0" fillId="0" borderId="52" xfId="0" applyBorder="1" applyAlignment="1">
      <alignment vertical="center" wrapText="1"/>
    </xf>
    <xf numFmtId="0" fontId="0" fillId="0" borderId="50" xfId="0" applyBorder="1" applyAlignment="1" applyProtection="1">
      <alignment vertical="center" wrapText="1"/>
      <protection locked="0"/>
    </xf>
    <xf numFmtId="0" fontId="0" fillId="0" borderId="52" xfId="0" applyBorder="1" applyAlignment="1" applyProtection="1">
      <alignment vertical="center" wrapText="1"/>
      <protection locked="0"/>
    </xf>
    <xf numFmtId="0" fontId="0" fillId="0" borderId="50" xfId="0" applyBorder="1" applyAlignment="1" applyProtection="1">
      <alignment wrapText="1"/>
      <protection locked="0"/>
    </xf>
    <xf numFmtId="0" fontId="0" fillId="0" borderId="51" xfId="0" applyBorder="1" applyAlignment="1" applyProtection="1">
      <alignment wrapText="1"/>
      <protection locked="0"/>
    </xf>
    <xf numFmtId="166" fontId="0" fillId="0" borderId="54" xfId="0" applyNumberFormat="1" applyBorder="1" applyAlignment="1" applyProtection="1">
      <alignment wrapText="1"/>
      <protection locked="0"/>
    </xf>
    <xf numFmtId="0" fontId="0" fillId="0" borderId="45" xfId="0" applyBorder="1" applyAlignment="1">
      <alignment vertical="center" wrapText="1"/>
    </xf>
    <xf numFmtId="0" fontId="0" fillId="0" borderId="33" xfId="0" applyBorder="1" applyAlignment="1">
      <alignment vertical="center" wrapText="1"/>
    </xf>
    <xf numFmtId="0" fontId="0" fillId="0" borderId="45" xfId="0" applyBorder="1" applyAlignment="1" applyProtection="1">
      <alignment vertical="center" wrapText="1"/>
      <protection locked="0"/>
    </xf>
    <xf numFmtId="0" fontId="0" fillId="0" borderId="33" xfId="0" applyBorder="1" applyAlignment="1" applyProtection="1">
      <alignment vertical="center" wrapText="1"/>
      <protection locked="0"/>
    </xf>
    <xf numFmtId="0" fontId="0" fillId="0" borderId="45" xfId="0" applyBorder="1" applyAlignment="1" applyProtection="1">
      <alignment wrapText="1"/>
      <protection locked="0"/>
    </xf>
    <xf numFmtId="0" fontId="0" fillId="0" borderId="5" xfId="0" applyBorder="1" applyAlignment="1" applyProtection="1">
      <alignment wrapText="1"/>
      <protection locked="0"/>
    </xf>
    <xf numFmtId="166" fontId="0" fillId="0" borderId="6" xfId="0" applyNumberFormat="1" applyBorder="1" applyAlignment="1" applyProtection="1">
      <alignment wrapText="1"/>
      <protection locked="0"/>
    </xf>
    <xf numFmtId="0" fontId="0" fillId="0" borderId="0" xfId="0" applyAlignment="1" applyProtection="1">
      <alignment vertical="center"/>
      <protection locked="0"/>
    </xf>
    <xf numFmtId="165" fontId="0" fillId="0" borderId="0" xfId="0" applyNumberFormat="1" applyAlignment="1" applyProtection="1">
      <alignment vertical="center"/>
      <protection locked="0"/>
    </xf>
    <xf numFmtId="0" fontId="0" fillId="0" borderId="10" xfId="0" applyBorder="1" applyAlignment="1">
      <alignment vertical="center"/>
    </xf>
    <xf numFmtId="0" fontId="0" fillId="0" borderId="48" xfId="0" applyBorder="1" applyAlignment="1">
      <alignment vertical="center"/>
    </xf>
    <xf numFmtId="0" fontId="0" fillId="0" borderId="53" xfId="0" applyBorder="1" applyAlignment="1">
      <alignment vertical="center"/>
    </xf>
    <xf numFmtId="0" fontId="0" fillId="0" borderId="52" xfId="0" applyBorder="1" applyAlignment="1">
      <alignment vertical="center"/>
    </xf>
    <xf numFmtId="0" fontId="0" fillId="0" borderId="33" xfId="0" applyBorder="1" applyAlignment="1">
      <alignment vertical="center"/>
    </xf>
    <xf numFmtId="0" fontId="44" fillId="0" borderId="0" xfId="0" applyFont="1"/>
    <xf numFmtId="0" fontId="45" fillId="0" borderId="0" xfId="0" applyFont="1"/>
    <xf numFmtId="0" fontId="46" fillId="0" borderId="0" xfId="0" applyFont="1"/>
    <xf numFmtId="0" fontId="0" fillId="0" borderId="9" xfId="0" applyBorder="1" applyAlignment="1">
      <alignment horizontal="center"/>
    </xf>
    <xf numFmtId="0" fontId="0" fillId="0" borderId="37" xfId="0" applyBorder="1" applyAlignment="1">
      <alignment horizontal="center"/>
    </xf>
    <xf numFmtId="0" fontId="0" fillId="0" borderId="9" xfId="0" applyBorder="1" applyAlignment="1">
      <alignment horizontal="center" wrapText="1"/>
    </xf>
    <xf numFmtId="171" fontId="39" fillId="0" borderId="7" xfId="0" applyNumberFormat="1" applyFont="1" applyBorder="1" applyAlignment="1" applyProtection="1">
      <alignment horizontal="center"/>
      <protection locked="0"/>
    </xf>
    <xf numFmtId="0" fontId="39" fillId="0" borderId="9" xfId="0" applyFont="1" applyBorder="1" applyAlignment="1">
      <alignment horizontal="center"/>
    </xf>
    <xf numFmtId="0" fontId="39" fillId="0" borderId="9" xfId="0" applyFont="1" applyBorder="1" applyAlignment="1" applyProtection="1">
      <alignment horizontal="center"/>
      <protection locked="0"/>
    </xf>
    <xf numFmtId="0" fontId="0" fillId="0" borderId="8" xfId="0" applyBorder="1" applyAlignment="1">
      <alignment horizontal="center" vertical="center"/>
    </xf>
    <xf numFmtId="0" fontId="0" fillId="0" borderId="11" xfId="0" applyBorder="1" applyAlignment="1">
      <alignment horizontal="center" vertical="center"/>
    </xf>
    <xf numFmtId="0" fontId="52" fillId="0" borderId="1" xfId="0" applyFont="1" applyBorder="1"/>
    <xf numFmtId="0" fontId="52" fillId="0" borderId="2" xfId="0" applyFont="1" applyBorder="1"/>
    <xf numFmtId="0" fontId="52" fillId="0" borderId="29" xfId="0" applyFont="1" applyBorder="1"/>
    <xf numFmtId="0" fontId="52" fillId="0" borderId="0" xfId="0" applyFont="1"/>
    <xf numFmtId="0" fontId="52" fillId="0" borderId="10" xfId="0" applyFont="1" applyBorder="1"/>
    <xf numFmtId="0" fontId="52" fillId="0" borderId="11" xfId="0" applyFont="1" applyBorder="1"/>
    <xf numFmtId="0" fontId="31" fillId="0" borderId="5" xfId="0" applyFont="1" applyBorder="1" applyAlignment="1">
      <alignment horizontal="center" vertical="center" wrapText="1"/>
    </xf>
    <xf numFmtId="0" fontId="3" fillId="0" borderId="13" xfId="0" applyFont="1" applyBorder="1" applyAlignment="1">
      <alignment horizontal="center" vertical="center" wrapText="1"/>
    </xf>
    <xf numFmtId="0" fontId="1" fillId="0" borderId="17" xfId="0" applyFont="1" applyBorder="1" applyAlignment="1">
      <alignment horizontal="center" vertical="center" wrapText="1"/>
    </xf>
    <xf numFmtId="0" fontId="1" fillId="0" borderId="15" xfId="0" applyFont="1" applyBorder="1" applyAlignment="1">
      <alignment horizontal="center" vertical="center" wrapText="1"/>
    </xf>
    <xf numFmtId="0" fontId="1" fillId="0" borderId="14" xfId="0" applyFont="1" applyBorder="1" applyAlignment="1">
      <alignment horizontal="center" vertical="center" wrapText="1"/>
    </xf>
    <xf numFmtId="0" fontId="1" fillId="0" borderId="16" xfId="0" applyFont="1" applyBorder="1" applyAlignment="1">
      <alignment horizontal="center" vertical="center" wrapText="1"/>
    </xf>
    <xf numFmtId="0" fontId="0" fillId="0" borderId="54" xfId="0" applyBorder="1" applyAlignment="1" applyProtection="1">
      <alignment horizontal="center" vertical="center" wrapText="1"/>
      <protection locked="0"/>
    </xf>
    <xf numFmtId="0" fontId="0" fillId="0" borderId="8" xfId="0" applyBorder="1" applyAlignment="1" applyProtection="1">
      <alignment horizontal="center" vertical="center" wrapText="1"/>
      <protection locked="0"/>
    </xf>
    <xf numFmtId="0" fontId="0" fillId="0" borderId="9" xfId="0" applyBorder="1" applyAlignment="1" applyProtection="1">
      <alignment horizontal="center" vertical="center" wrapText="1"/>
      <protection locked="0"/>
    </xf>
    <xf numFmtId="0" fontId="3" fillId="0" borderId="0" xfId="0" applyFont="1" applyAlignment="1">
      <alignment horizontal="center" vertical="center" wrapText="1"/>
    </xf>
    <xf numFmtId="0" fontId="3" fillId="0" borderId="5" xfId="0" applyFont="1" applyBorder="1" applyAlignment="1">
      <alignment horizontal="center" vertical="center" wrapText="1"/>
    </xf>
    <xf numFmtId="0" fontId="1" fillId="0" borderId="0" xfId="0" applyFont="1"/>
    <xf numFmtId="0" fontId="54" fillId="0" borderId="0" xfId="0" applyFont="1" applyAlignment="1">
      <alignment horizontal="center"/>
    </xf>
    <xf numFmtId="172" fontId="54" fillId="0" borderId="0" xfId="0" applyNumberFormat="1" applyFont="1" applyAlignment="1">
      <alignment horizontal="center"/>
    </xf>
    <xf numFmtId="2" fontId="54" fillId="0" borderId="0" xfId="0" applyNumberFormat="1" applyFont="1" applyAlignment="1">
      <alignment horizontal="center"/>
    </xf>
    <xf numFmtId="0" fontId="54" fillId="0" borderId="0" xfId="0" applyFont="1" applyAlignment="1">
      <alignment horizontal="center" vertical="center"/>
    </xf>
    <xf numFmtId="2" fontId="54" fillId="0" borderId="0" xfId="0" applyNumberFormat="1" applyFont="1" applyAlignment="1">
      <alignment horizontal="center" vertical="center"/>
    </xf>
    <xf numFmtId="17" fontId="54" fillId="0" borderId="0" xfId="0" applyNumberFormat="1" applyFont="1" applyAlignment="1">
      <alignment horizontal="center"/>
    </xf>
    <xf numFmtId="0" fontId="54" fillId="0" borderId="0" xfId="0" applyFont="1"/>
    <xf numFmtId="0" fontId="54" fillId="0" borderId="0" xfId="0" applyFont="1" applyAlignment="1">
      <alignment horizontal="left"/>
    </xf>
    <xf numFmtId="0" fontId="2" fillId="0" borderId="2" xfId="0" applyFont="1" applyBorder="1" applyAlignment="1">
      <alignment horizontal="center" vertical="center" wrapText="1"/>
    </xf>
    <xf numFmtId="0" fontId="30" fillId="0" borderId="2" xfId="0" applyFont="1" applyBorder="1" applyAlignment="1">
      <alignment vertical="center" wrapText="1"/>
    </xf>
    <xf numFmtId="166" fontId="3" fillId="0" borderId="5" xfId="0" applyNumberFormat="1" applyFont="1" applyBorder="1" applyAlignment="1">
      <alignment horizontal="center" vertical="center" wrapText="1"/>
    </xf>
    <xf numFmtId="0" fontId="3" fillId="0" borderId="15" xfId="0" applyFont="1" applyBorder="1" applyAlignment="1">
      <alignment horizontal="center" vertical="center" wrapText="1"/>
    </xf>
    <xf numFmtId="0" fontId="3" fillId="0" borderId="74" xfId="0" applyFont="1" applyBorder="1" applyAlignment="1">
      <alignment horizontal="center" vertical="center" wrapText="1"/>
    </xf>
    <xf numFmtId="0" fontId="1" fillId="0" borderId="74" xfId="0" applyFont="1" applyBorder="1" applyAlignment="1">
      <alignment horizontal="center" vertical="center" wrapText="1"/>
    </xf>
    <xf numFmtId="0" fontId="1" fillId="0" borderId="80" xfId="0" applyFont="1" applyBorder="1" applyAlignment="1">
      <alignment horizontal="center" vertical="center" wrapText="1"/>
    </xf>
    <xf numFmtId="17" fontId="1" fillId="0" borderId="80" xfId="0" applyNumberFormat="1" applyFont="1" applyBorder="1" applyAlignment="1">
      <alignment horizontal="center" vertical="center" wrapText="1"/>
    </xf>
    <xf numFmtId="0" fontId="0" fillId="0" borderId="53" xfId="0" applyBorder="1" applyAlignment="1" applyProtection="1">
      <alignment horizontal="center" vertical="center" wrapText="1"/>
      <protection locked="0"/>
    </xf>
    <xf numFmtId="0" fontId="54" fillId="0" borderId="51" xfId="0" applyFont="1" applyBorder="1" applyAlignment="1" applyProtection="1">
      <alignment horizontal="center" vertical="center" wrapText="1"/>
      <protection locked="0"/>
    </xf>
    <xf numFmtId="166" fontId="54" fillId="0" borderId="51" xfId="0" applyNumberFormat="1" applyFont="1" applyBorder="1" applyAlignment="1" applyProtection="1">
      <alignment horizontal="center" vertical="center" wrapText="1"/>
      <protection locked="0"/>
    </xf>
    <xf numFmtId="0" fontId="42" fillId="0" borderId="54" xfId="0" applyFont="1" applyBorder="1" applyAlignment="1" applyProtection="1">
      <alignment horizontal="center" vertical="center" wrapText="1"/>
      <protection locked="0"/>
    </xf>
    <xf numFmtId="0" fontId="42" fillId="0" borderId="87" xfId="0" applyFont="1" applyBorder="1" applyAlignment="1" applyProtection="1">
      <alignment horizontal="center" vertical="center" wrapText="1"/>
      <protection locked="0"/>
    </xf>
    <xf numFmtId="2" fontId="42" fillId="0" borderId="51" xfId="0" applyNumberFormat="1" applyFont="1" applyBorder="1" applyAlignment="1" applyProtection="1">
      <alignment horizontal="center" vertical="center" wrapText="1"/>
      <protection locked="0"/>
    </xf>
    <xf numFmtId="2" fontId="42" fillId="0" borderId="54" xfId="0" applyNumberFormat="1" applyFont="1" applyBorder="1" applyAlignment="1" applyProtection="1">
      <alignment horizontal="center" vertical="center" wrapText="1"/>
      <protection locked="0"/>
    </xf>
    <xf numFmtId="165" fontId="42" fillId="0" borderId="51" xfId="0" applyNumberFormat="1" applyFont="1" applyBorder="1" applyAlignment="1" applyProtection="1">
      <alignment horizontal="center" vertical="center" wrapText="1"/>
      <protection locked="0"/>
    </xf>
    <xf numFmtId="165" fontId="42" fillId="0" borderId="87" xfId="0" applyNumberFormat="1" applyFont="1" applyBorder="1" applyAlignment="1" applyProtection="1">
      <alignment horizontal="center" vertical="center" wrapText="1"/>
      <protection locked="0"/>
    </xf>
    <xf numFmtId="165" fontId="0" fillId="0" borderId="87" xfId="0" applyNumberFormat="1" applyBorder="1" applyAlignment="1" applyProtection="1">
      <alignment horizontal="center" vertical="center" wrapText="1"/>
      <protection locked="0"/>
    </xf>
    <xf numFmtId="17" fontId="42" fillId="0" borderId="87" xfId="0" applyNumberFormat="1" applyFont="1" applyBorder="1" applyAlignment="1" applyProtection="1">
      <alignment horizontal="center" vertical="center" wrapText="1"/>
      <protection locked="0"/>
    </xf>
    <xf numFmtId="0" fontId="0" fillId="0" borderId="87" xfId="0" applyBorder="1" applyAlignment="1">
      <alignment horizontal="center"/>
    </xf>
    <xf numFmtId="0" fontId="54" fillId="0" borderId="87" xfId="0" applyFont="1" applyBorder="1" applyAlignment="1">
      <alignment horizontal="center"/>
    </xf>
    <xf numFmtId="165" fontId="42" fillId="0" borderId="54" xfId="0" applyNumberFormat="1" applyFont="1" applyBorder="1" applyAlignment="1" applyProtection="1">
      <alignment horizontal="center" vertical="center" wrapText="1"/>
      <protection locked="0"/>
    </xf>
    <xf numFmtId="2" fontId="42" fillId="0" borderId="87" xfId="0" applyNumberFormat="1" applyFont="1" applyBorder="1" applyAlignment="1" applyProtection="1">
      <alignment horizontal="center" vertical="center" wrapText="1"/>
      <protection locked="0"/>
    </xf>
    <xf numFmtId="0" fontId="42" fillId="0" borderId="53" xfId="0" applyFont="1" applyBorder="1" applyAlignment="1" applyProtection="1">
      <alignment horizontal="center" vertical="center" wrapText="1"/>
      <protection locked="0"/>
    </xf>
    <xf numFmtId="0" fontId="42" fillId="0" borderId="51" xfId="0" applyFont="1" applyBorder="1" applyAlignment="1" applyProtection="1">
      <alignment horizontal="center" vertical="center" wrapText="1"/>
      <protection locked="0"/>
    </xf>
    <xf numFmtId="166" fontId="42" fillId="0" borderId="51" xfId="0" applyNumberFormat="1" applyFont="1" applyBorder="1" applyAlignment="1" applyProtection="1">
      <alignment horizontal="center" vertical="center" wrapText="1"/>
      <protection locked="0"/>
    </xf>
    <xf numFmtId="0" fontId="0" fillId="0" borderId="0" xfId="0" applyAlignment="1">
      <alignment horizontal="left"/>
    </xf>
    <xf numFmtId="2" fontId="0" fillId="0" borderId="0" xfId="0" applyNumberFormat="1" applyAlignment="1">
      <alignment horizontal="left"/>
    </xf>
    <xf numFmtId="0" fontId="54" fillId="0" borderId="8" xfId="0" applyFont="1" applyBorder="1" applyAlignment="1">
      <alignment horizontal="center" vertical="center"/>
    </xf>
    <xf numFmtId="166" fontId="54" fillId="0" borderId="54" xfId="0" applyNumberFormat="1" applyFont="1" applyBorder="1" applyAlignment="1" applyProtection="1">
      <alignment horizontal="center" vertical="center" wrapText="1"/>
      <protection locked="0"/>
    </xf>
    <xf numFmtId="166" fontId="42" fillId="0" borderId="51" xfId="0" quotePrefix="1" applyNumberFormat="1" applyFont="1" applyBorder="1" applyAlignment="1" applyProtection="1">
      <alignment horizontal="center" vertical="center" wrapText="1"/>
      <protection locked="0"/>
    </xf>
    <xf numFmtId="2" fontId="56" fillId="0" borderId="87" xfId="0" applyNumberFormat="1" applyFont="1" applyBorder="1" applyAlignment="1" applyProtection="1">
      <alignment horizontal="center" vertical="center" wrapText="1"/>
      <protection locked="0"/>
    </xf>
    <xf numFmtId="2" fontId="42" fillId="0" borderId="53" xfId="0" applyNumberFormat="1" applyFont="1" applyBorder="1" applyAlignment="1" applyProtection="1">
      <alignment horizontal="center" vertical="center" wrapText="1"/>
      <protection locked="0"/>
    </xf>
    <xf numFmtId="2" fontId="54" fillId="0" borderId="53" xfId="0" applyNumberFormat="1" applyFont="1" applyBorder="1" applyAlignment="1" applyProtection="1">
      <alignment horizontal="center" vertical="center" wrapText="1"/>
      <protection locked="0"/>
    </xf>
    <xf numFmtId="2" fontId="54" fillId="0" borderId="87" xfId="0" applyNumberFormat="1" applyFont="1" applyBorder="1" applyAlignment="1" applyProtection="1">
      <alignment horizontal="center" vertical="center" wrapText="1"/>
      <protection locked="0"/>
    </xf>
    <xf numFmtId="2" fontId="54" fillId="0" borderId="51" xfId="0" applyNumberFormat="1" applyFont="1" applyBorder="1" applyAlignment="1" applyProtection="1">
      <alignment horizontal="center" vertical="center" wrapText="1"/>
      <protection locked="0"/>
    </xf>
    <xf numFmtId="165" fontId="54" fillId="0" borderId="51" xfId="0" applyNumberFormat="1" applyFont="1" applyBorder="1" applyAlignment="1" applyProtection="1">
      <alignment horizontal="center" vertical="center" wrapText="1"/>
      <protection locked="0"/>
    </xf>
    <xf numFmtId="165" fontId="54" fillId="0" borderId="87" xfId="0" applyNumberFormat="1" applyFont="1" applyBorder="1" applyAlignment="1" applyProtection="1">
      <alignment horizontal="center" vertical="center" wrapText="1"/>
      <protection locked="0"/>
    </xf>
    <xf numFmtId="165" fontId="54" fillId="0" borderId="54" xfId="0" applyNumberFormat="1" applyFont="1" applyBorder="1" applyAlignment="1" applyProtection="1">
      <alignment horizontal="center" vertical="center" wrapText="1"/>
      <protection locked="0"/>
    </xf>
    <xf numFmtId="2" fontId="0" fillId="0" borderId="87" xfId="0" applyNumberFormat="1" applyBorder="1" applyAlignment="1" applyProtection="1">
      <alignment horizontal="center" vertical="center" wrapText="1"/>
      <protection locked="0"/>
    </xf>
    <xf numFmtId="17" fontId="54" fillId="0" borderId="87" xfId="0" applyNumberFormat="1" applyFont="1" applyBorder="1" applyAlignment="1" applyProtection="1">
      <alignment horizontal="center" vertical="center" wrapText="1"/>
      <protection locked="0"/>
    </xf>
    <xf numFmtId="165" fontId="54" fillId="0" borderId="53" xfId="0" applyNumberFormat="1" applyFont="1" applyBorder="1" applyAlignment="1" applyProtection="1">
      <alignment horizontal="center" vertical="center" wrapText="1"/>
      <protection locked="0"/>
    </xf>
    <xf numFmtId="0" fontId="0" fillId="0" borderId="87" xfId="0" applyBorder="1" applyAlignment="1" applyProtection="1">
      <alignment horizontal="center" vertical="center" wrapText="1"/>
      <protection locked="0"/>
    </xf>
    <xf numFmtId="0" fontId="54" fillId="0" borderId="39" xfId="0" applyFont="1" applyBorder="1" applyAlignment="1" applyProtection="1">
      <alignment horizontal="center" vertical="center" wrapText="1"/>
      <protection locked="0"/>
    </xf>
    <xf numFmtId="0" fontId="54" fillId="0" borderId="40" xfId="0" applyFont="1" applyBorder="1" applyAlignment="1" applyProtection="1">
      <alignment horizontal="center" vertical="center" wrapText="1"/>
      <protection locked="0"/>
    </xf>
    <xf numFmtId="166" fontId="54" fillId="0" borderId="40" xfId="0" applyNumberFormat="1" applyFont="1" applyBorder="1" applyAlignment="1" applyProtection="1">
      <alignment horizontal="center" vertical="center" wrapText="1"/>
      <protection locked="0"/>
    </xf>
    <xf numFmtId="165" fontId="54" fillId="0" borderId="42" xfId="0" applyNumberFormat="1" applyFont="1" applyBorder="1" applyAlignment="1" applyProtection="1">
      <alignment horizontal="center" vertical="center" wrapText="1"/>
      <protection locked="0"/>
    </xf>
    <xf numFmtId="0" fontId="54" fillId="0" borderId="70" xfId="0" applyFont="1" applyBorder="1" applyAlignment="1" applyProtection="1">
      <alignment horizontal="center" vertical="center" wrapText="1"/>
      <protection locked="0"/>
    </xf>
    <xf numFmtId="2" fontId="54" fillId="0" borderId="40" xfId="0" applyNumberFormat="1" applyFont="1" applyBorder="1" applyAlignment="1" applyProtection="1">
      <alignment horizontal="center" vertical="center" wrapText="1"/>
      <protection locked="0"/>
    </xf>
    <xf numFmtId="165" fontId="54" fillId="0" borderId="40" xfId="0" applyNumberFormat="1" applyFont="1" applyBorder="1" applyAlignment="1" applyProtection="1">
      <alignment horizontal="center" vertical="center" wrapText="1"/>
      <protection locked="0"/>
    </xf>
    <xf numFmtId="165" fontId="54" fillId="0" borderId="70" xfId="0" applyNumberFormat="1" applyFont="1" applyBorder="1" applyAlignment="1" applyProtection="1">
      <alignment horizontal="center" vertical="center" wrapText="1"/>
      <protection locked="0"/>
    </xf>
    <xf numFmtId="2" fontId="0" fillId="0" borderId="70" xfId="0" applyNumberFormat="1" applyBorder="1" applyAlignment="1" applyProtection="1">
      <alignment horizontal="center" vertical="center" wrapText="1"/>
      <protection locked="0"/>
    </xf>
    <xf numFmtId="17" fontId="54" fillId="0" borderId="70" xfId="0" applyNumberFormat="1" applyFont="1" applyBorder="1" applyAlignment="1" applyProtection="1">
      <alignment horizontal="center" vertical="center" wrapText="1"/>
      <protection locked="0"/>
    </xf>
    <xf numFmtId="0" fontId="54" fillId="0" borderId="70" xfId="0" applyFont="1" applyBorder="1"/>
    <xf numFmtId="2" fontId="54" fillId="0" borderId="0" xfId="0" applyNumberFormat="1" applyFont="1"/>
    <xf numFmtId="0" fontId="54" fillId="28" borderId="0" xfId="0" applyFont="1" applyFill="1" applyAlignment="1">
      <alignment horizontal="center"/>
    </xf>
    <xf numFmtId="0" fontId="47" fillId="0" borderId="0" xfId="0" applyFont="1" applyAlignment="1">
      <alignment horizontal="center"/>
    </xf>
    <xf numFmtId="0" fontId="54" fillId="27" borderId="0" xfId="0" applyFont="1" applyFill="1" applyAlignment="1">
      <alignment horizontal="center"/>
    </xf>
    <xf numFmtId="0" fontId="54" fillId="30" borderId="0" xfId="0" applyFont="1" applyFill="1" applyAlignment="1">
      <alignment horizontal="center"/>
    </xf>
    <xf numFmtId="0" fontId="54" fillId="31" borderId="0" xfId="0" applyFont="1" applyFill="1" applyAlignment="1">
      <alignment horizontal="center"/>
    </xf>
    <xf numFmtId="0" fontId="54" fillId="29" borderId="0" xfId="0" applyFont="1" applyFill="1" applyAlignment="1">
      <alignment horizontal="center"/>
    </xf>
    <xf numFmtId="0" fontId="54" fillId="32" borderId="0" xfId="0" applyFont="1" applyFill="1" applyAlignment="1">
      <alignment horizontal="center"/>
    </xf>
    <xf numFmtId="0" fontId="54" fillId="33" borderId="0" xfId="0" applyFont="1" applyFill="1" applyAlignment="1">
      <alignment horizontal="center"/>
    </xf>
    <xf numFmtId="0" fontId="42" fillId="34" borderId="0" xfId="0" applyFont="1" applyFill="1" applyAlignment="1">
      <alignment horizontal="center"/>
    </xf>
    <xf numFmtId="0" fontId="1" fillId="0" borderId="14" xfId="0" applyFont="1" applyBorder="1" applyAlignment="1">
      <alignment vertical="center" wrapText="1"/>
    </xf>
    <xf numFmtId="0" fontId="1" fillId="0" borderId="13" xfId="0" applyFont="1" applyBorder="1" applyAlignment="1">
      <alignment vertical="center" wrapText="1"/>
    </xf>
    <xf numFmtId="0" fontId="1" fillId="0" borderId="15" xfId="0" applyFont="1" applyBorder="1" applyAlignment="1">
      <alignment vertical="center" wrapText="1"/>
    </xf>
    <xf numFmtId="165" fontId="1" fillId="0" borderId="74" xfId="0" applyNumberFormat="1" applyFont="1" applyBorder="1" applyAlignment="1">
      <alignment horizontal="center" vertical="center" wrapText="1"/>
    </xf>
    <xf numFmtId="2" fontId="1" fillId="0" borderId="5" xfId="0" applyNumberFormat="1" applyFont="1" applyBorder="1" applyAlignment="1">
      <alignment horizontal="center" vertical="center" wrapText="1"/>
    </xf>
    <xf numFmtId="165" fontId="1" fillId="0" borderId="80" xfId="0" applyNumberFormat="1" applyFont="1" applyBorder="1" applyAlignment="1">
      <alignment horizontal="center" vertical="center" wrapText="1"/>
    </xf>
    <xf numFmtId="2" fontId="57" fillId="0" borderId="87" xfId="0" applyNumberFormat="1" applyFont="1" applyBorder="1" applyAlignment="1" applyProtection="1">
      <alignment horizontal="center" vertical="center" wrapText="1"/>
      <protection locked="0"/>
    </xf>
    <xf numFmtId="166" fontId="0" fillId="0" borderId="0" xfId="0" applyNumberFormat="1" applyAlignment="1" applyProtection="1">
      <alignment horizontal="left" vertical="center"/>
      <protection locked="0"/>
    </xf>
    <xf numFmtId="0" fontId="0" fillId="0" borderId="0" xfId="0" applyAlignment="1" applyProtection="1">
      <alignment horizontal="center" vertical="center"/>
      <protection locked="0"/>
    </xf>
    <xf numFmtId="1" fontId="3" fillId="0" borderId="80" xfId="0" applyNumberFormat="1" applyFont="1" applyBorder="1" applyAlignment="1">
      <alignment horizontal="center" vertical="center" wrapText="1"/>
    </xf>
    <xf numFmtId="0" fontId="30" fillId="0" borderId="75" xfId="0" applyFont="1" applyBorder="1" applyAlignment="1">
      <alignment vertical="center" wrapText="1"/>
    </xf>
    <xf numFmtId="2" fontId="31" fillId="0" borderId="75" xfId="0" applyNumberFormat="1" applyFont="1" applyBorder="1" applyAlignment="1">
      <alignment horizontal="center" vertical="center" wrapText="1"/>
    </xf>
    <xf numFmtId="0" fontId="1" fillId="0" borderId="1" xfId="0" applyFont="1" applyBorder="1" applyAlignment="1">
      <alignment vertical="center" wrapText="1"/>
    </xf>
    <xf numFmtId="0" fontId="30" fillId="0" borderId="75" xfId="0" applyFont="1" applyBorder="1" applyAlignment="1">
      <alignment vertical="center"/>
    </xf>
    <xf numFmtId="0" fontId="3" fillId="36" borderId="6" xfId="0" applyFont="1" applyFill="1" applyBorder="1" applyAlignment="1">
      <alignment horizontal="center" vertical="center" wrapText="1"/>
    </xf>
    <xf numFmtId="0" fontId="3" fillId="36" borderId="80" xfId="0" applyFont="1" applyFill="1" applyBorder="1" applyAlignment="1">
      <alignment horizontal="center" vertical="center" wrapText="1"/>
    </xf>
    <xf numFmtId="0" fontId="3" fillId="36" borderId="5" xfId="0" applyFont="1" applyFill="1" applyBorder="1" applyAlignment="1">
      <alignment horizontal="center" vertical="center" wrapText="1"/>
    </xf>
    <xf numFmtId="0" fontId="54" fillId="0" borderId="0" xfId="0" applyFont="1" applyAlignment="1">
      <alignment vertical="center"/>
    </xf>
    <xf numFmtId="0" fontId="31" fillId="0" borderId="5" xfId="0" applyFont="1" applyBorder="1" applyAlignment="1">
      <alignment horizontal="left" vertical="center" wrapText="1"/>
    </xf>
    <xf numFmtId="0" fontId="31" fillId="0" borderId="5" xfId="0" applyFont="1" applyBorder="1" applyAlignment="1">
      <alignment vertical="center" wrapText="1"/>
    </xf>
    <xf numFmtId="0" fontId="30" fillId="0" borderId="5" xfId="0" applyFont="1" applyBorder="1" applyAlignment="1">
      <alignment horizontal="center" vertical="center" wrapText="1"/>
    </xf>
    <xf numFmtId="175" fontId="54" fillId="0" borderId="14" xfId="0" applyNumberFormat="1" applyFont="1" applyBorder="1" applyAlignment="1">
      <alignment horizontal="center" vertical="center"/>
    </xf>
    <xf numFmtId="175" fontId="54" fillId="0" borderId="13" xfId="0" applyNumberFormat="1" applyFont="1" applyBorder="1" applyAlignment="1">
      <alignment horizontal="center" vertical="center"/>
    </xf>
    <xf numFmtId="175" fontId="0" fillId="0" borderId="13" xfId="0" applyNumberFormat="1" applyBorder="1" applyAlignment="1">
      <alignment horizontal="center" vertical="center"/>
    </xf>
    <xf numFmtId="0" fontId="3" fillId="24" borderId="14" xfId="0" applyFont="1" applyFill="1" applyBorder="1" applyAlignment="1">
      <alignment horizontal="center" vertical="center"/>
    </xf>
    <xf numFmtId="0" fontId="3" fillId="37" borderId="74" xfId="0" applyFont="1" applyFill="1" applyBorder="1" applyAlignment="1">
      <alignment horizontal="center" vertical="center" wrapText="1"/>
    </xf>
    <xf numFmtId="0" fontId="1" fillId="0" borderId="74" xfId="0" applyFont="1" applyBorder="1" applyAlignment="1">
      <alignment horizontal="center" vertical="center"/>
    </xf>
    <xf numFmtId="175" fontId="1" fillId="0" borderId="14" xfId="0" applyNumberFormat="1" applyFont="1" applyBorder="1" applyAlignment="1">
      <alignment horizontal="center" vertical="center" wrapText="1"/>
    </xf>
    <xf numFmtId="175" fontId="1" fillId="0" borderId="75" xfId="0" applyNumberFormat="1" applyFont="1" applyBorder="1" applyAlignment="1">
      <alignment horizontal="center" vertical="center" wrapText="1"/>
    </xf>
    <xf numFmtId="175" fontId="1" fillId="0" borderId="13" xfId="0" applyNumberFormat="1" applyFont="1" applyBorder="1" applyAlignment="1">
      <alignment horizontal="center" vertical="center" wrapText="1"/>
    </xf>
    <xf numFmtId="175" fontId="1" fillId="0" borderId="5" xfId="0" applyNumberFormat="1" applyFont="1" applyBorder="1" applyAlignment="1">
      <alignment horizontal="center" vertical="center" wrapText="1"/>
    </xf>
    <xf numFmtId="0" fontId="42" fillId="0" borderId="69" xfId="0" applyFont="1" applyBorder="1" applyAlignment="1">
      <alignment horizontal="center" vertical="center"/>
    </xf>
    <xf numFmtId="2" fontId="42" fillId="0" borderId="69" xfId="0" applyNumberFormat="1" applyFont="1" applyBorder="1" applyAlignment="1" applyProtection="1">
      <alignment horizontal="center" vertical="center" wrapText="1"/>
      <protection locked="0"/>
    </xf>
    <xf numFmtId="2" fontId="42" fillId="0" borderId="8" xfId="0" applyNumberFormat="1" applyFont="1" applyBorder="1" applyAlignment="1" applyProtection="1">
      <alignment horizontal="center" vertical="center" wrapText="1"/>
      <protection locked="0"/>
    </xf>
    <xf numFmtId="0" fontId="42" fillId="0" borderId="8" xfId="0" applyFont="1" applyBorder="1" applyAlignment="1" applyProtection="1">
      <alignment horizontal="center" vertical="center" wrapText="1"/>
      <protection locked="0"/>
    </xf>
    <xf numFmtId="2" fontId="42" fillId="0" borderId="64" xfId="0" applyNumberFormat="1" applyFont="1" applyBorder="1" applyAlignment="1" applyProtection="1">
      <alignment horizontal="center" vertical="center" wrapText="1"/>
      <protection locked="0"/>
    </xf>
    <xf numFmtId="0" fontId="42" fillId="0" borderId="38" xfId="0" applyFont="1" applyBorder="1" applyAlignment="1" applyProtection="1">
      <alignment horizontal="center" vertical="center" wrapText="1"/>
      <protection locked="0"/>
    </xf>
    <xf numFmtId="0" fontId="42" fillId="0" borderId="48" xfId="0" applyFont="1" applyBorder="1" applyAlignment="1" applyProtection="1">
      <alignment horizontal="center" vertical="center" wrapText="1"/>
      <protection locked="0"/>
    </xf>
    <xf numFmtId="0" fontId="42" fillId="0" borderId="11" xfId="0" applyFont="1" applyBorder="1" applyAlignment="1" applyProtection="1">
      <alignment horizontal="center" vertical="center" wrapText="1"/>
      <protection locked="0"/>
    </xf>
    <xf numFmtId="14" fontId="42" fillId="0" borderId="7" xfId="0" applyNumberFormat="1" applyFont="1" applyBorder="1" applyAlignment="1" applyProtection="1">
      <alignment horizontal="center" vertical="center" wrapText="1"/>
      <protection locked="0"/>
    </xf>
    <xf numFmtId="14" fontId="42" fillId="0" borderId="63" xfId="0" applyNumberFormat="1" applyFont="1" applyBorder="1" applyAlignment="1" applyProtection="1">
      <alignment horizontal="center" vertical="center" wrapText="1"/>
      <protection locked="0"/>
    </xf>
    <xf numFmtId="14" fontId="42" fillId="0" borderId="8" xfId="0" applyNumberFormat="1" applyFont="1" applyBorder="1" applyAlignment="1" applyProtection="1">
      <alignment horizontal="center" vertical="center" wrapText="1"/>
      <protection locked="0"/>
    </xf>
    <xf numFmtId="0" fontId="42" fillId="0" borderId="7" xfId="0" applyFont="1" applyBorder="1" applyAlignment="1" applyProtection="1">
      <alignment horizontal="center" vertical="center" wrapText="1"/>
      <protection locked="0"/>
    </xf>
    <xf numFmtId="0" fontId="54" fillId="0" borderId="69" xfId="0" applyFont="1" applyBorder="1" applyAlignment="1" applyProtection="1">
      <alignment horizontal="center" vertical="center" wrapText="1"/>
      <protection locked="0"/>
    </xf>
    <xf numFmtId="2" fontId="54" fillId="0" borderId="9" xfId="0" applyNumberFormat="1" applyFont="1" applyBorder="1" applyAlignment="1" applyProtection="1">
      <alignment horizontal="center" vertical="center" wrapText="1"/>
      <protection locked="0"/>
    </xf>
    <xf numFmtId="165" fontId="54" fillId="0" borderId="9" xfId="0" applyNumberFormat="1" applyFont="1" applyBorder="1" applyAlignment="1" applyProtection="1">
      <alignment horizontal="center" vertical="center" wrapText="1"/>
      <protection locked="0"/>
    </xf>
    <xf numFmtId="0" fontId="54" fillId="0" borderId="69" xfId="0" applyFont="1" applyBorder="1" applyAlignment="1">
      <alignment horizontal="center" vertical="center"/>
    </xf>
    <xf numFmtId="0" fontId="54" fillId="0" borderId="8" xfId="0" applyFont="1" applyBorder="1" applyAlignment="1" applyProtection="1">
      <alignment horizontal="center" vertical="center" wrapText="1"/>
      <protection locked="0"/>
    </xf>
    <xf numFmtId="166" fontId="54" fillId="0" borderId="9" xfId="0" applyNumberFormat="1" applyFont="1" applyBorder="1" applyAlignment="1" applyProtection="1">
      <alignment horizontal="center" vertical="center" wrapText="1"/>
      <protection locked="0"/>
    </xf>
    <xf numFmtId="0" fontId="0" fillId="0" borderId="7" xfId="0" applyBorder="1" applyAlignment="1" applyProtection="1">
      <alignment horizontal="center" vertical="center" wrapText="1"/>
      <protection locked="0"/>
    </xf>
    <xf numFmtId="0" fontId="0" fillId="0" borderId="69" xfId="0" applyBorder="1" applyAlignment="1" applyProtection="1">
      <alignment horizontal="centerContinuous" vertical="center" wrapText="1"/>
      <protection locked="0"/>
    </xf>
    <xf numFmtId="0" fontId="54" fillId="0" borderId="38" xfId="0" applyFont="1" applyBorder="1" applyAlignment="1" applyProtection="1">
      <alignment horizontal="center" vertical="center" wrapText="1"/>
      <protection locked="0"/>
    </xf>
    <xf numFmtId="0" fontId="54" fillId="0" borderId="64" xfId="0" applyFont="1" applyBorder="1" applyAlignment="1" applyProtection="1">
      <alignment horizontal="center" vertical="center" wrapText="1"/>
      <protection locked="0"/>
    </xf>
    <xf numFmtId="2" fontId="54" fillId="0" borderId="7" xfId="0" applyNumberFormat="1" applyFont="1" applyBorder="1" applyAlignment="1" applyProtection="1">
      <alignment horizontal="center" vertical="center" wrapText="1"/>
      <protection locked="0"/>
    </xf>
    <xf numFmtId="2" fontId="0" fillId="0" borderId="69" xfId="0" applyNumberFormat="1" applyBorder="1" applyAlignment="1" applyProtection="1">
      <alignment horizontal="center" vertical="center" wrapText="1"/>
      <protection locked="0"/>
    </xf>
    <xf numFmtId="2" fontId="0" fillId="0" borderId="8" xfId="0" applyNumberFormat="1" applyBorder="1" applyAlignment="1" applyProtection="1">
      <alignment horizontal="center" vertical="center" wrapText="1"/>
      <protection locked="0"/>
    </xf>
    <xf numFmtId="2" fontId="0" fillId="0" borderId="64" xfId="0" applyNumberFormat="1" applyBorder="1" applyAlignment="1" applyProtection="1">
      <alignment horizontal="center" vertical="center" wrapText="1"/>
      <protection locked="0"/>
    </xf>
    <xf numFmtId="0" fontId="54" fillId="0" borderId="48" xfId="0" applyFont="1" applyBorder="1" applyAlignment="1" applyProtection="1">
      <alignment horizontal="center" vertical="center" wrapText="1"/>
      <protection locked="0"/>
    </xf>
    <xf numFmtId="0" fontId="54" fillId="0" borderId="11" xfId="0" applyFont="1" applyBorder="1" applyAlignment="1" applyProtection="1">
      <alignment horizontal="center" vertical="center" wrapText="1"/>
      <protection locked="0"/>
    </xf>
    <xf numFmtId="14" fontId="54" fillId="0" borderId="7" xfId="0" applyNumberFormat="1" applyFont="1" applyBorder="1" applyAlignment="1" applyProtection="1">
      <alignment horizontal="center" vertical="center" wrapText="1"/>
      <protection locked="0"/>
    </xf>
    <xf numFmtId="14" fontId="54" fillId="0" borderId="63" xfId="0" applyNumberFormat="1" applyFont="1" applyBorder="1" applyAlignment="1" applyProtection="1">
      <alignment horizontal="center" vertical="center" wrapText="1"/>
      <protection locked="0"/>
    </xf>
    <xf numFmtId="14" fontId="54" fillId="0" borderId="8" xfId="0" applyNumberFormat="1" applyFont="1" applyBorder="1" applyAlignment="1" applyProtection="1">
      <alignment horizontal="center" vertical="center" wrapText="1"/>
      <protection locked="0"/>
    </xf>
    <xf numFmtId="0" fontId="54" fillId="0" borderId="7" xfId="0" applyFont="1" applyBorder="1" applyAlignment="1" applyProtection="1">
      <alignment horizontal="center" vertical="center" wrapText="1"/>
      <protection locked="0"/>
    </xf>
    <xf numFmtId="0" fontId="0" fillId="0" borderId="70" xfId="0" applyBorder="1" applyAlignment="1" applyProtection="1">
      <alignment horizontal="centerContinuous" vertical="center" wrapText="1"/>
      <protection locked="0"/>
    </xf>
    <xf numFmtId="166" fontId="54" fillId="0" borderId="0" xfId="0" applyNumberFormat="1" applyFont="1" applyAlignment="1">
      <alignment horizontal="center" vertical="center"/>
    </xf>
    <xf numFmtId="0" fontId="54" fillId="0" borderId="0" xfId="0" applyFont="1" applyAlignment="1" applyProtection="1">
      <alignment horizontal="center" vertical="center" wrapText="1"/>
      <protection locked="0"/>
    </xf>
    <xf numFmtId="166" fontId="54" fillId="0" borderId="0" xfId="0" applyNumberFormat="1" applyFont="1" applyAlignment="1" applyProtection="1">
      <alignment horizontal="center" vertical="center" wrapText="1"/>
      <protection locked="0"/>
    </xf>
    <xf numFmtId="0" fontId="54" fillId="0" borderId="0" xfId="0" applyFont="1" applyAlignment="1" applyProtection="1">
      <alignment horizontal="centerContinuous" vertical="center" wrapText="1"/>
      <protection locked="0"/>
    </xf>
    <xf numFmtId="2" fontId="54" fillId="0" borderId="0" xfId="0" applyNumberFormat="1" applyFont="1" applyAlignment="1" applyProtection="1">
      <alignment horizontal="center" vertical="center" wrapText="1"/>
      <protection locked="0"/>
    </xf>
    <xf numFmtId="175" fontId="54" fillId="0" borderId="0" xfId="0" applyNumberFormat="1" applyFont="1" applyAlignment="1">
      <alignment horizontal="center" vertical="center"/>
    </xf>
    <xf numFmtId="0" fontId="54" fillId="27" borderId="0" xfId="0" applyFont="1" applyFill="1" applyAlignment="1">
      <alignment vertical="center"/>
    </xf>
    <xf numFmtId="0" fontId="0" fillId="0" borderId="0" xfId="0" applyAlignment="1">
      <alignment horizontal="left" vertical="center"/>
    </xf>
    <xf numFmtId="175" fontId="1" fillId="0" borderId="56" xfId="0" applyNumberFormat="1" applyFont="1" applyBorder="1" applyAlignment="1">
      <alignment horizontal="center" vertical="center" wrapText="1"/>
    </xf>
    <xf numFmtId="2" fontId="0" fillId="0" borderId="79" xfId="0" applyNumberFormat="1" applyBorder="1" applyAlignment="1" applyProtection="1">
      <alignment horizontal="center" vertical="center" wrapText="1"/>
      <protection locked="0"/>
    </xf>
    <xf numFmtId="2" fontId="54" fillId="0" borderId="8" xfId="0" applyNumberFormat="1" applyFont="1" applyBorder="1" applyAlignment="1" applyProtection="1">
      <alignment horizontal="center" vertical="center" wrapText="1"/>
      <protection locked="0"/>
    </xf>
    <xf numFmtId="14" fontId="54" fillId="0" borderId="10" xfId="0" applyNumberFormat="1" applyFont="1" applyBorder="1" applyAlignment="1" applyProtection="1">
      <alignment horizontal="center" vertical="center" wrapText="1"/>
      <protection locked="0"/>
    </xf>
    <xf numFmtId="0" fontId="42" fillId="0" borderId="54" xfId="0" applyFont="1" applyBorder="1" applyAlignment="1" applyProtection="1">
      <alignment horizontal="center" vertical="center"/>
      <protection locked="0"/>
    </xf>
    <xf numFmtId="0" fontId="54" fillId="0" borderId="9" xfId="0" applyFont="1" applyBorder="1" applyAlignment="1" applyProtection="1">
      <alignment horizontal="center" vertical="center" wrapText="1"/>
      <protection locked="0"/>
    </xf>
    <xf numFmtId="0" fontId="1" fillId="0" borderId="69" xfId="0" applyFont="1" applyBorder="1" applyAlignment="1" applyProtection="1">
      <alignment horizontal="center" vertical="center" wrapText="1"/>
      <protection locked="0"/>
    </xf>
    <xf numFmtId="14" fontId="54" fillId="27" borderId="7" xfId="0" applyNumberFormat="1" applyFont="1" applyFill="1" applyBorder="1" applyAlignment="1" applyProtection="1">
      <alignment horizontal="center" vertical="center" wrapText="1"/>
      <protection locked="0"/>
    </xf>
    <xf numFmtId="14" fontId="54" fillId="27" borderId="10" xfId="0" applyNumberFormat="1" applyFont="1" applyFill="1" applyBorder="1" applyAlignment="1" applyProtection="1">
      <alignment horizontal="center" vertical="center" wrapText="1"/>
      <protection locked="0"/>
    </xf>
    <xf numFmtId="0" fontId="0" fillId="0" borderId="39" xfId="0" applyBorder="1" applyAlignment="1" applyProtection="1">
      <alignment horizontal="center" vertical="center" wrapText="1"/>
      <protection locked="0"/>
    </xf>
    <xf numFmtId="0" fontId="54" fillId="28" borderId="0" xfId="0" applyFont="1" applyFill="1" applyAlignment="1">
      <alignment vertical="center"/>
    </xf>
    <xf numFmtId="2" fontId="0" fillId="27" borderId="64" xfId="0" applyNumberFormat="1" applyFill="1" applyBorder="1" applyAlignment="1" applyProtection="1">
      <alignment horizontal="center" vertical="center" wrapText="1"/>
      <protection locked="0"/>
    </xf>
    <xf numFmtId="0" fontId="54" fillId="27" borderId="38" xfId="0" applyFont="1" applyFill="1" applyBorder="1" applyAlignment="1" applyProtection="1">
      <alignment horizontal="center" vertical="center" wrapText="1"/>
      <protection locked="0"/>
    </xf>
    <xf numFmtId="2" fontId="0" fillId="27" borderId="8" xfId="0" applyNumberFormat="1" applyFill="1" applyBorder="1" applyAlignment="1" applyProtection="1">
      <alignment horizontal="center" vertical="center" wrapText="1"/>
      <protection locked="0"/>
    </xf>
    <xf numFmtId="0" fontId="54" fillId="27" borderId="8" xfId="0" applyFont="1" applyFill="1" applyBorder="1" applyAlignment="1" applyProtection="1">
      <alignment horizontal="center" vertical="center" wrapText="1"/>
      <protection locked="0"/>
    </xf>
    <xf numFmtId="14" fontId="42" fillId="0" borderId="10" xfId="0" applyNumberFormat="1" applyFont="1" applyBorder="1" applyAlignment="1" applyProtection="1">
      <alignment horizontal="center" vertical="center" wrapText="1"/>
      <protection locked="0"/>
    </xf>
    <xf numFmtId="49" fontId="42" fillId="0" borderId="54" xfId="0" applyNumberFormat="1" applyFont="1" applyBorder="1" applyAlignment="1" applyProtection="1">
      <alignment horizontal="center" vertical="center" wrapText="1"/>
      <protection locked="0"/>
    </xf>
    <xf numFmtId="14" fontId="54" fillId="0" borderId="71" xfId="0" applyNumberFormat="1" applyFont="1" applyBorder="1" applyAlignment="1" applyProtection="1">
      <alignment horizontal="center" vertical="center" wrapText="1"/>
      <protection locked="0"/>
    </xf>
    <xf numFmtId="0" fontId="31" fillId="0" borderId="75" xfId="0" applyFont="1" applyBorder="1" applyAlignment="1">
      <alignment horizontal="center" vertical="center" wrapText="1"/>
    </xf>
    <xf numFmtId="0" fontId="30" fillId="0" borderId="2" xfId="0" applyFont="1" applyBorder="1" applyAlignment="1">
      <alignment horizontal="center" vertical="center" wrapText="1"/>
    </xf>
    <xf numFmtId="0" fontId="1" fillId="0" borderId="2" xfId="0" applyFont="1" applyBorder="1"/>
    <xf numFmtId="0" fontId="54" fillId="0" borderId="30" xfId="0" applyFont="1" applyBorder="1"/>
    <xf numFmtId="0" fontId="55" fillId="0" borderId="1" xfId="0" applyFont="1" applyBorder="1" applyAlignment="1">
      <alignment horizontal="center" vertical="center"/>
    </xf>
    <xf numFmtId="0" fontId="0" fillId="0" borderId="62" xfId="0" applyBorder="1" applyAlignment="1" applyProtection="1">
      <alignment horizontal="left" vertical="center"/>
      <protection locked="0"/>
    </xf>
    <xf numFmtId="0" fontId="0" fillId="0" borderId="7" xfId="0" applyBorder="1" applyAlignment="1" applyProtection="1">
      <alignment horizontal="left" vertical="center"/>
      <protection locked="0"/>
    </xf>
    <xf numFmtId="0" fontId="42" fillId="0" borderId="7" xfId="0" applyFont="1" applyBorder="1" applyAlignment="1" applyProtection="1">
      <alignment horizontal="left" vertical="center"/>
      <protection locked="0"/>
    </xf>
    <xf numFmtId="0" fontId="42" fillId="0" borderId="62" xfId="0" applyFont="1" applyBorder="1" applyAlignment="1" applyProtection="1">
      <alignment horizontal="left" vertical="center"/>
      <protection locked="0"/>
    </xf>
    <xf numFmtId="0" fontId="54" fillId="0" borderId="65" xfId="0" applyFont="1" applyBorder="1" applyAlignment="1" applyProtection="1">
      <alignment horizontal="center" vertical="center"/>
      <protection locked="0"/>
    </xf>
    <xf numFmtId="0" fontId="31" fillId="0" borderId="82" xfId="0" applyFont="1" applyBorder="1" applyAlignment="1">
      <alignment horizontal="center" vertical="center"/>
    </xf>
    <xf numFmtId="0" fontId="2" fillId="0" borderId="88" xfId="0" applyFont="1" applyBorder="1" applyAlignment="1" applyProtection="1">
      <alignment horizontal="center" vertical="center"/>
      <protection locked="0"/>
    </xf>
    <xf numFmtId="0" fontId="2" fillId="0" borderId="2" xfId="0" applyFont="1" applyBorder="1" applyAlignment="1">
      <alignment horizontal="left" vertical="center" wrapText="1"/>
    </xf>
    <xf numFmtId="0" fontId="3" fillId="0" borderId="0" xfId="0" applyFont="1" applyAlignment="1">
      <alignment horizontal="left" vertical="center" wrapText="1"/>
    </xf>
    <xf numFmtId="0" fontId="54" fillId="0" borderId="0" xfId="0" applyFont="1" applyAlignment="1">
      <alignment horizontal="left" vertical="center"/>
    </xf>
    <xf numFmtId="0" fontId="31" fillId="0" borderId="30" xfId="0" applyFont="1" applyBorder="1" applyAlignment="1" applyProtection="1">
      <alignment horizontal="left" vertical="center"/>
      <protection locked="0"/>
    </xf>
    <xf numFmtId="0" fontId="54" fillId="0" borderId="1" xfId="0" applyFont="1" applyBorder="1" applyAlignment="1">
      <alignment horizontal="center"/>
    </xf>
    <xf numFmtId="0" fontId="54" fillId="0" borderId="29" xfId="0" applyFont="1" applyBorder="1" applyAlignment="1">
      <alignment horizontal="center"/>
    </xf>
    <xf numFmtId="14" fontId="0" fillId="0" borderId="63" xfId="0" applyNumberFormat="1" applyBorder="1" applyAlignment="1" applyProtection="1">
      <alignment horizontal="center" vertical="center" wrapText="1"/>
      <protection locked="0"/>
    </xf>
    <xf numFmtId="16" fontId="54" fillId="0" borderId="8" xfId="0" applyNumberFormat="1" applyFont="1" applyBorder="1" applyAlignment="1" applyProtection="1">
      <alignment horizontal="center" vertical="center" wrapText="1"/>
      <protection locked="0"/>
    </xf>
    <xf numFmtId="2" fontId="0" fillId="0" borderId="0" xfId="0" applyNumberFormat="1" applyAlignment="1">
      <alignment horizontal="center"/>
    </xf>
    <xf numFmtId="0" fontId="0" fillId="0" borderId="0" xfId="0" applyAlignment="1">
      <alignment horizontal="center"/>
    </xf>
    <xf numFmtId="0" fontId="54" fillId="0" borderId="63" xfId="0" applyFont="1" applyBorder="1" applyAlignment="1" applyProtection="1">
      <alignment horizontal="center" vertical="center" wrapText="1"/>
      <protection locked="0"/>
    </xf>
    <xf numFmtId="166" fontId="54" fillId="0" borderId="63" xfId="0" applyNumberFormat="1" applyFont="1" applyBorder="1" applyAlignment="1" applyProtection="1">
      <alignment horizontal="center" vertical="center" wrapText="1"/>
      <protection locked="0"/>
    </xf>
    <xf numFmtId="0" fontId="0" fillId="35" borderId="63" xfId="0" applyFill="1" applyBorder="1" applyAlignment="1" applyProtection="1">
      <alignment horizontal="left" vertical="center"/>
      <protection locked="0"/>
    </xf>
    <xf numFmtId="0" fontId="0" fillId="35" borderId="63" xfId="0" applyFill="1" applyBorder="1" applyAlignment="1" applyProtection="1">
      <alignment horizontal="left"/>
      <protection locked="0"/>
    </xf>
    <xf numFmtId="165" fontId="0" fillId="35" borderId="63" xfId="0" applyNumberFormat="1" applyFill="1" applyBorder="1" applyAlignment="1" applyProtection="1">
      <alignment horizontal="left"/>
      <protection locked="0"/>
    </xf>
    <xf numFmtId="2" fontId="54" fillId="0" borderId="63" xfId="0" applyNumberFormat="1" applyFont="1" applyBorder="1" applyAlignment="1">
      <alignment horizontal="center"/>
    </xf>
    <xf numFmtId="0" fontId="0" fillId="0" borderId="61" xfId="0" applyBorder="1" applyAlignment="1" applyProtection="1">
      <alignment horizontal="center" vertical="center" wrapText="1"/>
      <protection locked="0"/>
    </xf>
    <xf numFmtId="0" fontId="54" fillId="0" borderId="46" xfId="0" applyFont="1" applyBorder="1" applyAlignment="1" applyProtection="1">
      <alignment horizontal="center" vertical="center" wrapText="1"/>
      <protection locked="0"/>
    </xf>
    <xf numFmtId="166" fontId="54" fillId="0" borderId="46" xfId="0" applyNumberFormat="1" applyFont="1" applyBorder="1" applyAlignment="1" applyProtection="1">
      <alignment horizontal="center" vertical="center" wrapText="1"/>
      <protection locked="0"/>
    </xf>
    <xf numFmtId="0" fontId="0" fillId="35" borderId="46" xfId="0" applyFill="1" applyBorder="1" applyAlignment="1" applyProtection="1">
      <alignment horizontal="left" vertical="center"/>
      <protection locked="0"/>
    </xf>
    <xf numFmtId="0" fontId="0" fillId="35" borderId="46" xfId="0" applyFill="1" applyBorder="1" applyAlignment="1" applyProtection="1">
      <alignment horizontal="left"/>
      <protection locked="0"/>
    </xf>
    <xf numFmtId="165" fontId="0" fillId="35" borderId="46" xfId="0" applyNumberFormat="1" applyFill="1" applyBorder="1" applyAlignment="1" applyProtection="1">
      <alignment horizontal="left"/>
      <protection locked="0"/>
    </xf>
    <xf numFmtId="2" fontId="54" fillId="0" borderId="46" xfId="0" applyNumberFormat="1" applyFont="1" applyBorder="1" applyAlignment="1">
      <alignment horizontal="center"/>
    </xf>
    <xf numFmtId="0" fontId="54" fillId="0" borderId="85" xfId="0" applyFont="1" applyBorder="1" applyAlignment="1">
      <alignment horizontal="center"/>
    </xf>
    <xf numFmtId="0" fontId="0" fillId="0" borderId="62" xfId="0" applyBorder="1" applyAlignment="1" applyProtection="1">
      <alignment horizontal="center" vertical="center" wrapText="1"/>
      <protection locked="0"/>
    </xf>
    <xf numFmtId="0" fontId="54" fillId="0" borderId="68" xfId="0" applyFont="1" applyBorder="1" applyAlignment="1">
      <alignment horizontal="center"/>
    </xf>
    <xf numFmtId="0" fontId="0" fillId="0" borderId="65" xfId="0" applyBorder="1" applyAlignment="1" applyProtection="1">
      <alignment horizontal="center" vertical="center" wrapText="1"/>
      <protection locked="0"/>
    </xf>
    <xf numFmtId="0" fontId="54" fillId="0" borderId="49" xfId="0" applyFont="1" applyBorder="1" applyAlignment="1" applyProtection="1">
      <alignment horizontal="center" vertical="center" wrapText="1"/>
      <protection locked="0"/>
    </xf>
    <xf numFmtId="166" fontId="54" fillId="0" borderId="49" xfId="0" applyNumberFormat="1" applyFont="1" applyBorder="1" applyAlignment="1" applyProtection="1">
      <alignment horizontal="center" vertical="center" wrapText="1"/>
      <protection locked="0"/>
    </xf>
    <xf numFmtId="0" fontId="0" fillId="35" borderId="49" xfId="0" applyFill="1" applyBorder="1" applyAlignment="1" applyProtection="1">
      <alignment horizontal="left" vertical="center"/>
      <protection locked="0"/>
    </xf>
    <xf numFmtId="0" fontId="0" fillId="35" borderId="49" xfId="0" applyFill="1" applyBorder="1" applyAlignment="1" applyProtection="1">
      <alignment horizontal="left"/>
      <protection locked="0"/>
    </xf>
    <xf numFmtId="165" fontId="0" fillId="35" borderId="49" xfId="0" applyNumberFormat="1" applyFill="1" applyBorder="1" applyAlignment="1" applyProtection="1">
      <alignment horizontal="left"/>
      <protection locked="0"/>
    </xf>
    <xf numFmtId="2" fontId="54" fillId="0" borderId="49" xfId="0" applyNumberFormat="1" applyFont="1" applyBorder="1" applyAlignment="1">
      <alignment horizontal="center"/>
    </xf>
    <xf numFmtId="0" fontId="54" fillId="0" borderId="86" xfId="0" applyFont="1" applyBorder="1" applyAlignment="1">
      <alignment horizontal="center"/>
    </xf>
    <xf numFmtId="0" fontId="0" fillId="0" borderId="69" xfId="0" applyBorder="1" applyAlignment="1">
      <alignment horizontal="center" vertical="center"/>
    </xf>
    <xf numFmtId="2" fontId="3" fillId="0" borderId="2" xfId="0" applyNumberFormat="1" applyFont="1" applyBorder="1" applyAlignment="1">
      <alignment vertical="center" wrapText="1"/>
    </xf>
    <xf numFmtId="2" fontId="3" fillId="0" borderId="75" xfId="0" applyNumberFormat="1" applyFont="1" applyBorder="1" applyAlignment="1">
      <alignment horizontal="center" vertical="center" wrapText="1"/>
    </xf>
    <xf numFmtId="0" fontId="3" fillId="0" borderId="76" xfId="0" applyFont="1" applyBorder="1" applyAlignment="1">
      <alignment vertical="center" wrapText="1"/>
    </xf>
    <xf numFmtId="0" fontId="3" fillId="0" borderId="3" xfId="0" applyFont="1" applyBorder="1" applyAlignment="1">
      <alignment vertical="center" wrapText="1"/>
    </xf>
    <xf numFmtId="171" fontId="0" fillId="0" borderId="39" xfId="0" applyNumberFormat="1" applyBorder="1" applyAlignment="1" applyProtection="1">
      <alignment horizontal="center"/>
      <protection locked="0"/>
    </xf>
    <xf numFmtId="0" fontId="0" fillId="0" borderId="42" xfId="0" applyBorder="1" applyAlignment="1" applyProtection="1">
      <alignment horizontal="center"/>
      <protection locked="0"/>
    </xf>
    <xf numFmtId="0" fontId="0" fillId="0" borderId="78" xfId="0" applyBorder="1" applyAlignment="1" applyProtection="1">
      <alignment horizontal="center" vertical="center" wrapText="1"/>
      <protection locked="0"/>
    </xf>
    <xf numFmtId="0" fontId="54" fillId="0" borderId="72" xfId="0" applyFont="1" applyBorder="1" applyAlignment="1" applyProtection="1">
      <alignment horizontal="center" vertical="center" wrapText="1"/>
      <protection locked="0"/>
    </xf>
    <xf numFmtId="166" fontId="54" fillId="0" borderId="72" xfId="0" applyNumberFormat="1" applyFont="1" applyBorder="1" applyAlignment="1" applyProtection="1">
      <alignment horizontal="center" vertical="center" wrapText="1"/>
      <protection locked="0"/>
    </xf>
    <xf numFmtId="0" fontId="0" fillId="35" borderId="72" xfId="0" applyFill="1" applyBorder="1" applyAlignment="1" applyProtection="1">
      <alignment horizontal="left" vertical="center"/>
      <protection locked="0"/>
    </xf>
    <xf numFmtId="0" fontId="0" fillId="35" borderId="72" xfId="0" applyFill="1" applyBorder="1" applyAlignment="1" applyProtection="1">
      <alignment horizontal="left"/>
      <protection locked="0"/>
    </xf>
    <xf numFmtId="165" fontId="0" fillId="35" borderId="72" xfId="0" applyNumberFormat="1" applyFill="1" applyBorder="1" applyAlignment="1" applyProtection="1">
      <alignment horizontal="left"/>
      <protection locked="0"/>
    </xf>
    <xf numFmtId="2" fontId="54" fillId="0" borderId="72" xfId="0" applyNumberFormat="1" applyFont="1" applyBorder="1" applyAlignment="1">
      <alignment horizontal="center"/>
    </xf>
    <xf numFmtId="0" fontId="54" fillId="0" borderId="73" xfId="0" applyFont="1" applyBorder="1" applyAlignment="1">
      <alignment horizontal="center"/>
    </xf>
    <xf numFmtId="2" fontId="30" fillId="0" borderId="2" xfId="0" applyNumberFormat="1" applyFont="1" applyBorder="1" applyAlignment="1">
      <alignment vertical="center" wrapText="1"/>
    </xf>
    <xf numFmtId="2" fontId="30" fillId="0" borderId="75" xfId="0" applyNumberFormat="1" applyFont="1" applyBorder="1" applyAlignment="1">
      <alignment vertical="center" wrapText="1"/>
    </xf>
    <xf numFmtId="2" fontId="1" fillId="0" borderId="74" xfId="0" applyNumberFormat="1" applyFont="1" applyBorder="1" applyAlignment="1">
      <alignment horizontal="center" vertical="center" wrapText="1"/>
    </xf>
    <xf numFmtId="2" fontId="54" fillId="0" borderId="70" xfId="0" applyNumberFormat="1" applyFont="1" applyBorder="1" applyAlignment="1" applyProtection="1">
      <alignment horizontal="center" vertical="center" wrapText="1"/>
      <protection locked="0"/>
    </xf>
    <xf numFmtId="0" fontId="0" fillId="0" borderId="79" xfId="0" applyBorder="1" applyAlignment="1">
      <alignment horizontal="center" vertical="center"/>
    </xf>
    <xf numFmtId="172" fontId="42" fillId="0" borderId="54" xfId="0" applyNumberFormat="1" applyFont="1" applyBorder="1" applyAlignment="1" applyProtection="1">
      <alignment horizontal="center" vertical="center" wrapText="1"/>
      <protection locked="0"/>
    </xf>
    <xf numFmtId="0" fontId="42" fillId="0" borderId="87" xfId="0" applyFont="1" applyBorder="1" applyAlignment="1">
      <alignment horizontal="center"/>
    </xf>
    <xf numFmtId="0" fontId="31" fillId="0" borderId="75" xfId="0" applyFont="1" applyBorder="1" applyAlignment="1">
      <alignment horizontal="center" vertical="center" wrapText="1"/>
    </xf>
    <xf numFmtId="0" fontId="58" fillId="24" borderId="4" xfId="0" applyFont="1" applyFill="1" applyBorder="1" applyAlignment="1">
      <alignment horizontal="center" vertical="center" wrapText="1"/>
    </xf>
    <xf numFmtId="0" fontId="58" fillId="24" borderId="5" xfId="0" applyFont="1" applyFill="1" applyBorder="1" applyAlignment="1">
      <alignment horizontal="center" vertical="center" wrapText="1"/>
    </xf>
    <xf numFmtId="0" fontId="58" fillId="24" borderId="6" xfId="0" applyFont="1" applyFill="1" applyBorder="1" applyAlignment="1">
      <alignment horizontal="center" vertical="center" wrapText="1"/>
    </xf>
    <xf numFmtId="0" fontId="1" fillId="0" borderId="0" xfId="0" applyFont="1" applyAlignment="1">
      <alignment horizontal="center"/>
    </xf>
    <xf numFmtId="0" fontId="42" fillId="0" borderId="7" xfId="0" applyFont="1" applyBorder="1" applyAlignment="1" applyProtection="1">
      <alignment horizontal="left" vertical="center" wrapText="1"/>
      <protection locked="0"/>
    </xf>
    <xf numFmtId="0" fontId="42" fillId="0" borderId="8" xfId="0" applyFont="1" applyBorder="1" applyAlignment="1" applyProtection="1">
      <alignment horizontal="left" vertical="center" wrapText="1"/>
      <protection locked="0"/>
    </xf>
    <xf numFmtId="0" fontId="42" fillId="0" borderId="9" xfId="0" applyFont="1" applyBorder="1" applyAlignment="1" applyProtection="1">
      <alignment horizontal="left" vertical="center" wrapText="1"/>
      <protection locked="0"/>
    </xf>
    <xf numFmtId="0" fontId="0" fillId="0" borderId="7" xfId="0" applyBorder="1" applyAlignment="1" applyProtection="1">
      <alignment horizontal="center" vertical="center" wrapText="1"/>
      <protection locked="0"/>
    </xf>
    <xf numFmtId="0" fontId="0" fillId="0" borderId="8" xfId="0" applyBorder="1" applyAlignment="1" applyProtection="1">
      <alignment horizontal="center" vertical="center" wrapText="1"/>
      <protection locked="0"/>
    </xf>
    <xf numFmtId="0" fontId="0" fillId="0" borderId="9" xfId="0" applyBorder="1" applyAlignment="1" applyProtection="1">
      <alignment horizontal="center" vertical="center" wrapText="1"/>
      <protection locked="0"/>
    </xf>
    <xf numFmtId="0" fontId="0" fillId="0" borderId="62" xfId="0" applyBorder="1" applyAlignment="1" applyProtection="1">
      <alignment horizontal="left" vertical="center" wrapText="1"/>
      <protection locked="0"/>
    </xf>
    <xf numFmtId="0" fontId="0" fillId="0" borderId="63" xfId="0" applyBorder="1" applyAlignment="1" applyProtection="1">
      <alignment horizontal="left" vertical="center" wrapText="1"/>
      <protection locked="0"/>
    </xf>
    <xf numFmtId="0" fontId="0" fillId="0" borderId="68" xfId="0" applyBorder="1" applyAlignment="1" applyProtection="1">
      <alignment horizontal="left" vertical="center" wrapText="1"/>
      <protection locked="0"/>
    </xf>
    <xf numFmtId="0" fontId="0" fillId="0" borderId="7" xfId="0" applyBorder="1" applyAlignment="1" applyProtection="1">
      <alignment horizontal="left" vertical="center" wrapText="1"/>
      <protection locked="0"/>
    </xf>
    <xf numFmtId="0" fontId="0" fillId="0" borderId="8" xfId="0" applyBorder="1" applyAlignment="1" applyProtection="1">
      <alignment horizontal="left" vertical="center" wrapText="1"/>
      <protection locked="0"/>
    </xf>
    <xf numFmtId="0" fontId="0" fillId="0" borderId="9" xfId="0" applyBorder="1" applyAlignment="1" applyProtection="1">
      <alignment horizontal="left" vertical="center" wrapText="1"/>
      <protection locked="0"/>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38" borderId="14" xfId="0" applyFont="1" applyFill="1" applyBorder="1" applyAlignment="1">
      <alignment horizontal="center" vertical="center" wrapText="1"/>
    </xf>
    <xf numFmtId="0" fontId="3" fillId="38" borderId="13" xfId="0" applyFont="1" applyFill="1" applyBorder="1" applyAlignment="1">
      <alignment horizontal="center" vertical="center" wrapText="1"/>
    </xf>
    <xf numFmtId="0" fontId="1" fillId="0" borderId="14" xfId="0" applyFont="1" applyBorder="1" applyAlignment="1">
      <alignment horizontal="center" vertical="center" wrapText="1"/>
    </xf>
    <xf numFmtId="0" fontId="1" fillId="0" borderId="13" xfId="0" applyFont="1" applyBorder="1" applyAlignment="1">
      <alignment horizontal="center" vertical="center" wrapText="1"/>
    </xf>
    <xf numFmtId="0" fontId="1" fillId="0" borderId="15" xfId="0" applyFont="1" applyBorder="1" applyAlignment="1">
      <alignment horizontal="center" vertical="center" wrapText="1"/>
    </xf>
    <xf numFmtId="0" fontId="1" fillId="0" borderId="2" xfId="0" applyFont="1" applyBorder="1" applyAlignment="1">
      <alignment horizontal="center" vertical="center" wrapText="1"/>
    </xf>
    <xf numFmtId="0" fontId="1" fillId="0" borderId="3" xfId="0" applyFont="1" applyBorder="1" applyAlignment="1">
      <alignment horizontal="center" vertical="center" wrapText="1"/>
    </xf>
    <xf numFmtId="0" fontId="30" fillId="0" borderId="2" xfId="0" applyFont="1" applyBorder="1" applyAlignment="1">
      <alignment horizontal="center" vertical="center" wrapText="1"/>
    </xf>
    <xf numFmtId="0" fontId="31" fillId="0" borderId="5" xfId="0" applyFont="1" applyBorder="1" applyAlignment="1">
      <alignment horizontal="center" vertical="center" wrapText="1"/>
    </xf>
    <xf numFmtId="0" fontId="31" fillId="0" borderId="5" xfId="0" applyFont="1" applyBorder="1" applyAlignment="1">
      <alignment horizontal="left" vertical="center" wrapText="1"/>
    </xf>
    <xf numFmtId="0" fontId="30" fillId="0" borderId="5" xfId="0" applyFont="1" applyBorder="1" applyAlignment="1">
      <alignment horizontal="center" vertical="center" wrapText="1"/>
    </xf>
    <xf numFmtId="0" fontId="30" fillId="0" borderId="5" xfId="0" applyFont="1" applyBorder="1" applyAlignment="1">
      <alignment horizontal="right" vertical="center" wrapText="1"/>
    </xf>
    <xf numFmtId="0" fontId="0" fillId="0" borderId="7" xfId="0" applyBorder="1" applyAlignment="1">
      <alignment horizontal="center" vertical="center" wrapText="1"/>
    </xf>
    <xf numFmtId="0" fontId="0" fillId="0" borderId="8" xfId="0" applyBorder="1" applyAlignment="1">
      <alignment horizontal="center" vertical="center" wrapText="1"/>
    </xf>
    <xf numFmtId="0" fontId="0" fillId="0" borderId="38" xfId="0" applyBorder="1" applyAlignment="1">
      <alignment horizontal="center" vertical="center" wrapText="1"/>
    </xf>
    <xf numFmtId="0" fontId="0" fillId="0" borderId="64" xfId="0" applyBorder="1" applyAlignment="1">
      <alignment horizontal="center" vertical="center" wrapText="1"/>
    </xf>
    <xf numFmtId="0" fontId="0" fillId="0" borderId="9" xfId="0" applyBorder="1" applyAlignment="1">
      <alignment horizontal="center" vertical="center" wrapText="1"/>
    </xf>
    <xf numFmtId="0" fontId="0" fillId="0" borderId="62" xfId="0" applyBorder="1" applyAlignment="1">
      <alignment horizontal="center" vertical="center" wrapText="1"/>
    </xf>
    <xf numFmtId="0" fontId="0" fillId="0" borderId="63" xfId="0" applyBorder="1" applyAlignment="1">
      <alignment horizontal="center" vertical="center" wrapText="1"/>
    </xf>
    <xf numFmtId="17" fontId="0" fillId="0" borderId="64" xfId="0" applyNumberFormat="1" applyBorder="1" applyAlignment="1">
      <alignment horizontal="center" vertical="center" wrapText="1"/>
    </xf>
    <xf numFmtId="17" fontId="0" fillId="0" borderId="8" xfId="0" applyNumberFormat="1" applyBorder="1" applyAlignment="1">
      <alignment horizontal="center" vertical="center" wrapText="1"/>
    </xf>
    <xf numFmtId="17" fontId="0" fillId="0" borderId="38" xfId="0" applyNumberFormat="1" applyBorder="1" applyAlignment="1">
      <alignment horizontal="center" vertical="center" wrapText="1"/>
    </xf>
    <xf numFmtId="0" fontId="0" fillId="0" borderId="49" xfId="0" applyBorder="1" applyAlignment="1" applyProtection="1">
      <alignment horizontal="center" vertical="center"/>
      <protection locked="0"/>
    </xf>
    <xf numFmtId="0" fontId="0" fillId="0" borderId="63" xfId="0" applyBorder="1" applyAlignment="1" applyProtection="1">
      <alignment horizontal="center" vertical="center"/>
      <protection locked="0"/>
    </xf>
    <xf numFmtId="0" fontId="1" fillId="0" borderId="50" xfId="0" applyFont="1" applyBorder="1" applyAlignment="1">
      <alignment horizontal="center" vertical="center"/>
    </xf>
    <xf numFmtId="0" fontId="1" fillId="0" borderId="51" xfId="0" applyFont="1" applyBorder="1" applyAlignment="1">
      <alignment horizontal="center" vertical="center"/>
    </xf>
    <xf numFmtId="0" fontId="1" fillId="0" borderId="52" xfId="0" applyFont="1" applyBorder="1" applyAlignment="1">
      <alignment horizontal="center" vertical="center"/>
    </xf>
    <xf numFmtId="0" fontId="1" fillId="0" borderId="44" xfId="0" applyFont="1" applyBorder="1" applyAlignment="1">
      <alignment horizontal="center" vertical="center"/>
    </xf>
    <xf numFmtId="0" fontId="1" fillId="0" borderId="0" xfId="0" applyFont="1" applyAlignment="1">
      <alignment horizontal="center" vertical="center"/>
    </xf>
    <xf numFmtId="0" fontId="1" fillId="0" borderId="32" xfId="0" applyFont="1" applyBorder="1" applyAlignment="1">
      <alignment horizontal="center" vertical="center"/>
    </xf>
    <xf numFmtId="0" fontId="1" fillId="0" borderId="47" xfId="0" applyFont="1" applyBorder="1" applyAlignment="1">
      <alignment horizontal="center" vertical="center"/>
    </xf>
    <xf numFmtId="0" fontId="1" fillId="0" borderId="11" xfId="0" applyFont="1" applyBorder="1" applyAlignment="1">
      <alignment horizontal="center" vertical="center"/>
    </xf>
    <xf numFmtId="0" fontId="1" fillId="0" borderId="48" xfId="0" applyFont="1" applyBorder="1" applyAlignment="1">
      <alignment horizontal="center" vertical="center"/>
    </xf>
    <xf numFmtId="0" fontId="0" fillId="0" borderId="50" xfId="0" applyBorder="1" applyAlignment="1">
      <alignment horizontal="center" vertical="center" wrapText="1"/>
    </xf>
    <xf numFmtId="0" fontId="0" fillId="0" borderId="51" xfId="0" applyBorder="1" applyAlignment="1">
      <alignment horizontal="center" vertical="center" wrapText="1"/>
    </xf>
    <xf numFmtId="0" fontId="0" fillId="0" borderId="52" xfId="0" applyBorder="1" applyAlignment="1">
      <alignment horizontal="center" vertical="center" wrapText="1"/>
    </xf>
    <xf numFmtId="0" fontId="0" fillId="0" borderId="44" xfId="0" applyBorder="1" applyAlignment="1">
      <alignment horizontal="center" vertical="center" wrapText="1"/>
    </xf>
    <xf numFmtId="0" fontId="0" fillId="0" borderId="0" xfId="0" applyAlignment="1">
      <alignment horizontal="center" vertical="center" wrapText="1"/>
    </xf>
    <xf numFmtId="0" fontId="0" fillId="0" borderId="32" xfId="0" applyBorder="1" applyAlignment="1">
      <alignment horizontal="center" vertical="center" wrapText="1"/>
    </xf>
    <xf numFmtId="0" fontId="0" fillId="0" borderId="47" xfId="0" applyBorder="1" applyAlignment="1">
      <alignment horizontal="center" vertical="center" wrapText="1"/>
    </xf>
    <xf numFmtId="0" fontId="0" fillId="0" borderId="11" xfId="0" applyBorder="1" applyAlignment="1">
      <alignment horizontal="center" vertical="center" wrapText="1"/>
    </xf>
    <xf numFmtId="0" fontId="0" fillId="0" borderId="48" xfId="0" applyBorder="1" applyAlignment="1">
      <alignment horizontal="center" vertical="center" wrapText="1"/>
    </xf>
    <xf numFmtId="0" fontId="1" fillId="0" borderId="16" xfId="0" applyFont="1" applyBorder="1" applyAlignment="1">
      <alignment horizontal="center" vertical="center" wrapText="1"/>
    </xf>
    <xf numFmtId="0" fontId="1" fillId="0" borderId="17" xfId="0" applyFont="1" applyBorder="1" applyAlignment="1">
      <alignment horizontal="center" vertical="center" wrapText="1"/>
    </xf>
    <xf numFmtId="0" fontId="0" fillId="0" borderId="46" xfId="0" applyBorder="1" applyAlignment="1" applyProtection="1">
      <alignment horizontal="center" vertical="center"/>
      <protection locked="0"/>
    </xf>
    <xf numFmtId="0" fontId="0" fillId="0" borderId="44" xfId="0" applyBorder="1" applyAlignment="1">
      <alignment horizontal="center" vertical="center"/>
    </xf>
    <xf numFmtId="0" fontId="0" fillId="0" borderId="47" xfId="0" applyBorder="1" applyAlignment="1">
      <alignment horizontal="center" vertical="center"/>
    </xf>
    <xf numFmtId="0" fontId="0" fillId="0" borderId="29" xfId="0" applyBorder="1" applyAlignment="1">
      <alignment horizontal="center" vertical="center" wrapText="1"/>
    </xf>
    <xf numFmtId="0" fontId="0" fillId="0" borderId="30" xfId="0" applyBorder="1" applyAlignment="1">
      <alignment horizontal="center" vertical="center" wrapText="1"/>
    </xf>
    <xf numFmtId="0" fontId="1" fillId="0" borderId="65" xfId="0" applyFont="1" applyBorder="1" applyAlignment="1">
      <alignment horizontal="center" vertical="center" wrapText="1"/>
    </xf>
    <xf numFmtId="0" fontId="1" fillId="0" borderId="49" xfId="0" applyFont="1" applyBorder="1" applyAlignment="1">
      <alignment horizontal="center" vertical="center" wrapText="1"/>
    </xf>
    <xf numFmtId="0" fontId="1" fillId="0" borderId="46" xfId="0" applyFont="1" applyBorder="1" applyAlignment="1" applyProtection="1">
      <alignment horizontal="center" vertical="center" wrapText="1"/>
      <protection locked="0"/>
    </xf>
    <xf numFmtId="0" fontId="1" fillId="0" borderId="63" xfId="0" applyFont="1" applyBorder="1" applyAlignment="1" applyProtection="1">
      <alignment horizontal="center" vertical="center" wrapText="1"/>
      <protection locked="0"/>
    </xf>
    <xf numFmtId="0" fontId="1" fillId="0" borderId="49" xfId="0" applyFont="1" applyBorder="1" applyAlignment="1" applyProtection="1">
      <alignment horizontal="center" vertical="center" wrapText="1"/>
      <protection locked="0"/>
    </xf>
    <xf numFmtId="0" fontId="0" fillId="0" borderId="0" xfId="0" applyAlignment="1">
      <alignment horizontal="center" vertical="center"/>
    </xf>
    <xf numFmtId="0" fontId="0" fillId="0" borderId="11" xfId="0" applyBorder="1" applyAlignment="1">
      <alignment horizontal="center" vertical="center"/>
    </xf>
    <xf numFmtId="166" fontId="0" fillId="0" borderId="32" xfId="0" applyNumberFormat="1" applyBorder="1" applyAlignment="1">
      <alignment horizontal="center" vertical="center"/>
    </xf>
    <xf numFmtId="166" fontId="0" fillId="0" borderId="48" xfId="0" applyNumberFormat="1" applyBorder="1" applyAlignment="1">
      <alignment horizontal="center" vertical="center"/>
    </xf>
    <xf numFmtId="0" fontId="0" fillId="0" borderId="46" xfId="0" applyBorder="1" applyAlignment="1" applyProtection="1">
      <alignment horizontal="center" vertical="center" wrapText="1"/>
      <protection locked="0"/>
    </xf>
    <xf numFmtId="0" fontId="0" fillId="0" borderId="85" xfId="0" applyBorder="1" applyAlignment="1" applyProtection="1">
      <alignment horizontal="center" vertical="center" wrapText="1"/>
      <protection locked="0"/>
    </xf>
    <xf numFmtId="0" fontId="0" fillId="0" borderId="63" xfId="0" applyBorder="1" applyAlignment="1" applyProtection="1">
      <alignment horizontal="center" vertical="center" wrapText="1"/>
      <protection locked="0"/>
    </xf>
    <xf numFmtId="0" fontId="0" fillId="0" borderId="68" xfId="0" applyBorder="1" applyAlignment="1" applyProtection="1">
      <alignment horizontal="center" vertical="center" wrapText="1"/>
      <protection locked="0"/>
    </xf>
    <xf numFmtId="0" fontId="1" fillId="0" borderId="75" xfId="0" applyFont="1" applyBorder="1" applyAlignment="1">
      <alignment horizontal="center" vertical="center" wrapText="1"/>
    </xf>
    <xf numFmtId="0" fontId="0" fillId="0" borderId="49" xfId="0" applyBorder="1" applyAlignment="1" applyProtection="1">
      <alignment horizontal="center" vertical="center" wrapText="1"/>
      <protection locked="0"/>
    </xf>
    <xf numFmtId="0" fontId="0" fillId="0" borderId="86" xfId="0" applyBorder="1" applyAlignment="1" applyProtection="1">
      <alignment horizontal="center" vertical="center" wrapText="1"/>
      <protection locked="0"/>
    </xf>
    <xf numFmtId="0" fontId="0" fillId="0" borderId="51" xfId="0" applyBorder="1" applyAlignment="1">
      <alignment horizontal="center" vertical="center"/>
    </xf>
    <xf numFmtId="0" fontId="0" fillId="0" borderId="5" xfId="0" applyBorder="1" applyAlignment="1">
      <alignment horizontal="center" vertical="center"/>
    </xf>
    <xf numFmtId="0" fontId="1" fillId="0" borderId="5" xfId="0" applyFont="1" applyBorder="1" applyAlignment="1">
      <alignment horizontal="center" vertical="center"/>
    </xf>
    <xf numFmtId="0" fontId="31" fillId="0" borderId="43" xfId="0" applyFont="1" applyBorder="1" applyAlignment="1">
      <alignment horizontal="center" vertical="center"/>
    </xf>
    <xf numFmtId="0" fontId="31" fillId="0" borderId="2" xfId="0" applyFont="1" applyBorder="1" applyAlignment="1">
      <alignment horizontal="center" vertical="center"/>
    </xf>
    <xf numFmtId="0" fontId="31" fillId="0" borderId="31" xfId="0" applyFont="1" applyBorder="1" applyAlignment="1">
      <alignment horizontal="center" vertical="center"/>
    </xf>
    <xf numFmtId="0" fontId="31" fillId="0" borderId="47" xfId="0" applyFont="1" applyBorder="1" applyAlignment="1">
      <alignment horizontal="center" vertical="center"/>
    </xf>
    <xf numFmtId="0" fontId="31" fillId="0" borderId="11" xfId="0" applyFont="1" applyBorder="1" applyAlignment="1">
      <alignment horizontal="center" vertical="center"/>
    </xf>
    <xf numFmtId="0" fontId="31" fillId="0" borderId="48" xfId="0" applyFont="1" applyBorder="1" applyAlignment="1">
      <alignment horizontal="center" vertical="center"/>
    </xf>
    <xf numFmtId="0" fontId="1" fillId="0" borderId="2" xfId="0" applyFont="1" applyBorder="1" applyAlignment="1">
      <alignment horizontal="center"/>
    </xf>
    <xf numFmtId="0" fontId="1" fillId="0" borderId="31" xfId="0" applyFont="1" applyBorder="1" applyAlignment="1">
      <alignment horizontal="center"/>
    </xf>
    <xf numFmtId="0" fontId="0" fillId="0" borderId="52" xfId="0" applyBorder="1" applyAlignment="1">
      <alignment horizontal="center" vertical="center"/>
    </xf>
    <xf numFmtId="0" fontId="0" fillId="0" borderId="33" xfId="0" applyBorder="1" applyAlignment="1">
      <alignment horizontal="center" vertical="center"/>
    </xf>
    <xf numFmtId="0" fontId="1" fillId="0" borderId="8" xfId="0" applyFont="1" applyBorder="1" applyAlignment="1">
      <alignment horizontal="center"/>
    </xf>
    <xf numFmtId="0" fontId="1" fillId="0" borderId="38" xfId="0" applyFont="1" applyBorder="1" applyAlignment="1">
      <alignment horizontal="center"/>
    </xf>
    <xf numFmtId="0" fontId="34" fillId="0" borderId="44" xfId="0" applyFont="1" applyBorder="1" applyAlignment="1">
      <alignment horizontal="center" vertical="center"/>
    </xf>
    <xf numFmtId="0" fontId="34" fillId="0" borderId="0" xfId="0" applyFont="1" applyAlignment="1">
      <alignment horizontal="center" vertical="center"/>
    </xf>
    <xf numFmtId="0" fontId="1" fillId="0" borderId="14" xfId="0" applyFont="1" applyBorder="1" applyAlignment="1">
      <alignment horizontal="center" vertical="center"/>
    </xf>
    <xf numFmtId="0" fontId="1" fillId="0" borderId="13" xfId="0" applyFont="1" applyBorder="1" applyAlignment="1">
      <alignment horizontal="center" vertical="center"/>
    </xf>
    <xf numFmtId="0" fontId="1" fillId="0" borderId="16" xfId="0" applyFont="1" applyBorder="1" applyAlignment="1">
      <alignment horizontal="center" vertical="center"/>
    </xf>
    <xf numFmtId="0" fontId="1" fillId="0" borderId="17" xfId="0" applyFont="1" applyBorder="1" applyAlignment="1">
      <alignment horizontal="center" vertical="center"/>
    </xf>
    <xf numFmtId="0" fontId="1" fillId="0" borderId="15" xfId="0" applyFont="1" applyBorder="1" applyAlignment="1">
      <alignment horizontal="center" vertical="center"/>
    </xf>
    <xf numFmtId="0" fontId="1" fillId="0" borderId="11" xfId="0" applyFont="1" applyBorder="1" applyAlignment="1">
      <alignment horizontal="center"/>
    </xf>
    <xf numFmtId="0" fontId="1" fillId="0" borderId="48" xfId="0" applyFont="1" applyBorder="1" applyAlignment="1">
      <alignment horizontal="center"/>
    </xf>
    <xf numFmtId="0" fontId="33" fillId="0" borderId="43" xfId="0" applyFont="1" applyBorder="1" applyAlignment="1">
      <alignment horizontal="center" vertical="center" wrapText="1"/>
    </xf>
    <xf numFmtId="0" fontId="33" fillId="0" borderId="2" xfId="0" applyFont="1" applyBorder="1" applyAlignment="1">
      <alignment horizontal="center" vertical="center" wrapText="1"/>
    </xf>
    <xf numFmtId="0" fontId="33" fillId="0" borderId="3" xfId="0" applyFont="1" applyBorder="1" applyAlignment="1">
      <alignment horizontal="center" vertical="center" wrapText="1"/>
    </xf>
    <xf numFmtId="0" fontId="33" fillId="0" borderId="44" xfId="0" applyFont="1" applyBorder="1" applyAlignment="1">
      <alignment horizontal="center" vertical="center" wrapText="1"/>
    </xf>
    <xf numFmtId="0" fontId="33" fillId="0" borderId="0" xfId="0" applyFont="1" applyAlignment="1">
      <alignment horizontal="center" vertical="center" wrapText="1"/>
    </xf>
    <xf numFmtId="0" fontId="33" fillId="0" borderId="30" xfId="0" applyFont="1" applyBorder="1" applyAlignment="1">
      <alignment horizontal="center" vertical="center" wrapText="1"/>
    </xf>
    <xf numFmtId="165" fontId="0" fillId="0" borderId="64" xfId="0" applyNumberFormat="1" applyBorder="1" applyAlignment="1">
      <alignment horizontal="center" wrapText="1"/>
    </xf>
    <xf numFmtId="165" fontId="0" fillId="0" borderId="8" xfId="0" applyNumberFormat="1" applyBorder="1" applyAlignment="1">
      <alignment horizontal="center" wrapText="1"/>
    </xf>
    <xf numFmtId="165" fontId="0" fillId="0" borderId="38" xfId="0" applyNumberFormat="1" applyBorder="1" applyAlignment="1">
      <alignment horizontal="center" wrapText="1"/>
    </xf>
    <xf numFmtId="0" fontId="1" fillId="0" borderId="53" xfId="0" applyFont="1" applyBorder="1" applyAlignment="1">
      <alignment horizontal="center" vertical="center"/>
    </xf>
    <xf numFmtId="0" fontId="1" fillId="0" borderId="29" xfId="0" applyFont="1" applyBorder="1" applyAlignment="1">
      <alignment horizontal="center" vertical="center"/>
    </xf>
    <xf numFmtId="0" fontId="0" fillId="0" borderId="50" xfId="0" applyBorder="1" applyAlignment="1">
      <alignment horizontal="center" vertical="center"/>
    </xf>
    <xf numFmtId="0" fontId="0" fillId="0" borderId="45" xfId="0" applyBorder="1" applyAlignment="1">
      <alignment horizontal="center" vertical="center"/>
    </xf>
    <xf numFmtId="0" fontId="0" fillId="0" borderId="43" xfId="0" applyBorder="1" applyAlignment="1" applyProtection="1">
      <alignment horizontal="center" vertical="center" wrapText="1"/>
      <protection locked="0"/>
    </xf>
    <xf numFmtId="0" fontId="0" fillId="0" borderId="2" xfId="0" applyBorder="1" applyAlignment="1" applyProtection="1">
      <alignment horizontal="center" vertical="center" wrapText="1"/>
      <protection locked="0"/>
    </xf>
    <xf numFmtId="0" fontId="0" fillId="0" borderId="3" xfId="0" applyBorder="1" applyAlignment="1" applyProtection="1">
      <alignment horizontal="center" vertical="center" wrapText="1"/>
      <protection locked="0"/>
    </xf>
    <xf numFmtId="0" fontId="0" fillId="0" borderId="44" xfId="0" applyBorder="1" applyAlignment="1" applyProtection="1">
      <alignment horizontal="center" vertical="center" wrapText="1"/>
      <protection locked="0"/>
    </xf>
    <xf numFmtId="0" fontId="0" fillId="0" borderId="0" xfId="0" applyAlignment="1" applyProtection="1">
      <alignment horizontal="center" vertical="center" wrapText="1"/>
      <protection locked="0"/>
    </xf>
    <xf numFmtId="0" fontId="0" fillId="0" borderId="30" xfId="0" applyBorder="1" applyAlignment="1" applyProtection="1">
      <alignment horizontal="center" vertical="center" wrapText="1"/>
      <protection locked="0"/>
    </xf>
    <xf numFmtId="0" fontId="0" fillId="0" borderId="45" xfId="0" applyBorder="1" applyAlignment="1" applyProtection="1">
      <alignment horizontal="center" vertical="center" wrapText="1"/>
      <protection locked="0"/>
    </xf>
    <xf numFmtId="0" fontId="0" fillId="0" borderId="5" xfId="0" applyBorder="1" applyAlignment="1" applyProtection="1">
      <alignment horizontal="center" vertical="center" wrapText="1"/>
      <protection locked="0"/>
    </xf>
    <xf numFmtId="0" fontId="0" fillId="0" borderId="6" xfId="0" applyBorder="1" applyAlignment="1" applyProtection="1">
      <alignment horizontal="center" vertical="center" wrapText="1"/>
      <protection locked="0"/>
    </xf>
    <xf numFmtId="0" fontId="31" fillId="0" borderId="1" xfId="0" applyFont="1" applyBorder="1" applyAlignment="1" applyProtection="1">
      <alignment horizontal="left" vertical="top" wrapText="1"/>
      <protection locked="0"/>
    </xf>
    <xf numFmtId="0" fontId="31" fillId="0" borderId="2" xfId="0" applyFont="1" applyBorder="1" applyAlignment="1" applyProtection="1">
      <alignment horizontal="left" vertical="top" wrapText="1"/>
      <protection locked="0"/>
    </xf>
    <xf numFmtId="0" fontId="31" fillId="0" borderId="29" xfId="0" applyFont="1" applyBorder="1" applyAlignment="1" applyProtection="1">
      <alignment horizontal="left" vertical="top" wrapText="1"/>
      <protection locked="0"/>
    </xf>
    <xf numFmtId="0" fontId="31" fillId="0" borderId="0" xfId="0" applyFont="1" applyAlignment="1" applyProtection="1">
      <alignment horizontal="left" vertical="top" wrapText="1"/>
      <protection locked="0"/>
    </xf>
    <xf numFmtId="0" fontId="31" fillId="0" borderId="4" xfId="0" applyFont="1" applyBorder="1" applyAlignment="1" applyProtection="1">
      <alignment horizontal="left" vertical="top" wrapText="1"/>
      <protection locked="0"/>
    </xf>
    <xf numFmtId="0" fontId="31" fillId="0" borderId="5" xfId="0" applyFont="1" applyBorder="1" applyAlignment="1" applyProtection="1">
      <alignment horizontal="left" vertical="top" wrapText="1"/>
      <protection locked="0"/>
    </xf>
    <xf numFmtId="0" fontId="0" fillId="0" borderId="64" xfId="0" applyBorder="1" applyAlignment="1">
      <alignment horizontal="center" vertical="center"/>
    </xf>
    <xf numFmtId="0" fontId="0" fillId="0" borderId="8" xfId="0" applyBorder="1" applyAlignment="1">
      <alignment horizontal="center" vertical="center"/>
    </xf>
    <xf numFmtId="0" fontId="0" fillId="0" borderId="38" xfId="0" applyBorder="1" applyAlignment="1">
      <alignment horizontal="center" vertical="center"/>
    </xf>
    <xf numFmtId="165" fontId="34" fillId="0" borderId="0" xfId="0" applyNumberFormat="1" applyFont="1" applyAlignment="1">
      <alignment horizontal="center" vertical="center"/>
    </xf>
    <xf numFmtId="165" fontId="34" fillId="0" borderId="30" xfId="0" applyNumberFormat="1" applyFont="1" applyBorder="1" applyAlignment="1">
      <alignment horizontal="center" vertical="center"/>
    </xf>
    <xf numFmtId="165" fontId="0" fillId="0" borderId="66" xfId="0" applyNumberFormat="1" applyBorder="1" applyAlignment="1">
      <alignment horizontal="center" wrapText="1"/>
    </xf>
    <xf numFmtId="165" fontId="0" fillId="0" borderId="40" xfId="0" applyNumberFormat="1" applyBorder="1" applyAlignment="1">
      <alignment horizontal="center" wrapText="1"/>
    </xf>
    <xf numFmtId="165" fontId="0" fillId="0" borderId="41" xfId="0" applyNumberFormat="1" applyBorder="1" applyAlignment="1">
      <alignment horizontal="center" wrapText="1"/>
    </xf>
    <xf numFmtId="0" fontId="0" fillId="0" borderId="67" xfId="0" applyBorder="1" applyAlignment="1">
      <alignment horizontal="center" vertical="center" wrapText="1"/>
    </xf>
    <xf numFmtId="0" fontId="0" fillId="0" borderId="35" xfId="0" applyBorder="1" applyAlignment="1">
      <alignment horizontal="center" vertical="center" wrapText="1"/>
    </xf>
    <xf numFmtId="0" fontId="0" fillId="0" borderId="36" xfId="0" applyBorder="1" applyAlignment="1">
      <alignment horizontal="center" vertical="center" wrapText="1"/>
    </xf>
    <xf numFmtId="0" fontId="1" fillId="0" borderId="61" xfId="0" applyFont="1" applyBorder="1" applyAlignment="1">
      <alignment horizontal="center" vertical="center" wrapText="1"/>
    </xf>
    <xf numFmtId="0" fontId="1" fillId="0" borderId="46" xfId="0" applyFont="1" applyBorder="1" applyAlignment="1">
      <alignment horizontal="center" vertical="center" wrapText="1"/>
    </xf>
    <xf numFmtId="0" fontId="1" fillId="0" borderId="62" xfId="0" applyFont="1" applyBorder="1" applyAlignment="1">
      <alignment horizontal="center" vertical="center" wrapText="1"/>
    </xf>
    <xf numFmtId="0" fontId="1" fillId="0" borderId="63" xfId="0" applyFont="1" applyBorder="1" applyAlignment="1">
      <alignment horizontal="center" vertical="center" wrapText="1"/>
    </xf>
    <xf numFmtId="0" fontId="0" fillId="0" borderId="61" xfId="0" applyBorder="1" applyAlignment="1">
      <alignment horizontal="center" vertical="center" wrapText="1"/>
    </xf>
    <xf numFmtId="0" fontId="0" fillId="0" borderId="46" xfId="0" applyBorder="1" applyAlignment="1">
      <alignment horizontal="center" vertical="center" wrapText="1"/>
    </xf>
    <xf numFmtId="0" fontId="0" fillId="0" borderId="43" xfId="0" applyBorder="1" applyAlignment="1">
      <alignment horizontal="center" vertical="center" wrapText="1"/>
    </xf>
    <xf numFmtId="0" fontId="0" fillId="0" borderId="2" xfId="0" applyBorder="1" applyAlignment="1">
      <alignment horizontal="center" vertical="center" wrapText="1"/>
    </xf>
    <xf numFmtId="0" fontId="0" fillId="0" borderId="31" xfId="0" applyBorder="1" applyAlignment="1">
      <alignment horizontal="center" vertical="center" wrapText="1"/>
    </xf>
    <xf numFmtId="0" fontId="0" fillId="0" borderId="37" xfId="0" applyBorder="1" applyAlignment="1">
      <alignment horizontal="center" vertical="center" wrapText="1"/>
    </xf>
    <xf numFmtId="17" fontId="0" fillId="0" borderId="67" xfId="0" applyNumberFormat="1" applyBorder="1" applyAlignment="1">
      <alignment horizontal="center" vertical="center" wrapText="1"/>
    </xf>
    <xf numFmtId="17" fontId="0" fillId="0" borderId="35" xfId="0" applyNumberFormat="1" applyBorder="1" applyAlignment="1">
      <alignment horizontal="center" vertical="center" wrapText="1"/>
    </xf>
    <xf numFmtId="17" fontId="0" fillId="0" borderId="36" xfId="0" applyNumberFormat="1" applyBorder="1" applyAlignment="1">
      <alignment horizontal="center" vertical="center" wrapText="1"/>
    </xf>
    <xf numFmtId="0" fontId="0" fillId="0" borderId="39" xfId="0" applyBorder="1" applyAlignment="1">
      <alignment horizontal="center" vertical="center" wrapText="1"/>
    </xf>
    <xf numFmtId="0" fontId="0" fillId="0" borderId="40" xfId="0" applyBorder="1" applyAlignment="1">
      <alignment horizontal="center" vertical="center" wrapText="1"/>
    </xf>
    <xf numFmtId="0" fontId="0" fillId="0" borderId="41" xfId="0" applyBorder="1" applyAlignment="1">
      <alignment horizontal="center" vertical="center" wrapText="1"/>
    </xf>
    <xf numFmtId="0" fontId="0" fillId="0" borderId="64"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38" xfId="0" applyBorder="1" applyAlignment="1" applyProtection="1">
      <alignment horizontal="center" vertical="center"/>
      <protection locked="0"/>
    </xf>
    <xf numFmtId="165" fontId="0" fillId="0" borderId="64" xfId="0" applyNumberFormat="1" applyBorder="1" applyAlignment="1" applyProtection="1">
      <alignment horizontal="center" vertical="center"/>
      <protection locked="0"/>
    </xf>
    <xf numFmtId="165" fontId="0" fillId="0" borderId="8" xfId="0" applyNumberFormat="1" applyBorder="1" applyAlignment="1" applyProtection="1">
      <alignment horizontal="center" vertical="center"/>
      <protection locked="0"/>
    </xf>
    <xf numFmtId="165" fontId="0" fillId="0" borderId="38" xfId="0" applyNumberFormat="1" applyBorder="1" applyAlignment="1" applyProtection="1">
      <alignment horizontal="center" vertical="center"/>
      <protection locked="0"/>
    </xf>
    <xf numFmtId="0" fontId="0" fillId="0" borderId="66" xfId="0" applyBorder="1" applyAlignment="1">
      <alignment horizontal="center" vertical="center" wrapText="1"/>
    </xf>
    <xf numFmtId="0" fontId="0" fillId="0" borderId="42" xfId="0" applyBorder="1" applyAlignment="1">
      <alignment horizontal="center" vertical="center" wrapText="1"/>
    </xf>
    <xf numFmtId="166" fontId="31" fillId="0" borderId="0" xfId="0" applyNumberFormat="1" applyFont="1" applyAlignment="1">
      <alignment horizontal="center" vertical="center"/>
    </xf>
    <xf numFmtId="166" fontId="31" fillId="0" borderId="30" xfId="0" applyNumberFormat="1" applyFont="1" applyBorder="1" applyAlignment="1">
      <alignment horizontal="center" vertical="center"/>
    </xf>
    <xf numFmtId="0" fontId="0" fillId="0" borderId="67" xfId="0" applyBorder="1" applyAlignment="1" applyProtection="1">
      <alignment horizontal="center" vertical="center" wrapText="1"/>
      <protection locked="0"/>
    </xf>
    <xf numFmtId="0" fontId="0" fillId="0" borderId="35" xfId="0" applyBorder="1" applyAlignment="1" applyProtection="1">
      <alignment horizontal="center" vertical="center" wrapText="1"/>
      <protection locked="0"/>
    </xf>
    <xf numFmtId="0" fontId="0" fillId="0" borderId="37" xfId="0" applyBorder="1" applyAlignment="1" applyProtection="1">
      <alignment horizontal="center" vertical="center" wrapText="1"/>
      <protection locked="0"/>
    </xf>
    <xf numFmtId="165" fontId="34" fillId="0" borderId="5" xfId="0" applyNumberFormat="1" applyFont="1" applyBorder="1" applyAlignment="1">
      <alignment horizontal="center" vertical="center"/>
    </xf>
    <xf numFmtId="165" fontId="34" fillId="0" borderId="6" xfId="0" applyNumberFormat="1" applyFont="1" applyBorder="1" applyAlignment="1">
      <alignment horizontal="center" vertical="center"/>
    </xf>
    <xf numFmtId="0" fontId="0" fillId="0" borderId="63" xfId="0" applyBorder="1" applyAlignment="1">
      <alignment horizontal="center" vertical="center"/>
    </xf>
    <xf numFmtId="0" fontId="31" fillId="0" borderId="44" xfId="0" applyFont="1" applyBorder="1" applyAlignment="1">
      <alignment horizontal="center" vertical="center"/>
    </xf>
    <xf numFmtId="0" fontId="31" fillId="0" borderId="0" xfId="0" applyFont="1" applyAlignment="1">
      <alignment horizontal="center" vertical="center"/>
    </xf>
    <xf numFmtId="166" fontId="34" fillId="0" borderId="0" xfId="0" applyNumberFormat="1" applyFont="1" applyAlignment="1">
      <alignment horizontal="center" vertical="center"/>
    </xf>
    <xf numFmtId="166" fontId="34" fillId="0" borderId="30" xfId="0" applyNumberFormat="1" applyFont="1" applyBorder="1" applyAlignment="1">
      <alignment horizontal="center" vertical="center"/>
    </xf>
    <xf numFmtId="0" fontId="0" fillId="0" borderId="53" xfId="0" applyBorder="1" applyAlignment="1">
      <alignment horizontal="center" vertical="center" wrapText="1"/>
    </xf>
    <xf numFmtId="0" fontId="0" fillId="0" borderId="10" xfId="0" applyBorder="1" applyAlignment="1">
      <alignment horizontal="center" vertical="center" wrapText="1"/>
    </xf>
    <xf numFmtId="0" fontId="0" fillId="0" borderId="72" xfId="0" applyBorder="1" applyAlignment="1">
      <alignment horizontal="center" vertical="center"/>
    </xf>
    <xf numFmtId="0" fontId="0" fillId="0" borderId="9" xfId="0" applyBorder="1" applyAlignment="1" applyProtection="1">
      <alignment horizontal="center" vertical="center"/>
      <protection locked="0"/>
    </xf>
    <xf numFmtId="0" fontId="0" fillId="0" borderId="36" xfId="0" applyBorder="1" applyAlignment="1" applyProtection="1">
      <alignment horizontal="center" vertical="center" wrapText="1"/>
      <protection locked="0"/>
    </xf>
    <xf numFmtId="0" fontId="0" fillId="0" borderId="50" xfId="0" applyBorder="1" applyAlignment="1" applyProtection="1">
      <alignment horizontal="center" vertical="center" wrapText="1"/>
      <protection locked="0"/>
    </xf>
    <xf numFmtId="0" fontId="0" fillId="0" borderId="51" xfId="0" applyBorder="1" applyAlignment="1" applyProtection="1">
      <alignment horizontal="center" vertical="center" wrapText="1"/>
      <protection locked="0"/>
    </xf>
    <xf numFmtId="0" fontId="0" fillId="0" borderId="54" xfId="0" applyBorder="1" applyAlignment="1" applyProtection="1">
      <alignment horizontal="center" vertical="center" wrapText="1"/>
      <protection locked="0"/>
    </xf>
    <xf numFmtId="0" fontId="0" fillId="0" borderId="47" xfId="0" applyBorder="1" applyAlignment="1" applyProtection="1">
      <alignment horizontal="center" vertical="center" wrapText="1"/>
      <protection locked="0"/>
    </xf>
    <xf numFmtId="0" fontId="0" fillId="0" borderId="11" xfId="0" applyBorder="1" applyAlignment="1" applyProtection="1">
      <alignment horizontal="center" vertical="center" wrapText="1"/>
      <protection locked="0"/>
    </xf>
    <xf numFmtId="0" fontId="0" fillId="0" borderId="12" xfId="0" applyBorder="1" applyAlignment="1" applyProtection="1">
      <alignment horizontal="center" vertical="center" wrapText="1"/>
      <protection locked="0"/>
    </xf>
    <xf numFmtId="0" fontId="0" fillId="0" borderId="64" xfId="0" applyBorder="1" applyAlignment="1" applyProtection="1">
      <alignment horizontal="center" vertical="center" wrapText="1"/>
      <protection locked="0"/>
    </xf>
    <xf numFmtId="0" fontId="0" fillId="0" borderId="46" xfId="0" applyBorder="1" applyAlignment="1">
      <alignment horizontal="center" vertical="center"/>
    </xf>
    <xf numFmtId="165" fontId="0" fillId="0" borderId="64" xfId="0" applyNumberFormat="1" applyBorder="1" applyAlignment="1">
      <alignment horizontal="center" vertical="center"/>
    </xf>
    <xf numFmtId="165" fontId="0" fillId="0" borderId="8" xfId="0" applyNumberFormat="1" applyBorder="1" applyAlignment="1">
      <alignment horizontal="center" vertical="center"/>
    </xf>
    <xf numFmtId="165" fontId="0" fillId="0" borderId="38" xfId="0" applyNumberFormat="1" applyBorder="1" applyAlignment="1">
      <alignment horizontal="center" vertical="center"/>
    </xf>
    <xf numFmtId="0" fontId="0" fillId="0" borderId="61" xfId="0" applyBorder="1" applyAlignment="1">
      <alignment horizontal="center" vertical="center"/>
    </xf>
    <xf numFmtId="0" fontId="0" fillId="0" borderId="52" xfId="0" applyBorder="1" applyAlignment="1" applyProtection="1">
      <alignment horizontal="center" vertical="center" wrapText="1"/>
      <protection locked="0"/>
    </xf>
    <xf numFmtId="0" fontId="0" fillId="0" borderId="32" xfId="0" applyBorder="1" applyAlignment="1" applyProtection="1">
      <alignment horizontal="center" vertical="center" wrapText="1"/>
      <protection locked="0"/>
    </xf>
    <xf numFmtId="0" fontId="0" fillId="0" borderId="48" xfId="0" applyBorder="1" applyAlignment="1" applyProtection="1">
      <alignment horizontal="center" vertical="center" wrapText="1"/>
      <protection locked="0"/>
    </xf>
    <xf numFmtId="0" fontId="31" fillId="0" borderId="5" xfId="0" applyFont="1" applyBorder="1" applyAlignment="1">
      <alignment horizontal="center" wrapText="1"/>
    </xf>
    <xf numFmtId="0" fontId="30" fillId="0" borderId="2" xfId="0" applyFont="1" applyBorder="1" applyAlignment="1">
      <alignment horizontal="right" wrapText="1"/>
    </xf>
    <xf numFmtId="0" fontId="30" fillId="0" borderId="3" xfId="0" applyFont="1" applyBorder="1" applyAlignment="1">
      <alignment horizontal="right" wrapText="1"/>
    </xf>
    <xf numFmtId="0" fontId="30" fillId="0" borderId="5" xfId="0" applyFont="1" applyBorder="1" applyAlignment="1">
      <alignment horizontal="right" wrapText="1"/>
    </xf>
    <xf numFmtId="0" fontId="30" fillId="0" borderId="6" xfId="0" applyFont="1" applyBorder="1" applyAlignment="1">
      <alignment horizontal="right" wrapText="1"/>
    </xf>
    <xf numFmtId="0" fontId="2" fillId="0" borderId="2" xfId="0" applyFont="1" applyBorder="1" applyAlignment="1">
      <alignment horizontal="center" wrapText="1"/>
    </xf>
    <xf numFmtId="0" fontId="1" fillId="0" borderId="5" xfId="0" applyFont="1" applyBorder="1" applyAlignment="1">
      <alignment horizontal="center" vertical="center" wrapText="1"/>
    </xf>
    <xf numFmtId="0" fontId="31" fillId="0" borderId="3" xfId="0" applyFont="1" applyBorder="1" applyAlignment="1">
      <alignment horizontal="center" vertical="center"/>
    </xf>
    <xf numFmtId="0" fontId="31" fillId="0" borderId="30" xfId="0" applyFont="1" applyBorder="1" applyAlignment="1">
      <alignment horizontal="center" vertical="center"/>
    </xf>
    <xf numFmtId="0" fontId="31" fillId="0" borderId="0" xfId="0" applyFont="1" applyAlignment="1">
      <alignment horizontal="center" vertical="center" wrapText="1"/>
    </xf>
    <xf numFmtId="0" fontId="31" fillId="0" borderId="30" xfId="0" applyFont="1" applyBorder="1" applyAlignment="1">
      <alignment horizontal="center" vertical="center" wrapText="1"/>
    </xf>
    <xf numFmtId="0" fontId="31" fillId="0" borderId="6" xfId="0" applyFont="1" applyBorder="1" applyAlignment="1">
      <alignment horizontal="center" vertical="center" wrapText="1"/>
    </xf>
    <xf numFmtId="0" fontId="0" fillId="0" borderId="56" xfId="0" applyBorder="1" applyAlignment="1">
      <alignment horizontal="center" vertical="center"/>
    </xf>
    <xf numFmtId="0" fontId="0" fillId="0" borderId="57" xfId="0" applyBorder="1" applyAlignment="1">
      <alignment horizontal="center" vertical="center"/>
    </xf>
    <xf numFmtId="0" fontId="0" fillId="0" borderId="59" xfId="0" applyBorder="1" applyAlignment="1">
      <alignment horizontal="center" vertical="center"/>
    </xf>
    <xf numFmtId="0" fontId="0" fillId="0" borderId="60" xfId="0" applyBorder="1" applyAlignment="1">
      <alignment horizontal="center" vertical="center"/>
    </xf>
    <xf numFmtId="171" fontId="31" fillId="0" borderId="44" xfId="0" applyNumberFormat="1" applyFont="1" applyBorder="1" applyAlignment="1">
      <alignment horizontal="center" vertical="center"/>
    </xf>
    <xf numFmtId="171" fontId="31" fillId="0" borderId="0" xfId="0" applyNumberFormat="1" applyFont="1" applyAlignment="1">
      <alignment horizontal="center" vertical="center"/>
    </xf>
    <xf numFmtId="171" fontId="31" fillId="0" borderId="45" xfId="0" applyNumberFormat="1" applyFont="1" applyBorder="1" applyAlignment="1">
      <alignment horizontal="center" vertical="center"/>
    </xf>
    <xf numFmtId="171" fontId="31" fillId="0" borderId="5" xfId="0" applyNumberFormat="1" applyFont="1" applyBorder="1" applyAlignment="1">
      <alignment horizontal="center" vertical="center"/>
    </xf>
    <xf numFmtId="0" fontId="0" fillId="0" borderId="55" xfId="0" applyBorder="1" applyAlignment="1">
      <alignment horizontal="center" vertical="center"/>
    </xf>
    <xf numFmtId="0" fontId="0" fillId="0" borderId="58" xfId="0" applyBorder="1" applyAlignment="1">
      <alignment horizontal="center" vertical="center"/>
    </xf>
    <xf numFmtId="0" fontId="0" fillId="0" borderId="43" xfId="0" applyBorder="1" applyAlignment="1">
      <alignment horizontal="center" vertical="center"/>
    </xf>
    <xf numFmtId="0" fontId="0" fillId="0" borderId="2" xfId="0" applyBorder="1" applyAlignment="1">
      <alignment horizontal="center" vertical="center"/>
    </xf>
    <xf numFmtId="0" fontId="0" fillId="0" borderId="45" xfId="0" applyBorder="1" applyAlignment="1">
      <alignment horizontal="center" vertical="center" wrapText="1"/>
    </xf>
    <xf numFmtId="0" fontId="0" fillId="0" borderId="5" xfId="0" applyBorder="1" applyAlignment="1">
      <alignment horizontal="center" vertical="center" wrapText="1"/>
    </xf>
    <xf numFmtId="0" fontId="0" fillId="0" borderId="33" xfId="0" applyBorder="1" applyAlignment="1">
      <alignment horizontal="center" vertical="center" wrapText="1"/>
    </xf>
    <xf numFmtId="0" fontId="1" fillId="0" borderId="4" xfId="0" applyFont="1" applyBorder="1" applyAlignment="1">
      <alignment horizontal="center" vertical="center"/>
    </xf>
    <xf numFmtId="0" fontId="1" fillId="0" borderId="33" xfId="0" applyFont="1" applyBorder="1" applyAlignment="1">
      <alignment horizontal="center" vertical="center"/>
    </xf>
    <xf numFmtId="0" fontId="0" fillId="0" borderId="50" xfId="0" applyBorder="1" applyAlignment="1" applyProtection="1">
      <alignment horizontal="center" wrapText="1"/>
      <protection locked="0"/>
    </xf>
    <xf numFmtId="0" fontId="0" fillId="0" borderId="47" xfId="0" applyBorder="1" applyAlignment="1" applyProtection="1">
      <alignment horizontal="center" wrapText="1"/>
      <protection locked="0"/>
    </xf>
    <xf numFmtId="0" fontId="0" fillId="0" borderId="51" xfId="0" applyBorder="1" applyAlignment="1" applyProtection="1">
      <alignment horizontal="center" wrapText="1"/>
      <protection locked="0"/>
    </xf>
    <xf numFmtId="0" fontId="0" fillId="0" borderId="11" xfId="0" applyBorder="1" applyAlignment="1" applyProtection="1">
      <alignment horizontal="center" wrapText="1"/>
      <protection locked="0"/>
    </xf>
    <xf numFmtId="166" fontId="0" fillId="0" borderId="54" xfId="0" applyNumberFormat="1" applyBorder="1" applyAlignment="1" applyProtection="1">
      <alignment horizontal="center" wrapText="1"/>
      <protection locked="0"/>
    </xf>
    <xf numFmtId="166" fontId="0" fillId="0" borderId="12" xfId="0" applyNumberFormat="1" applyBorder="1" applyAlignment="1" applyProtection="1">
      <alignment horizontal="center" wrapText="1"/>
      <protection locked="0"/>
    </xf>
    <xf numFmtId="0" fontId="0" fillId="0" borderId="62" xfId="0" applyBorder="1" applyAlignment="1">
      <alignment horizontal="center" vertical="center"/>
    </xf>
    <xf numFmtId="0" fontId="0" fillId="0" borderId="31" xfId="0" applyBorder="1" applyAlignment="1" applyProtection="1">
      <alignment horizontal="center" vertical="center" wrapText="1"/>
      <protection locked="0"/>
    </xf>
    <xf numFmtId="0" fontId="0" fillId="0" borderId="43" xfId="0" applyBorder="1" applyAlignment="1" applyProtection="1">
      <alignment horizontal="center" wrapText="1"/>
      <protection locked="0"/>
    </xf>
    <xf numFmtId="0" fontId="0" fillId="0" borderId="2" xfId="0" applyBorder="1" applyAlignment="1" applyProtection="1">
      <alignment horizontal="center" wrapText="1"/>
      <protection locked="0"/>
    </xf>
    <xf numFmtId="166" fontId="0" fillId="0" borderId="3" xfId="0" applyNumberFormat="1" applyBorder="1" applyAlignment="1" applyProtection="1">
      <alignment horizontal="center" wrapText="1"/>
      <protection locked="0"/>
    </xf>
    <xf numFmtId="0" fontId="35" fillId="0" borderId="43" xfId="0" applyFont="1" applyBorder="1" applyAlignment="1">
      <alignment horizontal="center" vertical="center" wrapText="1"/>
    </xf>
    <xf numFmtId="0" fontId="35" fillId="0" borderId="2" xfId="0" applyFont="1" applyBorder="1" applyAlignment="1">
      <alignment horizontal="center" vertical="center" wrapText="1"/>
    </xf>
    <xf numFmtId="0" fontId="35" fillId="0" borderId="31" xfId="0" applyFont="1" applyBorder="1" applyAlignment="1">
      <alignment horizontal="center" vertical="center" wrapText="1"/>
    </xf>
    <xf numFmtId="0" fontId="35" fillId="0" borderId="47" xfId="0" applyFont="1" applyBorder="1" applyAlignment="1">
      <alignment horizontal="center" vertical="center" wrapText="1"/>
    </xf>
    <xf numFmtId="0" fontId="35" fillId="0" borderId="11" xfId="0" applyFont="1" applyBorder="1" applyAlignment="1">
      <alignment horizontal="center" vertical="center" wrapText="1"/>
    </xf>
    <xf numFmtId="0" fontId="35" fillId="0" borderId="48" xfId="0" applyFont="1" applyBorder="1" applyAlignment="1">
      <alignment horizontal="center" vertical="center" wrapText="1"/>
    </xf>
    <xf numFmtId="0" fontId="35" fillId="0" borderId="44" xfId="0" applyFont="1" applyBorder="1" applyAlignment="1">
      <alignment horizontal="center" vertical="center" wrapText="1"/>
    </xf>
    <xf numFmtId="0" fontId="35" fillId="0" borderId="0" xfId="0" applyFont="1" applyAlignment="1">
      <alignment horizontal="center" vertical="center" wrapText="1"/>
    </xf>
    <xf numFmtId="0" fontId="35" fillId="0" borderId="32" xfId="0" applyFont="1" applyBorder="1" applyAlignment="1">
      <alignment horizontal="center" vertical="center" wrapText="1"/>
    </xf>
    <xf numFmtId="0" fontId="0" fillId="0" borderId="33" xfId="0" applyBorder="1" applyAlignment="1" applyProtection="1">
      <alignment horizontal="center" vertical="center" wrapText="1"/>
      <protection locked="0"/>
    </xf>
    <xf numFmtId="0" fontId="0" fillId="0" borderId="45" xfId="0" applyBorder="1" applyAlignment="1" applyProtection="1">
      <alignment horizontal="center" wrapText="1"/>
      <protection locked="0"/>
    </xf>
    <xf numFmtId="0" fontId="0" fillId="0" borderId="5" xfId="0" applyBorder="1" applyAlignment="1" applyProtection="1">
      <alignment horizontal="center" wrapText="1"/>
      <protection locked="0"/>
    </xf>
    <xf numFmtId="166" fontId="0" fillId="0" borderId="6" xfId="0" applyNumberFormat="1" applyBorder="1" applyAlignment="1" applyProtection="1">
      <alignment horizontal="center" wrapText="1"/>
      <protection locked="0"/>
    </xf>
    <xf numFmtId="0" fontId="0" fillId="0" borderId="65" xfId="0" applyBorder="1" applyAlignment="1">
      <alignment horizontal="center" vertical="center"/>
    </xf>
    <xf numFmtId="0" fontId="0" fillId="0" borderId="49" xfId="0" applyBorder="1" applyAlignment="1">
      <alignment horizontal="center" vertic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1" xfId="0" applyFont="1" applyBorder="1" applyAlignment="1">
      <alignment horizontal="center" vertical="center"/>
    </xf>
    <xf numFmtId="0" fontId="1" fillId="0" borderId="43" xfId="0" applyFont="1" applyBorder="1" applyAlignment="1">
      <alignment horizontal="center" vertical="center"/>
    </xf>
    <xf numFmtId="0" fontId="1" fillId="0" borderId="3" xfId="0" applyFont="1" applyBorder="1" applyAlignment="1">
      <alignment horizontal="center" vertical="center"/>
    </xf>
    <xf numFmtId="0" fontId="1" fillId="0" borderId="34" xfId="0" applyFont="1" applyBorder="1" applyAlignment="1" applyProtection="1">
      <alignment horizontal="center" vertical="center"/>
      <protection locked="0"/>
    </xf>
    <xf numFmtId="0" fontId="1" fillId="0" borderId="35" xfId="0" applyFont="1" applyBorder="1" applyAlignment="1" applyProtection="1">
      <alignment horizontal="center" vertical="center"/>
      <protection locked="0"/>
    </xf>
    <xf numFmtId="0" fontId="1" fillId="0" borderId="36" xfId="0" applyFont="1" applyBorder="1" applyAlignment="1" applyProtection="1">
      <alignment horizontal="center" vertical="center"/>
      <protection locked="0"/>
    </xf>
    <xf numFmtId="0" fontId="1" fillId="0" borderId="67" xfId="0" applyFont="1" applyBorder="1" applyAlignment="1" applyProtection="1">
      <alignment horizontal="center" vertical="center"/>
      <protection locked="0"/>
    </xf>
    <xf numFmtId="0" fontId="1" fillId="0" borderId="37" xfId="0" applyFont="1" applyBorder="1" applyAlignment="1" applyProtection="1">
      <alignment horizontal="center" vertical="center"/>
      <protection locked="0"/>
    </xf>
    <xf numFmtId="0" fontId="1" fillId="0" borderId="10" xfId="0" applyFont="1" applyBorder="1" applyAlignment="1" applyProtection="1">
      <alignment horizontal="center" vertical="center"/>
      <protection locked="0"/>
    </xf>
    <xf numFmtId="0" fontId="1" fillId="0" borderId="11" xfId="0" applyFont="1" applyBorder="1" applyAlignment="1" applyProtection="1">
      <alignment horizontal="center" vertical="center"/>
      <protection locked="0"/>
    </xf>
    <xf numFmtId="0" fontId="1" fillId="0" borderId="48" xfId="0" applyFont="1" applyBorder="1" applyAlignment="1" applyProtection="1">
      <alignment horizontal="center" vertical="center"/>
      <protection locked="0"/>
    </xf>
    <xf numFmtId="0" fontId="1" fillId="0" borderId="47" xfId="0" applyFont="1" applyBorder="1" applyAlignment="1" applyProtection="1">
      <alignment horizontal="center" vertical="center"/>
      <protection locked="0"/>
    </xf>
    <xf numFmtId="0" fontId="1" fillId="0" borderId="12" xfId="0" applyFont="1" applyBorder="1" applyAlignment="1" applyProtection="1">
      <alignment horizontal="center" vertical="center"/>
      <protection locked="0"/>
    </xf>
    <xf numFmtId="0" fontId="0" fillId="0" borderId="39" xfId="0" applyBorder="1" applyAlignment="1" applyProtection="1">
      <alignment horizontal="center" vertical="center"/>
      <protection locked="0"/>
    </xf>
    <xf numFmtId="0" fontId="0" fillId="0" borderId="40" xfId="0" applyBorder="1" applyAlignment="1" applyProtection="1">
      <alignment horizontal="center" vertical="center"/>
      <protection locked="0"/>
    </xf>
    <xf numFmtId="0" fontId="0" fillId="0" borderId="42" xfId="0" applyBorder="1" applyAlignment="1" applyProtection="1">
      <alignment horizontal="center" vertical="center"/>
      <protection locked="0"/>
    </xf>
    <xf numFmtId="0" fontId="0" fillId="0" borderId="39" xfId="0" applyBorder="1" applyAlignment="1" applyProtection="1">
      <alignment horizontal="left" vertical="top"/>
      <protection locked="0"/>
    </xf>
    <xf numFmtId="0" fontId="0" fillId="0" borderId="40" xfId="0" applyBorder="1" applyAlignment="1" applyProtection="1">
      <alignment horizontal="left" vertical="top"/>
      <protection locked="0"/>
    </xf>
    <xf numFmtId="0" fontId="0" fillId="0" borderId="42" xfId="0" applyBorder="1" applyAlignment="1" applyProtection="1">
      <alignment horizontal="left" vertical="top"/>
      <protection locked="0"/>
    </xf>
    <xf numFmtId="0" fontId="49" fillId="0" borderId="43" xfId="0" applyFont="1" applyBorder="1" applyAlignment="1">
      <alignment horizontal="center" vertical="center"/>
    </xf>
    <xf numFmtId="0" fontId="49" fillId="0" borderId="2" xfId="0" applyFont="1" applyBorder="1" applyAlignment="1">
      <alignment horizontal="center" vertical="center"/>
    </xf>
    <xf numFmtId="0" fontId="49" fillId="0" borderId="3" xfId="0" applyFont="1" applyBorder="1" applyAlignment="1">
      <alignment horizontal="center" vertical="center"/>
    </xf>
    <xf numFmtId="0" fontId="1" fillId="0" borderId="44" xfId="0" applyFont="1" applyBorder="1" applyAlignment="1">
      <alignment horizontal="left" vertical="center"/>
    </xf>
    <xf numFmtId="0" fontId="1" fillId="0" borderId="0" xfId="0" applyFont="1" applyAlignment="1">
      <alignment horizontal="left" vertical="center"/>
    </xf>
    <xf numFmtId="0" fontId="1" fillId="0" borderId="30" xfId="0" applyFont="1" applyBorder="1" applyAlignment="1">
      <alignment horizontal="left" vertical="center"/>
    </xf>
    <xf numFmtId="0" fontId="0" fillId="0" borderId="77" xfId="0" applyBorder="1" applyAlignment="1">
      <alignment horizontal="center" vertical="center"/>
    </xf>
    <xf numFmtId="0" fontId="0" fillId="0" borderId="71" xfId="0" applyBorder="1" applyAlignment="1">
      <alignment horizontal="center" vertical="center"/>
    </xf>
    <xf numFmtId="0" fontId="0" fillId="0" borderId="44" xfId="0" applyBorder="1" applyAlignment="1" applyProtection="1">
      <alignment horizontal="center" wrapText="1"/>
      <protection locked="0"/>
    </xf>
    <xf numFmtId="0" fontId="0" fillId="0" borderId="0" xfId="0" applyAlignment="1" applyProtection="1">
      <alignment horizontal="center" wrapText="1"/>
      <protection locked="0"/>
    </xf>
    <xf numFmtId="166" fontId="0" fillId="0" borderId="30" xfId="0" applyNumberFormat="1" applyBorder="1" applyAlignment="1" applyProtection="1">
      <alignment horizontal="center" wrapText="1"/>
      <protection locked="0"/>
    </xf>
    <xf numFmtId="0" fontId="35" fillId="0" borderId="50" xfId="0" applyFont="1" applyBorder="1" applyAlignment="1">
      <alignment horizontal="center" vertical="center" wrapText="1"/>
    </xf>
    <xf numFmtId="0" fontId="35" fillId="0" borderId="51" xfId="0" applyFont="1" applyBorder="1" applyAlignment="1">
      <alignment horizontal="center" vertical="center" wrapText="1"/>
    </xf>
    <xf numFmtId="0" fontId="35" fillId="0" borderId="52" xfId="0" applyFont="1" applyBorder="1" applyAlignment="1">
      <alignment horizontal="center" vertical="center" wrapText="1"/>
    </xf>
    <xf numFmtId="0" fontId="64" fillId="0" borderId="62" xfId="0" applyFont="1" applyBorder="1" applyAlignment="1">
      <alignment horizontal="center" vertical="center"/>
    </xf>
    <xf numFmtId="0" fontId="64" fillId="0" borderId="63" xfId="0" applyFont="1" applyBorder="1" applyAlignment="1">
      <alignment horizontal="center" vertical="center"/>
    </xf>
    <xf numFmtId="0" fontId="1" fillId="0" borderId="50" xfId="0" applyFont="1" applyBorder="1" applyAlignment="1">
      <alignment horizontal="center" vertical="center" wrapText="1"/>
    </xf>
    <xf numFmtId="0" fontId="1" fillId="0" borderId="44" xfId="0" applyFont="1" applyBorder="1" applyAlignment="1">
      <alignment horizontal="center" vertical="center" wrapText="1"/>
    </xf>
    <xf numFmtId="0" fontId="1" fillId="0" borderId="0" xfId="0" applyFont="1" applyAlignment="1">
      <alignment horizontal="center" vertical="center" wrapText="1"/>
    </xf>
    <xf numFmtId="0" fontId="1" fillId="0" borderId="32" xfId="0" applyFont="1" applyBorder="1" applyAlignment="1">
      <alignment horizontal="center" vertical="center" wrapText="1"/>
    </xf>
    <xf numFmtId="0" fontId="1" fillId="0" borderId="47"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48" xfId="0" applyFont="1" applyBorder="1" applyAlignment="1">
      <alignment horizontal="center" vertical="center" wrapText="1"/>
    </xf>
    <xf numFmtId="0" fontId="64" fillId="0" borderId="50" xfId="0" applyFont="1" applyBorder="1" applyAlignment="1" applyProtection="1">
      <alignment horizontal="center" vertical="center" wrapText="1"/>
      <protection locked="0"/>
    </xf>
    <xf numFmtId="0" fontId="64" fillId="0" borderId="52" xfId="0" applyFont="1" applyBorder="1" applyAlignment="1" applyProtection="1">
      <alignment horizontal="center" vertical="center" wrapText="1"/>
      <protection locked="0"/>
    </xf>
    <xf numFmtId="0" fontId="64" fillId="0" borderId="47" xfId="0" applyFont="1" applyBorder="1" applyAlignment="1" applyProtection="1">
      <alignment horizontal="center" vertical="center" wrapText="1"/>
      <protection locked="0"/>
    </xf>
    <xf numFmtId="0" fontId="64" fillId="0" borderId="48" xfId="0" applyFont="1" applyBorder="1" applyAlignment="1" applyProtection="1">
      <alignment horizontal="center" vertical="center" wrapText="1"/>
      <protection locked="0"/>
    </xf>
    <xf numFmtId="0" fontId="64" fillId="0" borderId="50" xfId="0" applyFont="1" applyBorder="1" applyAlignment="1" applyProtection="1">
      <alignment horizontal="center" wrapText="1"/>
      <protection locked="0"/>
    </xf>
    <xf numFmtId="0" fontId="64" fillId="0" borderId="47" xfId="0" applyFont="1" applyBorder="1" applyAlignment="1" applyProtection="1">
      <alignment horizontal="center" wrapText="1"/>
      <protection locked="0"/>
    </xf>
    <xf numFmtId="0" fontId="64" fillId="0" borderId="51" xfId="0" applyFont="1" applyBorder="1" applyAlignment="1" applyProtection="1">
      <alignment horizontal="center" wrapText="1"/>
      <protection locked="0"/>
    </xf>
    <xf numFmtId="0" fontId="64" fillId="0" borderId="11" xfId="0" applyFont="1" applyBorder="1" applyAlignment="1" applyProtection="1">
      <alignment horizontal="center" wrapText="1"/>
      <protection locked="0"/>
    </xf>
    <xf numFmtId="166" fontId="64" fillId="0" borderId="54" xfId="0" applyNumberFormat="1" applyFont="1" applyBorder="1" applyAlignment="1" applyProtection="1">
      <alignment horizontal="center" wrapText="1"/>
      <protection locked="0"/>
    </xf>
    <xf numFmtId="166" fontId="64" fillId="0" borderId="12" xfId="0" applyNumberFormat="1" applyFont="1" applyBorder="1" applyAlignment="1" applyProtection="1">
      <alignment horizontal="center" wrapText="1"/>
      <protection locked="0"/>
    </xf>
    <xf numFmtId="0" fontId="64" fillId="0" borderId="50" xfId="0" applyFont="1" applyBorder="1" applyAlignment="1">
      <alignment horizontal="center" vertical="center" wrapText="1"/>
    </xf>
    <xf numFmtId="0" fontId="64" fillId="0" borderId="51" xfId="0" applyFont="1" applyBorder="1" applyAlignment="1">
      <alignment horizontal="center" vertical="center" wrapText="1"/>
    </xf>
    <xf numFmtId="0" fontId="64" fillId="0" borderId="52" xfId="0" applyFont="1" applyBorder="1" applyAlignment="1">
      <alignment horizontal="center" vertical="center" wrapText="1"/>
    </xf>
    <xf numFmtId="0" fontId="64" fillId="0" borderId="47" xfId="0" applyFont="1" applyBorder="1" applyAlignment="1">
      <alignment horizontal="center" vertical="center" wrapText="1"/>
    </xf>
    <xf numFmtId="0" fontId="64" fillId="0" borderId="11" xfId="0" applyFont="1" applyBorder="1" applyAlignment="1">
      <alignment horizontal="center" vertical="center" wrapText="1"/>
    </xf>
    <xf numFmtId="0" fontId="64" fillId="0" borderId="48" xfId="0" applyFont="1" applyBorder="1" applyAlignment="1">
      <alignment horizontal="center" vertical="center" wrapText="1"/>
    </xf>
    <xf numFmtId="17" fontId="0" fillId="0" borderId="39" xfId="0" applyNumberFormat="1" applyBorder="1" applyAlignment="1" applyProtection="1">
      <alignment horizontal="left"/>
      <protection locked="0"/>
    </xf>
    <xf numFmtId="0" fontId="0" fillId="0" borderId="40" xfId="0" applyBorder="1" applyAlignment="1" applyProtection="1">
      <alignment horizontal="left"/>
      <protection locked="0"/>
    </xf>
    <xf numFmtId="0" fontId="0" fillId="0" borderId="42" xfId="0" applyBorder="1" applyAlignment="1" applyProtection="1">
      <alignment horizontal="left"/>
      <protection locked="0"/>
    </xf>
    <xf numFmtId="0" fontId="1" fillId="0" borderId="1" xfId="0" applyFont="1" applyBorder="1" applyAlignment="1" applyProtection="1">
      <alignment horizontal="center" vertical="center"/>
      <protection locked="0"/>
    </xf>
    <xf numFmtId="0" fontId="1" fillId="0" borderId="2" xfId="0" applyFont="1" applyBorder="1" applyAlignment="1" applyProtection="1">
      <alignment horizontal="center" vertical="center"/>
      <protection locked="0"/>
    </xf>
    <xf numFmtId="0" fontId="1" fillId="0" borderId="3" xfId="0" applyFont="1" applyBorder="1" applyAlignment="1" applyProtection="1">
      <alignment horizontal="center" vertical="center"/>
      <protection locked="0"/>
    </xf>
    <xf numFmtId="0" fontId="1" fillId="0" borderId="29" xfId="0" applyFont="1" applyBorder="1" applyAlignment="1" applyProtection="1">
      <alignment horizontal="center" vertical="center"/>
      <protection locked="0"/>
    </xf>
    <xf numFmtId="0" fontId="1" fillId="0" borderId="0" xfId="0" applyFont="1" applyAlignment="1" applyProtection="1">
      <alignment horizontal="center" vertical="center"/>
      <protection locked="0"/>
    </xf>
    <xf numFmtId="0" fontId="1" fillId="0" borderId="30" xfId="0" applyFont="1" applyBorder="1" applyAlignment="1" applyProtection="1">
      <alignment horizontal="center" vertical="center"/>
      <protection locked="0"/>
    </xf>
    <xf numFmtId="0" fontId="1" fillId="0" borderId="4" xfId="0" applyFont="1" applyBorder="1" applyAlignment="1" applyProtection="1">
      <alignment horizontal="center" vertical="center"/>
      <protection locked="0"/>
    </xf>
    <xf numFmtId="0" fontId="1" fillId="0" borderId="5" xfId="0" applyFont="1" applyBorder="1" applyAlignment="1" applyProtection="1">
      <alignment horizontal="center" vertical="center"/>
      <protection locked="0"/>
    </xf>
    <xf numFmtId="0" fontId="1" fillId="0" borderId="6" xfId="0" applyFont="1" applyBorder="1" applyAlignment="1" applyProtection="1">
      <alignment horizontal="center" vertical="center"/>
      <protection locked="0"/>
    </xf>
    <xf numFmtId="17" fontId="1" fillId="0" borderId="1" xfId="0" applyNumberFormat="1" applyFont="1" applyBorder="1" applyAlignment="1">
      <alignment horizontal="left"/>
    </xf>
    <xf numFmtId="0" fontId="1" fillId="0" borderId="2" xfId="0" applyFont="1" applyBorder="1" applyAlignment="1">
      <alignment horizontal="left"/>
    </xf>
    <xf numFmtId="0" fontId="1" fillId="0" borderId="3" xfId="0" applyFont="1" applyBorder="1" applyAlignment="1">
      <alignment horizontal="left"/>
    </xf>
    <xf numFmtId="0" fontId="1" fillId="0" borderId="29" xfId="0" applyFont="1" applyBorder="1" applyAlignment="1">
      <alignment horizontal="left"/>
    </xf>
    <xf numFmtId="0" fontId="1" fillId="0" borderId="0" xfId="0" applyFont="1" applyAlignment="1">
      <alignment horizontal="left"/>
    </xf>
    <xf numFmtId="0" fontId="1" fillId="0" borderId="30" xfId="0" applyFont="1" applyBorder="1" applyAlignment="1">
      <alignment horizontal="left"/>
    </xf>
    <xf numFmtId="0" fontId="1" fillId="0" borderId="4" xfId="0" applyFont="1" applyBorder="1" applyAlignment="1">
      <alignment horizontal="left"/>
    </xf>
    <xf numFmtId="0" fontId="1" fillId="0" borderId="5" xfId="0" applyFont="1" applyBorder="1" applyAlignment="1">
      <alignment horizontal="left"/>
    </xf>
    <xf numFmtId="0" fontId="1" fillId="0" borderId="6" xfId="0" applyFont="1" applyBorder="1" applyAlignment="1">
      <alignment horizontal="left"/>
    </xf>
    <xf numFmtId="0" fontId="3" fillId="0" borderId="0" xfId="0" applyFont="1" applyAlignment="1">
      <alignment horizontal="center" vertical="center" wrapText="1"/>
    </xf>
    <xf numFmtId="0" fontId="3" fillId="0" borderId="30" xfId="0" applyFont="1" applyBorder="1" applyAlignment="1">
      <alignment horizontal="center" vertical="center" wrapText="1"/>
    </xf>
    <xf numFmtId="0" fontId="3" fillId="0" borderId="5" xfId="0" applyFont="1" applyBorder="1" applyAlignment="1">
      <alignment horizontal="center" vertical="center" wrapText="1"/>
    </xf>
    <xf numFmtId="0" fontId="3" fillId="0" borderId="6" xfId="0" applyFont="1" applyBorder="1" applyAlignment="1">
      <alignment horizontal="center" vertical="center" wrapText="1"/>
    </xf>
    <xf numFmtId="17" fontId="49" fillId="0" borderId="43" xfId="0" applyNumberFormat="1" applyFont="1" applyBorder="1" applyAlignment="1">
      <alignment horizontal="center" vertical="center"/>
    </xf>
    <xf numFmtId="0" fontId="25" fillId="20" borderId="27" xfId="62" applyAlignment="1">
      <alignment horizontal="center" vertical="center" wrapText="1"/>
    </xf>
    <xf numFmtId="17" fontId="1" fillId="0" borderId="1" xfId="0" applyNumberFormat="1" applyFont="1" applyBorder="1" applyAlignment="1" applyProtection="1">
      <alignment horizontal="left"/>
      <protection locked="0"/>
    </xf>
    <xf numFmtId="0" fontId="1" fillId="0" borderId="2" xfId="0" applyFont="1" applyBorder="1" applyAlignment="1" applyProtection="1">
      <alignment horizontal="left"/>
      <protection locked="0"/>
    </xf>
    <xf numFmtId="0" fontId="1" fillId="0" borderId="3" xfId="0" applyFont="1" applyBorder="1" applyAlignment="1" applyProtection="1">
      <alignment horizontal="left"/>
      <protection locked="0"/>
    </xf>
    <xf numFmtId="0" fontId="1" fillId="0" borderId="29" xfId="0" applyFont="1" applyBorder="1" applyAlignment="1" applyProtection="1">
      <alignment horizontal="left"/>
      <protection locked="0"/>
    </xf>
    <xf numFmtId="0" fontId="1" fillId="0" borderId="0" xfId="0" applyFont="1" applyAlignment="1" applyProtection="1">
      <alignment horizontal="left"/>
      <protection locked="0"/>
    </xf>
    <xf numFmtId="0" fontId="1" fillId="0" borderId="30" xfId="0" applyFont="1" applyBorder="1" applyAlignment="1" applyProtection="1">
      <alignment horizontal="left"/>
      <protection locked="0"/>
    </xf>
    <xf numFmtId="0" fontId="1" fillId="0" borderId="4" xfId="0" applyFont="1" applyBorder="1" applyAlignment="1" applyProtection="1">
      <alignment horizontal="left"/>
      <protection locked="0"/>
    </xf>
    <xf numFmtId="0" fontId="1" fillId="0" borderId="5" xfId="0" applyFont="1" applyBorder="1" applyAlignment="1" applyProtection="1">
      <alignment horizontal="left"/>
      <protection locked="0"/>
    </xf>
    <xf numFmtId="0" fontId="1" fillId="0" borderId="6" xfId="0" applyFont="1" applyBorder="1" applyAlignment="1" applyProtection="1">
      <alignment horizontal="left"/>
      <protection locked="0"/>
    </xf>
    <xf numFmtId="0" fontId="0" fillId="0" borderId="78" xfId="0" applyBorder="1" applyAlignment="1">
      <alignment horizontal="center" vertical="center"/>
    </xf>
    <xf numFmtId="0" fontId="40" fillId="0" borderId="0" xfId="0" applyFont="1" applyAlignment="1">
      <alignment horizontal="center" vertical="center" wrapText="1"/>
    </xf>
    <xf numFmtId="0" fontId="40" fillId="0" borderId="30" xfId="0" applyFont="1" applyBorder="1" applyAlignment="1">
      <alignment horizontal="center" vertical="center" wrapText="1"/>
    </xf>
    <xf numFmtId="0" fontId="40" fillId="0" borderId="5" xfId="0" applyFont="1" applyBorder="1" applyAlignment="1">
      <alignment horizontal="center" vertical="center" wrapText="1"/>
    </xf>
    <xf numFmtId="0" fontId="40" fillId="0" borderId="6" xfId="0" applyFont="1" applyBorder="1" applyAlignment="1">
      <alignment horizontal="center" vertical="center" wrapText="1"/>
    </xf>
    <xf numFmtId="0" fontId="1" fillId="0" borderId="64" xfId="0" applyFont="1" applyBorder="1" applyAlignment="1">
      <alignment horizontal="center"/>
    </xf>
    <xf numFmtId="0" fontId="40" fillId="0" borderId="0" xfId="0" quotePrefix="1" applyFont="1" applyAlignment="1">
      <alignment horizontal="center" vertical="center" wrapText="1"/>
    </xf>
    <xf numFmtId="0" fontId="1" fillId="0" borderId="35" xfId="0" applyFont="1" applyBorder="1" applyAlignment="1">
      <alignment horizontal="center"/>
    </xf>
    <xf numFmtId="0" fontId="1" fillId="0" borderId="36" xfId="0" applyFont="1" applyBorder="1" applyAlignment="1">
      <alignment horizontal="center"/>
    </xf>
    <xf numFmtId="0" fontId="1" fillId="0" borderId="32" xfId="0" applyFont="1" applyBorder="1" applyAlignment="1">
      <alignment horizontal="center"/>
    </xf>
    <xf numFmtId="0" fontId="0" fillId="0" borderId="44" xfId="0" quotePrefix="1" applyBorder="1" applyAlignment="1">
      <alignment horizontal="center" vertical="center" wrapText="1"/>
    </xf>
    <xf numFmtId="0" fontId="35" fillId="0" borderId="64" xfId="0" applyFont="1" applyBorder="1" applyAlignment="1">
      <alignment horizontal="center" vertical="center" wrapText="1"/>
    </xf>
    <xf numFmtId="0" fontId="35" fillId="0" borderId="8" xfId="0" applyFont="1" applyBorder="1" applyAlignment="1">
      <alignment horizontal="center" vertical="center" wrapText="1"/>
    </xf>
    <xf numFmtId="0" fontId="35" fillId="0" borderId="38" xfId="0" applyFont="1" applyBorder="1" applyAlignment="1">
      <alignment horizontal="center" vertical="center" wrapText="1"/>
    </xf>
    <xf numFmtId="0" fontId="0" fillId="0" borderId="38" xfId="0" applyBorder="1" applyAlignment="1" applyProtection="1">
      <alignment horizontal="center" vertical="center" wrapText="1"/>
      <protection locked="0"/>
    </xf>
    <xf numFmtId="0" fontId="0" fillId="0" borderId="64" xfId="0" applyBorder="1" applyAlignment="1" applyProtection="1">
      <alignment horizontal="center" wrapText="1"/>
      <protection locked="0"/>
    </xf>
    <xf numFmtId="0" fontId="0" fillId="0" borderId="8" xfId="0" applyBorder="1" applyAlignment="1" applyProtection="1">
      <alignment horizontal="center" wrapText="1"/>
      <protection locked="0"/>
    </xf>
    <xf numFmtId="166" fontId="0" fillId="0" borderId="9" xfId="0" applyNumberFormat="1" applyBorder="1" applyAlignment="1" applyProtection="1">
      <alignment horizontal="center" wrapText="1"/>
      <protection locked="0"/>
    </xf>
    <xf numFmtId="0" fontId="0" fillId="0" borderId="34" xfId="0" applyBorder="1" applyAlignment="1">
      <alignment horizontal="center" vertical="center"/>
    </xf>
    <xf numFmtId="0" fontId="0" fillId="0" borderId="36" xfId="0" applyBorder="1" applyAlignment="1">
      <alignment horizontal="center" vertical="center"/>
    </xf>
    <xf numFmtId="0" fontId="0" fillId="0" borderId="7" xfId="0" applyBorder="1" applyAlignment="1">
      <alignment horizontal="center" vertical="center"/>
    </xf>
    <xf numFmtId="0" fontId="35" fillId="0" borderId="67" xfId="0" applyFont="1" applyBorder="1" applyAlignment="1">
      <alignment horizontal="center" vertical="center" wrapText="1"/>
    </xf>
    <xf numFmtId="0" fontId="35" fillId="0" borderId="35" xfId="0" applyFont="1" applyBorder="1" applyAlignment="1">
      <alignment horizontal="center" vertical="center" wrapText="1"/>
    </xf>
    <xf numFmtId="0" fontId="35" fillId="0" borderId="36" xfId="0" applyFont="1" applyBorder="1" applyAlignment="1">
      <alignment horizontal="center" vertical="center" wrapText="1"/>
    </xf>
    <xf numFmtId="0" fontId="0" fillId="0" borderId="67" xfId="0" applyBorder="1" applyAlignment="1" applyProtection="1">
      <alignment horizontal="center" wrapText="1"/>
      <protection locked="0"/>
    </xf>
    <xf numFmtId="0" fontId="0" fillId="0" borderId="35" xfId="0" applyBorder="1" applyAlignment="1" applyProtection="1">
      <alignment horizontal="center" wrapText="1"/>
      <protection locked="0"/>
    </xf>
    <xf numFmtId="166" fontId="0" fillId="0" borderId="37" xfId="0" applyNumberFormat="1" applyBorder="1" applyAlignment="1" applyProtection="1">
      <alignment horizontal="center" wrapText="1"/>
      <protection locked="0"/>
    </xf>
    <xf numFmtId="0" fontId="0" fillId="0" borderId="47" xfId="0" quotePrefix="1" applyBorder="1" applyAlignment="1">
      <alignment horizontal="center" vertical="center" wrapText="1"/>
    </xf>
    <xf numFmtId="0" fontId="0" fillId="0" borderId="50" xfId="0" quotePrefix="1" applyBorder="1" applyAlignment="1">
      <alignment horizontal="center" vertical="center" wrapText="1"/>
    </xf>
    <xf numFmtId="14" fontId="0" fillId="0" borderId="39" xfId="0" applyNumberFormat="1" applyBorder="1" applyAlignment="1" applyProtection="1">
      <alignment horizontal="left"/>
      <protection locked="0"/>
    </xf>
    <xf numFmtId="0" fontId="0" fillId="0" borderId="53" xfId="0" applyBorder="1" applyAlignment="1">
      <alignment horizontal="center" vertical="center"/>
    </xf>
    <xf numFmtId="0" fontId="0" fillId="0" borderId="10" xfId="0" applyBorder="1" applyAlignment="1">
      <alignment horizontal="center" vertical="center"/>
    </xf>
    <xf numFmtId="0" fontId="0" fillId="0" borderId="48" xfId="0" applyBorder="1" applyAlignment="1">
      <alignment horizontal="center" vertical="center"/>
    </xf>
    <xf numFmtId="0" fontId="31" fillId="0" borderId="5" xfId="0" applyFont="1" applyBorder="1" applyAlignment="1">
      <alignment horizontal="center" vertical="center"/>
    </xf>
    <xf numFmtId="0" fontId="31" fillId="0" borderId="6" xfId="0" applyFont="1" applyBorder="1" applyAlignment="1">
      <alignment horizontal="center" vertical="center"/>
    </xf>
    <xf numFmtId="0" fontId="0" fillId="0" borderId="50" xfId="0" applyBorder="1" applyAlignment="1">
      <alignment horizontal="left" vertical="center" wrapText="1"/>
    </xf>
    <xf numFmtId="0" fontId="0" fillId="0" borderId="51" xfId="0" applyBorder="1" applyAlignment="1">
      <alignment horizontal="left" vertical="center" wrapText="1"/>
    </xf>
    <xf numFmtId="0" fontId="0" fillId="0" borderId="52" xfId="0" applyBorder="1" applyAlignment="1">
      <alignment horizontal="left" vertical="center" wrapText="1"/>
    </xf>
    <xf numFmtId="0" fontId="0" fillId="0" borderId="47" xfId="0" applyBorder="1" applyAlignment="1">
      <alignment horizontal="left" vertical="center" wrapText="1"/>
    </xf>
    <xf numFmtId="0" fontId="0" fillId="0" borderId="11" xfId="0" applyBorder="1" applyAlignment="1">
      <alignment horizontal="left" vertical="center" wrapText="1"/>
    </xf>
    <xf numFmtId="0" fontId="0" fillId="0" borderId="48" xfId="0" applyBorder="1" applyAlignment="1">
      <alignment horizontal="left" vertical="center" wrapText="1"/>
    </xf>
    <xf numFmtId="0" fontId="1" fillId="0" borderId="67" xfId="0" applyFont="1" applyBorder="1" applyAlignment="1">
      <alignment horizontal="center" vertical="center" wrapText="1"/>
    </xf>
    <xf numFmtId="0" fontId="1" fillId="0" borderId="35" xfId="0" applyFont="1" applyBorder="1" applyAlignment="1">
      <alignment horizontal="center" vertical="center" wrapText="1"/>
    </xf>
    <xf numFmtId="0" fontId="1" fillId="0" borderId="36" xfId="0" applyFont="1" applyBorder="1" applyAlignment="1">
      <alignment horizontal="center" vertical="center" wrapText="1"/>
    </xf>
    <xf numFmtId="0" fontId="48" fillId="0" borderId="0" xfId="0" applyFont="1" applyAlignment="1">
      <alignment horizontal="center" vertical="center" wrapText="1"/>
    </xf>
    <xf numFmtId="0" fontId="48" fillId="0" borderId="30" xfId="0" applyFont="1" applyBorder="1" applyAlignment="1">
      <alignment horizontal="center" vertical="center" wrapText="1"/>
    </xf>
    <xf numFmtId="0" fontId="48" fillId="0" borderId="5" xfId="0" applyFont="1" applyBorder="1" applyAlignment="1">
      <alignment horizontal="center" vertical="center" wrapText="1"/>
    </xf>
    <xf numFmtId="0" fontId="48" fillId="0" borderId="6" xfId="0" applyFont="1" applyBorder="1" applyAlignment="1">
      <alignment horizontal="center" vertical="center" wrapText="1"/>
    </xf>
    <xf numFmtId="0" fontId="0" fillId="0" borderId="31" xfId="0" applyBorder="1" applyAlignment="1">
      <alignment horizontal="center" vertical="center"/>
    </xf>
    <xf numFmtId="0" fontId="62" fillId="0" borderId="43" xfId="0" applyFont="1" applyBorder="1" applyAlignment="1">
      <alignment horizontal="center" vertical="center"/>
    </xf>
    <xf numFmtId="0" fontId="62" fillId="0" borderId="2" xfId="0" applyFont="1" applyBorder="1" applyAlignment="1">
      <alignment horizontal="center" vertical="center"/>
    </xf>
    <xf numFmtId="0" fontId="62" fillId="0" borderId="3" xfId="0" applyFont="1" applyBorder="1" applyAlignment="1">
      <alignment horizontal="center" vertical="center"/>
    </xf>
    <xf numFmtId="0" fontId="61" fillId="0" borderId="44" xfId="0" applyFont="1" applyBorder="1" applyAlignment="1">
      <alignment horizontal="left" vertical="center"/>
    </xf>
    <xf numFmtId="0" fontId="61" fillId="0" borderId="0" xfId="0" applyFont="1" applyAlignment="1">
      <alignment horizontal="left" vertical="center"/>
    </xf>
    <xf numFmtId="0" fontId="61" fillId="0" borderId="30" xfId="0" applyFont="1" applyBorder="1" applyAlignment="1">
      <alignment horizontal="left" vertical="center"/>
    </xf>
    <xf numFmtId="165" fontId="39" fillId="0" borderId="64" xfId="0" applyNumberFormat="1" applyFont="1" applyBorder="1" applyAlignment="1">
      <alignment horizontal="center" wrapText="1"/>
    </xf>
    <xf numFmtId="165" fontId="39" fillId="0" borderId="8" xfId="0" applyNumberFormat="1" applyFont="1" applyBorder="1" applyAlignment="1">
      <alignment horizontal="center" wrapText="1"/>
    </xf>
    <xf numFmtId="165" fontId="39" fillId="0" borderId="38" xfId="0" applyNumberFormat="1" applyFont="1" applyBorder="1" applyAlignment="1">
      <alignment horizontal="center" wrapText="1"/>
    </xf>
    <xf numFmtId="0" fontId="61" fillId="0" borderId="64" xfId="0" applyFont="1" applyBorder="1" applyAlignment="1">
      <alignment horizontal="center"/>
    </xf>
    <xf numFmtId="0" fontId="61" fillId="0" borderId="8" xfId="0" applyFont="1" applyBorder="1" applyAlignment="1">
      <alignment horizontal="center"/>
    </xf>
    <xf numFmtId="0" fontId="61" fillId="0" borderId="38" xfId="0" applyFont="1" applyBorder="1" applyAlignment="1">
      <alignment horizontal="center"/>
    </xf>
    <xf numFmtId="171" fontId="63" fillId="0" borderId="44" xfId="0" applyNumberFormat="1" applyFont="1" applyBorder="1" applyAlignment="1">
      <alignment horizontal="center" vertical="center"/>
    </xf>
    <xf numFmtId="171" fontId="63" fillId="0" borderId="0" xfId="0" applyNumberFormat="1" applyFont="1" applyAlignment="1">
      <alignment horizontal="center" vertical="center"/>
    </xf>
    <xf numFmtId="171" fontId="63" fillId="0" borderId="45" xfId="0" applyNumberFormat="1" applyFont="1" applyBorder="1" applyAlignment="1">
      <alignment horizontal="center" vertical="center"/>
    </xf>
    <xf numFmtId="171" fontId="63" fillId="0" borderId="5" xfId="0" applyNumberFormat="1" applyFont="1" applyBorder="1" applyAlignment="1">
      <alignment horizontal="center" vertical="center"/>
    </xf>
    <xf numFmtId="165" fontId="39" fillId="0" borderId="66" xfId="0" applyNumberFormat="1" applyFont="1" applyBorder="1" applyAlignment="1">
      <alignment horizontal="center" wrapText="1"/>
    </xf>
    <xf numFmtId="165" fontId="39" fillId="0" borderId="40" xfId="0" applyNumberFormat="1" applyFont="1" applyBorder="1" applyAlignment="1">
      <alignment horizontal="center" wrapText="1"/>
    </xf>
    <xf numFmtId="165" fontId="39" fillId="0" borderId="41" xfId="0" applyNumberFormat="1" applyFont="1" applyBorder="1" applyAlignment="1">
      <alignment horizontal="center" wrapText="1"/>
    </xf>
    <xf numFmtId="0" fontId="61" fillId="0" borderId="43" xfId="0" applyFont="1" applyBorder="1" applyAlignment="1">
      <alignment horizontal="center" vertical="center"/>
    </xf>
    <xf numFmtId="0" fontId="61" fillId="0" borderId="2" xfId="0" applyFont="1" applyBorder="1" applyAlignment="1">
      <alignment horizontal="center" vertical="center"/>
    </xf>
    <xf numFmtId="0" fontId="61" fillId="0" borderId="31" xfId="0" applyFont="1" applyBorder="1" applyAlignment="1">
      <alignment horizontal="center" vertical="center"/>
    </xf>
    <xf numFmtId="0" fontId="61" fillId="0" borderId="47" xfId="0" applyFont="1" applyBorder="1" applyAlignment="1">
      <alignment horizontal="center" vertical="center"/>
    </xf>
    <xf numFmtId="0" fontId="61" fillId="0" borderId="11" xfId="0" applyFont="1" applyBorder="1" applyAlignment="1">
      <alignment horizontal="center" vertical="center"/>
    </xf>
    <xf numFmtId="0" fontId="61" fillId="0" borderId="48" xfId="0" applyFont="1" applyBorder="1" applyAlignment="1">
      <alignment horizontal="center" vertical="center"/>
    </xf>
    <xf numFmtId="0" fontId="61" fillId="0" borderId="43" xfId="0" applyFont="1" applyBorder="1" applyAlignment="1">
      <alignment horizontal="center"/>
    </xf>
    <xf numFmtId="0" fontId="61" fillId="0" borderId="2" xfId="0" applyFont="1" applyBorder="1" applyAlignment="1">
      <alignment horizontal="center"/>
    </xf>
    <xf numFmtId="0" fontId="61" fillId="0" borderId="31" xfId="0" applyFont="1" applyBorder="1" applyAlignment="1">
      <alignment horizontal="center"/>
    </xf>
    <xf numFmtId="0" fontId="61" fillId="0" borderId="47" xfId="0" applyFont="1" applyBorder="1" applyAlignment="1">
      <alignment horizontal="center"/>
    </xf>
    <xf numFmtId="0" fontId="61" fillId="0" borderId="11" xfId="0" applyFont="1" applyBorder="1" applyAlignment="1">
      <alignment horizontal="center"/>
    </xf>
    <xf numFmtId="0" fontId="61" fillId="0" borderId="48" xfId="0" applyFont="1" applyBorder="1" applyAlignment="1">
      <alignment horizontal="center"/>
    </xf>
    <xf numFmtId="0" fontId="61" fillId="0" borderId="50" xfId="0" applyFont="1" applyBorder="1" applyAlignment="1">
      <alignment horizontal="center" vertical="center"/>
    </xf>
    <xf numFmtId="0" fontId="61" fillId="0" borderId="51" xfId="0" applyFont="1" applyBorder="1" applyAlignment="1">
      <alignment horizontal="center" vertical="center"/>
    </xf>
    <xf numFmtId="0" fontId="61" fillId="0" borderId="52" xfId="0" applyFont="1" applyBorder="1" applyAlignment="1">
      <alignment horizontal="center" vertical="center"/>
    </xf>
    <xf numFmtId="0" fontId="61" fillId="0" borderId="44" xfId="0" applyFont="1" applyBorder="1" applyAlignment="1">
      <alignment horizontal="center" vertical="center"/>
    </xf>
    <xf numFmtId="0" fontId="61" fillId="0" borderId="0" xfId="0" applyFont="1" applyAlignment="1">
      <alignment horizontal="center" vertical="center"/>
    </xf>
    <xf numFmtId="0" fontId="61" fillId="0" borderId="32" xfId="0" applyFont="1" applyBorder="1" applyAlignment="1">
      <alignment horizontal="center" vertical="center"/>
    </xf>
    <xf numFmtId="0" fontId="39" fillId="0" borderId="50" xfId="0" applyFont="1" applyBorder="1" applyAlignment="1">
      <alignment horizontal="center" vertical="center" wrapText="1"/>
    </xf>
    <xf numFmtId="0" fontId="39" fillId="0" borderId="51" xfId="0" applyFont="1" applyBorder="1" applyAlignment="1">
      <alignment horizontal="center" vertical="center" wrapText="1"/>
    </xf>
    <xf numFmtId="0" fontId="39" fillId="0" borderId="52" xfId="0" applyFont="1" applyBorder="1" applyAlignment="1">
      <alignment horizontal="center" vertical="center" wrapText="1"/>
    </xf>
    <xf numFmtId="0" fontId="39" fillId="0" borderId="44" xfId="0" applyFont="1" applyBorder="1" applyAlignment="1">
      <alignment horizontal="center" vertical="center" wrapText="1"/>
    </xf>
    <xf numFmtId="0" fontId="39" fillId="0" borderId="0" xfId="0" applyFont="1" applyAlignment="1">
      <alignment horizontal="center" vertical="center" wrapText="1"/>
    </xf>
    <xf numFmtId="0" fontId="39" fillId="0" borderId="32" xfId="0" applyFont="1" applyBorder="1" applyAlignment="1">
      <alignment horizontal="center" vertical="center" wrapText="1"/>
    </xf>
    <xf numFmtId="0" fontId="39" fillId="0" borderId="47" xfId="0" applyFont="1" applyBorder="1" applyAlignment="1">
      <alignment horizontal="center" vertical="center" wrapText="1"/>
    </xf>
    <xf numFmtId="0" fontId="39" fillId="0" borderId="11" xfId="0" applyFont="1" applyBorder="1" applyAlignment="1">
      <alignment horizontal="center" vertical="center" wrapText="1"/>
    </xf>
    <xf numFmtId="0" fontId="39" fillId="0" borderId="48" xfId="0" applyFont="1" applyBorder="1" applyAlignment="1">
      <alignment horizontal="center" vertical="center" wrapText="1"/>
    </xf>
    <xf numFmtId="0" fontId="53" fillId="0" borderId="53" xfId="0" applyFont="1" applyBorder="1" applyAlignment="1">
      <alignment horizontal="center" vertical="center"/>
    </xf>
    <xf numFmtId="0" fontId="53" fillId="0" borderId="51" xfId="0" applyFont="1" applyBorder="1" applyAlignment="1">
      <alignment horizontal="center" vertical="center"/>
    </xf>
    <xf numFmtId="0" fontId="53" fillId="0" borderId="52" xfId="0" applyFont="1" applyBorder="1" applyAlignment="1">
      <alignment horizontal="center" vertical="center"/>
    </xf>
    <xf numFmtId="0" fontId="53" fillId="0" borderId="4" xfId="0" applyFont="1" applyBorder="1" applyAlignment="1">
      <alignment horizontal="center" vertical="center"/>
    </xf>
    <xf numFmtId="0" fontId="53" fillId="0" borderId="5" xfId="0" applyFont="1" applyBorder="1" applyAlignment="1">
      <alignment horizontal="center" vertical="center"/>
    </xf>
    <xf numFmtId="0" fontId="53" fillId="0" borderId="33" xfId="0" applyFont="1" applyBorder="1" applyAlignment="1">
      <alignment horizontal="center" vertical="center"/>
    </xf>
    <xf numFmtId="0" fontId="39" fillId="0" borderId="50" xfId="0" applyFont="1" applyBorder="1" applyAlignment="1">
      <alignment horizontal="center" vertical="center"/>
    </xf>
    <xf numFmtId="0" fontId="39" fillId="0" borderId="51" xfId="0" applyFont="1" applyBorder="1" applyAlignment="1">
      <alignment horizontal="center" vertical="center"/>
    </xf>
    <xf numFmtId="0" fontId="39" fillId="0" borderId="52" xfId="0" applyFont="1" applyBorder="1" applyAlignment="1">
      <alignment horizontal="center" vertical="center"/>
    </xf>
    <xf numFmtId="0" fontId="39" fillId="0" borderId="45" xfId="0" applyFont="1" applyBorder="1" applyAlignment="1">
      <alignment horizontal="center" vertical="center"/>
    </xf>
    <xf numFmtId="0" fontId="39" fillId="0" borderId="5" xfId="0" applyFont="1" applyBorder="1" applyAlignment="1">
      <alignment horizontal="center" vertical="center"/>
    </xf>
    <xf numFmtId="0" fontId="39" fillId="0" borderId="33" xfId="0" applyFont="1" applyBorder="1" applyAlignment="1">
      <alignment horizontal="center" vertical="center"/>
    </xf>
    <xf numFmtId="0" fontId="61" fillId="0" borderId="45" xfId="0" applyFont="1" applyBorder="1" applyAlignment="1">
      <alignment horizontal="center" vertical="center"/>
    </xf>
    <xf numFmtId="0" fontId="61" fillId="0" borderId="5" xfId="0" applyFont="1" applyBorder="1" applyAlignment="1">
      <alignment horizontal="center" vertical="center"/>
    </xf>
    <xf numFmtId="0" fontId="63" fillId="0" borderId="0" xfId="0" applyFont="1" applyAlignment="1">
      <alignment horizontal="center" vertical="center" wrapText="1"/>
    </xf>
    <xf numFmtId="0" fontId="63" fillId="0" borderId="30" xfId="0" applyFont="1" applyBorder="1" applyAlignment="1">
      <alignment horizontal="center" vertical="center" wrapText="1"/>
    </xf>
    <xf numFmtId="0" fontId="63" fillId="0" borderId="5" xfId="0" applyFont="1" applyBorder="1" applyAlignment="1">
      <alignment horizontal="center" vertical="center" wrapText="1"/>
    </xf>
    <xf numFmtId="0" fontId="63" fillId="0" borderId="6" xfId="0" applyFont="1" applyBorder="1" applyAlignment="1">
      <alignment horizontal="center" vertical="center" wrapText="1"/>
    </xf>
    <xf numFmtId="0" fontId="39" fillId="0" borderId="44" xfId="0" applyFont="1" applyBorder="1" applyAlignment="1">
      <alignment horizontal="center" vertical="center"/>
    </xf>
    <xf numFmtId="0" fontId="39" fillId="0" borderId="47" xfId="0" applyFont="1" applyBorder="1" applyAlignment="1">
      <alignment horizontal="center" vertical="center"/>
    </xf>
    <xf numFmtId="0" fontId="39" fillId="0" borderId="0" xfId="0" applyFont="1" applyAlignment="1">
      <alignment horizontal="center" vertical="center"/>
    </xf>
    <xf numFmtId="0" fontId="39" fillId="0" borderId="11" xfId="0" applyFont="1" applyBorder="1" applyAlignment="1">
      <alignment horizontal="center" vertical="center"/>
    </xf>
    <xf numFmtId="166" fontId="39" fillId="0" borderId="32" xfId="0" applyNumberFormat="1" applyFont="1" applyBorder="1" applyAlignment="1">
      <alignment horizontal="center" vertical="center"/>
    </xf>
    <xf numFmtId="166" fontId="39" fillId="0" borderId="48" xfId="0" applyNumberFormat="1" applyFont="1" applyBorder="1" applyAlignment="1">
      <alignment horizontal="center" vertical="center"/>
    </xf>
    <xf numFmtId="0" fontId="1" fillId="26" borderId="53" xfId="0" applyFont="1" applyFill="1" applyBorder="1" applyAlignment="1">
      <alignment horizontal="center" vertical="center"/>
    </xf>
    <xf numFmtId="0" fontId="1" fillId="26" borderId="51" xfId="0" applyFont="1" applyFill="1" applyBorder="1" applyAlignment="1">
      <alignment horizontal="center" vertical="center"/>
    </xf>
    <xf numFmtId="0" fontId="1" fillId="26" borderId="54" xfId="0" applyFont="1" applyFill="1" applyBorder="1" applyAlignment="1">
      <alignment horizontal="center" vertical="center"/>
    </xf>
    <xf numFmtId="0" fontId="64" fillId="0" borderId="44" xfId="0" applyFont="1" applyBorder="1" applyAlignment="1">
      <alignment horizontal="center" vertical="center" wrapText="1"/>
    </xf>
    <xf numFmtId="0" fontId="64" fillId="0" borderId="0" xfId="0" applyFont="1" applyAlignment="1">
      <alignment horizontal="center" vertical="center" wrapText="1"/>
    </xf>
    <xf numFmtId="0" fontId="64" fillId="0" borderId="32" xfId="0" applyFont="1" applyBorder="1" applyAlignment="1">
      <alignment horizontal="center" vertical="center" wrapText="1"/>
    </xf>
    <xf numFmtId="0" fontId="0" fillId="0" borderId="39" xfId="0" applyBorder="1" applyAlignment="1" applyProtection="1">
      <alignment horizontal="left" vertical="top" wrapText="1"/>
      <protection locked="0"/>
    </xf>
    <xf numFmtId="14" fontId="0" fillId="0" borderId="40" xfId="0" applyNumberFormat="1" applyBorder="1" applyAlignment="1" applyProtection="1">
      <alignment horizontal="left"/>
      <protection locked="0"/>
    </xf>
    <xf numFmtId="14" fontId="0" fillId="0" borderId="42" xfId="0" applyNumberFormat="1" applyBorder="1" applyAlignment="1" applyProtection="1">
      <alignment horizontal="left"/>
      <protection locked="0"/>
    </xf>
    <xf numFmtId="0" fontId="0" fillId="0" borderId="54" xfId="0" applyBorder="1" applyAlignment="1">
      <alignment horizontal="center" vertical="center" wrapText="1"/>
    </xf>
    <xf numFmtId="0" fontId="0" fillId="0" borderId="12" xfId="0" applyBorder="1" applyAlignment="1">
      <alignment horizontal="center" vertical="center" wrapText="1"/>
    </xf>
    <xf numFmtId="0" fontId="0" fillId="0" borderId="3" xfId="0" applyBorder="1" applyAlignment="1">
      <alignment horizontal="center" vertical="center" wrapText="1"/>
    </xf>
    <xf numFmtId="0" fontId="0" fillId="0" borderId="6" xfId="0" applyBorder="1" applyAlignment="1">
      <alignment horizontal="center" vertical="center" wrapText="1"/>
    </xf>
    <xf numFmtId="0" fontId="1" fillId="0" borderId="30" xfId="0" applyFont="1" applyBorder="1" applyAlignment="1">
      <alignment horizontal="center" vertical="center"/>
    </xf>
    <xf numFmtId="17" fontId="0" fillId="0" borderId="39" xfId="0" applyNumberFormat="1" applyBorder="1" applyAlignment="1" applyProtection="1">
      <alignment horizontal="left" vertical="top"/>
      <protection locked="0"/>
    </xf>
    <xf numFmtId="0" fontId="42" fillId="0" borderId="43" xfId="0" applyFont="1" applyBorder="1" applyAlignment="1">
      <alignment horizontal="center" vertical="center" wrapText="1"/>
    </xf>
    <xf numFmtId="0" fontId="42" fillId="0" borderId="2" xfId="0" applyFont="1" applyBorder="1" applyAlignment="1">
      <alignment horizontal="center" vertical="center" wrapText="1"/>
    </xf>
    <xf numFmtId="0" fontId="42" fillId="0" borderId="31" xfId="0" applyFont="1" applyBorder="1" applyAlignment="1">
      <alignment horizontal="center" vertical="center" wrapText="1"/>
    </xf>
    <xf numFmtId="0" fontId="42" fillId="0" borderId="47" xfId="0" applyFont="1" applyBorder="1" applyAlignment="1">
      <alignment horizontal="center" vertical="center" wrapText="1"/>
    </xf>
    <xf numFmtId="0" fontId="42" fillId="0" borderId="11" xfId="0" applyFont="1" applyBorder="1" applyAlignment="1">
      <alignment horizontal="center" vertical="center" wrapText="1"/>
    </xf>
    <xf numFmtId="0" fontId="42" fillId="0" borderId="48" xfId="0" applyFont="1" applyBorder="1" applyAlignment="1">
      <alignment horizontal="center" vertical="center" wrapText="1"/>
    </xf>
    <xf numFmtId="0" fontId="0" fillId="0" borderId="50" xfId="0" applyBorder="1" applyAlignment="1">
      <alignment horizontal="left" vertical="center" wrapText="1" indent="3"/>
    </xf>
    <xf numFmtId="0" fontId="0" fillId="0" borderId="51" xfId="0" applyBorder="1" applyAlignment="1">
      <alignment horizontal="left" vertical="center" wrapText="1" indent="3"/>
    </xf>
    <xf numFmtId="0" fontId="0" fillId="0" borderId="52" xfId="0" applyBorder="1" applyAlignment="1">
      <alignment horizontal="left" vertical="center" wrapText="1" indent="3"/>
    </xf>
    <xf numFmtId="0" fontId="0" fillId="0" borderId="47" xfId="0" applyBorder="1" applyAlignment="1">
      <alignment horizontal="left" vertical="center" wrapText="1" indent="3"/>
    </xf>
    <xf numFmtId="0" fontId="0" fillId="0" borderId="11" xfId="0" applyBorder="1" applyAlignment="1">
      <alignment horizontal="left" vertical="center" wrapText="1" indent="3"/>
    </xf>
    <xf numFmtId="0" fontId="0" fillId="0" borderId="48" xfId="0" applyBorder="1" applyAlignment="1">
      <alignment horizontal="left" vertical="center" wrapText="1" indent="3"/>
    </xf>
    <xf numFmtId="0" fontId="0" fillId="25" borderId="63" xfId="0" applyFill="1" applyBorder="1" applyAlignment="1" applyProtection="1">
      <alignment horizontal="center" vertical="center" wrapText="1"/>
      <protection locked="0"/>
    </xf>
    <xf numFmtId="172" fontId="0" fillId="0" borderId="63" xfId="0" applyNumberFormat="1" applyBorder="1" applyAlignment="1" applyProtection="1">
      <alignment horizontal="center" vertical="center" wrapText="1"/>
      <protection locked="0"/>
    </xf>
    <xf numFmtId="0" fontId="0" fillId="25" borderId="64" xfId="0" applyFill="1" applyBorder="1" applyAlignment="1" applyProtection="1">
      <alignment horizontal="center" vertical="center" wrapText="1"/>
      <protection locked="0"/>
    </xf>
    <xf numFmtId="0" fontId="0" fillId="25" borderId="8" xfId="0" applyFill="1" applyBorder="1" applyAlignment="1" applyProtection="1">
      <alignment horizontal="center" vertical="center" wrapText="1"/>
      <protection locked="0"/>
    </xf>
    <xf numFmtId="0" fontId="0" fillId="25" borderId="38" xfId="0" applyFill="1" applyBorder="1" applyAlignment="1" applyProtection="1">
      <alignment horizontal="center" vertical="center" wrapText="1"/>
      <protection locked="0"/>
    </xf>
    <xf numFmtId="173" fontId="0" fillId="0" borderId="51" xfId="0" applyNumberFormat="1" applyBorder="1" applyAlignment="1" applyProtection="1">
      <alignment horizontal="center" vertical="center" wrapText="1"/>
      <protection locked="0"/>
    </xf>
    <xf numFmtId="173" fontId="0" fillId="0" borderId="52" xfId="0" applyNumberFormat="1" applyBorder="1" applyAlignment="1" applyProtection="1">
      <alignment horizontal="center" vertical="center" wrapText="1"/>
      <protection locked="0"/>
    </xf>
    <xf numFmtId="173" fontId="0" fillId="0" borderId="11" xfId="0" applyNumberFormat="1" applyBorder="1" applyAlignment="1" applyProtection="1">
      <alignment horizontal="center" vertical="center" wrapText="1"/>
      <protection locked="0"/>
    </xf>
    <xf numFmtId="173" fontId="0" fillId="0" borderId="48" xfId="0" applyNumberFormat="1" applyBorder="1" applyAlignment="1" applyProtection="1">
      <alignment horizontal="center" vertical="center" wrapText="1"/>
      <protection locked="0"/>
    </xf>
    <xf numFmtId="173" fontId="0" fillId="0" borderId="50" xfId="0" applyNumberFormat="1" applyBorder="1" applyAlignment="1" applyProtection="1">
      <alignment horizontal="center" vertical="center"/>
      <protection locked="0"/>
    </xf>
    <xf numFmtId="173" fontId="0" fillId="0" borderId="51" xfId="0" applyNumberFormat="1" applyBorder="1" applyAlignment="1" applyProtection="1">
      <alignment horizontal="center" vertical="center"/>
      <protection locked="0"/>
    </xf>
    <xf numFmtId="173" fontId="0" fillId="0" borderId="52" xfId="0" applyNumberFormat="1" applyBorder="1" applyAlignment="1" applyProtection="1">
      <alignment horizontal="center" vertical="center"/>
      <protection locked="0"/>
    </xf>
    <xf numFmtId="173" fontId="0" fillId="0" borderId="47" xfId="0" applyNumberFormat="1" applyBorder="1" applyAlignment="1" applyProtection="1">
      <alignment horizontal="center" vertical="center"/>
      <protection locked="0"/>
    </xf>
    <xf numFmtId="173" fontId="0" fillId="0" borderId="11" xfId="0" applyNumberFormat="1" applyBorder="1" applyAlignment="1" applyProtection="1">
      <alignment horizontal="center" vertical="center"/>
      <protection locked="0"/>
    </xf>
    <xf numFmtId="173" fontId="0" fillId="0" borderId="48" xfId="0" applyNumberFormat="1" applyBorder="1" applyAlignment="1" applyProtection="1">
      <alignment horizontal="center" vertical="center"/>
      <protection locked="0"/>
    </xf>
    <xf numFmtId="0" fontId="0" fillId="0" borderId="50" xfId="0" applyBorder="1" applyAlignment="1" applyProtection="1">
      <alignment horizontal="center" vertical="center"/>
      <protection locked="0"/>
    </xf>
    <xf numFmtId="0" fontId="0" fillId="0" borderId="51" xfId="0" applyBorder="1" applyAlignment="1" applyProtection="1">
      <alignment horizontal="center" vertical="center"/>
      <protection locked="0"/>
    </xf>
    <xf numFmtId="0" fontId="0" fillId="0" borderId="52" xfId="0" applyBorder="1" applyAlignment="1" applyProtection="1">
      <alignment horizontal="center" vertical="center"/>
      <protection locked="0"/>
    </xf>
    <xf numFmtId="0" fontId="0" fillId="0" borderId="47"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8" xfId="0" applyBorder="1" applyAlignment="1" applyProtection="1">
      <alignment horizontal="center" vertical="center"/>
      <protection locked="0"/>
    </xf>
    <xf numFmtId="172" fontId="0" fillId="0" borderId="50" xfId="0" applyNumberFormat="1" applyBorder="1" applyAlignment="1" applyProtection="1">
      <alignment horizontal="center" vertical="center" wrapText="1"/>
      <protection locked="0"/>
    </xf>
    <xf numFmtId="20" fontId="0" fillId="0" borderId="63" xfId="0" applyNumberFormat="1" applyBorder="1" applyAlignment="1" applyProtection="1">
      <alignment horizontal="center" vertical="center" wrapText="1"/>
      <protection locked="0"/>
    </xf>
    <xf numFmtId="173" fontId="0" fillId="0" borderId="63" xfId="0" applyNumberFormat="1" applyBorder="1" applyAlignment="1" applyProtection="1">
      <alignment horizontal="center" vertical="center" wrapText="1"/>
      <protection locked="0"/>
    </xf>
    <xf numFmtId="20" fontId="0" fillId="0" borderId="64" xfId="0" applyNumberFormat="1" applyBorder="1" applyAlignment="1" applyProtection="1">
      <alignment horizontal="center" vertical="center" wrapText="1"/>
      <protection locked="0"/>
    </xf>
    <xf numFmtId="0" fontId="0" fillId="0" borderId="49" xfId="0" applyBorder="1" applyAlignment="1">
      <alignment horizontal="center" vertical="center" wrapText="1"/>
    </xf>
    <xf numFmtId="16" fontId="0" fillId="0" borderId="44" xfId="0" applyNumberFormat="1" applyBorder="1" applyAlignment="1" applyProtection="1">
      <alignment horizontal="center" vertical="center" wrapText="1"/>
      <protection locked="0"/>
    </xf>
    <xf numFmtId="172" fontId="0" fillId="0" borderId="51" xfId="0" applyNumberFormat="1" applyBorder="1" applyAlignment="1" applyProtection="1">
      <alignment horizontal="center" vertical="center" wrapText="1"/>
      <protection locked="0"/>
    </xf>
    <xf numFmtId="172" fontId="0" fillId="0" borderId="52" xfId="0" applyNumberFormat="1" applyBorder="1" applyAlignment="1" applyProtection="1">
      <alignment horizontal="center" vertical="center" wrapText="1"/>
      <protection locked="0"/>
    </xf>
    <xf numFmtId="172" fontId="0" fillId="0" borderId="47" xfId="0" applyNumberFormat="1" applyBorder="1" applyAlignment="1" applyProtection="1">
      <alignment horizontal="center" vertical="center" wrapText="1"/>
      <protection locked="0"/>
    </xf>
    <xf numFmtId="172" fontId="0" fillId="0" borderId="11" xfId="0" applyNumberFormat="1" applyBorder="1" applyAlignment="1" applyProtection="1">
      <alignment horizontal="center" vertical="center" wrapText="1"/>
      <protection locked="0"/>
    </xf>
    <xf numFmtId="172" fontId="0" fillId="0" borderId="48" xfId="0" applyNumberFormat="1" applyBorder="1" applyAlignment="1" applyProtection="1">
      <alignment horizontal="center" vertical="center" wrapText="1"/>
      <protection locked="0"/>
    </xf>
    <xf numFmtId="0" fontId="0" fillId="0" borderId="3" xfId="0" applyBorder="1" applyAlignment="1">
      <alignment horizontal="center" vertical="center"/>
    </xf>
    <xf numFmtId="0" fontId="0" fillId="0" borderId="6" xfId="0" applyBorder="1" applyAlignment="1">
      <alignment horizontal="center" vertical="center"/>
    </xf>
    <xf numFmtId="0" fontId="0" fillId="0" borderId="32" xfId="0" applyBorder="1" applyAlignment="1">
      <alignment horizontal="center" vertical="center"/>
    </xf>
    <xf numFmtId="165" fontId="0" fillId="0" borderId="50" xfId="0" applyNumberFormat="1" applyBorder="1" applyAlignment="1">
      <alignment horizontal="center" wrapText="1"/>
    </xf>
    <xf numFmtId="165" fontId="0" fillId="0" borderId="51" xfId="0" applyNumberFormat="1" applyBorder="1" applyAlignment="1">
      <alignment horizontal="center" wrapText="1"/>
    </xf>
    <xf numFmtId="165" fontId="0" fillId="0" borderId="52" xfId="0" applyNumberFormat="1" applyBorder="1" applyAlignment="1">
      <alignment horizontal="center" wrapText="1"/>
    </xf>
    <xf numFmtId="173" fontId="0" fillId="0" borderId="54" xfId="0" applyNumberFormat="1" applyBorder="1" applyAlignment="1" applyProtection="1">
      <alignment horizontal="center" vertical="center" wrapText="1"/>
      <protection locked="0"/>
    </xf>
    <xf numFmtId="173" fontId="0" fillId="0" borderId="12" xfId="0" applyNumberFormat="1" applyBorder="1" applyAlignment="1" applyProtection="1">
      <alignment horizontal="center" vertical="center" wrapText="1"/>
      <protection locked="0"/>
    </xf>
    <xf numFmtId="0" fontId="32" fillId="0" borderId="44" xfId="0" applyFont="1" applyBorder="1" applyAlignment="1">
      <alignment horizontal="center" vertical="center" wrapText="1"/>
    </xf>
    <xf numFmtId="0" fontId="32" fillId="0" borderId="0" xfId="0" applyFont="1" applyAlignment="1">
      <alignment horizontal="center" vertical="center" wrapText="1"/>
    </xf>
    <xf numFmtId="0" fontId="32" fillId="0" borderId="32" xfId="0" applyFont="1" applyBorder="1" applyAlignment="1">
      <alignment horizontal="center" vertical="center" wrapText="1"/>
    </xf>
    <xf numFmtId="0" fontId="32" fillId="0" borderId="47" xfId="0" applyFont="1" applyBorder="1" applyAlignment="1">
      <alignment horizontal="center" vertical="center" wrapText="1"/>
    </xf>
    <xf numFmtId="0" fontId="32" fillId="0" borderId="11" xfId="0" applyFont="1" applyBorder="1" applyAlignment="1">
      <alignment horizontal="center" vertical="center" wrapText="1"/>
    </xf>
    <xf numFmtId="0" fontId="32" fillId="0" borderId="48" xfId="0" applyFont="1" applyBorder="1" applyAlignment="1">
      <alignment horizontal="center" vertical="center" wrapText="1"/>
    </xf>
    <xf numFmtId="173" fontId="0" fillId="0" borderId="8" xfId="0" applyNumberFormat="1" applyBorder="1" applyAlignment="1" applyProtection="1">
      <alignment horizontal="center" vertical="center" wrapText="1"/>
      <protection locked="0"/>
    </xf>
    <xf numFmtId="173" fontId="0" fillId="0" borderId="9" xfId="0" applyNumberFormat="1" applyBorder="1" applyAlignment="1" applyProtection="1">
      <alignment horizontal="center" vertical="center" wrapText="1"/>
      <protection locked="0"/>
    </xf>
    <xf numFmtId="174" fontId="0" fillId="0" borderId="50" xfId="0" applyNumberFormat="1" applyBorder="1" applyAlignment="1" applyProtection="1">
      <alignment horizontal="center" vertical="center" wrapText="1"/>
      <protection locked="0"/>
    </xf>
    <xf numFmtId="174" fontId="0" fillId="0" borderId="51" xfId="0" applyNumberFormat="1" applyBorder="1" applyAlignment="1" applyProtection="1">
      <alignment horizontal="center" vertical="center" wrapText="1"/>
      <protection locked="0"/>
    </xf>
    <xf numFmtId="174" fontId="0" fillId="0" borderId="52" xfId="0" applyNumberFormat="1" applyBorder="1" applyAlignment="1" applyProtection="1">
      <alignment horizontal="center" vertical="center" wrapText="1"/>
      <protection locked="0"/>
    </xf>
    <xf numFmtId="174" fontId="0" fillId="0" borderId="47" xfId="0" applyNumberFormat="1" applyBorder="1" applyAlignment="1" applyProtection="1">
      <alignment horizontal="center" vertical="center" wrapText="1"/>
      <protection locked="0"/>
    </xf>
    <xf numFmtId="174" fontId="0" fillId="0" borderId="11" xfId="0" applyNumberFormat="1" applyBorder="1" applyAlignment="1" applyProtection="1">
      <alignment horizontal="center" vertical="center" wrapText="1"/>
      <protection locked="0"/>
    </xf>
    <xf numFmtId="174" fontId="0" fillId="0" borderId="48" xfId="0" applyNumberFormat="1" applyBorder="1" applyAlignment="1" applyProtection="1">
      <alignment horizontal="center" vertical="center" wrapText="1"/>
      <protection locked="0"/>
    </xf>
    <xf numFmtId="174" fontId="0" fillId="0" borderId="54" xfId="0" applyNumberFormat="1" applyBorder="1" applyAlignment="1" applyProtection="1">
      <alignment horizontal="center" vertical="center" wrapText="1"/>
      <protection locked="0"/>
    </xf>
    <xf numFmtId="174" fontId="0" fillId="0" borderId="12" xfId="0" applyNumberFormat="1" applyBorder="1" applyAlignment="1" applyProtection="1">
      <alignment horizontal="center" vertical="center" wrapText="1"/>
      <protection locked="0"/>
    </xf>
    <xf numFmtId="173" fontId="0" fillId="0" borderId="64" xfId="0" applyNumberFormat="1" applyBorder="1" applyAlignment="1" applyProtection="1">
      <alignment horizontal="center" vertical="center" wrapText="1"/>
      <protection locked="0"/>
    </xf>
    <xf numFmtId="173" fontId="0" fillId="0" borderId="38" xfId="0" applyNumberFormat="1" applyBorder="1" applyAlignment="1" applyProtection="1">
      <alignment horizontal="center" vertical="center" wrapText="1"/>
      <protection locked="0"/>
    </xf>
    <xf numFmtId="174" fontId="0" fillId="0" borderId="63" xfId="0" applyNumberFormat="1" applyBorder="1" applyAlignment="1" applyProtection="1">
      <alignment horizontal="center" vertical="center" wrapText="1"/>
      <protection locked="0"/>
    </xf>
    <xf numFmtId="1" fontId="0" fillId="0" borderId="50" xfId="0" applyNumberFormat="1" applyBorder="1" applyAlignment="1" applyProtection="1">
      <alignment horizontal="center" vertical="center" wrapText="1"/>
      <protection locked="0"/>
    </xf>
    <xf numFmtId="1" fontId="0" fillId="0" borderId="51" xfId="0" applyNumberFormat="1" applyBorder="1" applyAlignment="1" applyProtection="1">
      <alignment horizontal="center" vertical="center" wrapText="1"/>
      <protection locked="0"/>
    </xf>
    <xf numFmtId="1" fontId="0" fillId="0" borderId="52" xfId="0" applyNumberFormat="1" applyBorder="1" applyAlignment="1" applyProtection="1">
      <alignment horizontal="center" vertical="center" wrapText="1"/>
      <protection locked="0"/>
    </xf>
    <xf numFmtId="1" fontId="0" fillId="0" borderId="47" xfId="0" applyNumberFormat="1" applyBorder="1" applyAlignment="1" applyProtection="1">
      <alignment horizontal="center" vertical="center" wrapText="1"/>
      <protection locked="0"/>
    </xf>
    <xf numFmtId="1" fontId="0" fillId="0" borderId="11" xfId="0" applyNumberFormat="1" applyBorder="1" applyAlignment="1" applyProtection="1">
      <alignment horizontal="center" vertical="center" wrapText="1"/>
      <protection locked="0"/>
    </xf>
    <xf numFmtId="1" fontId="0" fillId="0" borderId="48" xfId="0" applyNumberFormat="1" applyBorder="1" applyAlignment="1" applyProtection="1">
      <alignment horizontal="center" vertical="center" wrapText="1"/>
      <protection locked="0"/>
    </xf>
    <xf numFmtId="173" fontId="0" fillId="0" borderId="50" xfId="0" applyNumberFormat="1" applyBorder="1" applyAlignment="1" applyProtection="1">
      <alignment horizontal="center" vertical="center" wrapText="1"/>
      <protection locked="0"/>
    </xf>
    <xf numFmtId="173" fontId="0" fillId="0" borderId="47" xfId="0" applyNumberFormat="1" applyBorder="1" applyAlignment="1" applyProtection="1">
      <alignment horizontal="center" vertical="center" wrapText="1"/>
      <protection locked="0"/>
    </xf>
    <xf numFmtId="0" fontId="0" fillId="25" borderId="63" xfId="0" applyFill="1" applyBorder="1" applyAlignment="1">
      <alignment horizontal="center" vertical="center" wrapText="1"/>
    </xf>
    <xf numFmtId="173" fontId="0" fillId="0" borderId="63" xfId="0" applyNumberFormat="1" applyBorder="1" applyAlignment="1" applyProtection="1">
      <alignment horizontal="center" vertical="center"/>
      <protection locked="0"/>
    </xf>
    <xf numFmtId="0" fontId="0" fillId="0" borderId="29" xfId="0" applyBorder="1" applyAlignment="1">
      <alignment horizontal="center" vertical="center"/>
    </xf>
    <xf numFmtId="0" fontId="0" fillId="0" borderId="71" xfId="0" applyBorder="1" applyAlignment="1">
      <alignment horizontal="center" vertical="center" wrapText="1"/>
    </xf>
    <xf numFmtId="0" fontId="0" fillId="0" borderId="4" xfId="0" applyBorder="1" applyAlignment="1">
      <alignment horizontal="center" vertical="center"/>
    </xf>
    <xf numFmtId="20" fontId="0" fillId="0" borderId="50" xfId="0" applyNumberFormat="1" applyBorder="1" applyAlignment="1" applyProtection="1">
      <alignment horizontal="center" vertical="center"/>
      <protection locked="0"/>
    </xf>
    <xf numFmtId="0" fontId="0" fillId="0" borderId="45"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0" fillId="0" borderId="33" xfId="0" applyBorder="1" applyAlignment="1" applyProtection="1">
      <alignment horizontal="center" vertical="center"/>
      <protection locked="0"/>
    </xf>
    <xf numFmtId="20" fontId="0" fillId="0" borderId="50" xfId="0" applyNumberFormat="1" applyBorder="1" applyAlignment="1" applyProtection="1">
      <alignment horizontal="center" vertical="center" wrapText="1"/>
      <protection locked="0"/>
    </xf>
    <xf numFmtId="173" fontId="0" fillId="0" borderId="64" xfId="0" applyNumberFormat="1" applyBorder="1" applyAlignment="1" applyProtection="1">
      <alignment horizontal="center" vertical="center"/>
      <protection locked="0"/>
    </xf>
    <xf numFmtId="173" fontId="0" fillId="0" borderId="8" xfId="0" applyNumberFormat="1" applyBorder="1" applyAlignment="1" applyProtection="1">
      <alignment horizontal="center" vertical="center"/>
      <protection locked="0"/>
    </xf>
    <xf numFmtId="173" fontId="0" fillId="0" borderId="38" xfId="0" applyNumberFormat="1" applyBorder="1" applyAlignment="1" applyProtection="1">
      <alignment horizontal="center" vertical="center"/>
      <protection locked="0"/>
    </xf>
    <xf numFmtId="0" fontId="1" fillId="0" borderId="51" xfId="0" applyFont="1" applyBorder="1" applyAlignment="1">
      <alignment horizontal="center" vertical="center" wrapText="1"/>
    </xf>
    <xf numFmtId="0" fontId="1" fillId="0" borderId="52" xfId="0" applyFont="1" applyBorder="1" applyAlignment="1">
      <alignment horizontal="center" vertical="center" wrapText="1"/>
    </xf>
    <xf numFmtId="0" fontId="0" fillId="0" borderId="83" xfId="0" applyBorder="1" applyAlignment="1" applyProtection="1">
      <alignment horizontal="center" vertical="center"/>
      <protection locked="0"/>
    </xf>
    <xf numFmtId="0" fontId="0" fillId="0" borderId="71" xfId="0" applyBorder="1" applyAlignment="1" applyProtection="1">
      <alignment horizontal="center" vertical="center"/>
      <protection locked="0"/>
    </xf>
    <xf numFmtId="0" fontId="0" fillId="0" borderId="84" xfId="0" applyBorder="1" applyAlignment="1" applyProtection="1">
      <alignment horizontal="center" vertical="center"/>
      <protection locked="0"/>
    </xf>
    <xf numFmtId="0" fontId="0" fillId="0" borderId="81" xfId="0" applyBorder="1" applyAlignment="1" applyProtection="1">
      <alignment horizontal="center" vertical="center"/>
      <protection locked="0"/>
    </xf>
    <xf numFmtId="0" fontId="0" fillId="0" borderId="82"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2" xfId="0" applyBorder="1" applyAlignment="1" applyProtection="1">
      <alignment horizontal="center" vertical="center" wrapText="1"/>
      <protection locked="0"/>
    </xf>
    <xf numFmtId="0" fontId="0" fillId="0" borderId="73" xfId="0" applyBorder="1" applyAlignment="1" applyProtection="1">
      <alignment horizontal="center" vertical="center" wrapText="1"/>
      <protection locked="0"/>
    </xf>
    <xf numFmtId="0" fontId="0" fillId="0" borderId="56"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0" fillId="0" borderId="55" xfId="0" applyBorder="1" applyAlignment="1" applyProtection="1">
      <alignment horizontal="center" vertical="center"/>
      <protection locked="0"/>
    </xf>
    <xf numFmtId="0" fontId="0" fillId="0" borderId="62"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2" xfId="0" applyBorder="1" applyAlignment="1" applyProtection="1">
      <alignment horizontal="center" vertical="center"/>
      <protection locked="0"/>
    </xf>
    <xf numFmtId="0" fontId="1" fillId="0" borderId="34" xfId="0" applyFont="1" applyBorder="1" applyAlignment="1">
      <alignment horizontal="center" vertical="center"/>
    </xf>
    <xf numFmtId="0" fontId="1" fillId="0" borderId="35" xfId="0" applyFont="1" applyBorder="1" applyAlignment="1">
      <alignment horizontal="center" vertical="center"/>
    </xf>
    <xf numFmtId="0" fontId="1" fillId="0" borderId="37" xfId="0" applyFont="1" applyBorder="1" applyAlignment="1">
      <alignment horizontal="center" vertical="center"/>
    </xf>
    <xf numFmtId="0" fontId="1" fillId="0" borderId="39" xfId="0" applyFont="1" applyBorder="1" applyAlignment="1">
      <alignment horizontal="center" vertical="center"/>
    </xf>
    <xf numFmtId="0" fontId="1" fillId="0" borderId="40" xfId="0" applyFont="1" applyBorder="1" applyAlignment="1">
      <alignment horizontal="center" vertical="center"/>
    </xf>
    <xf numFmtId="0" fontId="1" fillId="0" borderId="41" xfId="0" applyFont="1" applyBorder="1" applyAlignment="1">
      <alignment horizontal="center" vertical="center"/>
    </xf>
    <xf numFmtId="0" fontId="1" fillId="0" borderId="66" xfId="0" applyFont="1" applyBorder="1" applyAlignment="1">
      <alignment horizontal="center" vertical="center"/>
    </xf>
    <xf numFmtId="0" fontId="50" fillId="0" borderId="50" xfId="0" applyFont="1" applyBorder="1" applyAlignment="1">
      <alignment horizontal="center" vertical="center" wrapText="1"/>
    </xf>
    <xf numFmtId="0" fontId="50" fillId="0" borderId="51" xfId="0" applyFont="1" applyBorder="1" applyAlignment="1">
      <alignment horizontal="center" vertical="center" wrapText="1"/>
    </xf>
    <xf numFmtId="0" fontId="50" fillId="0" borderId="52" xfId="0" applyFont="1" applyBorder="1" applyAlignment="1">
      <alignment horizontal="center" vertical="center" wrapText="1"/>
    </xf>
    <xf numFmtId="0" fontId="0" fillId="28" borderId="47" xfId="0" applyFill="1" applyBorder="1" applyAlignment="1">
      <alignment horizontal="center" vertical="center" wrapText="1"/>
    </xf>
    <xf numFmtId="0" fontId="0" fillId="28" borderId="11" xfId="0" applyFill="1" applyBorder="1" applyAlignment="1">
      <alignment horizontal="center" vertical="center" wrapText="1"/>
    </xf>
    <xf numFmtId="0" fontId="0" fillId="28" borderId="48" xfId="0" applyFill="1" applyBorder="1" applyAlignment="1">
      <alignment horizontal="center" vertical="center" wrapText="1"/>
    </xf>
    <xf numFmtId="0" fontId="0" fillId="28" borderId="50" xfId="0" applyFill="1" applyBorder="1" applyAlignment="1">
      <alignment horizontal="center" vertical="center" wrapText="1"/>
    </xf>
    <xf numFmtId="0" fontId="0" fillId="28" borderId="51" xfId="0" applyFill="1" applyBorder="1" applyAlignment="1">
      <alignment horizontal="center" vertical="center" wrapText="1"/>
    </xf>
    <xf numFmtId="0" fontId="0" fillId="28" borderId="52" xfId="0" applyFill="1" applyBorder="1" applyAlignment="1">
      <alignment horizontal="center" vertical="center" wrapText="1"/>
    </xf>
    <xf numFmtId="0" fontId="50" fillId="28" borderId="50" xfId="0" applyFont="1" applyFill="1" applyBorder="1" applyAlignment="1">
      <alignment horizontal="center" vertical="center" wrapText="1"/>
    </xf>
    <xf numFmtId="0" fontId="50" fillId="28" borderId="51" xfId="0" applyFont="1" applyFill="1" applyBorder="1" applyAlignment="1">
      <alignment horizontal="center" vertical="center" wrapText="1"/>
    </xf>
    <xf numFmtId="0" fontId="50" fillId="28" borderId="52" xfId="0" applyFont="1" applyFill="1" applyBorder="1" applyAlignment="1">
      <alignment horizontal="center" vertical="center" wrapText="1"/>
    </xf>
    <xf numFmtId="0" fontId="43" fillId="0" borderId="50" xfId="0" applyFont="1" applyBorder="1" applyAlignment="1">
      <alignment horizontal="center" vertical="center" wrapText="1"/>
    </xf>
    <xf numFmtId="0" fontId="43" fillId="0" borderId="51" xfId="0" applyFont="1" applyBorder="1" applyAlignment="1">
      <alignment horizontal="center" vertical="center" wrapText="1"/>
    </xf>
    <xf numFmtId="0" fontId="43" fillId="0" borderId="52" xfId="0" applyFont="1" applyBorder="1" applyAlignment="1">
      <alignment horizontal="center" vertical="center" wrapText="1"/>
    </xf>
    <xf numFmtId="0" fontId="43" fillId="0" borderId="47" xfId="0" applyFont="1" applyBorder="1" applyAlignment="1">
      <alignment horizontal="center" vertical="center" wrapText="1"/>
    </xf>
    <xf numFmtId="0" fontId="43" fillId="0" borderId="11" xfId="0" applyFont="1" applyBorder="1" applyAlignment="1">
      <alignment horizontal="center" vertical="center" wrapText="1"/>
    </xf>
    <xf numFmtId="0" fontId="43" fillId="0" borderId="48" xfId="0" applyFont="1" applyBorder="1" applyAlignment="1">
      <alignment horizontal="center" vertical="center" wrapText="1"/>
    </xf>
    <xf numFmtId="0" fontId="0" fillId="0" borderId="44" xfId="0" applyBorder="1" applyAlignment="1">
      <alignment horizontal="left" vertical="center" wrapText="1"/>
    </xf>
    <xf numFmtId="0" fontId="0" fillId="0" borderId="0" xfId="0" applyAlignment="1">
      <alignment horizontal="left" vertical="center" wrapText="1"/>
    </xf>
    <xf numFmtId="0" fontId="0" fillId="0" borderId="32" xfId="0" applyBorder="1" applyAlignment="1">
      <alignment horizontal="left" vertical="center" wrapText="1"/>
    </xf>
  </cellXfs>
  <cellStyles count="70">
    <cellStyle name="20% - Accent1 2" xfId="2" xr:uid="{00000000-0005-0000-0000-000000000000}"/>
    <cellStyle name="20% - Accent2 2" xfId="3" xr:uid="{00000000-0005-0000-0000-000001000000}"/>
    <cellStyle name="20% - Accent3 2" xfId="4" xr:uid="{00000000-0005-0000-0000-000002000000}"/>
    <cellStyle name="20% - Accent4 2" xfId="5" xr:uid="{00000000-0005-0000-0000-000003000000}"/>
    <cellStyle name="20% - Accent5 2" xfId="6" xr:uid="{00000000-0005-0000-0000-000004000000}"/>
    <cellStyle name="20% - Accent6 2" xfId="7" xr:uid="{00000000-0005-0000-0000-000005000000}"/>
    <cellStyle name="40% - Accent1 2" xfId="8" xr:uid="{00000000-0005-0000-0000-000006000000}"/>
    <cellStyle name="40% - Accent2 2" xfId="9" xr:uid="{00000000-0005-0000-0000-000007000000}"/>
    <cellStyle name="40% - Accent3 2" xfId="10" xr:uid="{00000000-0005-0000-0000-000008000000}"/>
    <cellStyle name="40% - Accent4 2" xfId="11" xr:uid="{00000000-0005-0000-0000-000009000000}"/>
    <cellStyle name="40% - Accent5 2" xfId="12" xr:uid="{00000000-0005-0000-0000-00000A000000}"/>
    <cellStyle name="40% - Accent6 2" xfId="13" xr:uid="{00000000-0005-0000-0000-00000B000000}"/>
    <cellStyle name="60% - Accent1 2" xfId="14" xr:uid="{00000000-0005-0000-0000-00000C000000}"/>
    <cellStyle name="60% - Accent2 2" xfId="15" xr:uid="{00000000-0005-0000-0000-00000D000000}"/>
    <cellStyle name="60% - Accent3 2" xfId="16" xr:uid="{00000000-0005-0000-0000-00000E000000}"/>
    <cellStyle name="60% - Accent4 2" xfId="17" xr:uid="{00000000-0005-0000-0000-00000F000000}"/>
    <cellStyle name="60% - Accent5 2" xfId="18" xr:uid="{00000000-0005-0000-0000-000010000000}"/>
    <cellStyle name="60% - Accent6 2" xfId="19" xr:uid="{00000000-0005-0000-0000-000011000000}"/>
    <cellStyle name="Accent1 2" xfId="20" xr:uid="{00000000-0005-0000-0000-000012000000}"/>
    <cellStyle name="Accent2 2" xfId="21" xr:uid="{00000000-0005-0000-0000-000013000000}"/>
    <cellStyle name="Accent3 2" xfId="22" xr:uid="{00000000-0005-0000-0000-000014000000}"/>
    <cellStyle name="Accent4 2" xfId="23" xr:uid="{00000000-0005-0000-0000-000015000000}"/>
    <cellStyle name="Accent5 2" xfId="24" xr:uid="{00000000-0005-0000-0000-000016000000}"/>
    <cellStyle name="Accent6 2" xfId="25" xr:uid="{00000000-0005-0000-0000-000017000000}"/>
    <cellStyle name="Bad 2" xfId="26" xr:uid="{00000000-0005-0000-0000-000018000000}"/>
    <cellStyle name="Calculation 2" xfId="27" xr:uid="{00000000-0005-0000-0000-000019000000}"/>
    <cellStyle name="Check Cell 2" xfId="28" xr:uid="{00000000-0005-0000-0000-00001A000000}"/>
    <cellStyle name="Comma0" xfId="29" xr:uid="{00000000-0005-0000-0000-00001B000000}"/>
    <cellStyle name="Comma1" xfId="30" xr:uid="{00000000-0005-0000-0000-00001C000000}"/>
    <cellStyle name="Comma2" xfId="31" xr:uid="{00000000-0005-0000-0000-00001D000000}"/>
    <cellStyle name="Comma3" xfId="32" xr:uid="{00000000-0005-0000-0000-00001E000000}"/>
    <cellStyle name="Currency 2" xfId="34" xr:uid="{00000000-0005-0000-0000-00001F000000}"/>
    <cellStyle name="Currency 3" xfId="35" xr:uid="{00000000-0005-0000-0000-000020000000}"/>
    <cellStyle name="Currency 3 2" xfId="67" xr:uid="{00000000-0005-0000-0000-000021000000}"/>
    <cellStyle name="Currency 4" xfId="33" xr:uid="{00000000-0005-0000-0000-000022000000}"/>
    <cellStyle name="Currency 4 2" xfId="66" xr:uid="{00000000-0005-0000-0000-000023000000}"/>
    <cellStyle name="Currency 6" xfId="36" xr:uid="{00000000-0005-0000-0000-000024000000}"/>
    <cellStyle name="Currency 6 2" xfId="68" xr:uid="{00000000-0005-0000-0000-000025000000}"/>
    <cellStyle name="Date" xfId="37" xr:uid="{00000000-0005-0000-0000-000026000000}"/>
    <cellStyle name="Explanatory Text 2" xfId="38" xr:uid="{00000000-0005-0000-0000-000027000000}"/>
    <cellStyle name="F2" xfId="39" xr:uid="{00000000-0005-0000-0000-000028000000}"/>
    <cellStyle name="F3" xfId="40" xr:uid="{00000000-0005-0000-0000-000029000000}"/>
    <cellStyle name="F4" xfId="41" xr:uid="{00000000-0005-0000-0000-00002A000000}"/>
    <cellStyle name="F5" xfId="42" xr:uid="{00000000-0005-0000-0000-00002B000000}"/>
    <cellStyle name="F6" xfId="43" xr:uid="{00000000-0005-0000-0000-00002C000000}"/>
    <cellStyle name="F7" xfId="44" xr:uid="{00000000-0005-0000-0000-00002D000000}"/>
    <cellStyle name="F8" xfId="45" xr:uid="{00000000-0005-0000-0000-00002E000000}"/>
    <cellStyle name="Fixed" xfId="46" xr:uid="{00000000-0005-0000-0000-00002F000000}"/>
    <cellStyle name="Good 2" xfId="47" xr:uid="{00000000-0005-0000-0000-000030000000}"/>
    <cellStyle name="Heading 1 2" xfId="48" xr:uid="{00000000-0005-0000-0000-000031000000}"/>
    <cellStyle name="Heading 2 2" xfId="49" xr:uid="{00000000-0005-0000-0000-000032000000}"/>
    <cellStyle name="Heading 3 2" xfId="50" xr:uid="{00000000-0005-0000-0000-000033000000}"/>
    <cellStyle name="Heading 4 2" xfId="51" xr:uid="{00000000-0005-0000-0000-000034000000}"/>
    <cellStyle name="Heading1" xfId="52" xr:uid="{00000000-0005-0000-0000-000035000000}"/>
    <cellStyle name="Heading2" xfId="53" xr:uid="{00000000-0005-0000-0000-000036000000}"/>
    <cellStyle name="Input 2" xfId="54" xr:uid="{00000000-0005-0000-0000-000038000000}"/>
    <cellStyle name="Linked Cell 2" xfId="55" xr:uid="{00000000-0005-0000-0000-000039000000}"/>
    <cellStyle name="Neutral 2" xfId="56" xr:uid="{00000000-0005-0000-0000-00003A000000}"/>
    <cellStyle name="Normal" xfId="0" builtinId="0"/>
    <cellStyle name="Normal 2" xfId="57" xr:uid="{00000000-0005-0000-0000-00003C000000}"/>
    <cellStyle name="Normal 2 2" xfId="69" xr:uid="{9A179293-67C1-4017-A833-4F25C0422578}"/>
    <cellStyle name="Normal 3" xfId="1" xr:uid="{00000000-0005-0000-0000-00003D000000}"/>
    <cellStyle name="Note 2" xfId="58" xr:uid="{00000000-0005-0000-0000-00003E000000}"/>
    <cellStyle name="OPSKRIF" xfId="59" xr:uid="{00000000-0005-0000-0000-00003F000000}"/>
    <cellStyle name="OPSKRIFTE" xfId="60" xr:uid="{00000000-0005-0000-0000-000040000000}"/>
    <cellStyle name="or" xfId="61" xr:uid="{00000000-0005-0000-0000-000041000000}"/>
    <cellStyle name="Output 2" xfId="62" xr:uid="{00000000-0005-0000-0000-000042000000}"/>
    <cellStyle name="Title 2" xfId="63" xr:uid="{00000000-0005-0000-0000-000043000000}"/>
    <cellStyle name="Total 2" xfId="64" xr:uid="{00000000-0005-0000-0000-000044000000}"/>
    <cellStyle name="Warning Text 2" xfId="65" xr:uid="{00000000-0005-0000-0000-000045000000}"/>
  </cellStyles>
  <dxfs count="5638">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font>
    </dxf>
    <dxf>
      <fill>
        <patternFill>
          <bgColor theme="0" tint="-0.24994659260841701"/>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font>
    </dxf>
    <dxf>
      <fill>
        <patternFill>
          <bgColor theme="0" tint="-0.24994659260841701"/>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font>
    </dxf>
    <dxf>
      <fill>
        <patternFill>
          <bgColor theme="0" tint="-0.24994659260841701"/>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ill>
        <patternFill>
          <bgColor theme="0" tint="-0.24994659260841701"/>
        </patternFill>
      </fill>
    </dxf>
    <dxf>
      <font>
        <b/>
        <i val="0"/>
      </font>
    </dxf>
    <dxf>
      <fill>
        <patternFill>
          <bgColor theme="0" tint="-0.24994659260841701"/>
        </patternFill>
      </fill>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ill>
        <patternFill>
          <bgColor theme="0" tint="-0.24994659260841701"/>
        </patternFill>
      </fill>
    </dxf>
    <dxf>
      <fill>
        <patternFill>
          <bgColor theme="0" tint="-0.24994659260841701"/>
        </patternFill>
      </fill>
    </dxf>
    <dxf>
      <font>
        <b/>
        <i val="0"/>
      </font>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ill>
        <patternFill>
          <bgColor theme="0" tint="-0.24994659260841701"/>
        </patternFill>
      </fill>
    </dxf>
    <dxf>
      <font>
        <b/>
        <i val="0"/>
      </font>
    </dxf>
    <dxf>
      <font>
        <b/>
        <i val="0"/>
      </font>
    </dxf>
    <dxf>
      <fill>
        <patternFill>
          <bgColor theme="0" tint="-0.24994659260841701"/>
        </patternFill>
      </fill>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ont>
        <b/>
        <i val="0"/>
      </font>
    </dxf>
    <dxf>
      <fill>
        <patternFill>
          <bgColor theme="0" tint="-0.24994659260841701"/>
        </patternFill>
      </fill>
    </dxf>
    <dxf>
      <font>
        <b/>
        <i val="0"/>
      </font>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ill>
        <patternFill>
          <bgColor theme="0" tint="-0.24994659260841701"/>
        </patternFill>
      </fill>
    </dxf>
    <dxf>
      <font>
        <b/>
        <i val="0"/>
      </font>
    </dxf>
    <dxf>
      <fill>
        <patternFill>
          <bgColor theme="0" tint="-0.24994659260841701"/>
        </patternFill>
      </fill>
    </dxf>
    <dxf>
      <font>
        <b/>
        <i val="0"/>
      </font>
    </dxf>
    <dxf>
      <font>
        <b/>
        <i val="0"/>
      </font>
    </dxf>
    <dxf>
      <fill>
        <patternFill>
          <bgColor theme="0" tint="-0.24994659260841701"/>
        </patternFill>
      </fill>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0" tint="-0.24994659260841701"/>
        </patternFill>
      </fill>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5" tint="0.39994506668294322"/>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s>
  <tableStyles count="0" defaultTableStyle="TableStyleMedium2" defaultPivotStyle="PivotStyleLight16"/>
  <colors>
    <mruColors>
      <color rgb="FF9BBB59"/>
      <color rgb="FF95B3D7"/>
      <color rgb="FFFF8585"/>
      <color rgb="FFFF7D7D"/>
      <color rgb="FF97ABFF"/>
      <color rgb="FFFF9933"/>
      <color rgb="FF99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theme" Target="theme/theme1.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png"/></Relationships>
</file>

<file path=xl/drawings/_rels/drawing13.xml.rels><?xml version="1.0" encoding="UTF-8" standalone="yes"?>
<Relationships xmlns="http://schemas.openxmlformats.org/package/2006/relationships"><Relationship Id="rId1" Type="http://schemas.openxmlformats.org/officeDocument/2006/relationships/image" Target="../media/image2.png"/></Relationships>
</file>

<file path=xl/drawings/_rels/drawing14.xml.rels><?xml version="1.0" encoding="UTF-8" standalone="yes"?>
<Relationships xmlns="http://schemas.openxmlformats.org/package/2006/relationships"><Relationship Id="rId1" Type="http://schemas.openxmlformats.org/officeDocument/2006/relationships/image" Target="../media/image2.png"/></Relationships>
</file>

<file path=xl/drawings/_rels/drawing15.xml.rels><?xml version="1.0" encoding="UTF-8" standalone="yes"?>
<Relationships xmlns="http://schemas.openxmlformats.org/package/2006/relationships"><Relationship Id="rId1" Type="http://schemas.openxmlformats.org/officeDocument/2006/relationships/image" Target="../media/image2.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png"/></Relationships>
</file>

<file path=xl/drawings/_rels/drawing17.xml.rels><?xml version="1.0" encoding="UTF-8" standalone="yes"?>
<Relationships xmlns="http://schemas.openxmlformats.org/package/2006/relationships"><Relationship Id="rId1" Type="http://schemas.openxmlformats.org/officeDocument/2006/relationships/image" Target="../media/image2.png"/></Relationships>
</file>

<file path=xl/drawings/_rels/drawing18.xml.rels><?xml version="1.0" encoding="UTF-8" standalone="yes"?>
<Relationships xmlns="http://schemas.openxmlformats.org/package/2006/relationships"><Relationship Id="rId1" Type="http://schemas.openxmlformats.org/officeDocument/2006/relationships/image" Target="../media/image2.png"/></Relationships>
</file>

<file path=xl/drawings/_rels/drawing19.xml.rels><?xml version="1.0" encoding="UTF-8" standalone="yes"?>
<Relationships xmlns="http://schemas.openxmlformats.org/package/2006/relationships"><Relationship Id="rId1" Type="http://schemas.openxmlformats.org/officeDocument/2006/relationships/image" Target="../media/image2.png"/></Relationships>
</file>

<file path=xl/drawings/_rels/drawing20.xml.rels><?xml version="1.0" encoding="UTF-8" standalone="yes"?>
<Relationships xmlns="http://schemas.openxmlformats.org/package/2006/relationships"><Relationship Id="rId1" Type="http://schemas.openxmlformats.org/officeDocument/2006/relationships/image" Target="../media/image2.png"/></Relationships>
</file>

<file path=xl/drawings/_rels/drawing2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2.xml.rels><?xml version="1.0" encoding="UTF-8" standalone="yes"?>
<Relationships xmlns="http://schemas.openxmlformats.org/package/2006/relationships"><Relationship Id="rId1" Type="http://schemas.openxmlformats.org/officeDocument/2006/relationships/image" Target="../media/image2.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png"/></Relationships>
</file>

<file path=xl/drawings/_rels/drawing27.xml.rels><?xml version="1.0" encoding="UTF-8" standalone="yes"?>
<Relationships xmlns="http://schemas.openxmlformats.org/package/2006/relationships"><Relationship Id="rId1" Type="http://schemas.openxmlformats.org/officeDocument/2006/relationships/image" Target="../media/image2.png"/></Relationships>
</file>

<file path=xl/drawings/_rels/drawing28.xml.rels><?xml version="1.0" encoding="UTF-8" standalone="yes"?>
<Relationships xmlns="http://schemas.openxmlformats.org/package/2006/relationships"><Relationship Id="rId1" Type="http://schemas.openxmlformats.org/officeDocument/2006/relationships/image" Target="../media/image2.png"/></Relationships>
</file>

<file path=xl/drawings/_rels/drawing29.xml.rels><?xml version="1.0" encoding="UTF-8" standalone="yes"?>
<Relationships xmlns="http://schemas.openxmlformats.org/package/2006/relationships"><Relationship Id="rId1" Type="http://schemas.openxmlformats.org/officeDocument/2006/relationships/image" Target="../media/image2.png"/></Relationships>
</file>

<file path=xl/drawings/_rels/drawing30.xml.rels><?xml version="1.0" encoding="UTF-8" standalone="yes"?>
<Relationships xmlns="http://schemas.openxmlformats.org/package/2006/relationships"><Relationship Id="rId1" Type="http://schemas.openxmlformats.org/officeDocument/2006/relationships/image" Target="../media/image2.png"/></Relationships>
</file>

<file path=xl/drawings/_rels/drawing3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3.xml.rels><?xml version="1.0" encoding="UTF-8" standalone="yes"?>
<Relationships xmlns="http://schemas.openxmlformats.org/package/2006/relationships"><Relationship Id="rId1" Type="http://schemas.openxmlformats.org/officeDocument/2006/relationships/image" Target="../media/image2.png"/></Relationships>
</file>

<file path=xl/drawings/_rels/drawing34.xml.rels><?xml version="1.0" encoding="UTF-8" standalone="yes"?>
<Relationships xmlns="http://schemas.openxmlformats.org/package/2006/relationships"><Relationship Id="rId1" Type="http://schemas.openxmlformats.org/officeDocument/2006/relationships/image" Target="../media/image2.png"/></Relationships>
</file>

<file path=xl/drawings/_rels/drawing35.xml.rels><?xml version="1.0" encoding="UTF-8" standalone="yes"?>
<Relationships xmlns="http://schemas.openxmlformats.org/package/2006/relationships"><Relationship Id="rId1" Type="http://schemas.openxmlformats.org/officeDocument/2006/relationships/image" Target="../media/image2.png"/></Relationships>
</file>

<file path=xl/drawings/_rels/drawing36.xml.rels><?xml version="1.0" encoding="UTF-8" standalone="yes"?>
<Relationships xmlns="http://schemas.openxmlformats.org/package/2006/relationships"><Relationship Id="rId1" Type="http://schemas.openxmlformats.org/officeDocument/2006/relationships/image" Target="../media/image2.png"/></Relationships>
</file>

<file path=xl/drawings/_rels/drawing37.xml.rels><?xml version="1.0" encoding="UTF-8" standalone="yes"?>
<Relationships xmlns="http://schemas.openxmlformats.org/package/2006/relationships"><Relationship Id="rId1" Type="http://schemas.openxmlformats.org/officeDocument/2006/relationships/image" Target="../media/image2.png"/></Relationships>
</file>

<file path=xl/drawings/_rels/drawing38.xml.rels><?xml version="1.0" encoding="UTF-8" standalone="yes"?>
<Relationships xmlns="http://schemas.openxmlformats.org/package/2006/relationships"><Relationship Id="rId1" Type="http://schemas.openxmlformats.org/officeDocument/2006/relationships/image" Target="../media/image2.png"/></Relationships>
</file>

<file path=xl/drawings/_rels/drawing39.xml.rels><?xml version="1.0" encoding="UTF-8" standalone="yes"?>
<Relationships xmlns="http://schemas.openxmlformats.org/package/2006/relationships"><Relationship Id="rId1" Type="http://schemas.openxmlformats.org/officeDocument/2006/relationships/image" Target="../media/image2.png"/></Relationships>
</file>

<file path=xl/drawings/_rels/drawing40.xml.rels><?xml version="1.0" encoding="UTF-8" standalone="yes"?>
<Relationships xmlns="http://schemas.openxmlformats.org/package/2006/relationships"><Relationship Id="rId1" Type="http://schemas.openxmlformats.org/officeDocument/2006/relationships/image" Target="../media/image2.png"/></Relationships>
</file>

<file path=xl/drawings/_rels/drawing41.xml.rels><?xml version="1.0" encoding="UTF-8" standalone="yes"?>
<Relationships xmlns="http://schemas.openxmlformats.org/package/2006/relationships"><Relationship Id="rId1" Type="http://schemas.openxmlformats.org/officeDocument/2006/relationships/image" Target="../media/image2.png"/></Relationships>
</file>

<file path=xl/drawings/_rels/drawing42.xml.rels><?xml version="1.0" encoding="UTF-8" standalone="yes"?>
<Relationships xmlns="http://schemas.openxmlformats.org/package/2006/relationships"><Relationship Id="rId1" Type="http://schemas.openxmlformats.org/officeDocument/2006/relationships/image" Target="../media/image2.png"/></Relationships>
</file>

<file path=xl/drawings/_rels/drawing4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4.xml.rels><?xml version="1.0" encoding="UTF-8" standalone="yes"?>
<Relationships xmlns="http://schemas.openxmlformats.org/package/2006/relationships"><Relationship Id="rId1" Type="http://schemas.openxmlformats.org/officeDocument/2006/relationships/image" Target="../media/image2.png"/></Relationships>
</file>

<file path=xl/drawings/_rels/drawing45.xml.rels><?xml version="1.0" encoding="UTF-8" standalone="yes"?>
<Relationships xmlns="http://schemas.openxmlformats.org/package/2006/relationships"><Relationship Id="rId1" Type="http://schemas.openxmlformats.org/officeDocument/2006/relationships/image" Target="../media/image2.png"/></Relationships>
</file>

<file path=xl/drawings/_rels/drawing46.xml.rels><?xml version="1.0" encoding="UTF-8" standalone="yes"?>
<Relationships xmlns="http://schemas.openxmlformats.org/package/2006/relationships"><Relationship Id="rId1" Type="http://schemas.openxmlformats.org/officeDocument/2006/relationships/image" Target="../media/image2.png"/></Relationships>
</file>

<file path=xl/drawings/_rels/drawing47.xml.rels><?xml version="1.0" encoding="UTF-8" standalone="yes"?>
<Relationships xmlns="http://schemas.openxmlformats.org/package/2006/relationships"><Relationship Id="rId1" Type="http://schemas.openxmlformats.org/officeDocument/2006/relationships/image" Target="../media/image2.png"/></Relationships>
</file>

<file path=xl/drawings/_rels/drawing48.xml.rels><?xml version="1.0" encoding="UTF-8" standalone="yes"?>
<Relationships xmlns="http://schemas.openxmlformats.org/package/2006/relationships"><Relationship Id="rId1" Type="http://schemas.openxmlformats.org/officeDocument/2006/relationships/image" Target="../media/image2.png"/></Relationships>
</file>

<file path=xl/drawings/_rels/drawing49.xml.rels><?xml version="1.0" encoding="UTF-8" standalone="yes"?>
<Relationships xmlns="http://schemas.openxmlformats.org/package/2006/relationships"><Relationship Id="rId1" Type="http://schemas.openxmlformats.org/officeDocument/2006/relationships/image" Target="../media/image2.png"/></Relationships>
</file>

<file path=xl/drawings/_rels/drawing50.xml.rels><?xml version="1.0" encoding="UTF-8" standalone="yes"?>
<Relationships xmlns="http://schemas.openxmlformats.org/package/2006/relationships"><Relationship Id="rId1" Type="http://schemas.openxmlformats.org/officeDocument/2006/relationships/image" Target="../media/image2.png"/></Relationships>
</file>

<file path=xl/drawings/_rels/drawing51.xml.rels><?xml version="1.0" encoding="UTF-8" standalone="yes"?>
<Relationships xmlns="http://schemas.openxmlformats.org/package/2006/relationships"><Relationship Id="rId1" Type="http://schemas.openxmlformats.org/officeDocument/2006/relationships/image" Target="../media/image2.png"/></Relationships>
</file>

<file path=xl/drawings/_rels/drawing52.xml.rels><?xml version="1.0" encoding="UTF-8" standalone="yes"?>
<Relationships xmlns="http://schemas.openxmlformats.org/package/2006/relationships"><Relationship Id="rId1" Type="http://schemas.openxmlformats.org/officeDocument/2006/relationships/image" Target="../media/image2.png"/></Relationships>
</file>

<file path=xl/drawings/_rels/drawing53.xml.rels><?xml version="1.0" encoding="UTF-8" standalone="yes"?>
<Relationships xmlns="http://schemas.openxmlformats.org/package/2006/relationships"><Relationship Id="rId1" Type="http://schemas.openxmlformats.org/officeDocument/2006/relationships/image" Target="../media/image2.png"/></Relationships>
</file>

<file path=xl/drawings/_rels/drawing5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5.xml.rels><?xml version="1.0" encoding="UTF-8" standalone="yes"?>
<Relationships xmlns="http://schemas.openxmlformats.org/package/2006/relationships"><Relationship Id="rId1" Type="http://schemas.openxmlformats.org/officeDocument/2006/relationships/image" Target="../media/image2.png"/></Relationships>
</file>

<file path=xl/drawings/_rels/drawing56.xml.rels><?xml version="1.0" encoding="UTF-8" standalone="yes"?>
<Relationships xmlns="http://schemas.openxmlformats.org/package/2006/relationships"><Relationship Id="rId1" Type="http://schemas.openxmlformats.org/officeDocument/2006/relationships/image" Target="../media/image2.png"/></Relationships>
</file>

<file path=xl/drawings/_rels/drawing57.xml.rels><?xml version="1.0" encoding="UTF-8" standalone="yes"?>
<Relationships xmlns="http://schemas.openxmlformats.org/package/2006/relationships"><Relationship Id="rId1" Type="http://schemas.openxmlformats.org/officeDocument/2006/relationships/image" Target="../media/image2.png"/></Relationships>
</file>

<file path=xl/drawings/_rels/drawing58.xml.rels><?xml version="1.0" encoding="UTF-8" standalone="yes"?>
<Relationships xmlns="http://schemas.openxmlformats.org/package/2006/relationships"><Relationship Id="rId1" Type="http://schemas.openxmlformats.org/officeDocument/2006/relationships/image" Target="../media/image2.png"/></Relationships>
</file>

<file path=xl/drawings/_rels/drawing59.xml.rels><?xml version="1.0" encoding="UTF-8" standalone="yes"?>
<Relationships xmlns="http://schemas.openxmlformats.org/package/2006/relationships"><Relationship Id="rId1" Type="http://schemas.openxmlformats.org/officeDocument/2006/relationships/image" Target="../media/image2.png"/></Relationships>
</file>

<file path=xl/drawings/_rels/drawing60.xml.rels><?xml version="1.0" encoding="UTF-8" standalone="yes"?>
<Relationships xmlns="http://schemas.openxmlformats.org/package/2006/relationships"><Relationship Id="rId1" Type="http://schemas.openxmlformats.org/officeDocument/2006/relationships/image" Target="../media/image2.png"/></Relationships>
</file>

<file path=xl/drawings/_rels/drawing61.xml.rels><?xml version="1.0" encoding="UTF-8" standalone="yes"?>
<Relationships xmlns="http://schemas.openxmlformats.org/package/2006/relationships"><Relationship Id="rId1" Type="http://schemas.openxmlformats.org/officeDocument/2006/relationships/image" Target="../media/image2.png"/></Relationships>
</file>

<file path=xl/drawings/_rels/drawing62.xml.rels><?xml version="1.0" encoding="UTF-8" standalone="yes"?>
<Relationships xmlns="http://schemas.openxmlformats.org/package/2006/relationships"><Relationship Id="rId1" Type="http://schemas.openxmlformats.org/officeDocument/2006/relationships/image" Target="../media/image2.png"/></Relationships>
</file>

<file path=xl/drawings/_rels/drawing63.xml.rels><?xml version="1.0" encoding="UTF-8" standalone="yes"?>
<Relationships xmlns="http://schemas.openxmlformats.org/package/2006/relationships"><Relationship Id="rId1" Type="http://schemas.openxmlformats.org/officeDocument/2006/relationships/image" Target="../media/image2.png"/></Relationships>
</file>

<file path=xl/drawings/_rels/drawing64.xml.rels><?xml version="1.0" encoding="UTF-8" standalone="yes"?>
<Relationships xmlns="http://schemas.openxmlformats.org/package/2006/relationships"><Relationship Id="rId1" Type="http://schemas.openxmlformats.org/officeDocument/2006/relationships/image" Target="../media/image2.png"/></Relationships>
</file>

<file path=xl/drawings/_rels/drawing6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6.xml.rels><?xml version="1.0" encoding="UTF-8" standalone="yes"?>
<Relationships xmlns="http://schemas.openxmlformats.org/package/2006/relationships"><Relationship Id="rId1" Type="http://schemas.openxmlformats.org/officeDocument/2006/relationships/image" Target="../media/image2.png"/></Relationships>
</file>

<file path=xl/drawings/_rels/drawing67.xml.rels><?xml version="1.0" encoding="UTF-8" standalone="yes"?>
<Relationships xmlns="http://schemas.openxmlformats.org/package/2006/relationships"><Relationship Id="rId1" Type="http://schemas.openxmlformats.org/officeDocument/2006/relationships/image" Target="../media/image2.png"/></Relationships>
</file>

<file path=xl/drawings/_rels/drawing68.xml.rels><?xml version="1.0" encoding="UTF-8" standalone="yes"?>
<Relationships xmlns="http://schemas.openxmlformats.org/package/2006/relationships"><Relationship Id="rId1" Type="http://schemas.openxmlformats.org/officeDocument/2006/relationships/image" Target="../media/image2.png"/></Relationships>
</file>

<file path=xl/drawings/_rels/drawing69.xml.rels><?xml version="1.0" encoding="UTF-8" standalone="yes"?>
<Relationships xmlns="http://schemas.openxmlformats.org/package/2006/relationships"><Relationship Id="rId1" Type="http://schemas.openxmlformats.org/officeDocument/2006/relationships/image" Target="../media/image2.png"/></Relationships>
</file>

<file path=xl/drawings/_rels/drawing70.xml.rels><?xml version="1.0" encoding="UTF-8" standalone="yes"?>
<Relationships xmlns="http://schemas.openxmlformats.org/package/2006/relationships"><Relationship Id="rId1" Type="http://schemas.openxmlformats.org/officeDocument/2006/relationships/image" Target="../media/image2.png"/></Relationships>
</file>

<file path=xl/drawings/_rels/drawing71.xml.rels><?xml version="1.0" encoding="UTF-8" standalone="yes"?>
<Relationships xmlns="http://schemas.openxmlformats.org/package/2006/relationships"><Relationship Id="rId1" Type="http://schemas.openxmlformats.org/officeDocument/2006/relationships/image" Target="../media/image2.png"/></Relationships>
</file>

<file path=xl/drawings/_rels/drawing72.xml.rels><?xml version="1.0" encoding="UTF-8" standalone="yes"?>
<Relationships xmlns="http://schemas.openxmlformats.org/package/2006/relationships"><Relationship Id="rId1" Type="http://schemas.openxmlformats.org/officeDocument/2006/relationships/image" Target="../media/image2.png"/></Relationships>
</file>

<file path=xl/drawings/_rels/drawing73.xml.rels><?xml version="1.0" encoding="UTF-8" standalone="yes"?>
<Relationships xmlns="http://schemas.openxmlformats.org/package/2006/relationships"><Relationship Id="rId1" Type="http://schemas.openxmlformats.org/officeDocument/2006/relationships/image" Target="../media/image2.png"/></Relationships>
</file>

<file path=xl/drawings/_rels/drawing74.xml.rels><?xml version="1.0" encoding="UTF-8" standalone="yes"?>
<Relationships xmlns="http://schemas.openxmlformats.org/package/2006/relationships"><Relationship Id="rId1" Type="http://schemas.openxmlformats.org/officeDocument/2006/relationships/image" Target="../media/image2.png"/></Relationships>
</file>

<file path=xl/drawings/_rels/drawing75.xml.rels><?xml version="1.0" encoding="UTF-8" standalone="yes"?>
<Relationships xmlns="http://schemas.openxmlformats.org/package/2006/relationships"><Relationship Id="rId1" Type="http://schemas.openxmlformats.org/officeDocument/2006/relationships/image" Target="../media/image2.png"/></Relationships>
</file>

<file path=xl/drawings/_rels/drawing7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7.xml.rels><?xml version="1.0" encoding="UTF-8" standalone="yes"?>
<Relationships xmlns="http://schemas.openxmlformats.org/package/2006/relationships"><Relationship Id="rId1" Type="http://schemas.openxmlformats.org/officeDocument/2006/relationships/image" Target="../media/image2.png"/></Relationships>
</file>

<file path=xl/drawings/_rels/drawing78.xml.rels><?xml version="1.0" encoding="UTF-8" standalone="yes"?>
<Relationships xmlns="http://schemas.openxmlformats.org/package/2006/relationships"><Relationship Id="rId1" Type="http://schemas.openxmlformats.org/officeDocument/2006/relationships/image" Target="../media/image2.png"/></Relationships>
</file>

<file path=xl/drawings/_rels/drawing79.xml.rels><?xml version="1.0" encoding="UTF-8" standalone="yes"?>
<Relationships xmlns="http://schemas.openxmlformats.org/package/2006/relationships"><Relationship Id="rId1" Type="http://schemas.openxmlformats.org/officeDocument/2006/relationships/image" Target="../media/image2.png"/></Relationships>
</file>

<file path=xl/drawings/_rels/drawing80.xml.rels><?xml version="1.0" encoding="UTF-8" standalone="yes"?>
<Relationships xmlns="http://schemas.openxmlformats.org/package/2006/relationships"><Relationship Id="rId1" Type="http://schemas.openxmlformats.org/officeDocument/2006/relationships/image" Target="../media/image2.png"/></Relationships>
</file>

<file path=xl/drawings/_rels/drawing81.xml.rels><?xml version="1.0" encoding="UTF-8" standalone="yes"?>
<Relationships xmlns="http://schemas.openxmlformats.org/package/2006/relationships"><Relationship Id="rId1" Type="http://schemas.openxmlformats.org/officeDocument/2006/relationships/image" Target="../media/image2.png"/></Relationships>
</file>

<file path=xl/drawings/_rels/drawing82.xml.rels><?xml version="1.0" encoding="UTF-8" standalone="yes"?>
<Relationships xmlns="http://schemas.openxmlformats.org/package/2006/relationships"><Relationship Id="rId1" Type="http://schemas.openxmlformats.org/officeDocument/2006/relationships/image" Target="../media/image2.png"/></Relationships>
</file>

<file path=xl/drawings/_rels/drawing83.xml.rels><?xml version="1.0" encoding="UTF-8" standalone="yes"?>
<Relationships xmlns="http://schemas.openxmlformats.org/package/2006/relationships"><Relationship Id="rId1" Type="http://schemas.openxmlformats.org/officeDocument/2006/relationships/image" Target="../media/image2.png"/></Relationships>
</file>

<file path=xl/drawings/_rels/drawing84.xml.rels><?xml version="1.0" encoding="UTF-8" standalone="yes"?>
<Relationships xmlns="http://schemas.openxmlformats.org/package/2006/relationships"><Relationship Id="rId1" Type="http://schemas.openxmlformats.org/officeDocument/2006/relationships/image" Target="../media/image2.png"/></Relationships>
</file>

<file path=xl/drawings/_rels/drawing85.xml.rels><?xml version="1.0" encoding="UTF-8" standalone="yes"?>
<Relationships xmlns="http://schemas.openxmlformats.org/package/2006/relationships"><Relationship Id="rId1" Type="http://schemas.openxmlformats.org/officeDocument/2006/relationships/image" Target="../media/image2.png"/></Relationships>
</file>

<file path=xl/drawings/_rels/drawing86.xml.rels><?xml version="1.0" encoding="UTF-8" standalone="yes"?>
<Relationships xmlns="http://schemas.openxmlformats.org/package/2006/relationships"><Relationship Id="rId1" Type="http://schemas.openxmlformats.org/officeDocument/2006/relationships/image" Target="../media/image2.png"/></Relationships>
</file>

<file path=xl/drawings/_rels/drawing8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8.xml.rels><?xml version="1.0" encoding="UTF-8" standalone="yes"?>
<Relationships xmlns="http://schemas.openxmlformats.org/package/2006/relationships"><Relationship Id="rId1" Type="http://schemas.openxmlformats.org/officeDocument/2006/relationships/image" Target="../media/image2.png"/></Relationships>
</file>

<file path=xl/drawings/_rels/drawing89.xml.rels><?xml version="1.0" encoding="UTF-8" standalone="yes"?>
<Relationships xmlns="http://schemas.openxmlformats.org/package/2006/relationships"><Relationship Id="rId1" Type="http://schemas.openxmlformats.org/officeDocument/2006/relationships/image" Target="../media/image2.png"/></Relationships>
</file>

<file path=xl/drawings/_rels/drawing90.xml.rels><?xml version="1.0" encoding="UTF-8" standalone="yes"?>
<Relationships xmlns="http://schemas.openxmlformats.org/package/2006/relationships"><Relationship Id="rId1" Type="http://schemas.openxmlformats.org/officeDocument/2006/relationships/image" Target="../media/image2.png"/></Relationships>
</file>

<file path=xl/drawings/_rels/drawing91.xml.rels><?xml version="1.0" encoding="UTF-8" standalone="yes"?>
<Relationships xmlns="http://schemas.openxmlformats.org/package/2006/relationships"><Relationship Id="rId1" Type="http://schemas.openxmlformats.org/officeDocument/2006/relationships/image" Target="../media/image2.png"/></Relationships>
</file>

<file path=xl/drawings/_rels/drawing92.xml.rels><?xml version="1.0" encoding="UTF-8" standalone="yes"?>
<Relationships xmlns="http://schemas.openxmlformats.org/package/2006/relationships"><Relationship Id="rId1" Type="http://schemas.openxmlformats.org/officeDocument/2006/relationships/image" Target="../media/image2.png"/></Relationships>
</file>

<file path=xl/drawings/_rels/drawing93.xml.rels><?xml version="1.0" encoding="UTF-8" standalone="yes"?>
<Relationships xmlns="http://schemas.openxmlformats.org/package/2006/relationships"><Relationship Id="rId1" Type="http://schemas.openxmlformats.org/officeDocument/2006/relationships/image" Target="../media/image2.png"/></Relationships>
</file>

<file path=xl/drawings/_rels/drawing94.xml.rels><?xml version="1.0" encoding="UTF-8" standalone="yes"?>
<Relationships xmlns="http://schemas.openxmlformats.org/package/2006/relationships"><Relationship Id="rId1" Type="http://schemas.openxmlformats.org/officeDocument/2006/relationships/image" Target="../media/image2.png"/></Relationships>
</file>

<file path=xl/drawings/_rels/drawing95.xml.rels><?xml version="1.0" encoding="UTF-8" standalone="yes"?>
<Relationships xmlns="http://schemas.openxmlformats.org/package/2006/relationships"><Relationship Id="rId1" Type="http://schemas.openxmlformats.org/officeDocument/2006/relationships/image" Target="../media/image2.png"/></Relationships>
</file>

<file path=xl/drawings/_rels/drawing96.xml.rels><?xml version="1.0" encoding="UTF-8" standalone="yes"?>
<Relationships xmlns="http://schemas.openxmlformats.org/package/2006/relationships"><Relationship Id="rId1" Type="http://schemas.openxmlformats.org/officeDocument/2006/relationships/image" Target="../media/image2.png"/></Relationships>
</file>

<file path=xl/drawings/_rels/drawing97.xml.rels><?xml version="1.0" encoding="UTF-8" standalone="yes"?>
<Relationships xmlns="http://schemas.openxmlformats.org/package/2006/relationships"><Relationship Id="rId1" Type="http://schemas.openxmlformats.org/officeDocument/2006/relationships/image" Target="../media/image2.png"/></Relationships>
</file>

<file path=xl/drawings/_rels/drawing9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0.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xdr:col>
      <xdr:colOff>135170</xdr:colOff>
      <xdr:row>11</xdr:row>
      <xdr:rowOff>246084</xdr:rowOff>
    </xdr:from>
    <xdr:to>
      <xdr:col>3</xdr:col>
      <xdr:colOff>588547</xdr:colOff>
      <xdr:row>12</xdr:row>
      <xdr:rowOff>350860</xdr:rowOff>
    </xdr:to>
    <xdr:pic>
      <xdr:nvPicPr>
        <xdr:cNvPr id="3" name="Picture 2">
          <a:extLst>
            <a:ext uri="{FF2B5EF4-FFF2-40B4-BE49-F238E27FC236}">
              <a16:creationId xmlns:a16="http://schemas.microsoft.com/office/drawing/2014/main" id="{F2A6B020-6948-4858-9724-65DA62454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bwMode="auto">
        <a:xfrm>
          <a:off x="539983" y="2377303"/>
          <a:ext cx="1393970" cy="50958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99252</xdr:rowOff>
    </xdr:from>
    <xdr:to>
      <xdr:col>4</xdr:col>
      <xdr:colOff>36020</xdr:colOff>
      <xdr:row>2</xdr:row>
      <xdr:rowOff>192921</xdr:rowOff>
    </xdr:to>
    <xdr:pic>
      <xdr:nvPicPr>
        <xdr:cNvPr id="2" name="Picture 1" descr="Doval-logo_RGB_no_white_line">
          <a:extLst>
            <a:ext uri="{FF2B5EF4-FFF2-40B4-BE49-F238E27FC236}">
              <a16:creationId xmlns:a16="http://schemas.microsoft.com/office/drawing/2014/main" id="{441F4B16-E14A-4FD8-AE92-80FCDBB70F2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99252"/>
          <a:ext cx="1931495" cy="112236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99252</xdr:rowOff>
    </xdr:from>
    <xdr:to>
      <xdr:col>4</xdr:col>
      <xdr:colOff>36020</xdr:colOff>
      <xdr:row>2</xdr:row>
      <xdr:rowOff>192921</xdr:rowOff>
    </xdr:to>
    <xdr:pic>
      <xdr:nvPicPr>
        <xdr:cNvPr id="2" name="Picture 1" descr="Doval-logo_RGB_no_white_line">
          <a:extLst>
            <a:ext uri="{FF2B5EF4-FFF2-40B4-BE49-F238E27FC236}">
              <a16:creationId xmlns:a16="http://schemas.microsoft.com/office/drawing/2014/main" id="{FBFBC81B-531E-4299-97BD-335745F2204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99252"/>
          <a:ext cx="1931495" cy="118904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99252</xdr:rowOff>
    </xdr:from>
    <xdr:to>
      <xdr:col>4</xdr:col>
      <xdr:colOff>36020</xdr:colOff>
      <xdr:row>2</xdr:row>
      <xdr:rowOff>192921</xdr:rowOff>
    </xdr:to>
    <xdr:pic>
      <xdr:nvPicPr>
        <xdr:cNvPr id="2" name="Picture 1" descr="Doval-logo_RGB_no_white_line">
          <a:extLst>
            <a:ext uri="{FF2B5EF4-FFF2-40B4-BE49-F238E27FC236}">
              <a16:creationId xmlns:a16="http://schemas.microsoft.com/office/drawing/2014/main" id="{7DFF9C9C-B930-405B-AC1C-4B9DA498693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99252"/>
          <a:ext cx="1931495" cy="118904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695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87630</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15159" y="663388"/>
          <a:ext cx="1828576"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19050</xdr:colOff>
      <xdr:row>1</xdr:row>
      <xdr:rowOff>76200</xdr:rowOff>
    </xdr:from>
    <xdr:to>
      <xdr:col>7</xdr:col>
      <xdr:colOff>802901</xdr:colOff>
      <xdr:row>2</xdr:row>
      <xdr:rowOff>409809</xdr:rowOff>
    </xdr:to>
    <xdr:pic>
      <xdr:nvPicPr>
        <xdr:cNvPr id="2" name="Picture 1" descr="Doval-logo_RGB_no_white_line">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28650" y="276225"/>
          <a:ext cx="2050676" cy="8479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CBBA5FDC-AC79-45E5-968D-31981E5DDA4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E0A97F73-1C28-484C-B083-C6BE76EECAB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65A1598F-4501-443D-9186-93FF0752425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5.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695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695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7.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8.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D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9.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0.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F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1.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2.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3.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4.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695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5.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6.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7.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8.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B39A118E-DEFD-4BAA-A38C-6E0E92362A2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9.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D77B2FAD-B7DA-4371-8EE0-878E3995073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0.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9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FA1BD6FF-693E-4BCD-A134-689E37027F7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1.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2944" y="316706"/>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C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4.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D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E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6.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F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7.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1.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2.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3.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4.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5.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6.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9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7.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F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8.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0.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1.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D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2.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E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3.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2FBC8D42-50B1-4077-85CF-2E43885C86F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4.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3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0843" y="316006"/>
          <a:ext cx="1752039"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5.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3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6.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3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7.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3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8.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3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9.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3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0.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3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00000000-0008-0000-3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00000000-0008-0000-3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5" name="Picture 4" descr="Doval-logo_RGB_no_white_line">
          <a:extLst>
            <a:ext uri="{FF2B5EF4-FFF2-40B4-BE49-F238E27FC236}">
              <a16:creationId xmlns:a16="http://schemas.microsoft.com/office/drawing/2014/main" id="{00000000-0008-0000-36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1.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3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2.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3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3.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39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4.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3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5.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3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6.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3C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7.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3D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8.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3E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0843" y="316006"/>
          <a:ext cx="1752039"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9.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3F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0.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4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10565" y="304800"/>
          <a:ext cx="181165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1.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4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2.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4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3.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4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4.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4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5.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4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6.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4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7.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4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8.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4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9.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49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0.xml><?xml version="1.0" encoding="utf-8"?>
<xdr:wsDr xmlns:xdr="http://schemas.openxmlformats.org/drawingml/2006/spreadsheetDrawing" xmlns:a="http://schemas.openxmlformats.org/drawingml/2006/main">
  <xdr:twoCellAnchor>
    <xdr:from>
      <xdr:col>1</xdr:col>
      <xdr:colOff>130548</xdr:colOff>
      <xdr:row>3</xdr:row>
      <xdr:rowOff>91889</xdr:rowOff>
    </xdr:from>
    <xdr:to>
      <xdr:col>8</xdr:col>
      <xdr:colOff>235323</xdr:colOff>
      <xdr:row>8</xdr:row>
      <xdr:rowOff>93130</xdr:rowOff>
    </xdr:to>
    <xdr:pic>
      <xdr:nvPicPr>
        <xdr:cNvPr id="2" name="Picture 1" descr="Doval-logo_RGB_no_white_line">
          <a:extLst>
            <a:ext uri="{FF2B5EF4-FFF2-40B4-BE49-F238E27FC236}">
              <a16:creationId xmlns:a16="http://schemas.microsoft.com/office/drawing/2014/main" id="{00000000-0008-0000-4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148" y="291914"/>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1.xml><?xml version="1.0" encoding="utf-8"?>
<xdr:wsDr xmlns:xdr="http://schemas.openxmlformats.org/drawingml/2006/spreadsheetDrawing" xmlns:a="http://schemas.openxmlformats.org/drawingml/2006/main">
  <xdr:twoCellAnchor>
    <xdr:from>
      <xdr:col>1</xdr:col>
      <xdr:colOff>130548</xdr:colOff>
      <xdr:row>3</xdr:row>
      <xdr:rowOff>91889</xdr:rowOff>
    </xdr:from>
    <xdr:to>
      <xdr:col>8</xdr:col>
      <xdr:colOff>235323</xdr:colOff>
      <xdr:row>8</xdr:row>
      <xdr:rowOff>93130</xdr:rowOff>
    </xdr:to>
    <xdr:pic>
      <xdr:nvPicPr>
        <xdr:cNvPr id="2" name="Picture 1" descr="Doval-logo_RGB_no_white_line">
          <a:extLst>
            <a:ext uri="{FF2B5EF4-FFF2-40B4-BE49-F238E27FC236}">
              <a16:creationId xmlns:a16="http://schemas.microsoft.com/office/drawing/2014/main" id="{00000000-0008-0000-4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35666" y="293595"/>
          <a:ext cx="1752039"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2.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4C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3.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A4DECC25-3E02-4000-8C47-D43A4F32549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4.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4D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8196" y="308535"/>
          <a:ext cx="1830480" cy="9724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5.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4E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6.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4F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7.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5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8.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5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9.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5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0.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5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1.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5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2.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5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3.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5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4.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5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5.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5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6.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59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7.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5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8.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5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9.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5C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695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0.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5D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55.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56.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57.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58.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2" Type="http://schemas.openxmlformats.org/officeDocument/2006/relationships/drawing" Target="../drawings/drawing59.xml"/><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2" Type="http://schemas.openxmlformats.org/officeDocument/2006/relationships/drawing" Target="../drawings/drawing60.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61.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62.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2" Type="http://schemas.openxmlformats.org/officeDocument/2006/relationships/drawing" Target="../drawings/drawing63.xml"/><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64.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2" Type="http://schemas.openxmlformats.org/officeDocument/2006/relationships/drawing" Target="../drawings/drawing65.xml"/><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66.xml"/><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67.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68.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2" Type="http://schemas.openxmlformats.org/officeDocument/2006/relationships/drawing" Target="../drawings/drawing69.xml"/><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70.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71.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72.xml"/><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2" Type="http://schemas.openxmlformats.org/officeDocument/2006/relationships/drawing" Target="../drawings/drawing73.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2" Type="http://schemas.openxmlformats.org/officeDocument/2006/relationships/drawing" Target="../drawings/drawing74.x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2" Type="http://schemas.openxmlformats.org/officeDocument/2006/relationships/drawing" Target="../drawings/drawing75.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2" Type="http://schemas.openxmlformats.org/officeDocument/2006/relationships/drawing" Target="../drawings/drawing76.xml"/><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2" Type="http://schemas.openxmlformats.org/officeDocument/2006/relationships/drawing" Target="../drawings/drawing77.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2" Type="http://schemas.openxmlformats.org/officeDocument/2006/relationships/drawing" Target="../drawings/drawing78.x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2" Type="http://schemas.openxmlformats.org/officeDocument/2006/relationships/drawing" Target="../drawings/drawing79.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2" Type="http://schemas.openxmlformats.org/officeDocument/2006/relationships/drawing" Target="../drawings/drawing80.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drawing" Target="../drawings/drawing81.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2" Type="http://schemas.openxmlformats.org/officeDocument/2006/relationships/drawing" Target="../drawings/drawing82.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83.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84.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drawing" Target="../drawings/drawing85.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2" Type="http://schemas.openxmlformats.org/officeDocument/2006/relationships/drawing" Target="../drawings/drawing86.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2" Type="http://schemas.openxmlformats.org/officeDocument/2006/relationships/drawing" Target="../drawings/drawing87.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2" Type="http://schemas.openxmlformats.org/officeDocument/2006/relationships/drawing" Target="../drawings/drawing88.xml"/><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89.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2" Type="http://schemas.openxmlformats.org/officeDocument/2006/relationships/drawing" Target="../drawings/drawing90.xml"/><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2" Type="http://schemas.openxmlformats.org/officeDocument/2006/relationships/drawing" Target="../drawings/drawing91.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92.xml"/><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93.xml"/><Relationship Id="rId1" Type="http://schemas.openxmlformats.org/officeDocument/2006/relationships/printerSettings" Target="../printerSettings/printerSettings94.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94.xml"/><Relationship Id="rId1" Type="http://schemas.openxmlformats.org/officeDocument/2006/relationships/printerSettings" Target="../printerSettings/printerSettings95.bin"/></Relationships>
</file>

<file path=xl/worksheets/_rels/sheet96.xml.rels><?xml version="1.0" encoding="UTF-8" standalone="yes"?>
<Relationships xmlns="http://schemas.openxmlformats.org/package/2006/relationships"><Relationship Id="rId2" Type="http://schemas.openxmlformats.org/officeDocument/2006/relationships/drawing" Target="../drawings/drawing95.xml"/><Relationship Id="rId1" Type="http://schemas.openxmlformats.org/officeDocument/2006/relationships/printerSettings" Target="../printerSettings/printerSettings96.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96.xml"/><Relationship Id="rId1" Type="http://schemas.openxmlformats.org/officeDocument/2006/relationships/printerSettings" Target="../printerSettings/printerSettings97.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97.xml"/><Relationship Id="rId1" Type="http://schemas.openxmlformats.org/officeDocument/2006/relationships/printerSettings" Target="../printerSettings/printerSettings98.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98.xml"/><Relationship Id="rId1" Type="http://schemas.openxmlformats.org/officeDocument/2006/relationships/printerSettings" Target="../printerSettings/printerSettings99.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99.xml"/><Relationship Id="rId1" Type="http://schemas.openxmlformats.org/officeDocument/2006/relationships/printerSettings" Target="../printerSettings/printerSettings100.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100.xml"/><Relationship Id="rId1" Type="http://schemas.openxmlformats.org/officeDocument/2006/relationships/printerSettings" Target="../printerSettings/printerSettings10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81918F-5C95-438D-AB28-3F0F03F5C888}">
  <dimension ref="A1:B62"/>
  <sheetViews>
    <sheetView zoomScale="130" zoomScaleNormal="130" workbookViewId="0">
      <selection activeCell="B22" sqref="B22"/>
    </sheetView>
  </sheetViews>
  <sheetFormatPr defaultRowHeight="15"/>
  <cols>
    <col min="1" max="1" width="12.42578125" bestFit="1" customWidth="1"/>
    <col min="2" max="2" width="54.7109375" bestFit="1" customWidth="1"/>
  </cols>
  <sheetData>
    <row r="1" spans="1:2" ht="15.75" thickBot="1">
      <c r="A1" s="61" t="s">
        <v>261</v>
      </c>
      <c r="B1" s="62" t="s">
        <v>80</v>
      </c>
    </row>
    <row r="2" spans="1:2">
      <c r="A2" s="52" t="s">
        <v>0</v>
      </c>
      <c r="B2" s="99" t="s">
        <v>0</v>
      </c>
    </row>
    <row r="3" spans="1:2">
      <c r="A3" s="58" t="s">
        <v>21</v>
      </c>
      <c r="B3" s="98" t="s">
        <v>21</v>
      </c>
    </row>
    <row r="4" spans="1:2">
      <c r="A4" s="58" t="s">
        <v>79</v>
      </c>
      <c r="B4" s="100" t="s">
        <v>75</v>
      </c>
    </row>
    <row r="5" spans="1:2">
      <c r="A5" s="58" t="s">
        <v>2264</v>
      </c>
      <c r="B5" s="98" t="s">
        <v>262</v>
      </c>
    </row>
    <row r="6" spans="1:2">
      <c r="A6" s="51">
        <v>0</v>
      </c>
      <c r="B6" s="98" t="s">
        <v>263</v>
      </c>
    </row>
    <row r="7" spans="1:2">
      <c r="A7" s="51"/>
      <c r="B7" s="98"/>
    </row>
    <row r="8" spans="1:2">
      <c r="A8" s="51"/>
      <c r="B8" s="98"/>
    </row>
    <row r="9" spans="1:2">
      <c r="A9" s="101">
        <v>2.0099999999999998</v>
      </c>
      <c r="B9" s="102" t="s">
        <v>84</v>
      </c>
    </row>
    <row r="10" spans="1:2">
      <c r="A10" s="101">
        <v>3.01</v>
      </c>
      <c r="B10" s="98" t="s">
        <v>87</v>
      </c>
    </row>
    <row r="11" spans="1:2">
      <c r="A11" s="101">
        <v>3.02</v>
      </c>
      <c r="B11" s="98" t="s">
        <v>297</v>
      </c>
    </row>
    <row r="12" spans="1:2">
      <c r="A12" s="101">
        <v>5</v>
      </c>
      <c r="B12" s="98" t="s">
        <v>1278</v>
      </c>
    </row>
    <row r="13" spans="1:2">
      <c r="A13" s="101">
        <v>3.04</v>
      </c>
      <c r="B13" s="98" t="s">
        <v>1279</v>
      </c>
    </row>
    <row r="14" spans="1:2">
      <c r="A14" s="101">
        <v>3.2</v>
      </c>
      <c r="B14" s="98" t="s">
        <v>322</v>
      </c>
    </row>
    <row r="15" spans="1:2">
      <c r="A15" s="101">
        <v>3.27</v>
      </c>
      <c r="B15" s="102" t="s">
        <v>1253</v>
      </c>
    </row>
    <row r="16" spans="1:2">
      <c r="A16" s="101">
        <v>3.28</v>
      </c>
      <c r="B16" s="102" t="s">
        <v>1345</v>
      </c>
    </row>
    <row r="17" spans="1:2">
      <c r="A17" s="101">
        <v>3.41</v>
      </c>
      <c r="B17" s="102" t="s">
        <v>716</v>
      </c>
    </row>
    <row r="18" spans="1:2">
      <c r="A18" s="101" t="s">
        <v>1243</v>
      </c>
      <c r="B18" s="102" t="s">
        <v>1137</v>
      </c>
    </row>
    <row r="19" spans="1:2">
      <c r="A19" s="101" t="s">
        <v>1043</v>
      </c>
      <c r="B19" s="102" t="s">
        <v>1066</v>
      </c>
    </row>
    <row r="20" spans="1:2">
      <c r="A20" s="101" t="s">
        <v>1083</v>
      </c>
      <c r="B20" s="102" t="s">
        <v>1082</v>
      </c>
    </row>
    <row r="21" spans="1:2">
      <c r="A21" s="101" t="s">
        <v>1090</v>
      </c>
      <c r="B21" s="102" t="s">
        <v>1108</v>
      </c>
    </row>
    <row r="22" spans="1:2">
      <c r="A22" s="101">
        <v>4.01</v>
      </c>
      <c r="B22" s="102" t="s">
        <v>264</v>
      </c>
    </row>
    <row r="23" spans="1:2">
      <c r="A23" s="101">
        <v>4.03</v>
      </c>
      <c r="B23" s="102" t="s">
        <v>134</v>
      </c>
    </row>
    <row r="24" spans="1:2">
      <c r="A24" s="101">
        <v>4.04</v>
      </c>
      <c r="B24" s="102" t="s">
        <v>729</v>
      </c>
    </row>
    <row r="25" spans="1:2">
      <c r="A25" s="101">
        <v>4.0599999999999996</v>
      </c>
      <c r="B25" s="102" t="s">
        <v>140</v>
      </c>
    </row>
    <row r="26" spans="1:2">
      <c r="A26" s="101">
        <v>4.07</v>
      </c>
      <c r="B26" s="102" t="s">
        <v>153</v>
      </c>
    </row>
    <row r="27" spans="1:2">
      <c r="A27" s="101">
        <v>4.08</v>
      </c>
      <c r="B27" s="102" t="s">
        <v>268</v>
      </c>
    </row>
    <row r="28" spans="1:2">
      <c r="A28" s="101">
        <v>4.09</v>
      </c>
      <c r="B28" s="102" t="s">
        <v>159</v>
      </c>
    </row>
    <row r="29" spans="1:2">
      <c r="A29" s="101">
        <v>4.0999999999999996</v>
      </c>
      <c r="B29" s="102" t="s">
        <v>170</v>
      </c>
    </row>
    <row r="30" spans="1:2">
      <c r="A30" s="101">
        <v>5.01</v>
      </c>
      <c r="B30" s="102" t="s">
        <v>1698</v>
      </c>
    </row>
    <row r="31" spans="1:2">
      <c r="A31" s="101">
        <v>5.0199999999999996</v>
      </c>
      <c r="B31" s="102" t="s">
        <v>1701</v>
      </c>
    </row>
    <row r="32" spans="1:2">
      <c r="A32" s="101">
        <v>11</v>
      </c>
      <c r="B32" s="102" t="s">
        <v>969</v>
      </c>
    </row>
    <row r="33" spans="1:2">
      <c r="A33" s="101">
        <v>14.08</v>
      </c>
      <c r="B33" s="102" t="s">
        <v>1702</v>
      </c>
    </row>
    <row r="34" spans="1:2">
      <c r="A34" s="101">
        <v>14.11</v>
      </c>
      <c r="B34" s="102" t="s">
        <v>440</v>
      </c>
    </row>
    <row r="35" spans="1:2">
      <c r="A35" s="101">
        <v>14.13</v>
      </c>
      <c r="B35" s="102" t="s">
        <v>444</v>
      </c>
    </row>
    <row r="36" spans="1:2">
      <c r="A36" s="101">
        <v>14.2</v>
      </c>
      <c r="B36" s="102" t="s">
        <v>1280</v>
      </c>
    </row>
    <row r="37" spans="1:2">
      <c r="A37" s="101">
        <v>16.010000000000002</v>
      </c>
      <c r="B37" s="102" t="s">
        <v>367</v>
      </c>
    </row>
    <row r="38" spans="1:2">
      <c r="A38" s="101">
        <v>16.03</v>
      </c>
      <c r="B38" s="102" t="s">
        <v>368</v>
      </c>
    </row>
    <row r="39" spans="1:2">
      <c r="A39" s="101">
        <v>16.059999999999999</v>
      </c>
      <c r="B39" s="102" t="s">
        <v>394</v>
      </c>
    </row>
    <row r="40" spans="1:2">
      <c r="A40" s="101">
        <v>22.01</v>
      </c>
      <c r="B40" s="102" t="s">
        <v>1265</v>
      </c>
    </row>
    <row r="41" spans="1:2">
      <c r="A41" s="101">
        <v>25.01</v>
      </c>
      <c r="B41" s="102" t="s">
        <v>1441</v>
      </c>
    </row>
    <row r="42" spans="1:2">
      <c r="A42" s="101">
        <v>27.01</v>
      </c>
      <c r="B42" s="102" t="s">
        <v>736</v>
      </c>
    </row>
    <row r="43" spans="1:2">
      <c r="A43" s="101">
        <v>28.01</v>
      </c>
      <c r="B43" s="102" t="s">
        <v>753</v>
      </c>
    </row>
    <row r="44" spans="1:2">
      <c r="A44" s="101">
        <v>30</v>
      </c>
      <c r="B44" s="102" t="s">
        <v>679</v>
      </c>
    </row>
    <row r="45" spans="1:2">
      <c r="A45" s="101">
        <v>30.02</v>
      </c>
      <c r="B45" s="103" t="s">
        <v>1038</v>
      </c>
    </row>
    <row r="46" spans="1:2">
      <c r="A46" s="101">
        <v>45.01</v>
      </c>
      <c r="B46" s="103" t="s">
        <v>777</v>
      </c>
    </row>
    <row r="47" spans="1:2">
      <c r="A47" s="101">
        <v>50.01</v>
      </c>
      <c r="B47" s="102" t="s">
        <v>193</v>
      </c>
    </row>
    <row r="48" spans="1:2">
      <c r="A48" s="101">
        <v>51.01</v>
      </c>
      <c r="B48" s="102" t="s">
        <v>194</v>
      </c>
    </row>
    <row r="49" spans="1:2">
      <c r="A49" s="101">
        <v>52.01</v>
      </c>
      <c r="B49" s="102" t="s">
        <v>1194</v>
      </c>
    </row>
    <row r="50" spans="1:2">
      <c r="A50" s="101">
        <v>62.01</v>
      </c>
      <c r="B50" s="102" t="s">
        <v>805</v>
      </c>
    </row>
    <row r="51" spans="1:2">
      <c r="A51" s="101">
        <v>63.01</v>
      </c>
      <c r="B51" s="102" t="s">
        <v>878</v>
      </c>
    </row>
    <row r="52" spans="1:2">
      <c r="A52" s="101">
        <v>63.02</v>
      </c>
      <c r="B52" s="102" t="s">
        <v>1344</v>
      </c>
    </row>
    <row r="53" spans="1:2">
      <c r="A53" s="101">
        <v>70.010000000000005</v>
      </c>
      <c r="B53" s="103" t="s">
        <v>200</v>
      </c>
    </row>
    <row r="54" spans="1:2">
      <c r="A54" s="101">
        <v>70.02</v>
      </c>
      <c r="B54" s="103" t="s">
        <v>1281</v>
      </c>
    </row>
    <row r="55" spans="1:2">
      <c r="A55" s="101">
        <v>71.010000000000005</v>
      </c>
      <c r="B55" s="102" t="s">
        <v>245</v>
      </c>
    </row>
    <row r="56" spans="1:2">
      <c r="A56" s="101">
        <v>74.010000000000005</v>
      </c>
      <c r="B56" s="102" t="s">
        <v>842</v>
      </c>
    </row>
    <row r="57" spans="1:2">
      <c r="A57" s="101">
        <v>75.010000000000005</v>
      </c>
      <c r="B57" s="102" t="s">
        <v>1581</v>
      </c>
    </row>
    <row r="58" spans="1:2">
      <c r="A58" s="101">
        <v>77.010000000000005</v>
      </c>
      <c r="B58" s="102" t="s">
        <v>1651</v>
      </c>
    </row>
    <row r="59" spans="1:2">
      <c r="A59" s="101">
        <v>78.010000000000005</v>
      </c>
      <c r="B59" s="102" t="s">
        <v>905</v>
      </c>
    </row>
    <row r="60" spans="1:2">
      <c r="A60" s="59">
        <v>80.010000000000005</v>
      </c>
      <c r="B60" s="60" t="s">
        <v>1609</v>
      </c>
    </row>
    <row r="61" spans="1:2">
      <c r="A61" s="59">
        <v>84.01</v>
      </c>
      <c r="B61" s="60" t="s">
        <v>1616</v>
      </c>
    </row>
    <row r="62" spans="1:2" ht="15.75" thickBot="1">
      <c r="A62" s="337">
        <v>91.01</v>
      </c>
      <c r="B62" s="338" t="s">
        <v>2263</v>
      </c>
    </row>
  </sheetData>
  <pageMargins left="0.7" right="0.7" top="0.75" bottom="0.75" header="0.3" footer="0.3"/>
  <pageSetup paperSize="9"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3E2B97-6FA3-4F32-A35D-1E234B98166E}">
  <sheetPr codeName="Sheet95">
    <pageSetUpPr fitToPage="1"/>
  </sheetPr>
  <dimension ref="A1:AX880"/>
  <sheetViews>
    <sheetView zoomScale="70" zoomScaleNormal="70" workbookViewId="0">
      <pane xSplit="6" ySplit="15" topLeftCell="K16" activePane="bottomRight" state="frozen"/>
      <selection activeCell="AC20" sqref="AC20:AJ21"/>
      <selection pane="topRight" activeCell="AC20" sqref="AC20:AJ21"/>
      <selection pane="bottomLeft" activeCell="AC20" sqref="AC20:AJ21"/>
      <selection pane="bottomRight" activeCell="A3" sqref="A3"/>
    </sheetView>
  </sheetViews>
  <sheetFormatPr defaultColWidth="9.28515625" defaultRowHeight="15" outlineLevelRow="1"/>
  <cols>
    <col min="1" max="1" width="6" style="130" bestFit="1" customWidth="1"/>
    <col min="2" max="2" width="7.7109375" style="124" customWidth="1"/>
    <col min="3" max="3" width="6.42578125" style="124" customWidth="1"/>
    <col min="4" max="4" width="9.85546875" style="124" customWidth="1"/>
    <col min="5" max="5" width="81.85546875" style="124" customWidth="1"/>
    <col min="6" max="6" width="16.85546875" style="124" customWidth="1"/>
    <col min="7" max="7" width="12.140625" style="124" customWidth="1"/>
    <col min="8" max="8" width="10" style="124" customWidth="1"/>
    <col min="9" max="9" width="10" style="124" hidden="1" customWidth="1"/>
    <col min="10" max="10" width="15.7109375" style="125" customWidth="1"/>
    <col min="11" max="11" width="15.5703125" style="126" bestFit="1" customWidth="1"/>
    <col min="12" max="12" width="15.7109375" style="124" customWidth="1"/>
    <col min="13" max="13" width="17.5703125" style="127" customWidth="1"/>
    <col min="14" max="14" width="15" style="127" customWidth="1"/>
    <col min="15" max="15" width="13.5703125" style="124" customWidth="1"/>
    <col min="16" max="16" width="13.28515625" style="126" customWidth="1"/>
    <col min="17" max="17" width="12.7109375" style="124" bestFit="1" customWidth="1"/>
    <col min="18" max="18" width="12.5703125" style="126" customWidth="1"/>
    <col min="19" max="19" width="12.5703125" style="124" customWidth="1"/>
    <col min="20" max="20" width="12.5703125" style="128" customWidth="1"/>
    <col min="21" max="21" width="12.7109375" style="129" customWidth="1"/>
    <col min="22" max="22" width="14" style="130" customWidth="1"/>
    <col min="23" max="23" width="13" style="130" customWidth="1"/>
    <col min="24" max="24" width="51.5703125" style="131" customWidth="1"/>
    <col min="25" max="27" width="13.85546875" style="130" customWidth="1"/>
    <col min="28" max="16384" width="9.28515625" style="130"/>
  </cols>
  <sheetData>
    <row r="1" spans="1:25" ht="15.75" outlineLevel="1" thickBot="1">
      <c r="B1" s="208" t="s">
        <v>1</v>
      </c>
      <c r="C1" s="130"/>
      <c r="D1" s="130"/>
      <c r="E1" s="203" t="s">
        <v>2</v>
      </c>
      <c r="F1" s="203" t="s">
        <v>46</v>
      </c>
      <c r="G1" s="88" t="s">
        <v>37</v>
      </c>
      <c r="H1" s="88" t="s">
        <v>47</v>
      </c>
      <c r="I1" s="88" t="s">
        <v>48</v>
      </c>
      <c r="J1" s="88" t="s">
        <v>2103</v>
      </c>
      <c r="K1" s="204" t="s">
        <v>2104</v>
      </c>
      <c r="L1" s="88" t="s">
        <v>2105</v>
      </c>
      <c r="M1" s="89" t="s">
        <v>2106</v>
      </c>
      <c r="N1" s="288" t="s">
        <v>2038</v>
      </c>
      <c r="O1" s="288" t="s">
        <v>34</v>
      </c>
      <c r="P1" s="306" t="s">
        <v>1716</v>
      </c>
      <c r="Q1" s="307" t="s">
        <v>2043</v>
      </c>
    </row>
    <row r="2" spans="1:25" outlineLevel="1">
      <c r="A2" s="130">
        <v>1</v>
      </c>
      <c r="B2" s="314" t="str">
        <f>VLOOKUP(A2, $A$16:$Q$868, 2, 0)</f>
        <v>Ex</v>
      </c>
      <c r="C2" s="315">
        <f t="shared" ref="C2:C10" si="0">VLOOKUP(A2, $A$16:$Q$868, 3, 0)</f>
        <v>1</v>
      </c>
      <c r="D2" s="316">
        <f t="shared" ref="D2:D10" si="1">VLOOKUP(A2, $A$16:$Q$868, 4, 0)</f>
        <v>1</v>
      </c>
      <c r="E2" s="317" t="str">
        <f>VLOOKUP(A2, $A$16:$Q$868, 5, 0)</f>
        <v>Example ITP Entry</v>
      </c>
      <c r="F2" s="318" t="str">
        <f t="shared" ref="F2:F10" si="2">VLOOKUP(A2, $A$16:$Q$868, 6, 0)</f>
        <v>Warrego Highway</v>
      </c>
      <c r="G2" s="318">
        <f t="shared" ref="G2:G10" si="3">VLOOKUP(A2, $A$16:$Q$868, 7, 0)</f>
        <v>0</v>
      </c>
      <c r="H2" s="318">
        <f t="shared" ref="H2:H10" si="4">VLOOKUP(A2, $A$16:$Q$868, 8, 0)</f>
        <v>100</v>
      </c>
      <c r="I2" s="318">
        <f t="shared" ref="I2:I10" si="5">VLOOKUP(A2, $A$16:$Q$868, 9, 0)</f>
        <v>0</v>
      </c>
      <c r="J2" s="319">
        <f t="shared" ref="J2:J10" si="6">VLOOKUP(A2, $A$16:$Q$868, 10, 0)</f>
        <v>45343</v>
      </c>
      <c r="K2" s="319">
        <f t="shared" ref="K2:K10" si="7">VLOOKUP(A2, $A$16:$Q$868, 11, 0)</f>
        <v>45343</v>
      </c>
      <c r="L2" s="319">
        <f t="shared" ref="L2:L10" si="8">IF(ISBLANK(VLOOKUP(A2, $A$16:$Q$868, 12, 0)),"", VLOOKUP(A2, $A$16:$Q$868, 12, 0))</f>
        <v>45343</v>
      </c>
      <c r="M2" s="319">
        <f t="shared" ref="M2:M10" si="9">IF(ISBLANK(VLOOKUP(A2, $A$16:$Q$868, 13, 0)),"", VLOOKUP(A2, $A$16:$Q$868, 13, 0))</f>
        <v>45343</v>
      </c>
      <c r="N2" s="320">
        <f>IF(ISBLANK(VLOOKUP(A2, $A$16:$Q$868, 14, 0)),"", VLOOKUP(A2, $A$16:$Q$868, 14, 0))</f>
        <v>1000.01</v>
      </c>
      <c r="O2" s="320" t="str">
        <f>IF(ISBLANK(VLOOKUP(A2, $A$16:$Q$868, 15, 0)),"", VLOOKUP(A2, $A$16:$Q$868, 15, 0))</f>
        <v>LS</v>
      </c>
      <c r="P2" s="320">
        <f t="shared" ref="P2:P10" si="10">IF(ISNA(VLOOKUP(A2, $A$16:$Q$868, 16, 0)),"", VLOOKUP(A2, $A$16:$Q$868, 16, 0))</f>
        <v>1</v>
      </c>
      <c r="Q2" s="321" t="str">
        <f>IF(ISBLANK(VLOOKUP(A2, $A$16:$Q$868, 17, 0)),"", VLOOKUP(A2, $A$16:$Q$868, 17, 0))</f>
        <v>February</v>
      </c>
    </row>
    <row r="3" spans="1:25" outlineLevel="1">
      <c r="B3" s="322" t="e">
        <f>VLOOKUP(A3, $A$16:$Q$868, 2, 0)</f>
        <v>#N/A</v>
      </c>
      <c r="C3" s="308" t="e">
        <f t="shared" si="0"/>
        <v>#N/A</v>
      </c>
      <c r="D3" s="309" t="e">
        <f t="shared" si="1"/>
        <v>#N/A</v>
      </c>
      <c r="E3" s="310" t="str">
        <f t="shared" ref="E3:E10" si="11">IF(ISNA(VLOOKUP(A3, $A$16:$Q$868, 5, 0)),"",VLOOKUP(A3, $A$16:$Q$868, 5, 0))</f>
        <v/>
      </c>
      <c r="F3" s="311" t="e">
        <f t="shared" si="2"/>
        <v>#N/A</v>
      </c>
      <c r="G3" s="311" t="e">
        <f t="shared" si="3"/>
        <v>#N/A</v>
      </c>
      <c r="H3" s="311" t="e">
        <f t="shared" si="4"/>
        <v>#N/A</v>
      </c>
      <c r="I3" s="311" t="e">
        <f t="shared" si="5"/>
        <v>#N/A</v>
      </c>
      <c r="J3" s="312" t="e">
        <f t="shared" si="6"/>
        <v>#N/A</v>
      </c>
      <c r="K3" s="312" t="e">
        <f t="shared" si="7"/>
        <v>#N/A</v>
      </c>
      <c r="L3" s="312" t="e">
        <f t="shared" si="8"/>
        <v>#N/A</v>
      </c>
      <c r="M3" s="312" t="e">
        <f t="shared" si="9"/>
        <v>#N/A</v>
      </c>
      <c r="N3" s="313" t="str">
        <f t="shared" ref="N3:N10" si="12">IF(ISNA(VLOOKUP(A3, $A$16:$Q$868, 14, 0)),"", VLOOKUP(A3, $A$16:$Q$868, 14, 0))</f>
        <v/>
      </c>
      <c r="O3" s="313" t="str">
        <f t="shared" ref="O3:O10" si="13">IF(ISNA(VLOOKUP(A3, $A$16:$Q$868, 15, 0)),"", VLOOKUP(A3, $A$16:$Q$868, 15, 0))</f>
        <v/>
      </c>
      <c r="P3" s="313" t="str">
        <f t="shared" si="10"/>
        <v/>
      </c>
      <c r="Q3" s="323" t="str">
        <f t="shared" ref="Q3:Q10" si="14">IF(ISNA(VLOOKUP(A3, $A$16:$Q$868, 17, 0)),"", VLOOKUP(A3, $A$16:$Q$868, 17, 0))</f>
        <v/>
      </c>
    </row>
    <row r="4" spans="1:25" outlineLevel="1">
      <c r="B4" s="322" t="e">
        <f>VLOOKUP(A4, $A$16:$Q$868, 2, 0)</f>
        <v>#N/A</v>
      </c>
      <c r="C4" s="308" t="e">
        <f t="shared" si="0"/>
        <v>#N/A</v>
      </c>
      <c r="D4" s="309" t="e">
        <f t="shared" si="1"/>
        <v>#N/A</v>
      </c>
      <c r="E4" s="310" t="str">
        <f t="shared" si="11"/>
        <v/>
      </c>
      <c r="F4" s="311" t="e">
        <f t="shared" si="2"/>
        <v>#N/A</v>
      </c>
      <c r="G4" s="311" t="e">
        <f t="shared" si="3"/>
        <v>#N/A</v>
      </c>
      <c r="H4" s="311" t="e">
        <f t="shared" si="4"/>
        <v>#N/A</v>
      </c>
      <c r="I4" s="311" t="e">
        <f t="shared" si="5"/>
        <v>#N/A</v>
      </c>
      <c r="J4" s="312" t="e">
        <f t="shared" si="6"/>
        <v>#N/A</v>
      </c>
      <c r="K4" s="312" t="e">
        <f t="shared" si="7"/>
        <v>#N/A</v>
      </c>
      <c r="L4" s="312" t="e">
        <f t="shared" si="8"/>
        <v>#N/A</v>
      </c>
      <c r="M4" s="312" t="e">
        <f t="shared" si="9"/>
        <v>#N/A</v>
      </c>
      <c r="N4" s="313" t="str">
        <f t="shared" si="12"/>
        <v/>
      </c>
      <c r="O4" s="313" t="str">
        <f t="shared" si="13"/>
        <v/>
      </c>
      <c r="P4" s="313" t="str">
        <f t="shared" si="10"/>
        <v/>
      </c>
      <c r="Q4" s="323" t="str">
        <f t="shared" si="14"/>
        <v/>
      </c>
    </row>
    <row r="5" spans="1:25" outlineLevel="1">
      <c r="A5"/>
      <c r="B5" s="322" t="str">
        <f t="shared" ref="B5:B10" si="15">IF(ISNA(VLOOKUP(A5, $A$16:$Q$868, 2, 0)),"",VLOOKUP(A5, $A$16:$Q$868, 2, 0))</f>
        <v/>
      </c>
      <c r="C5" s="308" t="e">
        <f t="shared" si="0"/>
        <v>#N/A</v>
      </c>
      <c r="D5" s="309" t="e">
        <f t="shared" si="1"/>
        <v>#N/A</v>
      </c>
      <c r="E5" s="310" t="str">
        <f t="shared" si="11"/>
        <v/>
      </c>
      <c r="F5" s="311" t="e">
        <f t="shared" si="2"/>
        <v>#N/A</v>
      </c>
      <c r="G5" s="311" t="e">
        <f t="shared" si="3"/>
        <v>#N/A</v>
      </c>
      <c r="H5" s="311" t="e">
        <f t="shared" si="4"/>
        <v>#N/A</v>
      </c>
      <c r="I5" s="311" t="e">
        <f t="shared" si="5"/>
        <v>#N/A</v>
      </c>
      <c r="J5" s="312" t="e">
        <f t="shared" si="6"/>
        <v>#N/A</v>
      </c>
      <c r="K5" s="312" t="e">
        <f t="shared" si="7"/>
        <v>#N/A</v>
      </c>
      <c r="L5" s="312" t="e">
        <f t="shared" si="8"/>
        <v>#N/A</v>
      </c>
      <c r="M5" s="312" t="e">
        <f t="shared" si="9"/>
        <v>#N/A</v>
      </c>
      <c r="N5" s="313" t="str">
        <f t="shared" si="12"/>
        <v/>
      </c>
      <c r="O5" s="313" t="str">
        <f t="shared" si="13"/>
        <v/>
      </c>
      <c r="P5" s="313" t="str">
        <f t="shared" si="10"/>
        <v/>
      </c>
      <c r="Q5" s="323" t="str">
        <f t="shared" si="14"/>
        <v/>
      </c>
    </row>
    <row r="6" spans="1:25" outlineLevel="1">
      <c r="A6"/>
      <c r="B6" s="322" t="str">
        <f t="shared" si="15"/>
        <v/>
      </c>
      <c r="C6" s="308" t="e">
        <f t="shared" si="0"/>
        <v>#N/A</v>
      </c>
      <c r="D6" s="309" t="e">
        <f t="shared" si="1"/>
        <v>#N/A</v>
      </c>
      <c r="E6" s="310" t="str">
        <f t="shared" si="11"/>
        <v/>
      </c>
      <c r="F6" s="311" t="e">
        <f t="shared" si="2"/>
        <v>#N/A</v>
      </c>
      <c r="G6" s="311" t="e">
        <f t="shared" si="3"/>
        <v>#N/A</v>
      </c>
      <c r="H6" s="311" t="e">
        <f t="shared" si="4"/>
        <v>#N/A</v>
      </c>
      <c r="I6" s="311" t="e">
        <f t="shared" si="5"/>
        <v>#N/A</v>
      </c>
      <c r="J6" s="312" t="e">
        <f t="shared" si="6"/>
        <v>#N/A</v>
      </c>
      <c r="K6" s="312" t="e">
        <f t="shared" si="7"/>
        <v>#N/A</v>
      </c>
      <c r="L6" s="312" t="e">
        <f t="shared" si="8"/>
        <v>#N/A</v>
      </c>
      <c r="M6" s="312" t="e">
        <f t="shared" si="9"/>
        <v>#N/A</v>
      </c>
      <c r="N6" s="313" t="str">
        <f t="shared" si="12"/>
        <v/>
      </c>
      <c r="O6" s="313" t="str">
        <f t="shared" si="13"/>
        <v/>
      </c>
      <c r="P6" s="313" t="str">
        <f t="shared" si="10"/>
        <v/>
      </c>
      <c r="Q6" s="323" t="str">
        <f t="shared" si="14"/>
        <v/>
      </c>
    </row>
    <row r="7" spans="1:25" outlineLevel="1">
      <c r="A7"/>
      <c r="B7" s="322" t="str">
        <f t="shared" si="15"/>
        <v/>
      </c>
      <c r="C7" s="308" t="e">
        <f t="shared" si="0"/>
        <v>#N/A</v>
      </c>
      <c r="D7" s="309" t="e">
        <f t="shared" si="1"/>
        <v>#N/A</v>
      </c>
      <c r="E7" s="310" t="str">
        <f t="shared" si="11"/>
        <v/>
      </c>
      <c r="F7" s="311" t="e">
        <f t="shared" si="2"/>
        <v>#N/A</v>
      </c>
      <c r="G7" s="311" t="e">
        <f t="shared" si="3"/>
        <v>#N/A</v>
      </c>
      <c r="H7" s="311" t="e">
        <f t="shared" si="4"/>
        <v>#N/A</v>
      </c>
      <c r="I7" s="311" t="e">
        <f t="shared" si="5"/>
        <v>#N/A</v>
      </c>
      <c r="J7" s="312" t="e">
        <f t="shared" si="6"/>
        <v>#N/A</v>
      </c>
      <c r="K7" s="312" t="e">
        <f t="shared" si="7"/>
        <v>#N/A</v>
      </c>
      <c r="L7" s="312" t="e">
        <f t="shared" si="8"/>
        <v>#N/A</v>
      </c>
      <c r="M7" s="312" t="e">
        <f t="shared" si="9"/>
        <v>#N/A</v>
      </c>
      <c r="N7" s="313" t="str">
        <f t="shared" si="12"/>
        <v/>
      </c>
      <c r="O7" s="313" t="str">
        <f t="shared" si="13"/>
        <v/>
      </c>
      <c r="P7" s="313" t="str">
        <f t="shared" si="10"/>
        <v/>
      </c>
      <c r="Q7" s="323" t="str">
        <f t="shared" si="14"/>
        <v/>
      </c>
    </row>
    <row r="8" spans="1:25" outlineLevel="1">
      <c r="A8"/>
      <c r="B8" s="322" t="str">
        <f t="shared" si="15"/>
        <v/>
      </c>
      <c r="C8" s="308" t="e">
        <f t="shared" si="0"/>
        <v>#N/A</v>
      </c>
      <c r="D8" s="309" t="e">
        <f t="shared" si="1"/>
        <v>#N/A</v>
      </c>
      <c r="E8" s="310" t="str">
        <f t="shared" si="11"/>
        <v/>
      </c>
      <c r="F8" s="311" t="e">
        <f t="shared" si="2"/>
        <v>#N/A</v>
      </c>
      <c r="G8" s="311" t="e">
        <f t="shared" si="3"/>
        <v>#N/A</v>
      </c>
      <c r="H8" s="311" t="e">
        <f t="shared" si="4"/>
        <v>#N/A</v>
      </c>
      <c r="I8" s="311" t="e">
        <f t="shared" si="5"/>
        <v>#N/A</v>
      </c>
      <c r="J8" s="312" t="e">
        <f t="shared" si="6"/>
        <v>#N/A</v>
      </c>
      <c r="K8" s="312" t="e">
        <f t="shared" si="7"/>
        <v>#N/A</v>
      </c>
      <c r="L8" s="312" t="e">
        <f t="shared" si="8"/>
        <v>#N/A</v>
      </c>
      <c r="M8" s="312" t="e">
        <f t="shared" si="9"/>
        <v>#N/A</v>
      </c>
      <c r="N8" s="313" t="str">
        <f t="shared" si="12"/>
        <v/>
      </c>
      <c r="O8" s="313" t="str">
        <f t="shared" si="13"/>
        <v/>
      </c>
      <c r="P8" s="313" t="str">
        <f t="shared" si="10"/>
        <v/>
      </c>
      <c r="Q8" s="323" t="str">
        <f t="shared" si="14"/>
        <v/>
      </c>
    </row>
    <row r="9" spans="1:25" outlineLevel="1">
      <c r="A9"/>
      <c r="B9" s="339" t="str">
        <f t="shared" si="15"/>
        <v/>
      </c>
      <c r="C9" s="340" t="e">
        <f t="shared" si="0"/>
        <v>#N/A</v>
      </c>
      <c r="D9" s="341" t="e">
        <f t="shared" si="1"/>
        <v>#N/A</v>
      </c>
      <c r="E9" s="342" t="str">
        <f t="shared" si="11"/>
        <v/>
      </c>
      <c r="F9" s="343" t="e">
        <f t="shared" si="2"/>
        <v>#N/A</v>
      </c>
      <c r="G9" s="343" t="e">
        <f t="shared" si="3"/>
        <v>#N/A</v>
      </c>
      <c r="H9" s="343" t="e">
        <f t="shared" si="4"/>
        <v>#N/A</v>
      </c>
      <c r="I9" s="343" t="e">
        <f t="shared" si="5"/>
        <v>#N/A</v>
      </c>
      <c r="J9" s="344" t="e">
        <f t="shared" si="6"/>
        <v>#N/A</v>
      </c>
      <c r="K9" s="344" t="e">
        <f t="shared" si="7"/>
        <v>#N/A</v>
      </c>
      <c r="L9" s="344" t="e">
        <f t="shared" si="8"/>
        <v>#N/A</v>
      </c>
      <c r="M9" s="344" t="e">
        <f t="shared" si="9"/>
        <v>#N/A</v>
      </c>
      <c r="N9" s="345" t="str">
        <f t="shared" si="12"/>
        <v/>
      </c>
      <c r="O9" s="345" t="str">
        <f t="shared" si="13"/>
        <v/>
      </c>
      <c r="P9" s="345" t="str">
        <f t="shared" si="10"/>
        <v/>
      </c>
      <c r="Q9" s="346" t="str">
        <f t="shared" si="14"/>
        <v/>
      </c>
    </row>
    <row r="10" spans="1:25" ht="15.75" outlineLevel="1" thickBot="1">
      <c r="A10"/>
      <c r="B10" s="324" t="str">
        <f t="shared" si="15"/>
        <v/>
      </c>
      <c r="C10" s="325" t="e">
        <f t="shared" si="0"/>
        <v>#N/A</v>
      </c>
      <c r="D10" s="326" t="e">
        <f t="shared" si="1"/>
        <v>#N/A</v>
      </c>
      <c r="E10" s="327" t="str">
        <f t="shared" si="11"/>
        <v/>
      </c>
      <c r="F10" s="328" t="e">
        <f t="shared" si="2"/>
        <v>#N/A</v>
      </c>
      <c r="G10" s="328" t="e">
        <f t="shared" si="3"/>
        <v>#N/A</v>
      </c>
      <c r="H10" s="328" t="e">
        <f t="shared" si="4"/>
        <v>#N/A</v>
      </c>
      <c r="I10" s="328" t="e">
        <f t="shared" si="5"/>
        <v>#N/A</v>
      </c>
      <c r="J10" s="329" t="e">
        <f t="shared" si="6"/>
        <v>#N/A</v>
      </c>
      <c r="K10" s="329" t="e">
        <f t="shared" si="7"/>
        <v>#N/A</v>
      </c>
      <c r="L10" s="329" t="e">
        <f t="shared" si="8"/>
        <v>#N/A</v>
      </c>
      <c r="M10" s="329" t="e">
        <f t="shared" si="9"/>
        <v>#N/A</v>
      </c>
      <c r="N10" s="330" t="str">
        <f t="shared" si="12"/>
        <v/>
      </c>
      <c r="O10" s="330" t="str">
        <f t="shared" si="13"/>
        <v/>
      </c>
      <c r="P10" s="330" t="str">
        <f t="shared" si="10"/>
        <v/>
      </c>
      <c r="Q10" s="331" t="str">
        <f t="shared" si="14"/>
        <v/>
      </c>
    </row>
    <row r="11" spans="1:25" ht="15.75" outlineLevel="1" thickBot="1">
      <c r="J11" s="124"/>
      <c r="K11" s="124"/>
      <c r="M11" s="124"/>
      <c r="N11" s="124"/>
      <c r="P11" s="124"/>
      <c r="T11" s="124"/>
      <c r="U11" s="124"/>
    </row>
    <row r="12" spans="1:25" ht="29.25" thickBot="1">
      <c r="B12" s="302">
        <v>0</v>
      </c>
      <c r="C12" s="298"/>
      <c r="D12" s="298"/>
      <c r="E12" s="297" t="s">
        <v>2442</v>
      </c>
      <c r="F12" s="287"/>
      <c r="G12" s="287"/>
      <c r="H12" s="287"/>
      <c r="I12" s="287"/>
      <c r="J12" s="287"/>
      <c r="K12" s="287"/>
      <c r="L12" s="287"/>
      <c r="M12" s="287"/>
      <c r="N12" s="133" t="s">
        <v>567</v>
      </c>
      <c r="O12" s="133"/>
      <c r="P12" s="133"/>
      <c r="Q12" s="133"/>
      <c r="R12" s="347"/>
      <c r="S12" s="133"/>
      <c r="T12" s="333" t="s">
        <v>2260</v>
      </c>
      <c r="U12" s="336" t="s">
        <v>2439</v>
      </c>
    </row>
    <row r="13" spans="1:25" ht="32.25" thickBot="1">
      <c r="B13" s="303"/>
      <c r="C13" s="299"/>
      <c r="D13" s="300"/>
      <c r="E13" s="296" t="s">
        <v>18</v>
      </c>
      <c r="F13" s="301" t="s">
        <v>2443</v>
      </c>
      <c r="G13" s="286"/>
      <c r="H13" s="354" t="s">
        <v>2262</v>
      </c>
      <c r="I13" s="354"/>
      <c r="J13" s="354"/>
      <c r="K13" s="354"/>
      <c r="L13" s="354"/>
      <c r="M13" s="286" t="s">
        <v>2444</v>
      </c>
      <c r="N13" s="209" t="s">
        <v>0</v>
      </c>
      <c r="O13" s="206"/>
      <c r="P13" s="207">
        <f>SUBTOTAL(9, $P$17:$P$870)</f>
        <v>0</v>
      </c>
      <c r="Q13" s="206"/>
      <c r="R13" s="348"/>
      <c r="S13" s="206"/>
      <c r="T13" s="334" t="s">
        <v>2261</v>
      </c>
      <c r="U13" s="335" t="s">
        <v>1285</v>
      </c>
    </row>
    <row r="14" spans="1:25" ht="16.5" thickBot="1">
      <c r="B14" s="211"/>
      <c r="C14" s="211"/>
      <c r="D14" s="211"/>
      <c r="E14" s="211"/>
      <c r="F14" s="211"/>
      <c r="G14" s="212"/>
      <c r="H14" s="212"/>
      <c r="I14" s="210"/>
      <c r="J14" s="205">
        <f>COUNT(J16:J870)</f>
        <v>1</v>
      </c>
      <c r="K14" s="205">
        <f>COUNT(K16:K870)</f>
        <v>1</v>
      </c>
      <c r="L14" s="205">
        <f>COUNT(L16:L870)</f>
        <v>1</v>
      </c>
      <c r="M14" s="205">
        <f>COUNT(M16:M870)</f>
        <v>1</v>
      </c>
      <c r="N14" s="355" t="s">
        <v>2038</v>
      </c>
      <c r="O14" s="356"/>
      <c r="P14" s="356"/>
      <c r="Q14" s="357"/>
      <c r="R14" s="186"/>
      <c r="S14" s="130"/>
      <c r="T14" s="130"/>
      <c r="U14" s="289"/>
      <c r="V14" s="131"/>
      <c r="W14" s="358" t="s">
        <v>2039</v>
      </c>
      <c r="X14" s="358"/>
      <c r="Y14" s="358"/>
    </row>
    <row r="15" spans="1:25" ht="45.75" thickBot="1">
      <c r="B15" s="196" t="s">
        <v>1</v>
      </c>
      <c r="C15" s="197" t="s">
        <v>2257</v>
      </c>
      <c r="D15" s="198" t="s">
        <v>2258</v>
      </c>
      <c r="E15" s="290" t="s">
        <v>2</v>
      </c>
      <c r="F15" s="137" t="s">
        <v>46</v>
      </c>
      <c r="G15" s="115" t="s">
        <v>37</v>
      </c>
      <c r="H15" s="196" t="s">
        <v>38</v>
      </c>
      <c r="I15" s="198" t="s">
        <v>2259</v>
      </c>
      <c r="J15" s="45" t="s">
        <v>4</v>
      </c>
      <c r="K15" s="199" t="s">
        <v>5</v>
      </c>
      <c r="L15" s="199" t="s">
        <v>2042</v>
      </c>
      <c r="M15" s="46" t="s">
        <v>7</v>
      </c>
      <c r="N15" s="200" t="s">
        <v>2038</v>
      </c>
      <c r="O15" s="201" t="s">
        <v>34</v>
      </c>
      <c r="P15" s="200" t="s">
        <v>1716</v>
      </c>
      <c r="Q15" s="139" t="s">
        <v>2043</v>
      </c>
      <c r="R15" s="349" t="s">
        <v>2098</v>
      </c>
      <c r="S15" s="137" t="s">
        <v>2101</v>
      </c>
      <c r="T15" s="137" t="s">
        <v>2044</v>
      </c>
      <c r="U15" s="137" t="s">
        <v>2045</v>
      </c>
      <c r="V15" s="131"/>
      <c r="W15" s="123" t="s">
        <v>2046</v>
      </c>
      <c r="X15" s="123" t="s">
        <v>2047</v>
      </c>
      <c r="Y15" s="123" t="s">
        <v>2048</v>
      </c>
    </row>
    <row r="16" spans="1:25">
      <c r="A16" s="130">
        <v>1</v>
      </c>
      <c r="B16" s="140" t="s">
        <v>2445</v>
      </c>
      <c r="C16" s="141">
        <v>1</v>
      </c>
      <c r="D16" s="142">
        <v>1</v>
      </c>
      <c r="E16" s="291" t="s">
        <v>2446</v>
      </c>
      <c r="F16" s="118" t="s">
        <v>2447</v>
      </c>
      <c r="G16" s="143">
        <v>0</v>
      </c>
      <c r="H16" s="352">
        <v>100</v>
      </c>
      <c r="I16" s="143"/>
      <c r="J16" s="147">
        <v>45343</v>
      </c>
      <c r="K16" s="148">
        <v>45343</v>
      </c>
      <c r="L16" s="148">
        <v>45343</v>
      </c>
      <c r="M16" s="148">
        <v>45343</v>
      </c>
      <c r="N16" s="145">
        <v>1000.01</v>
      </c>
      <c r="O16" s="148" t="s">
        <v>2448</v>
      </c>
      <c r="P16" s="154">
        <v>1</v>
      </c>
      <c r="Q16" s="150" t="s">
        <v>2449</v>
      </c>
      <c r="R16" s="154"/>
      <c r="S16" s="150"/>
      <c r="T16" s="151"/>
      <c r="U16" s="151"/>
      <c r="V16" s="131"/>
      <c r="X16" s="130"/>
    </row>
    <row r="17" spans="1:24">
      <c r="A17" s="130">
        <f>A16+1</f>
        <v>2</v>
      </c>
      <c r="B17" s="140"/>
      <c r="C17" s="141"/>
      <c r="D17" s="142"/>
      <c r="E17" s="291"/>
      <c r="F17" s="118"/>
      <c r="G17" s="143"/>
      <c r="H17" s="352"/>
      <c r="I17" s="143"/>
      <c r="J17" s="147"/>
      <c r="K17" s="148"/>
      <c r="L17" s="148"/>
      <c r="M17" s="148"/>
      <c r="N17" s="145"/>
      <c r="O17" s="148"/>
      <c r="P17" s="154"/>
      <c r="Q17" s="150"/>
      <c r="R17" s="154"/>
      <c r="S17" s="150"/>
      <c r="T17" s="151"/>
      <c r="U17" s="151"/>
      <c r="V17" s="131"/>
      <c r="X17" s="130"/>
    </row>
    <row r="18" spans="1:24">
      <c r="A18" s="130">
        <f>A17+1</f>
        <v>3</v>
      </c>
      <c r="B18" s="140"/>
      <c r="C18" s="141"/>
      <c r="D18" s="142"/>
      <c r="E18" s="291"/>
      <c r="F18" s="118"/>
      <c r="G18" s="143"/>
      <c r="H18" s="352"/>
      <c r="I18" s="143"/>
      <c r="J18" s="147"/>
      <c r="K18" s="148"/>
      <c r="L18" s="148"/>
      <c r="M18" s="148"/>
      <c r="N18" s="145"/>
      <c r="O18" s="148"/>
      <c r="P18" s="154"/>
      <c r="Q18" s="150"/>
      <c r="R18" s="154"/>
      <c r="S18" s="150"/>
      <c r="T18" s="151"/>
      <c r="U18" s="151"/>
      <c r="V18" s="131"/>
      <c r="X18" s="130"/>
    </row>
    <row r="19" spans="1:24">
      <c r="A19" s="130">
        <f t="shared" ref="A19:A93" si="16">A18+1</f>
        <v>4</v>
      </c>
      <c r="B19" s="140"/>
      <c r="C19" s="141"/>
      <c r="D19" s="142"/>
      <c r="E19" s="291"/>
      <c r="F19" s="118"/>
      <c r="G19" s="143"/>
      <c r="H19" s="352"/>
      <c r="I19" s="143"/>
      <c r="J19" s="147"/>
      <c r="K19" s="148"/>
      <c r="L19" s="148"/>
      <c r="M19" s="148"/>
      <c r="N19" s="145"/>
      <c r="O19" s="148"/>
      <c r="P19" s="154"/>
      <c r="Q19" s="150"/>
      <c r="R19" s="154"/>
      <c r="S19" s="150"/>
      <c r="T19" s="151"/>
      <c r="U19" s="151"/>
      <c r="V19" s="131"/>
      <c r="X19" s="130"/>
    </row>
    <row r="20" spans="1:24">
      <c r="A20" s="130">
        <f t="shared" si="16"/>
        <v>5</v>
      </c>
      <c r="B20" s="140"/>
      <c r="C20" s="141"/>
      <c r="D20" s="142"/>
      <c r="E20" s="291"/>
      <c r="F20" s="118"/>
      <c r="G20" s="143"/>
      <c r="H20" s="352"/>
      <c r="I20" s="143"/>
      <c r="J20" s="147"/>
      <c r="K20" s="148"/>
      <c r="L20" s="148"/>
      <c r="M20" s="148"/>
      <c r="N20" s="145"/>
      <c r="O20" s="148"/>
      <c r="P20" s="154"/>
      <c r="Q20" s="150"/>
      <c r="R20" s="154"/>
      <c r="S20" s="150"/>
      <c r="T20" s="151"/>
      <c r="U20" s="151"/>
      <c r="V20" s="131"/>
      <c r="X20" s="130"/>
    </row>
    <row r="21" spans="1:24">
      <c r="A21" s="130">
        <f t="shared" si="16"/>
        <v>6</v>
      </c>
      <c r="B21" s="140"/>
      <c r="C21" s="141"/>
      <c r="D21" s="142"/>
      <c r="E21" s="291"/>
      <c r="F21" s="118"/>
      <c r="G21" s="143"/>
      <c r="H21" s="352"/>
      <c r="I21" s="143"/>
      <c r="J21" s="147"/>
      <c r="K21" s="148"/>
      <c r="L21" s="148"/>
      <c r="M21" s="148"/>
      <c r="N21" s="145"/>
      <c r="O21" s="148"/>
      <c r="P21" s="154"/>
      <c r="Q21" s="150"/>
      <c r="R21" s="154"/>
      <c r="S21" s="150"/>
      <c r="T21" s="151"/>
      <c r="U21" s="151"/>
      <c r="V21" s="131"/>
      <c r="X21" s="130"/>
    </row>
    <row r="22" spans="1:24">
      <c r="A22" s="130">
        <f t="shared" si="16"/>
        <v>7</v>
      </c>
      <c r="B22" s="140"/>
      <c r="C22" s="141"/>
      <c r="D22" s="142"/>
      <c r="E22" s="291"/>
      <c r="F22" s="118"/>
      <c r="G22" s="143"/>
      <c r="H22" s="352"/>
      <c r="I22" s="143"/>
      <c r="J22" s="147"/>
      <c r="K22" s="148"/>
      <c r="L22" s="148"/>
      <c r="M22" s="148"/>
      <c r="N22" s="145"/>
      <c r="O22" s="148"/>
      <c r="P22" s="154"/>
      <c r="Q22" s="150"/>
      <c r="R22" s="154"/>
      <c r="S22" s="150"/>
      <c r="T22" s="151"/>
      <c r="U22" s="151"/>
      <c r="V22" s="131"/>
      <c r="X22" s="130"/>
    </row>
    <row r="23" spans="1:24">
      <c r="A23" s="130">
        <f>A22+1</f>
        <v>8</v>
      </c>
      <c r="B23" s="140"/>
      <c r="C23" s="141"/>
      <c r="D23" s="142"/>
      <c r="E23" s="291"/>
      <c r="F23" s="118"/>
      <c r="G23" s="143"/>
      <c r="H23" s="352"/>
      <c r="I23" s="143"/>
      <c r="J23" s="147"/>
      <c r="K23" s="148"/>
      <c r="L23" s="148"/>
      <c r="M23" s="148"/>
      <c r="N23" s="145"/>
      <c r="O23" s="148"/>
      <c r="P23" s="154"/>
      <c r="Q23" s="150"/>
      <c r="R23" s="154"/>
      <c r="S23" s="150"/>
      <c r="T23" s="151"/>
      <c r="U23" s="151"/>
      <c r="V23" s="131"/>
      <c r="X23" s="130"/>
    </row>
    <row r="24" spans="1:24">
      <c r="A24" s="130">
        <f t="shared" si="16"/>
        <v>9</v>
      </c>
      <c r="B24" s="140"/>
      <c r="C24" s="141"/>
      <c r="D24" s="142"/>
      <c r="E24" s="291"/>
      <c r="F24" s="118"/>
      <c r="G24" s="143"/>
      <c r="H24" s="352"/>
      <c r="I24" s="143"/>
      <c r="J24" s="147"/>
      <c r="K24" s="148"/>
      <c r="L24" s="148"/>
      <c r="M24" s="148"/>
      <c r="N24" s="145"/>
      <c r="O24" s="148"/>
      <c r="P24" s="154"/>
      <c r="Q24" s="150"/>
      <c r="R24" s="154"/>
      <c r="S24" s="150"/>
      <c r="T24" s="151"/>
      <c r="U24" s="151"/>
      <c r="V24" s="131"/>
      <c r="X24" s="130"/>
    </row>
    <row r="25" spans="1:24">
      <c r="A25" s="130">
        <f t="shared" si="16"/>
        <v>10</v>
      </c>
      <c r="B25" s="140"/>
      <c r="C25" s="141"/>
      <c r="D25" s="142"/>
      <c r="E25" s="291"/>
      <c r="F25" s="118"/>
      <c r="G25" s="143"/>
      <c r="H25" s="352"/>
      <c r="I25" s="143"/>
      <c r="J25" s="147"/>
      <c r="K25" s="148"/>
      <c r="L25" s="148"/>
      <c r="M25" s="148"/>
      <c r="N25" s="145"/>
      <c r="O25" s="148"/>
      <c r="P25" s="154"/>
      <c r="Q25" s="150"/>
      <c r="R25" s="154"/>
      <c r="S25" s="150"/>
      <c r="T25" s="151"/>
      <c r="U25" s="151"/>
      <c r="V25" s="131"/>
      <c r="X25" s="130"/>
    </row>
    <row r="26" spans="1:24">
      <c r="A26" s="130">
        <f t="shared" si="16"/>
        <v>11</v>
      </c>
      <c r="B26" s="140"/>
      <c r="C26" s="141"/>
      <c r="D26" s="142"/>
      <c r="E26" s="291"/>
      <c r="F26" s="118"/>
      <c r="G26" s="143"/>
      <c r="H26" s="352"/>
      <c r="I26" s="143"/>
      <c r="J26" s="147"/>
      <c r="K26" s="148"/>
      <c r="L26" s="148"/>
      <c r="M26" s="148"/>
      <c r="N26" s="145"/>
      <c r="O26" s="148"/>
      <c r="P26" s="154"/>
      <c r="Q26" s="150"/>
      <c r="R26" s="154"/>
      <c r="S26" s="150"/>
      <c r="T26" s="353"/>
      <c r="U26" s="151"/>
      <c r="V26" s="131"/>
      <c r="X26" s="130"/>
    </row>
    <row r="27" spans="1:24">
      <c r="A27" s="130">
        <f t="shared" si="16"/>
        <v>12</v>
      </c>
      <c r="B27" s="140"/>
      <c r="C27" s="141"/>
      <c r="D27" s="142"/>
      <c r="E27" s="291"/>
      <c r="F27" s="118"/>
      <c r="G27" s="143"/>
      <c r="H27" s="352"/>
      <c r="I27" s="143"/>
      <c r="J27" s="147"/>
      <c r="K27" s="148"/>
      <c r="L27" s="148"/>
      <c r="M27" s="148"/>
      <c r="N27" s="145"/>
      <c r="O27" s="148"/>
      <c r="P27" s="154"/>
      <c r="Q27" s="150"/>
      <c r="R27" s="154"/>
      <c r="S27" s="150"/>
      <c r="T27" s="151"/>
      <c r="U27" s="151"/>
      <c r="V27" s="131"/>
      <c r="X27" s="130"/>
    </row>
    <row r="28" spans="1:24">
      <c r="A28" s="130">
        <f t="shared" si="16"/>
        <v>13</v>
      </c>
      <c r="B28" s="140"/>
      <c r="C28" s="141"/>
      <c r="D28" s="142"/>
      <c r="E28" s="291"/>
      <c r="F28" s="118"/>
      <c r="G28" s="143"/>
      <c r="H28" s="352"/>
      <c r="I28" s="143"/>
      <c r="J28" s="147"/>
      <c r="K28" s="148"/>
      <c r="L28" s="148"/>
      <c r="M28" s="148"/>
      <c r="N28" s="145"/>
      <c r="O28" s="148"/>
      <c r="P28" s="154"/>
      <c r="Q28" s="150"/>
      <c r="R28" s="154"/>
      <c r="S28" s="150"/>
      <c r="T28" s="151"/>
      <c r="U28" s="151"/>
      <c r="V28" s="131"/>
      <c r="X28" s="130"/>
    </row>
    <row r="29" spans="1:24">
      <c r="A29" s="130">
        <f t="shared" si="16"/>
        <v>14</v>
      </c>
      <c r="B29" s="140"/>
      <c r="C29" s="141"/>
      <c r="D29" s="142"/>
      <c r="E29" s="291"/>
      <c r="F29" s="118"/>
      <c r="G29" s="143"/>
      <c r="H29" s="352"/>
      <c r="I29" s="143"/>
      <c r="J29" s="147"/>
      <c r="K29" s="148"/>
      <c r="L29" s="148"/>
      <c r="M29" s="148"/>
      <c r="N29" s="145"/>
      <c r="O29" s="148"/>
      <c r="P29" s="154"/>
      <c r="Q29" s="150"/>
      <c r="R29" s="154"/>
      <c r="S29" s="150"/>
      <c r="T29" s="151"/>
      <c r="U29" s="151"/>
      <c r="V29" s="131"/>
      <c r="X29" s="130"/>
    </row>
    <row r="30" spans="1:24">
      <c r="A30" s="130">
        <f t="shared" si="16"/>
        <v>15</v>
      </c>
      <c r="B30" s="140"/>
      <c r="C30" s="141"/>
      <c r="D30" s="142"/>
      <c r="E30" s="291"/>
      <c r="F30" s="118"/>
      <c r="G30" s="143"/>
      <c r="H30" s="352"/>
      <c r="I30" s="143"/>
      <c r="J30" s="147"/>
      <c r="K30" s="148"/>
      <c r="L30" s="148"/>
      <c r="M30" s="148"/>
      <c r="N30" s="145"/>
      <c r="O30" s="148"/>
      <c r="P30" s="154"/>
      <c r="Q30" s="150"/>
      <c r="R30" s="154"/>
      <c r="S30" s="150"/>
      <c r="T30" s="151"/>
      <c r="U30" s="151"/>
      <c r="V30" s="131"/>
      <c r="X30" s="130"/>
    </row>
    <row r="31" spans="1:24">
      <c r="A31" s="130">
        <f t="shared" si="16"/>
        <v>16</v>
      </c>
      <c r="B31" s="140"/>
      <c r="C31" s="141"/>
      <c r="D31" s="142"/>
      <c r="E31" s="291"/>
      <c r="F31" s="118"/>
      <c r="G31" s="143"/>
      <c r="H31" s="352"/>
      <c r="I31" s="143"/>
      <c r="J31" s="147"/>
      <c r="K31" s="148"/>
      <c r="L31" s="148"/>
      <c r="M31" s="148"/>
      <c r="N31" s="145"/>
      <c r="O31" s="148"/>
      <c r="P31" s="154"/>
      <c r="Q31" s="150"/>
      <c r="R31" s="154"/>
      <c r="S31" s="150"/>
      <c r="T31" s="151"/>
      <c r="U31" s="151"/>
      <c r="V31" s="131"/>
      <c r="X31" s="130"/>
    </row>
    <row r="32" spans="1:24">
      <c r="A32" s="130">
        <f t="shared" si="16"/>
        <v>17</v>
      </c>
      <c r="B32" s="140"/>
      <c r="C32" s="141"/>
      <c r="D32" s="142"/>
      <c r="E32" s="291"/>
      <c r="F32" s="118"/>
      <c r="G32" s="143"/>
      <c r="H32" s="352"/>
      <c r="I32" s="143"/>
      <c r="J32" s="147"/>
      <c r="K32" s="148"/>
      <c r="L32" s="148"/>
      <c r="M32" s="148"/>
      <c r="N32" s="145"/>
      <c r="O32" s="148"/>
      <c r="P32" s="154"/>
      <c r="Q32" s="150"/>
      <c r="R32" s="154"/>
      <c r="S32" s="150"/>
      <c r="T32" s="151"/>
      <c r="U32" s="151"/>
      <c r="V32" s="131"/>
      <c r="X32" s="130"/>
    </row>
    <row r="33" spans="1:24">
      <c r="A33" s="130">
        <f t="shared" si="16"/>
        <v>18</v>
      </c>
      <c r="B33" s="140"/>
      <c r="C33" s="141"/>
      <c r="D33" s="142"/>
      <c r="E33" s="291"/>
      <c r="F33" s="118"/>
      <c r="G33" s="143"/>
      <c r="H33" s="352"/>
      <c r="I33" s="143"/>
      <c r="J33" s="147"/>
      <c r="K33" s="148"/>
      <c r="L33" s="148"/>
      <c r="M33" s="148"/>
      <c r="N33" s="145"/>
      <c r="O33" s="148"/>
      <c r="P33" s="154"/>
      <c r="Q33" s="150"/>
      <c r="R33" s="154"/>
      <c r="S33" s="150"/>
      <c r="T33" s="151"/>
      <c r="U33" s="151"/>
      <c r="V33" s="131"/>
      <c r="X33" s="130"/>
    </row>
    <row r="34" spans="1:24">
      <c r="A34" s="130">
        <f t="shared" si="16"/>
        <v>19</v>
      </c>
      <c r="B34" s="140"/>
      <c r="C34" s="141"/>
      <c r="D34" s="142"/>
      <c r="E34" s="291"/>
      <c r="F34" s="118"/>
      <c r="G34" s="143"/>
      <c r="H34" s="352"/>
      <c r="I34" s="143"/>
      <c r="J34" s="147"/>
      <c r="K34" s="148"/>
      <c r="L34" s="148"/>
      <c r="M34" s="148"/>
      <c r="N34" s="145"/>
      <c r="O34" s="148"/>
      <c r="P34" s="154"/>
      <c r="Q34" s="150"/>
      <c r="R34" s="154"/>
      <c r="S34" s="150"/>
      <c r="T34" s="151"/>
      <c r="U34" s="151"/>
      <c r="V34" s="131"/>
      <c r="X34" s="130"/>
    </row>
    <row r="35" spans="1:24">
      <c r="A35" s="130">
        <f t="shared" si="16"/>
        <v>20</v>
      </c>
      <c r="B35" s="140"/>
      <c r="C35" s="141"/>
      <c r="D35" s="142"/>
      <c r="E35" s="291"/>
      <c r="F35" s="118"/>
      <c r="G35" s="143"/>
      <c r="H35" s="352"/>
      <c r="I35" s="143"/>
      <c r="J35" s="147"/>
      <c r="K35" s="148"/>
      <c r="L35" s="148"/>
      <c r="M35" s="148"/>
      <c r="N35" s="145"/>
      <c r="O35" s="148"/>
      <c r="P35" s="154"/>
      <c r="Q35" s="150"/>
      <c r="R35" s="154"/>
      <c r="S35" s="150"/>
      <c r="T35" s="151"/>
      <c r="U35" s="151"/>
      <c r="V35" s="131"/>
      <c r="X35" s="130"/>
    </row>
    <row r="36" spans="1:24">
      <c r="A36" s="130">
        <f t="shared" si="16"/>
        <v>21</v>
      </c>
      <c r="B36" s="140"/>
      <c r="C36" s="141"/>
      <c r="D36" s="142"/>
      <c r="E36" s="291"/>
      <c r="F36" s="118"/>
      <c r="G36" s="143"/>
      <c r="H36" s="352"/>
      <c r="I36" s="143"/>
      <c r="J36" s="147"/>
      <c r="K36" s="148"/>
      <c r="L36" s="148"/>
      <c r="M36" s="148"/>
      <c r="N36" s="145"/>
      <c r="O36" s="148"/>
      <c r="P36" s="154"/>
      <c r="Q36" s="150"/>
      <c r="R36" s="154"/>
      <c r="S36" s="150"/>
      <c r="T36" s="151"/>
      <c r="U36" s="151"/>
      <c r="V36" s="131"/>
      <c r="X36" s="130"/>
    </row>
    <row r="37" spans="1:24">
      <c r="A37" s="130">
        <f t="shared" si="16"/>
        <v>22</v>
      </c>
      <c r="B37" s="140"/>
      <c r="C37" s="141"/>
      <c r="D37" s="142"/>
      <c r="E37" s="291"/>
      <c r="F37" s="118"/>
      <c r="G37" s="143"/>
      <c r="H37" s="352"/>
      <c r="I37" s="143"/>
      <c r="J37" s="147"/>
      <c r="K37" s="148"/>
      <c r="L37" s="148"/>
      <c r="M37" s="148"/>
      <c r="N37" s="145"/>
      <c r="O37" s="148"/>
      <c r="P37" s="154"/>
      <c r="Q37" s="150"/>
      <c r="R37" s="154"/>
      <c r="S37" s="150"/>
      <c r="T37" s="151"/>
      <c r="U37" s="151"/>
      <c r="V37" s="131"/>
      <c r="X37" s="130"/>
    </row>
    <row r="38" spans="1:24">
      <c r="A38" s="130">
        <f t="shared" si="16"/>
        <v>23</v>
      </c>
      <c r="B38" s="140"/>
      <c r="C38" s="141"/>
      <c r="D38" s="142"/>
      <c r="E38" s="291"/>
      <c r="F38" s="118"/>
      <c r="G38" s="143"/>
      <c r="H38" s="352"/>
      <c r="I38" s="143"/>
      <c r="J38" s="147"/>
      <c r="K38" s="148"/>
      <c r="L38" s="148"/>
      <c r="M38" s="148"/>
      <c r="N38" s="145"/>
      <c r="O38" s="148"/>
      <c r="P38" s="154"/>
      <c r="Q38" s="150"/>
      <c r="R38" s="154"/>
      <c r="S38" s="150"/>
      <c r="T38" s="151"/>
      <c r="U38" s="151"/>
      <c r="V38" s="131"/>
      <c r="X38" s="130"/>
    </row>
    <row r="39" spans="1:24">
      <c r="A39" s="130">
        <f t="shared" si="16"/>
        <v>24</v>
      </c>
      <c r="B39" s="140"/>
      <c r="C39" s="141"/>
      <c r="D39" s="142"/>
      <c r="E39" s="291"/>
      <c r="F39" s="118"/>
      <c r="G39" s="143"/>
      <c r="H39" s="352"/>
      <c r="I39" s="143"/>
      <c r="J39" s="147"/>
      <c r="K39" s="148"/>
      <c r="L39" s="148"/>
      <c r="M39" s="148"/>
      <c r="N39" s="145"/>
      <c r="O39" s="148"/>
      <c r="P39" s="154"/>
      <c r="Q39" s="150"/>
      <c r="R39" s="154"/>
      <c r="S39" s="150"/>
      <c r="T39" s="151"/>
      <c r="U39" s="151"/>
      <c r="V39" s="131"/>
      <c r="X39" s="130"/>
    </row>
    <row r="40" spans="1:24">
      <c r="A40" s="130">
        <f t="shared" si="16"/>
        <v>25</v>
      </c>
      <c r="B40" s="140"/>
      <c r="C40" s="141"/>
      <c r="D40" s="142"/>
      <c r="E40" s="291"/>
      <c r="F40" s="118"/>
      <c r="G40" s="143"/>
      <c r="H40" s="352"/>
      <c r="I40" s="143"/>
      <c r="J40" s="147"/>
      <c r="K40" s="148"/>
      <c r="L40" s="148"/>
      <c r="M40" s="148"/>
      <c r="N40" s="145"/>
      <c r="O40" s="148"/>
      <c r="P40" s="154"/>
      <c r="Q40" s="150"/>
      <c r="R40" s="154"/>
      <c r="S40" s="150"/>
      <c r="T40" s="151"/>
      <c r="U40" s="151"/>
      <c r="V40" s="131"/>
      <c r="X40" s="130"/>
    </row>
    <row r="41" spans="1:24">
      <c r="A41" s="130">
        <f t="shared" si="16"/>
        <v>26</v>
      </c>
      <c r="B41" s="140"/>
      <c r="C41" s="141"/>
      <c r="D41" s="142"/>
      <c r="E41" s="291"/>
      <c r="F41" s="118"/>
      <c r="G41" s="143"/>
      <c r="H41" s="352"/>
      <c r="I41" s="143"/>
      <c r="J41" s="147"/>
      <c r="K41" s="148"/>
      <c r="L41" s="148"/>
      <c r="M41" s="148"/>
      <c r="N41" s="145"/>
      <c r="O41" s="148"/>
      <c r="P41" s="154"/>
      <c r="Q41" s="150"/>
      <c r="R41" s="154"/>
      <c r="S41" s="150"/>
      <c r="T41" s="151"/>
      <c r="U41" s="151"/>
      <c r="V41" s="131"/>
      <c r="X41" s="130"/>
    </row>
    <row r="42" spans="1:24">
      <c r="A42" s="130">
        <f t="shared" si="16"/>
        <v>27</v>
      </c>
      <c r="B42" s="140"/>
      <c r="C42" s="141"/>
      <c r="D42" s="142"/>
      <c r="E42" s="291"/>
      <c r="F42" s="118"/>
      <c r="G42" s="143"/>
      <c r="H42" s="352"/>
      <c r="I42" s="143"/>
      <c r="J42" s="147"/>
      <c r="K42" s="148"/>
      <c r="L42" s="148"/>
      <c r="M42" s="148"/>
      <c r="N42" s="145"/>
      <c r="O42" s="148"/>
      <c r="P42" s="154"/>
      <c r="Q42" s="150"/>
      <c r="R42" s="154"/>
      <c r="S42" s="150"/>
      <c r="T42" s="151"/>
      <c r="U42" s="151"/>
      <c r="V42" s="131"/>
      <c r="X42" s="130"/>
    </row>
    <row r="43" spans="1:24">
      <c r="A43" s="130">
        <f t="shared" si="16"/>
        <v>28</v>
      </c>
      <c r="B43" s="140"/>
      <c r="C43" s="141"/>
      <c r="D43" s="142"/>
      <c r="E43" s="291"/>
      <c r="F43" s="118"/>
      <c r="G43" s="143"/>
      <c r="H43" s="143"/>
      <c r="I43" s="143"/>
      <c r="J43" s="147"/>
      <c r="K43" s="148"/>
      <c r="L43" s="148"/>
      <c r="M43" s="148"/>
      <c r="N43" s="145"/>
      <c r="O43" s="148"/>
      <c r="P43" s="154"/>
      <c r="Q43" s="150"/>
      <c r="R43" s="154"/>
      <c r="S43" s="150"/>
      <c r="T43" s="150"/>
      <c r="U43" s="151"/>
      <c r="V43" s="131"/>
      <c r="X43" s="130"/>
    </row>
    <row r="44" spans="1:24">
      <c r="A44" s="130">
        <f t="shared" si="16"/>
        <v>29</v>
      </c>
      <c r="B44" s="140"/>
      <c r="C44" s="141"/>
      <c r="D44" s="142"/>
      <c r="E44" s="291"/>
      <c r="F44" s="118"/>
      <c r="G44" s="143"/>
      <c r="H44" s="143"/>
      <c r="I44" s="143"/>
      <c r="J44" s="147"/>
      <c r="K44" s="148"/>
      <c r="L44" s="148"/>
      <c r="M44" s="148"/>
      <c r="N44" s="145"/>
      <c r="O44" s="148"/>
      <c r="P44" s="154"/>
      <c r="Q44" s="150"/>
      <c r="R44" s="154"/>
      <c r="S44" s="150"/>
      <c r="T44" s="150"/>
      <c r="U44" s="151"/>
      <c r="V44" s="131"/>
      <c r="X44" s="130"/>
    </row>
    <row r="45" spans="1:24">
      <c r="A45" s="130">
        <f t="shared" si="16"/>
        <v>30</v>
      </c>
      <c r="B45" s="140"/>
      <c r="C45" s="141"/>
      <c r="D45" s="142"/>
      <c r="E45" s="291"/>
      <c r="F45" s="118"/>
      <c r="G45" s="143"/>
      <c r="H45" s="143"/>
      <c r="I45" s="143"/>
      <c r="J45" s="147"/>
      <c r="K45" s="148"/>
      <c r="L45" s="148"/>
      <c r="M45" s="148"/>
      <c r="N45" s="145"/>
      <c r="O45" s="148"/>
      <c r="P45" s="154"/>
      <c r="Q45" s="150"/>
      <c r="R45" s="154"/>
      <c r="S45" s="150"/>
      <c r="T45" s="150"/>
      <c r="U45" s="151"/>
      <c r="V45" s="131"/>
      <c r="X45" s="130"/>
    </row>
    <row r="46" spans="1:24">
      <c r="A46" s="130">
        <f t="shared" si="16"/>
        <v>31</v>
      </c>
      <c r="B46" s="140"/>
      <c r="C46" s="141"/>
      <c r="D46" s="142"/>
      <c r="E46" s="291"/>
      <c r="F46" s="118"/>
      <c r="G46" s="143"/>
      <c r="H46" s="143"/>
      <c r="I46" s="143"/>
      <c r="J46" s="147"/>
      <c r="K46" s="148"/>
      <c r="L46" s="148"/>
      <c r="M46" s="148"/>
      <c r="N46" s="145"/>
      <c r="O46" s="148"/>
      <c r="P46" s="154"/>
      <c r="Q46" s="150"/>
      <c r="R46" s="154"/>
      <c r="S46" s="150"/>
      <c r="T46" s="150"/>
      <c r="U46" s="151"/>
      <c r="V46" s="131"/>
      <c r="X46" s="130"/>
    </row>
    <row r="47" spans="1:24">
      <c r="A47" s="130">
        <f t="shared" si="16"/>
        <v>32</v>
      </c>
      <c r="B47" s="140"/>
      <c r="C47" s="141"/>
      <c r="D47" s="142"/>
      <c r="E47" s="291"/>
      <c r="F47" s="118"/>
      <c r="G47" s="143"/>
      <c r="H47" s="143"/>
      <c r="I47" s="143"/>
      <c r="J47" s="147"/>
      <c r="K47" s="148"/>
      <c r="L47" s="148"/>
      <c r="M47" s="148"/>
      <c r="N47" s="145"/>
      <c r="O47" s="148"/>
      <c r="P47" s="154"/>
      <c r="Q47" s="150"/>
      <c r="R47" s="154"/>
      <c r="S47" s="150"/>
      <c r="T47" s="150"/>
      <c r="U47" s="151"/>
      <c r="V47" s="131"/>
      <c r="X47" s="130"/>
    </row>
    <row r="48" spans="1:24">
      <c r="A48" s="130">
        <f t="shared" si="16"/>
        <v>33</v>
      </c>
      <c r="B48" s="140"/>
      <c r="C48" s="141"/>
      <c r="D48" s="142"/>
      <c r="E48" s="291"/>
      <c r="F48" s="118"/>
      <c r="G48" s="143"/>
      <c r="H48" s="143"/>
      <c r="I48" s="143"/>
      <c r="J48" s="147"/>
      <c r="K48" s="148"/>
      <c r="L48" s="148"/>
      <c r="M48" s="148"/>
      <c r="N48" s="145"/>
      <c r="O48" s="148"/>
      <c r="P48" s="154"/>
      <c r="Q48" s="150"/>
      <c r="R48" s="154"/>
      <c r="S48" s="150"/>
      <c r="T48" s="151"/>
      <c r="U48" s="151"/>
      <c r="V48" s="131"/>
      <c r="X48" s="130"/>
    </row>
    <row r="49" spans="1:24">
      <c r="A49" s="130">
        <f t="shared" si="16"/>
        <v>34</v>
      </c>
      <c r="B49" s="140"/>
      <c r="C49" s="141"/>
      <c r="D49" s="142"/>
      <c r="E49" s="291"/>
      <c r="F49" s="118"/>
      <c r="G49" s="143"/>
      <c r="H49" s="143"/>
      <c r="I49" s="143"/>
      <c r="J49" s="147"/>
      <c r="K49" s="148"/>
      <c r="L49" s="148"/>
      <c r="M49" s="148"/>
      <c r="N49" s="145"/>
      <c r="O49" s="148"/>
      <c r="P49" s="154"/>
      <c r="Q49" s="150"/>
      <c r="R49" s="154"/>
      <c r="S49" s="150"/>
      <c r="T49" s="151"/>
      <c r="U49" s="151"/>
      <c r="V49" s="131"/>
      <c r="X49" s="130"/>
    </row>
    <row r="50" spans="1:24">
      <c r="A50" s="130">
        <f t="shared" si="16"/>
        <v>35</v>
      </c>
      <c r="B50" s="140"/>
      <c r="C50" s="141"/>
      <c r="D50" s="142"/>
      <c r="E50" s="291"/>
      <c r="F50" s="118"/>
      <c r="G50" s="143"/>
      <c r="H50" s="143"/>
      <c r="I50" s="143"/>
      <c r="J50" s="147"/>
      <c r="K50" s="148"/>
      <c r="L50" s="148"/>
      <c r="M50" s="148"/>
      <c r="N50" s="145"/>
      <c r="O50" s="148"/>
      <c r="P50" s="154"/>
      <c r="Q50" s="150"/>
      <c r="R50" s="154"/>
      <c r="S50" s="150"/>
      <c r="T50" s="151"/>
      <c r="U50" s="151"/>
      <c r="V50" s="131"/>
      <c r="X50" s="130"/>
    </row>
    <row r="51" spans="1:24">
      <c r="A51" s="130">
        <f t="shared" si="16"/>
        <v>36</v>
      </c>
      <c r="B51" s="140"/>
      <c r="C51" s="141"/>
      <c r="D51" s="142"/>
      <c r="E51" s="291"/>
      <c r="F51" s="118"/>
      <c r="G51" s="143"/>
      <c r="H51" s="143"/>
      <c r="I51" s="143"/>
      <c r="J51" s="147"/>
      <c r="K51" s="148"/>
      <c r="L51" s="148"/>
      <c r="M51" s="148"/>
      <c r="N51" s="145"/>
      <c r="O51" s="148"/>
      <c r="P51" s="154"/>
      <c r="Q51" s="150"/>
      <c r="R51" s="154"/>
      <c r="S51" s="150"/>
      <c r="T51" s="151"/>
      <c r="U51" s="151"/>
      <c r="V51" s="131"/>
      <c r="X51" s="130"/>
    </row>
    <row r="52" spans="1:24">
      <c r="A52" s="130">
        <f t="shared" si="16"/>
        <v>37</v>
      </c>
      <c r="B52" s="140"/>
      <c r="C52" s="141"/>
      <c r="D52" s="142"/>
      <c r="E52" s="291"/>
      <c r="F52" s="118"/>
      <c r="G52" s="143"/>
      <c r="H52" s="143"/>
      <c r="I52" s="143"/>
      <c r="J52" s="147"/>
      <c r="K52" s="148"/>
      <c r="L52" s="148"/>
      <c r="M52" s="148"/>
      <c r="N52" s="145"/>
      <c r="O52" s="148"/>
      <c r="P52" s="154"/>
      <c r="Q52" s="150"/>
      <c r="R52" s="154"/>
      <c r="S52" s="150"/>
      <c r="T52" s="151"/>
      <c r="U52" s="151"/>
      <c r="V52" s="131"/>
      <c r="X52" s="130"/>
    </row>
    <row r="53" spans="1:24">
      <c r="A53" s="130">
        <f t="shared" si="16"/>
        <v>38</v>
      </c>
      <c r="B53" s="140"/>
      <c r="C53" s="141"/>
      <c r="D53" s="142"/>
      <c r="E53" s="291"/>
      <c r="F53" s="118"/>
      <c r="G53" s="143"/>
      <c r="H53" s="143"/>
      <c r="I53" s="143"/>
      <c r="J53" s="147"/>
      <c r="K53" s="148"/>
      <c r="L53" s="148"/>
      <c r="M53" s="148"/>
      <c r="N53" s="145"/>
      <c r="O53" s="148"/>
      <c r="P53" s="154"/>
      <c r="Q53" s="150"/>
      <c r="R53" s="154"/>
      <c r="S53" s="150"/>
      <c r="T53" s="151"/>
      <c r="U53" s="151"/>
      <c r="V53" s="131"/>
      <c r="X53" s="130"/>
    </row>
    <row r="54" spans="1:24">
      <c r="A54" s="130">
        <f t="shared" si="16"/>
        <v>39</v>
      </c>
      <c r="B54" s="140"/>
      <c r="C54" s="141"/>
      <c r="D54" s="142"/>
      <c r="E54" s="291"/>
      <c r="F54" s="118"/>
      <c r="G54" s="143"/>
      <c r="H54" s="143"/>
      <c r="I54" s="143"/>
      <c r="J54" s="147"/>
      <c r="K54" s="148"/>
      <c r="L54" s="148"/>
      <c r="M54" s="148"/>
      <c r="N54" s="145"/>
      <c r="O54" s="148"/>
      <c r="P54" s="154"/>
      <c r="Q54" s="150"/>
      <c r="R54" s="154"/>
      <c r="S54" s="150"/>
      <c r="T54" s="151"/>
      <c r="U54" s="151"/>
      <c r="V54" s="131"/>
      <c r="X54" s="130"/>
    </row>
    <row r="55" spans="1:24">
      <c r="A55" s="130">
        <f t="shared" si="16"/>
        <v>40</v>
      </c>
      <c r="B55" s="140"/>
      <c r="C55" s="141"/>
      <c r="D55" s="142"/>
      <c r="E55" s="291"/>
      <c r="F55" s="118"/>
      <c r="G55" s="143"/>
      <c r="H55" s="143"/>
      <c r="I55" s="143"/>
      <c r="J55" s="147"/>
      <c r="K55" s="148"/>
      <c r="L55" s="148"/>
      <c r="M55" s="148"/>
      <c r="N55" s="145"/>
      <c r="O55" s="148"/>
      <c r="P55" s="154"/>
      <c r="Q55" s="150"/>
      <c r="R55" s="154"/>
      <c r="S55" s="150"/>
      <c r="T55" s="151"/>
      <c r="U55" s="151"/>
      <c r="V55" s="131"/>
      <c r="X55" s="130"/>
    </row>
    <row r="56" spans="1:24">
      <c r="A56" s="130">
        <f t="shared" si="16"/>
        <v>41</v>
      </c>
      <c r="B56" s="140"/>
      <c r="C56" s="141"/>
      <c r="D56" s="142"/>
      <c r="E56" s="291"/>
      <c r="F56" s="118"/>
      <c r="G56" s="143"/>
      <c r="H56" s="143"/>
      <c r="I56" s="143"/>
      <c r="J56" s="147"/>
      <c r="K56" s="148"/>
      <c r="L56" s="148"/>
      <c r="M56" s="148"/>
      <c r="N56" s="145"/>
      <c r="O56" s="148"/>
      <c r="P56" s="154"/>
      <c r="Q56" s="150"/>
      <c r="R56" s="154"/>
      <c r="S56" s="150"/>
      <c r="T56" s="151"/>
      <c r="U56" s="151"/>
      <c r="V56" s="131"/>
      <c r="X56" s="130"/>
    </row>
    <row r="57" spans="1:24">
      <c r="A57" s="130">
        <f t="shared" si="16"/>
        <v>42</v>
      </c>
      <c r="B57" s="140"/>
      <c r="C57" s="141"/>
      <c r="D57" s="142"/>
      <c r="E57" s="291"/>
      <c r="F57" s="118"/>
      <c r="G57" s="143"/>
      <c r="H57" s="143"/>
      <c r="I57" s="143"/>
      <c r="J57" s="147"/>
      <c r="K57" s="148"/>
      <c r="L57" s="148"/>
      <c r="M57" s="148"/>
      <c r="N57" s="145"/>
      <c r="O57" s="148"/>
      <c r="P57" s="154"/>
      <c r="Q57" s="150"/>
      <c r="R57" s="154"/>
      <c r="S57" s="150"/>
      <c r="T57" s="151"/>
      <c r="U57" s="151"/>
      <c r="V57" s="131"/>
      <c r="X57" s="130"/>
    </row>
    <row r="58" spans="1:24">
      <c r="A58" s="130">
        <f t="shared" si="16"/>
        <v>43</v>
      </c>
      <c r="B58" s="140"/>
      <c r="C58" s="141"/>
      <c r="D58" s="142"/>
      <c r="E58" s="291"/>
      <c r="F58" s="118"/>
      <c r="G58" s="143"/>
      <c r="H58" s="143"/>
      <c r="I58" s="143"/>
      <c r="J58" s="147"/>
      <c r="K58" s="148"/>
      <c r="L58" s="148"/>
      <c r="M58" s="148"/>
      <c r="N58" s="145"/>
      <c r="O58" s="148"/>
      <c r="P58" s="154"/>
      <c r="Q58" s="150"/>
      <c r="R58" s="154"/>
      <c r="S58" s="150"/>
      <c r="T58" s="151"/>
      <c r="U58" s="151"/>
      <c r="V58" s="131"/>
      <c r="X58" s="130"/>
    </row>
    <row r="59" spans="1:24">
      <c r="A59" s="130">
        <f t="shared" si="16"/>
        <v>44</v>
      </c>
      <c r="B59" s="140"/>
      <c r="C59" s="141"/>
      <c r="D59" s="142"/>
      <c r="E59" s="291"/>
      <c r="F59" s="118"/>
      <c r="G59" s="143"/>
      <c r="H59" s="143"/>
      <c r="I59" s="143"/>
      <c r="J59" s="147"/>
      <c r="K59" s="148"/>
      <c r="L59" s="148"/>
      <c r="M59" s="148"/>
      <c r="N59" s="145"/>
      <c r="O59" s="148"/>
      <c r="P59" s="154"/>
      <c r="Q59" s="150"/>
      <c r="R59" s="154"/>
      <c r="S59" s="150"/>
      <c r="T59" s="151"/>
      <c r="U59" s="151"/>
      <c r="V59" s="131"/>
      <c r="X59" s="130"/>
    </row>
    <row r="60" spans="1:24">
      <c r="A60" s="130">
        <f t="shared" si="16"/>
        <v>45</v>
      </c>
      <c r="B60" s="140"/>
      <c r="C60" s="141"/>
      <c r="D60" s="142"/>
      <c r="E60" s="291"/>
      <c r="F60" s="118"/>
      <c r="G60" s="143"/>
      <c r="H60" s="143"/>
      <c r="I60" s="143"/>
      <c r="J60" s="147"/>
      <c r="K60" s="148"/>
      <c r="L60" s="148"/>
      <c r="M60" s="148"/>
      <c r="N60" s="145"/>
      <c r="O60" s="148"/>
      <c r="P60" s="154"/>
      <c r="Q60" s="150"/>
      <c r="R60" s="154"/>
      <c r="S60" s="150"/>
      <c r="T60" s="151"/>
      <c r="U60" s="151"/>
      <c r="V60" s="131"/>
      <c r="X60" s="130"/>
    </row>
    <row r="61" spans="1:24">
      <c r="A61" s="130">
        <f t="shared" si="16"/>
        <v>46</v>
      </c>
      <c r="B61" s="140"/>
      <c r="C61" s="141"/>
      <c r="D61" s="142"/>
      <c r="E61" s="291"/>
      <c r="F61" s="118"/>
      <c r="G61" s="143"/>
      <c r="H61" s="143"/>
      <c r="I61" s="143"/>
      <c r="J61" s="147"/>
      <c r="K61" s="148"/>
      <c r="L61" s="148"/>
      <c r="M61" s="148"/>
      <c r="N61" s="145"/>
      <c r="O61" s="148"/>
      <c r="P61" s="154"/>
      <c r="Q61" s="150"/>
      <c r="R61" s="154"/>
      <c r="S61" s="150"/>
      <c r="T61" s="151"/>
      <c r="U61" s="151"/>
      <c r="V61" s="131"/>
      <c r="X61" s="130"/>
    </row>
    <row r="62" spans="1:24">
      <c r="A62" s="130">
        <f t="shared" si="16"/>
        <v>47</v>
      </c>
      <c r="B62" s="140"/>
      <c r="C62" s="141"/>
      <c r="D62" s="142"/>
      <c r="E62" s="291"/>
      <c r="F62" s="118"/>
      <c r="G62" s="143"/>
      <c r="H62" s="143"/>
      <c r="I62" s="143"/>
      <c r="J62" s="147"/>
      <c r="K62" s="148"/>
      <c r="L62" s="148"/>
      <c r="M62" s="148"/>
      <c r="N62" s="145"/>
      <c r="O62" s="148"/>
      <c r="P62" s="154"/>
      <c r="Q62" s="150"/>
      <c r="R62" s="154"/>
      <c r="S62" s="150"/>
      <c r="T62" s="151"/>
      <c r="U62" s="151"/>
      <c r="V62" s="131"/>
      <c r="X62" s="130"/>
    </row>
    <row r="63" spans="1:24">
      <c r="A63" s="130">
        <f t="shared" si="16"/>
        <v>48</v>
      </c>
      <c r="B63" s="140"/>
      <c r="C63" s="141"/>
      <c r="D63" s="142"/>
      <c r="E63" s="291"/>
      <c r="F63" s="118"/>
      <c r="G63" s="143"/>
      <c r="H63" s="143"/>
      <c r="I63" s="143"/>
      <c r="J63" s="147"/>
      <c r="K63" s="148"/>
      <c r="L63" s="148"/>
      <c r="M63" s="148"/>
      <c r="N63" s="145"/>
      <c r="O63" s="148"/>
      <c r="P63" s="154"/>
      <c r="Q63" s="150"/>
      <c r="R63" s="154"/>
      <c r="S63" s="150"/>
      <c r="T63" s="151"/>
      <c r="U63" s="151"/>
      <c r="V63" s="131"/>
      <c r="X63" s="130"/>
    </row>
    <row r="64" spans="1:24">
      <c r="A64" s="130">
        <f t="shared" si="16"/>
        <v>49</v>
      </c>
      <c r="B64" s="140"/>
      <c r="C64" s="141"/>
      <c r="D64" s="142"/>
      <c r="E64" s="291"/>
      <c r="F64" s="118"/>
      <c r="G64" s="143"/>
      <c r="H64" s="143"/>
      <c r="I64" s="143"/>
      <c r="J64" s="147"/>
      <c r="K64" s="148"/>
      <c r="L64" s="148"/>
      <c r="M64" s="148"/>
      <c r="N64" s="145"/>
      <c r="O64" s="148"/>
      <c r="P64" s="154"/>
      <c r="Q64" s="150"/>
      <c r="R64" s="154"/>
      <c r="S64" s="150"/>
      <c r="T64" s="151"/>
      <c r="U64" s="151"/>
      <c r="V64" s="131"/>
      <c r="X64" s="130"/>
    </row>
    <row r="65" spans="1:24">
      <c r="A65" s="130">
        <f t="shared" si="16"/>
        <v>50</v>
      </c>
      <c r="B65" s="140"/>
      <c r="C65" s="141"/>
      <c r="D65" s="142"/>
      <c r="E65" s="291"/>
      <c r="F65" s="118"/>
      <c r="G65" s="143"/>
      <c r="H65" s="143"/>
      <c r="I65" s="143"/>
      <c r="J65" s="147"/>
      <c r="K65" s="148"/>
      <c r="L65" s="148"/>
      <c r="M65" s="148"/>
      <c r="N65" s="145"/>
      <c r="O65" s="148"/>
      <c r="P65" s="154"/>
      <c r="Q65" s="150"/>
      <c r="R65" s="154"/>
      <c r="S65" s="150"/>
      <c r="T65" s="151"/>
      <c r="U65" s="151"/>
      <c r="V65" s="131"/>
      <c r="X65" s="130"/>
    </row>
    <row r="66" spans="1:24">
      <c r="A66" s="130">
        <f t="shared" si="16"/>
        <v>51</v>
      </c>
      <c r="B66" s="140"/>
      <c r="C66" s="141"/>
      <c r="D66" s="142"/>
      <c r="E66" s="291"/>
      <c r="F66" s="118"/>
      <c r="G66" s="143"/>
      <c r="H66" s="143"/>
      <c r="I66" s="143"/>
      <c r="J66" s="147"/>
      <c r="K66" s="148"/>
      <c r="L66" s="148"/>
      <c r="M66" s="148"/>
      <c r="N66" s="145"/>
      <c r="O66" s="148"/>
      <c r="P66" s="154"/>
      <c r="Q66" s="150"/>
      <c r="R66" s="154"/>
      <c r="S66" s="150"/>
      <c r="T66" s="151"/>
      <c r="U66" s="151"/>
      <c r="V66" s="131"/>
      <c r="X66" s="130"/>
    </row>
    <row r="67" spans="1:24">
      <c r="A67" s="130">
        <f t="shared" si="16"/>
        <v>52</v>
      </c>
      <c r="B67" s="140"/>
      <c r="C67" s="141"/>
      <c r="D67" s="142"/>
      <c r="E67" s="291"/>
      <c r="F67" s="118"/>
      <c r="G67" s="143"/>
      <c r="H67" s="143"/>
      <c r="I67" s="143"/>
      <c r="J67" s="147"/>
      <c r="K67" s="148"/>
      <c r="L67" s="148"/>
      <c r="M67" s="148"/>
      <c r="N67" s="145"/>
      <c r="O67" s="148"/>
      <c r="P67" s="154"/>
      <c r="Q67" s="150"/>
      <c r="R67" s="154"/>
      <c r="S67" s="150"/>
      <c r="T67" s="151"/>
      <c r="U67" s="151"/>
      <c r="V67" s="131"/>
      <c r="X67" s="130"/>
    </row>
    <row r="68" spans="1:24">
      <c r="A68" s="130">
        <f t="shared" si="16"/>
        <v>53</v>
      </c>
      <c r="B68" s="140"/>
      <c r="C68" s="141"/>
      <c r="D68" s="142"/>
      <c r="E68" s="291"/>
      <c r="F68" s="118"/>
      <c r="G68" s="143"/>
      <c r="H68" s="143"/>
      <c r="I68" s="143"/>
      <c r="J68" s="147"/>
      <c r="K68" s="148"/>
      <c r="L68" s="148"/>
      <c r="M68" s="148"/>
      <c r="N68" s="145"/>
      <c r="O68" s="148"/>
      <c r="P68" s="154"/>
      <c r="Q68" s="150"/>
      <c r="R68" s="154"/>
      <c r="S68" s="150"/>
      <c r="T68" s="151"/>
      <c r="U68" s="151"/>
      <c r="V68" s="131"/>
      <c r="X68" s="130"/>
    </row>
    <row r="69" spans="1:24">
      <c r="A69" s="130">
        <f t="shared" si="16"/>
        <v>54</v>
      </c>
      <c r="B69" s="140"/>
      <c r="C69" s="141"/>
      <c r="D69" s="142"/>
      <c r="E69" s="291"/>
      <c r="F69" s="118"/>
      <c r="G69" s="143"/>
      <c r="H69" s="143"/>
      <c r="I69" s="143"/>
      <c r="J69" s="147"/>
      <c r="K69" s="148"/>
      <c r="L69" s="148"/>
      <c r="M69" s="148"/>
      <c r="N69" s="145"/>
      <c r="O69" s="148"/>
      <c r="P69" s="154"/>
      <c r="Q69" s="150"/>
      <c r="R69" s="154"/>
      <c r="S69" s="150"/>
      <c r="T69" s="151"/>
      <c r="U69" s="151"/>
      <c r="V69" s="131"/>
      <c r="X69" s="130"/>
    </row>
    <row r="70" spans="1:24">
      <c r="A70" s="130">
        <f t="shared" si="16"/>
        <v>55</v>
      </c>
      <c r="B70" s="140"/>
      <c r="C70" s="141"/>
      <c r="D70" s="142"/>
      <c r="E70" s="291"/>
      <c r="F70" s="118"/>
      <c r="G70" s="143"/>
      <c r="H70" s="143"/>
      <c r="I70" s="143"/>
      <c r="J70" s="147"/>
      <c r="K70" s="148"/>
      <c r="L70" s="148"/>
      <c r="M70" s="148"/>
      <c r="N70" s="145"/>
      <c r="O70" s="148"/>
      <c r="P70" s="154"/>
      <c r="Q70" s="150"/>
      <c r="R70" s="154"/>
      <c r="S70" s="150"/>
      <c r="T70" s="151"/>
      <c r="U70" s="151"/>
      <c r="V70" s="131"/>
      <c r="X70" s="130"/>
    </row>
    <row r="71" spans="1:24">
      <c r="A71" s="130">
        <f t="shared" si="16"/>
        <v>56</v>
      </c>
      <c r="B71" s="140"/>
      <c r="C71" s="141"/>
      <c r="D71" s="142"/>
      <c r="E71" s="291"/>
      <c r="F71" s="118"/>
      <c r="G71" s="143"/>
      <c r="H71" s="143"/>
      <c r="I71" s="143"/>
      <c r="J71" s="147"/>
      <c r="K71" s="148"/>
      <c r="L71" s="148"/>
      <c r="M71" s="148"/>
      <c r="N71" s="145"/>
      <c r="O71" s="148"/>
      <c r="P71" s="154"/>
      <c r="Q71" s="150"/>
      <c r="R71" s="154"/>
      <c r="S71" s="150"/>
      <c r="T71" s="151"/>
      <c r="U71" s="151"/>
      <c r="V71" s="131"/>
      <c r="X71" s="130"/>
    </row>
    <row r="72" spans="1:24">
      <c r="A72" s="130">
        <f t="shared" si="16"/>
        <v>57</v>
      </c>
      <c r="B72" s="140"/>
      <c r="C72" s="141"/>
      <c r="D72" s="142"/>
      <c r="E72" s="291"/>
      <c r="F72" s="118"/>
      <c r="G72" s="143"/>
      <c r="H72" s="143"/>
      <c r="I72" s="143"/>
      <c r="J72" s="147"/>
      <c r="K72" s="148"/>
      <c r="L72" s="148"/>
      <c r="M72" s="148"/>
      <c r="N72" s="145"/>
      <c r="O72" s="148"/>
      <c r="P72" s="154"/>
      <c r="Q72" s="150"/>
      <c r="R72" s="154"/>
      <c r="S72" s="150"/>
      <c r="T72" s="151"/>
      <c r="U72" s="151"/>
      <c r="V72" s="131"/>
      <c r="X72" s="130"/>
    </row>
    <row r="73" spans="1:24">
      <c r="A73" s="130">
        <f t="shared" si="16"/>
        <v>58</v>
      </c>
      <c r="B73" s="140"/>
      <c r="C73" s="141"/>
      <c r="D73" s="142"/>
      <c r="E73" s="291"/>
      <c r="F73" s="118"/>
      <c r="G73" s="143"/>
      <c r="H73" s="143"/>
      <c r="I73" s="143"/>
      <c r="J73" s="147"/>
      <c r="K73" s="148"/>
      <c r="L73" s="148"/>
      <c r="M73" s="148"/>
      <c r="N73" s="145"/>
      <c r="O73" s="148"/>
      <c r="P73" s="154"/>
      <c r="Q73" s="150"/>
      <c r="R73" s="154"/>
      <c r="S73" s="150"/>
      <c r="T73" s="151"/>
      <c r="U73" s="151"/>
      <c r="V73" s="131"/>
      <c r="X73" s="130"/>
    </row>
    <row r="74" spans="1:24">
      <c r="A74" s="130">
        <f t="shared" si="16"/>
        <v>59</v>
      </c>
      <c r="B74" s="140"/>
      <c r="C74" s="141"/>
      <c r="D74" s="142"/>
      <c r="E74" s="291"/>
      <c r="F74" s="118"/>
      <c r="G74" s="143"/>
      <c r="H74" s="143"/>
      <c r="I74" s="143"/>
      <c r="J74" s="147"/>
      <c r="K74" s="148"/>
      <c r="L74" s="148"/>
      <c r="M74" s="148"/>
      <c r="N74" s="145"/>
      <c r="O74" s="148"/>
      <c r="P74" s="154"/>
      <c r="Q74" s="150"/>
      <c r="R74" s="154"/>
      <c r="S74" s="150"/>
      <c r="T74" s="151"/>
      <c r="U74" s="151"/>
      <c r="V74" s="131"/>
      <c r="X74" s="130"/>
    </row>
    <row r="75" spans="1:24">
      <c r="A75" s="130">
        <f t="shared" si="16"/>
        <v>60</v>
      </c>
      <c r="B75" s="140"/>
      <c r="C75" s="141"/>
      <c r="D75" s="142"/>
      <c r="E75" s="291"/>
      <c r="F75" s="118"/>
      <c r="G75" s="143"/>
      <c r="H75" s="143"/>
      <c r="I75" s="143"/>
      <c r="J75" s="147"/>
      <c r="K75" s="148"/>
      <c r="L75" s="148"/>
      <c r="M75" s="148"/>
      <c r="N75" s="145"/>
      <c r="O75" s="148"/>
      <c r="P75" s="154"/>
      <c r="Q75" s="150"/>
      <c r="R75" s="154"/>
      <c r="S75" s="150"/>
      <c r="T75" s="151"/>
      <c r="U75" s="151"/>
      <c r="V75" s="131"/>
      <c r="X75" s="130"/>
    </row>
    <row r="76" spans="1:24">
      <c r="A76" s="130">
        <f t="shared" si="16"/>
        <v>61</v>
      </c>
      <c r="B76" s="140"/>
      <c r="C76" s="141"/>
      <c r="D76" s="142"/>
      <c r="E76" s="291"/>
      <c r="F76" s="118"/>
      <c r="G76" s="143"/>
      <c r="H76" s="143"/>
      <c r="I76" s="143"/>
      <c r="J76" s="147"/>
      <c r="K76" s="148"/>
      <c r="L76" s="148"/>
      <c r="M76" s="148"/>
      <c r="N76" s="145"/>
      <c r="O76" s="148"/>
      <c r="P76" s="154"/>
      <c r="Q76" s="150"/>
      <c r="R76" s="154"/>
      <c r="S76" s="150"/>
      <c r="T76" s="151"/>
      <c r="U76" s="151"/>
      <c r="V76" s="131"/>
      <c r="X76" s="130"/>
    </row>
    <row r="77" spans="1:24">
      <c r="A77" s="130">
        <f t="shared" si="16"/>
        <v>62</v>
      </c>
      <c r="B77" s="140"/>
      <c r="C77" s="141"/>
      <c r="D77" s="142"/>
      <c r="E77" s="291"/>
      <c r="F77" s="118"/>
      <c r="G77" s="143"/>
      <c r="H77" s="143"/>
      <c r="I77" s="143"/>
      <c r="J77" s="147"/>
      <c r="K77" s="148"/>
      <c r="L77" s="148"/>
      <c r="M77" s="148"/>
      <c r="N77" s="145"/>
      <c r="O77" s="148"/>
      <c r="P77" s="154"/>
      <c r="Q77" s="150"/>
      <c r="R77" s="154"/>
      <c r="S77" s="150"/>
      <c r="T77" s="151"/>
      <c r="U77" s="151"/>
      <c r="V77" s="131"/>
      <c r="X77" s="130"/>
    </row>
    <row r="78" spans="1:24">
      <c r="A78" s="130">
        <f t="shared" si="16"/>
        <v>63</v>
      </c>
      <c r="B78" s="140"/>
      <c r="C78" s="141"/>
      <c r="D78" s="142"/>
      <c r="E78" s="291"/>
      <c r="F78" s="118"/>
      <c r="G78" s="143"/>
      <c r="H78" s="143"/>
      <c r="I78" s="143"/>
      <c r="J78" s="147"/>
      <c r="K78" s="148"/>
      <c r="L78" s="148"/>
      <c r="M78" s="148"/>
      <c r="N78" s="145"/>
      <c r="O78" s="148"/>
      <c r="P78" s="154"/>
      <c r="Q78" s="150"/>
      <c r="R78" s="154"/>
      <c r="S78" s="150"/>
      <c r="T78" s="151"/>
      <c r="U78" s="151"/>
      <c r="V78" s="131"/>
      <c r="X78" s="130"/>
    </row>
    <row r="79" spans="1:24">
      <c r="A79" s="130">
        <f t="shared" si="16"/>
        <v>64</v>
      </c>
      <c r="B79" s="140"/>
      <c r="C79" s="141"/>
      <c r="D79" s="142"/>
      <c r="E79" s="291"/>
      <c r="F79" s="118"/>
      <c r="G79" s="143"/>
      <c r="H79" s="143"/>
      <c r="I79" s="143"/>
      <c r="J79" s="147"/>
      <c r="K79" s="148"/>
      <c r="L79" s="148"/>
      <c r="M79" s="148"/>
      <c r="N79" s="145"/>
      <c r="O79" s="148"/>
      <c r="P79" s="154"/>
      <c r="Q79" s="150"/>
      <c r="R79" s="154"/>
      <c r="S79" s="150"/>
      <c r="T79" s="151"/>
      <c r="U79" s="151"/>
      <c r="V79" s="131"/>
      <c r="X79" s="130"/>
    </row>
    <row r="80" spans="1:24">
      <c r="A80" s="130">
        <f t="shared" si="16"/>
        <v>65</v>
      </c>
      <c r="B80" s="140"/>
      <c r="C80" s="141"/>
      <c r="D80" s="142"/>
      <c r="E80" s="291"/>
      <c r="F80" s="118"/>
      <c r="G80" s="143"/>
      <c r="H80" s="143"/>
      <c r="I80" s="143"/>
      <c r="J80" s="147"/>
      <c r="K80" s="148"/>
      <c r="L80" s="148"/>
      <c r="M80" s="148"/>
      <c r="N80" s="145"/>
      <c r="O80" s="148"/>
      <c r="P80" s="154"/>
      <c r="Q80" s="150"/>
      <c r="R80" s="154"/>
      <c r="S80" s="150"/>
      <c r="T80" s="151"/>
      <c r="U80" s="151"/>
      <c r="V80" s="131"/>
      <c r="X80" s="130"/>
    </row>
    <row r="81" spans="1:24">
      <c r="A81" s="130">
        <f t="shared" si="16"/>
        <v>66</v>
      </c>
      <c r="B81" s="140"/>
      <c r="C81" s="141"/>
      <c r="D81" s="142"/>
      <c r="E81" s="291"/>
      <c r="F81" s="118"/>
      <c r="G81" s="143"/>
      <c r="H81" s="143"/>
      <c r="I81" s="143"/>
      <c r="J81" s="147"/>
      <c r="K81" s="148"/>
      <c r="L81" s="148"/>
      <c r="M81" s="148"/>
      <c r="N81" s="145"/>
      <c r="O81" s="148"/>
      <c r="P81" s="154"/>
      <c r="Q81" s="150"/>
      <c r="R81" s="154"/>
      <c r="S81" s="150"/>
      <c r="T81" s="151"/>
      <c r="U81" s="151"/>
      <c r="V81" s="131"/>
      <c r="X81" s="130"/>
    </row>
    <row r="82" spans="1:24">
      <c r="A82" s="130">
        <f t="shared" si="16"/>
        <v>67</v>
      </c>
      <c r="B82" s="140"/>
      <c r="C82" s="141"/>
      <c r="D82" s="142"/>
      <c r="E82" s="291"/>
      <c r="F82" s="118"/>
      <c r="G82" s="143"/>
      <c r="H82" s="143"/>
      <c r="I82" s="143"/>
      <c r="J82" s="147"/>
      <c r="K82" s="148"/>
      <c r="L82" s="148"/>
      <c r="M82" s="148"/>
      <c r="N82" s="145"/>
      <c r="O82" s="148"/>
      <c r="P82" s="154"/>
      <c r="Q82" s="150"/>
      <c r="R82" s="154"/>
      <c r="S82" s="150"/>
      <c r="T82" s="151"/>
      <c r="U82" s="151"/>
      <c r="V82" s="131"/>
      <c r="X82" s="130"/>
    </row>
    <row r="83" spans="1:24">
      <c r="A83" s="130">
        <f t="shared" si="16"/>
        <v>68</v>
      </c>
      <c r="B83" s="140"/>
      <c r="C83" s="141"/>
      <c r="D83" s="142"/>
      <c r="E83" s="291"/>
      <c r="F83" s="118"/>
      <c r="G83" s="143"/>
      <c r="H83" s="143"/>
      <c r="I83" s="143"/>
      <c r="J83" s="147"/>
      <c r="K83" s="148"/>
      <c r="L83" s="148"/>
      <c r="M83" s="148"/>
      <c r="N83" s="145"/>
      <c r="O83" s="148"/>
      <c r="P83" s="154"/>
      <c r="Q83" s="150"/>
      <c r="R83" s="154"/>
      <c r="S83" s="150"/>
      <c r="T83" s="151"/>
      <c r="U83" s="151"/>
      <c r="V83" s="131"/>
      <c r="X83" s="130"/>
    </row>
    <row r="84" spans="1:24">
      <c r="A84" s="130">
        <f t="shared" si="16"/>
        <v>69</v>
      </c>
      <c r="B84" s="140"/>
      <c r="C84" s="141"/>
      <c r="D84" s="142"/>
      <c r="E84" s="291"/>
      <c r="F84" s="118"/>
      <c r="G84" s="143"/>
      <c r="H84" s="143"/>
      <c r="I84" s="143"/>
      <c r="J84" s="147"/>
      <c r="K84" s="148"/>
      <c r="L84" s="148"/>
      <c r="M84" s="148"/>
      <c r="N84" s="145"/>
      <c r="O84" s="148"/>
      <c r="P84" s="154"/>
      <c r="Q84" s="150"/>
      <c r="R84" s="154"/>
      <c r="S84" s="150"/>
      <c r="T84" s="151"/>
      <c r="U84" s="151"/>
      <c r="V84" s="131"/>
      <c r="X84" s="130"/>
    </row>
    <row r="85" spans="1:24">
      <c r="A85" s="130">
        <f t="shared" si="16"/>
        <v>70</v>
      </c>
      <c r="B85" s="140"/>
      <c r="C85" s="141"/>
      <c r="D85" s="142"/>
      <c r="E85" s="291"/>
      <c r="F85" s="118"/>
      <c r="G85" s="143"/>
      <c r="H85" s="143"/>
      <c r="I85" s="143"/>
      <c r="J85" s="147"/>
      <c r="K85" s="148"/>
      <c r="L85" s="148"/>
      <c r="M85" s="148"/>
      <c r="N85" s="145"/>
      <c r="O85" s="148"/>
      <c r="P85" s="154"/>
      <c r="Q85" s="150"/>
      <c r="R85" s="154"/>
      <c r="S85" s="150"/>
      <c r="T85" s="151"/>
      <c r="U85" s="151"/>
      <c r="V85" s="131"/>
      <c r="X85" s="130"/>
    </row>
    <row r="86" spans="1:24">
      <c r="A86" s="130">
        <f t="shared" si="16"/>
        <v>71</v>
      </c>
      <c r="B86" s="140"/>
      <c r="C86" s="141"/>
      <c r="D86" s="142"/>
      <c r="E86" s="291"/>
      <c r="F86" s="118"/>
      <c r="G86" s="143"/>
      <c r="H86" s="143"/>
      <c r="I86" s="143"/>
      <c r="J86" s="147"/>
      <c r="K86" s="148"/>
      <c r="L86" s="148"/>
      <c r="M86" s="148"/>
      <c r="N86" s="145"/>
      <c r="O86" s="148"/>
      <c r="P86" s="154"/>
      <c r="Q86" s="150"/>
      <c r="R86" s="154"/>
      <c r="S86" s="150"/>
      <c r="T86" s="151"/>
      <c r="U86" s="151"/>
      <c r="V86" s="131"/>
      <c r="X86" s="130"/>
    </row>
    <row r="87" spans="1:24">
      <c r="A87" s="130">
        <f t="shared" si="16"/>
        <v>72</v>
      </c>
      <c r="B87" s="140"/>
      <c r="C87" s="141"/>
      <c r="D87" s="142"/>
      <c r="E87" s="291"/>
      <c r="F87" s="118"/>
      <c r="G87" s="143"/>
      <c r="H87" s="143"/>
      <c r="I87" s="143"/>
      <c r="J87" s="147"/>
      <c r="K87" s="148"/>
      <c r="L87" s="148"/>
      <c r="M87" s="148"/>
      <c r="N87" s="145"/>
      <c r="O87" s="148"/>
      <c r="P87" s="154"/>
      <c r="Q87" s="150"/>
      <c r="R87" s="154"/>
      <c r="S87" s="150"/>
      <c r="T87" s="151"/>
      <c r="U87" s="151"/>
      <c r="V87" s="131"/>
      <c r="X87" s="130"/>
    </row>
    <row r="88" spans="1:24">
      <c r="A88" s="130">
        <f t="shared" si="16"/>
        <v>73</v>
      </c>
      <c r="B88" s="140"/>
      <c r="C88" s="141"/>
      <c r="D88" s="142"/>
      <c r="E88" s="291"/>
      <c r="F88" s="118"/>
      <c r="G88" s="143"/>
      <c r="H88" s="143"/>
      <c r="I88" s="143"/>
      <c r="J88" s="147"/>
      <c r="K88" s="148"/>
      <c r="L88" s="148"/>
      <c r="M88" s="148"/>
      <c r="N88" s="145"/>
      <c r="O88" s="148"/>
      <c r="P88" s="154"/>
      <c r="Q88" s="150"/>
      <c r="R88" s="154"/>
      <c r="S88" s="150"/>
      <c r="T88" s="151"/>
      <c r="U88" s="151"/>
      <c r="V88" s="131"/>
      <c r="X88" s="130"/>
    </row>
    <row r="89" spans="1:24">
      <c r="A89" s="130">
        <f t="shared" si="16"/>
        <v>74</v>
      </c>
      <c r="B89" s="140"/>
      <c r="C89" s="141"/>
      <c r="D89" s="142"/>
      <c r="E89" s="291"/>
      <c r="F89" s="118"/>
      <c r="G89" s="143"/>
      <c r="H89" s="143"/>
      <c r="I89" s="143"/>
      <c r="J89" s="147"/>
      <c r="K89" s="148"/>
      <c r="L89" s="148"/>
      <c r="M89" s="148"/>
      <c r="N89" s="145"/>
      <c r="O89" s="148"/>
      <c r="P89" s="154"/>
      <c r="Q89" s="150"/>
      <c r="R89" s="154"/>
      <c r="S89" s="150"/>
      <c r="T89" s="151"/>
      <c r="U89" s="151"/>
      <c r="V89" s="131"/>
      <c r="X89" s="130"/>
    </row>
    <row r="90" spans="1:24">
      <c r="A90" s="130">
        <f t="shared" si="16"/>
        <v>75</v>
      </c>
      <c r="B90" s="140"/>
      <c r="C90" s="141"/>
      <c r="D90" s="142"/>
      <c r="E90" s="291"/>
      <c r="F90" s="118"/>
      <c r="G90" s="143"/>
      <c r="H90" s="143"/>
      <c r="I90" s="143"/>
      <c r="J90" s="147"/>
      <c r="K90" s="148"/>
      <c r="L90" s="148"/>
      <c r="M90" s="148"/>
      <c r="N90" s="145"/>
      <c r="O90" s="148"/>
      <c r="P90" s="154"/>
      <c r="Q90" s="150"/>
      <c r="R90" s="154"/>
      <c r="S90" s="150"/>
      <c r="T90" s="151"/>
      <c r="U90" s="151"/>
      <c r="V90" s="131"/>
      <c r="X90" s="130"/>
    </row>
    <row r="91" spans="1:24">
      <c r="A91" s="130">
        <f t="shared" si="16"/>
        <v>76</v>
      </c>
      <c r="B91" s="140"/>
      <c r="C91" s="141"/>
      <c r="D91" s="142"/>
      <c r="E91" s="291"/>
      <c r="F91" s="118"/>
      <c r="G91" s="143"/>
      <c r="H91" s="143"/>
      <c r="I91" s="143"/>
      <c r="J91" s="147"/>
      <c r="K91" s="148"/>
      <c r="L91" s="148"/>
      <c r="M91" s="148"/>
      <c r="N91" s="145"/>
      <c r="O91" s="148"/>
      <c r="P91" s="154"/>
      <c r="Q91" s="150"/>
      <c r="R91" s="154"/>
      <c r="S91" s="150"/>
      <c r="T91" s="151"/>
      <c r="U91" s="151"/>
      <c r="V91" s="131"/>
      <c r="X91" s="130"/>
    </row>
    <row r="92" spans="1:24">
      <c r="A92" s="130">
        <f t="shared" si="16"/>
        <v>77</v>
      </c>
      <c r="B92" s="140"/>
      <c r="C92" s="141"/>
      <c r="D92" s="142"/>
      <c r="E92" s="291"/>
      <c r="F92" s="118"/>
      <c r="G92" s="143"/>
      <c r="H92" s="143"/>
      <c r="I92" s="143"/>
      <c r="J92" s="147"/>
      <c r="K92" s="148"/>
      <c r="L92" s="148"/>
      <c r="M92" s="148"/>
      <c r="N92" s="145"/>
      <c r="O92" s="148"/>
      <c r="P92" s="154"/>
      <c r="Q92" s="150"/>
      <c r="R92" s="154"/>
      <c r="S92" s="150"/>
      <c r="T92" s="151"/>
      <c r="U92" s="151"/>
      <c r="V92" s="131"/>
      <c r="X92" s="130"/>
    </row>
    <row r="93" spans="1:24">
      <c r="A93" s="130">
        <f t="shared" si="16"/>
        <v>78</v>
      </c>
      <c r="B93" s="140"/>
      <c r="C93" s="141"/>
      <c r="D93" s="142"/>
      <c r="E93" s="291"/>
      <c r="F93" s="118"/>
      <c r="G93" s="143"/>
      <c r="H93" s="143"/>
      <c r="I93" s="143"/>
      <c r="J93" s="147"/>
      <c r="K93" s="148"/>
      <c r="L93" s="148"/>
      <c r="M93" s="148"/>
      <c r="N93" s="145"/>
      <c r="O93" s="148"/>
      <c r="P93" s="154"/>
      <c r="Q93" s="150"/>
      <c r="R93" s="154"/>
      <c r="S93" s="150"/>
      <c r="T93" s="151"/>
      <c r="U93" s="151"/>
      <c r="V93" s="131"/>
      <c r="X93" s="130"/>
    </row>
    <row r="94" spans="1:24">
      <c r="A94" s="130">
        <f t="shared" ref="A94:A141" si="17">A93+1</f>
        <v>79</v>
      </c>
      <c r="B94" s="140"/>
      <c r="C94" s="141"/>
      <c r="D94" s="142"/>
      <c r="E94" s="291"/>
      <c r="F94" s="118"/>
      <c r="G94" s="143"/>
      <c r="H94" s="143"/>
      <c r="I94" s="143"/>
      <c r="J94" s="147"/>
      <c r="K94" s="148"/>
      <c r="L94" s="148"/>
      <c r="M94" s="148"/>
      <c r="N94" s="145"/>
      <c r="O94" s="148"/>
      <c r="P94" s="154"/>
      <c r="Q94" s="150"/>
      <c r="R94" s="154"/>
      <c r="S94" s="150"/>
      <c r="T94" s="151"/>
      <c r="U94" s="151"/>
      <c r="V94" s="131"/>
      <c r="X94" s="130"/>
    </row>
    <row r="95" spans="1:24">
      <c r="A95" s="130">
        <f t="shared" si="17"/>
        <v>80</v>
      </c>
      <c r="B95" s="140"/>
      <c r="C95" s="141"/>
      <c r="D95" s="142"/>
      <c r="E95" s="291"/>
      <c r="F95" s="118"/>
      <c r="G95" s="143"/>
      <c r="H95" s="143"/>
      <c r="I95" s="143"/>
      <c r="J95" s="147"/>
      <c r="K95" s="148"/>
      <c r="L95" s="148"/>
      <c r="M95" s="148"/>
      <c r="N95" s="145"/>
      <c r="O95" s="148"/>
      <c r="P95" s="154"/>
      <c r="Q95" s="150"/>
      <c r="R95" s="154"/>
      <c r="S95" s="150"/>
      <c r="T95" s="151"/>
      <c r="U95" s="151"/>
      <c r="V95" s="131"/>
      <c r="X95" s="130"/>
    </row>
    <row r="96" spans="1:24">
      <c r="A96" s="130">
        <f t="shared" si="17"/>
        <v>81</v>
      </c>
      <c r="B96" s="140"/>
      <c r="C96" s="141"/>
      <c r="D96" s="142"/>
      <c r="E96" s="291"/>
      <c r="F96" s="118"/>
      <c r="G96" s="143"/>
      <c r="H96" s="143"/>
      <c r="I96" s="143"/>
      <c r="J96" s="147"/>
      <c r="K96" s="148"/>
      <c r="L96" s="148"/>
      <c r="M96" s="148"/>
      <c r="N96" s="145"/>
      <c r="O96" s="148"/>
      <c r="P96" s="154"/>
      <c r="Q96" s="150"/>
      <c r="R96" s="154"/>
      <c r="S96" s="150"/>
      <c r="T96" s="151"/>
      <c r="U96" s="151"/>
      <c r="V96" s="131"/>
      <c r="X96" s="130"/>
    </row>
    <row r="97" spans="1:24">
      <c r="A97" s="130">
        <f t="shared" si="17"/>
        <v>82</v>
      </c>
      <c r="B97" s="140"/>
      <c r="C97" s="141"/>
      <c r="D97" s="142"/>
      <c r="E97" s="291"/>
      <c r="F97" s="118"/>
      <c r="G97" s="143"/>
      <c r="H97" s="143"/>
      <c r="I97" s="143"/>
      <c r="J97" s="147"/>
      <c r="K97" s="148"/>
      <c r="L97" s="148"/>
      <c r="M97" s="148"/>
      <c r="N97" s="145"/>
      <c r="O97" s="148"/>
      <c r="P97" s="154"/>
      <c r="Q97" s="150"/>
      <c r="R97" s="154"/>
      <c r="S97" s="150"/>
      <c r="T97" s="151"/>
      <c r="U97" s="151"/>
      <c r="V97" s="131"/>
      <c r="X97" s="130"/>
    </row>
    <row r="98" spans="1:24">
      <c r="A98" s="130">
        <f t="shared" si="17"/>
        <v>83</v>
      </c>
      <c r="B98" s="140"/>
      <c r="C98" s="141"/>
      <c r="D98" s="142"/>
      <c r="E98" s="291"/>
      <c r="F98" s="118"/>
      <c r="G98" s="143"/>
      <c r="H98" s="143"/>
      <c r="I98" s="143"/>
      <c r="J98" s="147"/>
      <c r="K98" s="148"/>
      <c r="L98" s="148"/>
      <c r="M98" s="148"/>
      <c r="N98" s="145"/>
      <c r="O98" s="149"/>
      <c r="P98" s="154"/>
      <c r="Q98" s="150"/>
      <c r="R98" s="154"/>
      <c r="S98" s="150"/>
      <c r="T98" s="151"/>
      <c r="U98" s="151"/>
      <c r="V98" s="131"/>
      <c r="X98" s="130"/>
    </row>
    <row r="99" spans="1:24">
      <c r="A99" s="130">
        <f t="shared" si="17"/>
        <v>84</v>
      </c>
      <c r="B99" s="140"/>
      <c r="C99" s="141"/>
      <c r="D99" s="142"/>
      <c r="E99" s="291"/>
      <c r="F99" s="118"/>
      <c r="G99" s="143"/>
      <c r="H99" s="143"/>
      <c r="I99" s="143"/>
      <c r="J99" s="147"/>
      <c r="K99" s="148"/>
      <c r="L99" s="148"/>
      <c r="M99" s="148"/>
      <c r="N99" s="145"/>
      <c r="O99" s="149"/>
      <c r="P99" s="154"/>
      <c r="Q99" s="150"/>
      <c r="R99" s="154"/>
      <c r="S99" s="150"/>
      <c r="T99" s="151"/>
      <c r="U99" s="151"/>
      <c r="V99" s="131"/>
      <c r="X99" s="130"/>
    </row>
    <row r="100" spans="1:24">
      <c r="A100" s="130">
        <f t="shared" si="17"/>
        <v>85</v>
      </c>
      <c r="B100" s="140"/>
      <c r="C100" s="141"/>
      <c r="D100" s="142"/>
      <c r="E100" s="291"/>
      <c r="F100" s="118"/>
      <c r="G100" s="143"/>
      <c r="H100" s="143"/>
      <c r="I100" s="143"/>
      <c r="J100" s="147"/>
      <c r="K100" s="148"/>
      <c r="L100" s="148"/>
      <c r="M100" s="148"/>
      <c r="N100" s="145"/>
      <c r="O100" s="149"/>
      <c r="P100" s="154"/>
      <c r="Q100" s="150"/>
      <c r="R100" s="154"/>
      <c r="S100" s="150"/>
      <c r="T100" s="151"/>
      <c r="U100" s="151"/>
      <c r="V100" s="131"/>
      <c r="X100" s="130"/>
    </row>
    <row r="101" spans="1:24">
      <c r="A101" s="130">
        <f t="shared" si="17"/>
        <v>86</v>
      </c>
      <c r="B101" s="140"/>
      <c r="C101" s="141"/>
      <c r="D101" s="142"/>
      <c r="E101" s="291"/>
      <c r="F101" s="118"/>
      <c r="G101" s="143"/>
      <c r="H101" s="143"/>
      <c r="I101" s="143"/>
      <c r="J101" s="147"/>
      <c r="K101" s="148"/>
      <c r="L101" s="148"/>
      <c r="M101" s="148"/>
      <c r="N101" s="145"/>
      <c r="O101" s="149"/>
      <c r="P101" s="154"/>
      <c r="Q101" s="150"/>
      <c r="R101" s="154"/>
      <c r="S101" s="150"/>
      <c r="T101" s="151"/>
      <c r="U101" s="151"/>
      <c r="V101" s="131"/>
      <c r="X101" s="130"/>
    </row>
    <row r="102" spans="1:24">
      <c r="A102" s="130">
        <f t="shared" si="17"/>
        <v>87</v>
      </c>
      <c r="B102" s="140"/>
      <c r="C102" s="141"/>
      <c r="D102" s="142"/>
      <c r="E102" s="291"/>
      <c r="F102" s="118"/>
      <c r="G102" s="143"/>
      <c r="H102" s="143"/>
      <c r="I102" s="143"/>
      <c r="J102" s="147"/>
      <c r="K102" s="148"/>
      <c r="L102" s="148"/>
      <c r="M102" s="148"/>
      <c r="N102" s="145"/>
      <c r="O102" s="149"/>
      <c r="P102" s="154"/>
      <c r="Q102" s="150"/>
      <c r="R102" s="154"/>
      <c r="S102" s="150"/>
      <c r="T102" s="151"/>
      <c r="U102" s="151"/>
      <c r="V102" s="131"/>
      <c r="X102" s="130"/>
    </row>
    <row r="103" spans="1:24">
      <c r="A103" s="130">
        <f t="shared" si="17"/>
        <v>88</v>
      </c>
      <c r="B103" s="140"/>
      <c r="C103" s="141"/>
      <c r="D103" s="142"/>
      <c r="E103" s="291"/>
      <c r="F103" s="118"/>
      <c r="G103" s="143"/>
      <c r="H103" s="143"/>
      <c r="I103" s="143"/>
      <c r="J103" s="147"/>
      <c r="K103" s="148"/>
      <c r="L103" s="148"/>
      <c r="M103" s="148"/>
      <c r="N103" s="145"/>
      <c r="O103" s="149"/>
      <c r="P103" s="154"/>
      <c r="Q103" s="150"/>
      <c r="R103" s="154"/>
      <c r="S103" s="150"/>
      <c r="T103" s="151"/>
      <c r="U103" s="151"/>
      <c r="V103" s="131"/>
      <c r="X103" s="130"/>
    </row>
    <row r="104" spans="1:24">
      <c r="A104" s="130">
        <f t="shared" si="17"/>
        <v>89</v>
      </c>
      <c r="B104" s="140"/>
      <c r="C104" s="141"/>
      <c r="D104" s="142"/>
      <c r="E104" s="291"/>
      <c r="F104" s="118"/>
      <c r="G104" s="143"/>
      <c r="H104" s="143"/>
      <c r="I104" s="143"/>
      <c r="J104" s="147"/>
      <c r="K104" s="148"/>
      <c r="L104" s="148"/>
      <c r="M104" s="148"/>
      <c r="N104" s="145"/>
      <c r="O104" s="149"/>
      <c r="P104" s="154"/>
      <c r="Q104" s="150"/>
      <c r="R104" s="154"/>
      <c r="S104" s="150"/>
      <c r="T104" s="151"/>
      <c r="U104" s="151"/>
      <c r="V104" s="131"/>
      <c r="X104" s="130"/>
    </row>
    <row r="105" spans="1:24">
      <c r="A105" s="130">
        <f t="shared" si="17"/>
        <v>90</v>
      </c>
      <c r="B105" s="140"/>
      <c r="C105" s="141"/>
      <c r="D105" s="142"/>
      <c r="E105" s="291"/>
      <c r="F105" s="118"/>
      <c r="G105" s="143"/>
      <c r="H105" s="143"/>
      <c r="I105" s="143"/>
      <c r="J105" s="147"/>
      <c r="K105" s="148"/>
      <c r="L105" s="148"/>
      <c r="M105" s="148"/>
      <c r="N105" s="145"/>
      <c r="O105" s="149"/>
      <c r="P105" s="154"/>
      <c r="Q105" s="150"/>
      <c r="R105" s="154"/>
      <c r="S105" s="150"/>
      <c r="T105" s="151"/>
      <c r="U105" s="151"/>
      <c r="V105" s="131"/>
      <c r="X105" s="130"/>
    </row>
    <row r="106" spans="1:24">
      <c r="A106" s="130">
        <f t="shared" si="17"/>
        <v>91</v>
      </c>
      <c r="B106" s="140"/>
      <c r="C106" s="141"/>
      <c r="D106" s="142"/>
      <c r="E106" s="291"/>
      <c r="F106" s="118"/>
      <c r="G106" s="143"/>
      <c r="H106" s="143"/>
      <c r="I106" s="143"/>
      <c r="J106" s="147"/>
      <c r="K106" s="148"/>
      <c r="L106" s="148"/>
      <c r="M106" s="148"/>
      <c r="N106" s="145"/>
      <c r="O106" s="149"/>
      <c r="P106" s="154"/>
      <c r="Q106" s="150"/>
      <c r="R106" s="154"/>
      <c r="S106" s="150"/>
      <c r="T106" s="151"/>
      <c r="U106" s="151"/>
      <c r="V106" s="131"/>
      <c r="X106" s="130"/>
    </row>
    <row r="107" spans="1:24">
      <c r="A107" s="130">
        <f t="shared" si="17"/>
        <v>92</v>
      </c>
      <c r="B107" s="140"/>
      <c r="C107" s="141"/>
      <c r="D107" s="142"/>
      <c r="E107" s="291"/>
      <c r="F107" s="118"/>
      <c r="G107" s="143"/>
      <c r="H107" s="143"/>
      <c r="I107" s="143"/>
      <c r="J107" s="147"/>
      <c r="K107" s="148"/>
      <c r="L107" s="148"/>
      <c r="M107" s="148"/>
      <c r="N107" s="145"/>
      <c r="O107" s="149"/>
      <c r="P107" s="154"/>
      <c r="Q107" s="150"/>
      <c r="R107" s="154"/>
      <c r="S107" s="150"/>
      <c r="T107" s="151"/>
      <c r="U107" s="151"/>
      <c r="V107" s="131"/>
      <c r="X107" s="130"/>
    </row>
    <row r="108" spans="1:24">
      <c r="A108" s="130">
        <f t="shared" si="17"/>
        <v>93</v>
      </c>
      <c r="B108" s="140"/>
      <c r="C108" s="141"/>
      <c r="D108" s="142"/>
      <c r="E108" s="291"/>
      <c r="F108" s="118"/>
      <c r="G108" s="143"/>
      <c r="H108" s="143"/>
      <c r="I108" s="143"/>
      <c r="J108" s="147"/>
      <c r="K108" s="148"/>
      <c r="L108" s="148"/>
      <c r="M108" s="148"/>
      <c r="N108" s="156"/>
      <c r="O108" s="149"/>
      <c r="P108" s="154"/>
      <c r="Q108" s="150"/>
      <c r="R108" s="154"/>
      <c r="S108" s="150"/>
      <c r="T108" s="151"/>
      <c r="U108" s="151"/>
      <c r="V108" s="131"/>
      <c r="X108" s="130"/>
    </row>
    <row r="109" spans="1:24">
      <c r="A109" s="130">
        <f t="shared" si="17"/>
        <v>94</v>
      </c>
      <c r="B109" s="140"/>
      <c r="C109" s="141"/>
      <c r="D109" s="142"/>
      <c r="E109" s="291"/>
      <c r="F109" s="118"/>
      <c r="G109" s="143"/>
      <c r="H109" s="143"/>
      <c r="I109" s="143"/>
      <c r="J109" s="147"/>
      <c r="K109" s="148"/>
      <c r="L109" s="148"/>
      <c r="M109" s="148"/>
      <c r="N109" s="145"/>
      <c r="O109" s="149"/>
      <c r="P109" s="154"/>
      <c r="Q109" s="150"/>
      <c r="R109" s="154"/>
      <c r="S109" s="150"/>
      <c r="T109" s="151"/>
      <c r="U109" s="151"/>
      <c r="V109" s="158"/>
      <c r="X109" s="130"/>
    </row>
    <row r="110" spans="1:24">
      <c r="A110" s="130">
        <f t="shared" si="17"/>
        <v>95</v>
      </c>
      <c r="B110" s="140"/>
      <c r="C110" s="141"/>
      <c r="D110" s="142"/>
      <c r="E110" s="291"/>
      <c r="F110" s="118"/>
      <c r="G110" s="143"/>
      <c r="H110" s="143"/>
      <c r="I110" s="143"/>
      <c r="J110" s="147"/>
      <c r="K110" s="148"/>
      <c r="L110" s="148"/>
      <c r="M110" s="148"/>
      <c r="N110" s="145"/>
      <c r="O110" s="148"/>
      <c r="P110" s="154"/>
      <c r="Q110" s="150"/>
      <c r="R110" s="154"/>
      <c r="S110" s="150"/>
      <c r="T110" s="151"/>
      <c r="U110" s="151"/>
      <c r="V110" s="158"/>
      <c r="X110" s="130"/>
    </row>
    <row r="111" spans="1:24">
      <c r="A111" s="130">
        <f t="shared" si="17"/>
        <v>96</v>
      </c>
      <c r="B111" s="140"/>
      <c r="C111" s="141"/>
      <c r="D111" s="142"/>
      <c r="E111" s="291"/>
      <c r="F111" s="118"/>
      <c r="G111" s="143"/>
      <c r="H111" s="143"/>
      <c r="I111" s="143"/>
      <c r="J111" s="147"/>
      <c r="K111" s="148"/>
      <c r="L111" s="148"/>
      <c r="M111" s="148"/>
      <c r="N111" s="145"/>
      <c r="O111" s="148"/>
      <c r="P111" s="154"/>
      <c r="Q111" s="150"/>
      <c r="R111" s="154"/>
      <c r="S111" s="150"/>
      <c r="T111" s="151"/>
      <c r="U111" s="151"/>
      <c r="V111" s="158"/>
      <c r="X111" s="130"/>
    </row>
    <row r="112" spans="1:24">
      <c r="A112" s="130">
        <f t="shared" si="17"/>
        <v>97</v>
      </c>
      <c r="B112" s="140"/>
      <c r="C112" s="141"/>
      <c r="D112" s="142"/>
      <c r="E112" s="291"/>
      <c r="F112" s="118"/>
      <c r="G112" s="143"/>
      <c r="H112" s="143"/>
      <c r="I112" s="143"/>
      <c r="J112" s="147"/>
      <c r="K112" s="148"/>
      <c r="L112" s="148"/>
      <c r="M112" s="148"/>
      <c r="N112" s="145"/>
      <c r="O112" s="148"/>
      <c r="P112" s="154"/>
      <c r="Q112" s="150"/>
      <c r="R112" s="154"/>
      <c r="S112" s="150"/>
      <c r="T112" s="151"/>
      <c r="U112" s="151"/>
      <c r="V112" s="158"/>
      <c r="X112" s="130"/>
    </row>
    <row r="113" spans="1:24">
      <c r="A113" s="130">
        <f t="shared" si="17"/>
        <v>98</v>
      </c>
      <c r="B113" s="140"/>
      <c r="C113" s="141"/>
      <c r="D113" s="142"/>
      <c r="E113" s="291"/>
      <c r="F113" s="118"/>
      <c r="G113" s="143"/>
      <c r="H113" s="143"/>
      <c r="I113" s="143"/>
      <c r="J113" s="147"/>
      <c r="K113" s="148"/>
      <c r="L113" s="148"/>
      <c r="M113" s="148"/>
      <c r="N113" s="145"/>
      <c r="O113" s="148"/>
      <c r="P113" s="154"/>
      <c r="Q113" s="150"/>
      <c r="R113" s="154"/>
      <c r="S113" s="150"/>
      <c r="T113" s="151"/>
      <c r="U113" s="151"/>
      <c r="V113" s="158"/>
      <c r="X113" s="130"/>
    </row>
    <row r="114" spans="1:24">
      <c r="A114" s="130">
        <f t="shared" si="17"/>
        <v>99</v>
      </c>
      <c r="B114" s="140"/>
      <c r="C114" s="141"/>
      <c r="D114" s="142"/>
      <c r="E114" s="291"/>
      <c r="F114" s="118"/>
      <c r="G114" s="143"/>
      <c r="H114" s="143"/>
      <c r="I114" s="143"/>
      <c r="J114" s="147"/>
      <c r="K114" s="148"/>
      <c r="L114" s="148"/>
      <c r="M114" s="148"/>
      <c r="N114" s="156"/>
      <c r="O114" s="149"/>
      <c r="P114" s="154"/>
      <c r="Q114" s="150"/>
      <c r="R114" s="154"/>
      <c r="S114" s="150"/>
      <c r="T114" s="151"/>
      <c r="U114" s="151"/>
      <c r="V114" s="158"/>
      <c r="X114" s="130"/>
    </row>
    <row r="115" spans="1:24">
      <c r="A115" s="130">
        <f t="shared" si="17"/>
        <v>100</v>
      </c>
      <c r="B115" s="140"/>
      <c r="C115" s="141"/>
      <c r="D115" s="142"/>
      <c r="E115" s="291"/>
      <c r="F115" s="118"/>
      <c r="G115" s="143"/>
      <c r="H115" s="143"/>
      <c r="I115" s="143"/>
      <c r="J115" s="147"/>
      <c r="K115" s="148"/>
      <c r="L115" s="148"/>
      <c r="M115" s="148"/>
      <c r="N115" s="156"/>
      <c r="O115" s="149"/>
      <c r="P115" s="154"/>
      <c r="Q115" s="150"/>
      <c r="R115" s="154"/>
      <c r="S115" s="150"/>
      <c r="T115" s="151"/>
      <c r="U115" s="151"/>
      <c r="V115" s="158"/>
      <c r="X115" s="130"/>
    </row>
    <row r="116" spans="1:24">
      <c r="A116" s="130">
        <f t="shared" si="17"/>
        <v>101</v>
      </c>
      <c r="B116" s="140"/>
      <c r="C116" s="141"/>
      <c r="D116" s="142"/>
      <c r="E116" s="291"/>
      <c r="F116" s="118"/>
      <c r="G116" s="143"/>
      <c r="H116" s="143"/>
      <c r="I116" s="143"/>
      <c r="J116" s="147"/>
      <c r="K116" s="148"/>
      <c r="L116" s="148"/>
      <c r="M116" s="148"/>
      <c r="N116" s="156"/>
      <c r="O116" s="149"/>
      <c r="P116" s="154"/>
      <c r="Q116" s="150"/>
      <c r="R116" s="154"/>
      <c r="S116" s="150"/>
      <c r="T116" s="151"/>
      <c r="U116" s="151"/>
      <c r="V116" s="158"/>
      <c r="X116" s="130"/>
    </row>
    <row r="117" spans="1:24">
      <c r="A117" s="130">
        <f t="shared" si="17"/>
        <v>102</v>
      </c>
      <c r="B117" s="140"/>
      <c r="C117" s="141"/>
      <c r="D117" s="142"/>
      <c r="E117" s="291"/>
      <c r="F117" s="118"/>
      <c r="G117" s="143"/>
      <c r="H117" s="143"/>
      <c r="I117" s="143"/>
      <c r="J117" s="147"/>
      <c r="K117" s="148"/>
      <c r="L117" s="148"/>
      <c r="M117" s="148"/>
      <c r="N117" s="156"/>
      <c r="O117" s="149"/>
      <c r="P117" s="154"/>
      <c r="Q117" s="150"/>
      <c r="R117" s="154"/>
      <c r="S117" s="150"/>
      <c r="T117" s="151"/>
      <c r="U117" s="151"/>
      <c r="V117" s="158"/>
      <c r="X117" s="130"/>
    </row>
    <row r="118" spans="1:24">
      <c r="A118" s="130">
        <f t="shared" si="17"/>
        <v>103</v>
      </c>
      <c r="B118" s="140"/>
      <c r="C118" s="141"/>
      <c r="D118" s="142"/>
      <c r="E118" s="291"/>
      <c r="F118" s="118"/>
      <c r="G118" s="143"/>
      <c r="H118" s="143"/>
      <c r="I118" s="143"/>
      <c r="J118" s="147"/>
      <c r="K118" s="148"/>
      <c r="L118" s="148"/>
      <c r="M118" s="148"/>
      <c r="N118" s="145"/>
      <c r="O118" s="148"/>
      <c r="P118" s="154"/>
      <c r="Q118" s="150"/>
      <c r="R118" s="154"/>
      <c r="S118" s="150"/>
      <c r="T118" s="151"/>
      <c r="U118" s="151"/>
      <c r="V118" s="158"/>
      <c r="X118" s="130"/>
    </row>
    <row r="119" spans="1:24">
      <c r="A119" s="130">
        <f t="shared" si="17"/>
        <v>104</v>
      </c>
      <c r="B119" s="140"/>
      <c r="C119" s="141"/>
      <c r="D119" s="142"/>
      <c r="E119" s="291"/>
      <c r="F119" s="118"/>
      <c r="G119" s="143"/>
      <c r="H119" s="143"/>
      <c r="I119" s="143"/>
      <c r="J119" s="147"/>
      <c r="K119" s="148"/>
      <c r="L119" s="148"/>
      <c r="M119" s="148"/>
      <c r="N119" s="145"/>
      <c r="O119" s="148"/>
      <c r="P119" s="154"/>
      <c r="Q119" s="150"/>
      <c r="R119" s="154"/>
      <c r="S119" s="150"/>
      <c r="T119" s="151"/>
      <c r="U119" s="151"/>
      <c r="V119" s="158"/>
      <c r="X119" s="130"/>
    </row>
    <row r="120" spans="1:24">
      <c r="A120" s="130">
        <f t="shared" si="17"/>
        <v>105</v>
      </c>
      <c r="B120" s="140"/>
      <c r="C120" s="141"/>
      <c r="D120" s="142"/>
      <c r="E120" s="291"/>
      <c r="F120" s="118"/>
      <c r="G120" s="143"/>
      <c r="H120" s="143"/>
      <c r="I120" s="143"/>
      <c r="J120" s="147"/>
      <c r="K120" s="148"/>
      <c r="L120" s="148"/>
      <c r="M120" s="148"/>
      <c r="N120" s="145"/>
      <c r="O120" s="148"/>
      <c r="P120" s="154"/>
      <c r="Q120" s="150"/>
      <c r="R120" s="154"/>
      <c r="S120" s="150"/>
      <c r="T120" s="151"/>
      <c r="U120" s="151"/>
      <c r="V120" s="158"/>
      <c r="X120" s="130"/>
    </row>
    <row r="121" spans="1:24">
      <c r="A121" s="130">
        <f t="shared" si="17"/>
        <v>106</v>
      </c>
      <c r="B121" s="140"/>
      <c r="C121" s="141"/>
      <c r="D121" s="142"/>
      <c r="E121" s="291"/>
      <c r="F121" s="118"/>
      <c r="G121" s="143"/>
      <c r="H121" s="143"/>
      <c r="I121" s="143"/>
      <c r="J121" s="147"/>
      <c r="K121" s="148"/>
      <c r="L121" s="148"/>
      <c r="M121" s="148"/>
      <c r="N121" s="145"/>
      <c r="O121" s="149"/>
      <c r="P121" s="154"/>
      <c r="Q121" s="150"/>
      <c r="R121" s="154"/>
      <c r="S121" s="150"/>
      <c r="T121" s="151"/>
      <c r="U121" s="151"/>
      <c r="V121" s="158"/>
      <c r="X121" s="130"/>
    </row>
    <row r="122" spans="1:24">
      <c r="A122" s="130">
        <f t="shared" si="17"/>
        <v>107</v>
      </c>
      <c r="B122" s="140"/>
      <c r="C122" s="141"/>
      <c r="D122" s="142"/>
      <c r="E122" s="291"/>
      <c r="F122" s="118"/>
      <c r="G122" s="143"/>
      <c r="H122" s="143"/>
      <c r="I122" s="143"/>
      <c r="J122" s="147"/>
      <c r="K122" s="148"/>
      <c r="L122" s="148"/>
      <c r="M122" s="148"/>
      <c r="N122" s="145"/>
      <c r="O122" s="148"/>
      <c r="P122" s="154"/>
      <c r="Q122" s="150"/>
      <c r="R122" s="154"/>
      <c r="S122" s="150"/>
      <c r="T122" s="151"/>
      <c r="U122" s="151"/>
      <c r="V122" s="158"/>
      <c r="X122" s="130"/>
    </row>
    <row r="123" spans="1:24">
      <c r="A123" s="130">
        <f t="shared" si="17"/>
        <v>108</v>
      </c>
      <c r="B123" s="140"/>
      <c r="C123" s="141"/>
      <c r="D123" s="142"/>
      <c r="E123" s="291"/>
      <c r="F123" s="118"/>
      <c r="G123" s="143"/>
      <c r="H123" s="143"/>
      <c r="I123" s="143"/>
      <c r="J123" s="147"/>
      <c r="K123" s="148"/>
      <c r="L123" s="148"/>
      <c r="M123" s="148"/>
      <c r="N123" s="156"/>
      <c r="O123" s="149"/>
      <c r="P123" s="154"/>
      <c r="Q123" s="150"/>
      <c r="R123" s="154"/>
      <c r="S123" s="150"/>
      <c r="T123" s="151"/>
      <c r="U123" s="151"/>
      <c r="V123" s="158"/>
      <c r="X123" s="130"/>
    </row>
    <row r="124" spans="1:24">
      <c r="A124" s="130">
        <f t="shared" si="17"/>
        <v>109</v>
      </c>
      <c r="B124" s="140"/>
      <c r="C124" s="141"/>
      <c r="D124" s="142"/>
      <c r="E124" s="291"/>
      <c r="F124" s="118"/>
      <c r="G124" s="143"/>
      <c r="H124" s="143"/>
      <c r="I124" s="143"/>
      <c r="J124" s="147"/>
      <c r="K124" s="148"/>
      <c r="L124" s="148"/>
      <c r="M124" s="148"/>
      <c r="N124" s="156"/>
      <c r="O124" s="149"/>
      <c r="P124" s="154"/>
      <c r="Q124" s="150"/>
      <c r="R124" s="154"/>
      <c r="S124" s="150"/>
      <c r="T124" s="151"/>
      <c r="U124" s="151"/>
      <c r="V124" s="158"/>
      <c r="X124" s="130"/>
    </row>
    <row r="125" spans="1:24">
      <c r="A125" s="130">
        <f t="shared" si="17"/>
        <v>110</v>
      </c>
      <c r="B125" s="140"/>
      <c r="C125" s="141"/>
      <c r="D125" s="142"/>
      <c r="E125" s="291"/>
      <c r="F125" s="118"/>
      <c r="G125" s="143"/>
      <c r="H125" s="143"/>
      <c r="I125" s="143"/>
      <c r="J125" s="147"/>
      <c r="K125" s="148"/>
      <c r="L125" s="148"/>
      <c r="M125" s="148"/>
      <c r="N125" s="156"/>
      <c r="O125" s="149"/>
      <c r="P125" s="154"/>
      <c r="Q125" s="150"/>
      <c r="R125" s="154"/>
      <c r="S125" s="150"/>
      <c r="T125" s="151"/>
      <c r="U125" s="151"/>
      <c r="V125" s="158"/>
      <c r="X125" s="130"/>
    </row>
    <row r="126" spans="1:24">
      <c r="A126" s="130">
        <f t="shared" si="17"/>
        <v>111</v>
      </c>
      <c r="B126" s="140"/>
      <c r="C126" s="141"/>
      <c r="D126" s="142"/>
      <c r="E126" s="291"/>
      <c r="F126" s="118"/>
      <c r="G126" s="143"/>
      <c r="H126" s="143"/>
      <c r="I126" s="143"/>
      <c r="J126" s="147"/>
      <c r="K126" s="148"/>
      <c r="L126" s="148"/>
      <c r="M126" s="148"/>
      <c r="N126" s="145"/>
      <c r="O126" s="148"/>
      <c r="P126" s="154"/>
      <c r="Q126" s="150"/>
      <c r="R126" s="154"/>
      <c r="S126" s="150"/>
      <c r="T126" s="151"/>
      <c r="U126" s="151"/>
      <c r="V126" s="158"/>
      <c r="X126" s="130"/>
    </row>
    <row r="127" spans="1:24">
      <c r="A127" s="130">
        <f t="shared" si="17"/>
        <v>112</v>
      </c>
      <c r="B127" s="140"/>
      <c r="C127" s="141"/>
      <c r="D127" s="142"/>
      <c r="E127" s="291"/>
      <c r="F127" s="118"/>
      <c r="G127" s="143"/>
      <c r="H127" s="143"/>
      <c r="I127" s="143"/>
      <c r="J127" s="147"/>
      <c r="K127" s="148"/>
      <c r="L127" s="148"/>
      <c r="M127" s="148"/>
      <c r="N127" s="228"/>
      <c r="O127" s="148"/>
      <c r="P127" s="154"/>
      <c r="Q127" s="150"/>
      <c r="R127" s="154"/>
      <c r="S127" s="150"/>
      <c r="T127" s="151"/>
      <c r="U127" s="151"/>
      <c r="V127" s="158"/>
      <c r="X127" s="130"/>
    </row>
    <row r="128" spans="1:24">
      <c r="A128" s="130">
        <f t="shared" si="17"/>
        <v>113</v>
      </c>
      <c r="B128" s="140"/>
      <c r="C128" s="141"/>
      <c r="D128" s="142"/>
      <c r="E128" s="291"/>
      <c r="F128" s="118"/>
      <c r="G128" s="143"/>
      <c r="H128" s="143"/>
      <c r="I128" s="143"/>
      <c r="J128" s="147"/>
      <c r="K128" s="148"/>
      <c r="L128" s="148"/>
      <c r="M128" s="148"/>
      <c r="N128" s="228"/>
      <c r="O128" s="148"/>
      <c r="P128" s="154"/>
      <c r="Q128" s="150"/>
      <c r="R128" s="154"/>
      <c r="S128" s="150"/>
      <c r="T128" s="151"/>
      <c r="U128" s="152"/>
      <c r="V128" s="158"/>
      <c r="X128" s="130"/>
    </row>
    <row r="129" spans="1:24">
      <c r="A129" s="130">
        <f t="shared" si="17"/>
        <v>114</v>
      </c>
      <c r="B129" s="140"/>
      <c r="C129" s="141"/>
      <c r="D129" s="142"/>
      <c r="E129" s="291"/>
      <c r="F129" s="118"/>
      <c r="G129" s="143"/>
      <c r="H129" s="143"/>
      <c r="I129" s="143"/>
      <c r="J129" s="147"/>
      <c r="K129" s="148"/>
      <c r="L129" s="148"/>
      <c r="M129" s="148"/>
      <c r="N129" s="351"/>
      <c r="O129" s="148"/>
      <c r="P129" s="154"/>
      <c r="Q129" s="150"/>
      <c r="R129" s="154"/>
      <c r="S129" s="150"/>
      <c r="T129" s="151"/>
      <c r="U129" s="152"/>
      <c r="V129" s="158"/>
      <c r="X129" s="130"/>
    </row>
    <row r="130" spans="1:24">
      <c r="A130" s="130">
        <f t="shared" si="17"/>
        <v>115</v>
      </c>
      <c r="B130" s="140"/>
      <c r="C130" s="141"/>
      <c r="D130" s="142"/>
      <c r="E130" s="291"/>
      <c r="F130" s="118"/>
      <c r="G130" s="143"/>
      <c r="H130" s="143"/>
      <c r="I130" s="143"/>
      <c r="J130" s="147"/>
      <c r="K130" s="148"/>
      <c r="L130" s="148"/>
      <c r="M130" s="148"/>
      <c r="N130" s="145"/>
      <c r="O130" s="148"/>
      <c r="P130" s="154"/>
      <c r="Q130" s="150"/>
      <c r="R130" s="154"/>
      <c r="S130" s="150"/>
      <c r="T130" s="151"/>
      <c r="U130" s="152"/>
      <c r="V130" s="158"/>
      <c r="X130" s="130"/>
    </row>
    <row r="131" spans="1:24">
      <c r="A131" s="130">
        <f t="shared" si="17"/>
        <v>116</v>
      </c>
      <c r="B131" s="140"/>
      <c r="C131" s="141"/>
      <c r="D131" s="142"/>
      <c r="E131" s="291"/>
      <c r="F131" s="118"/>
      <c r="G131" s="143"/>
      <c r="H131" s="143"/>
      <c r="I131" s="143"/>
      <c r="J131" s="147"/>
      <c r="K131" s="148"/>
      <c r="L131" s="148"/>
      <c r="M131" s="148"/>
      <c r="N131" s="156"/>
      <c r="O131" s="149"/>
      <c r="P131" s="154"/>
      <c r="Q131" s="150"/>
      <c r="R131" s="154"/>
      <c r="S131" s="150"/>
      <c r="T131" s="151"/>
      <c r="U131" s="152"/>
      <c r="V131" s="158"/>
      <c r="X131" s="130"/>
    </row>
    <row r="132" spans="1:24">
      <c r="A132" s="130">
        <f t="shared" si="17"/>
        <v>117</v>
      </c>
      <c r="B132" s="140"/>
      <c r="C132" s="141"/>
      <c r="D132" s="142"/>
      <c r="E132" s="291"/>
      <c r="F132" s="118"/>
      <c r="G132" s="143"/>
      <c r="H132" s="143"/>
      <c r="I132" s="143"/>
      <c r="J132" s="147"/>
      <c r="K132" s="148"/>
      <c r="L132" s="148"/>
      <c r="M132" s="148"/>
      <c r="N132" s="156"/>
      <c r="O132" s="149"/>
      <c r="P132" s="154"/>
      <c r="Q132" s="150"/>
      <c r="R132" s="154"/>
      <c r="S132" s="150"/>
      <c r="T132" s="151"/>
      <c r="U132" s="152"/>
      <c r="V132" s="158"/>
      <c r="X132" s="130"/>
    </row>
    <row r="133" spans="1:24">
      <c r="A133" s="130">
        <f t="shared" si="17"/>
        <v>118</v>
      </c>
      <c r="B133" s="140"/>
      <c r="C133" s="141"/>
      <c r="D133" s="142"/>
      <c r="E133" s="291"/>
      <c r="F133" s="118"/>
      <c r="G133" s="143"/>
      <c r="H133" s="143"/>
      <c r="I133" s="143"/>
      <c r="J133" s="147"/>
      <c r="K133" s="148"/>
      <c r="L133" s="148"/>
      <c r="M133" s="148"/>
      <c r="N133" s="156"/>
      <c r="O133" s="149"/>
      <c r="P133" s="154"/>
      <c r="Q133" s="150"/>
      <c r="R133" s="154"/>
      <c r="S133" s="150"/>
      <c r="T133" s="151"/>
      <c r="U133" s="152"/>
      <c r="V133" s="158"/>
      <c r="X133" s="130"/>
    </row>
    <row r="134" spans="1:24">
      <c r="A134" s="130">
        <f t="shared" si="17"/>
        <v>119</v>
      </c>
      <c r="B134" s="140"/>
      <c r="C134" s="141"/>
      <c r="D134" s="157"/>
      <c r="E134" s="291"/>
      <c r="F134" s="143"/>
      <c r="G134" s="143"/>
      <c r="H134" s="143"/>
      <c r="I134" s="143"/>
      <c r="J134" s="147"/>
      <c r="K134" s="148"/>
      <c r="L134" s="148"/>
      <c r="M134" s="148"/>
      <c r="N134" s="145"/>
      <c r="O134" s="148"/>
      <c r="P134" s="154"/>
      <c r="Q134" s="150"/>
      <c r="R134" s="154"/>
      <c r="S134" s="150"/>
      <c r="T134" s="151"/>
      <c r="U134" s="152"/>
      <c r="V134" s="158"/>
      <c r="X134" s="130"/>
    </row>
    <row r="135" spans="1:24">
      <c r="A135" s="130">
        <f t="shared" si="17"/>
        <v>120</v>
      </c>
      <c r="B135" s="140"/>
      <c r="C135" s="141"/>
      <c r="D135" s="157"/>
      <c r="E135" s="291"/>
      <c r="F135" s="143"/>
      <c r="G135" s="143"/>
      <c r="H135" s="143"/>
      <c r="I135" s="143"/>
      <c r="J135" s="147"/>
      <c r="K135" s="148"/>
      <c r="L135" s="148"/>
      <c r="M135" s="148"/>
      <c r="N135" s="145"/>
      <c r="O135" s="148"/>
      <c r="P135" s="154"/>
      <c r="Q135" s="150"/>
      <c r="R135" s="154"/>
      <c r="S135" s="150"/>
      <c r="T135" s="151"/>
      <c r="U135" s="152"/>
      <c r="V135" s="158"/>
      <c r="X135" s="130"/>
    </row>
    <row r="136" spans="1:24">
      <c r="A136" s="130">
        <f t="shared" si="17"/>
        <v>121</v>
      </c>
      <c r="B136" s="140"/>
      <c r="C136" s="141"/>
      <c r="D136" s="157"/>
      <c r="E136" s="291"/>
      <c r="F136" s="143"/>
      <c r="G136" s="143"/>
      <c r="H136" s="143"/>
      <c r="I136" s="143"/>
      <c r="J136" s="147"/>
      <c r="K136" s="148"/>
      <c r="L136" s="148"/>
      <c r="M136" s="148"/>
      <c r="N136" s="145"/>
      <c r="O136" s="148"/>
      <c r="P136" s="154"/>
      <c r="Q136" s="150"/>
      <c r="R136" s="154"/>
      <c r="S136" s="150"/>
      <c r="T136" s="151"/>
      <c r="U136" s="152"/>
      <c r="V136" s="158"/>
      <c r="X136" s="130"/>
    </row>
    <row r="137" spans="1:24">
      <c r="A137" s="130">
        <f t="shared" si="17"/>
        <v>122</v>
      </c>
      <c r="B137" s="140"/>
      <c r="C137" s="141"/>
      <c r="D137" s="157"/>
      <c r="E137" s="291"/>
      <c r="F137" s="143"/>
      <c r="G137" s="143"/>
      <c r="H137" s="143"/>
      <c r="I137" s="143"/>
      <c r="J137" s="147"/>
      <c r="K137" s="148"/>
      <c r="L137" s="148"/>
      <c r="M137" s="148"/>
      <c r="N137" s="145"/>
      <c r="O137" s="148"/>
      <c r="P137" s="154"/>
      <c r="Q137" s="150"/>
      <c r="R137" s="154"/>
      <c r="S137" s="150"/>
      <c r="T137" s="151"/>
      <c r="U137" s="152"/>
      <c r="V137" s="158"/>
      <c r="X137" s="130"/>
    </row>
    <row r="138" spans="1:24">
      <c r="A138" s="130">
        <f t="shared" si="17"/>
        <v>123</v>
      </c>
      <c r="B138" s="140"/>
      <c r="C138" s="141"/>
      <c r="D138" s="157"/>
      <c r="E138" s="291"/>
      <c r="F138" s="143"/>
      <c r="G138" s="143"/>
      <c r="H138" s="143"/>
      <c r="I138" s="143"/>
      <c r="J138" s="147"/>
      <c r="K138" s="148"/>
      <c r="L138" s="148"/>
      <c r="M138" s="148"/>
      <c r="N138" s="145"/>
      <c r="O138" s="149"/>
      <c r="P138" s="154"/>
      <c r="Q138" s="150"/>
      <c r="R138" s="154"/>
      <c r="S138" s="150"/>
      <c r="T138" s="151"/>
      <c r="U138" s="152"/>
      <c r="V138" s="158"/>
      <c r="X138" s="130"/>
    </row>
    <row r="139" spans="1:24">
      <c r="A139" s="130">
        <f t="shared" si="17"/>
        <v>124</v>
      </c>
      <c r="B139" s="140"/>
      <c r="C139" s="141"/>
      <c r="D139" s="157"/>
      <c r="E139" s="291"/>
      <c r="F139" s="143"/>
      <c r="G139" s="143"/>
      <c r="H139" s="143"/>
      <c r="I139" s="143"/>
      <c r="J139" s="147"/>
      <c r="K139" s="148"/>
      <c r="L139" s="148"/>
      <c r="M139" s="148"/>
      <c r="N139" s="145"/>
      <c r="O139" s="148"/>
      <c r="P139" s="154"/>
      <c r="Q139" s="150"/>
      <c r="R139" s="154"/>
      <c r="S139" s="150"/>
      <c r="T139" s="151"/>
      <c r="U139" s="152"/>
      <c r="V139" s="158"/>
      <c r="X139" s="130"/>
    </row>
    <row r="140" spans="1:24">
      <c r="A140" s="130">
        <f t="shared" si="17"/>
        <v>125</v>
      </c>
      <c r="B140" s="140"/>
      <c r="C140" s="141"/>
      <c r="D140" s="157"/>
      <c r="E140" s="291"/>
      <c r="F140" s="143"/>
      <c r="G140" s="143"/>
      <c r="H140" s="143"/>
      <c r="I140" s="143"/>
      <c r="J140" s="147"/>
      <c r="K140" s="148"/>
      <c r="L140" s="148"/>
      <c r="M140" s="148"/>
      <c r="N140" s="145"/>
      <c r="O140" s="148"/>
      <c r="P140" s="154"/>
      <c r="Q140" s="150"/>
      <c r="R140" s="154"/>
      <c r="S140" s="150"/>
      <c r="T140" s="151"/>
      <c r="U140" s="152"/>
      <c r="V140" s="158"/>
      <c r="X140" s="130"/>
    </row>
    <row r="141" spans="1:24">
      <c r="A141" s="130">
        <f t="shared" si="17"/>
        <v>126</v>
      </c>
      <c r="B141" s="140"/>
      <c r="C141" s="141"/>
      <c r="D141" s="157"/>
      <c r="E141" s="291"/>
      <c r="F141" s="143"/>
      <c r="G141" s="143"/>
      <c r="H141" s="143"/>
      <c r="I141" s="143"/>
      <c r="J141" s="147"/>
      <c r="K141" s="148"/>
      <c r="L141" s="148"/>
      <c r="M141" s="148"/>
      <c r="N141" s="145"/>
      <c r="O141" s="148"/>
      <c r="P141" s="154"/>
      <c r="Q141" s="150"/>
      <c r="R141" s="154"/>
      <c r="S141" s="150"/>
      <c r="T141" s="151"/>
      <c r="U141" s="152"/>
      <c r="V141" s="158"/>
      <c r="X141" s="130"/>
    </row>
    <row r="142" spans="1:24">
      <c r="A142" s="130">
        <f t="shared" ref="A142:A178" si="18">A141+1</f>
        <v>127</v>
      </c>
      <c r="B142" s="140"/>
      <c r="C142" s="141"/>
      <c r="D142" s="157"/>
      <c r="E142" s="291"/>
      <c r="F142" s="143"/>
      <c r="G142" s="143"/>
      <c r="H142" s="143"/>
      <c r="I142" s="143"/>
      <c r="J142" s="147"/>
      <c r="K142" s="148"/>
      <c r="L142" s="148"/>
      <c r="M142" s="148"/>
      <c r="N142" s="145"/>
      <c r="O142" s="148"/>
      <c r="P142" s="154"/>
      <c r="Q142" s="150"/>
      <c r="R142" s="154"/>
      <c r="S142" s="150"/>
      <c r="T142" s="151"/>
      <c r="U142" s="152"/>
      <c r="V142" s="158"/>
      <c r="X142" s="130"/>
    </row>
    <row r="143" spans="1:24">
      <c r="A143" s="130">
        <f t="shared" si="18"/>
        <v>128</v>
      </c>
      <c r="B143" s="140"/>
      <c r="C143" s="141"/>
      <c r="D143" s="157"/>
      <c r="E143" s="291"/>
      <c r="F143" s="143"/>
      <c r="G143" s="143"/>
      <c r="H143" s="143"/>
      <c r="I143" s="143"/>
      <c r="J143" s="147"/>
      <c r="K143" s="148"/>
      <c r="L143" s="148"/>
      <c r="M143" s="148"/>
      <c r="N143" s="145"/>
      <c r="O143" s="148"/>
      <c r="P143" s="154"/>
      <c r="Q143" s="150"/>
      <c r="R143" s="154"/>
      <c r="S143" s="150"/>
      <c r="T143" s="151"/>
      <c r="U143" s="152"/>
      <c r="V143" s="158"/>
      <c r="X143" s="130"/>
    </row>
    <row r="144" spans="1:24">
      <c r="A144" s="130">
        <f t="shared" si="18"/>
        <v>129</v>
      </c>
      <c r="B144" s="140"/>
      <c r="C144" s="141"/>
      <c r="D144" s="157"/>
      <c r="E144" s="291"/>
      <c r="F144" s="143"/>
      <c r="G144" s="143"/>
      <c r="H144" s="143"/>
      <c r="I144" s="143"/>
      <c r="J144" s="147"/>
      <c r="K144" s="148"/>
      <c r="L144" s="148"/>
      <c r="M144" s="148"/>
      <c r="N144" s="145"/>
      <c r="O144" s="148"/>
      <c r="P144" s="154"/>
      <c r="Q144" s="150"/>
      <c r="R144" s="154"/>
      <c r="S144" s="150"/>
      <c r="T144" s="151"/>
      <c r="U144" s="152"/>
      <c r="V144" s="158"/>
      <c r="X144" s="130"/>
    </row>
    <row r="145" spans="1:24">
      <c r="A145" s="130">
        <f t="shared" si="18"/>
        <v>130</v>
      </c>
      <c r="B145" s="140"/>
      <c r="C145" s="141"/>
      <c r="D145" s="142"/>
      <c r="E145" s="291"/>
      <c r="F145" s="118"/>
      <c r="G145" s="143"/>
      <c r="H145" s="143"/>
      <c r="I145" s="143"/>
      <c r="J145" s="147"/>
      <c r="K145" s="148"/>
      <c r="L145" s="148"/>
      <c r="M145" s="148"/>
      <c r="N145" s="156"/>
      <c r="O145" s="149"/>
      <c r="P145" s="154"/>
      <c r="Q145" s="150"/>
      <c r="R145" s="154"/>
      <c r="S145" s="150"/>
      <c r="T145" s="151"/>
      <c r="U145" s="152"/>
      <c r="V145" s="158"/>
      <c r="X145" s="130"/>
    </row>
    <row r="146" spans="1:24">
      <c r="A146" s="130">
        <f t="shared" si="18"/>
        <v>131</v>
      </c>
      <c r="B146" s="140"/>
      <c r="C146" s="141"/>
      <c r="D146" s="142"/>
      <c r="E146" s="291"/>
      <c r="F146" s="118"/>
      <c r="G146" s="143"/>
      <c r="H146" s="143"/>
      <c r="I146" s="143"/>
      <c r="J146" s="147"/>
      <c r="K146" s="148"/>
      <c r="L146" s="148"/>
      <c r="M146" s="148"/>
      <c r="N146" s="156"/>
      <c r="O146" s="149"/>
      <c r="P146" s="154"/>
      <c r="Q146" s="150"/>
      <c r="R146" s="154"/>
      <c r="S146" s="150"/>
      <c r="T146" s="151"/>
      <c r="U146" s="152"/>
      <c r="V146" s="158"/>
      <c r="X146" s="130"/>
    </row>
    <row r="147" spans="1:24">
      <c r="A147" s="130">
        <f t="shared" si="18"/>
        <v>132</v>
      </c>
      <c r="B147" s="140"/>
      <c r="C147" s="141"/>
      <c r="D147" s="157"/>
      <c r="E147" s="291"/>
      <c r="F147" s="143"/>
      <c r="G147" s="143"/>
      <c r="H147" s="143"/>
      <c r="I147" s="143"/>
      <c r="J147" s="147"/>
      <c r="K147" s="148"/>
      <c r="L147" s="148"/>
      <c r="M147" s="148"/>
      <c r="N147" s="145"/>
      <c r="O147" s="148"/>
      <c r="P147" s="154"/>
      <c r="Q147" s="150"/>
      <c r="R147" s="154"/>
      <c r="S147" s="150"/>
      <c r="T147" s="151"/>
      <c r="U147" s="152"/>
      <c r="V147" s="158"/>
      <c r="X147" s="130"/>
    </row>
    <row r="148" spans="1:24">
      <c r="A148" s="130">
        <f t="shared" si="18"/>
        <v>133</v>
      </c>
      <c r="B148" s="140"/>
      <c r="C148" s="141"/>
      <c r="D148" s="157"/>
      <c r="E148" s="291"/>
      <c r="F148" s="143"/>
      <c r="G148" s="143"/>
      <c r="H148" s="143"/>
      <c r="I148" s="143"/>
      <c r="J148" s="147"/>
      <c r="K148" s="148"/>
      <c r="L148" s="148"/>
      <c r="M148" s="148"/>
      <c r="N148" s="145"/>
      <c r="O148" s="148"/>
      <c r="P148" s="154"/>
      <c r="Q148" s="150"/>
      <c r="R148" s="154"/>
      <c r="S148" s="150"/>
      <c r="T148" s="151"/>
      <c r="U148" s="152"/>
      <c r="V148" s="158"/>
      <c r="X148" s="130"/>
    </row>
    <row r="149" spans="1:24">
      <c r="A149" s="130">
        <f t="shared" si="18"/>
        <v>134</v>
      </c>
      <c r="B149" s="140"/>
      <c r="C149" s="141"/>
      <c r="D149" s="157"/>
      <c r="E149" s="291"/>
      <c r="F149" s="143"/>
      <c r="G149" s="143"/>
      <c r="H149" s="143"/>
      <c r="I149" s="143"/>
      <c r="J149" s="147"/>
      <c r="K149" s="148"/>
      <c r="L149" s="148"/>
      <c r="M149" s="148"/>
      <c r="N149" s="145"/>
      <c r="O149" s="148"/>
      <c r="P149" s="154"/>
      <c r="Q149" s="150"/>
      <c r="R149" s="154"/>
      <c r="S149" s="150"/>
      <c r="T149" s="151"/>
      <c r="U149" s="152"/>
      <c r="V149" s="158"/>
      <c r="X149" s="130"/>
    </row>
    <row r="150" spans="1:24">
      <c r="A150" s="130">
        <f t="shared" si="18"/>
        <v>135</v>
      </c>
      <c r="B150" s="140"/>
      <c r="C150" s="141"/>
      <c r="D150" s="157"/>
      <c r="E150" s="291"/>
      <c r="F150" s="143"/>
      <c r="G150" s="143"/>
      <c r="H150" s="143"/>
      <c r="I150" s="143"/>
      <c r="J150" s="147"/>
      <c r="K150" s="148"/>
      <c r="L150" s="148"/>
      <c r="M150" s="148"/>
      <c r="N150" s="145"/>
      <c r="O150" s="148"/>
      <c r="P150" s="154"/>
      <c r="Q150" s="150"/>
      <c r="R150" s="154"/>
      <c r="S150" s="150"/>
      <c r="T150" s="151"/>
      <c r="U150" s="152"/>
      <c r="V150" s="158"/>
      <c r="X150" s="130"/>
    </row>
    <row r="151" spans="1:24">
      <c r="A151" s="130">
        <f t="shared" si="18"/>
        <v>136</v>
      </c>
      <c r="B151" s="140"/>
      <c r="C151" s="141"/>
      <c r="D151" s="157"/>
      <c r="E151" s="291"/>
      <c r="F151" s="143"/>
      <c r="G151" s="143"/>
      <c r="H151" s="143"/>
      <c r="I151" s="143"/>
      <c r="J151" s="147"/>
      <c r="K151" s="148"/>
      <c r="L151" s="148"/>
      <c r="M151" s="148"/>
      <c r="N151" s="145"/>
      <c r="O151" s="148"/>
      <c r="P151" s="154"/>
      <c r="Q151" s="150"/>
      <c r="R151" s="154"/>
      <c r="S151" s="150"/>
      <c r="T151" s="151"/>
      <c r="U151" s="152"/>
      <c r="V151" s="158"/>
      <c r="X151" s="130"/>
    </row>
    <row r="152" spans="1:24">
      <c r="A152" s="130">
        <f t="shared" si="18"/>
        <v>137</v>
      </c>
      <c r="B152" s="140"/>
      <c r="C152" s="141"/>
      <c r="D152" s="157"/>
      <c r="E152" s="291"/>
      <c r="F152" s="143"/>
      <c r="G152" s="143"/>
      <c r="H152" s="143"/>
      <c r="I152" s="143"/>
      <c r="J152" s="147"/>
      <c r="K152" s="148"/>
      <c r="L152" s="148"/>
      <c r="M152" s="148"/>
      <c r="N152" s="145"/>
      <c r="O152" s="149"/>
      <c r="P152" s="154"/>
      <c r="Q152" s="150"/>
      <c r="R152" s="154"/>
      <c r="S152" s="150"/>
      <c r="T152" s="151"/>
      <c r="U152" s="152"/>
      <c r="V152" s="158"/>
      <c r="X152" s="130"/>
    </row>
    <row r="153" spans="1:24">
      <c r="A153" s="130">
        <f t="shared" si="18"/>
        <v>138</v>
      </c>
      <c r="B153" s="140"/>
      <c r="C153" s="141"/>
      <c r="D153" s="157"/>
      <c r="E153" s="291"/>
      <c r="F153" s="143"/>
      <c r="G153" s="143"/>
      <c r="H153" s="143"/>
      <c r="I153" s="143"/>
      <c r="J153" s="147"/>
      <c r="K153" s="148"/>
      <c r="L153" s="148"/>
      <c r="M153" s="148"/>
      <c r="N153" s="145"/>
      <c r="O153" s="148"/>
      <c r="P153" s="154"/>
      <c r="Q153" s="150"/>
      <c r="R153" s="154"/>
      <c r="S153" s="150"/>
      <c r="T153" s="151"/>
      <c r="U153" s="152"/>
      <c r="V153" s="158"/>
      <c r="X153" s="130"/>
    </row>
    <row r="154" spans="1:24">
      <c r="A154" s="130">
        <f t="shared" si="18"/>
        <v>139</v>
      </c>
      <c r="B154" s="140"/>
      <c r="C154" s="141"/>
      <c r="D154" s="157"/>
      <c r="E154" s="291"/>
      <c r="F154" s="143"/>
      <c r="G154" s="143"/>
      <c r="H154" s="143"/>
      <c r="I154" s="143"/>
      <c r="J154" s="147"/>
      <c r="K154" s="148"/>
      <c r="L154" s="148"/>
      <c r="M154" s="148"/>
      <c r="N154" s="145"/>
      <c r="O154" s="148"/>
      <c r="P154" s="154"/>
      <c r="Q154" s="150"/>
      <c r="R154" s="154"/>
      <c r="S154" s="150"/>
      <c r="T154" s="151"/>
      <c r="U154" s="152"/>
      <c r="V154" s="158"/>
      <c r="X154" s="130"/>
    </row>
    <row r="155" spans="1:24">
      <c r="A155" s="130">
        <f t="shared" si="18"/>
        <v>140</v>
      </c>
      <c r="B155" s="140"/>
      <c r="C155" s="141"/>
      <c r="D155" s="157"/>
      <c r="E155" s="291"/>
      <c r="F155" s="143"/>
      <c r="G155" s="143"/>
      <c r="H155" s="143"/>
      <c r="I155" s="143"/>
      <c r="J155" s="147"/>
      <c r="K155" s="148"/>
      <c r="L155" s="148"/>
      <c r="M155" s="148"/>
      <c r="N155" s="145"/>
      <c r="O155" s="148"/>
      <c r="P155" s="154"/>
      <c r="Q155" s="150"/>
      <c r="R155" s="154"/>
      <c r="S155" s="150"/>
      <c r="T155" s="151"/>
      <c r="U155" s="152"/>
      <c r="V155" s="158"/>
      <c r="X155" s="130"/>
    </row>
    <row r="156" spans="1:24">
      <c r="A156" s="130">
        <f t="shared" si="18"/>
        <v>141</v>
      </c>
      <c r="B156" s="140"/>
      <c r="C156" s="141"/>
      <c r="D156" s="157"/>
      <c r="E156" s="291"/>
      <c r="F156" s="143"/>
      <c r="G156" s="143"/>
      <c r="H156" s="143"/>
      <c r="I156" s="143"/>
      <c r="J156" s="147"/>
      <c r="K156" s="148"/>
      <c r="L156" s="148"/>
      <c r="M156" s="148"/>
      <c r="N156" s="145"/>
      <c r="O156" s="148"/>
      <c r="P156" s="154"/>
      <c r="Q156" s="150"/>
      <c r="R156" s="154"/>
      <c r="S156" s="150"/>
      <c r="T156" s="151"/>
      <c r="U156" s="152"/>
      <c r="V156" s="158"/>
      <c r="X156" s="130"/>
    </row>
    <row r="157" spans="1:24">
      <c r="A157" s="130">
        <f t="shared" si="18"/>
        <v>142</v>
      </c>
      <c r="B157" s="140"/>
      <c r="C157" s="141"/>
      <c r="D157" s="157"/>
      <c r="E157" s="291"/>
      <c r="F157" s="143"/>
      <c r="G157" s="143"/>
      <c r="H157" s="143"/>
      <c r="I157" s="143"/>
      <c r="J157" s="147"/>
      <c r="K157" s="148"/>
      <c r="L157" s="148"/>
      <c r="M157" s="148"/>
      <c r="N157" s="145"/>
      <c r="O157" s="148"/>
      <c r="P157" s="154"/>
      <c r="Q157" s="150"/>
      <c r="R157" s="154"/>
      <c r="S157" s="150"/>
      <c r="T157" s="151"/>
      <c r="U157" s="152"/>
      <c r="V157" s="158"/>
      <c r="X157" s="130"/>
    </row>
    <row r="158" spans="1:24">
      <c r="A158" s="130">
        <f t="shared" si="18"/>
        <v>143</v>
      </c>
      <c r="B158" s="140"/>
      <c r="C158" s="141"/>
      <c r="D158" s="157"/>
      <c r="E158" s="291"/>
      <c r="F158" s="143"/>
      <c r="G158" s="143"/>
      <c r="H158" s="143"/>
      <c r="I158" s="143"/>
      <c r="J158" s="147"/>
      <c r="K158" s="148"/>
      <c r="L158" s="148"/>
      <c r="M158" s="148"/>
      <c r="N158" s="145"/>
      <c r="O158" s="148"/>
      <c r="P158" s="154"/>
      <c r="Q158" s="150"/>
      <c r="R158" s="154"/>
      <c r="S158" s="150"/>
      <c r="T158" s="151"/>
      <c r="U158" s="152"/>
      <c r="V158" s="158"/>
      <c r="X158" s="130"/>
    </row>
    <row r="159" spans="1:24">
      <c r="A159" s="130">
        <f t="shared" si="18"/>
        <v>144</v>
      </c>
      <c r="B159" s="140"/>
      <c r="C159" s="141"/>
      <c r="D159" s="157"/>
      <c r="E159" s="291"/>
      <c r="F159" s="143"/>
      <c r="G159" s="143"/>
      <c r="H159" s="143"/>
      <c r="I159" s="143"/>
      <c r="J159" s="147"/>
      <c r="K159" s="148"/>
      <c r="L159" s="148"/>
      <c r="M159" s="148"/>
      <c r="N159" s="156"/>
      <c r="O159" s="149"/>
      <c r="P159" s="154"/>
      <c r="Q159" s="150"/>
      <c r="R159" s="154"/>
      <c r="S159" s="150"/>
      <c r="T159" s="151"/>
      <c r="U159" s="152"/>
      <c r="V159" s="158"/>
      <c r="X159" s="130"/>
    </row>
    <row r="160" spans="1:24">
      <c r="A160" s="130">
        <f t="shared" si="18"/>
        <v>145</v>
      </c>
      <c r="B160" s="140"/>
      <c r="C160" s="141"/>
      <c r="D160" s="157"/>
      <c r="E160" s="291"/>
      <c r="F160" s="143"/>
      <c r="G160" s="143"/>
      <c r="H160" s="143"/>
      <c r="I160" s="143"/>
      <c r="J160" s="147"/>
      <c r="K160" s="148"/>
      <c r="L160" s="148"/>
      <c r="M160" s="148"/>
      <c r="N160" s="156"/>
      <c r="O160" s="149"/>
      <c r="P160" s="154"/>
      <c r="Q160" s="150"/>
      <c r="R160" s="154"/>
      <c r="S160" s="150"/>
      <c r="T160" s="151"/>
      <c r="U160" s="152"/>
      <c r="V160" s="158"/>
      <c r="X160" s="130"/>
    </row>
    <row r="161" spans="1:24">
      <c r="A161" s="130">
        <f t="shared" si="18"/>
        <v>146</v>
      </c>
      <c r="B161" s="155"/>
      <c r="C161" s="156"/>
      <c r="D161" s="157"/>
      <c r="E161" s="291"/>
      <c r="F161" s="143"/>
      <c r="G161" s="143"/>
      <c r="H161" s="143"/>
      <c r="I161" s="143"/>
      <c r="J161" s="147"/>
      <c r="K161" s="148"/>
      <c r="L161" s="148"/>
      <c r="M161" s="148"/>
      <c r="N161" s="145"/>
      <c r="O161" s="148"/>
      <c r="P161" s="154"/>
      <c r="Q161" s="150"/>
      <c r="R161" s="154"/>
      <c r="S161" s="150"/>
      <c r="T161" s="151"/>
      <c r="U161" s="152"/>
      <c r="V161" s="158"/>
      <c r="X161" s="130"/>
    </row>
    <row r="162" spans="1:24">
      <c r="A162" s="130">
        <f t="shared" si="18"/>
        <v>147</v>
      </c>
      <c r="B162" s="140"/>
      <c r="C162" s="141"/>
      <c r="D162" s="157"/>
      <c r="E162" s="291"/>
      <c r="F162" s="143"/>
      <c r="G162" s="143"/>
      <c r="H162" s="143"/>
      <c r="I162" s="143"/>
      <c r="J162" s="147"/>
      <c r="K162" s="148"/>
      <c r="L162" s="148"/>
      <c r="M162" s="148"/>
      <c r="N162" s="145"/>
      <c r="O162" s="148"/>
      <c r="P162" s="154"/>
      <c r="Q162" s="150"/>
      <c r="R162" s="154"/>
      <c r="S162" s="150"/>
      <c r="T162" s="151"/>
      <c r="U162" s="152"/>
      <c r="V162" s="158"/>
      <c r="X162" s="130"/>
    </row>
    <row r="163" spans="1:24">
      <c r="A163" s="130">
        <f t="shared" si="18"/>
        <v>148</v>
      </c>
      <c r="B163" s="140"/>
      <c r="C163" s="141"/>
      <c r="D163" s="157"/>
      <c r="E163" s="291"/>
      <c r="F163" s="143"/>
      <c r="G163" s="143"/>
      <c r="H163" s="143"/>
      <c r="I163" s="143"/>
      <c r="J163" s="147"/>
      <c r="K163" s="148"/>
      <c r="L163" s="148"/>
      <c r="M163" s="148"/>
      <c r="N163" s="145"/>
      <c r="O163" s="148"/>
      <c r="P163" s="154"/>
      <c r="Q163" s="150"/>
      <c r="R163" s="154"/>
      <c r="S163" s="150"/>
      <c r="T163" s="151"/>
      <c r="U163" s="152"/>
      <c r="V163" s="158"/>
      <c r="X163" s="130"/>
    </row>
    <row r="164" spans="1:24">
      <c r="A164" s="130">
        <f t="shared" si="18"/>
        <v>149</v>
      </c>
      <c r="B164" s="140"/>
      <c r="C164" s="141"/>
      <c r="D164" s="157"/>
      <c r="E164" s="291"/>
      <c r="F164" s="143"/>
      <c r="G164" s="143"/>
      <c r="H164" s="143"/>
      <c r="I164" s="143"/>
      <c r="J164" s="147"/>
      <c r="K164" s="148"/>
      <c r="L164" s="148"/>
      <c r="M164" s="148"/>
      <c r="N164" s="145"/>
      <c r="O164" s="148"/>
      <c r="P164" s="154"/>
      <c r="Q164" s="150"/>
      <c r="R164" s="154"/>
      <c r="S164" s="150"/>
      <c r="T164" s="151"/>
      <c r="U164" s="152"/>
      <c r="V164" s="158"/>
      <c r="X164" s="130"/>
    </row>
    <row r="165" spans="1:24">
      <c r="A165" s="130">
        <f t="shared" si="18"/>
        <v>150</v>
      </c>
      <c r="B165" s="140"/>
      <c r="C165" s="141"/>
      <c r="D165" s="157"/>
      <c r="E165" s="291"/>
      <c r="F165" s="143"/>
      <c r="G165" s="143"/>
      <c r="H165" s="143"/>
      <c r="I165" s="143"/>
      <c r="J165" s="147"/>
      <c r="K165" s="148"/>
      <c r="L165" s="148"/>
      <c r="M165" s="148"/>
      <c r="N165" s="145"/>
      <c r="O165" s="148"/>
      <c r="P165" s="154"/>
      <c r="Q165" s="150"/>
      <c r="R165" s="154"/>
      <c r="S165" s="150"/>
      <c r="T165" s="151"/>
      <c r="U165" s="152"/>
      <c r="V165" s="158"/>
      <c r="X165" s="130"/>
    </row>
    <row r="166" spans="1:24">
      <c r="A166" s="130">
        <f t="shared" si="18"/>
        <v>151</v>
      </c>
      <c r="B166" s="140"/>
      <c r="C166" s="141"/>
      <c r="D166" s="157"/>
      <c r="E166" s="291"/>
      <c r="F166" s="143"/>
      <c r="G166" s="143"/>
      <c r="H166" s="143"/>
      <c r="I166" s="143"/>
      <c r="J166" s="147"/>
      <c r="K166" s="148"/>
      <c r="L166" s="148"/>
      <c r="M166" s="148"/>
      <c r="N166" s="145"/>
      <c r="O166" s="149"/>
      <c r="P166" s="154"/>
      <c r="Q166" s="150"/>
      <c r="R166" s="154"/>
      <c r="S166" s="150"/>
      <c r="T166" s="151"/>
      <c r="U166" s="152"/>
      <c r="V166" s="158"/>
      <c r="X166" s="130"/>
    </row>
    <row r="167" spans="1:24">
      <c r="A167" s="130">
        <f t="shared" si="18"/>
        <v>152</v>
      </c>
      <c r="B167" s="140"/>
      <c r="C167" s="141"/>
      <c r="D167" s="157"/>
      <c r="E167" s="291"/>
      <c r="F167" s="143"/>
      <c r="G167" s="143"/>
      <c r="H167" s="143"/>
      <c r="I167" s="143"/>
      <c r="J167" s="147"/>
      <c r="K167" s="148"/>
      <c r="L167" s="148"/>
      <c r="M167" s="148"/>
      <c r="N167" s="145"/>
      <c r="O167" s="148"/>
      <c r="P167" s="154"/>
      <c r="Q167" s="150"/>
      <c r="R167" s="154"/>
      <c r="S167" s="150"/>
      <c r="T167" s="151"/>
      <c r="U167" s="152"/>
      <c r="V167" s="158"/>
      <c r="X167" s="130"/>
    </row>
    <row r="168" spans="1:24">
      <c r="A168" s="130">
        <f t="shared" si="18"/>
        <v>153</v>
      </c>
      <c r="B168" s="140"/>
      <c r="C168" s="141"/>
      <c r="D168" s="157"/>
      <c r="E168" s="291"/>
      <c r="F168" s="143"/>
      <c r="G168" s="143"/>
      <c r="H168" s="143"/>
      <c r="I168" s="143"/>
      <c r="J168" s="147"/>
      <c r="K168" s="148"/>
      <c r="L168" s="148"/>
      <c r="M168" s="148"/>
      <c r="N168" s="145"/>
      <c r="O168" s="148"/>
      <c r="P168" s="154"/>
      <c r="Q168" s="150"/>
      <c r="R168" s="154"/>
      <c r="S168" s="150"/>
      <c r="T168" s="151"/>
      <c r="U168" s="152"/>
      <c r="V168" s="158"/>
      <c r="X168" s="130"/>
    </row>
    <row r="169" spans="1:24">
      <c r="A169" s="130">
        <f t="shared" si="18"/>
        <v>154</v>
      </c>
      <c r="B169" s="140"/>
      <c r="C169" s="141"/>
      <c r="D169" s="157"/>
      <c r="E169" s="291"/>
      <c r="F169" s="143"/>
      <c r="G169" s="143"/>
      <c r="H169" s="143"/>
      <c r="I169" s="143"/>
      <c r="J169" s="147"/>
      <c r="K169" s="148"/>
      <c r="L169" s="148"/>
      <c r="M169" s="148"/>
      <c r="N169" s="145"/>
      <c r="O169" s="148"/>
      <c r="P169" s="154"/>
      <c r="Q169" s="150"/>
      <c r="R169" s="154"/>
      <c r="S169" s="150"/>
      <c r="T169" s="151"/>
      <c r="U169" s="152"/>
      <c r="V169" s="158"/>
      <c r="X169" s="130"/>
    </row>
    <row r="170" spans="1:24">
      <c r="A170" s="130">
        <f t="shared" si="18"/>
        <v>155</v>
      </c>
      <c r="B170" s="140"/>
      <c r="C170" s="141"/>
      <c r="D170" s="157"/>
      <c r="E170" s="291"/>
      <c r="F170" s="143"/>
      <c r="G170" s="143"/>
      <c r="H170" s="143"/>
      <c r="I170" s="143"/>
      <c r="J170" s="147"/>
      <c r="K170" s="148"/>
      <c r="L170" s="148"/>
      <c r="M170" s="148"/>
      <c r="N170" s="145"/>
      <c r="O170" s="148"/>
      <c r="P170" s="154"/>
      <c r="Q170" s="150"/>
      <c r="R170" s="154"/>
      <c r="S170" s="150"/>
      <c r="T170" s="151"/>
      <c r="U170" s="152"/>
      <c r="V170" s="158"/>
      <c r="X170" s="130"/>
    </row>
    <row r="171" spans="1:24">
      <c r="A171" s="130">
        <f t="shared" si="18"/>
        <v>156</v>
      </c>
      <c r="B171" s="140"/>
      <c r="C171" s="141"/>
      <c r="D171" s="157"/>
      <c r="E171" s="291"/>
      <c r="F171" s="143"/>
      <c r="G171" s="143"/>
      <c r="H171" s="143"/>
      <c r="I171" s="143"/>
      <c r="J171" s="147"/>
      <c r="K171" s="148"/>
      <c r="L171" s="148"/>
      <c r="M171" s="148"/>
      <c r="N171" s="145"/>
      <c r="O171" s="148"/>
      <c r="P171" s="154"/>
      <c r="Q171" s="150"/>
      <c r="R171" s="154"/>
      <c r="S171" s="150"/>
      <c r="T171" s="151"/>
      <c r="U171" s="152"/>
      <c r="V171" s="158"/>
      <c r="X171" s="130"/>
    </row>
    <row r="172" spans="1:24">
      <c r="A172" s="130">
        <f t="shared" si="18"/>
        <v>157</v>
      </c>
      <c r="B172" s="140"/>
      <c r="C172" s="141"/>
      <c r="D172" s="157"/>
      <c r="E172" s="291"/>
      <c r="F172" s="143"/>
      <c r="G172" s="143"/>
      <c r="H172" s="143"/>
      <c r="I172" s="143"/>
      <c r="J172" s="147"/>
      <c r="K172" s="148"/>
      <c r="L172" s="148"/>
      <c r="M172" s="148"/>
      <c r="N172" s="145"/>
      <c r="O172" s="148"/>
      <c r="P172" s="154"/>
      <c r="Q172" s="150"/>
      <c r="R172" s="154"/>
      <c r="S172" s="150"/>
      <c r="T172" s="151"/>
      <c r="U172" s="152"/>
      <c r="V172" s="158"/>
      <c r="X172" s="130"/>
    </row>
    <row r="173" spans="1:24">
      <c r="A173" s="130">
        <f t="shared" si="18"/>
        <v>158</v>
      </c>
      <c r="B173" s="140"/>
      <c r="C173" s="141"/>
      <c r="D173" s="157"/>
      <c r="E173" s="291"/>
      <c r="F173" s="143"/>
      <c r="G173" s="143"/>
      <c r="H173" s="143"/>
      <c r="I173" s="143"/>
      <c r="J173" s="147"/>
      <c r="K173" s="148"/>
      <c r="L173" s="148"/>
      <c r="M173" s="148"/>
      <c r="N173" s="156"/>
      <c r="O173" s="149"/>
      <c r="P173" s="154"/>
      <c r="Q173" s="150"/>
      <c r="R173" s="154"/>
      <c r="S173" s="150"/>
      <c r="T173" s="151"/>
      <c r="U173" s="152"/>
      <c r="V173" s="158"/>
      <c r="X173" s="130"/>
    </row>
    <row r="174" spans="1:24">
      <c r="A174" s="130">
        <f t="shared" si="18"/>
        <v>159</v>
      </c>
      <c r="B174" s="140"/>
      <c r="C174" s="141"/>
      <c r="D174" s="157"/>
      <c r="E174" s="291"/>
      <c r="F174" s="143"/>
      <c r="G174" s="143"/>
      <c r="H174" s="143"/>
      <c r="I174" s="143"/>
      <c r="J174" s="147"/>
      <c r="K174" s="148"/>
      <c r="L174" s="148"/>
      <c r="M174" s="148"/>
      <c r="N174" s="156"/>
      <c r="O174" s="149"/>
      <c r="P174" s="154"/>
      <c r="Q174" s="150"/>
      <c r="R174" s="154"/>
      <c r="S174" s="150"/>
      <c r="T174" s="151"/>
      <c r="U174" s="152"/>
      <c r="V174" s="158"/>
      <c r="X174" s="130"/>
    </row>
    <row r="175" spans="1:24">
      <c r="A175" s="130">
        <f t="shared" si="18"/>
        <v>160</v>
      </c>
      <c r="B175" s="155"/>
      <c r="C175" s="156"/>
      <c r="D175" s="157"/>
      <c r="E175" s="291"/>
      <c r="F175" s="143"/>
      <c r="G175" s="143"/>
      <c r="H175" s="143"/>
      <c r="I175" s="143"/>
      <c r="J175" s="147"/>
      <c r="K175" s="148"/>
      <c r="L175" s="148"/>
      <c r="M175" s="148"/>
      <c r="N175" s="145"/>
      <c r="O175" s="148"/>
      <c r="P175" s="146"/>
      <c r="Q175" s="150"/>
      <c r="R175" s="154"/>
      <c r="S175" s="150"/>
      <c r="T175" s="151"/>
      <c r="U175" s="152"/>
      <c r="V175" s="158"/>
      <c r="X175" s="130"/>
    </row>
    <row r="176" spans="1:24">
      <c r="A176" s="130">
        <f t="shared" si="18"/>
        <v>161</v>
      </c>
      <c r="B176" s="140"/>
      <c r="C176" s="141"/>
      <c r="D176" s="157"/>
      <c r="E176" s="291"/>
      <c r="F176" s="143"/>
      <c r="G176" s="143"/>
      <c r="H176" s="143"/>
      <c r="I176" s="143"/>
      <c r="J176" s="147"/>
      <c r="K176" s="148"/>
      <c r="L176" s="148"/>
      <c r="M176" s="148"/>
      <c r="N176" s="145"/>
      <c r="O176" s="148"/>
      <c r="P176" s="154"/>
      <c r="Q176" s="150"/>
      <c r="R176" s="154"/>
      <c r="S176" s="150"/>
      <c r="T176" s="151"/>
      <c r="U176" s="152"/>
      <c r="V176" s="158"/>
      <c r="X176" s="130"/>
    </row>
    <row r="177" spans="1:24">
      <c r="A177" s="130">
        <f t="shared" si="18"/>
        <v>162</v>
      </c>
      <c r="B177" s="140"/>
      <c r="C177" s="141"/>
      <c r="D177" s="157"/>
      <c r="E177" s="291"/>
      <c r="F177" s="143"/>
      <c r="G177" s="143"/>
      <c r="H177" s="143"/>
      <c r="I177" s="143"/>
      <c r="J177" s="147"/>
      <c r="K177" s="148"/>
      <c r="L177" s="148"/>
      <c r="M177" s="148"/>
      <c r="N177" s="145"/>
      <c r="O177" s="148"/>
      <c r="P177" s="154"/>
      <c r="Q177" s="150"/>
      <c r="R177" s="154"/>
      <c r="S177" s="150"/>
      <c r="T177" s="151"/>
      <c r="U177" s="152"/>
      <c r="V177" s="158"/>
      <c r="X177" s="130"/>
    </row>
    <row r="178" spans="1:24">
      <c r="A178" s="130">
        <f t="shared" si="18"/>
        <v>163</v>
      </c>
      <c r="B178" s="140"/>
      <c r="C178" s="141"/>
      <c r="D178" s="157"/>
      <c r="E178" s="291"/>
      <c r="F178" s="143"/>
      <c r="G178" s="143"/>
      <c r="H178" s="143"/>
      <c r="I178" s="143"/>
      <c r="J178" s="147"/>
      <c r="K178" s="148"/>
      <c r="L178" s="148"/>
      <c r="M178" s="148"/>
      <c r="N178" s="145"/>
      <c r="O178" s="148"/>
      <c r="P178" s="154"/>
      <c r="Q178" s="150"/>
      <c r="R178" s="154"/>
      <c r="S178" s="150"/>
      <c r="T178" s="151"/>
      <c r="U178" s="152"/>
      <c r="V178" s="158"/>
      <c r="X178" s="130"/>
    </row>
    <row r="179" spans="1:24">
      <c r="A179" s="130">
        <f t="shared" ref="A179:A242" si="19">A178+1</f>
        <v>164</v>
      </c>
      <c r="B179" s="140"/>
      <c r="C179" s="141"/>
      <c r="D179" s="157"/>
      <c r="E179" s="291"/>
      <c r="F179" s="143"/>
      <c r="G179" s="143"/>
      <c r="H179" s="143"/>
      <c r="I179" s="143"/>
      <c r="J179" s="147"/>
      <c r="K179" s="148"/>
      <c r="L179" s="148"/>
      <c r="M179" s="148"/>
      <c r="N179" s="145"/>
      <c r="O179" s="148"/>
      <c r="P179" s="154"/>
      <c r="Q179" s="150"/>
      <c r="R179" s="154"/>
      <c r="S179" s="150"/>
      <c r="T179" s="151"/>
      <c r="U179" s="152"/>
      <c r="V179" s="158"/>
      <c r="X179" s="130"/>
    </row>
    <row r="180" spans="1:24">
      <c r="A180" s="130">
        <f t="shared" si="19"/>
        <v>165</v>
      </c>
      <c r="B180" s="140"/>
      <c r="C180" s="141"/>
      <c r="D180" s="157"/>
      <c r="E180" s="291"/>
      <c r="F180" s="143"/>
      <c r="G180" s="143"/>
      <c r="H180" s="143"/>
      <c r="I180" s="143"/>
      <c r="J180" s="147"/>
      <c r="K180" s="148"/>
      <c r="L180" s="148"/>
      <c r="M180" s="148"/>
      <c r="N180" s="145"/>
      <c r="O180" s="149"/>
      <c r="P180" s="154"/>
      <c r="Q180" s="150"/>
      <c r="R180" s="154"/>
      <c r="S180" s="150"/>
      <c r="T180" s="151"/>
      <c r="U180" s="152"/>
      <c r="V180" s="158"/>
      <c r="X180" s="130"/>
    </row>
    <row r="181" spans="1:24">
      <c r="A181" s="130">
        <f t="shared" si="19"/>
        <v>166</v>
      </c>
      <c r="B181" s="140"/>
      <c r="C181" s="141"/>
      <c r="D181" s="157"/>
      <c r="E181" s="291"/>
      <c r="F181" s="143"/>
      <c r="G181" s="143"/>
      <c r="H181" s="143"/>
      <c r="I181" s="143"/>
      <c r="J181" s="147"/>
      <c r="K181" s="148"/>
      <c r="L181" s="148"/>
      <c r="M181" s="148"/>
      <c r="N181" s="145"/>
      <c r="O181" s="148"/>
      <c r="P181" s="154"/>
      <c r="Q181" s="150"/>
      <c r="R181" s="154"/>
      <c r="S181" s="150"/>
      <c r="T181" s="151"/>
      <c r="U181" s="152"/>
      <c r="V181" s="158"/>
      <c r="X181" s="130"/>
    </row>
    <row r="182" spans="1:24">
      <c r="A182" s="130">
        <f t="shared" si="19"/>
        <v>167</v>
      </c>
      <c r="B182" s="140"/>
      <c r="C182" s="141"/>
      <c r="D182" s="157"/>
      <c r="E182" s="291"/>
      <c r="F182" s="143"/>
      <c r="G182" s="143"/>
      <c r="H182" s="143"/>
      <c r="I182" s="143"/>
      <c r="J182" s="147"/>
      <c r="K182" s="148"/>
      <c r="L182" s="148"/>
      <c r="M182" s="148"/>
      <c r="N182" s="145"/>
      <c r="O182" s="148"/>
      <c r="P182" s="154"/>
      <c r="Q182" s="150"/>
      <c r="R182" s="154"/>
      <c r="S182" s="150"/>
      <c r="T182" s="151"/>
      <c r="U182" s="152"/>
      <c r="V182" s="158"/>
      <c r="X182" s="130"/>
    </row>
    <row r="183" spans="1:24">
      <c r="A183" s="130">
        <f t="shared" si="19"/>
        <v>168</v>
      </c>
      <c r="B183" s="140"/>
      <c r="C183" s="141"/>
      <c r="D183" s="157"/>
      <c r="E183" s="291"/>
      <c r="F183" s="143"/>
      <c r="G183" s="143"/>
      <c r="H183" s="143"/>
      <c r="I183" s="143"/>
      <c r="J183" s="147"/>
      <c r="K183" s="148"/>
      <c r="L183" s="148"/>
      <c r="M183" s="148"/>
      <c r="N183" s="145"/>
      <c r="O183" s="148"/>
      <c r="P183" s="154"/>
      <c r="Q183" s="150"/>
      <c r="R183" s="154"/>
      <c r="S183" s="150"/>
      <c r="T183" s="151"/>
      <c r="U183" s="152"/>
      <c r="V183" s="158"/>
      <c r="X183" s="130"/>
    </row>
    <row r="184" spans="1:24">
      <c r="A184" s="130">
        <f t="shared" si="19"/>
        <v>169</v>
      </c>
      <c r="B184" s="140"/>
      <c r="C184" s="141"/>
      <c r="D184" s="157"/>
      <c r="E184" s="291"/>
      <c r="F184" s="143"/>
      <c r="G184" s="143"/>
      <c r="H184" s="143"/>
      <c r="I184" s="143"/>
      <c r="J184" s="147"/>
      <c r="K184" s="148"/>
      <c r="L184" s="148"/>
      <c r="M184" s="148"/>
      <c r="N184" s="145"/>
      <c r="O184" s="148"/>
      <c r="P184" s="154"/>
      <c r="Q184" s="150"/>
      <c r="R184" s="154"/>
      <c r="S184" s="150"/>
      <c r="T184" s="151"/>
      <c r="U184" s="152"/>
      <c r="V184" s="158"/>
      <c r="X184" s="130"/>
    </row>
    <row r="185" spans="1:24">
      <c r="A185" s="130">
        <f t="shared" si="19"/>
        <v>170</v>
      </c>
      <c r="B185" s="140"/>
      <c r="C185" s="141"/>
      <c r="D185" s="157"/>
      <c r="E185" s="291"/>
      <c r="F185" s="143"/>
      <c r="G185" s="143"/>
      <c r="H185" s="143"/>
      <c r="I185" s="143"/>
      <c r="J185" s="147"/>
      <c r="K185" s="148"/>
      <c r="L185" s="148"/>
      <c r="M185" s="148"/>
      <c r="N185" s="145"/>
      <c r="O185" s="148"/>
      <c r="P185" s="154"/>
      <c r="Q185" s="150"/>
      <c r="R185" s="154"/>
      <c r="S185" s="150"/>
      <c r="T185" s="151"/>
      <c r="U185" s="152"/>
      <c r="V185" s="158"/>
      <c r="X185" s="130"/>
    </row>
    <row r="186" spans="1:24">
      <c r="A186" s="130">
        <f t="shared" si="19"/>
        <v>171</v>
      </c>
      <c r="B186" s="140"/>
      <c r="C186" s="141"/>
      <c r="D186" s="157"/>
      <c r="E186" s="291"/>
      <c r="F186" s="143"/>
      <c r="G186" s="143"/>
      <c r="H186" s="143"/>
      <c r="I186" s="143"/>
      <c r="J186" s="147"/>
      <c r="K186" s="148"/>
      <c r="L186" s="148"/>
      <c r="M186" s="148"/>
      <c r="N186" s="145"/>
      <c r="O186" s="148"/>
      <c r="P186" s="154"/>
      <c r="Q186" s="150"/>
      <c r="R186" s="154"/>
      <c r="S186" s="150"/>
      <c r="T186" s="151"/>
      <c r="U186" s="152"/>
      <c r="V186" s="158"/>
      <c r="X186" s="130"/>
    </row>
    <row r="187" spans="1:24">
      <c r="A187" s="130">
        <f t="shared" si="19"/>
        <v>172</v>
      </c>
      <c r="B187" s="140"/>
      <c r="C187" s="141"/>
      <c r="D187" s="157"/>
      <c r="E187" s="291"/>
      <c r="F187" s="143"/>
      <c r="G187" s="143"/>
      <c r="H187" s="143"/>
      <c r="I187" s="143"/>
      <c r="J187" s="147"/>
      <c r="K187" s="148"/>
      <c r="L187" s="148"/>
      <c r="M187" s="148"/>
      <c r="N187" s="156"/>
      <c r="O187" s="149"/>
      <c r="P187" s="154"/>
      <c r="Q187" s="150"/>
      <c r="R187" s="154"/>
      <c r="S187" s="150"/>
      <c r="T187" s="151"/>
      <c r="U187" s="152"/>
      <c r="V187" s="158"/>
      <c r="X187" s="130"/>
    </row>
    <row r="188" spans="1:24">
      <c r="A188" s="130">
        <f t="shared" si="19"/>
        <v>173</v>
      </c>
      <c r="B188" s="140"/>
      <c r="C188" s="141"/>
      <c r="D188" s="157"/>
      <c r="E188" s="291"/>
      <c r="F188" s="143"/>
      <c r="G188" s="143"/>
      <c r="H188" s="143"/>
      <c r="I188" s="143"/>
      <c r="J188" s="147"/>
      <c r="K188" s="148"/>
      <c r="L188" s="148"/>
      <c r="M188" s="148"/>
      <c r="N188" s="156"/>
      <c r="O188" s="149"/>
      <c r="P188" s="154"/>
      <c r="Q188" s="150"/>
      <c r="R188" s="154"/>
      <c r="S188" s="150"/>
      <c r="T188" s="151"/>
      <c r="U188" s="152"/>
      <c r="V188" s="158"/>
      <c r="X188" s="130"/>
    </row>
    <row r="189" spans="1:24">
      <c r="A189" s="130">
        <f t="shared" si="19"/>
        <v>174</v>
      </c>
      <c r="B189" s="155"/>
      <c r="C189" s="156"/>
      <c r="D189" s="157"/>
      <c r="E189" s="291"/>
      <c r="F189" s="143"/>
      <c r="G189" s="143"/>
      <c r="H189" s="143"/>
      <c r="I189" s="143"/>
      <c r="J189" s="147"/>
      <c r="K189" s="148"/>
      <c r="L189" s="148"/>
      <c r="M189" s="148"/>
      <c r="N189" s="145"/>
      <c r="O189" s="148"/>
      <c r="P189" s="146"/>
      <c r="Q189" s="150"/>
      <c r="R189" s="154"/>
      <c r="S189" s="150"/>
      <c r="T189" s="151"/>
      <c r="U189" s="152"/>
      <c r="V189" s="158"/>
      <c r="X189" s="130"/>
    </row>
    <row r="190" spans="1:24">
      <c r="A190" s="130">
        <f t="shared" si="19"/>
        <v>175</v>
      </c>
      <c r="B190" s="140"/>
      <c r="C190" s="141"/>
      <c r="D190" s="157"/>
      <c r="E190" s="291"/>
      <c r="F190" s="143"/>
      <c r="G190" s="143"/>
      <c r="H190" s="143"/>
      <c r="I190" s="143"/>
      <c r="J190" s="147"/>
      <c r="K190" s="148"/>
      <c r="L190" s="148"/>
      <c r="M190" s="148"/>
      <c r="N190" s="145"/>
      <c r="O190" s="148"/>
      <c r="P190" s="154"/>
      <c r="Q190" s="150"/>
      <c r="R190" s="154"/>
      <c r="S190" s="150"/>
      <c r="T190" s="151"/>
      <c r="U190" s="152"/>
      <c r="V190" s="158"/>
      <c r="X190" s="130"/>
    </row>
    <row r="191" spans="1:24">
      <c r="A191" s="130">
        <f t="shared" si="19"/>
        <v>176</v>
      </c>
      <c r="B191" s="140"/>
      <c r="C191" s="141"/>
      <c r="D191" s="157"/>
      <c r="E191" s="291"/>
      <c r="F191" s="143"/>
      <c r="G191" s="143"/>
      <c r="H191" s="143"/>
      <c r="I191" s="143"/>
      <c r="J191" s="147"/>
      <c r="K191" s="148"/>
      <c r="L191" s="148"/>
      <c r="M191" s="148"/>
      <c r="N191" s="145"/>
      <c r="O191" s="148"/>
      <c r="P191" s="154"/>
      <c r="Q191" s="150"/>
      <c r="R191" s="154"/>
      <c r="S191" s="150"/>
      <c r="T191" s="151"/>
      <c r="U191" s="152"/>
      <c r="V191" s="158"/>
      <c r="X191" s="130"/>
    </row>
    <row r="192" spans="1:24">
      <c r="A192" s="130">
        <f t="shared" si="19"/>
        <v>177</v>
      </c>
      <c r="B192" s="140"/>
      <c r="C192" s="141"/>
      <c r="D192" s="157"/>
      <c r="E192" s="291"/>
      <c r="F192" s="143"/>
      <c r="G192" s="143"/>
      <c r="H192" s="143"/>
      <c r="I192" s="143"/>
      <c r="J192" s="147"/>
      <c r="K192" s="148"/>
      <c r="L192" s="148"/>
      <c r="M192" s="148"/>
      <c r="N192" s="145"/>
      <c r="O192" s="148"/>
      <c r="P192" s="154"/>
      <c r="Q192" s="150"/>
      <c r="R192" s="154"/>
      <c r="S192" s="150"/>
      <c r="T192" s="151"/>
      <c r="U192" s="152"/>
      <c r="V192" s="158"/>
      <c r="X192" s="130"/>
    </row>
    <row r="193" spans="1:24">
      <c r="A193" s="130">
        <f t="shared" si="19"/>
        <v>178</v>
      </c>
      <c r="B193" s="140"/>
      <c r="C193" s="141"/>
      <c r="D193" s="157"/>
      <c r="E193" s="291"/>
      <c r="F193" s="143"/>
      <c r="G193" s="143"/>
      <c r="H193" s="143"/>
      <c r="I193" s="143"/>
      <c r="J193" s="147"/>
      <c r="K193" s="148"/>
      <c r="L193" s="148"/>
      <c r="M193" s="148"/>
      <c r="N193" s="145"/>
      <c r="O193" s="148"/>
      <c r="P193" s="154"/>
      <c r="Q193" s="150"/>
      <c r="R193" s="154"/>
      <c r="S193" s="150"/>
      <c r="T193" s="151"/>
      <c r="U193" s="152"/>
      <c r="V193" s="158"/>
      <c r="X193" s="130"/>
    </row>
    <row r="194" spans="1:24">
      <c r="A194" s="130">
        <f t="shared" si="19"/>
        <v>179</v>
      </c>
      <c r="B194" s="140"/>
      <c r="C194" s="141"/>
      <c r="D194" s="157"/>
      <c r="E194" s="291"/>
      <c r="F194" s="143"/>
      <c r="G194" s="143"/>
      <c r="H194" s="143"/>
      <c r="I194" s="143"/>
      <c r="J194" s="147"/>
      <c r="K194" s="148"/>
      <c r="L194" s="148"/>
      <c r="M194" s="148"/>
      <c r="N194" s="145"/>
      <c r="O194" s="149"/>
      <c r="P194" s="154"/>
      <c r="Q194" s="150"/>
      <c r="R194" s="154"/>
      <c r="S194" s="150"/>
      <c r="T194" s="151"/>
      <c r="U194" s="152"/>
      <c r="V194" s="158"/>
      <c r="X194" s="130"/>
    </row>
    <row r="195" spans="1:24">
      <c r="A195" s="130">
        <f t="shared" si="19"/>
        <v>180</v>
      </c>
      <c r="B195" s="140"/>
      <c r="C195" s="141"/>
      <c r="D195" s="157"/>
      <c r="E195" s="291"/>
      <c r="F195" s="143"/>
      <c r="G195" s="143"/>
      <c r="H195" s="143"/>
      <c r="I195" s="143"/>
      <c r="J195" s="147"/>
      <c r="K195" s="148"/>
      <c r="L195" s="148"/>
      <c r="M195" s="148"/>
      <c r="N195" s="145"/>
      <c r="O195" s="148"/>
      <c r="P195" s="154"/>
      <c r="Q195" s="150"/>
      <c r="R195" s="154"/>
      <c r="S195" s="150"/>
      <c r="T195" s="151"/>
      <c r="U195" s="152"/>
      <c r="V195" s="158"/>
      <c r="X195" s="130"/>
    </row>
    <row r="196" spans="1:24">
      <c r="A196" s="130">
        <f t="shared" si="19"/>
        <v>181</v>
      </c>
      <c r="B196" s="140"/>
      <c r="C196" s="141"/>
      <c r="D196" s="157"/>
      <c r="E196" s="291"/>
      <c r="F196" s="143"/>
      <c r="G196" s="143"/>
      <c r="H196" s="143"/>
      <c r="I196" s="143"/>
      <c r="J196" s="147"/>
      <c r="K196" s="148"/>
      <c r="L196" s="148"/>
      <c r="M196" s="148"/>
      <c r="N196" s="145"/>
      <c r="O196" s="148"/>
      <c r="P196" s="154"/>
      <c r="Q196" s="150"/>
      <c r="R196" s="154"/>
      <c r="S196" s="150"/>
      <c r="T196" s="151"/>
      <c r="U196" s="152"/>
      <c r="V196" s="131"/>
      <c r="X196" s="130"/>
    </row>
    <row r="197" spans="1:24">
      <c r="A197" s="130">
        <f t="shared" si="19"/>
        <v>182</v>
      </c>
      <c r="B197" s="140"/>
      <c r="C197" s="141"/>
      <c r="D197" s="157"/>
      <c r="E197" s="291"/>
      <c r="F197" s="143"/>
      <c r="G197" s="143"/>
      <c r="H197" s="143"/>
      <c r="I197" s="143"/>
      <c r="J197" s="147"/>
      <c r="K197" s="148"/>
      <c r="L197" s="148"/>
      <c r="M197" s="148"/>
      <c r="N197" s="145"/>
      <c r="O197" s="148"/>
      <c r="P197" s="154"/>
      <c r="Q197" s="150"/>
      <c r="R197" s="154"/>
      <c r="S197" s="150"/>
      <c r="T197" s="151"/>
      <c r="U197" s="152"/>
      <c r="V197" s="131"/>
      <c r="X197" s="130"/>
    </row>
    <row r="198" spans="1:24">
      <c r="A198" s="130">
        <f t="shared" si="19"/>
        <v>183</v>
      </c>
      <c r="B198" s="140"/>
      <c r="C198" s="141"/>
      <c r="D198" s="157"/>
      <c r="E198" s="291"/>
      <c r="F198" s="143"/>
      <c r="G198" s="143"/>
      <c r="H198" s="143"/>
      <c r="I198" s="143"/>
      <c r="J198" s="147"/>
      <c r="K198" s="148"/>
      <c r="L198" s="148"/>
      <c r="M198" s="148"/>
      <c r="N198" s="145"/>
      <c r="O198" s="148"/>
      <c r="P198" s="154"/>
      <c r="Q198" s="150"/>
      <c r="R198" s="154"/>
      <c r="S198" s="150"/>
      <c r="T198" s="151"/>
      <c r="U198" s="152"/>
      <c r="V198" s="131"/>
      <c r="X198" s="130"/>
    </row>
    <row r="199" spans="1:24">
      <c r="A199" s="130">
        <f t="shared" si="19"/>
        <v>184</v>
      </c>
      <c r="B199" s="140"/>
      <c r="C199" s="141"/>
      <c r="D199" s="157"/>
      <c r="E199" s="291"/>
      <c r="F199" s="143"/>
      <c r="G199" s="143"/>
      <c r="H199" s="143"/>
      <c r="I199" s="143"/>
      <c r="J199" s="147"/>
      <c r="K199" s="148"/>
      <c r="L199" s="148"/>
      <c r="M199" s="148"/>
      <c r="N199" s="145"/>
      <c r="O199" s="148"/>
      <c r="P199" s="154"/>
      <c r="Q199" s="150"/>
      <c r="R199" s="154"/>
      <c r="S199" s="150"/>
      <c r="T199" s="151"/>
      <c r="U199" s="152"/>
      <c r="V199" s="158"/>
      <c r="X199" s="130"/>
    </row>
    <row r="200" spans="1:24">
      <c r="A200" s="130">
        <f t="shared" si="19"/>
        <v>185</v>
      </c>
      <c r="B200" s="140"/>
      <c r="C200" s="141"/>
      <c r="D200" s="157"/>
      <c r="E200" s="291"/>
      <c r="F200" s="143"/>
      <c r="G200" s="143"/>
      <c r="H200" s="143"/>
      <c r="I200" s="143"/>
      <c r="J200" s="147"/>
      <c r="K200" s="148"/>
      <c r="L200" s="148"/>
      <c r="M200" s="148"/>
      <c r="N200" s="145"/>
      <c r="O200" s="148"/>
      <c r="P200" s="154"/>
      <c r="Q200" s="150"/>
      <c r="R200" s="154"/>
      <c r="S200" s="150"/>
      <c r="T200" s="151"/>
      <c r="U200" s="152"/>
      <c r="V200" s="131"/>
      <c r="X200" s="130"/>
    </row>
    <row r="201" spans="1:24">
      <c r="A201" s="130">
        <f t="shared" si="19"/>
        <v>186</v>
      </c>
      <c r="B201" s="140"/>
      <c r="C201" s="141"/>
      <c r="D201" s="157"/>
      <c r="E201" s="291"/>
      <c r="F201" s="143"/>
      <c r="G201" s="143"/>
      <c r="H201" s="143"/>
      <c r="I201" s="143"/>
      <c r="J201" s="147"/>
      <c r="K201" s="148"/>
      <c r="L201" s="148"/>
      <c r="M201" s="148"/>
      <c r="N201" s="156"/>
      <c r="O201" s="149"/>
      <c r="P201" s="154"/>
      <c r="Q201" s="150"/>
      <c r="R201" s="154"/>
      <c r="S201" s="150"/>
      <c r="T201" s="151"/>
      <c r="U201" s="152"/>
      <c r="V201" s="131"/>
      <c r="X201" s="130"/>
    </row>
    <row r="202" spans="1:24">
      <c r="A202" s="130">
        <f t="shared" si="19"/>
        <v>187</v>
      </c>
      <c r="B202" s="140"/>
      <c r="C202" s="141"/>
      <c r="D202" s="157"/>
      <c r="E202" s="291"/>
      <c r="F202" s="143"/>
      <c r="G202" s="143"/>
      <c r="H202" s="143"/>
      <c r="I202" s="143"/>
      <c r="J202" s="147"/>
      <c r="K202" s="148"/>
      <c r="L202" s="148"/>
      <c r="M202" s="148"/>
      <c r="N202" s="156"/>
      <c r="O202" s="149"/>
      <c r="P202" s="154"/>
      <c r="Q202" s="150"/>
      <c r="R202" s="154"/>
      <c r="S202" s="150"/>
      <c r="T202" s="151"/>
      <c r="U202" s="152"/>
      <c r="V202" s="158"/>
      <c r="X202" s="130"/>
    </row>
    <row r="203" spans="1:24">
      <c r="A203" s="130">
        <f t="shared" si="19"/>
        <v>188</v>
      </c>
      <c r="B203" s="155"/>
      <c r="C203" s="156"/>
      <c r="D203" s="157"/>
      <c r="E203" s="291"/>
      <c r="F203" s="143"/>
      <c r="G203" s="143"/>
      <c r="H203" s="143"/>
      <c r="I203" s="143"/>
      <c r="J203" s="147"/>
      <c r="K203" s="148"/>
      <c r="L203" s="148"/>
      <c r="M203" s="148"/>
      <c r="N203" s="145"/>
      <c r="O203" s="148"/>
      <c r="P203" s="154"/>
      <c r="Q203" s="150"/>
      <c r="R203" s="154"/>
      <c r="S203" s="150"/>
      <c r="T203" s="151"/>
      <c r="U203" s="152"/>
      <c r="V203" s="158"/>
      <c r="X203" s="130"/>
    </row>
    <row r="204" spans="1:24">
      <c r="A204" s="130">
        <f t="shared" si="19"/>
        <v>189</v>
      </c>
      <c r="B204" s="140"/>
      <c r="C204" s="141"/>
      <c r="D204" s="157"/>
      <c r="E204" s="291"/>
      <c r="F204" s="143"/>
      <c r="G204" s="143"/>
      <c r="H204" s="143"/>
      <c r="I204" s="143"/>
      <c r="J204" s="147"/>
      <c r="K204" s="148"/>
      <c r="L204" s="148"/>
      <c r="M204" s="148"/>
      <c r="N204" s="145"/>
      <c r="O204" s="148"/>
      <c r="P204" s="154"/>
      <c r="Q204" s="150"/>
      <c r="R204" s="154"/>
      <c r="S204" s="150"/>
      <c r="T204" s="151"/>
      <c r="U204" s="152"/>
      <c r="V204" s="158"/>
      <c r="X204" s="130"/>
    </row>
    <row r="205" spans="1:24">
      <c r="A205" s="130">
        <f t="shared" si="19"/>
        <v>190</v>
      </c>
      <c r="B205" s="140"/>
      <c r="C205" s="141"/>
      <c r="D205" s="157"/>
      <c r="E205" s="291"/>
      <c r="F205" s="143"/>
      <c r="G205" s="143"/>
      <c r="H205" s="143"/>
      <c r="I205" s="143"/>
      <c r="J205" s="147"/>
      <c r="K205" s="148"/>
      <c r="L205" s="148"/>
      <c r="M205" s="148"/>
      <c r="N205" s="145"/>
      <c r="O205" s="148"/>
      <c r="P205" s="154"/>
      <c r="Q205" s="150"/>
      <c r="R205" s="154"/>
      <c r="S205" s="150"/>
      <c r="T205" s="151"/>
      <c r="U205" s="152"/>
      <c r="V205" s="158"/>
      <c r="X205" s="130"/>
    </row>
    <row r="206" spans="1:24">
      <c r="A206" s="130">
        <f t="shared" si="19"/>
        <v>191</v>
      </c>
      <c r="B206" s="140"/>
      <c r="C206" s="141"/>
      <c r="D206" s="157"/>
      <c r="E206" s="291"/>
      <c r="F206" s="143"/>
      <c r="G206" s="143"/>
      <c r="H206" s="143"/>
      <c r="I206" s="143"/>
      <c r="J206" s="147"/>
      <c r="K206" s="148"/>
      <c r="L206" s="148"/>
      <c r="M206" s="148"/>
      <c r="N206" s="145"/>
      <c r="O206" s="148"/>
      <c r="P206" s="154"/>
      <c r="Q206" s="150"/>
      <c r="R206" s="154"/>
      <c r="S206" s="150"/>
      <c r="T206" s="151"/>
      <c r="U206" s="152"/>
      <c r="V206" s="158"/>
      <c r="X206" s="130"/>
    </row>
    <row r="207" spans="1:24">
      <c r="A207" s="130">
        <f t="shared" si="19"/>
        <v>192</v>
      </c>
      <c r="B207" s="140"/>
      <c r="C207" s="141"/>
      <c r="D207" s="157"/>
      <c r="E207" s="291"/>
      <c r="F207" s="143"/>
      <c r="G207" s="143"/>
      <c r="H207" s="143"/>
      <c r="I207" s="143"/>
      <c r="J207" s="147"/>
      <c r="K207" s="148"/>
      <c r="L207" s="148"/>
      <c r="M207" s="148"/>
      <c r="N207" s="145"/>
      <c r="O207" s="148"/>
      <c r="P207" s="154"/>
      <c r="Q207" s="150"/>
      <c r="R207" s="154"/>
      <c r="S207" s="150"/>
      <c r="T207" s="151"/>
      <c r="U207" s="152"/>
      <c r="V207" s="158"/>
      <c r="X207" s="130"/>
    </row>
    <row r="208" spans="1:24">
      <c r="A208" s="130">
        <f t="shared" si="19"/>
        <v>193</v>
      </c>
      <c r="B208" s="140"/>
      <c r="C208" s="141"/>
      <c r="D208" s="157"/>
      <c r="E208" s="291"/>
      <c r="F208" s="143"/>
      <c r="G208" s="143"/>
      <c r="H208" s="143"/>
      <c r="I208" s="143"/>
      <c r="J208" s="147"/>
      <c r="K208" s="148"/>
      <c r="L208" s="148"/>
      <c r="M208" s="148"/>
      <c r="N208" s="145"/>
      <c r="O208" s="149"/>
      <c r="P208" s="154"/>
      <c r="Q208" s="150"/>
      <c r="R208" s="154"/>
      <c r="S208" s="150"/>
      <c r="T208" s="151"/>
      <c r="U208" s="152"/>
      <c r="V208" s="158"/>
      <c r="X208" s="130"/>
    </row>
    <row r="209" spans="1:48">
      <c r="A209" s="130">
        <f t="shared" si="19"/>
        <v>194</v>
      </c>
      <c r="B209" s="140"/>
      <c r="C209" s="141"/>
      <c r="D209" s="157"/>
      <c r="E209" s="291"/>
      <c r="F209" s="143"/>
      <c r="G209" s="143"/>
      <c r="H209" s="143"/>
      <c r="I209" s="143"/>
      <c r="J209" s="147"/>
      <c r="K209" s="148"/>
      <c r="L209" s="148"/>
      <c r="M209" s="148"/>
      <c r="N209" s="145"/>
      <c r="O209" s="148"/>
      <c r="P209" s="154"/>
      <c r="Q209" s="150"/>
      <c r="R209" s="154"/>
      <c r="S209" s="150"/>
      <c r="T209" s="151"/>
      <c r="U209" s="152"/>
      <c r="V209" s="158"/>
      <c r="X209" s="130"/>
    </row>
    <row r="210" spans="1:48">
      <c r="A210" s="130">
        <f t="shared" si="19"/>
        <v>195</v>
      </c>
      <c r="B210" s="140"/>
      <c r="C210" s="141"/>
      <c r="D210" s="157"/>
      <c r="E210" s="291"/>
      <c r="F210" s="143"/>
      <c r="G210" s="143"/>
      <c r="H210" s="143"/>
      <c r="I210" s="143"/>
      <c r="J210" s="147"/>
      <c r="K210" s="148"/>
      <c r="L210" s="148"/>
      <c r="M210" s="148"/>
      <c r="N210" s="145"/>
      <c r="O210" s="148"/>
      <c r="P210" s="154"/>
      <c r="Q210" s="150"/>
      <c r="R210" s="154"/>
      <c r="S210" s="150"/>
      <c r="T210" s="151"/>
      <c r="U210" s="152"/>
      <c r="V210" s="131"/>
      <c r="X210" s="130"/>
    </row>
    <row r="211" spans="1:48">
      <c r="A211" s="130">
        <f t="shared" si="19"/>
        <v>196</v>
      </c>
      <c r="B211" s="140"/>
      <c r="C211" s="141"/>
      <c r="D211" s="157"/>
      <c r="E211" s="291"/>
      <c r="F211" s="143"/>
      <c r="G211" s="143"/>
      <c r="H211" s="143"/>
      <c r="I211" s="143"/>
      <c r="J211" s="147"/>
      <c r="K211" s="148"/>
      <c r="L211" s="148"/>
      <c r="M211" s="148"/>
      <c r="N211" s="145"/>
      <c r="O211" s="148"/>
      <c r="P211" s="154"/>
      <c r="Q211" s="150"/>
      <c r="R211" s="154"/>
      <c r="S211" s="150"/>
      <c r="T211" s="151"/>
      <c r="U211" s="152"/>
      <c r="V211" s="131"/>
      <c r="X211" s="130"/>
    </row>
    <row r="212" spans="1:48">
      <c r="A212" s="130">
        <f t="shared" si="19"/>
        <v>197</v>
      </c>
      <c r="B212" s="140"/>
      <c r="C212" s="141"/>
      <c r="D212" s="157"/>
      <c r="E212" s="291"/>
      <c r="F212" s="143"/>
      <c r="G212" s="143"/>
      <c r="H212" s="143"/>
      <c r="I212" s="143"/>
      <c r="J212" s="147"/>
      <c r="K212" s="148"/>
      <c r="L212" s="148"/>
      <c r="M212" s="148"/>
      <c r="N212" s="145"/>
      <c r="O212" s="148"/>
      <c r="P212" s="154"/>
      <c r="Q212" s="150"/>
      <c r="R212" s="154"/>
      <c r="S212" s="150"/>
      <c r="T212" s="151"/>
      <c r="U212" s="152"/>
      <c r="V212" s="131"/>
      <c r="X212" s="130"/>
    </row>
    <row r="213" spans="1:48">
      <c r="A213" s="130">
        <f t="shared" si="19"/>
        <v>198</v>
      </c>
      <c r="B213" s="140"/>
      <c r="C213" s="141"/>
      <c r="D213" s="157"/>
      <c r="E213" s="291"/>
      <c r="F213" s="143"/>
      <c r="G213" s="143"/>
      <c r="H213" s="143"/>
      <c r="I213" s="143"/>
      <c r="J213" s="147"/>
      <c r="K213" s="148"/>
      <c r="L213" s="148"/>
      <c r="M213" s="148"/>
      <c r="N213" s="145"/>
      <c r="O213" s="148"/>
      <c r="P213" s="154"/>
      <c r="Q213" s="150"/>
      <c r="R213" s="154"/>
      <c r="S213" s="150"/>
      <c r="T213" s="151"/>
      <c r="U213" s="152"/>
      <c r="V213" s="158"/>
      <c r="X213" s="130"/>
    </row>
    <row r="214" spans="1:48">
      <c r="A214" s="130">
        <f t="shared" si="19"/>
        <v>199</v>
      </c>
      <c r="B214" s="140"/>
      <c r="C214" s="141"/>
      <c r="D214" s="157"/>
      <c r="E214" s="291"/>
      <c r="F214" s="143"/>
      <c r="G214" s="143"/>
      <c r="H214" s="143"/>
      <c r="I214" s="143"/>
      <c r="J214" s="147"/>
      <c r="K214" s="148"/>
      <c r="L214" s="148"/>
      <c r="M214" s="148"/>
      <c r="N214" s="145"/>
      <c r="O214" s="148"/>
      <c r="P214" s="154"/>
      <c r="Q214" s="150"/>
      <c r="R214" s="154"/>
      <c r="S214" s="150"/>
      <c r="T214" s="151"/>
      <c r="U214" s="152"/>
      <c r="V214" s="131"/>
      <c r="X214" s="130"/>
    </row>
    <row r="215" spans="1:48" s="131" customFormat="1">
      <c r="A215" s="130">
        <f t="shared" si="19"/>
        <v>200</v>
      </c>
      <c r="B215" s="140"/>
      <c r="C215" s="141"/>
      <c r="D215" s="157"/>
      <c r="E215" s="291"/>
      <c r="F215" s="143"/>
      <c r="G215" s="143"/>
      <c r="H215" s="143"/>
      <c r="I215" s="143"/>
      <c r="J215" s="147"/>
      <c r="K215" s="148"/>
      <c r="L215" s="148"/>
      <c r="M215" s="148"/>
      <c r="N215" s="156"/>
      <c r="O215" s="149"/>
      <c r="P215" s="154"/>
      <c r="Q215" s="150"/>
      <c r="R215" s="154"/>
      <c r="S215" s="150"/>
      <c r="T215" s="151"/>
      <c r="U215" s="152"/>
      <c r="W215" s="130"/>
      <c r="X215" s="130"/>
      <c r="Y215" s="130"/>
      <c r="Z215" s="130"/>
      <c r="AA215" s="130"/>
      <c r="AB215" s="130"/>
      <c r="AC215" s="130"/>
      <c r="AD215" s="130"/>
      <c r="AE215" s="130"/>
      <c r="AF215" s="130"/>
      <c r="AG215" s="130"/>
      <c r="AH215" s="130"/>
      <c r="AI215" s="130"/>
      <c r="AJ215" s="130"/>
      <c r="AK215" s="130"/>
      <c r="AL215" s="130"/>
      <c r="AM215" s="130"/>
      <c r="AN215" s="130"/>
      <c r="AO215" s="130"/>
      <c r="AP215" s="130"/>
      <c r="AQ215" s="130"/>
      <c r="AR215" s="130"/>
      <c r="AS215" s="130"/>
      <c r="AT215" s="130"/>
      <c r="AU215" s="130"/>
      <c r="AV215" s="130"/>
    </row>
    <row r="216" spans="1:48" s="131" customFormat="1">
      <c r="A216" s="130">
        <f t="shared" si="19"/>
        <v>201</v>
      </c>
      <c r="B216" s="140"/>
      <c r="C216" s="141"/>
      <c r="D216" s="157"/>
      <c r="E216" s="291"/>
      <c r="F216" s="143"/>
      <c r="G216" s="143"/>
      <c r="H216" s="143"/>
      <c r="I216" s="143"/>
      <c r="J216" s="147"/>
      <c r="K216" s="148"/>
      <c r="L216" s="148"/>
      <c r="M216" s="148"/>
      <c r="N216" s="156"/>
      <c r="O216" s="149"/>
      <c r="P216" s="154"/>
      <c r="Q216" s="150"/>
      <c r="R216" s="154"/>
      <c r="S216" s="150"/>
      <c r="T216" s="151"/>
      <c r="U216" s="152"/>
      <c r="W216" s="130"/>
      <c r="X216" s="130"/>
      <c r="Y216" s="130"/>
      <c r="Z216" s="130"/>
      <c r="AA216" s="130"/>
      <c r="AB216" s="130"/>
      <c r="AC216" s="130"/>
      <c r="AD216" s="130"/>
      <c r="AE216" s="130"/>
      <c r="AF216" s="130"/>
      <c r="AG216" s="130"/>
      <c r="AH216" s="130"/>
      <c r="AI216" s="130"/>
      <c r="AJ216" s="130"/>
      <c r="AK216" s="130"/>
      <c r="AL216" s="130"/>
      <c r="AM216" s="130"/>
      <c r="AN216" s="130"/>
      <c r="AO216" s="130"/>
      <c r="AP216" s="130"/>
      <c r="AQ216" s="130"/>
      <c r="AR216" s="130"/>
      <c r="AS216" s="130"/>
      <c r="AT216" s="130"/>
      <c r="AU216" s="130"/>
      <c r="AV216" s="130"/>
    </row>
    <row r="217" spans="1:48" s="131" customFormat="1">
      <c r="A217" s="130">
        <f t="shared" si="19"/>
        <v>202</v>
      </c>
      <c r="B217" s="155"/>
      <c r="C217" s="156"/>
      <c r="D217" s="157"/>
      <c r="E217" s="291"/>
      <c r="F217" s="118"/>
      <c r="G217" s="143"/>
      <c r="H217" s="143"/>
      <c r="I217" s="143"/>
      <c r="J217" s="148"/>
      <c r="K217" s="148"/>
      <c r="L217" s="148"/>
      <c r="M217" s="148"/>
      <c r="N217" s="145"/>
      <c r="O217" s="148"/>
      <c r="P217" s="163"/>
      <c r="Q217" s="150"/>
      <c r="R217" s="154"/>
      <c r="S217" s="150"/>
      <c r="T217" s="151"/>
      <c r="U217" s="152"/>
      <c r="W217" s="130"/>
      <c r="X217" s="130"/>
      <c r="Y217" s="130"/>
      <c r="Z217" s="130"/>
      <c r="AA217" s="130"/>
      <c r="AB217" s="130"/>
      <c r="AC217" s="130"/>
      <c r="AD217" s="130"/>
      <c r="AE217" s="130"/>
      <c r="AF217" s="130"/>
      <c r="AG217" s="130"/>
      <c r="AH217" s="130"/>
      <c r="AI217" s="130"/>
      <c r="AJ217" s="130"/>
      <c r="AK217" s="130"/>
      <c r="AL217" s="130"/>
      <c r="AM217" s="130"/>
      <c r="AN217" s="130"/>
      <c r="AO217" s="130"/>
      <c r="AP217" s="130"/>
      <c r="AQ217" s="130"/>
      <c r="AR217" s="130"/>
      <c r="AS217" s="130"/>
      <c r="AT217" s="130"/>
      <c r="AU217" s="130"/>
      <c r="AV217" s="130"/>
    </row>
    <row r="218" spans="1:48" s="131" customFormat="1">
      <c r="A218" s="130">
        <f t="shared" si="19"/>
        <v>203</v>
      </c>
      <c r="B218" s="140"/>
      <c r="C218" s="141"/>
      <c r="D218" s="157"/>
      <c r="E218" s="291"/>
      <c r="F218" s="143"/>
      <c r="G218" s="143"/>
      <c r="H218" s="143"/>
      <c r="I218" s="143"/>
      <c r="J218" s="147"/>
      <c r="K218" s="148"/>
      <c r="L218" s="148"/>
      <c r="M218" s="148"/>
      <c r="N218" s="145"/>
      <c r="O218" s="148"/>
      <c r="P218" s="154"/>
      <c r="Q218" s="150"/>
      <c r="R218" s="154"/>
      <c r="S218" s="150"/>
      <c r="T218" s="151"/>
      <c r="U218" s="152"/>
      <c r="W218" s="130"/>
      <c r="X218" s="130"/>
      <c r="Y218" s="130"/>
      <c r="Z218" s="130"/>
      <c r="AA218" s="130"/>
      <c r="AB218" s="130"/>
      <c r="AC218" s="130"/>
      <c r="AD218" s="130"/>
      <c r="AE218" s="130"/>
      <c r="AF218" s="130"/>
      <c r="AG218" s="130"/>
      <c r="AH218" s="130"/>
      <c r="AI218" s="130"/>
      <c r="AJ218" s="130"/>
      <c r="AK218" s="130"/>
      <c r="AL218" s="130"/>
      <c r="AM218" s="130"/>
      <c r="AN218" s="130"/>
      <c r="AO218" s="130"/>
      <c r="AP218" s="130"/>
      <c r="AQ218" s="130"/>
      <c r="AR218" s="130"/>
      <c r="AS218" s="130"/>
      <c r="AT218" s="130"/>
      <c r="AU218" s="130"/>
      <c r="AV218" s="130"/>
    </row>
    <row r="219" spans="1:48" s="131" customFormat="1">
      <c r="A219" s="130">
        <f t="shared" si="19"/>
        <v>204</v>
      </c>
      <c r="B219" s="140"/>
      <c r="C219" s="141"/>
      <c r="D219" s="157"/>
      <c r="E219" s="291"/>
      <c r="F219" s="143"/>
      <c r="G219" s="143"/>
      <c r="H219" s="143"/>
      <c r="I219" s="143"/>
      <c r="J219" s="147"/>
      <c r="K219" s="148"/>
      <c r="L219" s="148"/>
      <c r="M219" s="148"/>
      <c r="N219" s="145"/>
      <c r="O219" s="148"/>
      <c r="P219" s="154"/>
      <c r="Q219" s="150"/>
      <c r="R219" s="154"/>
      <c r="S219" s="150"/>
      <c r="T219" s="151"/>
      <c r="U219" s="152"/>
      <c r="W219" s="130"/>
      <c r="X219" s="130"/>
      <c r="Y219" s="130"/>
      <c r="Z219" s="130"/>
      <c r="AA219" s="130"/>
      <c r="AB219" s="130"/>
      <c r="AC219" s="130"/>
      <c r="AD219" s="130"/>
      <c r="AE219" s="130"/>
      <c r="AF219" s="130"/>
      <c r="AG219" s="130"/>
      <c r="AH219" s="130"/>
      <c r="AI219" s="130"/>
      <c r="AJ219" s="130"/>
      <c r="AK219" s="130"/>
      <c r="AL219" s="130"/>
      <c r="AM219" s="130"/>
      <c r="AN219" s="130"/>
      <c r="AO219" s="130"/>
      <c r="AP219" s="130"/>
      <c r="AQ219" s="130"/>
      <c r="AR219" s="130"/>
      <c r="AS219" s="130"/>
      <c r="AT219" s="130"/>
      <c r="AU219" s="130"/>
      <c r="AV219" s="130"/>
    </row>
    <row r="220" spans="1:48" s="131" customFormat="1">
      <c r="A220" s="130">
        <f t="shared" si="19"/>
        <v>205</v>
      </c>
      <c r="B220" s="140"/>
      <c r="C220" s="141"/>
      <c r="D220" s="157"/>
      <c r="E220" s="291"/>
      <c r="F220" s="143"/>
      <c r="G220" s="143"/>
      <c r="H220" s="143"/>
      <c r="I220" s="143"/>
      <c r="J220" s="147"/>
      <c r="K220" s="148"/>
      <c r="L220" s="148"/>
      <c r="M220" s="148"/>
      <c r="N220" s="145"/>
      <c r="O220" s="148"/>
      <c r="P220" s="154"/>
      <c r="Q220" s="150"/>
      <c r="R220" s="154"/>
      <c r="S220" s="150"/>
      <c r="T220" s="151"/>
      <c r="U220" s="152"/>
      <c r="W220" s="130"/>
      <c r="X220" s="130"/>
      <c r="Y220" s="130"/>
      <c r="Z220" s="130"/>
      <c r="AA220" s="130"/>
      <c r="AB220" s="130"/>
      <c r="AC220" s="130"/>
      <c r="AD220" s="130"/>
      <c r="AE220" s="130"/>
      <c r="AF220" s="130"/>
      <c r="AG220" s="130"/>
      <c r="AH220" s="130"/>
      <c r="AI220" s="130"/>
      <c r="AJ220" s="130"/>
      <c r="AK220" s="130"/>
      <c r="AL220" s="130"/>
      <c r="AM220" s="130"/>
      <c r="AN220" s="130"/>
      <c r="AO220" s="130"/>
      <c r="AP220" s="130"/>
      <c r="AQ220" s="130"/>
      <c r="AR220" s="130"/>
      <c r="AS220" s="130"/>
      <c r="AT220" s="130"/>
      <c r="AU220" s="130"/>
      <c r="AV220" s="130"/>
    </row>
    <row r="221" spans="1:48" s="131" customFormat="1">
      <c r="A221" s="130">
        <f t="shared" si="19"/>
        <v>206</v>
      </c>
      <c r="B221" s="140"/>
      <c r="C221" s="141"/>
      <c r="D221" s="157"/>
      <c r="E221" s="291"/>
      <c r="F221" s="143"/>
      <c r="G221" s="143"/>
      <c r="H221" s="143"/>
      <c r="I221" s="143"/>
      <c r="J221" s="147"/>
      <c r="K221" s="148"/>
      <c r="L221" s="148"/>
      <c r="M221" s="148"/>
      <c r="N221" s="145"/>
      <c r="O221" s="148"/>
      <c r="P221" s="154"/>
      <c r="Q221" s="150"/>
      <c r="R221" s="154"/>
      <c r="S221" s="150"/>
      <c r="T221" s="151"/>
      <c r="U221" s="152"/>
      <c r="W221" s="130"/>
      <c r="X221" s="130"/>
      <c r="Y221" s="130"/>
      <c r="Z221" s="130"/>
      <c r="AA221" s="130"/>
      <c r="AB221" s="130"/>
      <c r="AC221" s="130"/>
      <c r="AD221" s="130"/>
      <c r="AE221" s="130"/>
      <c r="AF221" s="130"/>
      <c r="AG221" s="130"/>
      <c r="AH221" s="130"/>
      <c r="AI221" s="130"/>
      <c r="AJ221" s="130"/>
      <c r="AK221" s="130"/>
      <c r="AL221" s="130"/>
      <c r="AM221" s="130"/>
      <c r="AN221" s="130"/>
      <c r="AO221" s="130"/>
      <c r="AP221" s="130"/>
      <c r="AQ221" s="130"/>
      <c r="AR221" s="130"/>
      <c r="AS221" s="130"/>
      <c r="AT221" s="130"/>
      <c r="AU221" s="130"/>
      <c r="AV221" s="130"/>
    </row>
    <row r="222" spans="1:48" s="131" customFormat="1">
      <c r="A222" s="130">
        <f t="shared" si="19"/>
        <v>207</v>
      </c>
      <c r="B222" s="140"/>
      <c r="C222" s="141"/>
      <c r="D222" s="157"/>
      <c r="E222" s="291"/>
      <c r="F222" s="143"/>
      <c r="G222" s="143"/>
      <c r="H222" s="143"/>
      <c r="I222" s="143"/>
      <c r="J222" s="147"/>
      <c r="K222" s="148"/>
      <c r="L222" s="148"/>
      <c r="M222" s="148"/>
      <c r="N222" s="145"/>
      <c r="O222" s="149"/>
      <c r="P222" s="154"/>
      <c r="Q222" s="150"/>
      <c r="R222" s="154"/>
      <c r="S222" s="150"/>
      <c r="T222" s="151"/>
      <c r="U222" s="152"/>
      <c r="W222" s="130"/>
      <c r="X222" s="130"/>
      <c r="Y222" s="130"/>
      <c r="Z222" s="130"/>
      <c r="AA222" s="130"/>
      <c r="AB222" s="130"/>
      <c r="AC222" s="130"/>
      <c r="AD222" s="130"/>
      <c r="AE222" s="130"/>
      <c r="AF222" s="130"/>
      <c r="AG222" s="130"/>
      <c r="AH222" s="130"/>
      <c r="AI222" s="130"/>
      <c r="AJ222" s="130"/>
      <c r="AK222" s="130"/>
      <c r="AL222" s="130"/>
      <c r="AM222" s="130"/>
      <c r="AN222" s="130"/>
      <c r="AO222" s="130"/>
      <c r="AP222" s="130"/>
      <c r="AQ222" s="130"/>
      <c r="AR222" s="130"/>
      <c r="AS222" s="130"/>
      <c r="AT222" s="130"/>
      <c r="AU222" s="130"/>
      <c r="AV222" s="130"/>
    </row>
    <row r="223" spans="1:48" s="131" customFormat="1">
      <c r="A223" s="130">
        <f t="shared" si="19"/>
        <v>208</v>
      </c>
      <c r="B223" s="140"/>
      <c r="C223" s="141"/>
      <c r="D223" s="157"/>
      <c r="E223" s="291"/>
      <c r="F223" s="143"/>
      <c r="G223" s="143"/>
      <c r="H223" s="143"/>
      <c r="I223" s="143"/>
      <c r="J223" s="147"/>
      <c r="K223" s="148"/>
      <c r="L223" s="148"/>
      <c r="M223" s="148"/>
      <c r="N223" s="145"/>
      <c r="O223" s="148"/>
      <c r="P223" s="154"/>
      <c r="Q223" s="150"/>
      <c r="R223" s="154"/>
      <c r="S223" s="150"/>
      <c r="T223" s="151"/>
      <c r="U223" s="152"/>
      <c r="W223" s="130"/>
      <c r="X223" s="130"/>
      <c r="Y223" s="130"/>
      <c r="Z223" s="130"/>
      <c r="AA223" s="130"/>
      <c r="AB223" s="130"/>
      <c r="AC223" s="130"/>
      <c r="AD223" s="130"/>
      <c r="AE223" s="130"/>
      <c r="AF223" s="130"/>
      <c r="AG223" s="130"/>
      <c r="AH223" s="130"/>
      <c r="AI223" s="130"/>
      <c r="AJ223" s="130"/>
      <c r="AK223" s="130"/>
      <c r="AL223" s="130"/>
      <c r="AM223" s="130"/>
      <c r="AN223" s="130"/>
      <c r="AO223" s="130"/>
      <c r="AP223" s="130"/>
      <c r="AQ223" s="130"/>
      <c r="AR223" s="130"/>
      <c r="AS223" s="130"/>
      <c r="AT223" s="130"/>
      <c r="AU223" s="130"/>
      <c r="AV223" s="130"/>
    </row>
    <row r="224" spans="1:48" s="131" customFormat="1">
      <c r="A224" s="130">
        <f t="shared" si="19"/>
        <v>209</v>
      </c>
      <c r="B224" s="140"/>
      <c r="C224" s="141"/>
      <c r="D224" s="157"/>
      <c r="E224" s="291"/>
      <c r="F224" s="143"/>
      <c r="G224" s="143"/>
      <c r="H224" s="143"/>
      <c r="I224" s="143"/>
      <c r="J224" s="147"/>
      <c r="K224" s="148"/>
      <c r="L224" s="148"/>
      <c r="M224" s="148"/>
      <c r="N224" s="145"/>
      <c r="O224" s="148"/>
      <c r="P224" s="154"/>
      <c r="Q224" s="150"/>
      <c r="R224" s="154"/>
      <c r="S224" s="150"/>
      <c r="T224" s="151"/>
      <c r="U224" s="152"/>
      <c r="W224" s="130"/>
      <c r="X224" s="130"/>
      <c r="Y224" s="130"/>
      <c r="Z224" s="130"/>
      <c r="AA224" s="130"/>
      <c r="AB224" s="130"/>
      <c r="AC224" s="130"/>
      <c r="AD224" s="130"/>
      <c r="AE224" s="130"/>
      <c r="AF224" s="130"/>
      <c r="AG224" s="130"/>
      <c r="AH224" s="130"/>
      <c r="AI224" s="130"/>
      <c r="AJ224" s="130"/>
      <c r="AK224" s="130"/>
      <c r="AL224" s="130"/>
      <c r="AM224" s="130"/>
      <c r="AN224" s="130"/>
      <c r="AO224" s="130"/>
      <c r="AP224" s="130"/>
      <c r="AQ224" s="130"/>
      <c r="AR224" s="130"/>
      <c r="AS224" s="130"/>
      <c r="AT224" s="130"/>
      <c r="AU224" s="130"/>
      <c r="AV224" s="130"/>
    </row>
    <row r="225" spans="1:48" s="131" customFormat="1">
      <c r="A225" s="130">
        <f t="shared" si="19"/>
        <v>210</v>
      </c>
      <c r="B225" s="140"/>
      <c r="C225" s="141"/>
      <c r="D225" s="157"/>
      <c r="E225" s="291"/>
      <c r="F225" s="143"/>
      <c r="G225" s="143"/>
      <c r="H225" s="143"/>
      <c r="I225" s="143"/>
      <c r="J225" s="147"/>
      <c r="K225" s="148"/>
      <c r="L225" s="148"/>
      <c r="M225" s="148"/>
      <c r="N225" s="145"/>
      <c r="O225" s="148"/>
      <c r="P225" s="154"/>
      <c r="Q225" s="150"/>
      <c r="R225" s="154"/>
      <c r="S225" s="150"/>
      <c r="T225" s="151"/>
      <c r="U225" s="152"/>
      <c r="W225" s="130"/>
      <c r="X225" s="130"/>
      <c r="Y225" s="130"/>
      <c r="Z225" s="130"/>
      <c r="AA225" s="130"/>
      <c r="AB225" s="130"/>
      <c r="AC225" s="130"/>
      <c r="AD225" s="130"/>
      <c r="AE225" s="130"/>
      <c r="AF225" s="130"/>
      <c r="AG225" s="130"/>
      <c r="AH225" s="130"/>
      <c r="AI225" s="130"/>
      <c r="AJ225" s="130"/>
      <c r="AK225" s="130"/>
      <c r="AL225" s="130"/>
      <c r="AM225" s="130"/>
      <c r="AN225" s="130"/>
      <c r="AO225" s="130"/>
      <c r="AP225" s="130"/>
      <c r="AQ225" s="130"/>
      <c r="AR225" s="130"/>
      <c r="AS225" s="130"/>
      <c r="AT225" s="130"/>
      <c r="AU225" s="130"/>
      <c r="AV225" s="130"/>
    </row>
    <row r="226" spans="1:48" s="131" customFormat="1">
      <c r="A226" s="130">
        <f t="shared" si="19"/>
        <v>211</v>
      </c>
      <c r="B226" s="140"/>
      <c r="C226" s="141"/>
      <c r="D226" s="157"/>
      <c r="E226" s="291"/>
      <c r="F226" s="143"/>
      <c r="G226" s="143"/>
      <c r="H226" s="143"/>
      <c r="I226" s="143"/>
      <c r="J226" s="147"/>
      <c r="K226" s="148"/>
      <c r="L226" s="148"/>
      <c r="M226" s="148"/>
      <c r="N226" s="145"/>
      <c r="O226" s="148"/>
      <c r="P226" s="154"/>
      <c r="Q226" s="150"/>
      <c r="R226" s="154"/>
      <c r="S226" s="150"/>
      <c r="T226" s="151"/>
      <c r="U226" s="152"/>
      <c r="W226" s="130"/>
      <c r="X226" s="130"/>
      <c r="Y226" s="130"/>
      <c r="Z226" s="130"/>
      <c r="AA226" s="130"/>
      <c r="AB226" s="130"/>
      <c r="AC226" s="130"/>
      <c r="AD226" s="130"/>
      <c r="AE226" s="130"/>
      <c r="AF226" s="130"/>
      <c r="AG226" s="130"/>
      <c r="AH226" s="130"/>
      <c r="AI226" s="130"/>
      <c r="AJ226" s="130"/>
      <c r="AK226" s="130"/>
      <c r="AL226" s="130"/>
      <c r="AM226" s="130"/>
      <c r="AN226" s="130"/>
      <c r="AO226" s="130"/>
      <c r="AP226" s="130"/>
      <c r="AQ226" s="130"/>
      <c r="AR226" s="130"/>
      <c r="AS226" s="130"/>
      <c r="AT226" s="130"/>
      <c r="AU226" s="130"/>
      <c r="AV226" s="130"/>
    </row>
    <row r="227" spans="1:48">
      <c r="A227" s="130">
        <f t="shared" si="19"/>
        <v>212</v>
      </c>
      <c r="B227" s="140"/>
      <c r="C227" s="141"/>
      <c r="D227" s="157"/>
      <c r="E227" s="291"/>
      <c r="F227" s="143"/>
      <c r="G227" s="143"/>
      <c r="H227" s="143"/>
      <c r="I227" s="143"/>
      <c r="J227" s="147"/>
      <c r="K227" s="148"/>
      <c r="L227" s="148"/>
      <c r="M227" s="148"/>
      <c r="N227" s="145"/>
      <c r="O227" s="148"/>
      <c r="P227" s="154"/>
      <c r="Q227" s="150"/>
      <c r="R227" s="154"/>
      <c r="S227" s="150"/>
      <c r="T227" s="151"/>
      <c r="U227" s="152"/>
      <c r="V227" s="158"/>
      <c r="X227" s="130"/>
    </row>
    <row r="228" spans="1:48" s="131" customFormat="1">
      <c r="A228" s="130">
        <f t="shared" si="19"/>
        <v>213</v>
      </c>
      <c r="B228" s="140"/>
      <c r="C228" s="141"/>
      <c r="D228" s="157"/>
      <c r="E228" s="291"/>
      <c r="F228" s="143"/>
      <c r="G228" s="143"/>
      <c r="H228" s="143"/>
      <c r="I228" s="143"/>
      <c r="J228" s="147"/>
      <c r="K228" s="148"/>
      <c r="L228" s="148"/>
      <c r="M228" s="148"/>
      <c r="N228" s="145"/>
      <c r="O228" s="148"/>
      <c r="P228" s="154"/>
      <c r="Q228" s="150"/>
      <c r="R228" s="154"/>
      <c r="S228" s="150"/>
      <c r="T228" s="151"/>
      <c r="U228" s="152"/>
      <c r="W228" s="130"/>
      <c r="X228" s="130"/>
      <c r="Y228" s="130"/>
      <c r="Z228" s="130"/>
      <c r="AA228" s="130"/>
      <c r="AB228" s="130"/>
      <c r="AC228" s="130"/>
      <c r="AD228" s="130"/>
      <c r="AE228" s="130"/>
      <c r="AF228" s="130"/>
      <c r="AG228" s="130"/>
      <c r="AH228" s="130"/>
      <c r="AI228" s="130"/>
      <c r="AJ228" s="130"/>
      <c r="AK228" s="130"/>
      <c r="AL228" s="130"/>
      <c r="AM228" s="130"/>
      <c r="AN228" s="130"/>
      <c r="AO228" s="130"/>
      <c r="AP228" s="130"/>
      <c r="AQ228" s="130"/>
      <c r="AR228" s="130"/>
      <c r="AS228" s="130"/>
      <c r="AT228" s="130"/>
      <c r="AU228" s="130"/>
      <c r="AV228" s="130"/>
    </row>
    <row r="229" spans="1:48" s="131" customFormat="1">
      <c r="A229" s="130">
        <f t="shared" si="19"/>
        <v>214</v>
      </c>
      <c r="B229" s="140"/>
      <c r="C229" s="141"/>
      <c r="D229" s="157"/>
      <c r="E229" s="291"/>
      <c r="F229" s="143"/>
      <c r="G229" s="143"/>
      <c r="H229" s="143"/>
      <c r="I229" s="143"/>
      <c r="J229" s="147"/>
      <c r="K229" s="148"/>
      <c r="L229" s="148"/>
      <c r="M229" s="148"/>
      <c r="N229" s="156"/>
      <c r="O229" s="149"/>
      <c r="P229" s="154"/>
      <c r="Q229" s="150"/>
      <c r="R229" s="154"/>
      <c r="S229" s="150"/>
      <c r="T229" s="151"/>
      <c r="U229" s="152"/>
      <c r="W229" s="130"/>
      <c r="X229" s="130"/>
      <c r="Y229" s="130"/>
      <c r="Z229" s="130"/>
      <c r="AA229" s="130"/>
      <c r="AB229" s="130"/>
      <c r="AC229" s="130"/>
      <c r="AD229" s="130"/>
      <c r="AE229" s="130"/>
      <c r="AF229" s="130"/>
      <c r="AG229" s="130"/>
      <c r="AH229" s="130"/>
      <c r="AI229" s="130"/>
      <c r="AJ229" s="130"/>
      <c r="AK229" s="130"/>
      <c r="AL229" s="130"/>
      <c r="AM229" s="130"/>
      <c r="AN229" s="130"/>
      <c r="AO229" s="130"/>
      <c r="AP229" s="130"/>
      <c r="AQ229" s="130"/>
      <c r="AR229" s="130"/>
      <c r="AS229" s="130"/>
      <c r="AT229" s="130"/>
      <c r="AU229" s="130"/>
      <c r="AV229" s="130"/>
    </row>
    <row r="230" spans="1:48" s="131" customFormat="1">
      <c r="A230" s="130">
        <f t="shared" si="19"/>
        <v>215</v>
      </c>
      <c r="B230" s="140"/>
      <c r="C230" s="141"/>
      <c r="D230" s="157"/>
      <c r="E230" s="291"/>
      <c r="F230" s="143"/>
      <c r="G230" s="143"/>
      <c r="H230" s="143"/>
      <c r="I230" s="143"/>
      <c r="J230" s="147"/>
      <c r="K230" s="148"/>
      <c r="L230" s="148"/>
      <c r="M230" s="148"/>
      <c r="N230" s="156"/>
      <c r="O230" s="149"/>
      <c r="P230" s="154"/>
      <c r="Q230" s="150"/>
      <c r="R230" s="154"/>
      <c r="S230" s="150"/>
      <c r="T230" s="151"/>
      <c r="U230" s="152"/>
      <c r="W230" s="130"/>
      <c r="X230" s="130"/>
      <c r="Y230" s="130"/>
      <c r="Z230" s="130"/>
      <c r="AA230" s="130"/>
      <c r="AB230" s="130"/>
      <c r="AC230" s="130"/>
      <c r="AD230" s="130"/>
      <c r="AE230" s="130"/>
      <c r="AF230" s="130"/>
      <c r="AG230" s="130"/>
      <c r="AH230" s="130"/>
      <c r="AI230" s="130"/>
      <c r="AJ230" s="130"/>
      <c r="AK230" s="130"/>
      <c r="AL230" s="130"/>
      <c r="AM230" s="130"/>
      <c r="AN230" s="130"/>
      <c r="AO230" s="130"/>
      <c r="AP230" s="130"/>
      <c r="AQ230" s="130"/>
      <c r="AR230" s="130"/>
      <c r="AS230" s="130"/>
      <c r="AT230" s="130"/>
      <c r="AU230" s="130"/>
      <c r="AV230" s="130"/>
    </row>
    <row r="231" spans="1:48" s="131" customFormat="1">
      <c r="A231" s="130">
        <f t="shared" si="19"/>
        <v>216</v>
      </c>
      <c r="B231" s="155"/>
      <c r="C231" s="156"/>
      <c r="D231" s="157"/>
      <c r="E231" s="291"/>
      <c r="F231" s="118"/>
      <c r="G231" s="143"/>
      <c r="H231" s="143"/>
      <c r="I231" s="143"/>
      <c r="J231" s="147"/>
      <c r="K231" s="148"/>
      <c r="L231" s="148"/>
      <c r="M231" s="148"/>
      <c r="N231" s="145"/>
      <c r="O231" s="148"/>
      <c r="P231" s="163"/>
      <c r="Q231" s="150"/>
      <c r="R231" s="154"/>
      <c r="S231" s="150"/>
      <c r="T231" s="151"/>
      <c r="U231" s="152"/>
      <c r="W231" s="130"/>
      <c r="X231" s="130"/>
      <c r="Y231" s="130"/>
      <c r="Z231" s="130"/>
      <c r="AA231" s="130"/>
      <c r="AB231" s="130"/>
      <c r="AC231" s="130"/>
      <c r="AD231" s="130"/>
      <c r="AE231" s="130"/>
      <c r="AF231" s="130"/>
      <c r="AG231" s="130"/>
      <c r="AH231" s="130"/>
      <c r="AI231" s="130"/>
      <c r="AJ231" s="130"/>
      <c r="AK231" s="130"/>
      <c r="AL231" s="130"/>
      <c r="AM231" s="130"/>
      <c r="AN231" s="130"/>
      <c r="AO231" s="130"/>
      <c r="AP231" s="130"/>
      <c r="AQ231" s="130"/>
      <c r="AR231" s="130"/>
      <c r="AS231" s="130"/>
      <c r="AT231" s="130"/>
      <c r="AU231" s="130"/>
      <c r="AV231" s="130"/>
    </row>
    <row r="232" spans="1:48">
      <c r="A232" s="130">
        <f t="shared" si="19"/>
        <v>217</v>
      </c>
      <c r="B232" s="140"/>
      <c r="C232" s="141"/>
      <c r="D232" s="157"/>
      <c r="E232" s="291"/>
      <c r="F232" s="143"/>
      <c r="G232" s="143"/>
      <c r="H232" s="143"/>
      <c r="I232" s="143"/>
      <c r="J232" s="147"/>
      <c r="K232" s="148"/>
      <c r="L232" s="148"/>
      <c r="M232" s="148"/>
      <c r="N232" s="145"/>
      <c r="O232" s="148"/>
      <c r="P232" s="154"/>
      <c r="Q232" s="150"/>
      <c r="R232" s="154"/>
      <c r="S232" s="150"/>
      <c r="T232" s="151"/>
      <c r="U232" s="152"/>
      <c r="V232" s="131"/>
      <c r="X232" s="130"/>
    </row>
    <row r="233" spans="1:48">
      <c r="A233" s="130">
        <f t="shared" si="19"/>
        <v>218</v>
      </c>
      <c r="B233" s="140"/>
      <c r="C233" s="141"/>
      <c r="D233" s="157"/>
      <c r="E233" s="291"/>
      <c r="F233" s="143"/>
      <c r="G233" s="143"/>
      <c r="H233" s="143"/>
      <c r="I233" s="143"/>
      <c r="J233" s="147"/>
      <c r="K233" s="148"/>
      <c r="L233" s="148"/>
      <c r="M233" s="148"/>
      <c r="N233" s="145"/>
      <c r="O233" s="148"/>
      <c r="P233" s="154"/>
      <c r="Q233" s="150"/>
      <c r="R233" s="154"/>
      <c r="S233" s="150"/>
      <c r="T233" s="151"/>
      <c r="U233" s="152"/>
      <c r="V233" s="131"/>
      <c r="X233" s="130"/>
    </row>
    <row r="234" spans="1:48">
      <c r="A234" s="130">
        <f t="shared" si="19"/>
        <v>219</v>
      </c>
      <c r="B234" s="140"/>
      <c r="C234" s="141"/>
      <c r="D234" s="157"/>
      <c r="E234" s="291"/>
      <c r="F234" s="143"/>
      <c r="G234" s="143"/>
      <c r="H234" s="143"/>
      <c r="I234" s="143"/>
      <c r="J234" s="147"/>
      <c r="K234" s="148"/>
      <c r="L234" s="148"/>
      <c r="M234" s="148"/>
      <c r="N234" s="145"/>
      <c r="O234" s="148"/>
      <c r="P234" s="154"/>
      <c r="Q234" s="150"/>
      <c r="R234" s="154"/>
      <c r="S234" s="150"/>
      <c r="T234" s="151"/>
      <c r="U234" s="152"/>
      <c r="V234" s="131"/>
      <c r="X234" s="130"/>
    </row>
    <row r="235" spans="1:48">
      <c r="A235" s="130">
        <f t="shared" si="19"/>
        <v>220</v>
      </c>
      <c r="B235" s="140"/>
      <c r="C235" s="141"/>
      <c r="D235" s="157"/>
      <c r="E235" s="291"/>
      <c r="F235" s="143"/>
      <c r="G235" s="143"/>
      <c r="H235" s="143"/>
      <c r="I235" s="143"/>
      <c r="J235" s="147"/>
      <c r="K235" s="148"/>
      <c r="L235" s="148"/>
      <c r="M235" s="148"/>
      <c r="N235" s="145"/>
      <c r="O235" s="148"/>
      <c r="P235" s="154"/>
      <c r="Q235" s="150"/>
      <c r="R235" s="154"/>
      <c r="S235" s="150"/>
      <c r="T235" s="151"/>
      <c r="U235" s="152"/>
      <c r="V235" s="131"/>
      <c r="X235" s="130"/>
    </row>
    <row r="236" spans="1:48">
      <c r="A236" s="130">
        <f t="shared" si="19"/>
        <v>221</v>
      </c>
      <c r="B236" s="140"/>
      <c r="C236" s="141"/>
      <c r="D236" s="157"/>
      <c r="E236" s="291"/>
      <c r="F236" s="143"/>
      <c r="G236" s="143"/>
      <c r="H236" s="143"/>
      <c r="I236" s="143"/>
      <c r="J236" s="147"/>
      <c r="K236" s="148"/>
      <c r="L236" s="148"/>
      <c r="M236" s="148"/>
      <c r="N236" s="145"/>
      <c r="O236" s="149"/>
      <c r="P236" s="154"/>
      <c r="Q236" s="150"/>
      <c r="R236" s="154"/>
      <c r="S236" s="150"/>
      <c r="T236" s="151"/>
      <c r="U236" s="152"/>
      <c r="V236" s="131"/>
      <c r="X236" s="130"/>
    </row>
    <row r="237" spans="1:48">
      <c r="A237" s="130">
        <f t="shared" si="19"/>
        <v>222</v>
      </c>
      <c r="B237" s="140"/>
      <c r="C237" s="141"/>
      <c r="D237" s="157"/>
      <c r="E237" s="291"/>
      <c r="F237" s="143"/>
      <c r="G237" s="143"/>
      <c r="H237" s="143"/>
      <c r="I237" s="143"/>
      <c r="J237" s="147"/>
      <c r="K237" s="148"/>
      <c r="L237" s="148"/>
      <c r="M237" s="148"/>
      <c r="N237" s="145"/>
      <c r="O237" s="148"/>
      <c r="P237" s="154"/>
      <c r="Q237" s="150"/>
      <c r="R237" s="154"/>
      <c r="S237" s="150"/>
      <c r="T237" s="151"/>
      <c r="U237" s="152"/>
      <c r="V237" s="131"/>
      <c r="X237" s="130"/>
    </row>
    <row r="238" spans="1:48">
      <c r="A238" s="130">
        <f t="shared" si="19"/>
        <v>223</v>
      </c>
      <c r="B238" s="140"/>
      <c r="C238" s="141"/>
      <c r="D238" s="157"/>
      <c r="E238" s="291"/>
      <c r="F238" s="143"/>
      <c r="G238" s="143"/>
      <c r="H238" s="143"/>
      <c r="I238" s="143"/>
      <c r="J238" s="147"/>
      <c r="K238" s="148"/>
      <c r="L238" s="148"/>
      <c r="M238" s="148"/>
      <c r="N238" s="145"/>
      <c r="O238" s="148"/>
      <c r="P238" s="154"/>
      <c r="Q238" s="150"/>
      <c r="R238" s="154"/>
      <c r="S238" s="150"/>
      <c r="T238" s="151"/>
      <c r="U238" s="152"/>
      <c r="V238" s="131"/>
      <c r="X238" s="130"/>
    </row>
    <row r="239" spans="1:48">
      <c r="A239" s="130">
        <f t="shared" si="19"/>
        <v>224</v>
      </c>
      <c r="B239" s="140"/>
      <c r="C239" s="141"/>
      <c r="D239" s="157"/>
      <c r="E239" s="291"/>
      <c r="F239" s="143"/>
      <c r="G239" s="143"/>
      <c r="H239" s="143"/>
      <c r="I239" s="143"/>
      <c r="J239" s="147"/>
      <c r="K239" s="148"/>
      <c r="L239" s="148"/>
      <c r="M239" s="148"/>
      <c r="N239" s="145"/>
      <c r="O239" s="148"/>
      <c r="P239" s="154"/>
      <c r="Q239" s="150"/>
      <c r="R239" s="154"/>
      <c r="S239" s="150"/>
      <c r="T239" s="151"/>
      <c r="U239" s="152"/>
      <c r="V239" s="131"/>
      <c r="X239" s="130"/>
    </row>
    <row r="240" spans="1:48">
      <c r="A240" s="130">
        <f t="shared" si="19"/>
        <v>225</v>
      </c>
      <c r="B240" s="140"/>
      <c r="C240" s="141"/>
      <c r="D240" s="157"/>
      <c r="E240" s="291"/>
      <c r="F240" s="143"/>
      <c r="G240" s="143"/>
      <c r="H240" s="143"/>
      <c r="I240" s="143"/>
      <c r="J240" s="147"/>
      <c r="K240" s="148"/>
      <c r="L240" s="148"/>
      <c r="M240" s="148"/>
      <c r="N240" s="145"/>
      <c r="O240" s="148"/>
      <c r="P240" s="154"/>
      <c r="Q240" s="150"/>
      <c r="R240" s="154"/>
      <c r="S240" s="150"/>
      <c r="T240" s="151"/>
      <c r="U240" s="152"/>
      <c r="V240" s="158"/>
      <c r="X240" s="130"/>
    </row>
    <row r="241" spans="1:24">
      <c r="A241" s="130">
        <f t="shared" si="19"/>
        <v>226</v>
      </c>
      <c r="B241" s="140"/>
      <c r="C241" s="141"/>
      <c r="D241" s="157"/>
      <c r="E241" s="291"/>
      <c r="F241" s="143"/>
      <c r="G241" s="143"/>
      <c r="H241" s="143"/>
      <c r="I241" s="143"/>
      <c r="J241" s="147"/>
      <c r="K241" s="148"/>
      <c r="L241" s="148"/>
      <c r="M241" s="148"/>
      <c r="N241" s="145"/>
      <c r="O241" s="148"/>
      <c r="P241" s="154"/>
      <c r="Q241" s="150"/>
      <c r="R241" s="154"/>
      <c r="S241" s="150"/>
      <c r="T241" s="151"/>
      <c r="U241" s="152"/>
      <c r="V241" s="158"/>
      <c r="X241" s="130"/>
    </row>
    <row r="242" spans="1:24">
      <c r="A242" s="130">
        <f t="shared" si="19"/>
        <v>227</v>
      </c>
      <c r="B242" s="140"/>
      <c r="C242" s="141"/>
      <c r="D242" s="157"/>
      <c r="E242" s="291"/>
      <c r="F242" s="143"/>
      <c r="G242" s="143"/>
      <c r="H242" s="143"/>
      <c r="I242" s="143"/>
      <c r="J242" s="147"/>
      <c r="K242" s="148"/>
      <c r="L242" s="148"/>
      <c r="M242" s="148"/>
      <c r="N242" s="145"/>
      <c r="O242" s="148"/>
      <c r="P242" s="154"/>
      <c r="Q242" s="150"/>
      <c r="R242" s="154"/>
      <c r="S242" s="150"/>
      <c r="T242" s="151"/>
      <c r="U242" s="152"/>
      <c r="V242" s="131"/>
      <c r="X242" s="130"/>
    </row>
    <row r="243" spans="1:24">
      <c r="A243" s="130">
        <f t="shared" ref="A243:A306" si="20">A242+1</f>
        <v>228</v>
      </c>
      <c r="B243" s="140"/>
      <c r="C243" s="141"/>
      <c r="D243" s="157"/>
      <c r="E243" s="291"/>
      <c r="F243" s="143"/>
      <c r="G243" s="143"/>
      <c r="H243" s="143"/>
      <c r="I243" s="143"/>
      <c r="J243" s="147"/>
      <c r="K243" s="148"/>
      <c r="L243" s="148"/>
      <c r="M243" s="148"/>
      <c r="N243" s="156"/>
      <c r="O243" s="149"/>
      <c r="P243" s="154"/>
      <c r="Q243" s="150"/>
      <c r="R243" s="154"/>
      <c r="S243" s="150"/>
      <c r="T243" s="151"/>
      <c r="U243" s="152"/>
      <c r="V243" s="159"/>
      <c r="X243" s="130"/>
    </row>
    <row r="244" spans="1:24">
      <c r="A244" s="130">
        <f t="shared" si="20"/>
        <v>229</v>
      </c>
      <c r="B244" s="140"/>
      <c r="C244" s="141"/>
      <c r="D244" s="157"/>
      <c r="E244" s="291"/>
      <c r="F244" s="143"/>
      <c r="G244" s="143"/>
      <c r="H244" s="143"/>
      <c r="I244" s="143"/>
      <c r="J244" s="147"/>
      <c r="K244" s="148"/>
      <c r="L244" s="148"/>
      <c r="M244" s="148"/>
      <c r="N244" s="156"/>
      <c r="O244" s="149"/>
      <c r="P244" s="154"/>
      <c r="Q244" s="150"/>
      <c r="R244" s="154"/>
      <c r="S244" s="150"/>
      <c r="T244" s="151"/>
      <c r="U244" s="152"/>
      <c r="V244" s="131"/>
      <c r="X244" s="130"/>
    </row>
    <row r="245" spans="1:24">
      <c r="A245" s="130">
        <f t="shared" si="20"/>
        <v>230</v>
      </c>
      <c r="B245" s="155"/>
      <c r="C245" s="156"/>
      <c r="D245" s="157"/>
      <c r="E245" s="291"/>
      <c r="F245" s="118"/>
      <c r="G245" s="143"/>
      <c r="H245" s="143"/>
      <c r="I245" s="143"/>
      <c r="J245" s="147"/>
      <c r="K245" s="148"/>
      <c r="L245" s="148"/>
      <c r="M245" s="148"/>
      <c r="N245" s="145"/>
      <c r="O245" s="148"/>
      <c r="P245" s="163"/>
      <c r="Q245" s="150"/>
      <c r="R245" s="154"/>
      <c r="S245" s="150"/>
      <c r="T245" s="151"/>
      <c r="U245" s="152"/>
      <c r="V245" s="158"/>
      <c r="X245" s="130"/>
    </row>
    <row r="246" spans="1:24">
      <c r="A246" s="130">
        <f t="shared" si="20"/>
        <v>231</v>
      </c>
      <c r="B246" s="140"/>
      <c r="C246" s="141"/>
      <c r="D246" s="157"/>
      <c r="E246" s="291"/>
      <c r="F246" s="143"/>
      <c r="G246" s="143"/>
      <c r="H246" s="143"/>
      <c r="I246" s="143"/>
      <c r="J246" s="147"/>
      <c r="K246" s="148"/>
      <c r="L246" s="148"/>
      <c r="M246" s="148"/>
      <c r="N246" s="145"/>
      <c r="O246" s="148"/>
      <c r="P246" s="154"/>
      <c r="Q246" s="150"/>
      <c r="R246" s="154"/>
      <c r="S246" s="150"/>
      <c r="T246" s="151"/>
      <c r="U246" s="152"/>
      <c r="V246" s="131"/>
      <c r="X246" s="130"/>
    </row>
    <row r="247" spans="1:24">
      <c r="A247" s="130">
        <f t="shared" si="20"/>
        <v>232</v>
      </c>
      <c r="B247" s="140"/>
      <c r="C247" s="141"/>
      <c r="D247" s="157"/>
      <c r="E247" s="291"/>
      <c r="F247" s="143"/>
      <c r="G247" s="143"/>
      <c r="H247" s="143"/>
      <c r="I247" s="143"/>
      <c r="J247" s="147"/>
      <c r="K247" s="148"/>
      <c r="L247" s="148"/>
      <c r="M247" s="148"/>
      <c r="N247" s="145"/>
      <c r="O247" s="148"/>
      <c r="P247" s="154"/>
      <c r="Q247" s="150"/>
      <c r="R247" s="154"/>
      <c r="S247" s="150"/>
      <c r="T247" s="151"/>
      <c r="U247" s="152"/>
      <c r="V247" s="158"/>
      <c r="X247" s="130"/>
    </row>
    <row r="248" spans="1:24">
      <c r="A248" s="130">
        <f t="shared" si="20"/>
        <v>233</v>
      </c>
      <c r="B248" s="140"/>
      <c r="C248" s="141"/>
      <c r="D248" s="157"/>
      <c r="E248" s="291"/>
      <c r="F248" s="143"/>
      <c r="G248" s="143"/>
      <c r="H248" s="143"/>
      <c r="I248" s="143"/>
      <c r="J248" s="147"/>
      <c r="K248" s="148"/>
      <c r="L248" s="148"/>
      <c r="M248" s="148"/>
      <c r="N248" s="145"/>
      <c r="O248" s="148"/>
      <c r="P248" s="154"/>
      <c r="Q248" s="150"/>
      <c r="R248" s="154"/>
      <c r="S248" s="150"/>
      <c r="T248" s="151"/>
      <c r="U248" s="152"/>
      <c r="V248" s="131"/>
      <c r="X248" s="130"/>
    </row>
    <row r="249" spans="1:24">
      <c r="A249" s="130">
        <f t="shared" si="20"/>
        <v>234</v>
      </c>
      <c r="B249" s="140"/>
      <c r="C249" s="141"/>
      <c r="D249" s="157"/>
      <c r="E249" s="291"/>
      <c r="F249" s="143"/>
      <c r="G249" s="143"/>
      <c r="H249" s="143"/>
      <c r="I249" s="143"/>
      <c r="J249" s="147"/>
      <c r="K249" s="148"/>
      <c r="L249" s="148"/>
      <c r="M249" s="148"/>
      <c r="N249" s="145"/>
      <c r="O249" s="148"/>
      <c r="P249" s="154"/>
      <c r="Q249" s="150"/>
      <c r="R249" s="154"/>
      <c r="S249" s="150"/>
      <c r="T249" s="151"/>
      <c r="U249" s="152"/>
      <c r="V249" s="131"/>
      <c r="X249" s="130"/>
    </row>
    <row r="250" spans="1:24">
      <c r="A250" s="130">
        <f t="shared" si="20"/>
        <v>235</v>
      </c>
      <c r="B250" s="140"/>
      <c r="C250" s="141"/>
      <c r="D250" s="157"/>
      <c r="E250" s="291"/>
      <c r="F250" s="143"/>
      <c r="G250" s="143"/>
      <c r="H250" s="143"/>
      <c r="I250" s="143"/>
      <c r="J250" s="147"/>
      <c r="K250" s="148"/>
      <c r="L250" s="148"/>
      <c r="M250" s="148"/>
      <c r="N250" s="145"/>
      <c r="O250" s="149"/>
      <c r="P250" s="154"/>
      <c r="Q250" s="150"/>
      <c r="R250" s="154"/>
      <c r="S250" s="150"/>
      <c r="T250" s="151"/>
      <c r="U250" s="152"/>
      <c r="V250" s="131"/>
      <c r="X250" s="130"/>
    </row>
    <row r="251" spans="1:24">
      <c r="A251" s="130">
        <f t="shared" si="20"/>
        <v>236</v>
      </c>
      <c r="B251" s="140"/>
      <c r="C251" s="141"/>
      <c r="D251" s="157"/>
      <c r="E251" s="291"/>
      <c r="F251" s="143"/>
      <c r="G251" s="143"/>
      <c r="H251" s="143"/>
      <c r="I251" s="143"/>
      <c r="J251" s="147"/>
      <c r="K251" s="148"/>
      <c r="L251" s="148"/>
      <c r="M251" s="148"/>
      <c r="N251" s="145"/>
      <c r="O251" s="148"/>
      <c r="P251" s="154"/>
      <c r="Q251" s="150"/>
      <c r="R251" s="154"/>
      <c r="S251" s="150"/>
      <c r="T251" s="151"/>
      <c r="U251" s="152"/>
      <c r="V251" s="131"/>
      <c r="X251" s="130"/>
    </row>
    <row r="252" spans="1:24">
      <c r="A252" s="130">
        <f t="shared" si="20"/>
        <v>237</v>
      </c>
      <c r="B252" s="140"/>
      <c r="C252" s="141"/>
      <c r="D252" s="157"/>
      <c r="E252" s="291"/>
      <c r="F252" s="143"/>
      <c r="G252" s="143"/>
      <c r="H252" s="143"/>
      <c r="I252" s="143"/>
      <c r="J252" s="147"/>
      <c r="K252" s="148"/>
      <c r="L252" s="148"/>
      <c r="M252" s="148"/>
      <c r="N252" s="145"/>
      <c r="O252" s="148"/>
      <c r="P252" s="154"/>
      <c r="Q252" s="150"/>
      <c r="R252" s="154"/>
      <c r="S252" s="150"/>
      <c r="T252" s="151"/>
      <c r="U252" s="152"/>
      <c r="V252" s="158"/>
      <c r="X252" s="130"/>
    </row>
    <row r="253" spans="1:24">
      <c r="A253" s="130">
        <f t="shared" si="20"/>
        <v>238</v>
      </c>
      <c r="B253" s="140"/>
      <c r="C253" s="141"/>
      <c r="D253" s="157"/>
      <c r="E253" s="291"/>
      <c r="F253" s="143"/>
      <c r="G253" s="143"/>
      <c r="H253" s="143"/>
      <c r="I253" s="143"/>
      <c r="J253" s="147"/>
      <c r="K253" s="148"/>
      <c r="L253" s="148"/>
      <c r="M253" s="148"/>
      <c r="N253" s="145"/>
      <c r="O253" s="148"/>
      <c r="P253" s="154"/>
      <c r="Q253" s="150"/>
      <c r="R253" s="154"/>
      <c r="S253" s="150"/>
      <c r="T253" s="151"/>
      <c r="U253" s="152"/>
      <c r="V253" s="131"/>
      <c r="X253" s="130"/>
    </row>
    <row r="254" spans="1:24">
      <c r="A254" s="130">
        <f t="shared" si="20"/>
        <v>239</v>
      </c>
      <c r="B254" s="140"/>
      <c r="C254" s="141"/>
      <c r="D254" s="157"/>
      <c r="E254" s="291"/>
      <c r="F254" s="143"/>
      <c r="G254" s="143"/>
      <c r="H254" s="143"/>
      <c r="I254" s="143"/>
      <c r="J254" s="147"/>
      <c r="K254" s="148"/>
      <c r="L254" s="148"/>
      <c r="M254" s="148"/>
      <c r="N254" s="145"/>
      <c r="O254" s="148"/>
      <c r="P254" s="154"/>
      <c r="Q254" s="150"/>
      <c r="R254" s="154"/>
      <c r="S254" s="150"/>
      <c r="T254" s="151"/>
      <c r="U254" s="152"/>
      <c r="V254" s="158"/>
      <c r="X254" s="130"/>
    </row>
    <row r="255" spans="1:24">
      <c r="A255" s="130">
        <f t="shared" si="20"/>
        <v>240</v>
      </c>
      <c r="B255" s="140"/>
      <c r="C255" s="141"/>
      <c r="D255" s="157"/>
      <c r="E255" s="291"/>
      <c r="F255" s="143"/>
      <c r="G255" s="143"/>
      <c r="H255" s="143"/>
      <c r="I255" s="143"/>
      <c r="J255" s="147"/>
      <c r="K255" s="148"/>
      <c r="L255" s="148"/>
      <c r="M255" s="148"/>
      <c r="N255" s="145"/>
      <c r="O255" s="148"/>
      <c r="P255" s="154"/>
      <c r="Q255" s="150"/>
      <c r="R255" s="154"/>
      <c r="S255" s="150"/>
      <c r="T255" s="151"/>
      <c r="U255" s="152"/>
      <c r="V255" s="158"/>
      <c r="X255" s="130"/>
    </row>
    <row r="256" spans="1:24">
      <c r="A256" s="130">
        <f t="shared" si="20"/>
        <v>241</v>
      </c>
      <c r="B256" s="140"/>
      <c r="C256" s="141"/>
      <c r="D256" s="157"/>
      <c r="E256" s="291"/>
      <c r="F256" s="143"/>
      <c r="G256" s="143"/>
      <c r="H256" s="143"/>
      <c r="I256" s="143"/>
      <c r="J256" s="147"/>
      <c r="K256" s="148"/>
      <c r="L256" s="148"/>
      <c r="M256" s="148"/>
      <c r="N256" s="145"/>
      <c r="O256" s="148"/>
      <c r="P256" s="154"/>
      <c r="Q256" s="150"/>
      <c r="R256" s="154"/>
      <c r="S256" s="150"/>
      <c r="T256" s="151"/>
      <c r="U256" s="152"/>
      <c r="V256" s="131"/>
      <c r="X256" s="130"/>
    </row>
    <row r="257" spans="1:24">
      <c r="A257" s="130">
        <f t="shared" si="20"/>
        <v>242</v>
      </c>
      <c r="B257" s="140"/>
      <c r="C257" s="141"/>
      <c r="D257" s="157"/>
      <c r="E257" s="291"/>
      <c r="F257" s="143"/>
      <c r="G257" s="143"/>
      <c r="H257" s="143"/>
      <c r="I257" s="143"/>
      <c r="J257" s="147"/>
      <c r="K257" s="148"/>
      <c r="L257" s="148"/>
      <c r="M257" s="148"/>
      <c r="N257" s="156"/>
      <c r="O257" s="149"/>
      <c r="P257" s="154"/>
      <c r="Q257" s="150"/>
      <c r="R257" s="154"/>
      <c r="S257" s="150"/>
      <c r="T257" s="151"/>
      <c r="U257" s="152"/>
      <c r="V257" s="131"/>
      <c r="X257" s="130"/>
    </row>
    <row r="258" spans="1:24">
      <c r="A258" s="130">
        <f t="shared" si="20"/>
        <v>243</v>
      </c>
      <c r="B258" s="140"/>
      <c r="C258" s="141"/>
      <c r="D258" s="157"/>
      <c r="E258" s="291"/>
      <c r="F258" s="143"/>
      <c r="G258" s="143"/>
      <c r="H258" s="143"/>
      <c r="I258" s="143"/>
      <c r="J258" s="147"/>
      <c r="K258" s="148"/>
      <c r="L258" s="148"/>
      <c r="M258" s="148"/>
      <c r="N258" s="156"/>
      <c r="O258" s="149"/>
      <c r="P258" s="154"/>
      <c r="Q258" s="150"/>
      <c r="R258" s="154"/>
      <c r="S258" s="150"/>
      <c r="T258" s="151"/>
      <c r="U258" s="152"/>
      <c r="V258" s="131"/>
      <c r="X258" s="130"/>
    </row>
    <row r="259" spans="1:24">
      <c r="A259" s="130">
        <f t="shared" si="20"/>
        <v>244</v>
      </c>
      <c r="B259" s="155"/>
      <c r="C259" s="156"/>
      <c r="D259" s="157"/>
      <c r="E259" s="291"/>
      <c r="F259" s="118"/>
      <c r="G259" s="143"/>
      <c r="H259" s="143"/>
      <c r="I259" s="143"/>
      <c r="J259" s="147"/>
      <c r="K259" s="148"/>
      <c r="L259" s="148"/>
      <c r="M259" s="148"/>
      <c r="N259" s="145"/>
      <c r="O259" s="148"/>
      <c r="P259" s="163"/>
      <c r="Q259" s="150"/>
      <c r="R259" s="154"/>
      <c r="S259" s="150"/>
      <c r="T259" s="151"/>
      <c r="U259" s="152"/>
      <c r="V259" s="131"/>
      <c r="X259" s="130"/>
    </row>
    <row r="260" spans="1:24">
      <c r="A260" s="130">
        <f t="shared" si="20"/>
        <v>245</v>
      </c>
      <c r="B260" s="155"/>
      <c r="C260" s="156"/>
      <c r="D260" s="157"/>
      <c r="E260" s="291"/>
      <c r="F260" s="118"/>
      <c r="G260" s="143"/>
      <c r="H260" s="143"/>
      <c r="I260" s="143"/>
      <c r="J260" s="147"/>
      <c r="K260" s="148"/>
      <c r="L260" s="148"/>
      <c r="M260" s="148"/>
      <c r="N260" s="145"/>
      <c r="O260" s="148"/>
      <c r="P260" s="154"/>
      <c r="Q260" s="150"/>
      <c r="R260" s="154"/>
      <c r="S260" s="150"/>
      <c r="T260" s="151"/>
      <c r="U260" s="152"/>
      <c r="V260" s="131"/>
      <c r="X260" s="130"/>
    </row>
    <row r="261" spans="1:24">
      <c r="A261" s="130">
        <f t="shared" si="20"/>
        <v>246</v>
      </c>
      <c r="B261" s="155"/>
      <c r="C261" s="156"/>
      <c r="D261" s="157"/>
      <c r="E261" s="291"/>
      <c r="F261" s="118"/>
      <c r="G261" s="143"/>
      <c r="H261" s="143"/>
      <c r="I261" s="143"/>
      <c r="J261" s="147"/>
      <c r="K261" s="148"/>
      <c r="L261" s="148"/>
      <c r="M261" s="148"/>
      <c r="N261" s="145"/>
      <c r="O261" s="148"/>
      <c r="P261" s="154"/>
      <c r="Q261" s="150"/>
      <c r="R261" s="154"/>
      <c r="S261" s="150"/>
      <c r="T261" s="151"/>
      <c r="U261" s="152"/>
      <c r="V261" s="131"/>
      <c r="X261" s="130"/>
    </row>
    <row r="262" spans="1:24">
      <c r="A262" s="130">
        <f t="shared" si="20"/>
        <v>247</v>
      </c>
      <c r="B262" s="155"/>
      <c r="C262" s="156"/>
      <c r="D262" s="157"/>
      <c r="E262" s="291"/>
      <c r="F262" s="118"/>
      <c r="G262" s="143"/>
      <c r="H262" s="143"/>
      <c r="I262" s="143"/>
      <c r="J262" s="147"/>
      <c r="K262" s="148"/>
      <c r="L262" s="148"/>
      <c r="M262" s="148"/>
      <c r="N262" s="145"/>
      <c r="O262" s="148"/>
      <c r="P262" s="154"/>
      <c r="Q262" s="150"/>
      <c r="R262" s="154"/>
      <c r="S262" s="150"/>
      <c r="T262" s="151"/>
      <c r="U262" s="152"/>
      <c r="V262" s="158"/>
      <c r="X262" s="130"/>
    </row>
    <row r="263" spans="1:24">
      <c r="A263" s="130">
        <f t="shared" si="20"/>
        <v>248</v>
      </c>
      <c r="B263" s="155"/>
      <c r="C263" s="156"/>
      <c r="D263" s="157"/>
      <c r="E263" s="291"/>
      <c r="F263" s="118"/>
      <c r="G263" s="143"/>
      <c r="H263" s="143"/>
      <c r="I263" s="143"/>
      <c r="J263" s="147"/>
      <c r="K263" s="148"/>
      <c r="L263" s="148"/>
      <c r="M263" s="148"/>
      <c r="N263" s="145"/>
      <c r="O263" s="148"/>
      <c r="P263" s="154"/>
      <c r="Q263" s="150"/>
      <c r="R263" s="154"/>
      <c r="S263" s="150"/>
      <c r="T263" s="151"/>
      <c r="U263" s="152"/>
      <c r="V263" s="131"/>
      <c r="X263" s="130"/>
    </row>
    <row r="264" spans="1:24">
      <c r="A264" s="130">
        <f t="shared" si="20"/>
        <v>249</v>
      </c>
      <c r="B264" s="155"/>
      <c r="C264" s="156"/>
      <c r="D264" s="157"/>
      <c r="E264" s="291"/>
      <c r="F264" s="118"/>
      <c r="G264" s="143"/>
      <c r="H264" s="143"/>
      <c r="I264" s="143"/>
      <c r="J264" s="147"/>
      <c r="K264" s="148"/>
      <c r="L264" s="148"/>
      <c r="M264" s="148"/>
      <c r="N264" s="145"/>
      <c r="O264" s="149"/>
      <c r="P264" s="154"/>
      <c r="Q264" s="150"/>
      <c r="R264" s="154"/>
      <c r="S264" s="150"/>
      <c r="T264" s="151"/>
      <c r="U264" s="152"/>
      <c r="V264" s="131"/>
      <c r="X264" s="130"/>
    </row>
    <row r="265" spans="1:24">
      <c r="A265" s="130">
        <f t="shared" si="20"/>
        <v>250</v>
      </c>
      <c r="B265" s="155"/>
      <c r="C265" s="156"/>
      <c r="D265" s="157"/>
      <c r="E265" s="291"/>
      <c r="F265" s="118"/>
      <c r="G265" s="143"/>
      <c r="H265" s="143"/>
      <c r="I265" s="143"/>
      <c r="J265" s="147"/>
      <c r="K265" s="148"/>
      <c r="L265" s="148"/>
      <c r="M265" s="148"/>
      <c r="N265" s="145"/>
      <c r="O265" s="148"/>
      <c r="P265" s="154"/>
      <c r="Q265" s="150"/>
      <c r="R265" s="154"/>
      <c r="S265" s="150"/>
      <c r="T265" s="151"/>
      <c r="U265" s="152"/>
      <c r="V265" s="131"/>
      <c r="X265" s="130"/>
    </row>
    <row r="266" spans="1:24">
      <c r="A266" s="130">
        <f t="shared" si="20"/>
        <v>251</v>
      </c>
      <c r="B266" s="140"/>
      <c r="C266" s="141"/>
      <c r="D266" s="157"/>
      <c r="E266" s="291"/>
      <c r="F266" s="143"/>
      <c r="G266" s="143"/>
      <c r="H266" s="143"/>
      <c r="I266" s="143"/>
      <c r="J266" s="147"/>
      <c r="K266" s="148"/>
      <c r="L266" s="148"/>
      <c r="M266" s="148"/>
      <c r="N266" s="145"/>
      <c r="O266" s="148"/>
      <c r="P266" s="154"/>
      <c r="Q266" s="150"/>
      <c r="R266" s="154"/>
      <c r="S266" s="150"/>
      <c r="T266" s="151"/>
      <c r="U266" s="152"/>
      <c r="V266" s="131"/>
      <c r="X266" s="130"/>
    </row>
    <row r="267" spans="1:24">
      <c r="A267" s="130">
        <f t="shared" si="20"/>
        <v>252</v>
      </c>
      <c r="B267" s="140"/>
      <c r="C267" s="141"/>
      <c r="D267" s="157"/>
      <c r="E267" s="291"/>
      <c r="F267" s="143"/>
      <c r="G267" s="143"/>
      <c r="H267" s="143"/>
      <c r="I267" s="143"/>
      <c r="J267" s="147"/>
      <c r="K267" s="148"/>
      <c r="L267" s="148"/>
      <c r="M267" s="148"/>
      <c r="N267" s="145"/>
      <c r="O267" s="148"/>
      <c r="P267" s="154"/>
      <c r="Q267" s="150"/>
      <c r="R267" s="154"/>
      <c r="S267" s="150"/>
      <c r="T267" s="151"/>
      <c r="U267" s="152"/>
      <c r="V267" s="131"/>
      <c r="X267" s="130"/>
    </row>
    <row r="268" spans="1:24">
      <c r="A268" s="130">
        <f t="shared" si="20"/>
        <v>253</v>
      </c>
      <c r="B268" s="140"/>
      <c r="C268" s="141"/>
      <c r="D268" s="157"/>
      <c r="E268" s="291"/>
      <c r="F268" s="118"/>
      <c r="G268" s="143"/>
      <c r="H268" s="143"/>
      <c r="I268" s="143"/>
      <c r="J268" s="147"/>
      <c r="K268" s="148"/>
      <c r="L268" s="148"/>
      <c r="M268" s="148"/>
      <c r="N268" s="156"/>
      <c r="O268" s="149"/>
      <c r="P268" s="154"/>
      <c r="Q268" s="150"/>
      <c r="R268" s="154"/>
      <c r="S268" s="150"/>
      <c r="T268" s="151"/>
      <c r="U268" s="152"/>
      <c r="V268" s="158"/>
      <c r="X268" s="130"/>
    </row>
    <row r="269" spans="1:24">
      <c r="A269" s="130">
        <f t="shared" si="20"/>
        <v>254</v>
      </c>
      <c r="B269" s="140"/>
      <c r="C269" s="141"/>
      <c r="D269" s="157"/>
      <c r="E269" s="291"/>
      <c r="F269" s="118"/>
      <c r="G269" s="143"/>
      <c r="H269" s="143"/>
      <c r="I269" s="143"/>
      <c r="J269" s="147"/>
      <c r="K269" s="148"/>
      <c r="L269" s="148"/>
      <c r="M269" s="148"/>
      <c r="N269" s="156"/>
      <c r="O269" s="149"/>
      <c r="P269" s="154"/>
      <c r="Q269" s="150"/>
      <c r="R269" s="154"/>
      <c r="S269" s="150"/>
      <c r="T269" s="151"/>
      <c r="U269" s="152"/>
      <c r="V269" s="131"/>
      <c r="X269" s="130"/>
    </row>
    <row r="270" spans="1:24">
      <c r="A270" s="130">
        <f t="shared" si="20"/>
        <v>255</v>
      </c>
      <c r="B270" s="155"/>
      <c r="C270" s="156"/>
      <c r="D270" s="157"/>
      <c r="E270" s="291"/>
      <c r="F270" s="118"/>
      <c r="G270" s="143"/>
      <c r="H270" s="143"/>
      <c r="I270" s="143"/>
      <c r="J270" s="147"/>
      <c r="K270" s="148"/>
      <c r="L270" s="148"/>
      <c r="M270" s="148"/>
      <c r="N270" s="145"/>
      <c r="O270" s="148"/>
      <c r="P270" s="163"/>
      <c r="Q270" s="150"/>
      <c r="R270" s="154"/>
      <c r="S270" s="150"/>
      <c r="T270" s="151"/>
      <c r="U270" s="152"/>
      <c r="V270" s="131"/>
      <c r="X270" s="130"/>
    </row>
    <row r="271" spans="1:24">
      <c r="A271" s="130">
        <f t="shared" si="20"/>
        <v>256</v>
      </c>
      <c r="B271" s="155"/>
      <c r="C271" s="156"/>
      <c r="D271" s="157"/>
      <c r="E271" s="291"/>
      <c r="F271" s="118"/>
      <c r="G271" s="143"/>
      <c r="H271" s="143"/>
      <c r="I271" s="143"/>
      <c r="J271" s="147"/>
      <c r="K271" s="148"/>
      <c r="L271" s="148"/>
      <c r="M271" s="148"/>
      <c r="N271" s="145"/>
      <c r="O271" s="148"/>
      <c r="P271" s="154"/>
      <c r="Q271" s="150"/>
      <c r="R271" s="154"/>
      <c r="S271" s="150"/>
      <c r="T271" s="151"/>
      <c r="U271" s="152"/>
      <c r="V271" s="131"/>
      <c r="X271" s="130"/>
    </row>
    <row r="272" spans="1:24">
      <c r="A272" s="130">
        <f t="shared" si="20"/>
        <v>257</v>
      </c>
      <c r="B272" s="155"/>
      <c r="C272" s="156"/>
      <c r="D272" s="157"/>
      <c r="E272" s="291"/>
      <c r="F272" s="118"/>
      <c r="G272" s="143"/>
      <c r="H272" s="143"/>
      <c r="I272" s="143"/>
      <c r="J272" s="147"/>
      <c r="K272" s="148"/>
      <c r="L272" s="148"/>
      <c r="M272" s="148"/>
      <c r="N272" s="145"/>
      <c r="O272" s="148"/>
      <c r="P272" s="154"/>
      <c r="Q272" s="150"/>
      <c r="R272" s="154"/>
      <c r="S272" s="150"/>
      <c r="T272" s="151"/>
      <c r="U272" s="152"/>
      <c r="V272" s="158"/>
      <c r="X272" s="130"/>
    </row>
    <row r="273" spans="1:24">
      <c r="A273" s="130">
        <f t="shared" si="20"/>
        <v>258</v>
      </c>
      <c r="B273" s="155"/>
      <c r="C273" s="156"/>
      <c r="D273" s="157"/>
      <c r="E273" s="291"/>
      <c r="F273" s="118"/>
      <c r="G273" s="143"/>
      <c r="H273" s="143"/>
      <c r="I273" s="143"/>
      <c r="J273" s="147"/>
      <c r="K273" s="148"/>
      <c r="L273" s="148"/>
      <c r="M273" s="148"/>
      <c r="N273" s="145"/>
      <c r="O273" s="148"/>
      <c r="P273" s="154"/>
      <c r="Q273" s="150"/>
      <c r="R273" s="154"/>
      <c r="S273" s="150"/>
      <c r="T273" s="151"/>
      <c r="U273" s="152"/>
      <c r="V273" s="131"/>
      <c r="X273" s="130"/>
    </row>
    <row r="274" spans="1:24">
      <c r="A274" s="130">
        <f t="shared" si="20"/>
        <v>259</v>
      </c>
      <c r="B274" s="155"/>
      <c r="C274" s="156"/>
      <c r="D274" s="157"/>
      <c r="E274" s="291"/>
      <c r="F274" s="118"/>
      <c r="G274" s="143"/>
      <c r="H274" s="143"/>
      <c r="I274" s="143"/>
      <c r="J274" s="147"/>
      <c r="K274" s="148"/>
      <c r="L274" s="148"/>
      <c r="M274" s="148"/>
      <c r="N274" s="145"/>
      <c r="O274" s="148"/>
      <c r="P274" s="154"/>
      <c r="Q274" s="150"/>
      <c r="R274" s="154"/>
      <c r="S274" s="150"/>
      <c r="T274" s="151"/>
      <c r="U274" s="152"/>
      <c r="V274" s="131"/>
      <c r="X274" s="130"/>
    </row>
    <row r="275" spans="1:24">
      <c r="A275" s="130">
        <f t="shared" si="20"/>
        <v>260</v>
      </c>
      <c r="B275" s="155"/>
      <c r="C275" s="156"/>
      <c r="D275" s="157"/>
      <c r="E275" s="291"/>
      <c r="F275" s="118"/>
      <c r="G275" s="143"/>
      <c r="H275" s="143"/>
      <c r="I275" s="143"/>
      <c r="J275" s="147"/>
      <c r="K275" s="148"/>
      <c r="L275" s="148"/>
      <c r="M275" s="148"/>
      <c r="N275" s="145"/>
      <c r="O275" s="149"/>
      <c r="P275" s="154"/>
      <c r="Q275" s="150"/>
      <c r="R275" s="154"/>
      <c r="S275" s="150"/>
      <c r="T275" s="151"/>
      <c r="U275" s="152"/>
      <c r="V275" s="131"/>
      <c r="X275" s="130"/>
    </row>
    <row r="276" spans="1:24">
      <c r="A276" s="130">
        <f t="shared" si="20"/>
        <v>261</v>
      </c>
      <c r="B276" s="155"/>
      <c r="C276" s="156"/>
      <c r="D276" s="157"/>
      <c r="E276" s="291"/>
      <c r="F276" s="118"/>
      <c r="G276" s="143"/>
      <c r="H276" s="143"/>
      <c r="I276" s="143"/>
      <c r="J276" s="147"/>
      <c r="K276" s="148"/>
      <c r="L276" s="148"/>
      <c r="M276" s="148"/>
      <c r="N276" s="145"/>
      <c r="O276" s="148"/>
      <c r="P276" s="154"/>
      <c r="Q276" s="150"/>
      <c r="R276" s="154"/>
      <c r="S276" s="150"/>
      <c r="T276" s="151"/>
      <c r="U276" s="152"/>
      <c r="V276" s="158"/>
      <c r="X276" s="130"/>
    </row>
    <row r="277" spans="1:24">
      <c r="A277" s="130">
        <f t="shared" si="20"/>
        <v>262</v>
      </c>
      <c r="B277" s="155"/>
      <c r="C277" s="156"/>
      <c r="D277" s="157"/>
      <c r="E277" s="291"/>
      <c r="F277" s="118"/>
      <c r="G277" s="143"/>
      <c r="H277" s="143"/>
      <c r="I277" s="143"/>
      <c r="J277" s="147"/>
      <c r="K277" s="148"/>
      <c r="L277" s="148"/>
      <c r="M277" s="148"/>
      <c r="N277" s="145"/>
      <c r="O277" s="148"/>
      <c r="P277" s="154"/>
      <c r="Q277" s="150"/>
      <c r="R277" s="154"/>
      <c r="S277" s="150"/>
      <c r="T277" s="151"/>
      <c r="U277" s="152"/>
      <c r="V277" s="158"/>
      <c r="X277" s="130"/>
    </row>
    <row r="278" spans="1:24">
      <c r="A278" s="130">
        <f t="shared" si="20"/>
        <v>263</v>
      </c>
      <c r="B278" s="155"/>
      <c r="C278" s="156"/>
      <c r="D278" s="157"/>
      <c r="E278" s="291"/>
      <c r="F278" s="118"/>
      <c r="G278" s="143"/>
      <c r="H278" s="143"/>
      <c r="I278" s="143"/>
      <c r="J278" s="147"/>
      <c r="K278" s="148"/>
      <c r="L278" s="148"/>
      <c r="M278" s="148"/>
      <c r="N278" s="145"/>
      <c r="O278" s="148"/>
      <c r="P278" s="154"/>
      <c r="Q278" s="150"/>
      <c r="R278" s="154"/>
      <c r="S278" s="150"/>
      <c r="T278" s="151"/>
      <c r="U278" s="152"/>
      <c r="V278" s="158"/>
      <c r="X278" s="130"/>
    </row>
    <row r="279" spans="1:24">
      <c r="A279" s="130">
        <f t="shared" si="20"/>
        <v>264</v>
      </c>
      <c r="B279" s="155"/>
      <c r="C279" s="156"/>
      <c r="D279" s="157"/>
      <c r="E279" s="291"/>
      <c r="F279" s="118"/>
      <c r="G279" s="143"/>
      <c r="H279" s="143"/>
      <c r="I279" s="143"/>
      <c r="J279" s="147"/>
      <c r="K279" s="148"/>
      <c r="L279" s="148"/>
      <c r="M279" s="148"/>
      <c r="N279" s="156"/>
      <c r="O279" s="149"/>
      <c r="P279" s="154"/>
      <c r="Q279" s="150"/>
      <c r="R279" s="154"/>
      <c r="S279" s="150"/>
      <c r="T279" s="151"/>
      <c r="U279" s="152"/>
      <c r="V279" s="158"/>
      <c r="X279" s="130"/>
    </row>
    <row r="280" spans="1:24">
      <c r="A280" s="130">
        <f t="shared" si="20"/>
        <v>265</v>
      </c>
      <c r="B280" s="155"/>
      <c r="C280" s="156"/>
      <c r="D280" s="157"/>
      <c r="E280" s="291"/>
      <c r="F280" s="118"/>
      <c r="G280" s="143"/>
      <c r="H280" s="143"/>
      <c r="I280" s="143"/>
      <c r="J280" s="147"/>
      <c r="K280" s="148"/>
      <c r="L280" s="148"/>
      <c r="M280" s="148"/>
      <c r="N280" s="156"/>
      <c r="O280" s="149"/>
      <c r="P280" s="154"/>
      <c r="Q280" s="150"/>
      <c r="R280" s="154"/>
      <c r="S280" s="150"/>
      <c r="T280" s="151"/>
      <c r="U280" s="152"/>
      <c r="V280" s="158"/>
      <c r="X280" s="130"/>
    </row>
    <row r="281" spans="1:24">
      <c r="A281" s="130">
        <f t="shared" si="20"/>
        <v>266</v>
      </c>
      <c r="B281" s="155"/>
      <c r="C281" s="156"/>
      <c r="D281" s="157"/>
      <c r="E281" s="291"/>
      <c r="F281" s="118"/>
      <c r="G281" s="143"/>
      <c r="H281" s="143"/>
      <c r="I281" s="143"/>
      <c r="J281" s="147"/>
      <c r="K281" s="148"/>
      <c r="L281" s="147"/>
      <c r="M281" s="148"/>
      <c r="N281" s="145"/>
      <c r="O281" s="148"/>
      <c r="P281" s="163"/>
      <c r="Q281" s="150"/>
      <c r="R281" s="154"/>
      <c r="S281" s="150"/>
      <c r="T281" s="151"/>
      <c r="U281" s="152"/>
      <c r="V281" s="158"/>
      <c r="X281" s="130"/>
    </row>
    <row r="282" spans="1:24">
      <c r="A282" s="130">
        <f t="shared" si="20"/>
        <v>267</v>
      </c>
      <c r="B282" s="155"/>
      <c r="C282" s="156"/>
      <c r="D282" s="157"/>
      <c r="E282" s="291"/>
      <c r="F282" s="118"/>
      <c r="G282" s="143"/>
      <c r="H282" s="143"/>
      <c r="I282" s="143"/>
      <c r="J282" s="147"/>
      <c r="K282" s="148"/>
      <c r="L282" s="147"/>
      <c r="M282" s="148"/>
      <c r="N282" s="145"/>
      <c r="O282" s="148"/>
      <c r="P282" s="163"/>
      <c r="Q282" s="150"/>
      <c r="R282" s="154"/>
      <c r="S282" s="150"/>
      <c r="T282" s="151"/>
      <c r="U282" s="152"/>
      <c r="V282" s="158"/>
      <c r="X282" s="130"/>
    </row>
    <row r="283" spans="1:24">
      <c r="A283" s="130">
        <f t="shared" si="20"/>
        <v>268</v>
      </c>
      <c r="B283" s="155"/>
      <c r="C283" s="156"/>
      <c r="D283" s="157"/>
      <c r="E283" s="291"/>
      <c r="F283" s="118"/>
      <c r="G283" s="143"/>
      <c r="H283" s="143"/>
      <c r="I283" s="143"/>
      <c r="J283" s="147"/>
      <c r="K283" s="148"/>
      <c r="L283" s="147"/>
      <c r="M283" s="148"/>
      <c r="N283" s="145"/>
      <c r="O283" s="148"/>
      <c r="P283" s="163"/>
      <c r="Q283" s="150"/>
      <c r="R283" s="154"/>
      <c r="S283" s="150"/>
      <c r="T283" s="151"/>
      <c r="U283" s="152"/>
      <c r="V283" s="158"/>
      <c r="X283" s="130"/>
    </row>
    <row r="284" spans="1:24">
      <c r="A284" s="130">
        <f t="shared" si="20"/>
        <v>269</v>
      </c>
      <c r="B284" s="155"/>
      <c r="C284" s="156"/>
      <c r="D284" s="157"/>
      <c r="E284" s="291"/>
      <c r="F284" s="118"/>
      <c r="G284" s="143"/>
      <c r="H284" s="143"/>
      <c r="I284" s="143"/>
      <c r="J284" s="147"/>
      <c r="K284" s="148"/>
      <c r="L284" s="147"/>
      <c r="M284" s="148"/>
      <c r="N284" s="145"/>
      <c r="O284" s="148"/>
      <c r="P284" s="163"/>
      <c r="Q284" s="150"/>
      <c r="R284" s="154"/>
      <c r="S284" s="150"/>
      <c r="T284" s="151"/>
      <c r="U284" s="152"/>
      <c r="V284" s="158"/>
      <c r="X284" s="130"/>
    </row>
    <row r="285" spans="1:24">
      <c r="A285" s="130">
        <f t="shared" si="20"/>
        <v>270</v>
      </c>
      <c r="B285" s="155"/>
      <c r="C285" s="156"/>
      <c r="D285" s="157"/>
      <c r="E285" s="291"/>
      <c r="F285" s="118"/>
      <c r="G285" s="143"/>
      <c r="H285" s="143"/>
      <c r="I285" s="143"/>
      <c r="J285" s="147"/>
      <c r="K285" s="148"/>
      <c r="L285" s="147"/>
      <c r="M285" s="148"/>
      <c r="N285" s="145"/>
      <c r="O285" s="148"/>
      <c r="P285" s="163"/>
      <c r="Q285" s="150"/>
      <c r="R285" s="154"/>
      <c r="S285" s="150"/>
      <c r="T285" s="151"/>
      <c r="U285" s="152"/>
      <c r="V285" s="158"/>
      <c r="X285" s="130"/>
    </row>
    <row r="286" spans="1:24">
      <c r="A286" s="130">
        <f t="shared" si="20"/>
        <v>271</v>
      </c>
      <c r="B286" s="155"/>
      <c r="C286" s="156"/>
      <c r="D286" s="157"/>
      <c r="E286" s="291"/>
      <c r="F286" s="118"/>
      <c r="G286" s="143"/>
      <c r="H286" s="143"/>
      <c r="I286" s="143"/>
      <c r="J286" s="147"/>
      <c r="K286" s="148"/>
      <c r="L286" s="147"/>
      <c r="M286" s="148"/>
      <c r="N286" s="145"/>
      <c r="O286" s="148"/>
      <c r="P286" s="163"/>
      <c r="Q286" s="150"/>
      <c r="R286" s="154"/>
      <c r="S286" s="150"/>
      <c r="T286" s="151"/>
      <c r="U286" s="152"/>
      <c r="V286" s="158"/>
      <c r="X286" s="130"/>
    </row>
    <row r="287" spans="1:24">
      <c r="A287" s="130">
        <f t="shared" si="20"/>
        <v>272</v>
      </c>
      <c r="B287" s="155"/>
      <c r="C287" s="156"/>
      <c r="D287" s="157"/>
      <c r="E287" s="291"/>
      <c r="F287" s="118"/>
      <c r="G287" s="143"/>
      <c r="H287" s="143"/>
      <c r="I287" s="143"/>
      <c r="J287" s="147"/>
      <c r="K287" s="148"/>
      <c r="L287" s="147"/>
      <c r="M287" s="148"/>
      <c r="N287" s="145"/>
      <c r="O287" s="148"/>
      <c r="P287" s="163"/>
      <c r="Q287" s="150"/>
      <c r="R287" s="154"/>
      <c r="S287" s="150"/>
      <c r="T287" s="151"/>
      <c r="U287" s="152"/>
      <c r="V287" s="158"/>
      <c r="X287" s="130"/>
    </row>
    <row r="288" spans="1:24">
      <c r="A288" s="130">
        <f t="shared" si="20"/>
        <v>273</v>
      </c>
      <c r="B288" s="155"/>
      <c r="C288" s="156"/>
      <c r="D288" s="157"/>
      <c r="E288" s="291"/>
      <c r="F288" s="118"/>
      <c r="G288" s="143"/>
      <c r="H288" s="143"/>
      <c r="I288" s="143"/>
      <c r="J288" s="147"/>
      <c r="K288" s="148"/>
      <c r="L288" s="147"/>
      <c r="M288" s="148"/>
      <c r="N288" s="145"/>
      <c r="O288" s="148"/>
      <c r="P288" s="163"/>
      <c r="Q288" s="150"/>
      <c r="R288" s="154"/>
      <c r="S288" s="150"/>
      <c r="T288" s="151"/>
      <c r="U288" s="152"/>
      <c r="V288" s="158"/>
      <c r="X288" s="130"/>
    </row>
    <row r="289" spans="1:24">
      <c r="A289" s="130">
        <f t="shared" si="20"/>
        <v>274</v>
      </c>
      <c r="B289" s="155"/>
      <c r="C289" s="156"/>
      <c r="D289" s="157"/>
      <c r="E289" s="291"/>
      <c r="F289" s="118"/>
      <c r="G289" s="143"/>
      <c r="H289" s="143"/>
      <c r="I289" s="143"/>
      <c r="J289" s="147"/>
      <c r="K289" s="148"/>
      <c r="L289" s="147"/>
      <c r="M289" s="148"/>
      <c r="N289" s="145"/>
      <c r="O289" s="148"/>
      <c r="P289" s="163"/>
      <c r="Q289" s="150"/>
      <c r="R289" s="154"/>
      <c r="S289" s="150"/>
      <c r="T289" s="151"/>
      <c r="U289" s="152"/>
      <c r="V289" s="158"/>
      <c r="X289" s="130"/>
    </row>
    <row r="290" spans="1:24">
      <c r="A290" s="130">
        <f t="shared" si="20"/>
        <v>275</v>
      </c>
      <c r="B290" s="155"/>
      <c r="C290" s="156"/>
      <c r="D290" s="157"/>
      <c r="E290" s="291"/>
      <c r="F290" s="118"/>
      <c r="G290" s="143"/>
      <c r="H290" s="143"/>
      <c r="I290" s="143"/>
      <c r="J290" s="147"/>
      <c r="K290" s="148"/>
      <c r="L290" s="148"/>
      <c r="M290" s="148"/>
      <c r="N290" s="145"/>
      <c r="O290" s="148"/>
      <c r="P290" s="163"/>
      <c r="Q290" s="150"/>
      <c r="R290" s="154"/>
      <c r="S290" s="150"/>
      <c r="T290" s="151"/>
      <c r="U290" s="152"/>
      <c r="V290" s="158"/>
      <c r="X290" s="130"/>
    </row>
    <row r="291" spans="1:24">
      <c r="A291" s="130">
        <f t="shared" si="20"/>
        <v>276</v>
      </c>
      <c r="B291" s="155"/>
      <c r="C291" s="156"/>
      <c r="D291" s="157"/>
      <c r="E291" s="291"/>
      <c r="F291" s="118"/>
      <c r="G291" s="143"/>
      <c r="H291" s="143"/>
      <c r="I291" s="143"/>
      <c r="J291" s="147"/>
      <c r="K291" s="148"/>
      <c r="L291" s="148"/>
      <c r="M291" s="148"/>
      <c r="N291" s="145"/>
      <c r="O291" s="148"/>
      <c r="P291" s="163"/>
      <c r="Q291" s="150"/>
      <c r="R291" s="154"/>
      <c r="S291" s="150"/>
      <c r="T291" s="151"/>
      <c r="U291" s="152"/>
      <c r="V291" s="158"/>
      <c r="X291" s="130"/>
    </row>
    <row r="292" spans="1:24">
      <c r="A292" s="130">
        <f t="shared" si="20"/>
        <v>277</v>
      </c>
      <c r="B292" s="155"/>
      <c r="C292" s="156"/>
      <c r="D292" s="157"/>
      <c r="E292" s="291"/>
      <c r="F292" s="118"/>
      <c r="G292" s="143"/>
      <c r="H292" s="143"/>
      <c r="I292" s="143"/>
      <c r="J292" s="147"/>
      <c r="K292" s="148"/>
      <c r="L292" s="148"/>
      <c r="M292" s="148"/>
      <c r="N292" s="145"/>
      <c r="O292" s="148"/>
      <c r="P292" s="163"/>
      <c r="Q292" s="150"/>
      <c r="R292" s="154"/>
      <c r="S292" s="150"/>
      <c r="T292" s="151"/>
      <c r="U292" s="152"/>
      <c r="V292" s="158"/>
      <c r="X292" s="130"/>
    </row>
    <row r="293" spans="1:24">
      <c r="A293" s="130">
        <f t="shared" si="20"/>
        <v>278</v>
      </c>
      <c r="B293" s="155"/>
      <c r="C293" s="156"/>
      <c r="D293" s="157"/>
      <c r="E293" s="291"/>
      <c r="F293" s="118"/>
      <c r="G293" s="143"/>
      <c r="H293" s="143"/>
      <c r="I293" s="143"/>
      <c r="J293" s="147"/>
      <c r="K293" s="148"/>
      <c r="L293" s="148"/>
      <c r="M293" s="148"/>
      <c r="N293" s="145"/>
      <c r="O293" s="148"/>
      <c r="P293" s="163"/>
      <c r="Q293" s="150"/>
      <c r="R293" s="154"/>
      <c r="S293" s="150"/>
      <c r="T293" s="151"/>
      <c r="U293" s="152"/>
      <c r="V293" s="158"/>
      <c r="X293" s="130"/>
    </row>
    <row r="294" spans="1:24">
      <c r="A294" s="130">
        <f t="shared" si="20"/>
        <v>279</v>
      </c>
      <c r="B294" s="155"/>
      <c r="C294" s="156"/>
      <c r="D294" s="157"/>
      <c r="E294" s="291"/>
      <c r="F294" s="118"/>
      <c r="G294" s="143"/>
      <c r="H294" s="143"/>
      <c r="I294" s="143"/>
      <c r="J294" s="147"/>
      <c r="K294" s="148"/>
      <c r="L294" s="148"/>
      <c r="M294" s="148"/>
      <c r="N294" s="145"/>
      <c r="O294" s="148"/>
      <c r="P294" s="163"/>
      <c r="Q294" s="150"/>
      <c r="R294" s="154"/>
      <c r="S294" s="150"/>
      <c r="T294" s="151"/>
      <c r="U294" s="152"/>
      <c r="V294" s="158"/>
      <c r="X294" s="130"/>
    </row>
    <row r="295" spans="1:24">
      <c r="A295" s="130">
        <f t="shared" si="20"/>
        <v>280</v>
      </c>
      <c r="B295" s="155"/>
      <c r="C295" s="156"/>
      <c r="D295" s="157"/>
      <c r="E295" s="291"/>
      <c r="F295" s="118"/>
      <c r="G295" s="143"/>
      <c r="H295" s="143"/>
      <c r="I295" s="143"/>
      <c r="J295" s="147"/>
      <c r="K295" s="148"/>
      <c r="L295" s="148"/>
      <c r="M295" s="148"/>
      <c r="N295" s="145"/>
      <c r="O295" s="148"/>
      <c r="P295" s="163"/>
      <c r="Q295" s="150"/>
      <c r="R295" s="154"/>
      <c r="S295" s="150"/>
      <c r="T295" s="151"/>
      <c r="U295" s="152"/>
      <c r="V295" s="158"/>
      <c r="X295" s="130"/>
    </row>
    <row r="296" spans="1:24">
      <c r="A296" s="130">
        <f t="shared" si="20"/>
        <v>281</v>
      </c>
      <c r="B296" s="155"/>
      <c r="C296" s="156"/>
      <c r="D296" s="157"/>
      <c r="E296" s="291"/>
      <c r="F296" s="118"/>
      <c r="G296" s="143"/>
      <c r="H296" s="143"/>
      <c r="I296" s="143"/>
      <c r="J296" s="147"/>
      <c r="K296" s="148"/>
      <c r="L296" s="147"/>
      <c r="M296" s="148"/>
      <c r="N296" s="145"/>
      <c r="O296" s="148"/>
      <c r="P296" s="163"/>
      <c r="Q296" s="150"/>
      <c r="R296" s="154"/>
      <c r="S296" s="150"/>
      <c r="T296" s="151"/>
      <c r="U296" s="152"/>
      <c r="V296" s="158"/>
      <c r="X296" s="130"/>
    </row>
    <row r="297" spans="1:24">
      <c r="A297" s="130">
        <f t="shared" si="20"/>
        <v>282</v>
      </c>
      <c r="B297" s="155"/>
      <c r="C297" s="156"/>
      <c r="D297" s="157"/>
      <c r="E297" s="291"/>
      <c r="F297" s="118"/>
      <c r="G297" s="143"/>
      <c r="H297" s="143"/>
      <c r="I297" s="143"/>
      <c r="J297" s="147"/>
      <c r="K297" s="148"/>
      <c r="L297" s="147"/>
      <c r="M297" s="148"/>
      <c r="N297" s="145"/>
      <c r="O297" s="148"/>
      <c r="P297" s="163"/>
      <c r="Q297" s="150"/>
      <c r="R297" s="154"/>
      <c r="S297" s="150"/>
      <c r="T297" s="151"/>
      <c r="U297" s="152"/>
      <c r="V297" s="158"/>
      <c r="X297" s="130"/>
    </row>
    <row r="298" spans="1:24">
      <c r="A298" s="130">
        <f t="shared" si="20"/>
        <v>283</v>
      </c>
      <c r="B298" s="155"/>
      <c r="C298" s="156"/>
      <c r="D298" s="157"/>
      <c r="E298" s="291"/>
      <c r="F298" s="118"/>
      <c r="G298" s="143"/>
      <c r="H298" s="143"/>
      <c r="I298" s="143"/>
      <c r="J298" s="147"/>
      <c r="K298" s="148"/>
      <c r="L298" s="147"/>
      <c r="M298" s="148"/>
      <c r="N298" s="145"/>
      <c r="O298" s="148"/>
      <c r="P298" s="163"/>
      <c r="Q298" s="150"/>
      <c r="R298" s="154"/>
      <c r="S298" s="150"/>
      <c r="T298" s="151"/>
      <c r="U298" s="152"/>
      <c r="V298" s="158"/>
      <c r="X298" s="130"/>
    </row>
    <row r="299" spans="1:24">
      <c r="A299" s="130">
        <f t="shared" si="20"/>
        <v>284</v>
      </c>
      <c r="B299" s="155"/>
      <c r="C299" s="156"/>
      <c r="D299" s="157"/>
      <c r="E299" s="291"/>
      <c r="F299" s="118"/>
      <c r="G299" s="143"/>
      <c r="H299" s="143"/>
      <c r="I299" s="143"/>
      <c r="J299" s="147"/>
      <c r="K299" s="148"/>
      <c r="L299" s="147"/>
      <c r="M299" s="148"/>
      <c r="N299" s="145"/>
      <c r="O299" s="148"/>
      <c r="P299" s="163"/>
      <c r="Q299" s="150"/>
      <c r="R299" s="154"/>
      <c r="S299" s="150"/>
      <c r="T299" s="151"/>
      <c r="U299" s="152"/>
      <c r="V299" s="158"/>
      <c r="X299" s="130"/>
    </row>
    <row r="300" spans="1:24">
      <c r="A300" s="130">
        <f t="shared" si="20"/>
        <v>285</v>
      </c>
      <c r="B300" s="155"/>
      <c r="C300" s="156"/>
      <c r="D300" s="157"/>
      <c r="E300" s="291"/>
      <c r="F300" s="118"/>
      <c r="G300" s="143"/>
      <c r="H300" s="143"/>
      <c r="I300" s="143"/>
      <c r="J300" s="147"/>
      <c r="K300" s="148"/>
      <c r="L300" s="147"/>
      <c r="M300" s="148"/>
      <c r="N300" s="145"/>
      <c r="O300" s="148"/>
      <c r="P300" s="163"/>
      <c r="Q300" s="150"/>
      <c r="R300" s="154"/>
      <c r="S300" s="150"/>
      <c r="T300" s="151"/>
      <c r="U300" s="152"/>
      <c r="V300" s="158"/>
      <c r="X300" s="130"/>
    </row>
    <row r="301" spans="1:24">
      <c r="A301" s="130">
        <f t="shared" si="20"/>
        <v>286</v>
      </c>
      <c r="B301" s="155"/>
      <c r="C301" s="156"/>
      <c r="D301" s="157"/>
      <c r="E301" s="291"/>
      <c r="F301" s="118"/>
      <c r="G301" s="143"/>
      <c r="H301" s="143"/>
      <c r="I301" s="143"/>
      <c r="J301" s="147"/>
      <c r="K301" s="148"/>
      <c r="L301" s="147"/>
      <c r="M301" s="148"/>
      <c r="N301" s="145"/>
      <c r="O301" s="148"/>
      <c r="P301" s="163"/>
      <c r="Q301" s="150"/>
      <c r="R301" s="154"/>
      <c r="S301" s="150"/>
      <c r="T301" s="151"/>
      <c r="U301" s="152"/>
      <c r="V301" s="158"/>
      <c r="X301" s="130"/>
    </row>
    <row r="302" spans="1:24">
      <c r="A302" s="130">
        <f t="shared" si="20"/>
        <v>287</v>
      </c>
      <c r="B302" s="155"/>
      <c r="C302" s="156"/>
      <c r="D302" s="157"/>
      <c r="E302" s="291"/>
      <c r="F302" s="118"/>
      <c r="G302" s="143"/>
      <c r="H302" s="143"/>
      <c r="I302" s="143"/>
      <c r="J302" s="147"/>
      <c r="K302" s="148"/>
      <c r="L302" s="147"/>
      <c r="M302" s="148"/>
      <c r="N302" s="145"/>
      <c r="O302" s="148"/>
      <c r="P302" s="163"/>
      <c r="Q302" s="150"/>
      <c r="R302" s="154"/>
      <c r="S302" s="150"/>
      <c r="T302" s="151"/>
      <c r="U302" s="152"/>
      <c r="V302" s="158"/>
      <c r="X302" s="130"/>
    </row>
    <row r="303" spans="1:24">
      <c r="A303" s="130">
        <f t="shared" si="20"/>
        <v>288</v>
      </c>
      <c r="B303" s="155"/>
      <c r="C303" s="156"/>
      <c r="D303" s="157"/>
      <c r="E303" s="291"/>
      <c r="F303" s="118"/>
      <c r="G303" s="143"/>
      <c r="H303" s="143"/>
      <c r="I303" s="143"/>
      <c r="J303" s="147"/>
      <c r="K303" s="148"/>
      <c r="L303" s="147"/>
      <c r="M303" s="148"/>
      <c r="N303" s="145"/>
      <c r="O303" s="148"/>
      <c r="P303" s="202"/>
      <c r="Q303" s="150"/>
      <c r="R303" s="154"/>
      <c r="S303" s="150"/>
      <c r="T303" s="151"/>
      <c r="U303" s="152"/>
      <c r="V303" s="158"/>
      <c r="X303" s="130"/>
    </row>
    <row r="304" spans="1:24">
      <c r="A304" s="130">
        <f t="shared" si="20"/>
        <v>289</v>
      </c>
      <c r="B304" s="155"/>
      <c r="C304" s="156"/>
      <c r="D304" s="157"/>
      <c r="E304" s="291"/>
      <c r="F304" s="118"/>
      <c r="G304" s="143"/>
      <c r="H304" s="143"/>
      <c r="I304" s="143"/>
      <c r="J304" s="147"/>
      <c r="K304" s="148"/>
      <c r="L304" s="147"/>
      <c r="M304" s="148"/>
      <c r="N304" s="145"/>
      <c r="O304" s="148"/>
      <c r="P304" s="163"/>
      <c r="Q304" s="150"/>
      <c r="R304" s="154"/>
      <c r="S304" s="150"/>
      <c r="T304" s="151"/>
      <c r="U304" s="152"/>
      <c r="V304" s="158"/>
      <c r="X304" s="130"/>
    </row>
    <row r="305" spans="1:24">
      <c r="A305" s="130">
        <f t="shared" si="20"/>
        <v>290</v>
      </c>
      <c r="B305" s="155"/>
      <c r="C305" s="156"/>
      <c r="D305" s="157"/>
      <c r="E305" s="291"/>
      <c r="F305" s="118"/>
      <c r="G305" s="143"/>
      <c r="H305" s="143"/>
      <c r="I305" s="143"/>
      <c r="J305" s="147"/>
      <c r="K305" s="148"/>
      <c r="L305" s="147"/>
      <c r="M305" s="148"/>
      <c r="N305" s="145"/>
      <c r="O305" s="148"/>
      <c r="P305" s="163"/>
      <c r="Q305" s="150"/>
      <c r="R305" s="154"/>
      <c r="S305" s="150"/>
      <c r="T305" s="151"/>
      <c r="U305" s="152"/>
      <c r="V305" s="158"/>
      <c r="X305" s="130"/>
    </row>
    <row r="306" spans="1:24">
      <c r="A306" s="130">
        <f t="shared" si="20"/>
        <v>291</v>
      </c>
      <c r="B306" s="155"/>
      <c r="C306" s="156"/>
      <c r="D306" s="157"/>
      <c r="E306" s="291"/>
      <c r="F306" s="118"/>
      <c r="G306" s="143"/>
      <c r="H306" s="143"/>
      <c r="I306" s="143"/>
      <c r="J306" s="147"/>
      <c r="K306" s="148"/>
      <c r="L306" s="147"/>
      <c r="M306" s="148"/>
      <c r="N306" s="145"/>
      <c r="O306" s="148"/>
      <c r="P306" s="163"/>
      <c r="Q306" s="150"/>
      <c r="R306" s="154"/>
      <c r="S306" s="150"/>
      <c r="T306" s="151"/>
      <c r="U306" s="152"/>
      <c r="V306" s="158"/>
      <c r="X306" s="130"/>
    </row>
    <row r="307" spans="1:24">
      <c r="A307" s="130">
        <f t="shared" ref="A307:A370" si="21">A306+1</f>
        <v>292</v>
      </c>
      <c r="B307" s="155"/>
      <c r="C307" s="156"/>
      <c r="D307" s="157"/>
      <c r="E307" s="291"/>
      <c r="F307" s="118"/>
      <c r="G307" s="143"/>
      <c r="H307" s="143"/>
      <c r="I307" s="143"/>
      <c r="J307" s="147"/>
      <c r="K307" s="148"/>
      <c r="L307" s="147"/>
      <c r="M307" s="148"/>
      <c r="N307" s="145"/>
      <c r="O307" s="148"/>
      <c r="P307" s="163"/>
      <c r="Q307" s="150"/>
      <c r="R307" s="154"/>
      <c r="S307" s="150"/>
      <c r="T307" s="151"/>
      <c r="U307" s="152"/>
      <c r="V307" s="158"/>
      <c r="X307" s="130"/>
    </row>
    <row r="308" spans="1:24">
      <c r="A308" s="130">
        <f t="shared" si="21"/>
        <v>293</v>
      </c>
      <c r="B308" s="155"/>
      <c r="C308" s="156"/>
      <c r="D308" s="157"/>
      <c r="E308" s="291"/>
      <c r="F308" s="118"/>
      <c r="G308" s="143"/>
      <c r="H308" s="143"/>
      <c r="I308" s="143"/>
      <c r="J308" s="147"/>
      <c r="K308" s="148"/>
      <c r="L308" s="147"/>
      <c r="M308" s="148"/>
      <c r="N308" s="145"/>
      <c r="O308" s="148"/>
      <c r="P308" s="163"/>
      <c r="Q308" s="150"/>
      <c r="R308" s="154"/>
      <c r="S308" s="150"/>
      <c r="T308" s="151"/>
      <c r="U308" s="152"/>
      <c r="V308" s="158"/>
      <c r="X308" s="130"/>
    </row>
    <row r="309" spans="1:24">
      <c r="A309" s="130">
        <f t="shared" si="21"/>
        <v>294</v>
      </c>
      <c r="B309" s="155"/>
      <c r="C309" s="156"/>
      <c r="D309" s="157"/>
      <c r="E309" s="291"/>
      <c r="F309" s="118"/>
      <c r="G309" s="143"/>
      <c r="H309" s="143"/>
      <c r="I309" s="143"/>
      <c r="J309" s="147"/>
      <c r="K309" s="148"/>
      <c r="L309" s="147"/>
      <c r="M309" s="148"/>
      <c r="N309" s="145"/>
      <c r="O309" s="148"/>
      <c r="P309" s="163"/>
      <c r="Q309" s="150"/>
      <c r="R309" s="154"/>
      <c r="S309" s="150"/>
      <c r="T309" s="151"/>
      <c r="U309" s="152"/>
      <c r="V309" s="158"/>
      <c r="X309" s="130"/>
    </row>
    <row r="310" spans="1:24">
      <c r="A310" s="130">
        <f t="shared" si="21"/>
        <v>295</v>
      </c>
      <c r="B310" s="155"/>
      <c r="C310" s="156"/>
      <c r="D310" s="157"/>
      <c r="E310" s="291"/>
      <c r="F310" s="118"/>
      <c r="G310" s="143"/>
      <c r="H310" s="143"/>
      <c r="I310" s="143"/>
      <c r="J310" s="147"/>
      <c r="K310" s="148"/>
      <c r="L310" s="147"/>
      <c r="M310" s="148"/>
      <c r="N310" s="145"/>
      <c r="O310" s="148"/>
      <c r="P310" s="163"/>
      <c r="Q310" s="150"/>
      <c r="R310" s="154"/>
      <c r="S310" s="150"/>
      <c r="T310" s="151"/>
      <c r="U310" s="152"/>
      <c r="V310" s="158"/>
      <c r="X310" s="130"/>
    </row>
    <row r="311" spans="1:24">
      <c r="A311" s="130">
        <f t="shared" si="21"/>
        <v>296</v>
      </c>
      <c r="B311" s="155"/>
      <c r="C311" s="156"/>
      <c r="D311" s="157"/>
      <c r="E311" s="291"/>
      <c r="F311" s="118"/>
      <c r="G311" s="143"/>
      <c r="H311" s="143"/>
      <c r="I311" s="143"/>
      <c r="J311" s="147"/>
      <c r="K311" s="148"/>
      <c r="L311" s="147"/>
      <c r="M311" s="148"/>
      <c r="N311" s="145"/>
      <c r="O311" s="148"/>
      <c r="P311" s="163"/>
      <c r="Q311" s="150"/>
      <c r="R311" s="154"/>
      <c r="S311" s="150"/>
      <c r="T311" s="151"/>
      <c r="U311" s="152"/>
      <c r="V311" s="158"/>
      <c r="X311" s="130"/>
    </row>
    <row r="312" spans="1:24">
      <c r="A312" s="130">
        <f t="shared" si="21"/>
        <v>297</v>
      </c>
      <c r="B312" s="155"/>
      <c r="C312" s="156"/>
      <c r="D312" s="157"/>
      <c r="E312" s="291"/>
      <c r="F312" s="118"/>
      <c r="G312" s="143"/>
      <c r="H312" s="143"/>
      <c r="I312" s="143"/>
      <c r="J312" s="147"/>
      <c r="K312" s="148"/>
      <c r="L312" s="147"/>
      <c r="M312" s="148"/>
      <c r="N312" s="145"/>
      <c r="O312" s="148"/>
      <c r="P312" s="163"/>
      <c r="Q312" s="150"/>
      <c r="R312" s="154"/>
      <c r="S312" s="150"/>
      <c r="T312" s="151"/>
      <c r="U312" s="152"/>
      <c r="V312" s="158"/>
      <c r="X312" s="130"/>
    </row>
    <row r="313" spans="1:24">
      <c r="A313" s="130">
        <f t="shared" si="21"/>
        <v>298</v>
      </c>
      <c r="B313" s="155"/>
      <c r="C313" s="156"/>
      <c r="D313" s="157"/>
      <c r="E313" s="291"/>
      <c r="F313" s="118"/>
      <c r="G313" s="143"/>
      <c r="H313" s="143"/>
      <c r="I313" s="143"/>
      <c r="J313" s="147"/>
      <c r="K313" s="148"/>
      <c r="L313" s="147"/>
      <c r="M313" s="148"/>
      <c r="N313" s="145"/>
      <c r="O313" s="148"/>
      <c r="P313" s="163"/>
      <c r="Q313" s="150"/>
      <c r="R313" s="154"/>
      <c r="S313" s="150"/>
      <c r="T313" s="151"/>
      <c r="U313" s="152"/>
      <c r="V313" s="158"/>
      <c r="X313" s="130"/>
    </row>
    <row r="314" spans="1:24">
      <c r="A314" s="130">
        <f t="shared" si="21"/>
        <v>299</v>
      </c>
      <c r="B314" s="155"/>
      <c r="C314" s="156"/>
      <c r="D314" s="157"/>
      <c r="E314" s="291"/>
      <c r="F314" s="118"/>
      <c r="G314" s="143"/>
      <c r="H314" s="143"/>
      <c r="I314" s="143"/>
      <c r="J314" s="147"/>
      <c r="K314" s="148"/>
      <c r="L314" s="147"/>
      <c r="M314" s="148"/>
      <c r="N314" s="145"/>
      <c r="O314" s="148"/>
      <c r="P314" s="163"/>
      <c r="Q314" s="150"/>
      <c r="R314" s="154"/>
      <c r="S314" s="150"/>
      <c r="T314" s="151"/>
      <c r="U314" s="152"/>
      <c r="V314" s="158"/>
      <c r="X314" s="130"/>
    </row>
    <row r="315" spans="1:24">
      <c r="A315" s="130">
        <f t="shared" si="21"/>
        <v>300</v>
      </c>
      <c r="B315" s="155"/>
      <c r="C315" s="156"/>
      <c r="D315" s="157"/>
      <c r="E315" s="291"/>
      <c r="F315" s="118"/>
      <c r="G315" s="143"/>
      <c r="H315" s="143"/>
      <c r="I315" s="143"/>
      <c r="J315" s="147"/>
      <c r="K315" s="148"/>
      <c r="L315" s="147"/>
      <c r="M315" s="148"/>
      <c r="N315" s="145"/>
      <c r="O315" s="148"/>
      <c r="P315" s="163"/>
      <c r="Q315" s="150"/>
      <c r="R315" s="154"/>
      <c r="S315" s="150"/>
      <c r="T315" s="151"/>
      <c r="U315" s="152"/>
      <c r="V315" s="158"/>
      <c r="X315" s="130"/>
    </row>
    <row r="316" spans="1:24">
      <c r="A316" s="130">
        <f t="shared" si="21"/>
        <v>301</v>
      </c>
      <c r="B316" s="155"/>
      <c r="C316" s="156"/>
      <c r="D316" s="157"/>
      <c r="E316" s="291"/>
      <c r="F316" s="118"/>
      <c r="G316" s="143"/>
      <c r="H316" s="143"/>
      <c r="I316" s="143"/>
      <c r="J316" s="147"/>
      <c r="K316" s="148"/>
      <c r="L316" s="147"/>
      <c r="M316" s="148"/>
      <c r="N316" s="145"/>
      <c r="O316" s="148"/>
      <c r="P316" s="163"/>
      <c r="Q316" s="150"/>
      <c r="R316" s="154"/>
      <c r="S316" s="150"/>
      <c r="T316" s="151"/>
      <c r="U316" s="152"/>
      <c r="V316" s="158"/>
      <c r="X316" s="130"/>
    </row>
    <row r="317" spans="1:24">
      <c r="A317" s="130">
        <f t="shared" si="21"/>
        <v>302</v>
      </c>
      <c r="B317" s="155"/>
      <c r="C317" s="156"/>
      <c r="D317" s="157"/>
      <c r="E317" s="291"/>
      <c r="F317" s="118"/>
      <c r="G317" s="143"/>
      <c r="H317" s="143"/>
      <c r="I317" s="143"/>
      <c r="J317" s="147"/>
      <c r="K317" s="148"/>
      <c r="L317" s="147"/>
      <c r="M317" s="148"/>
      <c r="N317" s="145"/>
      <c r="O317" s="148"/>
      <c r="P317" s="163"/>
      <c r="Q317" s="150"/>
      <c r="R317" s="154"/>
      <c r="S317" s="150"/>
      <c r="T317" s="151"/>
      <c r="U317" s="152"/>
      <c r="V317" s="158"/>
      <c r="X317" s="130"/>
    </row>
    <row r="318" spans="1:24">
      <c r="A318" s="130">
        <f t="shared" si="21"/>
        <v>303</v>
      </c>
      <c r="B318" s="155"/>
      <c r="C318" s="156"/>
      <c r="D318" s="157"/>
      <c r="E318" s="291"/>
      <c r="F318" s="118"/>
      <c r="G318" s="143"/>
      <c r="H318" s="143"/>
      <c r="I318" s="143"/>
      <c r="J318" s="147"/>
      <c r="K318" s="148"/>
      <c r="L318" s="148"/>
      <c r="M318" s="148"/>
      <c r="N318" s="145"/>
      <c r="O318" s="148"/>
      <c r="P318" s="163"/>
      <c r="Q318" s="150"/>
      <c r="R318" s="154"/>
      <c r="S318" s="150"/>
      <c r="T318" s="151"/>
      <c r="U318" s="152"/>
      <c r="V318" s="158"/>
      <c r="X318" s="130"/>
    </row>
    <row r="319" spans="1:24">
      <c r="A319" s="130">
        <f t="shared" si="21"/>
        <v>304</v>
      </c>
      <c r="B319" s="155"/>
      <c r="C319" s="156"/>
      <c r="D319" s="157"/>
      <c r="E319" s="291"/>
      <c r="F319" s="118"/>
      <c r="G319" s="143"/>
      <c r="H319" s="143"/>
      <c r="I319" s="143"/>
      <c r="J319" s="147"/>
      <c r="K319" s="148"/>
      <c r="L319" s="148"/>
      <c r="M319" s="148"/>
      <c r="N319" s="145"/>
      <c r="O319" s="148"/>
      <c r="P319" s="163"/>
      <c r="Q319" s="150"/>
      <c r="R319" s="154"/>
      <c r="S319" s="150"/>
      <c r="T319" s="151"/>
      <c r="U319" s="152"/>
      <c r="V319" s="158"/>
      <c r="X319" s="130"/>
    </row>
    <row r="320" spans="1:24">
      <c r="A320" s="130">
        <f t="shared" si="21"/>
        <v>305</v>
      </c>
      <c r="B320" s="155"/>
      <c r="C320" s="156"/>
      <c r="D320" s="157"/>
      <c r="E320" s="291"/>
      <c r="F320" s="118"/>
      <c r="G320" s="143"/>
      <c r="H320" s="143"/>
      <c r="I320" s="143"/>
      <c r="J320" s="147"/>
      <c r="K320" s="148"/>
      <c r="L320" s="148"/>
      <c r="M320" s="148"/>
      <c r="N320" s="145"/>
      <c r="O320" s="148"/>
      <c r="P320" s="163"/>
      <c r="Q320" s="150"/>
      <c r="R320" s="154"/>
      <c r="S320" s="150"/>
      <c r="T320" s="151"/>
      <c r="U320" s="152"/>
      <c r="V320" s="158"/>
      <c r="X320" s="130"/>
    </row>
    <row r="321" spans="1:24">
      <c r="A321" s="130">
        <f t="shared" si="21"/>
        <v>306</v>
      </c>
      <c r="B321" s="155"/>
      <c r="C321" s="156"/>
      <c r="D321" s="157"/>
      <c r="E321" s="291"/>
      <c r="F321" s="118"/>
      <c r="G321" s="143"/>
      <c r="H321" s="143"/>
      <c r="I321" s="143"/>
      <c r="J321" s="147"/>
      <c r="K321" s="148"/>
      <c r="L321" s="148"/>
      <c r="M321" s="148"/>
      <c r="N321" s="145"/>
      <c r="O321" s="148"/>
      <c r="P321" s="163"/>
      <c r="Q321" s="150"/>
      <c r="R321" s="154"/>
      <c r="S321" s="150"/>
      <c r="T321" s="151"/>
      <c r="U321" s="152"/>
      <c r="V321" s="158"/>
      <c r="X321" s="130"/>
    </row>
    <row r="322" spans="1:24">
      <c r="A322" s="130">
        <f t="shared" si="21"/>
        <v>307</v>
      </c>
      <c r="B322" s="155"/>
      <c r="C322" s="156"/>
      <c r="D322" s="157"/>
      <c r="E322" s="291"/>
      <c r="F322" s="118"/>
      <c r="G322" s="143"/>
      <c r="H322" s="143"/>
      <c r="I322" s="143"/>
      <c r="J322" s="147"/>
      <c r="K322" s="148"/>
      <c r="L322" s="148"/>
      <c r="M322" s="148"/>
      <c r="N322" s="145"/>
      <c r="O322" s="148"/>
      <c r="P322" s="163"/>
      <c r="Q322" s="150"/>
      <c r="R322" s="154"/>
      <c r="S322" s="150"/>
      <c r="T322" s="151"/>
      <c r="U322" s="152"/>
      <c r="V322" s="158"/>
      <c r="X322" s="130"/>
    </row>
    <row r="323" spans="1:24">
      <c r="A323" s="130">
        <f t="shared" si="21"/>
        <v>308</v>
      </c>
      <c r="B323" s="155"/>
      <c r="C323" s="156"/>
      <c r="D323" s="157"/>
      <c r="E323" s="291"/>
      <c r="F323" s="118"/>
      <c r="G323" s="143"/>
      <c r="H323" s="143"/>
      <c r="I323" s="143"/>
      <c r="J323" s="147"/>
      <c r="K323" s="148"/>
      <c r="L323" s="148"/>
      <c r="M323" s="148"/>
      <c r="N323" s="145"/>
      <c r="O323" s="148"/>
      <c r="P323" s="163"/>
      <c r="Q323" s="150"/>
      <c r="R323" s="154"/>
      <c r="S323" s="150"/>
      <c r="T323" s="151"/>
      <c r="U323" s="152"/>
      <c r="V323" s="158"/>
      <c r="X323" s="130"/>
    </row>
    <row r="324" spans="1:24">
      <c r="A324" s="130">
        <f t="shared" si="21"/>
        <v>309</v>
      </c>
      <c r="B324" s="155"/>
      <c r="C324" s="156"/>
      <c r="D324" s="157"/>
      <c r="E324" s="291"/>
      <c r="F324" s="118"/>
      <c r="G324" s="143"/>
      <c r="H324" s="143"/>
      <c r="I324" s="143"/>
      <c r="J324" s="147"/>
      <c r="K324" s="148"/>
      <c r="L324" s="147"/>
      <c r="M324" s="148"/>
      <c r="N324" s="145"/>
      <c r="O324" s="148"/>
      <c r="P324" s="163"/>
      <c r="Q324" s="150"/>
      <c r="R324" s="154"/>
      <c r="S324" s="150"/>
      <c r="T324" s="151"/>
      <c r="U324" s="152"/>
      <c r="V324" s="158"/>
      <c r="X324" s="130"/>
    </row>
    <row r="325" spans="1:24">
      <c r="A325" s="130">
        <f t="shared" si="21"/>
        <v>310</v>
      </c>
      <c r="B325" s="155"/>
      <c r="C325" s="156"/>
      <c r="D325" s="157"/>
      <c r="E325" s="291"/>
      <c r="F325" s="118"/>
      <c r="G325" s="143"/>
      <c r="H325" s="143"/>
      <c r="I325" s="143"/>
      <c r="J325" s="147"/>
      <c r="K325" s="148"/>
      <c r="L325" s="147"/>
      <c r="M325" s="148"/>
      <c r="N325" s="145"/>
      <c r="O325" s="148"/>
      <c r="P325" s="163"/>
      <c r="Q325" s="150"/>
      <c r="R325" s="154"/>
      <c r="S325" s="150"/>
      <c r="T325" s="151"/>
      <c r="U325" s="152"/>
      <c r="V325" s="158"/>
      <c r="X325" s="130"/>
    </row>
    <row r="326" spans="1:24">
      <c r="A326" s="130">
        <f t="shared" si="21"/>
        <v>311</v>
      </c>
      <c r="B326" s="155"/>
      <c r="C326" s="156"/>
      <c r="D326" s="157"/>
      <c r="E326" s="291"/>
      <c r="F326" s="118"/>
      <c r="G326" s="143"/>
      <c r="H326" s="143"/>
      <c r="I326" s="143"/>
      <c r="J326" s="147"/>
      <c r="K326" s="148"/>
      <c r="L326" s="147"/>
      <c r="M326" s="148"/>
      <c r="N326" s="145"/>
      <c r="O326" s="148"/>
      <c r="P326" s="163"/>
      <c r="Q326" s="150"/>
      <c r="R326" s="154"/>
      <c r="S326" s="150"/>
      <c r="T326" s="151"/>
      <c r="U326" s="152"/>
      <c r="V326" s="158"/>
      <c r="X326" s="130"/>
    </row>
    <row r="327" spans="1:24">
      <c r="A327" s="130">
        <f t="shared" si="21"/>
        <v>312</v>
      </c>
      <c r="B327" s="155"/>
      <c r="C327" s="156"/>
      <c r="D327" s="157"/>
      <c r="E327" s="291"/>
      <c r="F327" s="118"/>
      <c r="G327" s="143"/>
      <c r="H327" s="143"/>
      <c r="I327" s="143"/>
      <c r="J327" s="147"/>
      <c r="K327" s="148"/>
      <c r="L327" s="147"/>
      <c r="M327" s="148"/>
      <c r="N327" s="145"/>
      <c r="O327" s="148"/>
      <c r="P327" s="163"/>
      <c r="Q327" s="150"/>
      <c r="R327" s="154"/>
      <c r="S327" s="150"/>
      <c r="T327" s="151"/>
      <c r="U327" s="152"/>
      <c r="V327" s="158"/>
      <c r="X327" s="130"/>
    </row>
    <row r="328" spans="1:24">
      <c r="A328" s="130">
        <f t="shared" si="21"/>
        <v>313</v>
      </c>
      <c r="B328" s="155"/>
      <c r="C328" s="156"/>
      <c r="D328" s="157"/>
      <c r="E328" s="291"/>
      <c r="F328" s="118"/>
      <c r="G328" s="143"/>
      <c r="H328" s="143"/>
      <c r="I328" s="143"/>
      <c r="J328" s="147"/>
      <c r="K328" s="148"/>
      <c r="L328" s="147"/>
      <c r="M328" s="148"/>
      <c r="N328" s="145"/>
      <c r="O328" s="148"/>
      <c r="P328" s="163"/>
      <c r="Q328" s="150"/>
      <c r="R328" s="154"/>
      <c r="S328" s="150"/>
      <c r="T328" s="151"/>
      <c r="U328" s="152"/>
      <c r="V328" s="158"/>
      <c r="X328" s="130"/>
    </row>
    <row r="329" spans="1:24">
      <c r="A329" s="130">
        <f t="shared" si="21"/>
        <v>314</v>
      </c>
      <c r="B329" s="155"/>
      <c r="C329" s="156"/>
      <c r="D329" s="157"/>
      <c r="E329" s="291"/>
      <c r="F329" s="118"/>
      <c r="G329" s="143"/>
      <c r="H329" s="143"/>
      <c r="I329" s="143"/>
      <c r="J329" s="147"/>
      <c r="K329" s="148"/>
      <c r="L329" s="147"/>
      <c r="M329" s="148"/>
      <c r="N329" s="145"/>
      <c r="O329" s="148"/>
      <c r="P329" s="163"/>
      <c r="Q329" s="150"/>
      <c r="R329" s="154"/>
      <c r="S329" s="150"/>
      <c r="T329" s="151"/>
      <c r="U329" s="152"/>
      <c r="V329" s="158"/>
      <c r="X329" s="130"/>
    </row>
    <row r="330" spans="1:24">
      <c r="A330" s="130">
        <f t="shared" si="21"/>
        <v>315</v>
      </c>
      <c r="B330" s="155"/>
      <c r="C330" s="156"/>
      <c r="D330" s="157"/>
      <c r="E330" s="291"/>
      <c r="F330" s="118"/>
      <c r="G330" s="143"/>
      <c r="H330" s="143"/>
      <c r="I330" s="143"/>
      <c r="J330" s="147"/>
      <c r="K330" s="148"/>
      <c r="L330" s="147"/>
      <c r="M330" s="148"/>
      <c r="N330" s="145"/>
      <c r="O330" s="148"/>
      <c r="P330" s="163"/>
      <c r="Q330" s="150"/>
      <c r="R330" s="154"/>
      <c r="S330" s="150"/>
      <c r="T330" s="151"/>
      <c r="U330" s="152"/>
      <c r="V330" s="158"/>
      <c r="X330" s="130"/>
    </row>
    <row r="331" spans="1:24">
      <c r="A331" s="130">
        <f t="shared" si="21"/>
        <v>316</v>
      </c>
      <c r="B331" s="155"/>
      <c r="C331" s="156"/>
      <c r="D331" s="157"/>
      <c r="E331" s="291"/>
      <c r="F331" s="118"/>
      <c r="G331" s="143"/>
      <c r="H331" s="143"/>
      <c r="I331" s="143"/>
      <c r="J331" s="147"/>
      <c r="K331" s="148"/>
      <c r="L331" s="147"/>
      <c r="M331" s="148"/>
      <c r="N331" s="145"/>
      <c r="O331" s="148"/>
      <c r="P331" s="163"/>
      <c r="Q331" s="150"/>
      <c r="R331" s="154"/>
      <c r="S331" s="150"/>
      <c r="T331" s="151"/>
      <c r="U331" s="152"/>
      <c r="V331" s="158"/>
      <c r="X331" s="130"/>
    </row>
    <row r="332" spans="1:24">
      <c r="A332" s="130">
        <f t="shared" si="21"/>
        <v>317</v>
      </c>
      <c r="B332" s="155"/>
      <c r="C332" s="156"/>
      <c r="D332" s="157"/>
      <c r="E332" s="291"/>
      <c r="F332" s="118"/>
      <c r="G332" s="143"/>
      <c r="H332" s="143"/>
      <c r="I332" s="143"/>
      <c r="J332" s="147"/>
      <c r="K332" s="148"/>
      <c r="L332" s="147"/>
      <c r="M332" s="148"/>
      <c r="N332" s="145"/>
      <c r="O332" s="148"/>
      <c r="P332" s="163"/>
      <c r="Q332" s="150"/>
      <c r="R332" s="154"/>
      <c r="S332" s="150"/>
      <c r="T332" s="151"/>
      <c r="U332" s="152"/>
      <c r="V332" s="158"/>
      <c r="X332" s="130"/>
    </row>
    <row r="333" spans="1:24">
      <c r="A333" s="130">
        <f t="shared" si="21"/>
        <v>318</v>
      </c>
      <c r="B333" s="155"/>
      <c r="C333" s="156"/>
      <c r="D333" s="157"/>
      <c r="E333" s="291"/>
      <c r="F333" s="118"/>
      <c r="G333" s="143"/>
      <c r="H333" s="143"/>
      <c r="I333" s="143"/>
      <c r="J333" s="147"/>
      <c r="K333" s="148"/>
      <c r="L333" s="147"/>
      <c r="M333" s="148"/>
      <c r="N333" s="145"/>
      <c r="O333" s="148"/>
      <c r="P333" s="163"/>
      <c r="Q333" s="150"/>
      <c r="R333" s="154"/>
      <c r="S333" s="150"/>
      <c r="T333" s="151"/>
      <c r="U333" s="152"/>
      <c r="V333" s="158"/>
      <c r="X333" s="130"/>
    </row>
    <row r="334" spans="1:24">
      <c r="A334" s="130">
        <f t="shared" si="21"/>
        <v>319</v>
      </c>
      <c r="B334" s="155"/>
      <c r="C334" s="156"/>
      <c r="D334" s="157"/>
      <c r="E334" s="291"/>
      <c r="F334" s="118"/>
      <c r="G334" s="143"/>
      <c r="H334" s="143"/>
      <c r="I334" s="143"/>
      <c r="J334" s="147"/>
      <c r="K334" s="148"/>
      <c r="L334" s="147"/>
      <c r="M334" s="148"/>
      <c r="N334" s="145"/>
      <c r="O334" s="148"/>
      <c r="P334" s="163"/>
      <c r="Q334" s="150"/>
      <c r="R334" s="154"/>
      <c r="S334" s="150"/>
      <c r="T334" s="151"/>
      <c r="U334" s="152"/>
      <c r="V334" s="158"/>
      <c r="X334" s="130"/>
    </row>
    <row r="335" spans="1:24">
      <c r="A335" s="130">
        <f t="shared" si="21"/>
        <v>320</v>
      </c>
      <c r="B335" s="155"/>
      <c r="C335" s="156"/>
      <c r="D335" s="157"/>
      <c r="E335" s="291"/>
      <c r="F335" s="118"/>
      <c r="G335" s="143"/>
      <c r="H335" s="143"/>
      <c r="I335" s="143"/>
      <c r="J335" s="147"/>
      <c r="K335" s="148"/>
      <c r="L335" s="147"/>
      <c r="M335" s="148"/>
      <c r="N335" s="145"/>
      <c r="O335" s="148"/>
      <c r="P335" s="163"/>
      <c r="Q335" s="150"/>
      <c r="R335" s="154"/>
      <c r="S335" s="150"/>
      <c r="T335" s="151"/>
      <c r="U335" s="152"/>
      <c r="V335" s="158"/>
      <c r="X335" s="130"/>
    </row>
    <row r="336" spans="1:24">
      <c r="A336" s="130">
        <f t="shared" si="21"/>
        <v>321</v>
      </c>
      <c r="B336" s="155"/>
      <c r="C336" s="156"/>
      <c r="D336" s="157"/>
      <c r="E336" s="291"/>
      <c r="F336" s="118"/>
      <c r="G336" s="143"/>
      <c r="H336" s="143"/>
      <c r="I336" s="143"/>
      <c r="J336" s="147"/>
      <c r="K336" s="148"/>
      <c r="L336" s="147"/>
      <c r="M336" s="148"/>
      <c r="N336" s="145"/>
      <c r="O336" s="148"/>
      <c r="P336" s="163"/>
      <c r="Q336" s="150"/>
      <c r="R336" s="154"/>
      <c r="S336" s="150"/>
      <c r="T336" s="151"/>
      <c r="U336" s="152"/>
      <c r="V336" s="158"/>
      <c r="X336" s="130"/>
    </row>
    <row r="337" spans="1:24">
      <c r="A337" s="130">
        <f t="shared" si="21"/>
        <v>322</v>
      </c>
      <c r="B337" s="155"/>
      <c r="C337" s="156"/>
      <c r="D337" s="157"/>
      <c r="E337" s="291"/>
      <c r="F337" s="118"/>
      <c r="G337" s="143"/>
      <c r="H337" s="143"/>
      <c r="I337" s="143"/>
      <c r="J337" s="147"/>
      <c r="K337" s="148"/>
      <c r="L337" s="147"/>
      <c r="M337" s="148"/>
      <c r="N337" s="145"/>
      <c r="O337" s="148"/>
      <c r="P337" s="163"/>
      <c r="Q337" s="150"/>
      <c r="R337" s="154"/>
      <c r="S337" s="150"/>
      <c r="T337" s="151"/>
      <c r="U337" s="152"/>
      <c r="V337" s="158"/>
      <c r="X337" s="130"/>
    </row>
    <row r="338" spans="1:24">
      <c r="A338" s="130">
        <f t="shared" si="21"/>
        <v>323</v>
      </c>
      <c r="B338" s="155"/>
      <c r="C338" s="156"/>
      <c r="D338" s="157"/>
      <c r="E338" s="291"/>
      <c r="F338" s="118"/>
      <c r="G338" s="143"/>
      <c r="H338" s="143"/>
      <c r="I338" s="143"/>
      <c r="J338" s="147"/>
      <c r="K338" s="148"/>
      <c r="L338" s="147"/>
      <c r="M338" s="148"/>
      <c r="N338" s="145"/>
      <c r="O338" s="148"/>
      <c r="P338" s="163"/>
      <c r="Q338" s="150"/>
      <c r="R338" s="154"/>
      <c r="S338" s="150"/>
      <c r="T338" s="151"/>
      <c r="U338" s="152"/>
      <c r="V338" s="158"/>
      <c r="X338" s="130"/>
    </row>
    <row r="339" spans="1:24">
      <c r="A339" s="130">
        <f t="shared" si="21"/>
        <v>324</v>
      </c>
      <c r="B339" s="155"/>
      <c r="C339" s="156"/>
      <c r="D339" s="157"/>
      <c r="E339" s="291"/>
      <c r="F339" s="118"/>
      <c r="G339" s="143"/>
      <c r="H339" s="143"/>
      <c r="I339" s="143"/>
      <c r="J339" s="147"/>
      <c r="K339" s="148"/>
      <c r="L339" s="147"/>
      <c r="M339" s="148"/>
      <c r="N339" s="145"/>
      <c r="O339" s="148"/>
      <c r="P339" s="163"/>
      <c r="Q339" s="150"/>
      <c r="R339" s="154"/>
      <c r="S339" s="150"/>
      <c r="T339" s="151"/>
      <c r="U339" s="152"/>
      <c r="V339" s="158"/>
      <c r="X339" s="130"/>
    </row>
    <row r="340" spans="1:24">
      <c r="A340" s="130">
        <f t="shared" si="21"/>
        <v>325</v>
      </c>
      <c r="B340" s="155"/>
      <c r="C340" s="156"/>
      <c r="D340" s="157"/>
      <c r="E340" s="291"/>
      <c r="F340" s="118"/>
      <c r="G340" s="143"/>
      <c r="H340" s="143"/>
      <c r="I340" s="143"/>
      <c r="J340" s="147"/>
      <c r="K340" s="148"/>
      <c r="L340" s="147"/>
      <c r="M340" s="148"/>
      <c r="N340" s="145"/>
      <c r="O340" s="148"/>
      <c r="P340" s="163"/>
      <c r="Q340" s="150"/>
      <c r="R340" s="154"/>
      <c r="S340" s="150"/>
      <c r="T340" s="151"/>
      <c r="U340" s="152"/>
      <c r="V340" s="158"/>
      <c r="X340" s="130"/>
    </row>
    <row r="341" spans="1:24">
      <c r="A341" s="130">
        <f t="shared" si="21"/>
        <v>326</v>
      </c>
      <c r="B341" s="155"/>
      <c r="C341" s="156"/>
      <c r="D341" s="157"/>
      <c r="E341" s="291"/>
      <c r="F341" s="118"/>
      <c r="G341" s="143"/>
      <c r="H341" s="143"/>
      <c r="I341" s="143"/>
      <c r="J341" s="147"/>
      <c r="K341" s="148"/>
      <c r="L341" s="147"/>
      <c r="M341" s="148"/>
      <c r="N341" s="145"/>
      <c r="O341" s="148"/>
      <c r="P341" s="163"/>
      <c r="Q341" s="150"/>
      <c r="R341" s="154"/>
      <c r="S341" s="150"/>
      <c r="T341" s="151"/>
      <c r="U341" s="152"/>
      <c r="V341" s="158"/>
      <c r="X341" s="130"/>
    </row>
    <row r="342" spans="1:24">
      <c r="A342" s="130">
        <f t="shared" si="21"/>
        <v>327</v>
      </c>
      <c r="B342" s="155"/>
      <c r="C342" s="156"/>
      <c r="D342" s="157"/>
      <c r="E342" s="291"/>
      <c r="F342" s="118"/>
      <c r="G342" s="143"/>
      <c r="H342" s="143"/>
      <c r="I342" s="143"/>
      <c r="J342" s="147"/>
      <c r="K342" s="148"/>
      <c r="L342" s="147"/>
      <c r="M342" s="148"/>
      <c r="N342" s="145"/>
      <c r="O342" s="148"/>
      <c r="P342" s="163"/>
      <c r="Q342" s="150"/>
      <c r="R342" s="154"/>
      <c r="S342" s="150"/>
      <c r="T342" s="151"/>
      <c r="U342" s="152"/>
      <c r="V342" s="158"/>
      <c r="X342" s="130"/>
    </row>
    <row r="343" spans="1:24">
      <c r="A343" s="130">
        <f t="shared" si="21"/>
        <v>328</v>
      </c>
      <c r="B343" s="155"/>
      <c r="C343" s="156"/>
      <c r="D343" s="157"/>
      <c r="E343" s="291"/>
      <c r="F343" s="118"/>
      <c r="G343" s="143"/>
      <c r="H343" s="143"/>
      <c r="I343" s="143"/>
      <c r="J343" s="147"/>
      <c r="K343" s="148"/>
      <c r="L343" s="147"/>
      <c r="M343" s="148"/>
      <c r="N343" s="145"/>
      <c r="O343" s="148"/>
      <c r="P343" s="163"/>
      <c r="Q343" s="150"/>
      <c r="R343" s="154"/>
      <c r="S343" s="150"/>
      <c r="T343" s="151"/>
      <c r="U343" s="152"/>
      <c r="V343" s="158"/>
      <c r="X343" s="130"/>
    </row>
    <row r="344" spans="1:24">
      <c r="A344" s="130">
        <f t="shared" si="21"/>
        <v>329</v>
      </c>
      <c r="B344" s="155"/>
      <c r="C344" s="156"/>
      <c r="D344" s="157"/>
      <c r="E344" s="291"/>
      <c r="F344" s="118"/>
      <c r="G344" s="143"/>
      <c r="H344" s="143"/>
      <c r="I344" s="143"/>
      <c r="J344" s="147"/>
      <c r="K344" s="148"/>
      <c r="L344" s="147"/>
      <c r="M344" s="148"/>
      <c r="N344" s="145"/>
      <c r="O344" s="148"/>
      <c r="P344" s="163"/>
      <c r="Q344" s="150"/>
      <c r="R344" s="154"/>
      <c r="S344" s="150"/>
      <c r="T344" s="151"/>
      <c r="U344" s="152"/>
      <c r="V344" s="158"/>
      <c r="X344" s="130"/>
    </row>
    <row r="345" spans="1:24">
      <c r="A345" s="130">
        <f t="shared" si="21"/>
        <v>330</v>
      </c>
      <c r="B345" s="155"/>
      <c r="C345" s="156"/>
      <c r="D345" s="157"/>
      <c r="E345" s="291"/>
      <c r="F345" s="118"/>
      <c r="G345" s="143"/>
      <c r="H345" s="143"/>
      <c r="I345" s="143"/>
      <c r="J345" s="147"/>
      <c r="K345" s="148"/>
      <c r="L345" s="147"/>
      <c r="M345" s="148"/>
      <c r="N345" s="145"/>
      <c r="O345" s="148"/>
      <c r="P345" s="163"/>
      <c r="Q345" s="150"/>
      <c r="R345" s="154"/>
      <c r="S345" s="150"/>
      <c r="T345" s="151"/>
      <c r="U345" s="152"/>
      <c r="V345" s="158"/>
      <c r="X345" s="130"/>
    </row>
    <row r="346" spans="1:24">
      <c r="A346" s="130">
        <f t="shared" si="21"/>
        <v>331</v>
      </c>
      <c r="B346" s="155"/>
      <c r="C346" s="156"/>
      <c r="D346" s="157"/>
      <c r="E346" s="291"/>
      <c r="F346" s="118"/>
      <c r="G346" s="143"/>
      <c r="H346" s="143"/>
      <c r="I346" s="143"/>
      <c r="J346" s="147"/>
      <c r="K346" s="148"/>
      <c r="L346" s="147"/>
      <c r="M346" s="148"/>
      <c r="N346" s="145"/>
      <c r="O346" s="148"/>
      <c r="P346" s="163"/>
      <c r="Q346" s="150"/>
      <c r="R346" s="154"/>
      <c r="S346" s="150"/>
      <c r="T346" s="151"/>
      <c r="U346" s="152"/>
      <c r="V346" s="158"/>
      <c r="X346" s="130"/>
    </row>
    <row r="347" spans="1:24">
      <c r="A347" s="130">
        <f t="shared" si="21"/>
        <v>332</v>
      </c>
      <c r="B347" s="155"/>
      <c r="C347" s="156"/>
      <c r="D347" s="157"/>
      <c r="E347" s="291"/>
      <c r="F347" s="118"/>
      <c r="G347" s="143"/>
      <c r="H347" s="143"/>
      <c r="I347" s="143"/>
      <c r="J347" s="147"/>
      <c r="K347" s="148"/>
      <c r="L347" s="147"/>
      <c r="M347" s="148"/>
      <c r="N347" s="145"/>
      <c r="O347" s="148"/>
      <c r="P347" s="163"/>
      <c r="Q347" s="150"/>
      <c r="R347" s="154"/>
      <c r="S347" s="150"/>
      <c r="T347" s="151"/>
      <c r="U347" s="152"/>
      <c r="V347" s="158"/>
      <c r="X347" s="130"/>
    </row>
    <row r="348" spans="1:24">
      <c r="A348" s="130">
        <f t="shared" si="21"/>
        <v>333</v>
      </c>
      <c r="B348" s="155"/>
      <c r="C348" s="156"/>
      <c r="D348" s="157"/>
      <c r="E348" s="291"/>
      <c r="F348" s="118"/>
      <c r="G348" s="143"/>
      <c r="H348" s="143"/>
      <c r="I348" s="143"/>
      <c r="J348" s="147"/>
      <c r="K348" s="148"/>
      <c r="L348" s="147"/>
      <c r="M348" s="148"/>
      <c r="N348" s="145"/>
      <c r="O348" s="148"/>
      <c r="P348" s="163"/>
      <c r="Q348" s="150"/>
      <c r="R348" s="154"/>
      <c r="S348" s="150"/>
      <c r="T348" s="151"/>
      <c r="U348" s="152"/>
      <c r="V348" s="158"/>
      <c r="X348" s="130"/>
    </row>
    <row r="349" spans="1:24">
      <c r="A349" s="130">
        <f t="shared" si="21"/>
        <v>334</v>
      </c>
      <c r="B349" s="155"/>
      <c r="C349" s="156"/>
      <c r="D349" s="157"/>
      <c r="E349" s="291"/>
      <c r="F349" s="118"/>
      <c r="G349" s="143"/>
      <c r="H349" s="143"/>
      <c r="I349" s="143"/>
      <c r="J349" s="147"/>
      <c r="K349" s="148"/>
      <c r="L349" s="147"/>
      <c r="M349" s="148"/>
      <c r="N349" s="145"/>
      <c r="O349" s="148"/>
      <c r="P349" s="163"/>
      <c r="Q349" s="150"/>
      <c r="R349" s="154"/>
      <c r="S349" s="150"/>
      <c r="T349" s="151"/>
      <c r="U349" s="152"/>
      <c r="V349" s="158"/>
      <c r="X349" s="130"/>
    </row>
    <row r="350" spans="1:24">
      <c r="A350" s="130">
        <f t="shared" si="21"/>
        <v>335</v>
      </c>
      <c r="B350" s="155"/>
      <c r="C350" s="156"/>
      <c r="D350" s="157"/>
      <c r="E350" s="291"/>
      <c r="F350" s="118"/>
      <c r="G350" s="143"/>
      <c r="H350" s="143"/>
      <c r="I350" s="143"/>
      <c r="J350" s="147"/>
      <c r="K350" s="148"/>
      <c r="L350" s="147"/>
      <c r="M350" s="148"/>
      <c r="N350" s="145"/>
      <c r="O350" s="148"/>
      <c r="P350" s="163"/>
      <c r="Q350" s="150"/>
      <c r="R350" s="154"/>
      <c r="S350" s="150"/>
      <c r="T350" s="151"/>
      <c r="U350" s="152"/>
      <c r="V350" s="158"/>
      <c r="X350" s="130"/>
    </row>
    <row r="351" spans="1:24">
      <c r="A351" s="130">
        <f t="shared" si="21"/>
        <v>336</v>
      </c>
      <c r="B351" s="155"/>
      <c r="C351" s="156"/>
      <c r="D351" s="157"/>
      <c r="E351" s="291"/>
      <c r="F351" s="118"/>
      <c r="G351" s="143"/>
      <c r="H351" s="143"/>
      <c r="I351" s="143"/>
      <c r="J351" s="147"/>
      <c r="K351" s="148"/>
      <c r="L351" s="147"/>
      <c r="M351" s="148"/>
      <c r="N351" s="145"/>
      <c r="O351" s="148"/>
      <c r="P351" s="163"/>
      <c r="Q351" s="150"/>
      <c r="R351" s="154"/>
      <c r="S351" s="150"/>
      <c r="T351" s="151"/>
      <c r="U351" s="152"/>
      <c r="V351" s="158"/>
      <c r="X351" s="130"/>
    </row>
    <row r="352" spans="1:24">
      <c r="A352" s="130">
        <f t="shared" si="21"/>
        <v>337</v>
      </c>
      <c r="B352" s="155"/>
      <c r="C352" s="156"/>
      <c r="D352" s="157"/>
      <c r="E352" s="291"/>
      <c r="F352" s="118"/>
      <c r="G352" s="143"/>
      <c r="H352" s="143"/>
      <c r="I352" s="143"/>
      <c r="J352" s="147"/>
      <c r="K352" s="148"/>
      <c r="L352" s="147"/>
      <c r="M352" s="148"/>
      <c r="N352" s="145"/>
      <c r="O352" s="148"/>
      <c r="P352" s="163"/>
      <c r="Q352" s="150"/>
      <c r="R352" s="154"/>
      <c r="S352" s="150"/>
      <c r="T352" s="151"/>
      <c r="U352" s="152"/>
      <c r="V352" s="158"/>
      <c r="X352" s="130"/>
    </row>
    <row r="353" spans="1:24">
      <c r="A353" s="130">
        <f t="shared" si="21"/>
        <v>338</v>
      </c>
      <c r="B353" s="155"/>
      <c r="C353" s="156"/>
      <c r="D353" s="157"/>
      <c r="E353" s="291"/>
      <c r="F353" s="118"/>
      <c r="G353" s="143"/>
      <c r="H353" s="143"/>
      <c r="I353" s="143"/>
      <c r="J353" s="147"/>
      <c r="K353" s="148"/>
      <c r="L353" s="147"/>
      <c r="M353" s="148"/>
      <c r="N353" s="145"/>
      <c r="O353" s="148"/>
      <c r="P353" s="163"/>
      <c r="Q353" s="150"/>
      <c r="R353" s="154"/>
      <c r="S353" s="150"/>
      <c r="T353" s="151"/>
      <c r="U353" s="152"/>
      <c r="V353" s="158"/>
      <c r="X353" s="130"/>
    </row>
    <row r="354" spans="1:24">
      <c r="A354" s="130">
        <f t="shared" si="21"/>
        <v>339</v>
      </c>
      <c r="B354" s="155"/>
      <c r="C354" s="156"/>
      <c r="D354" s="157"/>
      <c r="E354" s="291"/>
      <c r="F354" s="118"/>
      <c r="G354" s="143"/>
      <c r="H354" s="143"/>
      <c r="I354" s="143"/>
      <c r="J354" s="147"/>
      <c r="K354" s="148"/>
      <c r="L354" s="147"/>
      <c r="M354" s="148"/>
      <c r="N354" s="145"/>
      <c r="O354" s="148"/>
      <c r="P354" s="163"/>
      <c r="Q354" s="150"/>
      <c r="R354" s="154"/>
      <c r="S354" s="150"/>
      <c r="T354" s="151"/>
      <c r="U354" s="152"/>
      <c r="V354" s="158"/>
      <c r="X354" s="130"/>
    </row>
    <row r="355" spans="1:24">
      <c r="A355" s="130">
        <f t="shared" si="21"/>
        <v>340</v>
      </c>
      <c r="B355" s="155"/>
      <c r="C355" s="156"/>
      <c r="D355" s="157"/>
      <c r="E355" s="291"/>
      <c r="F355" s="118"/>
      <c r="G355" s="143"/>
      <c r="H355" s="143"/>
      <c r="I355" s="143"/>
      <c r="J355" s="147"/>
      <c r="K355" s="148"/>
      <c r="L355" s="147"/>
      <c r="M355" s="148"/>
      <c r="N355" s="145"/>
      <c r="O355" s="148"/>
      <c r="P355" s="163"/>
      <c r="Q355" s="150"/>
      <c r="R355" s="154"/>
      <c r="S355" s="150"/>
      <c r="T355" s="151"/>
      <c r="U355" s="152"/>
      <c r="V355" s="158"/>
      <c r="X355" s="130"/>
    </row>
    <row r="356" spans="1:24">
      <c r="A356" s="130">
        <f t="shared" si="21"/>
        <v>341</v>
      </c>
      <c r="B356" s="155"/>
      <c r="C356" s="156"/>
      <c r="D356" s="157"/>
      <c r="E356" s="292"/>
      <c r="F356" s="118"/>
      <c r="G356" s="143"/>
      <c r="H356" s="143"/>
      <c r="I356" s="143"/>
      <c r="J356" s="147"/>
      <c r="K356" s="148"/>
      <c r="L356" s="148"/>
      <c r="M356" s="148"/>
      <c r="N356" s="145"/>
      <c r="O356" s="148"/>
      <c r="P356" s="154"/>
      <c r="Q356" s="150"/>
      <c r="R356" s="154"/>
      <c r="S356" s="150"/>
      <c r="T356" s="151"/>
      <c r="U356" s="152"/>
      <c r="V356" s="158"/>
      <c r="X356" s="130"/>
    </row>
    <row r="357" spans="1:24">
      <c r="A357" s="130">
        <f t="shared" si="21"/>
        <v>342</v>
      </c>
      <c r="B357" s="155"/>
      <c r="C357" s="156"/>
      <c r="D357" s="157"/>
      <c r="E357" s="291"/>
      <c r="F357" s="118"/>
      <c r="G357" s="143"/>
      <c r="H357" s="143"/>
      <c r="I357" s="143"/>
      <c r="J357" s="147"/>
      <c r="K357" s="148"/>
      <c r="L357" s="148"/>
      <c r="M357" s="148"/>
      <c r="N357" s="145"/>
      <c r="O357" s="148"/>
      <c r="P357" s="154"/>
      <c r="Q357" s="150"/>
      <c r="R357" s="154"/>
      <c r="S357" s="150"/>
      <c r="T357" s="151"/>
      <c r="U357" s="152"/>
      <c r="V357" s="158"/>
      <c r="X357" s="130"/>
    </row>
    <row r="358" spans="1:24">
      <c r="A358" s="130">
        <f t="shared" si="21"/>
        <v>343</v>
      </c>
      <c r="B358" s="155"/>
      <c r="C358" s="156"/>
      <c r="D358" s="157"/>
      <c r="E358" s="291"/>
      <c r="F358" s="118"/>
      <c r="G358" s="143"/>
      <c r="H358" s="143"/>
      <c r="I358" s="143"/>
      <c r="J358" s="147"/>
      <c r="K358" s="148"/>
      <c r="L358" s="148"/>
      <c r="M358" s="148"/>
      <c r="N358" s="145"/>
      <c r="O358" s="148"/>
      <c r="P358" s="154"/>
      <c r="Q358" s="150"/>
      <c r="R358" s="154"/>
      <c r="S358" s="150"/>
      <c r="T358" s="151"/>
      <c r="U358" s="152"/>
      <c r="V358" s="158"/>
      <c r="X358" s="130"/>
    </row>
    <row r="359" spans="1:24">
      <c r="A359" s="130">
        <f t="shared" si="21"/>
        <v>344</v>
      </c>
      <c r="B359" s="155"/>
      <c r="C359" s="156"/>
      <c r="D359" s="157"/>
      <c r="E359" s="291"/>
      <c r="F359" s="118"/>
      <c r="G359" s="143"/>
      <c r="H359" s="143"/>
      <c r="I359" s="143"/>
      <c r="J359" s="147"/>
      <c r="K359" s="148"/>
      <c r="L359" s="148"/>
      <c r="M359" s="148"/>
      <c r="N359" s="145"/>
      <c r="O359" s="148"/>
      <c r="P359" s="154"/>
      <c r="Q359" s="150"/>
      <c r="R359" s="154"/>
      <c r="S359" s="150"/>
      <c r="T359" s="151"/>
      <c r="U359" s="152"/>
      <c r="V359" s="158"/>
      <c r="X359" s="130"/>
    </row>
    <row r="360" spans="1:24">
      <c r="A360" s="130">
        <f t="shared" si="21"/>
        <v>345</v>
      </c>
      <c r="B360" s="155"/>
      <c r="C360" s="156"/>
      <c r="D360" s="157"/>
      <c r="E360" s="291"/>
      <c r="F360" s="118"/>
      <c r="G360" s="143"/>
      <c r="H360" s="143"/>
      <c r="I360" s="143"/>
      <c r="J360" s="147"/>
      <c r="K360" s="148"/>
      <c r="L360" s="148"/>
      <c r="M360" s="148"/>
      <c r="N360" s="145"/>
      <c r="O360" s="148"/>
      <c r="P360" s="154"/>
      <c r="Q360" s="150"/>
      <c r="R360" s="154"/>
      <c r="S360" s="150"/>
      <c r="T360" s="151"/>
      <c r="U360" s="152"/>
      <c r="V360" s="158"/>
      <c r="X360" s="130"/>
    </row>
    <row r="361" spans="1:24">
      <c r="A361" s="130">
        <f t="shared" si="21"/>
        <v>346</v>
      </c>
      <c r="B361" s="155"/>
      <c r="C361" s="156"/>
      <c r="D361" s="157"/>
      <c r="E361" s="291"/>
      <c r="F361" s="118"/>
      <c r="G361" s="143"/>
      <c r="H361" s="143"/>
      <c r="I361" s="143"/>
      <c r="J361" s="147"/>
      <c r="K361" s="148"/>
      <c r="L361" s="148"/>
      <c r="M361" s="148"/>
      <c r="N361" s="145"/>
      <c r="O361" s="148"/>
      <c r="P361" s="154"/>
      <c r="Q361" s="150"/>
      <c r="R361" s="154"/>
      <c r="S361" s="150"/>
      <c r="T361" s="151"/>
      <c r="U361" s="152"/>
      <c r="V361" s="158"/>
      <c r="X361" s="130"/>
    </row>
    <row r="362" spans="1:24">
      <c r="A362" s="130">
        <f t="shared" si="21"/>
        <v>347</v>
      </c>
      <c r="B362" s="155"/>
      <c r="C362" s="156"/>
      <c r="D362" s="157"/>
      <c r="E362" s="291"/>
      <c r="F362" s="118"/>
      <c r="G362" s="143"/>
      <c r="H362" s="143"/>
      <c r="I362" s="143"/>
      <c r="J362" s="147"/>
      <c r="K362" s="148"/>
      <c r="L362" s="148"/>
      <c r="M362" s="148"/>
      <c r="N362" s="145"/>
      <c r="O362" s="148"/>
      <c r="P362" s="154"/>
      <c r="Q362" s="150"/>
      <c r="R362" s="154"/>
      <c r="S362" s="150"/>
      <c r="T362" s="151"/>
      <c r="U362" s="152"/>
      <c r="V362" s="158"/>
      <c r="X362" s="130"/>
    </row>
    <row r="363" spans="1:24">
      <c r="A363" s="130">
        <f t="shared" si="21"/>
        <v>348</v>
      </c>
      <c r="B363" s="155"/>
      <c r="C363" s="156"/>
      <c r="D363" s="157"/>
      <c r="E363" s="291"/>
      <c r="F363" s="118"/>
      <c r="G363" s="143"/>
      <c r="H363" s="143"/>
      <c r="I363" s="143"/>
      <c r="J363" s="147"/>
      <c r="K363" s="148"/>
      <c r="L363" s="148"/>
      <c r="M363" s="148"/>
      <c r="N363" s="145"/>
      <c r="O363" s="148"/>
      <c r="P363" s="154"/>
      <c r="Q363" s="150"/>
      <c r="R363" s="154"/>
      <c r="S363" s="150"/>
      <c r="T363" s="151"/>
      <c r="U363" s="152"/>
      <c r="V363" s="158"/>
      <c r="X363" s="130"/>
    </row>
    <row r="364" spans="1:24">
      <c r="A364" s="130">
        <f t="shared" si="21"/>
        <v>349</v>
      </c>
      <c r="B364" s="155"/>
      <c r="C364" s="156"/>
      <c r="D364" s="157"/>
      <c r="E364" s="291"/>
      <c r="F364" s="118"/>
      <c r="G364" s="143"/>
      <c r="H364" s="143"/>
      <c r="I364" s="143"/>
      <c r="J364" s="147"/>
      <c r="K364" s="148"/>
      <c r="L364" s="148"/>
      <c r="M364" s="148"/>
      <c r="N364" s="145"/>
      <c r="O364" s="148"/>
      <c r="P364" s="154"/>
      <c r="Q364" s="150"/>
      <c r="R364" s="154"/>
      <c r="S364" s="150"/>
      <c r="T364" s="151"/>
      <c r="U364" s="152"/>
      <c r="V364" s="131"/>
      <c r="X364" s="130"/>
    </row>
    <row r="365" spans="1:24">
      <c r="A365" s="130">
        <f t="shared" si="21"/>
        <v>350</v>
      </c>
      <c r="B365" s="155"/>
      <c r="C365" s="156"/>
      <c r="D365" s="157"/>
      <c r="E365" s="291"/>
      <c r="F365" s="118"/>
      <c r="G365" s="143"/>
      <c r="H365" s="143"/>
      <c r="I365" s="143"/>
      <c r="J365" s="147"/>
      <c r="K365" s="148"/>
      <c r="L365" s="148"/>
      <c r="M365" s="148"/>
      <c r="N365" s="145"/>
      <c r="O365" s="148"/>
      <c r="P365" s="154"/>
      <c r="Q365" s="150"/>
      <c r="R365" s="154"/>
      <c r="S365" s="150"/>
      <c r="T365" s="151"/>
      <c r="U365" s="152"/>
      <c r="V365" s="131"/>
      <c r="X365" s="130"/>
    </row>
    <row r="366" spans="1:24">
      <c r="A366" s="130">
        <f t="shared" si="21"/>
        <v>351</v>
      </c>
      <c r="B366" s="155"/>
      <c r="C366" s="156"/>
      <c r="D366" s="157"/>
      <c r="E366" s="291"/>
      <c r="F366" s="118"/>
      <c r="G366" s="143"/>
      <c r="H366" s="143"/>
      <c r="I366" s="143"/>
      <c r="J366" s="147"/>
      <c r="K366" s="148"/>
      <c r="L366" s="148"/>
      <c r="M366" s="148"/>
      <c r="N366" s="145"/>
      <c r="O366" s="148"/>
      <c r="P366" s="154"/>
      <c r="Q366" s="150"/>
      <c r="R366" s="154"/>
      <c r="S366" s="150"/>
      <c r="T366" s="151"/>
      <c r="U366" s="152"/>
      <c r="V366" s="131"/>
      <c r="X366" s="130"/>
    </row>
    <row r="367" spans="1:24">
      <c r="A367" s="130">
        <f t="shared" si="21"/>
        <v>352</v>
      </c>
      <c r="B367" s="155"/>
      <c r="C367" s="156"/>
      <c r="D367" s="157"/>
      <c r="E367" s="291"/>
      <c r="F367" s="118"/>
      <c r="G367" s="143"/>
      <c r="H367" s="143"/>
      <c r="I367" s="143"/>
      <c r="J367" s="147"/>
      <c r="K367" s="148"/>
      <c r="L367" s="148"/>
      <c r="M367" s="148"/>
      <c r="N367" s="145"/>
      <c r="O367" s="148"/>
      <c r="P367" s="154"/>
      <c r="Q367" s="150"/>
      <c r="R367" s="154"/>
      <c r="S367" s="150"/>
      <c r="T367" s="151"/>
      <c r="U367" s="152"/>
      <c r="V367" s="131"/>
      <c r="X367" s="130"/>
    </row>
    <row r="368" spans="1:24">
      <c r="A368" s="130">
        <f t="shared" si="21"/>
        <v>353</v>
      </c>
      <c r="B368" s="155"/>
      <c r="C368" s="156"/>
      <c r="D368" s="157"/>
      <c r="E368" s="291"/>
      <c r="F368" s="143"/>
      <c r="G368" s="143"/>
      <c r="H368" s="143"/>
      <c r="I368" s="143"/>
      <c r="J368" s="147"/>
      <c r="K368" s="148"/>
      <c r="L368" s="148"/>
      <c r="M368" s="148"/>
      <c r="N368" s="145"/>
      <c r="O368" s="148"/>
      <c r="P368" s="154"/>
      <c r="Q368" s="150"/>
      <c r="R368" s="154"/>
      <c r="S368" s="150"/>
      <c r="T368" s="151"/>
      <c r="U368" s="152"/>
      <c r="V368" s="131"/>
      <c r="X368" s="130"/>
    </row>
    <row r="369" spans="1:24">
      <c r="A369" s="130">
        <f t="shared" si="21"/>
        <v>354</v>
      </c>
      <c r="B369" s="155"/>
      <c r="C369" s="156"/>
      <c r="D369" s="157"/>
      <c r="E369" s="291"/>
      <c r="F369" s="143"/>
      <c r="G369" s="143"/>
      <c r="H369" s="143"/>
      <c r="I369" s="143"/>
      <c r="J369" s="147"/>
      <c r="K369" s="148"/>
      <c r="L369" s="148"/>
      <c r="M369" s="148"/>
      <c r="N369" s="145"/>
      <c r="O369" s="148"/>
      <c r="P369" s="154"/>
      <c r="Q369" s="150"/>
      <c r="R369" s="154"/>
      <c r="S369" s="150"/>
      <c r="T369" s="151"/>
      <c r="U369" s="152"/>
      <c r="V369" s="131"/>
      <c r="X369" s="130"/>
    </row>
    <row r="370" spans="1:24">
      <c r="A370" s="130">
        <f t="shared" si="21"/>
        <v>355</v>
      </c>
      <c r="B370" s="155"/>
      <c r="C370" s="156"/>
      <c r="D370" s="157"/>
      <c r="E370" s="291"/>
      <c r="F370" s="143"/>
      <c r="G370" s="143"/>
      <c r="H370" s="143"/>
      <c r="I370" s="143"/>
      <c r="J370" s="147"/>
      <c r="K370" s="148"/>
      <c r="L370" s="148"/>
      <c r="M370" s="148"/>
      <c r="N370" s="145"/>
      <c r="O370" s="148"/>
      <c r="P370" s="154"/>
      <c r="Q370" s="150"/>
      <c r="R370" s="154"/>
      <c r="S370" s="150"/>
      <c r="T370" s="151"/>
      <c r="U370" s="152"/>
      <c r="V370" s="131"/>
      <c r="X370" s="130"/>
    </row>
    <row r="371" spans="1:24">
      <c r="A371" s="130">
        <f t="shared" ref="A371:A434" si="22">A370+1</f>
        <v>356</v>
      </c>
      <c r="B371" s="155"/>
      <c r="C371" s="156"/>
      <c r="D371" s="157"/>
      <c r="E371" s="291"/>
      <c r="F371" s="143"/>
      <c r="G371" s="143"/>
      <c r="H371" s="143"/>
      <c r="I371" s="143"/>
      <c r="J371" s="147"/>
      <c r="K371" s="148"/>
      <c r="L371" s="148"/>
      <c r="M371" s="148"/>
      <c r="N371" s="145"/>
      <c r="O371" s="148"/>
      <c r="P371" s="154"/>
      <c r="Q371" s="150"/>
      <c r="R371" s="154"/>
      <c r="S371" s="150"/>
      <c r="T371" s="151"/>
      <c r="U371" s="152"/>
      <c r="V371" s="131"/>
      <c r="X371" s="130"/>
    </row>
    <row r="372" spans="1:24">
      <c r="A372" s="130">
        <f t="shared" si="22"/>
        <v>357</v>
      </c>
      <c r="B372" s="155"/>
      <c r="C372" s="156"/>
      <c r="D372" s="157"/>
      <c r="E372" s="291"/>
      <c r="F372" s="143"/>
      <c r="G372" s="143"/>
      <c r="H372" s="143"/>
      <c r="I372" s="143"/>
      <c r="J372" s="147"/>
      <c r="K372" s="148"/>
      <c r="L372" s="148"/>
      <c r="M372" s="148"/>
      <c r="N372" s="145"/>
      <c r="O372" s="148"/>
      <c r="P372" s="154"/>
      <c r="Q372" s="150"/>
      <c r="R372" s="154"/>
      <c r="S372" s="150"/>
      <c r="T372" s="151"/>
      <c r="U372" s="152"/>
      <c r="V372" s="131"/>
      <c r="X372" s="130"/>
    </row>
    <row r="373" spans="1:24">
      <c r="A373" s="130">
        <f t="shared" si="22"/>
        <v>358</v>
      </c>
      <c r="B373" s="155"/>
      <c r="C373" s="156"/>
      <c r="D373" s="157"/>
      <c r="E373" s="291"/>
      <c r="F373" s="143"/>
      <c r="G373" s="143"/>
      <c r="H373" s="143"/>
      <c r="I373" s="143"/>
      <c r="J373" s="147"/>
      <c r="K373" s="148"/>
      <c r="L373" s="148"/>
      <c r="M373" s="148"/>
      <c r="N373" s="145"/>
      <c r="O373" s="148"/>
      <c r="P373" s="154"/>
      <c r="Q373" s="150"/>
      <c r="R373" s="154"/>
      <c r="S373" s="150"/>
      <c r="T373" s="151"/>
      <c r="U373" s="152"/>
      <c r="V373" s="131"/>
      <c r="X373" s="130"/>
    </row>
    <row r="374" spans="1:24">
      <c r="A374" s="130">
        <f t="shared" si="22"/>
        <v>359</v>
      </c>
      <c r="B374" s="155"/>
      <c r="C374" s="156"/>
      <c r="D374" s="157"/>
      <c r="E374" s="291"/>
      <c r="F374" s="143"/>
      <c r="G374" s="143"/>
      <c r="H374" s="143"/>
      <c r="I374" s="143"/>
      <c r="J374" s="147"/>
      <c r="K374" s="148"/>
      <c r="L374" s="148"/>
      <c r="M374" s="148"/>
      <c r="N374" s="145"/>
      <c r="O374" s="148"/>
      <c r="P374" s="154"/>
      <c r="Q374" s="150"/>
      <c r="R374" s="154"/>
      <c r="S374" s="150"/>
      <c r="T374" s="151"/>
      <c r="U374" s="152"/>
      <c r="V374" s="131"/>
      <c r="X374" s="130"/>
    </row>
    <row r="375" spans="1:24">
      <c r="A375" s="130">
        <f t="shared" si="22"/>
        <v>360</v>
      </c>
      <c r="B375" s="155"/>
      <c r="C375" s="156"/>
      <c r="D375" s="157"/>
      <c r="E375" s="291"/>
      <c r="F375" s="143"/>
      <c r="G375" s="143"/>
      <c r="H375" s="143"/>
      <c r="I375" s="143"/>
      <c r="J375" s="147"/>
      <c r="K375" s="148"/>
      <c r="L375" s="148"/>
      <c r="M375" s="148"/>
      <c r="N375" s="145"/>
      <c r="O375" s="148"/>
      <c r="P375" s="154"/>
      <c r="Q375" s="150"/>
      <c r="R375" s="154"/>
      <c r="S375" s="150"/>
      <c r="T375" s="151"/>
      <c r="U375" s="152"/>
      <c r="V375" s="131"/>
      <c r="X375" s="130"/>
    </row>
    <row r="376" spans="1:24">
      <c r="A376" s="130">
        <f t="shared" si="22"/>
        <v>361</v>
      </c>
      <c r="B376" s="155"/>
      <c r="C376" s="156"/>
      <c r="D376" s="157"/>
      <c r="E376" s="291"/>
      <c r="F376" s="143"/>
      <c r="G376" s="143"/>
      <c r="H376" s="143"/>
      <c r="I376" s="143"/>
      <c r="J376" s="147"/>
      <c r="K376" s="148"/>
      <c r="L376" s="148"/>
      <c r="M376" s="148"/>
      <c r="N376" s="145"/>
      <c r="O376" s="148"/>
      <c r="P376" s="154"/>
      <c r="Q376" s="150"/>
      <c r="R376" s="154"/>
      <c r="S376" s="150"/>
      <c r="T376" s="151"/>
      <c r="U376" s="152"/>
      <c r="V376" s="131"/>
      <c r="X376" s="130"/>
    </row>
    <row r="377" spans="1:24">
      <c r="A377" s="130">
        <f t="shared" si="22"/>
        <v>362</v>
      </c>
      <c r="B377" s="155"/>
      <c r="C377" s="156"/>
      <c r="D377" s="157"/>
      <c r="E377" s="291"/>
      <c r="F377" s="143"/>
      <c r="G377" s="143"/>
      <c r="H377" s="143"/>
      <c r="I377" s="143"/>
      <c r="J377" s="147"/>
      <c r="K377" s="148"/>
      <c r="L377" s="148"/>
      <c r="M377" s="148"/>
      <c r="N377" s="145"/>
      <c r="O377" s="148"/>
      <c r="P377" s="154"/>
      <c r="Q377" s="150"/>
      <c r="R377" s="154"/>
      <c r="S377" s="150"/>
      <c r="T377" s="151"/>
      <c r="U377" s="152"/>
      <c r="V377" s="131"/>
      <c r="X377" s="130"/>
    </row>
    <row r="378" spans="1:24">
      <c r="A378" s="130">
        <f t="shared" si="22"/>
        <v>363</v>
      </c>
      <c r="B378" s="155"/>
      <c r="C378" s="156"/>
      <c r="D378" s="157"/>
      <c r="E378" s="291"/>
      <c r="F378" s="143"/>
      <c r="G378" s="143"/>
      <c r="H378" s="143"/>
      <c r="I378" s="143"/>
      <c r="J378" s="147"/>
      <c r="K378" s="148"/>
      <c r="L378" s="148"/>
      <c r="M378" s="148"/>
      <c r="N378" s="145"/>
      <c r="O378" s="148"/>
      <c r="P378" s="154"/>
      <c r="Q378" s="150"/>
      <c r="R378" s="154"/>
      <c r="S378" s="150"/>
      <c r="T378" s="151"/>
      <c r="U378" s="152"/>
      <c r="V378" s="131"/>
      <c r="X378" s="130"/>
    </row>
    <row r="379" spans="1:24">
      <c r="A379" s="130">
        <f t="shared" si="22"/>
        <v>364</v>
      </c>
      <c r="B379" s="155"/>
      <c r="C379" s="156"/>
      <c r="D379" s="157"/>
      <c r="E379" s="291"/>
      <c r="F379" s="143"/>
      <c r="G379" s="143"/>
      <c r="H379" s="143"/>
      <c r="I379" s="143"/>
      <c r="J379" s="147"/>
      <c r="K379" s="148"/>
      <c r="L379" s="148"/>
      <c r="M379" s="148"/>
      <c r="N379" s="145"/>
      <c r="O379" s="148"/>
      <c r="P379" s="154"/>
      <c r="Q379" s="150"/>
      <c r="R379" s="154"/>
      <c r="S379" s="150"/>
      <c r="T379" s="151"/>
      <c r="U379" s="152"/>
      <c r="V379" s="131"/>
      <c r="X379" s="130"/>
    </row>
    <row r="380" spans="1:24">
      <c r="A380" s="130">
        <f t="shared" si="22"/>
        <v>365</v>
      </c>
      <c r="B380" s="155"/>
      <c r="C380" s="156"/>
      <c r="D380" s="157"/>
      <c r="E380" s="291"/>
      <c r="F380" s="143"/>
      <c r="G380" s="143"/>
      <c r="H380" s="143"/>
      <c r="I380" s="143"/>
      <c r="J380" s="147"/>
      <c r="K380" s="148"/>
      <c r="L380" s="148"/>
      <c r="M380" s="148"/>
      <c r="N380" s="145"/>
      <c r="O380" s="148"/>
      <c r="P380" s="154"/>
      <c r="Q380" s="150"/>
      <c r="R380" s="154"/>
      <c r="S380" s="150"/>
      <c r="T380" s="151"/>
      <c r="U380" s="152"/>
      <c r="V380" s="131"/>
      <c r="X380" s="130"/>
    </row>
    <row r="381" spans="1:24">
      <c r="A381" s="130">
        <f t="shared" si="22"/>
        <v>366</v>
      </c>
      <c r="B381" s="155"/>
      <c r="C381" s="156"/>
      <c r="D381" s="157"/>
      <c r="E381" s="291"/>
      <c r="F381" s="143"/>
      <c r="G381" s="143"/>
      <c r="H381" s="143"/>
      <c r="I381" s="143"/>
      <c r="J381" s="147"/>
      <c r="K381" s="148"/>
      <c r="L381" s="148"/>
      <c r="M381" s="148"/>
      <c r="N381" s="145"/>
      <c r="O381" s="148"/>
      <c r="P381" s="154"/>
      <c r="Q381" s="150"/>
      <c r="R381" s="154"/>
      <c r="S381" s="150"/>
      <c r="T381" s="151"/>
      <c r="U381" s="152"/>
      <c r="V381" s="131"/>
      <c r="X381" s="130"/>
    </row>
    <row r="382" spans="1:24">
      <c r="A382" s="130">
        <f t="shared" si="22"/>
        <v>367</v>
      </c>
      <c r="B382" s="155"/>
      <c r="C382" s="156"/>
      <c r="D382" s="157"/>
      <c r="E382" s="291"/>
      <c r="F382" s="143"/>
      <c r="G382" s="143"/>
      <c r="H382" s="143"/>
      <c r="I382" s="143"/>
      <c r="J382" s="147"/>
      <c r="K382" s="148"/>
      <c r="L382" s="148"/>
      <c r="M382" s="148"/>
      <c r="N382" s="145"/>
      <c r="O382" s="148"/>
      <c r="P382" s="154"/>
      <c r="Q382" s="150"/>
      <c r="R382" s="154"/>
      <c r="S382" s="150"/>
      <c r="T382" s="151"/>
      <c r="U382" s="152"/>
      <c r="V382" s="131"/>
      <c r="X382" s="130"/>
    </row>
    <row r="383" spans="1:24">
      <c r="A383" s="130">
        <f t="shared" si="22"/>
        <v>368</v>
      </c>
      <c r="B383" s="155"/>
      <c r="C383" s="156"/>
      <c r="D383" s="157"/>
      <c r="E383" s="291"/>
      <c r="F383" s="143"/>
      <c r="G383" s="143"/>
      <c r="H383" s="143"/>
      <c r="I383" s="143"/>
      <c r="J383" s="147"/>
      <c r="K383" s="148"/>
      <c r="L383" s="148"/>
      <c r="M383" s="148"/>
      <c r="N383" s="145"/>
      <c r="O383" s="148"/>
      <c r="P383" s="154"/>
      <c r="Q383" s="150"/>
      <c r="R383" s="154"/>
      <c r="S383" s="150"/>
      <c r="T383" s="151"/>
      <c r="U383" s="152"/>
      <c r="V383" s="131"/>
      <c r="X383" s="130"/>
    </row>
    <row r="384" spans="1:24">
      <c r="A384" s="130">
        <f t="shared" si="22"/>
        <v>369</v>
      </c>
      <c r="B384" s="155"/>
      <c r="C384" s="156"/>
      <c r="D384" s="157"/>
      <c r="E384" s="291"/>
      <c r="F384" s="143"/>
      <c r="G384" s="143"/>
      <c r="H384" s="143"/>
      <c r="I384" s="143"/>
      <c r="J384" s="147"/>
      <c r="K384" s="148"/>
      <c r="L384" s="148"/>
      <c r="M384" s="148"/>
      <c r="N384" s="145"/>
      <c r="O384" s="148"/>
      <c r="P384" s="154"/>
      <c r="Q384" s="150"/>
      <c r="R384" s="154"/>
      <c r="S384" s="150"/>
      <c r="T384" s="151"/>
      <c r="U384" s="152"/>
      <c r="V384" s="131"/>
      <c r="X384" s="130"/>
    </row>
    <row r="385" spans="1:48">
      <c r="A385" s="130">
        <f t="shared" si="22"/>
        <v>370</v>
      </c>
      <c r="B385" s="155"/>
      <c r="C385" s="156"/>
      <c r="D385" s="157"/>
      <c r="E385" s="291"/>
      <c r="F385" s="143"/>
      <c r="G385" s="143"/>
      <c r="H385" s="143"/>
      <c r="I385" s="143"/>
      <c r="J385" s="147"/>
      <c r="K385" s="148"/>
      <c r="L385" s="148"/>
      <c r="M385" s="148"/>
      <c r="N385" s="145"/>
      <c r="O385" s="148"/>
      <c r="P385" s="154"/>
      <c r="Q385" s="150"/>
      <c r="R385" s="154"/>
      <c r="S385" s="150"/>
      <c r="T385" s="151"/>
      <c r="U385" s="152"/>
      <c r="V385" s="131"/>
      <c r="X385" s="130"/>
    </row>
    <row r="386" spans="1:48">
      <c r="A386" s="130">
        <f t="shared" si="22"/>
        <v>371</v>
      </c>
      <c r="B386" s="155"/>
      <c r="C386" s="156"/>
      <c r="D386" s="157"/>
      <c r="E386" s="291"/>
      <c r="F386" s="143"/>
      <c r="G386" s="143"/>
      <c r="H386" s="143"/>
      <c r="I386" s="143"/>
      <c r="J386" s="147"/>
      <c r="K386" s="148"/>
      <c r="L386" s="148"/>
      <c r="M386" s="148"/>
      <c r="N386" s="145"/>
      <c r="O386" s="148"/>
      <c r="P386" s="154"/>
      <c r="Q386" s="150"/>
      <c r="R386" s="154"/>
      <c r="S386" s="150"/>
      <c r="T386" s="151"/>
      <c r="U386" s="152"/>
      <c r="V386" s="131"/>
      <c r="X386" s="130"/>
    </row>
    <row r="387" spans="1:48">
      <c r="A387" s="130">
        <f t="shared" si="22"/>
        <v>372</v>
      </c>
      <c r="B387" s="155"/>
      <c r="C387" s="156"/>
      <c r="D387" s="157"/>
      <c r="E387" s="291"/>
      <c r="F387" s="143"/>
      <c r="G387" s="143"/>
      <c r="H387" s="143"/>
      <c r="I387" s="143"/>
      <c r="J387" s="147"/>
      <c r="K387" s="148"/>
      <c r="L387" s="148"/>
      <c r="M387" s="148"/>
      <c r="N387" s="145"/>
      <c r="O387" s="148"/>
      <c r="P387" s="154"/>
      <c r="Q387" s="150"/>
      <c r="R387" s="154"/>
      <c r="S387" s="150"/>
      <c r="T387" s="151"/>
      <c r="U387" s="152"/>
      <c r="V387" s="131"/>
      <c r="X387" s="130"/>
    </row>
    <row r="388" spans="1:48">
      <c r="A388" s="130">
        <f t="shared" si="22"/>
        <v>373</v>
      </c>
      <c r="B388" s="155"/>
      <c r="C388" s="156"/>
      <c r="D388" s="157"/>
      <c r="E388" s="291"/>
      <c r="F388" s="143"/>
      <c r="G388" s="143"/>
      <c r="H388" s="143"/>
      <c r="I388" s="143"/>
      <c r="J388" s="147"/>
      <c r="K388" s="148"/>
      <c r="L388" s="148"/>
      <c r="M388" s="148"/>
      <c r="N388" s="145"/>
      <c r="O388" s="148"/>
      <c r="P388" s="154"/>
      <c r="Q388" s="150"/>
      <c r="R388" s="154"/>
      <c r="S388" s="150"/>
      <c r="T388" s="151"/>
      <c r="U388" s="152"/>
      <c r="V388" s="131"/>
      <c r="X388" s="130"/>
    </row>
    <row r="389" spans="1:48">
      <c r="A389" s="130">
        <f t="shared" si="22"/>
        <v>374</v>
      </c>
      <c r="B389" s="155"/>
      <c r="C389" s="156"/>
      <c r="D389" s="157"/>
      <c r="E389" s="291"/>
      <c r="F389" s="143"/>
      <c r="G389" s="143"/>
      <c r="H389" s="143"/>
      <c r="I389" s="143"/>
      <c r="J389" s="147"/>
      <c r="K389" s="148"/>
      <c r="L389" s="148"/>
      <c r="M389" s="148"/>
      <c r="N389" s="145"/>
      <c r="O389" s="148"/>
      <c r="P389" s="154"/>
      <c r="Q389" s="150"/>
      <c r="R389" s="154"/>
      <c r="S389" s="150"/>
      <c r="T389" s="151"/>
      <c r="U389" s="152"/>
      <c r="V389" s="131"/>
      <c r="X389" s="130"/>
    </row>
    <row r="390" spans="1:48">
      <c r="A390" s="130">
        <f t="shared" si="22"/>
        <v>375</v>
      </c>
      <c r="B390" s="155"/>
      <c r="C390" s="156"/>
      <c r="D390" s="157"/>
      <c r="E390" s="291"/>
      <c r="F390" s="143"/>
      <c r="G390" s="143"/>
      <c r="H390" s="143"/>
      <c r="I390" s="143"/>
      <c r="J390" s="147"/>
      <c r="K390" s="148"/>
      <c r="L390" s="148"/>
      <c r="M390" s="148"/>
      <c r="N390" s="145"/>
      <c r="O390" s="148"/>
      <c r="P390" s="154"/>
      <c r="Q390" s="150"/>
      <c r="R390" s="154"/>
      <c r="S390" s="150"/>
      <c r="T390" s="151"/>
      <c r="U390" s="152"/>
      <c r="V390" s="131"/>
      <c r="X390" s="130"/>
    </row>
    <row r="391" spans="1:48">
      <c r="A391" s="130">
        <f t="shared" si="22"/>
        <v>376</v>
      </c>
      <c r="B391" s="155"/>
      <c r="C391" s="156"/>
      <c r="D391" s="157"/>
      <c r="E391" s="291"/>
      <c r="F391" s="143"/>
      <c r="G391" s="143"/>
      <c r="H391" s="143"/>
      <c r="I391" s="143"/>
      <c r="J391" s="147"/>
      <c r="K391" s="148"/>
      <c r="L391" s="148"/>
      <c r="M391" s="148"/>
      <c r="N391" s="145"/>
      <c r="O391" s="148"/>
      <c r="P391" s="154"/>
      <c r="Q391" s="150"/>
      <c r="R391" s="154"/>
      <c r="S391" s="150"/>
      <c r="T391" s="151"/>
      <c r="U391" s="152"/>
      <c r="V391" s="131"/>
      <c r="X391" s="130"/>
    </row>
    <row r="392" spans="1:48">
      <c r="A392" s="130">
        <f t="shared" si="22"/>
        <v>377</v>
      </c>
      <c r="B392" s="155"/>
      <c r="C392" s="156"/>
      <c r="D392" s="157"/>
      <c r="E392" s="291"/>
      <c r="F392" s="143"/>
      <c r="G392" s="143"/>
      <c r="H392" s="143"/>
      <c r="I392" s="143"/>
      <c r="J392" s="147"/>
      <c r="K392" s="148"/>
      <c r="L392" s="148"/>
      <c r="M392" s="148"/>
      <c r="N392" s="145"/>
      <c r="O392" s="148"/>
      <c r="P392" s="154"/>
      <c r="Q392" s="150"/>
      <c r="R392" s="154"/>
      <c r="S392" s="150"/>
      <c r="T392" s="151"/>
      <c r="U392" s="152"/>
      <c r="V392" s="131"/>
      <c r="X392" s="130"/>
    </row>
    <row r="393" spans="1:48">
      <c r="A393" s="130">
        <f t="shared" si="22"/>
        <v>378</v>
      </c>
      <c r="B393" s="155"/>
      <c r="C393" s="156"/>
      <c r="D393" s="157"/>
      <c r="E393" s="291"/>
      <c r="F393" s="143"/>
      <c r="G393" s="143"/>
      <c r="H393" s="143"/>
      <c r="I393" s="143"/>
      <c r="J393" s="147"/>
      <c r="K393" s="148"/>
      <c r="L393" s="148"/>
      <c r="M393" s="148"/>
      <c r="N393" s="145"/>
      <c r="O393" s="148"/>
      <c r="P393" s="154"/>
      <c r="Q393" s="150"/>
      <c r="R393" s="154"/>
      <c r="S393" s="150"/>
      <c r="T393" s="151"/>
      <c r="U393" s="152"/>
      <c r="V393" s="131"/>
      <c r="X393" s="130"/>
    </row>
    <row r="394" spans="1:48" s="131" customFormat="1">
      <c r="A394" s="130">
        <f t="shared" si="22"/>
        <v>379</v>
      </c>
      <c r="B394" s="155"/>
      <c r="C394" s="156"/>
      <c r="D394" s="157"/>
      <c r="E394" s="291"/>
      <c r="F394" s="143"/>
      <c r="G394" s="143"/>
      <c r="H394" s="143"/>
      <c r="I394" s="143"/>
      <c r="J394" s="147"/>
      <c r="K394" s="148"/>
      <c r="L394" s="148"/>
      <c r="M394" s="148"/>
      <c r="N394" s="145"/>
      <c r="O394" s="148"/>
      <c r="P394" s="154"/>
      <c r="Q394" s="150"/>
      <c r="R394" s="154"/>
      <c r="S394" s="150"/>
      <c r="T394" s="151"/>
      <c r="U394" s="152"/>
      <c r="W394" s="130"/>
      <c r="X394" s="130"/>
      <c r="Y394" s="130"/>
      <c r="Z394" s="130"/>
      <c r="AA394" s="130"/>
      <c r="AB394" s="130"/>
      <c r="AC394" s="130"/>
      <c r="AD394" s="130"/>
      <c r="AE394" s="130"/>
      <c r="AF394" s="130"/>
      <c r="AG394" s="130"/>
      <c r="AH394" s="130"/>
      <c r="AI394" s="130"/>
      <c r="AJ394" s="130"/>
      <c r="AK394" s="130"/>
      <c r="AL394" s="130"/>
      <c r="AM394" s="130"/>
      <c r="AN394" s="130"/>
      <c r="AO394" s="130"/>
      <c r="AP394" s="130"/>
      <c r="AQ394" s="130"/>
      <c r="AR394" s="130"/>
      <c r="AS394" s="130"/>
      <c r="AT394" s="130"/>
      <c r="AU394" s="130"/>
      <c r="AV394" s="130"/>
    </row>
    <row r="395" spans="1:48" s="131" customFormat="1">
      <c r="A395" s="130">
        <f t="shared" si="22"/>
        <v>380</v>
      </c>
      <c r="B395" s="155"/>
      <c r="C395" s="156"/>
      <c r="D395" s="157"/>
      <c r="E395" s="291"/>
      <c r="F395" s="143"/>
      <c r="G395" s="143"/>
      <c r="H395" s="143"/>
      <c r="I395" s="143"/>
      <c r="J395" s="147"/>
      <c r="K395" s="148"/>
      <c r="L395" s="148"/>
      <c r="M395" s="148"/>
      <c r="N395" s="145"/>
      <c r="O395" s="148"/>
      <c r="P395" s="154"/>
      <c r="Q395" s="150"/>
      <c r="R395" s="154"/>
      <c r="S395" s="150"/>
      <c r="T395" s="151"/>
      <c r="U395" s="152"/>
      <c r="W395" s="130"/>
      <c r="X395" s="130"/>
      <c r="Y395" s="130"/>
      <c r="Z395" s="130"/>
      <c r="AA395" s="130"/>
      <c r="AB395" s="130"/>
      <c r="AC395" s="130"/>
      <c r="AD395" s="130"/>
      <c r="AE395" s="130"/>
      <c r="AF395" s="130"/>
      <c r="AG395" s="130"/>
      <c r="AH395" s="130"/>
      <c r="AI395" s="130"/>
      <c r="AJ395" s="130"/>
      <c r="AK395" s="130"/>
      <c r="AL395" s="130"/>
      <c r="AM395" s="130"/>
      <c r="AN395" s="130"/>
      <c r="AO395" s="130"/>
      <c r="AP395" s="130"/>
      <c r="AQ395" s="130"/>
      <c r="AR395" s="130"/>
      <c r="AS395" s="130"/>
      <c r="AT395" s="130"/>
      <c r="AU395" s="130"/>
      <c r="AV395" s="130"/>
    </row>
    <row r="396" spans="1:48" s="131" customFormat="1">
      <c r="A396" s="130">
        <f t="shared" si="22"/>
        <v>381</v>
      </c>
      <c r="B396" s="155"/>
      <c r="C396" s="156"/>
      <c r="D396" s="157"/>
      <c r="E396" s="291"/>
      <c r="F396" s="143"/>
      <c r="G396" s="143"/>
      <c r="H396" s="143"/>
      <c r="I396" s="143"/>
      <c r="J396" s="147"/>
      <c r="K396" s="148"/>
      <c r="L396" s="148"/>
      <c r="M396" s="148"/>
      <c r="N396" s="145"/>
      <c r="O396" s="148"/>
      <c r="P396" s="154"/>
      <c r="Q396" s="150"/>
      <c r="R396" s="154"/>
      <c r="S396" s="150"/>
      <c r="T396" s="151"/>
      <c r="U396" s="152"/>
      <c r="W396" s="130"/>
      <c r="X396" s="130"/>
      <c r="Y396" s="130"/>
      <c r="Z396" s="130"/>
      <c r="AA396" s="130"/>
      <c r="AB396" s="130"/>
      <c r="AC396" s="130"/>
      <c r="AD396" s="130"/>
      <c r="AE396" s="130"/>
      <c r="AF396" s="130"/>
      <c r="AG396" s="130"/>
      <c r="AH396" s="130"/>
      <c r="AI396" s="130"/>
      <c r="AJ396" s="130"/>
      <c r="AK396" s="130"/>
      <c r="AL396" s="130"/>
      <c r="AM396" s="130"/>
      <c r="AN396" s="130"/>
      <c r="AO396" s="130"/>
      <c r="AP396" s="130"/>
      <c r="AQ396" s="130"/>
      <c r="AR396" s="130"/>
      <c r="AS396" s="130"/>
      <c r="AT396" s="130"/>
      <c r="AU396" s="130"/>
      <c r="AV396" s="130"/>
    </row>
    <row r="397" spans="1:48" s="131" customFormat="1">
      <c r="A397" s="130">
        <f t="shared" si="22"/>
        <v>382</v>
      </c>
      <c r="B397" s="155"/>
      <c r="C397" s="156"/>
      <c r="D397" s="157"/>
      <c r="E397" s="291"/>
      <c r="F397" s="143"/>
      <c r="G397" s="143"/>
      <c r="H397" s="143"/>
      <c r="I397" s="143"/>
      <c r="J397" s="147"/>
      <c r="K397" s="148"/>
      <c r="L397" s="148"/>
      <c r="M397" s="148"/>
      <c r="N397" s="145"/>
      <c r="O397" s="148"/>
      <c r="P397" s="154"/>
      <c r="Q397" s="150"/>
      <c r="R397" s="154"/>
      <c r="S397" s="150"/>
      <c r="T397" s="151"/>
      <c r="U397" s="152"/>
      <c r="W397" s="130"/>
      <c r="X397" s="130"/>
      <c r="Y397" s="130"/>
      <c r="Z397" s="130"/>
      <c r="AA397" s="130"/>
      <c r="AB397" s="130"/>
      <c r="AC397" s="130"/>
      <c r="AD397" s="130"/>
      <c r="AE397" s="130"/>
      <c r="AF397" s="130"/>
      <c r="AG397" s="130"/>
      <c r="AH397" s="130"/>
      <c r="AI397" s="130"/>
      <c r="AJ397" s="130"/>
      <c r="AK397" s="130"/>
      <c r="AL397" s="130"/>
      <c r="AM397" s="130"/>
      <c r="AN397" s="130"/>
      <c r="AO397" s="130"/>
      <c r="AP397" s="130"/>
      <c r="AQ397" s="130"/>
      <c r="AR397" s="130"/>
      <c r="AS397" s="130"/>
      <c r="AT397" s="130"/>
      <c r="AU397" s="130"/>
      <c r="AV397" s="130"/>
    </row>
    <row r="398" spans="1:48" s="131" customFormat="1">
      <c r="A398" s="130">
        <f t="shared" si="22"/>
        <v>383</v>
      </c>
      <c r="B398" s="155"/>
      <c r="C398" s="156"/>
      <c r="D398" s="157"/>
      <c r="E398" s="291"/>
      <c r="F398" s="143"/>
      <c r="G398" s="143"/>
      <c r="H398" s="143"/>
      <c r="I398" s="143"/>
      <c r="J398" s="147"/>
      <c r="K398" s="148"/>
      <c r="L398" s="148"/>
      <c r="M398" s="148"/>
      <c r="N398" s="145"/>
      <c r="O398" s="148"/>
      <c r="P398" s="154"/>
      <c r="Q398" s="150"/>
      <c r="R398" s="154"/>
      <c r="S398" s="150"/>
      <c r="T398" s="151"/>
      <c r="U398" s="152"/>
      <c r="W398" s="130"/>
      <c r="X398" s="130"/>
      <c r="Y398" s="130"/>
      <c r="Z398" s="130"/>
      <c r="AA398" s="130"/>
      <c r="AB398" s="130"/>
      <c r="AC398" s="130"/>
      <c r="AD398" s="130"/>
      <c r="AE398" s="130"/>
      <c r="AF398" s="130"/>
      <c r="AG398" s="130"/>
      <c r="AH398" s="130"/>
      <c r="AI398" s="130"/>
      <c r="AJ398" s="130"/>
      <c r="AK398" s="130"/>
      <c r="AL398" s="130"/>
      <c r="AM398" s="130"/>
      <c r="AN398" s="130"/>
      <c r="AO398" s="130"/>
      <c r="AP398" s="130"/>
      <c r="AQ398" s="130"/>
      <c r="AR398" s="130"/>
      <c r="AS398" s="130"/>
      <c r="AT398" s="130"/>
      <c r="AU398" s="130"/>
      <c r="AV398" s="130"/>
    </row>
    <row r="399" spans="1:48" s="131" customFormat="1">
      <c r="A399" s="130">
        <f t="shared" si="22"/>
        <v>384</v>
      </c>
      <c r="B399" s="155"/>
      <c r="C399" s="156"/>
      <c r="D399" s="157"/>
      <c r="E399" s="291"/>
      <c r="F399" s="143"/>
      <c r="G399" s="143"/>
      <c r="H399" s="143"/>
      <c r="I399" s="143"/>
      <c r="J399" s="147"/>
      <c r="K399" s="148"/>
      <c r="L399" s="148"/>
      <c r="M399" s="148"/>
      <c r="N399" s="145"/>
      <c r="O399" s="148"/>
      <c r="P399" s="154"/>
      <c r="Q399" s="150"/>
      <c r="R399" s="154"/>
      <c r="S399" s="150"/>
      <c r="T399" s="151"/>
      <c r="U399" s="152"/>
      <c r="W399" s="130"/>
      <c r="X399" s="130"/>
      <c r="Y399" s="130"/>
      <c r="Z399" s="130"/>
      <c r="AA399" s="130"/>
      <c r="AB399" s="130"/>
      <c r="AC399" s="130"/>
      <c r="AD399" s="130"/>
      <c r="AE399" s="130"/>
      <c r="AF399" s="130"/>
      <c r="AG399" s="130"/>
      <c r="AH399" s="130"/>
      <c r="AI399" s="130"/>
      <c r="AJ399" s="130"/>
      <c r="AK399" s="130"/>
      <c r="AL399" s="130"/>
      <c r="AM399" s="130"/>
      <c r="AN399" s="130"/>
      <c r="AO399" s="130"/>
      <c r="AP399" s="130"/>
      <c r="AQ399" s="130"/>
      <c r="AR399" s="130"/>
      <c r="AS399" s="130"/>
      <c r="AT399" s="130"/>
      <c r="AU399" s="130"/>
      <c r="AV399" s="130"/>
    </row>
    <row r="400" spans="1:48" s="131" customFormat="1">
      <c r="A400" s="130">
        <f t="shared" si="22"/>
        <v>385</v>
      </c>
      <c r="B400" s="155"/>
      <c r="C400" s="156"/>
      <c r="D400" s="157"/>
      <c r="E400" s="291"/>
      <c r="F400" s="143"/>
      <c r="G400" s="143"/>
      <c r="H400" s="143"/>
      <c r="I400" s="143"/>
      <c r="J400" s="147"/>
      <c r="K400" s="148"/>
      <c r="L400" s="148"/>
      <c r="M400" s="148"/>
      <c r="N400" s="145"/>
      <c r="O400" s="148"/>
      <c r="P400" s="154"/>
      <c r="Q400" s="150"/>
      <c r="R400" s="154"/>
      <c r="S400" s="150"/>
      <c r="T400" s="151"/>
      <c r="U400" s="152"/>
      <c r="W400" s="130"/>
      <c r="X400" s="130"/>
      <c r="Y400" s="130"/>
      <c r="Z400" s="130"/>
      <c r="AA400" s="130"/>
      <c r="AB400" s="130"/>
      <c r="AC400" s="130"/>
      <c r="AD400" s="130"/>
      <c r="AE400" s="130"/>
      <c r="AF400" s="130"/>
      <c r="AG400" s="130"/>
      <c r="AH400" s="130"/>
      <c r="AI400" s="130"/>
      <c r="AJ400" s="130"/>
      <c r="AK400" s="130"/>
      <c r="AL400" s="130"/>
      <c r="AM400" s="130"/>
      <c r="AN400" s="130"/>
      <c r="AO400" s="130"/>
      <c r="AP400" s="130"/>
      <c r="AQ400" s="130"/>
      <c r="AR400" s="130"/>
      <c r="AS400" s="130"/>
      <c r="AT400" s="130"/>
      <c r="AU400" s="130"/>
      <c r="AV400" s="130"/>
    </row>
    <row r="401" spans="1:48" s="131" customFormat="1">
      <c r="A401" s="130">
        <f t="shared" si="22"/>
        <v>386</v>
      </c>
      <c r="B401" s="155"/>
      <c r="C401" s="156"/>
      <c r="D401" s="157"/>
      <c r="E401" s="291"/>
      <c r="F401" s="143"/>
      <c r="G401" s="143"/>
      <c r="H401" s="143"/>
      <c r="I401" s="143"/>
      <c r="J401" s="147"/>
      <c r="K401" s="148"/>
      <c r="L401" s="148"/>
      <c r="M401" s="148"/>
      <c r="N401" s="145"/>
      <c r="O401" s="148"/>
      <c r="P401" s="154"/>
      <c r="Q401" s="150"/>
      <c r="R401" s="154"/>
      <c r="S401" s="150"/>
      <c r="T401" s="151"/>
      <c r="U401" s="152"/>
      <c r="W401" s="130"/>
      <c r="X401" s="130"/>
      <c r="Y401" s="130"/>
      <c r="Z401" s="130"/>
      <c r="AA401" s="130"/>
      <c r="AB401" s="130"/>
      <c r="AC401" s="130"/>
      <c r="AD401" s="130"/>
      <c r="AE401" s="130"/>
      <c r="AF401" s="130"/>
      <c r="AG401" s="130"/>
      <c r="AH401" s="130"/>
      <c r="AI401" s="130"/>
      <c r="AJ401" s="130"/>
      <c r="AK401" s="130"/>
      <c r="AL401" s="130"/>
      <c r="AM401" s="130"/>
      <c r="AN401" s="130"/>
      <c r="AO401" s="130"/>
      <c r="AP401" s="130"/>
      <c r="AQ401" s="130"/>
      <c r="AR401" s="130"/>
      <c r="AS401" s="130"/>
      <c r="AT401" s="130"/>
      <c r="AU401" s="130"/>
      <c r="AV401" s="130"/>
    </row>
    <row r="402" spans="1:48" s="131" customFormat="1">
      <c r="A402" s="130">
        <f t="shared" si="22"/>
        <v>387</v>
      </c>
      <c r="B402" s="155"/>
      <c r="C402" s="156"/>
      <c r="D402" s="157"/>
      <c r="E402" s="291"/>
      <c r="F402" s="143"/>
      <c r="G402" s="143"/>
      <c r="H402" s="143"/>
      <c r="I402" s="143"/>
      <c r="J402" s="147"/>
      <c r="K402" s="148"/>
      <c r="L402" s="148"/>
      <c r="M402" s="148"/>
      <c r="N402" s="145"/>
      <c r="O402" s="148"/>
      <c r="P402" s="154"/>
      <c r="Q402" s="150"/>
      <c r="R402" s="154"/>
      <c r="S402" s="150"/>
      <c r="T402" s="151"/>
      <c r="U402" s="152"/>
      <c r="W402" s="130"/>
      <c r="X402" s="130"/>
      <c r="Y402" s="130"/>
      <c r="Z402" s="130"/>
      <c r="AA402" s="130"/>
      <c r="AB402" s="130"/>
      <c r="AC402" s="130"/>
      <c r="AD402" s="130"/>
      <c r="AE402" s="130"/>
      <c r="AF402" s="130"/>
      <c r="AG402" s="130"/>
      <c r="AH402" s="130"/>
      <c r="AI402" s="130"/>
      <c r="AJ402" s="130"/>
      <c r="AK402" s="130"/>
      <c r="AL402" s="130"/>
      <c r="AM402" s="130"/>
      <c r="AN402" s="130"/>
      <c r="AO402" s="130"/>
      <c r="AP402" s="130"/>
      <c r="AQ402" s="130"/>
      <c r="AR402" s="130"/>
      <c r="AS402" s="130"/>
      <c r="AT402" s="130"/>
      <c r="AU402" s="130"/>
      <c r="AV402" s="130"/>
    </row>
    <row r="403" spans="1:48" s="131" customFormat="1">
      <c r="A403" s="130">
        <f t="shared" si="22"/>
        <v>388</v>
      </c>
      <c r="B403" s="155"/>
      <c r="C403" s="156"/>
      <c r="D403" s="157"/>
      <c r="E403" s="291"/>
      <c r="F403" s="143"/>
      <c r="G403" s="143"/>
      <c r="H403" s="143"/>
      <c r="I403" s="143"/>
      <c r="J403" s="147"/>
      <c r="K403" s="148"/>
      <c r="L403" s="148"/>
      <c r="M403" s="148"/>
      <c r="N403" s="145"/>
      <c r="O403" s="148"/>
      <c r="P403" s="154"/>
      <c r="Q403" s="150"/>
      <c r="R403" s="154"/>
      <c r="S403" s="150"/>
      <c r="T403" s="151"/>
      <c r="U403" s="152"/>
      <c r="W403" s="130"/>
      <c r="X403" s="130"/>
      <c r="Y403" s="130"/>
      <c r="Z403" s="130"/>
      <c r="AA403" s="130"/>
      <c r="AB403" s="130"/>
      <c r="AC403" s="130"/>
      <c r="AD403" s="130"/>
      <c r="AE403" s="130"/>
      <c r="AF403" s="130"/>
      <c r="AG403" s="130"/>
      <c r="AH403" s="130"/>
      <c r="AI403" s="130"/>
      <c r="AJ403" s="130"/>
      <c r="AK403" s="130"/>
      <c r="AL403" s="130"/>
      <c r="AM403" s="130"/>
      <c r="AN403" s="130"/>
      <c r="AO403" s="130"/>
      <c r="AP403" s="130"/>
      <c r="AQ403" s="130"/>
      <c r="AR403" s="130"/>
      <c r="AS403" s="130"/>
      <c r="AT403" s="130"/>
      <c r="AU403" s="130"/>
      <c r="AV403" s="130"/>
    </row>
    <row r="404" spans="1:48" s="131" customFormat="1">
      <c r="A404" s="130">
        <f t="shared" si="22"/>
        <v>389</v>
      </c>
      <c r="B404" s="155"/>
      <c r="C404" s="156"/>
      <c r="D404" s="157"/>
      <c r="E404" s="291"/>
      <c r="F404" s="143"/>
      <c r="G404" s="143"/>
      <c r="H404" s="143"/>
      <c r="I404" s="143"/>
      <c r="J404" s="147"/>
      <c r="K404" s="148"/>
      <c r="L404" s="148"/>
      <c r="M404" s="148"/>
      <c r="N404" s="145"/>
      <c r="O404" s="148"/>
      <c r="P404" s="154"/>
      <c r="Q404" s="150"/>
      <c r="R404" s="154"/>
      <c r="S404" s="150"/>
      <c r="T404" s="151"/>
      <c r="U404" s="152"/>
      <c r="W404" s="130"/>
      <c r="X404" s="130"/>
      <c r="Y404" s="130"/>
      <c r="Z404" s="130"/>
      <c r="AA404" s="130"/>
      <c r="AB404" s="130"/>
      <c r="AC404" s="130"/>
      <c r="AD404" s="130"/>
      <c r="AE404" s="130"/>
      <c r="AF404" s="130"/>
      <c r="AG404" s="130"/>
      <c r="AH404" s="130"/>
      <c r="AI404" s="130"/>
      <c r="AJ404" s="130"/>
      <c r="AK404" s="130"/>
      <c r="AL404" s="130"/>
      <c r="AM404" s="130"/>
      <c r="AN404" s="130"/>
      <c r="AO404" s="130"/>
      <c r="AP404" s="130"/>
      <c r="AQ404" s="130"/>
      <c r="AR404" s="130"/>
      <c r="AS404" s="130"/>
      <c r="AT404" s="130"/>
      <c r="AU404" s="130"/>
      <c r="AV404" s="130"/>
    </row>
    <row r="405" spans="1:48" s="131" customFormat="1">
      <c r="A405" s="130">
        <f t="shared" si="22"/>
        <v>390</v>
      </c>
      <c r="B405" s="155"/>
      <c r="C405" s="156"/>
      <c r="D405" s="157"/>
      <c r="E405" s="291"/>
      <c r="F405" s="143"/>
      <c r="G405" s="143"/>
      <c r="H405" s="143"/>
      <c r="I405" s="143"/>
      <c r="J405" s="147"/>
      <c r="K405" s="148"/>
      <c r="L405" s="148"/>
      <c r="M405" s="148"/>
      <c r="N405" s="145"/>
      <c r="O405" s="148"/>
      <c r="P405" s="154"/>
      <c r="Q405" s="150"/>
      <c r="R405" s="154"/>
      <c r="S405" s="150"/>
      <c r="T405" s="151"/>
      <c r="U405" s="152"/>
      <c r="W405" s="130"/>
      <c r="X405" s="130"/>
      <c r="Y405" s="130"/>
      <c r="Z405" s="130"/>
      <c r="AA405" s="130"/>
      <c r="AB405" s="130"/>
      <c r="AC405" s="130"/>
      <c r="AD405" s="130"/>
      <c r="AE405" s="130"/>
      <c r="AF405" s="130"/>
      <c r="AG405" s="130"/>
      <c r="AH405" s="130"/>
      <c r="AI405" s="130"/>
      <c r="AJ405" s="130"/>
      <c r="AK405" s="130"/>
      <c r="AL405" s="130"/>
      <c r="AM405" s="130"/>
      <c r="AN405" s="130"/>
      <c r="AO405" s="130"/>
      <c r="AP405" s="130"/>
      <c r="AQ405" s="130"/>
      <c r="AR405" s="130"/>
      <c r="AS405" s="130"/>
      <c r="AT405" s="130"/>
      <c r="AU405" s="130"/>
      <c r="AV405" s="130"/>
    </row>
    <row r="406" spans="1:48" s="131" customFormat="1">
      <c r="A406" s="130">
        <f t="shared" si="22"/>
        <v>391</v>
      </c>
      <c r="B406" s="155"/>
      <c r="C406" s="156"/>
      <c r="D406" s="157"/>
      <c r="E406" s="291"/>
      <c r="F406" s="143"/>
      <c r="G406" s="143"/>
      <c r="H406" s="143"/>
      <c r="I406" s="143"/>
      <c r="J406" s="147"/>
      <c r="K406" s="148"/>
      <c r="L406" s="148"/>
      <c r="M406" s="148"/>
      <c r="N406" s="145"/>
      <c r="O406" s="148"/>
      <c r="P406" s="154"/>
      <c r="Q406" s="150"/>
      <c r="R406" s="154"/>
      <c r="S406" s="150"/>
      <c r="T406" s="151"/>
      <c r="U406" s="152"/>
      <c r="W406" s="130"/>
      <c r="X406" s="130"/>
      <c r="Y406" s="130"/>
      <c r="Z406" s="130"/>
      <c r="AA406" s="130"/>
      <c r="AB406" s="130"/>
      <c r="AC406" s="130"/>
      <c r="AD406" s="130"/>
      <c r="AE406" s="130"/>
      <c r="AF406" s="130"/>
      <c r="AG406" s="130"/>
      <c r="AH406" s="130"/>
      <c r="AI406" s="130"/>
      <c r="AJ406" s="130"/>
      <c r="AK406" s="130"/>
      <c r="AL406" s="130"/>
      <c r="AM406" s="130"/>
      <c r="AN406" s="130"/>
      <c r="AO406" s="130"/>
      <c r="AP406" s="130"/>
      <c r="AQ406" s="130"/>
      <c r="AR406" s="130"/>
      <c r="AS406" s="130"/>
      <c r="AT406" s="130"/>
      <c r="AU406" s="130"/>
      <c r="AV406" s="130"/>
    </row>
    <row r="407" spans="1:48" s="131" customFormat="1">
      <c r="A407" s="130">
        <f t="shared" si="22"/>
        <v>392</v>
      </c>
      <c r="B407" s="155"/>
      <c r="C407" s="156"/>
      <c r="D407" s="157"/>
      <c r="E407" s="291"/>
      <c r="F407" s="143"/>
      <c r="G407" s="143"/>
      <c r="H407" s="143"/>
      <c r="I407" s="143"/>
      <c r="J407" s="147"/>
      <c r="K407" s="148"/>
      <c r="L407" s="148"/>
      <c r="M407" s="148"/>
      <c r="N407" s="145"/>
      <c r="O407" s="148"/>
      <c r="P407" s="154"/>
      <c r="Q407" s="150"/>
      <c r="R407" s="154"/>
      <c r="S407" s="150"/>
      <c r="T407" s="151"/>
      <c r="U407" s="152"/>
      <c r="W407" s="130"/>
      <c r="X407" s="130"/>
      <c r="Y407" s="130"/>
      <c r="Z407" s="130"/>
      <c r="AA407" s="130"/>
      <c r="AB407" s="130"/>
      <c r="AC407" s="130"/>
      <c r="AD407" s="130"/>
      <c r="AE407" s="130"/>
      <c r="AF407" s="130"/>
      <c r="AG407" s="130"/>
      <c r="AH407" s="130"/>
      <c r="AI407" s="130"/>
      <c r="AJ407" s="130"/>
      <c r="AK407" s="130"/>
      <c r="AL407" s="130"/>
      <c r="AM407" s="130"/>
      <c r="AN407" s="130"/>
      <c r="AO407" s="130"/>
      <c r="AP407" s="130"/>
      <c r="AQ407" s="130"/>
      <c r="AR407" s="130"/>
      <c r="AS407" s="130"/>
      <c r="AT407" s="130"/>
      <c r="AU407" s="130"/>
      <c r="AV407" s="130"/>
    </row>
    <row r="408" spans="1:48" s="131" customFormat="1">
      <c r="A408" s="130">
        <f t="shared" si="22"/>
        <v>393</v>
      </c>
      <c r="B408" s="155"/>
      <c r="C408" s="156"/>
      <c r="D408" s="157"/>
      <c r="E408" s="292"/>
      <c r="F408" s="143"/>
      <c r="G408" s="143"/>
      <c r="H408" s="143"/>
      <c r="I408" s="143"/>
      <c r="J408" s="147"/>
      <c r="K408" s="148"/>
      <c r="L408" s="148"/>
      <c r="M408" s="148"/>
      <c r="N408" s="145"/>
      <c r="O408" s="148"/>
      <c r="P408" s="154"/>
      <c r="Q408" s="150"/>
      <c r="R408" s="154"/>
      <c r="S408" s="150"/>
      <c r="T408" s="151"/>
      <c r="U408" s="152"/>
      <c r="W408" s="130"/>
      <c r="X408" s="130"/>
      <c r="Y408" s="130"/>
      <c r="Z408" s="130"/>
      <c r="AA408" s="130"/>
      <c r="AB408" s="130"/>
      <c r="AC408" s="130"/>
      <c r="AD408" s="130"/>
      <c r="AE408" s="130"/>
      <c r="AF408" s="130"/>
      <c r="AG408" s="130"/>
      <c r="AH408" s="130"/>
      <c r="AI408" s="130"/>
      <c r="AJ408" s="130"/>
      <c r="AK408" s="130"/>
      <c r="AL408" s="130"/>
      <c r="AM408" s="130"/>
      <c r="AN408" s="130"/>
      <c r="AO408" s="130"/>
      <c r="AP408" s="130"/>
      <c r="AQ408" s="130"/>
      <c r="AR408" s="130"/>
      <c r="AS408" s="130"/>
      <c r="AT408" s="130"/>
      <c r="AU408" s="130"/>
      <c r="AV408" s="130"/>
    </row>
    <row r="409" spans="1:48" s="131" customFormat="1">
      <c r="A409" s="130">
        <f t="shared" si="22"/>
        <v>394</v>
      </c>
      <c r="B409" s="155"/>
      <c r="C409" s="156"/>
      <c r="D409" s="157"/>
      <c r="E409" s="291"/>
      <c r="F409" s="143"/>
      <c r="G409" s="143"/>
      <c r="H409" s="143"/>
      <c r="I409" s="143"/>
      <c r="J409" s="147"/>
      <c r="K409" s="148"/>
      <c r="L409" s="148"/>
      <c r="M409" s="148"/>
      <c r="N409" s="145"/>
      <c r="O409" s="148"/>
      <c r="P409" s="154"/>
      <c r="Q409" s="150"/>
      <c r="R409" s="154"/>
      <c r="S409" s="150"/>
      <c r="T409" s="151"/>
      <c r="U409" s="152"/>
      <c r="W409" s="130"/>
      <c r="X409" s="130"/>
      <c r="Y409" s="130"/>
      <c r="Z409" s="130"/>
      <c r="AA409" s="130"/>
      <c r="AB409" s="130"/>
      <c r="AC409" s="130"/>
      <c r="AD409" s="130"/>
      <c r="AE409" s="130"/>
      <c r="AF409" s="130"/>
      <c r="AG409" s="130"/>
      <c r="AH409" s="130"/>
      <c r="AI409" s="130"/>
      <c r="AJ409" s="130"/>
      <c r="AK409" s="130"/>
      <c r="AL409" s="130"/>
      <c r="AM409" s="130"/>
      <c r="AN409" s="130"/>
      <c r="AO409" s="130"/>
      <c r="AP409" s="130"/>
      <c r="AQ409" s="130"/>
      <c r="AR409" s="130"/>
      <c r="AS409" s="130"/>
      <c r="AT409" s="130"/>
      <c r="AU409" s="130"/>
      <c r="AV409" s="130"/>
    </row>
    <row r="410" spans="1:48" s="131" customFormat="1">
      <c r="A410" s="130">
        <f t="shared" si="22"/>
        <v>395</v>
      </c>
      <c r="B410" s="155"/>
      <c r="C410" s="156"/>
      <c r="D410" s="157"/>
      <c r="E410" s="291"/>
      <c r="F410" s="143"/>
      <c r="G410" s="143"/>
      <c r="H410" s="143"/>
      <c r="I410" s="143"/>
      <c r="J410" s="147"/>
      <c r="K410" s="148"/>
      <c r="L410" s="148"/>
      <c r="M410" s="148"/>
      <c r="N410" s="145"/>
      <c r="O410" s="148"/>
      <c r="P410" s="154"/>
      <c r="Q410" s="150"/>
      <c r="R410" s="154"/>
      <c r="S410" s="150"/>
      <c r="T410" s="151"/>
      <c r="U410" s="152"/>
      <c r="W410" s="130"/>
      <c r="X410" s="130"/>
      <c r="Y410" s="130"/>
      <c r="Z410" s="130"/>
      <c r="AA410" s="130"/>
      <c r="AB410" s="130"/>
      <c r="AC410" s="130"/>
      <c r="AD410" s="130"/>
      <c r="AE410" s="130"/>
      <c r="AF410" s="130"/>
      <c r="AG410" s="130"/>
      <c r="AH410" s="130"/>
      <c r="AI410" s="130"/>
      <c r="AJ410" s="130"/>
      <c r="AK410" s="130"/>
      <c r="AL410" s="130"/>
      <c r="AM410" s="130"/>
      <c r="AN410" s="130"/>
      <c r="AO410" s="130"/>
      <c r="AP410" s="130"/>
      <c r="AQ410" s="130"/>
      <c r="AR410" s="130"/>
      <c r="AS410" s="130"/>
      <c r="AT410" s="130"/>
      <c r="AU410" s="130"/>
      <c r="AV410" s="130"/>
    </row>
    <row r="411" spans="1:48" s="131" customFormat="1">
      <c r="A411" s="130">
        <f t="shared" si="22"/>
        <v>396</v>
      </c>
      <c r="B411" s="155"/>
      <c r="C411" s="156"/>
      <c r="D411" s="157"/>
      <c r="E411" s="291"/>
      <c r="F411" s="143"/>
      <c r="G411" s="143"/>
      <c r="H411" s="143"/>
      <c r="I411" s="143"/>
      <c r="J411" s="147"/>
      <c r="K411" s="148"/>
      <c r="L411" s="148"/>
      <c r="M411" s="148"/>
      <c r="N411" s="145"/>
      <c r="O411" s="148"/>
      <c r="P411" s="154"/>
      <c r="Q411" s="150"/>
      <c r="R411" s="154"/>
      <c r="S411" s="150"/>
      <c r="T411" s="151"/>
      <c r="U411" s="152"/>
      <c r="W411" s="130"/>
      <c r="X411" s="130"/>
      <c r="Y411" s="130"/>
      <c r="Z411" s="130"/>
      <c r="AA411" s="130"/>
      <c r="AB411" s="130"/>
      <c r="AC411" s="130"/>
      <c r="AD411" s="130"/>
      <c r="AE411" s="130"/>
      <c r="AF411" s="130"/>
      <c r="AG411" s="130"/>
      <c r="AH411" s="130"/>
      <c r="AI411" s="130"/>
      <c r="AJ411" s="130"/>
      <c r="AK411" s="130"/>
      <c r="AL411" s="130"/>
      <c r="AM411" s="130"/>
      <c r="AN411" s="130"/>
      <c r="AO411" s="130"/>
      <c r="AP411" s="130"/>
      <c r="AQ411" s="130"/>
      <c r="AR411" s="130"/>
      <c r="AS411" s="130"/>
      <c r="AT411" s="130"/>
      <c r="AU411" s="130"/>
      <c r="AV411" s="130"/>
    </row>
    <row r="412" spans="1:48" s="131" customFormat="1">
      <c r="A412" s="130">
        <f t="shared" si="22"/>
        <v>397</v>
      </c>
      <c r="B412" s="155"/>
      <c r="C412" s="156"/>
      <c r="D412" s="157"/>
      <c r="E412" s="291"/>
      <c r="F412" s="143"/>
      <c r="G412" s="143"/>
      <c r="H412" s="143"/>
      <c r="I412" s="143"/>
      <c r="J412" s="147"/>
      <c r="K412" s="148"/>
      <c r="L412" s="148"/>
      <c r="M412" s="148"/>
      <c r="N412" s="145"/>
      <c r="O412" s="148"/>
      <c r="P412" s="154"/>
      <c r="Q412" s="150"/>
      <c r="R412" s="154"/>
      <c r="S412" s="150"/>
      <c r="T412" s="151"/>
      <c r="U412" s="152"/>
      <c r="W412" s="130"/>
      <c r="X412" s="130"/>
      <c r="Y412" s="130"/>
      <c r="Z412" s="130"/>
      <c r="AA412" s="130"/>
      <c r="AB412" s="130"/>
      <c r="AC412" s="130"/>
      <c r="AD412" s="130"/>
      <c r="AE412" s="130"/>
      <c r="AF412" s="130"/>
      <c r="AG412" s="130"/>
      <c r="AH412" s="130"/>
      <c r="AI412" s="130"/>
      <c r="AJ412" s="130"/>
      <c r="AK412" s="130"/>
      <c r="AL412" s="130"/>
      <c r="AM412" s="130"/>
      <c r="AN412" s="130"/>
      <c r="AO412" s="130"/>
      <c r="AP412" s="130"/>
      <c r="AQ412" s="130"/>
      <c r="AR412" s="130"/>
      <c r="AS412" s="130"/>
      <c r="AT412" s="130"/>
      <c r="AU412" s="130"/>
      <c r="AV412" s="130"/>
    </row>
    <row r="413" spans="1:48" s="131" customFormat="1">
      <c r="A413" s="130">
        <f t="shared" si="22"/>
        <v>398</v>
      </c>
      <c r="B413" s="155"/>
      <c r="C413" s="156"/>
      <c r="D413" s="157"/>
      <c r="E413" s="291"/>
      <c r="F413" s="143"/>
      <c r="G413" s="143"/>
      <c r="H413" s="143"/>
      <c r="I413" s="143"/>
      <c r="J413" s="147"/>
      <c r="K413" s="148"/>
      <c r="L413" s="148"/>
      <c r="M413" s="148"/>
      <c r="N413" s="145"/>
      <c r="O413" s="148"/>
      <c r="P413" s="154"/>
      <c r="Q413" s="150"/>
      <c r="R413" s="154"/>
      <c r="S413" s="150"/>
      <c r="T413" s="151"/>
      <c r="U413" s="152"/>
      <c r="W413" s="130"/>
      <c r="X413" s="130"/>
      <c r="Y413" s="130"/>
      <c r="Z413" s="130"/>
      <c r="AA413" s="130"/>
      <c r="AB413" s="130"/>
      <c r="AC413" s="130"/>
      <c r="AD413" s="130"/>
      <c r="AE413" s="130"/>
      <c r="AF413" s="130"/>
      <c r="AG413" s="130"/>
      <c r="AH413" s="130"/>
      <c r="AI413" s="130"/>
      <c r="AJ413" s="130"/>
      <c r="AK413" s="130"/>
      <c r="AL413" s="130"/>
      <c r="AM413" s="130"/>
      <c r="AN413" s="130"/>
      <c r="AO413" s="130"/>
      <c r="AP413" s="130"/>
      <c r="AQ413" s="130"/>
      <c r="AR413" s="130"/>
      <c r="AS413" s="130"/>
      <c r="AT413" s="130"/>
      <c r="AU413" s="130"/>
      <c r="AV413" s="130"/>
    </row>
    <row r="414" spans="1:48" s="131" customFormat="1">
      <c r="A414" s="130">
        <f t="shared" si="22"/>
        <v>399</v>
      </c>
      <c r="B414" s="155"/>
      <c r="C414" s="156"/>
      <c r="D414" s="157"/>
      <c r="E414" s="291"/>
      <c r="F414" s="143"/>
      <c r="G414" s="143"/>
      <c r="H414" s="143"/>
      <c r="I414" s="143"/>
      <c r="J414" s="147"/>
      <c r="K414" s="148"/>
      <c r="L414" s="148"/>
      <c r="M414" s="148"/>
      <c r="N414" s="145"/>
      <c r="O414" s="148"/>
      <c r="P414" s="154"/>
      <c r="Q414" s="150"/>
      <c r="R414" s="154"/>
      <c r="S414" s="150"/>
      <c r="T414" s="151"/>
      <c r="U414" s="152"/>
      <c r="W414" s="130"/>
      <c r="X414" s="130"/>
      <c r="Y414" s="130"/>
      <c r="Z414" s="130"/>
      <c r="AA414" s="130"/>
      <c r="AB414" s="130"/>
      <c r="AC414" s="130"/>
      <c r="AD414" s="130"/>
      <c r="AE414" s="130"/>
      <c r="AF414" s="130"/>
      <c r="AG414" s="130"/>
      <c r="AH414" s="130"/>
      <c r="AI414" s="130"/>
      <c r="AJ414" s="130"/>
      <c r="AK414" s="130"/>
      <c r="AL414" s="130"/>
      <c r="AM414" s="130"/>
      <c r="AN414" s="130"/>
      <c r="AO414" s="130"/>
      <c r="AP414" s="130"/>
      <c r="AQ414" s="130"/>
      <c r="AR414" s="130"/>
      <c r="AS414" s="130"/>
      <c r="AT414" s="130"/>
      <c r="AU414" s="130"/>
      <c r="AV414" s="130"/>
    </row>
    <row r="415" spans="1:48" s="131" customFormat="1">
      <c r="A415" s="130">
        <f t="shared" si="22"/>
        <v>400</v>
      </c>
      <c r="B415" s="155"/>
      <c r="C415" s="156"/>
      <c r="D415" s="157"/>
      <c r="E415" s="291"/>
      <c r="F415" s="143"/>
      <c r="G415" s="143"/>
      <c r="H415" s="143"/>
      <c r="I415" s="143"/>
      <c r="J415" s="147"/>
      <c r="K415" s="148"/>
      <c r="L415" s="148"/>
      <c r="M415" s="148"/>
      <c r="N415" s="145"/>
      <c r="O415" s="148"/>
      <c r="P415" s="154"/>
      <c r="Q415" s="150"/>
      <c r="R415" s="154"/>
      <c r="S415" s="150"/>
      <c r="T415" s="151"/>
      <c r="U415" s="152"/>
      <c r="W415" s="130"/>
      <c r="X415" s="130"/>
      <c r="Y415" s="130"/>
      <c r="Z415" s="130"/>
      <c r="AA415" s="130"/>
      <c r="AB415" s="130"/>
      <c r="AC415" s="130"/>
      <c r="AD415" s="130"/>
      <c r="AE415" s="130"/>
      <c r="AF415" s="130"/>
      <c r="AG415" s="130"/>
      <c r="AH415" s="130"/>
      <c r="AI415" s="130"/>
      <c r="AJ415" s="130"/>
      <c r="AK415" s="130"/>
      <c r="AL415" s="130"/>
      <c r="AM415" s="130"/>
      <c r="AN415" s="130"/>
      <c r="AO415" s="130"/>
      <c r="AP415" s="130"/>
      <c r="AQ415" s="130"/>
      <c r="AR415" s="130"/>
      <c r="AS415" s="130"/>
      <c r="AT415" s="130"/>
      <c r="AU415" s="130"/>
      <c r="AV415" s="130"/>
    </row>
    <row r="416" spans="1:48" s="131" customFormat="1">
      <c r="A416" s="130">
        <f t="shared" si="22"/>
        <v>401</v>
      </c>
      <c r="B416" s="155"/>
      <c r="C416" s="156"/>
      <c r="D416" s="157"/>
      <c r="E416" s="291"/>
      <c r="F416" s="143"/>
      <c r="G416" s="143"/>
      <c r="H416" s="143"/>
      <c r="I416" s="143"/>
      <c r="J416" s="147"/>
      <c r="K416" s="148"/>
      <c r="L416" s="148"/>
      <c r="M416" s="148"/>
      <c r="N416" s="145"/>
      <c r="O416" s="148"/>
      <c r="P416" s="154"/>
      <c r="Q416" s="150"/>
      <c r="R416" s="154"/>
      <c r="S416" s="150"/>
      <c r="T416" s="151"/>
      <c r="U416" s="152"/>
      <c r="W416" s="130"/>
      <c r="X416" s="130"/>
      <c r="Y416" s="130"/>
      <c r="Z416" s="130"/>
      <c r="AA416" s="130"/>
      <c r="AB416" s="130"/>
      <c r="AC416" s="130"/>
      <c r="AD416" s="130"/>
      <c r="AE416" s="130"/>
      <c r="AF416" s="130"/>
      <c r="AG416" s="130"/>
      <c r="AH416" s="130"/>
      <c r="AI416" s="130"/>
      <c r="AJ416" s="130"/>
      <c r="AK416" s="130"/>
      <c r="AL416" s="130"/>
      <c r="AM416" s="130"/>
      <c r="AN416" s="130"/>
      <c r="AO416" s="130"/>
      <c r="AP416" s="130"/>
      <c r="AQ416" s="130"/>
      <c r="AR416" s="130"/>
      <c r="AS416" s="130"/>
      <c r="AT416" s="130"/>
      <c r="AU416" s="130"/>
      <c r="AV416" s="130"/>
    </row>
    <row r="417" spans="1:48" s="131" customFormat="1">
      <c r="A417" s="130">
        <f t="shared" si="22"/>
        <v>402</v>
      </c>
      <c r="B417" s="245"/>
      <c r="C417" s="160"/>
      <c r="D417" s="161"/>
      <c r="E417" s="292"/>
      <c r="F417" s="143"/>
      <c r="G417" s="143"/>
      <c r="H417" s="143"/>
      <c r="I417" s="143"/>
      <c r="J417" s="147"/>
      <c r="K417" s="148"/>
      <c r="L417" s="148"/>
      <c r="M417" s="148"/>
      <c r="N417" s="145"/>
      <c r="O417" s="148"/>
      <c r="P417" s="154"/>
      <c r="Q417" s="150"/>
      <c r="R417" s="154"/>
      <c r="S417" s="150"/>
      <c r="T417" s="151"/>
      <c r="U417" s="152"/>
      <c r="W417" s="130"/>
      <c r="X417" s="130"/>
      <c r="Y417" s="130"/>
      <c r="Z417" s="130"/>
      <c r="AA417" s="130"/>
      <c r="AB417" s="130"/>
      <c r="AC417" s="130"/>
      <c r="AD417" s="130"/>
      <c r="AE417" s="130"/>
      <c r="AF417" s="130"/>
      <c r="AG417" s="130"/>
      <c r="AH417" s="130"/>
      <c r="AI417" s="130"/>
      <c r="AJ417" s="130"/>
      <c r="AK417" s="130"/>
      <c r="AL417" s="130"/>
      <c r="AM417" s="130"/>
      <c r="AN417" s="130"/>
      <c r="AO417" s="130"/>
      <c r="AP417" s="130"/>
      <c r="AQ417" s="130"/>
      <c r="AR417" s="130"/>
      <c r="AS417" s="130"/>
      <c r="AT417" s="130"/>
      <c r="AU417" s="130"/>
      <c r="AV417" s="130"/>
    </row>
    <row r="418" spans="1:48" s="131" customFormat="1">
      <c r="A418" s="130">
        <f t="shared" si="22"/>
        <v>403</v>
      </c>
      <c r="B418" s="245"/>
      <c r="C418" s="160"/>
      <c r="D418" s="161"/>
      <c r="E418" s="292"/>
      <c r="F418" s="143"/>
      <c r="G418" s="143"/>
      <c r="H418" s="143"/>
      <c r="I418" s="143"/>
      <c r="J418" s="147"/>
      <c r="K418" s="148"/>
      <c r="L418" s="148"/>
      <c r="M418" s="148"/>
      <c r="N418" s="145"/>
      <c r="O418" s="148"/>
      <c r="P418" s="154"/>
      <c r="Q418" s="150"/>
      <c r="R418" s="154"/>
      <c r="S418" s="150"/>
      <c r="T418" s="151"/>
      <c r="U418" s="152"/>
      <c r="W418" s="130"/>
      <c r="X418" s="130"/>
      <c r="Y418" s="130"/>
      <c r="Z418" s="130"/>
      <c r="AA418" s="130"/>
      <c r="AB418" s="130"/>
      <c r="AC418" s="130"/>
      <c r="AD418" s="130"/>
      <c r="AE418" s="130"/>
      <c r="AF418" s="130"/>
      <c r="AG418" s="130"/>
      <c r="AH418" s="130"/>
      <c r="AI418" s="130"/>
      <c r="AJ418" s="130"/>
      <c r="AK418" s="130"/>
      <c r="AL418" s="130"/>
      <c r="AM418" s="130"/>
      <c r="AN418" s="130"/>
      <c r="AO418" s="130"/>
      <c r="AP418" s="130"/>
      <c r="AQ418" s="130"/>
      <c r="AR418" s="130"/>
      <c r="AS418" s="130"/>
      <c r="AT418" s="130"/>
      <c r="AU418" s="130"/>
      <c r="AV418" s="130"/>
    </row>
    <row r="419" spans="1:48" s="131" customFormat="1">
      <c r="A419" s="130">
        <f t="shared" si="22"/>
        <v>404</v>
      </c>
      <c r="B419" s="155"/>
      <c r="C419" s="156"/>
      <c r="D419" s="157"/>
      <c r="E419" s="292"/>
      <c r="F419" s="143"/>
      <c r="G419" s="143"/>
      <c r="H419" s="143"/>
      <c r="I419" s="143"/>
      <c r="J419" s="147"/>
      <c r="K419" s="148"/>
      <c r="L419" s="148"/>
      <c r="M419" s="148"/>
      <c r="N419" s="145"/>
      <c r="O419" s="148"/>
      <c r="P419" s="154"/>
      <c r="Q419" s="150"/>
      <c r="R419" s="154"/>
      <c r="S419" s="150"/>
      <c r="T419" s="151"/>
      <c r="U419" s="152"/>
      <c r="W419" s="130"/>
      <c r="X419" s="130"/>
      <c r="Y419" s="130"/>
      <c r="Z419" s="130"/>
      <c r="AA419" s="130"/>
      <c r="AB419" s="130"/>
      <c r="AC419" s="130"/>
      <c r="AD419" s="130"/>
      <c r="AE419" s="130"/>
      <c r="AF419" s="130"/>
      <c r="AG419" s="130"/>
      <c r="AH419" s="130"/>
      <c r="AI419" s="130"/>
      <c r="AJ419" s="130"/>
      <c r="AK419" s="130"/>
      <c r="AL419" s="130"/>
      <c r="AM419" s="130"/>
      <c r="AN419" s="130"/>
      <c r="AO419" s="130"/>
      <c r="AP419" s="130"/>
      <c r="AQ419" s="130"/>
      <c r="AR419" s="130"/>
      <c r="AS419" s="130"/>
      <c r="AT419" s="130"/>
      <c r="AU419" s="130"/>
      <c r="AV419" s="130"/>
    </row>
    <row r="420" spans="1:48" s="131" customFormat="1">
      <c r="A420" s="130">
        <f t="shared" si="22"/>
        <v>405</v>
      </c>
      <c r="B420" s="155"/>
      <c r="C420" s="156"/>
      <c r="D420" s="157"/>
      <c r="E420" s="292"/>
      <c r="F420" s="143"/>
      <c r="G420" s="143"/>
      <c r="H420" s="143"/>
      <c r="I420" s="143"/>
      <c r="J420" s="147"/>
      <c r="K420" s="148"/>
      <c r="L420" s="148"/>
      <c r="M420" s="148"/>
      <c r="N420" s="145"/>
      <c r="O420" s="148"/>
      <c r="P420" s="154"/>
      <c r="Q420" s="150"/>
      <c r="R420" s="154"/>
      <c r="S420" s="150"/>
      <c r="T420" s="151"/>
      <c r="U420" s="152"/>
      <c r="W420" s="130"/>
      <c r="X420" s="130"/>
      <c r="Y420" s="130"/>
      <c r="Z420" s="130"/>
      <c r="AA420" s="130"/>
      <c r="AB420" s="130"/>
      <c r="AC420" s="130"/>
      <c r="AD420" s="130"/>
      <c r="AE420" s="130"/>
      <c r="AF420" s="130"/>
      <c r="AG420" s="130"/>
      <c r="AH420" s="130"/>
      <c r="AI420" s="130"/>
      <c r="AJ420" s="130"/>
      <c r="AK420" s="130"/>
      <c r="AL420" s="130"/>
      <c r="AM420" s="130"/>
      <c r="AN420" s="130"/>
      <c r="AO420" s="130"/>
      <c r="AP420" s="130"/>
      <c r="AQ420" s="130"/>
      <c r="AR420" s="130"/>
      <c r="AS420" s="130"/>
      <c r="AT420" s="130"/>
      <c r="AU420" s="130"/>
      <c r="AV420" s="130"/>
    </row>
    <row r="421" spans="1:48" s="131" customFormat="1">
      <c r="A421" s="130">
        <f t="shared" si="22"/>
        <v>406</v>
      </c>
      <c r="B421" s="155"/>
      <c r="C421" s="156"/>
      <c r="D421" s="157"/>
      <c r="E421" s="291"/>
      <c r="F421" s="143"/>
      <c r="G421" s="143"/>
      <c r="H421" s="143"/>
      <c r="I421" s="143"/>
      <c r="J421" s="147"/>
      <c r="K421" s="148"/>
      <c r="L421" s="148"/>
      <c r="M421" s="148"/>
      <c r="N421" s="145"/>
      <c r="O421" s="148"/>
      <c r="P421" s="154"/>
      <c r="Q421" s="150"/>
      <c r="R421" s="154"/>
      <c r="S421" s="150"/>
      <c r="T421" s="151"/>
      <c r="U421" s="152"/>
      <c r="W421" s="130"/>
      <c r="X421" s="130"/>
      <c r="Y421" s="130"/>
      <c r="Z421" s="130"/>
      <c r="AA421" s="130"/>
      <c r="AB421" s="130"/>
      <c r="AC421" s="130"/>
      <c r="AD421" s="130"/>
      <c r="AE421" s="130"/>
      <c r="AF421" s="130"/>
      <c r="AG421" s="130"/>
      <c r="AH421" s="130"/>
      <c r="AI421" s="130"/>
      <c r="AJ421" s="130"/>
      <c r="AK421" s="130"/>
      <c r="AL421" s="130"/>
      <c r="AM421" s="130"/>
      <c r="AN421" s="130"/>
      <c r="AO421" s="130"/>
      <c r="AP421" s="130"/>
      <c r="AQ421" s="130"/>
      <c r="AR421" s="130"/>
      <c r="AS421" s="130"/>
      <c r="AT421" s="130"/>
      <c r="AU421" s="130"/>
      <c r="AV421" s="130"/>
    </row>
    <row r="422" spans="1:48" s="131" customFormat="1">
      <c r="A422" s="130">
        <f t="shared" si="22"/>
        <v>407</v>
      </c>
      <c r="B422" s="155"/>
      <c r="C422" s="156"/>
      <c r="D422" s="157"/>
      <c r="E422" s="291"/>
      <c r="F422" s="143"/>
      <c r="G422" s="143"/>
      <c r="H422" s="143"/>
      <c r="I422" s="143"/>
      <c r="J422" s="147"/>
      <c r="K422" s="148"/>
      <c r="L422" s="148"/>
      <c r="M422" s="148"/>
      <c r="N422" s="145"/>
      <c r="O422" s="148"/>
      <c r="P422" s="154"/>
      <c r="Q422" s="150"/>
      <c r="R422" s="154"/>
      <c r="S422" s="150"/>
      <c r="T422" s="151"/>
      <c r="U422" s="152"/>
      <c r="W422" s="130"/>
      <c r="X422" s="130"/>
      <c r="Y422" s="130"/>
      <c r="Z422" s="130"/>
      <c r="AA422" s="130"/>
      <c r="AB422" s="130"/>
      <c r="AC422" s="130"/>
      <c r="AD422" s="130"/>
      <c r="AE422" s="130"/>
      <c r="AF422" s="130"/>
      <c r="AG422" s="130"/>
      <c r="AH422" s="130"/>
      <c r="AI422" s="130"/>
      <c r="AJ422" s="130"/>
      <c r="AK422" s="130"/>
      <c r="AL422" s="130"/>
      <c r="AM422" s="130"/>
      <c r="AN422" s="130"/>
      <c r="AO422" s="130"/>
      <c r="AP422" s="130"/>
      <c r="AQ422" s="130"/>
      <c r="AR422" s="130"/>
      <c r="AS422" s="130"/>
      <c r="AT422" s="130"/>
      <c r="AU422" s="130"/>
      <c r="AV422" s="130"/>
    </row>
    <row r="423" spans="1:48" s="131" customFormat="1">
      <c r="A423" s="130">
        <f t="shared" si="22"/>
        <v>408</v>
      </c>
      <c r="B423" s="155"/>
      <c r="C423" s="156"/>
      <c r="D423" s="157"/>
      <c r="E423" s="291"/>
      <c r="F423" s="143"/>
      <c r="G423" s="143"/>
      <c r="H423" s="143"/>
      <c r="I423" s="143"/>
      <c r="J423" s="147"/>
      <c r="K423" s="148"/>
      <c r="L423" s="148"/>
      <c r="M423" s="148"/>
      <c r="N423" s="145"/>
      <c r="O423" s="148"/>
      <c r="P423" s="154"/>
      <c r="Q423" s="150"/>
      <c r="R423" s="154"/>
      <c r="S423" s="150"/>
      <c r="T423" s="151"/>
      <c r="U423" s="152"/>
      <c r="W423" s="130"/>
      <c r="X423" s="130"/>
      <c r="Y423" s="130"/>
      <c r="Z423" s="130"/>
      <c r="AA423" s="130"/>
      <c r="AB423" s="130"/>
      <c r="AC423" s="130"/>
      <c r="AD423" s="130"/>
      <c r="AE423" s="130"/>
      <c r="AF423" s="130"/>
      <c r="AG423" s="130"/>
      <c r="AH423" s="130"/>
      <c r="AI423" s="130"/>
      <c r="AJ423" s="130"/>
      <c r="AK423" s="130"/>
      <c r="AL423" s="130"/>
      <c r="AM423" s="130"/>
      <c r="AN423" s="130"/>
      <c r="AO423" s="130"/>
      <c r="AP423" s="130"/>
      <c r="AQ423" s="130"/>
      <c r="AR423" s="130"/>
      <c r="AS423" s="130"/>
      <c r="AT423" s="130"/>
      <c r="AU423" s="130"/>
      <c r="AV423" s="130"/>
    </row>
    <row r="424" spans="1:48" s="131" customFormat="1">
      <c r="A424" s="130">
        <f t="shared" si="22"/>
        <v>409</v>
      </c>
      <c r="B424" s="155"/>
      <c r="C424" s="156"/>
      <c r="D424" s="157"/>
      <c r="E424" s="291"/>
      <c r="F424" s="143"/>
      <c r="G424" s="143"/>
      <c r="H424" s="143"/>
      <c r="I424" s="143"/>
      <c r="J424" s="147"/>
      <c r="K424" s="148"/>
      <c r="L424" s="148"/>
      <c r="M424" s="148"/>
      <c r="N424" s="145"/>
      <c r="O424" s="148"/>
      <c r="P424" s="154"/>
      <c r="Q424" s="150"/>
      <c r="R424" s="154"/>
      <c r="S424" s="150"/>
      <c r="T424" s="151"/>
      <c r="U424" s="152"/>
      <c r="W424" s="130"/>
      <c r="X424" s="130"/>
      <c r="Y424" s="130"/>
      <c r="Z424" s="130"/>
      <c r="AA424" s="130"/>
      <c r="AB424" s="130"/>
      <c r="AC424" s="130"/>
      <c r="AD424" s="130"/>
      <c r="AE424" s="130"/>
      <c r="AF424" s="130"/>
      <c r="AG424" s="130"/>
      <c r="AH424" s="130"/>
      <c r="AI424" s="130"/>
      <c r="AJ424" s="130"/>
      <c r="AK424" s="130"/>
      <c r="AL424" s="130"/>
      <c r="AM424" s="130"/>
      <c r="AN424" s="130"/>
      <c r="AO424" s="130"/>
      <c r="AP424" s="130"/>
      <c r="AQ424" s="130"/>
      <c r="AR424" s="130"/>
      <c r="AS424" s="130"/>
      <c r="AT424" s="130"/>
      <c r="AU424" s="130"/>
      <c r="AV424" s="130"/>
    </row>
    <row r="425" spans="1:48" s="131" customFormat="1">
      <c r="A425" s="130">
        <f t="shared" si="22"/>
        <v>410</v>
      </c>
      <c r="B425" s="155"/>
      <c r="C425" s="156"/>
      <c r="D425" s="157"/>
      <c r="E425" s="291"/>
      <c r="F425" s="143"/>
      <c r="G425" s="143"/>
      <c r="H425" s="143"/>
      <c r="I425" s="143"/>
      <c r="J425" s="147"/>
      <c r="K425" s="148"/>
      <c r="L425" s="148"/>
      <c r="M425" s="148"/>
      <c r="N425" s="145"/>
      <c r="O425" s="148"/>
      <c r="P425" s="154"/>
      <c r="Q425" s="150"/>
      <c r="R425" s="154"/>
      <c r="S425" s="150"/>
      <c r="T425" s="151"/>
      <c r="U425" s="152"/>
      <c r="W425" s="130"/>
      <c r="X425" s="130"/>
      <c r="Y425" s="130"/>
      <c r="Z425" s="130"/>
      <c r="AA425" s="130"/>
      <c r="AB425" s="130"/>
      <c r="AC425" s="130"/>
      <c r="AD425" s="130"/>
      <c r="AE425" s="130"/>
      <c r="AF425" s="130"/>
      <c r="AG425" s="130"/>
      <c r="AH425" s="130"/>
      <c r="AI425" s="130"/>
      <c r="AJ425" s="130"/>
      <c r="AK425" s="130"/>
      <c r="AL425" s="130"/>
      <c r="AM425" s="130"/>
      <c r="AN425" s="130"/>
      <c r="AO425" s="130"/>
      <c r="AP425" s="130"/>
      <c r="AQ425" s="130"/>
      <c r="AR425" s="130"/>
      <c r="AS425" s="130"/>
      <c r="AT425" s="130"/>
      <c r="AU425" s="130"/>
      <c r="AV425" s="130"/>
    </row>
    <row r="426" spans="1:48" s="131" customFormat="1">
      <c r="A426" s="130">
        <f t="shared" si="22"/>
        <v>411</v>
      </c>
      <c r="B426" s="155"/>
      <c r="C426" s="156"/>
      <c r="D426" s="157"/>
      <c r="E426" s="291"/>
      <c r="F426" s="143"/>
      <c r="G426" s="143"/>
      <c r="H426" s="143"/>
      <c r="I426" s="143"/>
      <c r="J426" s="147"/>
      <c r="K426" s="148"/>
      <c r="L426" s="148"/>
      <c r="M426" s="148"/>
      <c r="N426" s="145"/>
      <c r="O426" s="148"/>
      <c r="P426" s="154"/>
      <c r="Q426" s="150"/>
      <c r="R426" s="154"/>
      <c r="S426" s="150"/>
      <c r="T426" s="151"/>
      <c r="U426" s="152"/>
      <c r="W426" s="130"/>
      <c r="X426" s="130"/>
      <c r="Y426" s="130"/>
      <c r="Z426" s="130"/>
      <c r="AA426" s="130"/>
      <c r="AB426" s="130"/>
      <c r="AC426" s="130"/>
      <c r="AD426" s="130"/>
      <c r="AE426" s="130"/>
      <c r="AF426" s="130"/>
      <c r="AG426" s="130"/>
      <c r="AH426" s="130"/>
      <c r="AI426" s="130"/>
      <c r="AJ426" s="130"/>
      <c r="AK426" s="130"/>
      <c r="AL426" s="130"/>
      <c r="AM426" s="130"/>
      <c r="AN426" s="130"/>
      <c r="AO426" s="130"/>
      <c r="AP426" s="130"/>
      <c r="AQ426" s="130"/>
      <c r="AR426" s="130"/>
      <c r="AS426" s="130"/>
      <c r="AT426" s="130"/>
      <c r="AU426" s="130"/>
      <c r="AV426" s="130"/>
    </row>
    <row r="427" spans="1:48" s="131" customFormat="1">
      <c r="A427" s="130">
        <f t="shared" si="22"/>
        <v>412</v>
      </c>
      <c r="B427" s="155"/>
      <c r="C427" s="156"/>
      <c r="D427" s="157"/>
      <c r="E427" s="291"/>
      <c r="F427" s="143"/>
      <c r="G427" s="143"/>
      <c r="H427" s="143"/>
      <c r="I427" s="143"/>
      <c r="J427" s="147"/>
      <c r="K427" s="148"/>
      <c r="L427" s="148"/>
      <c r="M427" s="148"/>
      <c r="N427" s="145"/>
      <c r="O427" s="148"/>
      <c r="P427" s="154"/>
      <c r="Q427" s="150"/>
      <c r="R427" s="154"/>
      <c r="S427" s="150"/>
      <c r="T427" s="151"/>
      <c r="U427" s="152"/>
      <c r="W427" s="130"/>
      <c r="X427" s="130"/>
      <c r="Y427" s="130"/>
      <c r="Z427" s="130"/>
      <c r="AA427" s="130"/>
      <c r="AB427" s="130"/>
      <c r="AC427" s="130"/>
      <c r="AD427" s="130"/>
      <c r="AE427" s="130"/>
      <c r="AF427" s="130"/>
      <c r="AG427" s="130"/>
      <c r="AH427" s="130"/>
      <c r="AI427" s="130"/>
      <c r="AJ427" s="130"/>
      <c r="AK427" s="130"/>
      <c r="AL427" s="130"/>
      <c r="AM427" s="130"/>
      <c r="AN427" s="130"/>
      <c r="AO427" s="130"/>
      <c r="AP427" s="130"/>
      <c r="AQ427" s="130"/>
      <c r="AR427" s="130"/>
      <c r="AS427" s="130"/>
      <c r="AT427" s="130"/>
      <c r="AU427" s="130"/>
      <c r="AV427" s="130"/>
    </row>
    <row r="428" spans="1:48" s="131" customFormat="1">
      <c r="A428" s="130">
        <f t="shared" si="22"/>
        <v>413</v>
      </c>
      <c r="B428" s="155"/>
      <c r="C428" s="156"/>
      <c r="D428" s="157"/>
      <c r="E428" s="291"/>
      <c r="F428" s="143"/>
      <c r="G428" s="143"/>
      <c r="H428" s="143"/>
      <c r="I428" s="143"/>
      <c r="J428" s="147"/>
      <c r="K428" s="148"/>
      <c r="L428" s="148"/>
      <c r="M428" s="148"/>
      <c r="N428" s="145"/>
      <c r="O428" s="148"/>
      <c r="P428" s="154"/>
      <c r="Q428" s="150"/>
      <c r="R428" s="154"/>
      <c r="S428" s="150"/>
      <c r="T428" s="151"/>
      <c r="U428" s="152"/>
      <c r="W428" s="130"/>
      <c r="X428" s="130"/>
      <c r="Y428" s="130"/>
      <c r="Z428" s="130"/>
      <c r="AA428" s="130"/>
      <c r="AB428" s="130"/>
      <c r="AC428" s="130"/>
      <c r="AD428" s="130"/>
      <c r="AE428" s="130"/>
      <c r="AF428" s="130"/>
      <c r="AG428" s="130"/>
      <c r="AH428" s="130"/>
      <c r="AI428" s="130"/>
      <c r="AJ428" s="130"/>
      <c r="AK428" s="130"/>
      <c r="AL428" s="130"/>
      <c r="AM428" s="130"/>
      <c r="AN428" s="130"/>
      <c r="AO428" s="130"/>
      <c r="AP428" s="130"/>
      <c r="AQ428" s="130"/>
      <c r="AR428" s="130"/>
      <c r="AS428" s="130"/>
      <c r="AT428" s="130"/>
      <c r="AU428" s="130"/>
      <c r="AV428" s="130"/>
    </row>
    <row r="429" spans="1:48" s="131" customFormat="1">
      <c r="A429" s="130">
        <f t="shared" si="22"/>
        <v>414</v>
      </c>
      <c r="B429" s="155"/>
      <c r="C429" s="156"/>
      <c r="D429" s="157"/>
      <c r="E429" s="291"/>
      <c r="F429" s="143"/>
      <c r="G429" s="143"/>
      <c r="H429" s="143"/>
      <c r="I429" s="143"/>
      <c r="J429" s="147"/>
      <c r="K429" s="148"/>
      <c r="L429" s="148"/>
      <c r="M429" s="148"/>
      <c r="N429" s="145"/>
      <c r="O429" s="148"/>
      <c r="P429" s="154"/>
      <c r="Q429" s="150"/>
      <c r="R429" s="154"/>
      <c r="S429" s="150"/>
      <c r="T429" s="151"/>
      <c r="U429" s="152"/>
      <c r="W429" s="130"/>
      <c r="X429" s="130"/>
      <c r="Y429" s="130"/>
      <c r="Z429" s="130"/>
      <c r="AA429" s="130"/>
      <c r="AB429" s="130"/>
      <c r="AC429" s="130"/>
      <c r="AD429" s="130"/>
      <c r="AE429" s="130"/>
      <c r="AF429" s="130"/>
      <c r="AG429" s="130"/>
      <c r="AH429" s="130"/>
      <c r="AI429" s="130"/>
      <c r="AJ429" s="130"/>
      <c r="AK429" s="130"/>
      <c r="AL429" s="130"/>
      <c r="AM429" s="130"/>
      <c r="AN429" s="130"/>
      <c r="AO429" s="130"/>
      <c r="AP429" s="130"/>
      <c r="AQ429" s="130"/>
      <c r="AR429" s="130"/>
      <c r="AS429" s="130"/>
      <c r="AT429" s="130"/>
      <c r="AU429" s="130"/>
      <c r="AV429" s="130"/>
    </row>
    <row r="430" spans="1:48" s="131" customFormat="1">
      <c r="A430" s="130">
        <f t="shared" si="22"/>
        <v>415</v>
      </c>
      <c r="B430" s="155"/>
      <c r="C430" s="156"/>
      <c r="D430" s="157"/>
      <c r="E430" s="291"/>
      <c r="F430" s="143"/>
      <c r="G430" s="143"/>
      <c r="H430" s="143"/>
      <c r="I430" s="143"/>
      <c r="J430" s="147"/>
      <c r="K430" s="148"/>
      <c r="L430" s="148"/>
      <c r="M430" s="148"/>
      <c r="N430" s="145"/>
      <c r="O430" s="148"/>
      <c r="P430" s="154"/>
      <c r="Q430" s="150"/>
      <c r="R430" s="154"/>
      <c r="S430" s="150"/>
      <c r="T430" s="151"/>
      <c r="U430" s="152"/>
      <c r="W430" s="130"/>
      <c r="X430" s="130"/>
      <c r="Y430" s="130"/>
      <c r="Z430" s="130"/>
      <c r="AA430" s="130"/>
      <c r="AB430" s="130"/>
      <c r="AC430" s="130"/>
      <c r="AD430" s="130"/>
      <c r="AE430" s="130"/>
      <c r="AF430" s="130"/>
      <c r="AG430" s="130"/>
      <c r="AH430" s="130"/>
      <c r="AI430" s="130"/>
      <c r="AJ430" s="130"/>
      <c r="AK430" s="130"/>
      <c r="AL430" s="130"/>
      <c r="AM430" s="130"/>
      <c r="AN430" s="130"/>
      <c r="AO430" s="130"/>
      <c r="AP430" s="130"/>
      <c r="AQ430" s="130"/>
      <c r="AR430" s="130"/>
      <c r="AS430" s="130"/>
      <c r="AT430" s="130"/>
      <c r="AU430" s="130"/>
      <c r="AV430" s="130"/>
    </row>
    <row r="431" spans="1:48" s="131" customFormat="1">
      <c r="A431" s="130">
        <f t="shared" si="22"/>
        <v>416</v>
      </c>
      <c r="B431" s="155"/>
      <c r="C431" s="156"/>
      <c r="D431" s="157"/>
      <c r="E431" s="291"/>
      <c r="F431" s="143"/>
      <c r="G431" s="143"/>
      <c r="H431" s="143"/>
      <c r="I431" s="143"/>
      <c r="J431" s="147"/>
      <c r="K431" s="148"/>
      <c r="L431" s="148"/>
      <c r="M431" s="148"/>
      <c r="N431" s="145"/>
      <c r="O431" s="148"/>
      <c r="P431" s="154"/>
      <c r="Q431" s="150"/>
      <c r="R431" s="154"/>
      <c r="S431" s="150"/>
      <c r="T431" s="151"/>
      <c r="U431" s="152"/>
      <c r="W431" s="130"/>
      <c r="X431" s="130"/>
      <c r="Y431" s="130"/>
      <c r="Z431" s="130"/>
      <c r="AA431" s="130"/>
      <c r="AB431" s="130"/>
      <c r="AC431" s="130"/>
      <c r="AD431" s="130"/>
      <c r="AE431" s="130"/>
      <c r="AF431" s="130"/>
      <c r="AG431" s="130"/>
      <c r="AH431" s="130"/>
      <c r="AI431" s="130"/>
      <c r="AJ431" s="130"/>
      <c r="AK431" s="130"/>
      <c r="AL431" s="130"/>
      <c r="AM431" s="130"/>
      <c r="AN431" s="130"/>
      <c r="AO431" s="130"/>
      <c r="AP431" s="130"/>
      <c r="AQ431" s="130"/>
      <c r="AR431" s="130"/>
      <c r="AS431" s="130"/>
      <c r="AT431" s="130"/>
      <c r="AU431" s="130"/>
      <c r="AV431" s="130"/>
    </row>
    <row r="432" spans="1:48" s="131" customFormat="1">
      <c r="A432" s="130">
        <f t="shared" si="22"/>
        <v>417</v>
      </c>
      <c r="B432" s="155"/>
      <c r="C432" s="156"/>
      <c r="D432" s="157"/>
      <c r="E432" s="291"/>
      <c r="F432" s="143"/>
      <c r="G432" s="143"/>
      <c r="H432" s="143"/>
      <c r="I432" s="143"/>
      <c r="J432" s="147"/>
      <c r="K432" s="148"/>
      <c r="L432" s="148"/>
      <c r="M432" s="148"/>
      <c r="N432" s="145"/>
      <c r="O432" s="148"/>
      <c r="P432" s="145"/>
      <c r="Q432" s="150"/>
      <c r="R432" s="154"/>
      <c r="S432" s="150"/>
      <c r="T432" s="151"/>
      <c r="U432" s="152"/>
      <c r="W432" s="130"/>
      <c r="X432" s="130"/>
      <c r="Y432" s="130"/>
      <c r="Z432" s="130"/>
      <c r="AA432" s="130"/>
      <c r="AB432" s="130"/>
      <c r="AC432" s="130"/>
      <c r="AD432" s="130"/>
      <c r="AE432" s="130"/>
      <c r="AF432" s="130"/>
      <c r="AG432" s="130"/>
      <c r="AH432" s="130"/>
      <c r="AI432" s="130"/>
      <c r="AJ432" s="130"/>
      <c r="AK432" s="130"/>
      <c r="AL432" s="130"/>
      <c r="AM432" s="130"/>
      <c r="AN432" s="130"/>
      <c r="AO432" s="130"/>
      <c r="AP432" s="130"/>
      <c r="AQ432" s="130"/>
      <c r="AR432" s="130"/>
      <c r="AS432" s="130"/>
      <c r="AT432" s="130"/>
      <c r="AU432" s="130"/>
      <c r="AV432" s="130"/>
    </row>
    <row r="433" spans="1:48" s="131" customFormat="1">
      <c r="A433" s="130">
        <f t="shared" si="22"/>
        <v>418</v>
      </c>
      <c r="B433" s="155"/>
      <c r="C433" s="156"/>
      <c r="D433" s="157"/>
      <c r="E433" s="291"/>
      <c r="F433" s="143"/>
      <c r="G433" s="143"/>
      <c r="H433" s="143"/>
      <c r="I433" s="143"/>
      <c r="J433" s="147"/>
      <c r="K433" s="148"/>
      <c r="L433" s="148"/>
      <c r="M433" s="148"/>
      <c r="N433" s="145"/>
      <c r="O433" s="148"/>
      <c r="P433" s="145"/>
      <c r="Q433" s="150"/>
      <c r="R433" s="154"/>
      <c r="S433" s="150"/>
      <c r="T433" s="151"/>
      <c r="U433" s="152"/>
      <c r="W433" s="130"/>
      <c r="X433" s="130"/>
      <c r="Y433" s="130"/>
      <c r="Z433" s="130"/>
      <c r="AA433" s="130"/>
      <c r="AB433" s="130"/>
      <c r="AC433" s="130"/>
      <c r="AD433" s="130"/>
      <c r="AE433" s="130"/>
      <c r="AF433" s="130"/>
      <c r="AG433" s="130"/>
      <c r="AH433" s="130"/>
      <c r="AI433" s="130"/>
      <c r="AJ433" s="130"/>
      <c r="AK433" s="130"/>
      <c r="AL433" s="130"/>
      <c r="AM433" s="130"/>
      <c r="AN433" s="130"/>
      <c r="AO433" s="130"/>
      <c r="AP433" s="130"/>
      <c r="AQ433" s="130"/>
      <c r="AR433" s="130"/>
      <c r="AS433" s="130"/>
      <c r="AT433" s="130"/>
      <c r="AU433" s="130"/>
      <c r="AV433" s="130"/>
    </row>
    <row r="434" spans="1:48" s="131" customFormat="1">
      <c r="A434" s="130">
        <f t="shared" si="22"/>
        <v>419</v>
      </c>
      <c r="B434" s="155"/>
      <c r="C434" s="156"/>
      <c r="D434" s="157"/>
      <c r="E434" s="291"/>
      <c r="F434" s="143"/>
      <c r="G434" s="143"/>
      <c r="H434" s="143"/>
      <c r="I434" s="143"/>
      <c r="J434" s="147"/>
      <c r="K434" s="148"/>
      <c r="L434" s="148"/>
      <c r="M434" s="148"/>
      <c r="N434" s="145"/>
      <c r="O434" s="148"/>
      <c r="P434" s="154"/>
      <c r="Q434" s="150"/>
      <c r="R434" s="154"/>
      <c r="S434" s="150"/>
      <c r="T434" s="151"/>
      <c r="U434" s="152"/>
      <c r="W434" s="130"/>
      <c r="X434" s="130"/>
      <c r="Y434" s="130"/>
      <c r="Z434" s="130"/>
      <c r="AA434" s="130"/>
      <c r="AB434" s="130"/>
      <c r="AC434" s="130"/>
      <c r="AD434" s="130"/>
      <c r="AE434" s="130"/>
      <c r="AF434" s="130"/>
      <c r="AG434" s="130"/>
      <c r="AH434" s="130"/>
      <c r="AI434" s="130"/>
      <c r="AJ434" s="130"/>
      <c r="AK434" s="130"/>
      <c r="AL434" s="130"/>
      <c r="AM434" s="130"/>
      <c r="AN434" s="130"/>
      <c r="AO434" s="130"/>
      <c r="AP434" s="130"/>
      <c r="AQ434" s="130"/>
      <c r="AR434" s="130"/>
      <c r="AS434" s="130"/>
      <c r="AT434" s="130"/>
      <c r="AU434" s="130"/>
      <c r="AV434" s="130"/>
    </row>
    <row r="435" spans="1:48" s="131" customFormat="1">
      <c r="A435" s="130">
        <f t="shared" ref="A435:A498" si="23">A434+1</f>
        <v>420</v>
      </c>
      <c r="B435" s="155"/>
      <c r="C435" s="156"/>
      <c r="D435" s="157"/>
      <c r="E435" s="291"/>
      <c r="F435" s="143"/>
      <c r="G435" s="143"/>
      <c r="H435" s="143"/>
      <c r="I435" s="143"/>
      <c r="J435" s="147"/>
      <c r="K435" s="148"/>
      <c r="L435" s="148"/>
      <c r="M435" s="148"/>
      <c r="N435" s="145"/>
      <c r="O435" s="148"/>
      <c r="P435" s="154"/>
      <c r="Q435" s="150"/>
      <c r="R435" s="154"/>
      <c r="S435" s="150"/>
      <c r="T435" s="151"/>
      <c r="U435" s="152"/>
      <c r="W435" s="130"/>
      <c r="X435" s="130"/>
      <c r="Y435" s="130"/>
      <c r="Z435" s="130"/>
      <c r="AA435" s="130"/>
      <c r="AB435" s="130"/>
      <c r="AC435" s="130"/>
      <c r="AD435" s="130"/>
      <c r="AE435" s="130"/>
      <c r="AF435" s="130"/>
      <c r="AG435" s="130"/>
      <c r="AH435" s="130"/>
      <c r="AI435" s="130"/>
      <c r="AJ435" s="130"/>
      <c r="AK435" s="130"/>
      <c r="AL435" s="130"/>
      <c r="AM435" s="130"/>
      <c r="AN435" s="130"/>
      <c r="AO435" s="130"/>
      <c r="AP435" s="130"/>
      <c r="AQ435" s="130"/>
      <c r="AR435" s="130"/>
      <c r="AS435" s="130"/>
      <c r="AT435" s="130"/>
      <c r="AU435" s="130"/>
      <c r="AV435" s="130"/>
    </row>
    <row r="436" spans="1:48" s="131" customFormat="1">
      <c r="A436" s="130">
        <f t="shared" si="23"/>
        <v>421</v>
      </c>
      <c r="B436" s="155"/>
      <c r="C436" s="156"/>
      <c r="D436" s="157"/>
      <c r="E436" s="291"/>
      <c r="F436" s="143"/>
      <c r="G436" s="143"/>
      <c r="H436" s="143"/>
      <c r="I436" s="143"/>
      <c r="J436" s="147"/>
      <c r="K436" s="148"/>
      <c r="L436" s="148"/>
      <c r="M436" s="148"/>
      <c r="N436" s="145"/>
      <c r="O436" s="148"/>
      <c r="P436" s="154"/>
      <c r="Q436" s="150"/>
      <c r="R436" s="154"/>
      <c r="S436" s="150"/>
      <c r="T436" s="151"/>
      <c r="U436" s="152"/>
      <c r="W436" s="130"/>
      <c r="X436" s="130"/>
      <c r="Y436" s="130"/>
      <c r="Z436" s="130"/>
      <c r="AA436" s="130"/>
      <c r="AB436" s="130"/>
      <c r="AC436" s="130"/>
      <c r="AD436" s="130"/>
      <c r="AE436" s="130"/>
      <c r="AF436" s="130"/>
      <c r="AG436" s="130"/>
      <c r="AH436" s="130"/>
      <c r="AI436" s="130"/>
      <c r="AJ436" s="130"/>
      <c r="AK436" s="130"/>
      <c r="AL436" s="130"/>
      <c r="AM436" s="130"/>
      <c r="AN436" s="130"/>
      <c r="AO436" s="130"/>
      <c r="AP436" s="130"/>
      <c r="AQ436" s="130"/>
      <c r="AR436" s="130"/>
      <c r="AS436" s="130"/>
      <c r="AT436" s="130"/>
      <c r="AU436" s="130"/>
      <c r="AV436" s="130"/>
    </row>
    <row r="437" spans="1:48" s="131" customFormat="1">
      <c r="A437" s="130">
        <f t="shared" si="23"/>
        <v>422</v>
      </c>
      <c r="B437" s="155"/>
      <c r="C437" s="156"/>
      <c r="D437" s="157"/>
      <c r="E437" s="291"/>
      <c r="F437" s="143"/>
      <c r="G437" s="143"/>
      <c r="H437" s="143"/>
      <c r="I437" s="143"/>
      <c r="J437" s="147"/>
      <c r="K437" s="148"/>
      <c r="L437" s="148"/>
      <c r="M437" s="148"/>
      <c r="N437" s="145"/>
      <c r="O437" s="148"/>
      <c r="P437" s="154"/>
      <c r="Q437" s="150"/>
      <c r="R437" s="154"/>
      <c r="S437" s="150"/>
      <c r="T437" s="151"/>
      <c r="U437" s="152"/>
      <c r="W437" s="130"/>
      <c r="X437" s="130"/>
      <c r="Y437" s="130"/>
      <c r="Z437" s="130"/>
      <c r="AA437" s="130"/>
      <c r="AB437" s="130"/>
      <c r="AC437" s="130"/>
      <c r="AD437" s="130"/>
      <c r="AE437" s="130"/>
      <c r="AF437" s="130"/>
      <c r="AG437" s="130"/>
      <c r="AH437" s="130"/>
      <c r="AI437" s="130"/>
      <c r="AJ437" s="130"/>
      <c r="AK437" s="130"/>
      <c r="AL437" s="130"/>
      <c r="AM437" s="130"/>
      <c r="AN437" s="130"/>
      <c r="AO437" s="130"/>
      <c r="AP437" s="130"/>
      <c r="AQ437" s="130"/>
      <c r="AR437" s="130"/>
      <c r="AS437" s="130"/>
      <c r="AT437" s="130"/>
      <c r="AU437" s="130"/>
      <c r="AV437" s="130"/>
    </row>
    <row r="438" spans="1:48" s="131" customFormat="1">
      <c r="A438" s="130">
        <f t="shared" si="23"/>
        <v>423</v>
      </c>
      <c r="B438" s="155"/>
      <c r="C438" s="156"/>
      <c r="D438" s="157"/>
      <c r="E438" s="291"/>
      <c r="F438" s="143"/>
      <c r="G438" s="143"/>
      <c r="H438" s="143"/>
      <c r="I438" s="143"/>
      <c r="J438" s="147"/>
      <c r="K438" s="148"/>
      <c r="L438" s="148"/>
      <c r="M438" s="148"/>
      <c r="N438" s="145"/>
      <c r="O438" s="148"/>
      <c r="P438" s="154"/>
      <c r="Q438" s="150"/>
      <c r="R438" s="154"/>
      <c r="S438" s="150"/>
      <c r="T438" s="151"/>
      <c r="U438" s="152"/>
      <c r="W438" s="130"/>
      <c r="X438" s="130"/>
      <c r="Y438" s="130"/>
      <c r="Z438" s="130"/>
      <c r="AA438" s="130"/>
      <c r="AB438" s="130"/>
      <c r="AC438" s="130"/>
      <c r="AD438" s="130"/>
      <c r="AE438" s="130"/>
      <c r="AF438" s="130"/>
      <c r="AG438" s="130"/>
      <c r="AH438" s="130"/>
      <c r="AI438" s="130"/>
      <c r="AJ438" s="130"/>
      <c r="AK438" s="130"/>
      <c r="AL438" s="130"/>
      <c r="AM438" s="130"/>
      <c r="AN438" s="130"/>
      <c r="AO438" s="130"/>
      <c r="AP438" s="130"/>
      <c r="AQ438" s="130"/>
      <c r="AR438" s="130"/>
      <c r="AS438" s="130"/>
      <c r="AT438" s="130"/>
      <c r="AU438" s="130"/>
      <c r="AV438" s="130"/>
    </row>
    <row r="439" spans="1:48" s="131" customFormat="1">
      <c r="A439" s="130">
        <f t="shared" si="23"/>
        <v>424</v>
      </c>
      <c r="B439" s="155"/>
      <c r="C439" s="156"/>
      <c r="D439" s="157"/>
      <c r="E439" s="291"/>
      <c r="F439" s="143"/>
      <c r="G439" s="143"/>
      <c r="H439" s="143"/>
      <c r="I439" s="143"/>
      <c r="J439" s="147"/>
      <c r="K439" s="148"/>
      <c r="L439" s="148"/>
      <c r="M439" s="148"/>
      <c r="N439" s="145"/>
      <c r="O439" s="148"/>
      <c r="P439" s="154"/>
      <c r="Q439" s="150"/>
      <c r="R439" s="154"/>
      <c r="S439" s="150"/>
      <c r="T439" s="151"/>
      <c r="U439" s="152"/>
      <c r="W439" s="130"/>
      <c r="X439" s="130"/>
      <c r="Y439" s="130"/>
      <c r="Z439" s="130"/>
      <c r="AA439" s="130"/>
      <c r="AB439" s="130"/>
      <c r="AC439" s="130"/>
      <c r="AD439" s="130"/>
      <c r="AE439" s="130"/>
      <c r="AF439" s="130"/>
      <c r="AG439" s="130"/>
      <c r="AH439" s="130"/>
      <c r="AI439" s="130"/>
      <c r="AJ439" s="130"/>
      <c r="AK439" s="130"/>
      <c r="AL439" s="130"/>
      <c r="AM439" s="130"/>
      <c r="AN439" s="130"/>
      <c r="AO439" s="130"/>
      <c r="AP439" s="130"/>
      <c r="AQ439" s="130"/>
      <c r="AR439" s="130"/>
      <c r="AS439" s="130"/>
      <c r="AT439" s="130"/>
      <c r="AU439" s="130"/>
      <c r="AV439" s="130"/>
    </row>
    <row r="440" spans="1:48" s="131" customFormat="1">
      <c r="A440" s="130">
        <f t="shared" si="23"/>
        <v>425</v>
      </c>
      <c r="B440" s="155"/>
      <c r="C440" s="156"/>
      <c r="D440" s="157"/>
      <c r="E440" s="291"/>
      <c r="F440" s="143"/>
      <c r="G440" s="143"/>
      <c r="H440" s="143"/>
      <c r="I440" s="143"/>
      <c r="J440" s="147"/>
      <c r="K440" s="148"/>
      <c r="L440" s="148"/>
      <c r="M440" s="148"/>
      <c r="N440" s="145"/>
      <c r="O440" s="148"/>
      <c r="P440" s="163"/>
      <c r="Q440" s="150"/>
      <c r="R440" s="154"/>
      <c r="S440" s="150"/>
      <c r="T440" s="151"/>
      <c r="U440" s="152"/>
      <c r="W440" s="130"/>
      <c r="X440" s="130"/>
      <c r="Y440" s="130"/>
      <c r="Z440" s="130"/>
      <c r="AA440" s="130"/>
      <c r="AB440" s="130"/>
      <c r="AC440" s="130"/>
      <c r="AD440" s="130"/>
      <c r="AE440" s="130"/>
      <c r="AF440" s="130"/>
      <c r="AG440" s="130"/>
      <c r="AH440" s="130"/>
      <c r="AI440" s="130"/>
      <c r="AJ440" s="130"/>
      <c r="AK440" s="130"/>
      <c r="AL440" s="130"/>
      <c r="AM440" s="130"/>
      <c r="AN440" s="130"/>
      <c r="AO440" s="130"/>
      <c r="AP440" s="130"/>
      <c r="AQ440" s="130"/>
      <c r="AR440" s="130"/>
      <c r="AS440" s="130"/>
      <c r="AT440" s="130"/>
      <c r="AU440" s="130"/>
      <c r="AV440" s="130"/>
    </row>
    <row r="441" spans="1:48" s="131" customFormat="1">
      <c r="A441" s="130">
        <f t="shared" si="23"/>
        <v>426</v>
      </c>
      <c r="B441" s="155"/>
      <c r="C441" s="156"/>
      <c r="D441" s="157"/>
      <c r="E441" s="291"/>
      <c r="F441" s="143"/>
      <c r="G441" s="143"/>
      <c r="H441" s="143"/>
      <c r="I441" s="143"/>
      <c r="J441" s="147"/>
      <c r="K441" s="148"/>
      <c r="L441" s="148"/>
      <c r="M441" s="148"/>
      <c r="N441" s="145"/>
      <c r="O441" s="148"/>
      <c r="P441" s="154"/>
      <c r="Q441" s="150"/>
      <c r="R441" s="154"/>
      <c r="S441" s="150"/>
      <c r="T441" s="151"/>
      <c r="U441" s="152"/>
      <c r="W441" s="130"/>
      <c r="X441" s="130"/>
      <c r="Y441" s="130"/>
      <c r="Z441" s="130"/>
      <c r="AA441" s="130"/>
      <c r="AB441" s="130"/>
      <c r="AC441" s="130"/>
      <c r="AD441" s="130"/>
      <c r="AE441" s="130"/>
      <c r="AF441" s="130"/>
      <c r="AG441" s="130"/>
      <c r="AH441" s="130"/>
      <c r="AI441" s="130"/>
      <c r="AJ441" s="130"/>
      <c r="AK441" s="130"/>
      <c r="AL441" s="130"/>
      <c r="AM441" s="130"/>
      <c r="AN441" s="130"/>
      <c r="AO441" s="130"/>
      <c r="AP441" s="130"/>
      <c r="AQ441" s="130"/>
      <c r="AR441" s="130"/>
      <c r="AS441" s="130"/>
      <c r="AT441" s="130"/>
      <c r="AU441" s="130"/>
      <c r="AV441" s="130"/>
    </row>
    <row r="442" spans="1:48" s="131" customFormat="1">
      <c r="A442" s="130">
        <f t="shared" si="23"/>
        <v>427</v>
      </c>
      <c r="B442" s="155"/>
      <c r="C442" s="156"/>
      <c r="D442" s="157"/>
      <c r="E442" s="291"/>
      <c r="F442" s="143"/>
      <c r="G442" s="143"/>
      <c r="H442" s="143"/>
      <c r="I442" s="143"/>
      <c r="J442" s="147"/>
      <c r="K442" s="148"/>
      <c r="L442" s="148"/>
      <c r="M442" s="148"/>
      <c r="N442" s="145"/>
      <c r="O442" s="148"/>
      <c r="P442" s="154"/>
      <c r="Q442" s="150"/>
      <c r="R442" s="154"/>
      <c r="S442" s="150"/>
      <c r="T442" s="151"/>
      <c r="U442" s="152"/>
      <c r="W442" s="130"/>
      <c r="X442" s="130"/>
      <c r="Y442" s="130"/>
      <c r="Z442" s="130"/>
      <c r="AA442" s="130"/>
      <c r="AB442" s="130"/>
      <c r="AC442" s="130"/>
      <c r="AD442" s="130"/>
      <c r="AE442" s="130"/>
      <c r="AF442" s="130"/>
      <c r="AG442" s="130"/>
      <c r="AH442" s="130"/>
      <c r="AI442" s="130"/>
      <c r="AJ442" s="130"/>
      <c r="AK442" s="130"/>
      <c r="AL442" s="130"/>
      <c r="AM442" s="130"/>
      <c r="AN442" s="130"/>
      <c r="AO442" s="130"/>
      <c r="AP442" s="130"/>
      <c r="AQ442" s="130"/>
      <c r="AR442" s="130"/>
      <c r="AS442" s="130"/>
      <c r="AT442" s="130"/>
      <c r="AU442" s="130"/>
      <c r="AV442" s="130"/>
    </row>
    <row r="443" spans="1:48" s="131" customFormat="1">
      <c r="A443" s="130">
        <f t="shared" si="23"/>
        <v>428</v>
      </c>
      <c r="B443" s="155"/>
      <c r="C443" s="156"/>
      <c r="D443" s="157"/>
      <c r="E443" s="291"/>
      <c r="F443" s="143"/>
      <c r="G443" s="143"/>
      <c r="H443" s="143"/>
      <c r="I443" s="143"/>
      <c r="J443" s="147"/>
      <c r="K443" s="148"/>
      <c r="L443" s="148"/>
      <c r="M443" s="148"/>
      <c r="N443" s="145"/>
      <c r="O443" s="148"/>
      <c r="P443" s="163"/>
      <c r="Q443" s="150"/>
      <c r="R443" s="154"/>
      <c r="S443" s="150"/>
      <c r="T443" s="151"/>
      <c r="U443" s="152"/>
      <c r="W443" s="130"/>
      <c r="X443" s="130"/>
      <c r="Y443" s="130"/>
      <c r="Z443" s="130"/>
      <c r="AA443" s="130"/>
      <c r="AB443" s="130"/>
      <c r="AC443" s="130"/>
      <c r="AD443" s="130"/>
      <c r="AE443" s="130"/>
      <c r="AF443" s="130"/>
      <c r="AG443" s="130"/>
      <c r="AH443" s="130"/>
      <c r="AI443" s="130"/>
      <c r="AJ443" s="130"/>
      <c r="AK443" s="130"/>
      <c r="AL443" s="130"/>
      <c r="AM443" s="130"/>
      <c r="AN443" s="130"/>
      <c r="AO443" s="130"/>
      <c r="AP443" s="130"/>
      <c r="AQ443" s="130"/>
      <c r="AR443" s="130"/>
      <c r="AS443" s="130"/>
      <c r="AT443" s="130"/>
      <c r="AU443" s="130"/>
      <c r="AV443" s="130"/>
    </row>
    <row r="444" spans="1:48" s="131" customFormat="1">
      <c r="A444" s="130">
        <f t="shared" si="23"/>
        <v>429</v>
      </c>
      <c r="B444" s="155"/>
      <c r="C444" s="156"/>
      <c r="D444" s="157"/>
      <c r="E444" s="291"/>
      <c r="F444" s="143"/>
      <c r="G444" s="143"/>
      <c r="H444" s="143"/>
      <c r="I444" s="143"/>
      <c r="J444" s="147"/>
      <c r="K444" s="148"/>
      <c r="L444" s="148"/>
      <c r="M444" s="148"/>
      <c r="N444" s="145"/>
      <c r="O444" s="148"/>
      <c r="P444" s="154"/>
      <c r="Q444" s="150"/>
      <c r="R444" s="154"/>
      <c r="S444" s="150"/>
      <c r="T444" s="151"/>
      <c r="U444" s="152"/>
      <c r="W444" s="130"/>
      <c r="X444" s="130"/>
      <c r="Y444" s="130"/>
      <c r="Z444" s="130"/>
      <c r="AA444" s="130"/>
      <c r="AB444" s="130"/>
      <c r="AC444" s="130"/>
      <c r="AD444" s="130"/>
      <c r="AE444" s="130"/>
      <c r="AF444" s="130"/>
      <c r="AG444" s="130"/>
      <c r="AH444" s="130"/>
      <c r="AI444" s="130"/>
      <c r="AJ444" s="130"/>
      <c r="AK444" s="130"/>
      <c r="AL444" s="130"/>
      <c r="AM444" s="130"/>
      <c r="AN444" s="130"/>
      <c r="AO444" s="130"/>
      <c r="AP444" s="130"/>
      <c r="AQ444" s="130"/>
      <c r="AR444" s="130"/>
      <c r="AS444" s="130"/>
      <c r="AT444" s="130"/>
      <c r="AU444" s="130"/>
      <c r="AV444" s="130"/>
    </row>
    <row r="445" spans="1:48" s="131" customFormat="1">
      <c r="A445" s="130">
        <f t="shared" si="23"/>
        <v>430</v>
      </c>
      <c r="B445" s="155"/>
      <c r="C445" s="156"/>
      <c r="D445" s="157"/>
      <c r="E445" s="291"/>
      <c r="F445" s="143"/>
      <c r="G445" s="143"/>
      <c r="H445" s="143"/>
      <c r="I445" s="143"/>
      <c r="J445" s="147"/>
      <c r="K445" s="148"/>
      <c r="L445" s="148"/>
      <c r="M445" s="148"/>
      <c r="N445" s="145"/>
      <c r="O445" s="148"/>
      <c r="P445" s="154"/>
      <c r="Q445" s="150"/>
      <c r="R445" s="154"/>
      <c r="S445" s="150"/>
      <c r="T445" s="151"/>
      <c r="U445" s="152"/>
      <c r="W445" s="130"/>
      <c r="X445" s="130"/>
      <c r="Y445" s="130"/>
      <c r="Z445" s="130"/>
      <c r="AA445" s="130"/>
      <c r="AB445" s="130"/>
      <c r="AC445" s="130"/>
      <c r="AD445" s="130"/>
      <c r="AE445" s="130"/>
      <c r="AF445" s="130"/>
      <c r="AG445" s="130"/>
      <c r="AH445" s="130"/>
      <c r="AI445" s="130"/>
      <c r="AJ445" s="130"/>
      <c r="AK445" s="130"/>
      <c r="AL445" s="130"/>
      <c r="AM445" s="130"/>
      <c r="AN445" s="130"/>
      <c r="AO445" s="130"/>
      <c r="AP445" s="130"/>
      <c r="AQ445" s="130"/>
      <c r="AR445" s="130"/>
      <c r="AS445" s="130"/>
      <c r="AT445" s="130"/>
      <c r="AU445" s="130"/>
      <c r="AV445" s="130"/>
    </row>
    <row r="446" spans="1:48" s="131" customFormat="1">
      <c r="A446" s="130">
        <f t="shared" si="23"/>
        <v>431</v>
      </c>
      <c r="B446" s="155"/>
      <c r="C446" s="156"/>
      <c r="D446" s="157"/>
      <c r="E446" s="291"/>
      <c r="F446" s="143"/>
      <c r="G446" s="143"/>
      <c r="H446" s="143"/>
      <c r="I446" s="143"/>
      <c r="J446" s="147"/>
      <c r="K446" s="148"/>
      <c r="L446" s="148"/>
      <c r="M446" s="148"/>
      <c r="N446" s="145"/>
      <c r="O446" s="148"/>
      <c r="P446" s="154"/>
      <c r="Q446" s="150"/>
      <c r="R446" s="154"/>
      <c r="S446" s="150"/>
      <c r="T446" s="151"/>
      <c r="U446" s="152"/>
      <c r="W446" s="130"/>
      <c r="X446" s="130"/>
      <c r="Y446" s="130"/>
      <c r="Z446" s="130"/>
      <c r="AA446" s="130"/>
      <c r="AB446" s="130"/>
      <c r="AC446" s="130"/>
      <c r="AD446" s="130"/>
      <c r="AE446" s="130"/>
      <c r="AF446" s="130"/>
      <c r="AG446" s="130"/>
      <c r="AH446" s="130"/>
      <c r="AI446" s="130"/>
      <c r="AJ446" s="130"/>
      <c r="AK446" s="130"/>
      <c r="AL446" s="130"/>
      <c r="AM446" s="130"/>
      <c r="AN446" s="130"/>
      <c r="AO446" s="130"/>
      <c r="AP446" s="130"/>
      <c r="AQ446" s="130"/>
      <c r="AR446" s="130"/>
      <c r="AS446" s="130"/>
      <c r="AT446" s="130"/>
      <c r="AU446" s="130"/>
      <c r="AV446" s="130"/>
    </row>
    <row r="447" spans="1:48" s="131" customFormat="1">
      <c r="A447" s="130">
        <f t="shared" si="23"/>
        <v>432</v>
      </c>
      <c r="B447" s="155"/>
      <c r="C447" s="156"/>
      <c r="D447" s="157"/>
      <c r="E447" s="291"/>
      <c r="F447" s="143"/>
      <c r="G447" s="143"/>
      <c r="H447" s="143"/>
      <c r="I447" s="143"/>
      <c r="J447" s="147"/>
      <c r="K447" s="148"/>
      <c r="L447" s="148"/>
      <c r="M447" s="148"/>
      <c r="N447" s="145"/>
      <c r="O447" s="148"/>
      <c r="P447" s="154"/>
      <c r="Q447" s="150"/>
      <c r="R447" s="154"/>
      <c r="S447" s="150"/>
      <c r="T447" s="151"/>
      <c r="U447" s="152"/>
      <c r="W447" s="130"/>
      <c r="X447" s="130"/>
      <c r="Y447" s="130"/>
      <c r="Z447" s="130"/>
      <c r="AA447" s="130"/>
      <c r="AB447" s="130"/>
      <c r="AC447" s="130"/>
      <c r="AD447" s="130"/>
      <c r="AE447" s="130"/>
      <c r="AF447" s="130"/>
      <c r="AG447" s="130"/>
      <c r="AH447" s="130"/>
      <c r="AI447" s="130"/>
      <c r="AJ447" s="130"/>
      <c r="AK447" s="130"/>
      <c r="AL447" s="130"/>
      <c r="AM447" s="130"/>
      <c r="AN447" s="130"/>
      <c r="AO447" s="130"/>
      <c r="AP447" s="130"/>
      <c r="AQ447" s="130"/>
      <c r="AR447" s="130"/>
      <c r="AS447" s="130"/>
      <c r="AT447" s="130"/>
      <c r="AU447" s="130"/>
      <c r="AV447" s="130"/>
    </row>
    <row r="448" spans="1:48" s="131" customFormat="1">
      <c r="A448" s="130">
        <f t="shared" si="23"/>
        <v>433</v>
      </c>
      <c r="B448" s="155"/>
      <c r="C448" s="156"/>
      <c r="D448" s="157"/>
      <c r="E448" s="291"/>
      <c r="F448" s="143"/>
      <c r="G448" s="143"/>
      <c r="H448" s="143"/>
      <c r="I448" s="143"/>
      <c r="J448" s="147"/>
      <c r="K448" s="148"/>
      <c r="L448" s="148"/>
      <c r="M448" s="148"/>
      <c r="N448" s="145"/>
      <c r="O448" s="148"/>
      <c r="P448" s="154"/>
      <c r="Q448" s="150"/>
      <c r="R448" s="154"/>
      <c r="S448" s="150"/>
      <c r="T448" s="151"/>
      <c r="U448" s="152"/>
      <c r="W448" s="130"/>
      <c r="X448" s="130"/>
      <c r="Y448" s="130"/>
      <c r="Z448" s="130"/>
      <c r="AA448" s="130"/>
      <c r="AB448" s="130"/>
      <c r="AC448" s="130"/>
      <c r="AD448" s="130"/>
      <c r="AE448" s="130"/>
      <c r="AF448" s="130"/>
      <c r="AG448" s="130"/>
      <c r="AH448" s="130"/>
      <c r="AI448" s="130"/>
      <c r="AJ448" s="130"/>
      <c r="AK448" s="130"/>
      <c r="AL448" s="130"/>
      <c r="AM448" s="130"/>
      <c r="AN448" s="130"/>
      <c r="AO448" s="130"/>
      <c r="AP448" s="130"/>
      <c r="AQ448" s="130"/>
      <c r="AR448" s="130"/>
      <c r="AS448" s="130"/>
      <c r="AT448" s="130"/>
      <c r="AU448" s="130"/>
      <c r="AV448" s="130"/>
    </row>
    <row r="449" spans="1:48" s="131" customFormat="1">
      <c r="A449" s="130">
        <f t="shared" si="23"/>
        <v>434</v>
      </c>
      <c r="B449" s="155"/>
      <c r="C449" s="156"/>
      <c r="D449" s="157"/>
      <c r="E449" s="291"/>
      <c r="F449" s="143"/>
      <c r="G449" s="143"/>
      <c r="H449" s="143"/>
      <c r="I449" s="143"/>
      <c r="J449" s="147"/>
      <c r="K449" s="148"/>
      <c r="L449" s="148"/>
      <c r="M449" s="148"/>
      <c r="N449" s="145"/>
      <c r="O449" s="148"/>
      <c r="P449" s="154"/>
      <c r="Q449" s="150"/>
      <c r="R449" s="154"/>
      <c r="S449" s="150"/>
      <c r="T449" s="151"/>
      <c r="U449" s="152"/>
      <c r="W449" s="130"/>
      <c r="X449" s="130"/>
      <c r="Y449" s="130"/>
      <c r="Z449" s="130"/>
      <c r="AA449" s="130"/>
      <c r="AB449" s="130"/>
      <c r="AC449" s="130"/>
      <c r="AD449" s="130"/>
      <c r="AE449" s="130"/>
      <c r="AF449" s="130"/>
      <c r="AG449" s="130"/>
      <c r="AH449" s="130"/>
      <c r="AI449" s="130"/>
      <c r="AJ449" s="130"/>
      <c r="AK449" s="130"/>
      <c r="AL449" s="130"/>
      <c r="AM449" s="130"/>
      <c r="AN449" s="130"/>
      <c r="AO449" s="130"/>
      <c r="AP449" s="130"/>
      <c r="AQ449" s="130"/>
      <c r="AR449" s="130"/>
      <c r="AS449" s="130"/>
      <c r="AT449" s="130"/>
      <c r="AU449" s="130"/>
      <c r="AV449" s="130"/>
    </row>
    <row r="450" spans="1:48" s="131" customFormat="1">
      <c r="A450" s="130">
        <f t="shared" si="23"/>
        <v>435</v>
      </c>
      <c r="B450" s="155"/>
      <c r="C450" s="156"/>
      <c r="D450" s="157"/>
      <c r="E450" s="291"/>
      <c r="F450" s="143"/>
      <c r="G450" s="143"/>
      <c r="H450" s="143"/>
      <c r="I450" s="143"/>
      <c r="J450" s="147"/>
      <c r="K450" s="148"/>
      <c r="L450" s="148"/>
      <c r="M450" s="148"/>
      <c r="N450" s="145"/>
      <c r="O450" s="148"/>
      <c r="P450" s="154"/>
      <c r="Q450" s="150"/>
      <c r="R450" s="154"/>
      <c r="S450" s="150"/>
      <c r="T450" s="151"/>
      <c r="U450" s="152"/>
      <c r="W450" s="130"/>
      <c r="X450" s="130"/>
      <c r="Y450" s="130"/>
      <c r="Z450" s="130"/>
      <c r="AA450" s="130"/>
      <c r="AB450" s="130"/>
      <c r="AC450" s="130"/>
      <c r="AD450" s="130"/>
      <c r="AE450" s="130"/>
      <c r="AF450" s="130"/>
      <c r="AG450" s="130"/>
      <c r="AH450" s="130"/>
      <c r="AI450" s="130"/>
      <c r="AJ450" s="130"/>
      <c r="AK450" s="130"/>
      <c r="AL450" s="130"/>
      <c r="AM450" s="130"/>
      <c r="AN450" s="130"/>
      <c r="AO450" s="130"/>
      <c r="AP450" s="130"/>
      <c r="AQ450" s="130"/>
      <c r="AR450" s="130"/>
      <c r="AS450" s="130"/>
      <c r="AT450" s="130"/>
      <c r="AU450" s="130"/>
      <c r="AV450" s="130"/>
    </row>
    <row r="451" spans="1:48" s="131" customFormat="1">
      <c r="A451" s="130">
        <f t="shared" si="23"/>
        <v>436</v>
      </c>
      <c r="B451" s="155"/>
      <c r="C451" s="156"/>
      <c r="D451" s="157"/>
      <c r="E451" s="291"/>
      <c r="F451" s="143"/>
      <c r="G451" s="143"/>
      <c r="H451" s="143"/>
      <c r="I451" s="143"/>
      <c r="J451" s="147"/>
      <c r="K451" s="148"/>
      <c r="L451" s="148"/>
      <c r="M451" s="148"/>
      <c r="N451" s="145"/>
      <c r="O451" s="148"/>
      <c r="P451" s="154"/>
      <c r="Q451" s="150"/>
      <c r="R451" s="154"/>
      <c r="S451" s="150"/>
      <c r="T451" s="151"/>
      <c r="U451" s="152"/>
      <c r="W451" s="130"/>
      <c r="X451" s="130"/>
      <c r="Y451" s="130"/>
      <c r="Z451" s="130"/>
      <c r="AA451" s="130"/>
      <c r="AB451" s="130"/>
      <c r="AC451" s="130"/>
      <c r="AD451" s="130"/>
      <c r="AE451" s="130"/>
      <c r="AF451" s="130"/>
      <c r="AG451" s="130"/>
      <c r="AH451" s="130"/>
      <c r="AI451" s="130"/>
      <c r="AJ451" s="130"/>
      <c r="AK451" s="130"/>
      <c r="AL451" s="130"/>
      <c r="AM451" s="130"/>
      <c r="AN451" s="130"/>
      <c r="AO451" s="130"/>
      <c r="AP451" s="130"/>
      <c r="AQ451" s="130"/>
      <c r="AR451" s="130"/>
      <c r="AS451" s="130"/>
      <c r="AT451" s="130"/>
      <c r="AU451" s="130"/>
      <c r="AV451" s="130"/>
    </row>
    <row r="452" spans="1:48" s="131" customFormat="1">
      <c r="A452" s="130">
        <f t="shared" si="23"/>
        <v>437</v>
      </c>
      <c r="B452" s="155"/>
      <c r="C452" s="156"/>
      <c r="D452" s="157"/>
      <c r="E452" s="292"/>
      <c r="F452" s="143"/>
      <c r="G452" s="143"/>
      <c r="H452" s="143"/>
      <c r="I452" s="143"/>
      <c r="J452" s="147"/>
      <c r="K452" s="148"/>
      <c r="L452" s="148"/>
      <c r="M452" s="148"/>
      <c r="N452" s="145"/>
      <c r="O452" s="148"/>
      <c r="P452" s="154"/>
      <c r="Q452" s="150"/>
      <c r="R452" s="154"/>
      <c r="S452" s="150"/>
      <c r="T452" s="151"/>
      <c r="U452" s="152"/>
      <c r="W452" s="130"/>
      <c r="X452" s="130"/>
      <c r="Y452" s="130"/>
      <c r="Z452" s="130"/>
      <c r="AA452" s="130"/>
      <c r="AB452" s="130"/>
      <c r="AC452" s="130"/>
      <c r="AD452" s="130"/>
      <c r="AE452" s="130"/>
      <c r="AF452" s="130"/>
      <c r="AG452" s="130"/>
      <c r="AH452" s="130"/>
      <c r="AI452" s="130"/>
      <c r="AJ452" s="130"/>
      <c r="AK452" s="130"/>
      <c r="AL452" s="130"/>
      <c r="AM452" s="130"/>
      <c r="AN452" s="130"/>
      <c r="AO452" s="130"/>
      <c r="AP452" s="130"/>
      <c r="AQ452" s="130"/>
      <c r="AR452" s="130"/>
      <c r="AS452" s="130"/>
      <c r="AT452" s="130"/>
      <c r="AU452" s="130"/>
      <c r="AV452" s="130"/>
    </row>
    <row r="453" spans="1:48" s="131" customFormat="1">
      <c r="A453" s="130">
        <f t="shared" si="23"/>
        <v>438</v>
      </c>
      <c r="B453" s="155"/>
      <c r="C453" s="156"/>
      <c r="D453" s="157"/>
      <c r="E453" s="292"/>
      <c r="F453" s="143"/>
      <c r="G453" s="143"/>
      <c r="H453" s="143"/>
      <c r="I453" s="143"/>
      <c r="J453" s="147"/>
      <c r="K453" s="148"/>
      <c r="L453" s="148"/>
      <c r="M453" s="148"/>
      <c r="N453" s="145"/>
      <c r="O453" s="148"/>
      <c r="P453" s="154"/>
      <c r="Q453" s="150"/>
      <c r="R453" s="154"/>
      <c r="S453" s="150"/>
      <c r="T453" s="151"/>
      <c r="U453" s="152"/>
      <c r="W453" s="130"/>
      <c r="X453" s="130"/>
      <c r="Y453" s="130"/>
      <c r="Z453" s="130"/>
      <c r="AA453" s="130"/>
      <c r="AB453" s="130"/>
      <c r="AC453" s="130"/>
      <c r="AD453" s="130"/>
      <c r="AE453" s="130"/>
      <c r="AF453" s="130"/>
      <c r="AG453" s="130"/>
      <c r="AH453" s="130"/>
      <c r="AI453" s="130"/>
      <c r="AJ453" s="130"/>
      <c r="AK453" s="130"/>
      <c r="AL453" s="130"/>
      <c r="AM453" s="130"/>
      <c r="AN453" s="130"/>
      <c r="AO453" s="130"/>
      <c r="AP453" s="130"/>
      <c r="AQ453" s="130"/>
      <c r="AR453" s="130"/>
      <c r="AS453" s="130"/>
      <c r="AT453" s="130"/>
      <c r="AU453" s="130"/>
      <c r="AV453" s="130"/>
    </row>
    <row r="454" spans="1:48" s="131" customFormat="1">
      <c r="A454" s="130">
        <f t="shared" si="23"/>
        <v>439</v>
      </c>
      <c r="B454" s="155"/>
      <c r="C454" s="156"/>
      <c r="D454" s="157"/>
      <c r="E454" s="292"/>
      <c r="F454" s="143"/>
      <c r="G454" s="143"/>
      <c r="H454" s="143"/>
      <c r="I454" s="143"/>
      <c r="J454" s="147"/>
      <c r="K454" s="148"/>
      <c r="L454" s="148"/>
      <c r="M454" s="148"/>
      <c r="N454" s="145"/>
      <c r="O454" s="148"/>
      <c r="P454" s="154"/>
      <c r="Q454" s="150"/>
      <c r="R454" s="154"/>
      <c r="S454" s="150"/>
      <c r="T454" s="151"/>
      <c r="U454" s="152"/>
      <c r="W454" s="130"/>
      <c r="X454" s="130"/>
      <c r="Y454" s="130"/>
      <c r="Z454" s="130"/>
      <c r="AA454" s="130"/>
      <c r="AB454" s="130"/>
      <c r="AC454" s="130"/>
      <c r="AD454" s="130"/>
      <c r="AE454" s="130"/>
      <c r="AF454" s="130"/>
      <c r="AG454" s="130"/>
      <c r="AH454" s="130"/>
      <c r="AI454" s="130"/>
      <c r="AJ454" s="130"/>
      <c r="AK454" s="130"/>
      <c r="AL454" s="130"/>
      <c r="AM454" s="130"/>
      <c r="AN454" s="130"/>
      <c r="AO454" s="130"/>
      <c r="AP454" s="130"/>
      <c r="AQ454" s="130"/>
      <c r="AR454" s="130"/>
      <c r="AS454" s="130"/>
      <c r="AT454" s="130"/>
      <c r="AU454" s="130"/>
      <c r="AV454" s="130"/>
    </row>
    <row r="455" spans="1:48" s="131" customFormat="1">
      <c r="A455" s="130">
        <f t="shared" si="23"/>
        <v>440</v>
      </c>
      <c r="B455" s="155"/>
      <c r="C455" s="156"/>
      <c r="D455" s="157"/>
      <c r="E455" s="292"/>
      <c r="F455" s="143"/>
      <c r="G455" s="143"/>
      <c r="H455" s="143"/>
      <c r="I455" s="143"/>
      <c r="J455" s="147"/>
      <c r="K455" s="148"/>
      <c r="L455" s="148"/>
      <c r="M455" s="148"/>
      <c r="N455" s="145"/>
      <c r="O455" s="148"/>
      <c r="P455" s="154"/>
      <c r="Q455" s="150"/>
      <c r="R455" s="154"/>
      <c r="S455" s="150"/>
      <c r="T455" s="151"/>
      <c r="U455" s="152"/>
      <c r="W455" s="130"/>
      <c r="X455" s="130"/>
      <c r="Y455" s="130"/>
      <c r="Z455" s="130"/>
      <c r="AA455" s="130"/>
      <c r="AB455" s="130"/>
      <c r="AC455" s="130"/>
      <c r="AD455" s="130"/>
      <c r="AE455" s="130"/>
      <c r="AF455" s="130"/>
      <c r="AG455" s="130"/>
      <c r="AH455" s="130"/>
      <c r="AI455" s="130"/>
      <c r="AJ455" s="130"/>
      <c r="AK455" s="130"/>
      <c r="AL455" s="130"/>
      <c r="AM455" s="130"/>
      <c r="AN455" s="130"/>
      <c r="AO455" s="130"/>
      <c r="AP455" s="130"/>
      <c r="AQ455" s="130"/>
      <c r="AR455" s="130"/>
      <c r="AS455" s="130"/>
      <c r="AT455" s="130"/>
      <c r="AU455" s="130"/>
      <c r="AV455" s="130"/>
    </row>
    <row r="456" spans="1:48" s="131" customFormat="1">
      <c r="A456" s="130">
        <f t="shared" si="23"/>
        <v>441</v>
      </c>
      <c r="B456" s="155"/>
      <c r="C456" s="156"/>
      <c r="D456" s="157"/>
      <c r="E456" s="291"/>
      <c r="F456" s="143"/>
      <c r="G456" s="143"/>
      <c r="H456" s="143"/>
      <c r="I456" s="143"/>
      <c r="J456" s="147"/>
      <c r="K456" s="148"/>
      <c r="L456" s="148"/>
      <c r="M456" s="148"/>
      <c r="N456" s="145"/>
      <c r="O456" s="148"/>
      <c r="P456" s="154"/>
      <c r="Q456" s="150"/>
      <c r="R456" s="154"/>
      <c r="S456" s="150"/>
      <c r="T456" s="151"/>
      <c r="U456" s="152"/>
      <c r="W456" s="130"/>
      <c r="X456" s="130"/>
      <c r="Y456" s="130"/>
      <c r="Z456" s="130"/>
      <c r="AA456" s="130"/>
      <c r="AB456" s="130"/>
      <c r="AC456" s="130"/>
      <c r="AD456" s="130"/>
      <c r="AE456" s="130"/>
      <c r="AF456" s="130"/>
      <c r="AG456" s="130"/>
      <c r="AH456" s="130"/>
      <c r="AI456" s="130"/>
      <c r="AJ456" s="130"/>
      <c r="AK456" s="130"/>
      <c r="AL456" s="130"/>
      <c r="AM456" s="130"/>
      <c r="AN456" s="130"/>
      <c r="AO456" s="130"/>
      <c r="AP456" s="130"/>
      <c r="AQ456" s="130"/>
      <c r="AR456" s="130"/>
      <c r="AS456" s="130"/>
      <c r="AT456" s="130"/>
      <c r="AU456" s="130"/>
      <c r="AV456" s="130"/>
    </row>
    <row r="457" spans="1:48" s="131" customFormat="1">
      <c r="A457" s="130">
        <f t="shared" si="23"/>
        <v>442</v>
      </c>
      <c r="B457" s="155"/>
      <c r="C457" s="156"/>
      <c r="D457" s="157"/>
      <c r="E457" s="291"/>
      <c r="F457" s="143"/>
      <c r="G457" s="143"/>
      <c r="H457" s="143"/>
      <c r="I457" s="143"/>
      <c r="J457" s="147"/>
      <c r="K457" s="148"/>
      <c r="L457" s="148"/>
      <c r="M457" s="148"/>
      <c r="N457" s="145"/>
      <c r="O457" s="148"/>
      <c r="P457" s="154"/>
      <c r="Q457" s="150"/>
      <c r="R457" s="154"/>
      <c r="S457" s="150"/>
      <c r="T457" s="151"/>
      <c r="U457" s="152"/>
      <c r="W457" s="130"/>
      <c r="X457" s="130"/>
      <c r="Y457" s="130"/>
      <c r="Z457" s="130"/>
      <c r="AA457" s="130"/>
      <c r="AB457" s="130"/>
      <c r="AC457" s="130"/>
      <c r="AD457" s="130"/>
      <c r="AE457" s="130"/>
      <c r="AF457" s="130"/>
      <c r="AG457" s="130"/>
      <c r="AH457" s="130"/>
      <c r="AI457" s="130"/>
      <c r="AJ457" s="130"/>
      <c r="AK457" s="130"/>
      <c r="AL457" s="130"/>
      <c r="AM457" s="130"/>
      <c r="AN457" s="130"/>
      <c r="AO457" s="130"/>
      <c r="AP457" s="130"/>
      <c r="AQ457" s="130"/>
      <c r="AR457" s="130"/>
      <c r="AS457" s="130"/>
      <c r="AT457" s="130"/>
      <c r="AU457" s="130"/>
      <c r="AV457" s="130"/>
    </row>
    <row r="458" spans="1:48">
      <c r="A458" s="130">
        <f t="shared" si="23"/>
        <v>443</v>
      </c>
      <c r="B458" s="155"/>
      <c r="C458" s="156"/>
      <c r="D458" s="157"/>
      <c r="E458" s="291"/>
      <c r="F458" s="143"/>
      <c r="G458" s="143"/>
      <c r="H458" s="143"/>
      <c r="I458" s="143"/>
      <c r="J458" s="147"/>
      <c r="K458" s="148"/>
      <c r="L458" s="148"/>
      <c r="M458" s="148"/>
      <c r="N458" s="145"/>
      <c r="O458" s="148"/>
      <c r="P458" s="154"/>
      <c r="Q458" s="150"/>
      <c r="R458" s="154"/>
      <c r="S458" s="150"/>
      <c r="T458" s="151"/>
      <c r="U458" s="152"/>
      <c r="V458" s="131"/>
      <c r="X458" s="130"/>
    </row>
    <row r="459" spans="1:48">
      <c r="A459" s="130">
        <f t="shared" si="23"/>
        <v>444</v>
      </c>
      <c r="B459" s="155"/>
      <c r="C459" s="156"/>
      <c r="D459" s="157"/>
      <c r="E459" s="291"/>
      <c r="F459" s="143"/>
      <c r="G459" s="143"/>
      <c r="H459" s="143"/>
      <c r="I459" s="143"/>
      <c r="J459" s="147"/>
      <c r="K459" s="148"/>
      <c r="L459" s="148"/>
      <c r="M459" s="148"/>
      <c r="N459" s="145"/>
      <c r="O459" s="148"/>
      <c r="P459" s="154"/>
      <c r="Q459" s="150"/>
      <c r="R459" s="154"/>
      <c r="S459" s="150"/>
      <c r="T459" s="151"/>
      <c r="U459" s="152"/>
      <c r="V459" s="131"/>
      <c r="X459" s="130"/>
    </row>
    <row r="460" spans="1:48">
      <c r="A460" s="130">
        <f t="shared" si="23"/>
        <v>445</v>
      </c>
      <c r="B460" s="155"/>
      <c r="C460" s="156"/>
      <c r="D460" s="157"/>
      <c r="E460" s="291"/>
      <c r="F460" s="143"/>
      <c r="G460" s="143"/>
      <c r="H460" s="143"/>
      <c r="I460" s="143"/>
      <c r="J460" s="147"/>
      <c r="K460" s="148"/>
      <c r="L460" s="148"/>
      <c r="M460" s="148"/>
      <c r="N460" s="145"/>
      <c r="O460" s="148"/>
      <c r="P460" s="154"/>
      <c r="Q460" s="150"/>
      <c r="R460" s="154"/>
      <c r="S460" s="150"/>
      <c r="T460" s="151"/>
      <c r="U460" s="152"/>
      <c r="V460" s="131"/>
      <c r="X460" s="130"/>
    </row>
    <row r="461" spans="1:48">
      <c r="A461" s="130">
        <f t="shared" si="23"/>
        <v>446</v>
      </c>
      <c r="B461" s="155"/>
      <c r="C461" s="156"/>
      <c r="D461" s="157"/>
      <c r="E461" s="291"/>
      <c r="F461" s="143"/>
      <c r="G461" s="143"/>
      <c r="H461" s="143"/>
      <c r="I461" s="143"/>
      <c r="J461" s="147"/>
      <c r="K461" s="148"/>
      <c r="L461" s="148"/>
      <c r="M461" s="148"/>
      <c r="N461" s="145"/>
      <c r="O461" s="148"/>
      <c r="P461" s="154"/>
      <c r="Q461" s="150"/>
      <c r="R461" s="154"/>
      <c r="S461" s="150"/>
      <c r="T461" s="151"/>
      <c r="U461" s="152"/>
      <c r="V461" s="131"/>
      <c r="X461" s="130"/>
    </row>
    <row r="462" spans="1:48">
      <c r="A462" s="130">
        <f t="shared" si="23"/>
        <v>447</v>
      </c>
      <c r="B462" s="155"/>
      <c r="C462" s="156"/>
      <c r="D462" s="157"/>
      <c r="E462" s="291"/>
      <c r="F462" s="143"/>
      <c r="G462" s="143"/>
      <c r="H462" s="143"/>
      <c r="I462" s="143"/>
      <c r="J462" s="147"/>
      <c r="K462" s="148"/>
      <c r="L462" s="148"/>
      <c r="M462" s="148"/>
      <c r="N462" s="145"/>
      <c r="O462" s="148"/>
      <c r="P462" s="154"/>
      <c r="Q462" s="150"/>
      <c r="R462" s="154"/>
      <c r="S462" s="150"/>
      <c r="T462" s="151"/>
      <c r="U462" s="152"/>
      <c r="V462" s="131"/>
      <c r="X462" s="130"/>
    </row>
    <row r="463" spans="1:48">
      <c r="A463" s="130">
        <f t="shared" si="23"/>
        <v>448</v>
      </c>
      <c r="B463" s="155"/>
      <c r="C463" s="156"/>
      <c r="D463" s="157"/>
      <c r="E463" s="291"/>
      <c r="F463" s="143"/>
      <c r="G463" s="143"/>
      <c r="H463" s="143"/>
      <c r="I463" s="143"/>
      <c r="J463" s="147"/>
      <c r="K463" s="148"/>
      <c r="L463" s="148"/>
      <c r="M463" s="148"/>
      <c r="N463" s="145"/>
      <c r="O463" s="148"/>
      <c r="P463" s="154"/>
      <c r="Q463" s="150"/>
      <c r="R463" s="154"/>
      <c r="S463" s="150"/>
      <c r="T463" s="151"/>
      <c r="U463" s="152"/>
      <c r="V463" s="131"/>
      <c r="X463" s="130"/>
    </row>
    <row r="464" spans="1:48">
      <c r="A464" s="130">
        <f t="shared" si="23"/>
        <v>449</v>
      </c>
      <c r="B464" s="155"/>
      <c r="C464" s="156"/>
      <c r="D464" s="157"/>
      <c r="E464" s="291"/>
      <c r="F464" s="143"/>
      <c r="G464" s="143"/>
      <c r="H464" s="143"/>
      <c r="I464" s="143"/>
      <c r="J464" s="147"/>
      <c r="K464" s="148"/>
      <c r="L464" s="148"/>
      <c r="M464" s="148"/>
      <c r="N464" s="145"/>
      <c r="O464" s="148"/>
      <c r="P464" s="154"/>
      <c r="Q464" s="150"/>
      <c r="R464" s="154"/>
      <c r="S464" s="150"/>
      <c r="T464" s="151"/>
      <c r="U464" s="152"/>
      <c r="V464" s="131"/>
      <c r="X464" s="130"/>
    </row>
    <row r="465" spans="1:24">
      <c r="A465" s="130">
        <f t="shared" si="23"/>
        <v>450</v>
      </c>
      <c r="B465" s="155"/>
      <c r="C465" s="156"/>
      <c r="D465" s="157"/>
      <c r="E465" s="291"/>
      <c r="F465" s="143"/>
      <c r="G465" s="143"/>
      <c r="H465" s="143"/>
      <c r="I465" s="143"/>
      <c r="J465" s="147"/>
      <c r="K465" s="148"/>
      <c r="L465" s="148"/>
      <c r="M465" s="148"/>
      <c r="N465" s="145"/>
      <c r="O465" s="148"/>
      <c r="P465" s="154"/>
      <c r="Q465" s="150"/>
      <c r="R465" s="154"/>
      <c r="S465" s="150"/>
      <c r="T465" s="151"/>
      <c r="U465" s="152"/>
      <c r="V465" s="131"/>
      <c r="X465" s="130"/>
    </row>
    <row r="466" spans="1:24">
      <c r="A466" s="130">
        <f t="shared" si="23"/>
        <v>451</v>
      </c>
      <c r="B466" s="155"/>
      <c r="C466" s="156"/>
      <c r="D466" s="157"/>
      <c r="E466" s="291"/>
      <c r="F466" s="143"/>
      <c r="G466" s="143"/>
      <c r="H466" s="143"/>
      <c r="I466" s="143"/>
      <c r="J466" s="147"/>
      <c r="K466" s="148"/>
      <c r="L466" s="148"/>
      <c r="M466" s="148"/>
      <c r="N466" s="145"/>
      <c r="O466" s="148"/>
      <c r="P466" s="154"/>
      <c r="Q466" s="150"/>
      <c r="R466" s="154"/>
      <c r="S466" s="150"/>
      <c r="T466" s="151"/>
      <c r="U466" s="152"/>
      <c r="V466" s="131"/>
      <c r="X466" s="130"/>
    </row>
    <row r="467" spans="1:24">
      <c r="A467" s="130">
        <f t="shared" si="23"/>
        <v>452</v>
      </c>
      <c r="B467" s="155"/>
      <c r="C467" s="156"/>
      <c r="D467" s="157"/>
      <c r="E467" s="291"/>
      <c r="F467" s="143"/>
      <c r="G467" s="143"/>
      <c r="H467" s="143"/>
      <c r="I467" s="143"/>
      <c r="J467" s="147"/>
      <c r="K467" s="148"/>
      <c r="L467" s="148"/>
      <c r="M467" s="148"/>
      <c r="N467" s="145"/>
      <c r="O467" s="148"/>
      <c r="P467" s="154"/>
      <c r="Q467" s="150"/>
      <c r="R467" s="154"/>
      <c r="S467" s="150"/>
      <c r="T467" s="151"/>
      <c r="U467" s="152"/>
      <c r="V467" s="131"/>
      <c r="X467" s="130"/>
    </row>
    <row r="468" spans="1:24">
      <c r="A468" s="130">
        <f t="shared" si="23"/>
        <v>453</v>
      </c>
      <c r="B468" s="155"/>
      <c r="C468" s="156"/>
      <c r="D468" s="157"/>
      <c r="E468" s="291"/>
      <c r="F468" s="143"/>
      <c r="G468" s="143"/>
      <c r="H468" s="143"/>
      <c r="I468" s="143"/>
      <c r="J468" s="147"/>
      <c r="K468" s="148"/>
      <c r="L468" s="148"/>
      <c r="M468" s="148"/>
      <c r="N468" s="145"/>
      <c r="O468" s="148"/>
      <c r="P468" s="154"/>
      <c r="Q468" s="150"/>
      <c r="R468" s="154"/>
      <c r="S468" s="150"/>
      <c r="T468" s="151"/>
      <c r="U468" s="152"/>
      <c r="V468" s="131"/>
      <c r="X468" s="130"/>
    </row>
    <row r="469" spans="1:24">
      <c r="A469" s="130">
        <f t="shared" si="23"/>
        <v>454</v>
      </c>
      <c r="B469" s="155"/>
      <c r="C469" s="156"/>
      <c r="D469" s="157"/>
      <c r="E469" s="291"/>
      <c r="F469" s="143"/>
      <c r="G469" s="143"/>
      <c r="H469" s="143"/>
      <c r="I469" s="143"/>
      <c r="J469" s="147"/>
      <c r="K469" s="148"/>
      <c r="L469" s="148"/>
      <c r="M469" s="148"/>
      <c r="N469" s="145"/>
      <c r="O469" s="148"/>
      <c r="P469" s="154"/>
      <c r="Q469" s="150"/>
      <c r="R469" s="154"/>
      <c r="S469" s="150"/>
      <c r="T469" s="151"/>
      <c r="U469" s="152"/>
      <c r="V469" s="131"/>
      <c r="X469" s="130"/>
    </row>
    <row r="470" spans="1:24">
      <c r="A470" s="130">
        <f t="shared" si="23"/>
        <v>455</v>
      </c>
      <c r="B470" s="155"/>
      <c r="C470" s="156"/>
      <c r="D470" s="157"/>
      <c r="E470" s="291"/>
      <c r="F470" s="143"/>
      <c r="G470" s="143"/>
      <c r="H470" s="143"/>
      <c r="I470" s="143"/>
      <c r="J470" s="147"/>
      <c r="K470" s="148"/>
      <c r="L470" s="148"/>
      <c r="M470" s="148"/>
      <c r="N470" s="145"/>
      <c r="O470" s="148"/>
      <c r="P470" s="154"/>
      <c r="Q470" s="150"/>
      <c r="R470" s="154"/>
      <c r="S470" s="150"/>
      <c r="T470" s="151"/>
      <c r="U470" s="152"/>
      <c r="V470" s="131"/>
      <c r="X470" s="130"/>
    </row>
    <row r="471" spans="1:24">
      <c r="A471" s="130">
        <f t="shared" si="23"/>
        <v>456</v>
      </c>
      <c r="B471" s="155"/>
      <c r="C471" s="156"/>
      <c r="D471" s="157"/>
      <c r="E471" s="291"/>
      <c r="F471" s="143"/>
      <c r="G471" s="143"/>
      <c r="H471" s="143"/>
      <c r="I471" s="143"/>
      <c r="J471" s="147"/>
      <c r="K471" s="148"/>
      <c r="L471" s="148"/>
      <c r="M471" s="148"/>
      <c r="N471" s="145"/>
      <c r="O471" s="148"/>
      <c r="P471" s="154"/>
      <c r="Q471" s="150"/>
      <c r="R471" s="154"/>
      <c r="S471" s="150"/>
      <c r="T471" s="151"/>
      <c r="U471" s="152"/>
      <c r="V471" s="131"/>
      <c r="X471" s="130"/>
    </row>
    <row r="472" spans="1:24">
      <c r="A472" s="130">
        <f t="shared" si="23"/>
        <v>457</v>
      </c>
      <c r="B472" s="155"/>
      <c r="C472" s="156"/>
      <c r="D472" s="157"/>
      <c r="E472" s="291"/>
      <c r="F472" s="143"/>
      <c r="G472" s="143"/>
      <c r="H472" s="143"/>
      <c r="I472" s="143"/>
      <c r="J472" s="147"/>
      <c r="K472" s="148"/>
      <c r="L472" s="148"/>
      <c r="M472" s="148"/>
      <c r="N472" s="145"/>
      <c r="O472" s="148"/>
      <c r="P472" s="154"/>
      <c r="Q472" s="150"/>
      <c r="R472" s="154"/>
      <c r="S472" s="150"/>
      <c r="T472" s="151"/>
      <c r="U472" s="152"/>
      <c r="V472" s="131"/>
      <c r="X472" s="130"/>
    </row>
    <row r="473" spans="1:24">
      <c r="A473" s="130">
        <f t="shared" si="23"/>
        <v>458</v>
      </c>
      <c r="B473" s="155"/>
      <c r="C473" s="156"/>
      <c r="D473" s="157"/>
      <c r="E473" s="291"/>
      <c r="F473" s="143"/>
      <c r="G473" s="143"/>
      <c r="H473" s="143"/>
      <c r="I473" s="143"/>
      <c r="J473" s="147"/>
      <c r="K473" s="148"/>
      <c r="L473" s="148"/>
      <c r="M473" s="148"/>
      <c r="N473" s="145"/>
      <c r="O473" s="148"/>
      <c r="P473" s="154"/>
      <c r="Q473" s="150"/>
      <c r="R473" s="154"/>
      <c r="S473" s="150"/>
      <c r="T473" s="151"/>
      <c r="U473" s="152"/>
      <c r="V473" s="131"/>
      <c r="X473" s="130"/>
    </row>
    <row r="474" spans="1:24">
      <c r="A474" s="130">
        <f t="shared" si="23"/>
        <v>459</v>
      </c>
      <c r="B474" s="155"/>
      <c r="C474" s="156"/>
      <c r="D474" s="157"/>
      <c r="E474" s="291"/>
      <c r="F474" s="143"/>
      <c r="G474" s="143"/>
      <c r="H474" s="143"/>
      <c r="I474" s="143"/>
      <c r="J474" s="147"/>
      <c r="K474" s="148"/>
      <c r="L474" s="148"/>
      <c r="M474" s="148"/>
      <c r="N474" s="145"/>
      <c r="O474" s="148"/>
      <c r="P474" s="154"/>
      <c r="Q474" s="150"/>
      <c r="R474" s="154"/>
      <c r="S474" s="150"/>
      <c r="T474" s="151"/>
      <c r="U474" s="152"/>
      <c r="V474" s="131"/>
      <c r="X474" s="130"/>
    </row>
    <row r="475" spans="1:24">
      <c r="A475" s="130">
        <f t="shared" si="23"/>
        <v>460</v>
      </c>
      <c r="B475" s="155"/>
      <c r="C475" s="156"/>
      <c r="D475" s="157"/>
      <c r="E475" s="291"/>
      <c r="F475" s="143"/>
      <c r="G475" s="143"/>
      <c r="H475" s="143"/>
      <c r="I475" s="143"/>
      <c r="J475" s="147"/>
      <c r="K475" s="148"/>
      <c r="L475" s="148"/>
      <c r="M475" s="148"/>
      <c r="N475" s="145"/>
      <c r="O475" s="148"/>
      <c r="P475" s="154"/>
      <c r="Q475" s="150"/>
      <c r="R475" s="154"/>
      <c r="S475" s="150"/>
      <c r="T475" s="151"/>
      <c r="U475" s="152"/>
      <c r="V475" s="131"/>
      <c r="X475" s="130"/>
    </row>
    <row r="476" spans="1:24">
      <c r="A476" s="130">
        <f t="shared" si="23"/>
        <v>461</v>
      </c>
      <c r="B476" s="155"/>
      <c r="C476" s="156"/>
      <c r="D476" s="157"/>
      <c r="E476" s="291"/>
      <c r="F476" s="143"/>
      <c r="G476" s="143"/>
      <c r="H476" s="143"/>
      <c r="I476" s="143"/>
      <c r="J476" s="147"/>
      <c r="K476" s="148"/>
      <c r="L476" s="148"/>
      <c r="M476" s="148"/>
      <c r="N476" s="145"/>
      <c r="O476" s="148"/>
      <c r="P476" s="154"/>
      <c r="Q476" s="150"/>
      <c r="R476" s="154"/>
      <c r="S476" s="150"/>
      <c r="T476" s="151"/>
      <c r="U476" s="152"/>
      <c r="V476" s="131"/>
      <c r="X476" s="130"/>
    </row>
    <row r="477" spans="1:24">
      <c r="A477" s="130">
        <f t="shared" si="23"/>
        <v>462</v>
      </c>
      <c r="B477" s="155"/>
      <c r="C477" s="156"/>
      <c r="D477" s="157"/>
      <c r="E477" s="291"/>
      <c r="F477" s="143"/>
      <c r="G477" s="143"/>
      <c r="H477" s="143"/>
      <c r="I477" s="143"/>
      <c r="J477" s="147"/>
      <c r="K477" s="148"/>
      <c r="L477" s="148"/>
      <c r="M477" s="148"/>
      <c r="N477" s="145"/>
      <c r="O477" s="148"/>
      <c r="P477" s="154"/>
      <c r="Q477" s="150"/>
      <c r="R477" s="154"/>
      <c r="S477" s="150"/>
      <c r="T477" s="151"/>
      <c r="U477" s="152"/>
      <c r="V477" s="131"/>
      <c r="X477" s="130"/>
    </row>
    <row r="478" spans="1:24">
      <c r="A478" s="130">
        <f t="shared" si="23"/>
        <v>463</v>
      </c>
      <c r="B478" s="155"/>
      <c r="C478" s="156"/>
      <c r="D478" s="157"/>
      <c r="E478" s="291"/>
      <c r="F478" s="143"/>
      <c r="G478" s="143"/>
      <c r="H478" s="143"/>
      <c r="I478" s="143"/>
      <c r="J478" s="147"/>
      <c r="K478" s="148"/>
      <c r="L478" s="148"/>
      <c r="M478" s="148"/>
      <c r="N478" s="145"/>
      <c r="O478" s="148"/>
      <c r="P478" s="154"/>
      <c r="Q478" s="150"/>
      <c r="R478" s="154"/>
      <c r="S478" s="150"/>
      <c r="T478" s="151"/>
      <c r="U478" s="152"/>
      <c r="V478" s="131"/>
      <c r="X478" s="130"/>
    </row>
    <row r="479" spans="1:24">
      <c r="A479" s="130">
        <f t="shared" si="23"/>
        <v>464</v>
      </c>
      <c r="B479" s="155"/>
      <c r="C479" s="156"/>
      <c r="D479" s="157"/>
      <c r="E479" s="291"/>
      <c r="F479" s="143"/>
      <c r="G479" s="143"/>
      <c r="H479" s="143"/>
      <c r="I479" s="143"/>
      <c r="J479" s="147"/>
      <c r="K479" s="148"/>
      <c r="L479" s="148"/>
      <c r="M479" s="148"/>
      <c r="N479" s="145"/>
      <c r="O479" s="148"/>
      <c r="P479" s="154"/>
      <c r="Q479" s="150"/>
      <c r="R479" s="154"/>
      <c r="S479" s="150"/>
      <c r="T479" s="151"/>
      <c r="U479" s="152"/>
      <c r="V479" s="131"/>
      <c r="X479" s="130"/>
    </row>
    <row r="480" spans="1:24">
      <c r="A480" s="130">
        <f t="shared" si="23"/>
        <v>465</v>
      </c>
      <c r="B480" s="155"/>
      <c r="C480" s="156"/>
      <c r="D480" s="157"/>
      <c r="E480" s="291"/>
      <c r="F480" s="143"/>
      <c r="G480" s="143"/>
      <c r="H480" s="143"/>
      <c r="I480" s="143"/>
      <c r="J480" s="147"/>
      <c r="K480" s="148"/>
      <c r="L480" s="148"/>
      <c r="M480" s="148"/>
      <c r="N480" s="145"/>
      <c r="O480" s="148"/>
      <c r="P480" s="154"/>
      <c r="Q480" s="150"/>
      <c r="R480" s="154"/>
      <c r="S480" s="150"/>
      <c r="T480" s="151"/>
      <c r="U480" s="152"/>
      <c r="V480" s="131"/>
      <c r="X480" s="130"/>
    </row>
    <row r="481" spans="1:48">
      <c r="A481" s="130">
        <f t="shared" si="23"/>
        <v>466</v>
      </c>
      <c r="B481" s="155"/>
      <c r="C481" s="156"/>
      <c r="D481" s="157"/>
      <c r="E481" s="291"/>
      <c r="F481" s="143"/>
      <c r="G481" s="143"/>
      <c r="H481" s="143"/>
      <c r="I481" s="143"/>
      <c r="J481" s="147"/>
      <c r="K481" s="148"/>
      <c r="L481" s="148"/>
      <c r="M481" s="148"/>
      <c r="N481" s="145"/>
      <c r="O481" s="148"/>
      <c r="P481" s="154"/>
      <c r="Q481" s="150"/>
      <c r="R481" s="154"/>
      <c r="S481" s="150"/>
      <c r="T481" s="151"/>
      <c r="U481" s="152"/>
      <c r="V481" s="131"/>
      <c r="X481" s="130"/>
    </row>
    <row r="482" spans="1:48">
      <c r="A482" s="130">
        <f t="shared" si="23"/>
        <v>467</v>
      </c>
      <c r="B482" s="155"/>
      <c r="C482" s="156"/>
      <c r="D482" s="157"/>
      <c r="E482" s="291"/>
      <c r="F482" s="143"/>
      <c r="G482" s="143"/>
      <c r="H482" s="143"/>
      <c r="I482" s="143"/>
      <c r="J482" s="147"/>
      <c r="K482" s="148"/>
      <c r="L482" s="148"/>
      <c r="M482" s="148"/>
      <c r="N482" s="145"/>
      <c r="O482" s="148"/>
      <c r="P482" s="154"/>
      <c r="Q482" s="150"/>
      <c r="R482" s="154"/>
      <c r="S482" s="150"/>
      <c r="T482" s="151"/>
      <c r="U482" s="152"/>
      <c r="V482" s="131"/>
      <c r="X482" s="130"/>
    </row>
    <row r="483" spans="1:48">
      <c r="A483" s="130">
        <f t="shared" si="23"/>
        <v>468</v>
      </c>
      <c r="B483" s="155"/>
      <c r="C483" s="156"/>
      <c r="D483" s="157"/>
      <c r="E483" s="291"/>
      <c r="F483" s="143"/>
      <c r="G483" s="143"/>
      <c r="H483" s="143"/>
      <c r="I483" s="143"/>
      <c r="J483" s="147"/>
      <c r="K483" s="148"/>
      <c r="L483" s="148"/>
      <c r="M483" s="148"/>
      <c r="N483" s="145"/>
      <c r="O483" s="148"/>
      <c r="P483" s="154"/>
      <c r="Q483" s="150"/>
      <c r="R483" s="154"/>
      <c r="S483" s="150"/>
      <c r="T483" s="151"/>
      <c r="U483" s="152"/>
      <c r="V483" s="131"/>
      <c r="X483" s="130"/>
    </row>
    <row r="484" spans="1:48">
      <c r="A484" s="130">
        <f t="shared" si="23"/>
        <v>469</v>
      </c>
      <c r="B484" s="155"/>
      <c r="C484" s="156"/>
      <c r="D484" s="157"/>
      <c r="E484" s="291"/>
      <c r="F484" s="143"/>
      <c r="G484" s="143"/>
      <c r="H484" s="143"/>
      <c r="I484" s="143"/>
      <c r="J484" s="147"/>
      <c r="K484" s="148"/>
      <c r="L484" s="148"/>
      <c r="M484" s="148"/>
      <c r="N484" s="145"/>
      <c r="O484" s="148"/>
      <c r="P484" s="154"/>
      <c r="Q484" s="150"/>
      <c r="R484" s="154"/>
      <c r="S484" s="150"/>
      <c r="T484" s="151"/>
      <c r="U484" s="152"/>
      <c r="V484" s="131"/>
      <c r="X484" s="130"/>
    </row>
    <row r="485" spans="1:48">
      <c r="A485" s="130">
        <f t="shared" si="23"/>
        <v>470</v>
      </c>
      <c r="B485" s="155"/>
      <c r="C485" s="156"/>
      <c r="D485" s="157"/>
      <c r="E485" s="291"/>
      <c r="F485" s="143"/>
      <c r="G485" s="143"/>
      <c r="H485" s="143"/>
      <c r="I485" s="143"/>
      <c r="J485" s="147"/>
      <c r="K485" s="148"/>
      <c r="L485" s="148"/>
      <c r="M485" s="148"/>
      <c r="N485" s="145"/>
      <c r="O485" s="148"/>
      <c r="P485" s="154"/>
      <c r="Q485" s="150"/>
      <c r="R485" s="154"/>
      <c r="S485" s="150"/>
      <c r="T485" s="151"/>
      <c r="U485" s="152"/>
      <c r="V485" s="131"/>
      <c r="X485" s="130"/>
    </row>
    <row r="486" spans="1:48">
      <c r="A486" s="130">
        <f t="shared" si="23"/>
        <v>471</v>
      </c>
      <c r="B486" s="155"/>
      <c r="C486" s="156"/>
      <c r="D486" s="157"/>
      <c r="E486" s="291"/>
      <c r="F486" s="143"/>
      <c r="G486" s="143"/>
      <c r="H486" s="143"/>
      <c r="I486" s="143"/>
      <c r="J486" s="147"/>
      <c r="K486" s="148"/>
      <c r="L486" s="148"/>
      <c r="M486" s="148"/>
      <c r="N486" s="145"/>
      <c r="O486" s="148"/>
      <c r="P486" s="154"/>
      <c r="Q486" s="150"/>
      <c r="R486" s="154"/>
      <c r="S486" s="150"/>
      <c r="T486" s="151"/>
      <c r="U486" s="152"/>
      <c r="V486" s="131"/>
      <c r="X486" s="130"/>
    </row>
    <row r="487" spans="1:48">
      <c r="A487" s="130">
        <f t="shared" si="23"/>
        <v>472</v>
      </c>
      <c r="B487" s="155"/>
      <c r="C487" s="156"/>
      <c r="D487" s="157"/>
      <c r="E487" s="291"/>
      <c r="F487" s="143"/>
      <c r="G487" s="143"/>
      <c r="H487" s="143"/>
      <c r="I487" s="143"/>
      <c r="J487" s="147"/>
      <c r="K487" s="148"/>
      <c r="L487" s="148"/>
      <c r="M487" s="148"/>
      <c r="N487" s="145"/>
      <c r="O487" s="148"/>
      <c r="P487" s="154"/>
      <c r="Q487" s="150"/>
      <c r="R487" s="154"/>
      <c r="S487" s="150"/>
      <c r="T487" s="151"/>
      <c r="U487" s="152"/>
      <c r="V487" s="131"/>
      <c r="X487" s="130"/>
    </row>
    <row r="488" spans="1:48">
      <c r="A488" s="130">
        <f t="shared" si="23"/>
        <v>473</v>
      </c>
      <c r="B488" s="155"/>
      <c r="C488" s="156"/>
      <c r="D488" s="157"/>
      <c r="E488" s="291"/>
      <c r="F488" s="143"/>
      <c r="G488" s="143"/>
      <c r="H488" s="143"/>
      <c r="I488" s="143"/>
      <c r="J488" s="147"/>
      <c r="K488" s="148"/>
      <c r="L488" s="148"/>
      <c r="M488" s="148"/>
      <c r="N488" s="145"/>
      <c r="O488" s="148"/>
      <c r="P488" s="154"/>
      <c r="Q488" s="150"/>
      <c r="R488" s="154"/>
      <c r="S488" s="150"/>
      <c r="T488" s="151"/>
      <c r="U488" s="152"/>
      <c r="V488" s="131"/>
      <c r="X488" s="130"/>
    </row>
    <row r="489" spans="1:48">
      <c r="A489" s="130">
        <f t="shared" si="23"/>
        <v>474</v>
      </c>
      <c r="B489" s="155"/>
      <c r="C489" s="156"/>
      <c r="D489" s="157"/>
      <c r="E489" s="291"/>
      <c r="F489" s="143"/>
      <c r="G489" s="143"/>
      <c r="H489" s="143"/>
      <c r="I489" s="143"/>
      <c r="J489" s="147"/>
      <c r="K489" s="148"/>
      <c r="L489" s="148"/>
      <c r="M489" s="148"/>
      <c r="N489" s="145"/>
      <c r="O489" s="148"/>
      <c r="P489" s="154"/>
      <c r="Q489" s="150"/>
      <c r="R489" s="154"/>
      <c r="S489" s="150"/>
      <c r="T489" s="151"/>
      <c r="U489" s="152"/>
      <c r="V489" s="131"/>
      <c r="X489" s="130"/>
    </row>
    <row r="490" spans="1:48" s="131" customFormat="1">
      <c r="A490" s="130">
        <f t="shared" si="23"/>
        <v>475</v>
      </c>
      <c r="B490" s="155"/>
      <c r="C490" s="156"/>
      <c r="D490" s="157"/>
      <c r="E490" s="291"/>
      <c r="F490" s="143"/>
      <c r="G490" s="143"/>
      <c r="H490" s="143"/>
      <c r="I490" s="143"/>
      <c r="J490" s="147"/>
      <c r="K490" s="148"/>
      <c r="L490" s="148"/>
      <c r="M490" s="148"/>
      <c r="N490" s="145"/>
      <c r="O490" s="148"/>
      <c r="P490" s="154"/>
      <c r="Q490" s="150"/>
      <c r="R490" s="154"/>
      <c r="S490" s="150"/>
      <c r="T490" s="151"/>
      <c r="U490" s="152"/>
      <c r="W490" s="130"/>
      <c r="X490" s="130"/>
      <c r="Y490" s="130"/>
      <c r="Z490" s="130"/>
      <c r="AA490" s="130"/>
      <c r="AB490" s="130"/>
      <c r="AC490" s="130"/>
      <c r="AD490" s="130"/>
      <c r="AE490" s="130"/>
      <c r="AF490" s="130"/>
      <c r="AG490" s="130"/>
      <c r="AH490" s="130"/>
      <c r="AI490" s="130"/>
      <c r="AJ490" s="130"/>
      <c r="AK490" s="130"/>
      <c r="AL490" s="130"/>
      <c r="AM490" s="130"/>
      <c r="AN490" s="130"/>
      <c r="AO490" s="130"/>
      <c r="AP490" s="130"/>
      <c r="AQ490" s="130"/>
      <c r="AR490" s="130"/>
      <c r="AS490" s="130"/>
      <c r="AT490" s="130"/>
      <c r="AU490" s="130"/>
      <c r="AV490" s="130"/>
    </row>
    <row r="491" spans="1:48" s="131" customFormat="1">
      <c r="A491" s="130">
        <f t="shared" si="23"/>
        <v>476</v>
      </c>
      <c r="B491" s="155"/>
      <c r="C491" s="156"/>
      <c r="D491" s="157"/>
      <c r="E491" s="291"/>
      <c r="F491" s="143"/>
      <c r="G491" s="143"/>
      <c r="H491" s="143"/>
      <c r="I491" s="143"/>
      <c r="J491" s="147"/>
      <c r="K491" s="148"/>
      <c r="L491" s="148"/>
      <c r="M491" s="148"/>
      <c r="N491" s="145"/>
      <c r="O491" s="148"/>
      <c r="P491" s="154"/>
      <c r="Q491" s="150"/>
      <c r="R491" s="154"/>
      <c r="S491" s="150"/>
      <c r="T491" s="151"/>
      <c r="U491" s="152"/>
      <c r="W491" s="130"/>
      <c r="X491" s="130"/>
      <c r="Y491" s="130"/>
      <c r="Z491" s="130"/>
      <c r="AA491" s="130"/>
      <c r="AB491" s="130"/>
      <c r="AC491" s="130"/>
      <c r="AD491" s="130"/>
      <c r="AE491" s="130"/>
      <c r="AF491" s="130"/>
      <c r="AG491" s="130"/>
      <c r="AH491" s="130"/>
      <c r="AI491" s="130"/>
      <c r="AJ491" s="130"/>
      <c r="AK491" s="130"/>
      <c r="AL491" s="130"/>
      <c r="AM491" s="130"/>
      <c r="AN491" s="130"/>
      <c r="AO491" s="130"/>
      <c r="AP491" s="130"/>
      <c r="AQ491" s="130"/>
      <c r="AR491" s="130"/>
      <c r="AS491" s="130"/>
      <c r="AT491" s="130"/>
      <c r="AU491" s="130"/>
      <c r="AV491" s="130"/>
    </row>
    <row r="492" spans="1:48" s="131" customFormat="1">
      <c r="A492" s="130">
        <f t="shared" si="23"/>
        <v>477</v>
      </c>
      <c r="B492" s="155"/>
      <c r="C492" s="156"/>
      <c r="D492" s="157"/>
      <c r="E492" s="291"/>
      <c r="F492" s="143"/>
      <c r="G492" s="143"/>
      <c r="H492" s="143"/>
      <c r="I492" s="143"/>
      <c r="J492" s="147"/>
      <c r="K492" s="148"/>
      <c r="L492" s="148"/>
      <c r="M492" s="148"/>
      <c r="N492" s="145"/>
      <c r="O492" s="148"/>
      <c r="P492" s="154"/>
      <c r="Q492" s="150"/>
      <c r="R492" s="154"/>
      <c r="S492" s="150"/>
      <c r="T492" s="151"/>
      <c r="U492" s="152"/>
      <c r="W492" s="130"/>
      <c r="X492" s="130"/>
      <c r="Y492" s="130"/>
      <c r="Z492" s="130"/>
      <c r="AA492" s="130"/>
      <c r="AB492" s="130"/>
      <c r="AC492" s="130"/>
      <c r="AD492" s="130"/>
      <c r="AE492" s="130"/>
      <c r="AF492" s="130"/>
      <c r="AG492" s="130"/>
      <c r="AH492" s="130"/>
      <c r="AI492" s="130"/>
      <c r="AJ492" s="130"/>
      <c r="AK492" s="130"/>
      <c r="AL492" s="130"/>
      <c r="AM492" s="130"/>
      <c r="AN492" s="130"/>
      <c r="AO492" s="130"/>
      <c r="AP492" s="130"/>
      <c r="AQ492" s="130"/>
      <c r="AR492" s="130"/>
      <c r="AS492" s="130"/>
      <c r="AT492" s="130"/>
      <c r="AU492" s="130"/>
      <c r="AV492" s="130"/>
    </row>
    <row r="493" spans="1:48" s="131" customFormat="1">
      <c r="A493" s="130">
        <f t="shared" si="23"/>
        <v>478</v>
      </c>
      <c r="B493" s="155"/>
      <c r="C493" s="156"/>
      <c r="D493" s="157"/>
      <c r="E493" s="291"/>
      <c r="F493" s="143"/>
      <c r="G493" s="143"/>
      <c r="H493" s="143"/>
      <c r="I493" s="143"/>
      <c r="J493" s="147"/>
      <c r="K493" s="148"/>
      <c r="L493" s="148"/>
      <c r="M493" s="148"/>
      <c r="N493" s="145"/>
      <c r="O493" s="148"/>
      <c r="P493" s="154"/>
      <c r="Q493" s="150"/>
      <c r="R493" s="154"/>
      <c r="S493" s="150"/>
      <c r="T493" s="151"/>
      <c r="U493" s="152"/>
      <c r="W493" s="130"/>
      <c r="X493" s="130"/>
      <c r="Y493" s="130"/>
      <c r="Z493" s="130"/>
      <c r="AA493" s="130"/>
      <c r="AB493" s="130"/>
      <c r="AC493" s="130"/>
      <c r="AD493" s="130"/>
      <c r="AE493" s="130"/>
      <c r="AF493" s="130"/>
      <c r="AG493" s="130"/>
      <c r="AH493" s="130"/>
      <c r="AI493" s="130"/>
      <c r="AJ493" s="130"/>
      <c r="AK493" s="130"/>
      <c r="AL493" s="130"/>
      <c r="AM493" s="130"/>
      <c r="AN493" s="130"/>
      <c r="AO493" s="130"/>
      <c r="AP493" s="130"/>
      <c r="AQ493" s="130"/>
      <c r="AR493" s="130"/>
      <c r="AS493" s="130"/>
      <c r="AT493" s="130"/>
      <c r="AU493" s="130"/>
      <c r="AV493" s="130"/>
    </row>
    <row r="494" spans="1:48" s="131" customFormat="1">
      <c r="A494" s="130">
        <f t="shared" si="23"/>
        <v>479</v>
      </c>
      <c r="B494" s="155"/>
      <c r="C494" s="156"/>
      <c r="D494" s="157"/>
      <c r="E494" s="291"/>
      <c r="F494" s="143"/>
      <c r="G494" s="143"/>
      <c r="H494" s="143"/>
      <c r="I494" s="143"/>
      <c r="J494" s="147"/>
      <c r="K494" s="148"/>
      <c r="L494" s="148"/>
      <c r="M494" s="148"/>
      <c r="N494" s="145"/>
      <c r="O494" s="148"/>
      <c r="P494" s="154"/>
      <c r="Q494" s="150"/>
      <c r="R494" s="154"/>
      <c r="S494" s="150"/>
      <c r="T494" s="151"/>
      <c r="U494" s="152"/>
      <c r="W494" s="130"/>
      <c r="X494" s="130"/>
      <c r="Y494" s="130"/>
      <c r="Z494" s="130"/>
      <c r="AA494" s="130"/>
      <c r="AB494" s="130"/>
      <c r="AC494" s="130"/>
      <c r="AD494" s="130"/>
      <c r="AE494" s="130"/>
      <c r="AF494" s="130"/>
      <c r="AG494" s="130"/>
      <c r="AH494" s="130"/>
      <c r="AI494" s="130"/>
      <c r="AJ494" s="130"/>
      <c r="AK494" s="130"/>
      <c r="AL494" s="130"/>
      <c r="AM494" s="130"/>
      <c r="AN494" s="130"/>
      <c r="AO494" s="130"/>
      <c r="AP494" s="130"/>
      <c r="AQ494" s="130"/>
      <c r="AR494" s="130"/>
      <c r="AS494" s="130"/>
      <c r="AT494" s="130"/>
      <c r="AU494" s="130"/>
      <c r="AV494" s="130"/>
    </row>
    <row r="495" spans="1:48" s="131" customFormat="1">
      <c r="A495" s="130">
        <f t="shared" si="23"/>
        <v>480</v>
      </c>
      <c r="B495" s="155"/>
      <c r="C495" s="156"/>
      <c r="D495" s="157"/>
      <c r="E495" s="291"/>
      <c r="F495" s="143"/>
      <c r="G495" s="143"/>
      <c r="H495" s="143"/>
      <c r="I495" s="143"/>
      <c r="J495" s="147"/>
      <c r="K495" s="148"/>
      <c r="L495" s="148"/>
      <c r="M495" s="148"/>
      <c r="N495" s="145"/>
      <c r="O495" s="148"/>
      <c r="P495" s="154"/>
      <c r="Q495" s="150"/>
      <c r="R495" s="154"/>
      <c r="S495" s="150"/>
      <c r="T495" s="151"/>
      <c r="U495" s="152"/>
      <c r="W495" s="130"/>
      <c r="X495" s="130"/>
      <c r="Y495" s="130"/>
      <c r="Z495" s="130"/>
      <c r="AA495" s="130"/>
      <c r="AB495" s="130"/>
      <c r="AC495" s="130"/>
      <c r="AD495" s="130"/>
      <c r="AE495" s="130"/>
      <c r="AF495" s="130"/>
      <c r="AG495" s="130"/>
      <c r="AH495" s="130"/>
      <c r="AI495" s="130"/>
      <c r="AJ495" s="130"/>
      <c r="AK495" s="130"/>
      <c r="AL495" s="130"/>
      <c r="AM495" s="130"/>
      <c r="AN495" s="130"/>
      <c r="AO495" s="130"/>
      <c r="AP495" s="130"/>
      <c r="AQ495" s="130"/>
      <c r="AR495" s="130"/>
      <c r="AS495" s="130"/>
      <c r="AT495" s="130"/>
      <c r="AU495" s="130"/>
      <c r="AV495" s="130"/>
    </row>
    <row r="496" spans="1:48" s="131" customFormat="1">
      <c r="A496" s="130">
        <f t="shared" si="23"/>
        <v>481</v>
      </c>
      <c r="B496" s="155"/>
      <c r="C496" s="156"/>
      <c r="D496" s="157"/>
      <c r="E496" s="291"/>
      <c r="F496" s="143"/>
      <c r="G496" s="143"/>
      <c r="H496" s="143"/>
      <c r="I496" s="143"/>
      <c r="J496" s="147"/>
      <c r="K496" s="148"/>
      <c r="L496" s="148"/>
      <c r="M496" s="148"/>
      <c r="N496" s="145"/>
      <c r="O496" s="148"/>
      <c r="P496" s="154"/>
      <c r="Q496" s="150"/>
      <c r="R496" s="154"/>
      <c r="S496" s="150"/>
      <c r="T496" s="151"/>
      <c r="U496" s="152"/>
      <c r="W496" s="130"/>
      <c r="X496" s="130"/>
      <c r="Y496" s="130"/>
      <c r="Z496" s="130"/>
      <c r="AA496" s="130"/>
      <c r="AB496" s="130"/>
      <c r="AC496" s="130"/>
      <c r="AD496" s="130"/>
      <c r="AE496" s="130"/>
      <c r="AF496" s="130"/>
      <c r="AG496" s="130"/>
      <c r="AH496" s="130"/>
      <c r="AI496" s="130"/>
      <c r="AJ496" s="130"/>
      <c r="AK496" s="130"/>
      <c r="AL496" s="130"/>
      <c r="AM496" s="130"/>
      <c r="AN496" s="130"/>
      <c r="AO496" s="130"/>
      <c r="AP496" s="130"/>
      <c r="AQ496" s="130"/>
      <c r="AR496" s="130"/>
      <c r="AS496" s="130"/>
      <c r="AT496" s="130"/>
      <c r="AU496" s="130"/>
      <c r="AV496" s="130"/>
    </row>
    <row r="497" spans="1:48" s="131" customFormat="1">
      <c r="A497" s="130">
        <f t="shared" si="23"/>
        <v>482</v>
      </c>
      <c r="B497" s="155"/>
      <c r="C497" s="156"/>
      <c r="D497" s="157"/>
      <c r="E497" s="291"/>
      <c r="F497" s="143"/>
      <c r="G497" s="143"/>
      <c r="H497" s="143"/>
      <c r="I497" s="143"/>
      <c r="J497" s="147"/>
      <c r="K497" s="148"/>
      <c r="L497" s="148"/>
      <c r="M497" s="148"/>
      <c r="N497" s="145"/>
      <c r="O497" s="148"/>
      <c r="P497" s="154"/>
      <c r="Q497" s="150"/>
      <c r="R497" s="154"/>
      <c r="S497" s="150"/>
      <c r="T497" s="151"/>
      <c r="U497" s="152"/>
      <c r="W497" s="130"/>
      <c r="X497" s="130"/>
      <c r="Y497" s="130"/>
      <c r="Z497" s="130"/>
      <c r="AA497" s="130"/>
      <c r="AB497" s="130"/>
      <c r="AC497" s="130"/>
      <c r="AD497" s="130"/>
      <c r="AE497" s="130"/>
      <c r="AF497" s="130"/>
      <c r="AG497" s="130"/>
      <c r="AH497" s="130"/>
      <c r="AI497" s="130"/>
      <c r="AJ497" s="130"/>
      <c r="AK497" s="130"/>
      <c r="AL497" s="130"/>
      <c r="AM497" s="130"/>
      <c r="AN497" s="130"/>
      <c r="AO497" s="130"/>
      <c r="AP497" s="130"/>
      <c r="AQ497" s="130"/>
      <c r="AR497" s="130"/>
      <c r="AS497" s="130"/>
      <c r="AT497" s="130"/>
      <c r="AU497" s="130"/>
      <c r="AV497" s="130"/>
    </row>
    <row r="498" spans="1:48" s="131" customFormat="1">
      <c r="A498" s="130">
        <f t="shared" si="23"/>
        <v>483</v>
      </c>
      <c r="B498" s="155"/>
      <c r="C498" s="156"/>
      <c r="D498" s="157"/>
      <c r="E498" s="291"/>
      <c r="F498" s="143"/>
      <c r="G498" s="143"/>
      <c r="H498" s="143"/>
      <c r="I498" s="143"/>
      <c r="J498" s="147"/>
      <c r="K498" s="148"/>
      <c r="L498" s="148"/>
      <c r="M498" s="148"/>
      <c r="N498" s="145"/>
      <c r="O498" s="148"/>
      <c r="P498" s="154"/>
      <c r="Q498" s="150"/>
      <c r="R498" s="154"/>
      <c r="S498" s="150"/>
      <c r="T498" s="151"/>
      <c r="U498" s="152"/>
      <c r="W498" s="130"/>
      <c r="X498" s="130"/>
      <c r="Y498" s="130"/>
      <c r="Z498" s="130"/>
      <c r="AA498" s="130"/>
      <c r="AB498" s="130"/>
      <c r="AC498" s="130"/>
      <c r="AD498" s="130"/>
      <c r="AE498" s="130"/>
      <c r="AF498" s="130"/>
      <c r="AG498" s="130"/>
      <c r="AH498" s="130"/>
      <c r="AI498" s="130"/>
      <c r="AJ498" s="130"/>
      <c r="AK498" s="130"/>
      <c r="AL498" s="130"/>
      <c r="AM498" s="130"/>
      <c r="AN498" s="130"/>
      <c r="AO498" s="130"/>
      <c r="AP498" s="130"/>
      <c r="AQ498" s="130"/>
      <c r="AR498" s="130"/>
      <c r="AS498" s="130"/>
      <c r="AT498" s="130"/>
      <c r="AU498" s="130"/>
      <c r="AV498" s="130"/>
    </row>
    <row r="499" spans="1:48" s="131" customFormat="1">
      <c r="A499" s="130">
        <f t="shared" ref="A499:A558" si="24">A498+1</f>
        <v>484</v>
      </c>
      <c r="B499" s="155"/>
      <c r="C499" s="156"/>
      <c r="D499" s="157"/>
      <c r="E499" s="291"/>
      <c r="F499" s="143"/>
      <c r="G499" s="143"/>
      <c r="H499" s="143"/>
      <c r="I499" s="143"/>
      <c r="J499" s="147"/>
      <c r="K499" s="148"/>
      <c r="L499" s="148"/>
      <c r="M499" s="148"/>
      <c r="N499" s="145"/>
      <c r="O499" s="148"/>
      <c r="P499" s="154"/>
      <c r="Q499" s="150"/>
      <c r="R499" s="154"/>
      <c r="S499" s="150"/>
      <c r="T499" s="151"/>
      <c r="U499" s="152"/>
      <c r="W499" s="130"/>
      <c r="X499" s="130"/>
      <c r="Y499" s="130"/>
      <c r="Z499" s="130"/>
      <c r="AA499" s="130"/>
      <c r="AB499" s="130"/>
      <c r="AC499" s="130"/>
      <c r="AD499" s="130"/>
      <c r="AE499" s="130"/>
      <c r="AF499" s="130"/>
      <c r="AG499" s="130"/>
      <c r="AH499" s="130"/>
      <c r="AI499" s="130"/>
      <c r="AJ499" s="130"/>
      <c r="AK499" s="130"/>
      <c r="AL499" s="130"/>
      <c r="AM499" s="130"/>
      <c r="AN499" s="130"/>
      <c r="AO499" s="130"/>
      <c r="AP499" s="130"/>
      <c r="AQ499" s="130"/>
      <c r="AR499" s="130"/>
      <c r="AS499" s="130"/>
      <c r="AT499" s="130"/>
      <c r="AU499" s="130"/>
      <c r="AV499" s="130"/>
    </row>
    <row r="500" spans="1:48" s="131" customFormat="1">
      <c r="A500" s="130">
        <f t="shared" si="24"/>
        <v>485</v>
      </c>
      <c r="B500" s="155"/>
      <c r="C500" s="156"/>
      <c r="D500" s="157"/>
      <c r="E500" s="291"/>
      <c r="F500" s="143"/>
      <c r="G500" s="143"/>
      <c r="H500" s="143"/>
      <c r="I500" s="143"/>
      <c r="J500" s="147"/>
      <c r="K500" s="148"/>
      <c r="L500" s="148"/>
      <c r="M500" s="148"/>
      <c r="N500" s="145"/>
      <c r="O500" s="148"/>
      <c r="P500" s="154"/>
      <c r="Q500" s="150"/>
      <c r="R500" s="154"/>
      <c r="S500" s="150"/>
      <c r="T500" s="151"/>
      <c r="U500" s="152"/>
      <c r="W500" s="130"/>
      <c r="X500" s="130"/>
      <c r="Y500" s="130"/>
      <c r="Z500" s="130"/>
      <c r="AA500" s="130"/>
      <c r="AB500" s="130"/>
      <c r="AC500" s="130"/>
      <c r="AD500" s="130"/>
      <c r="AE500" s="130"/>
      <c r="AF500" s="130"/>
      <c r="AG500" s="130"/>
      <c r="AH500" s="130"/>
      <c r="AI500" s="130"/>
      <c r="AJ500" s="130"/>
      <c r="AK500" s="130"/>
      <c r="AL500" s="130"/>
      <c r="AM500" s="130"/>
      <c r="AN500" s="130"/>
      <c r="AO500" s="130"/>
      <c r="AP500" s="130"/>
      <c r="AQ500" s="130"/>
      <c r="AR500" s="130"/>
      <c r="AS500" s="130"/>
      <c r="AT500" s="130"/>
      <c r="AU500" s="130"/>
      <c r="AV500" s="130"/>
    </row>
    <row r="501" spans="1:48" s="131" customFormat="1">
      <c r="A501" s="130">
        <f t="shared" si="24"/>
        <v>486</v>
      </c>
      <c r="B501" s="155"/>
      <c r="C501" s="156"/>
      <c r="D501" s="157"/>
      <c r="E501" s="292"/>
      <c r="F501" s="143"/>
      <c r="G501" s="143"/>
      <c r="H501" s="143"/>
      <c r="I501" s="143"/>
      <c r="J501" s="147"/>
      <c r="K501" s="148"/>
      <c r="L501" s="148"/>
      <c r="M501" s="148"/>
      <c r="N501" s="145"/>
      <c r="O501" s="148"/>
      <c r="P501" s="154"/>
      <c r="Q501" s="150"/>
      <c r="R501" s="154"/>
      <c r="S501" s="150"/>
      <c r="T501" s="151"/>
      <c r="U501" s="152"/>
      <c r="W501" s="130"/>
      <c r="X501" s="130"/>
      <c r="Y501" s="130"/>
      <c r="Z501" s="130"/>
      <c r="AA501" s="130"/>
      <c r="AB501" s="130"/>
      <c r="AC501" s="130"/>
      <c r="AD501" s="130"/>
      <c r="AE501" s="130"/>
      <c r="AF501" s="130"/>
      <c r="AG501" s="130"/>
      <c r="AH501" s="130"/>
      <c r="AI501" s="130"/>
      <c r="AJ501" s="130"/>
      <c r="AK501" s="130"/>
      <c r="AL501" s="130"/>
      <c r="AM501" s="130"/>
      <c r="AN501" s="130"/>
      <c r="AO501" s="130"/>
      <c r="AP501" s="130"/>
      <c r="AQ501" s="130"/>
      <c r="AR501" s="130"/>
      <c r="AS501" s="130"/>
      <c r="AT501" s="130"/>
      <c r="AU501" s="130"/>
      <c r="AV501" s="130"/>
    </row>
    <row r="502" spans="1:48" s="131" customFormat="1">
      <c r="A502" s="130">
        <f t="shared" si="24"/>
        <v>487</v>
      </c>
      <c r="B502" s="155"/>
      <c r="C502" s="156"/>
      <c r="D502" s="157"/>
      <c r="E502" s="292"/>
      <c r="F502" s="143"/>
      <c r="G502" s="143"/>
      <c r="H502" s="143"/>
      <c r="I502" s="143"/>
      <c r="J502" s="147"/>
      <c r="K502" s="148"/>
      <c r="L502" s="148"/>
      <c r="M502" s="148"/>
      <c r="N502" s="145"/>
      <c r="O502" s="148"/>
      <c r="P502" s="154"/>
      <c r="Q502" s="150"/>
      <c r="R502" s="154"/>
      <c r="S502" s="150"/>
      <c r="T502" s="150"/>
      <c r="U502" s="152"/>
      <c r="W502" s="130"/>
      <c r="X502" s="130"/>
      <c r="Y502" s="130"/>
      <c r="Z502" s="130"/>
      <c r="AA502" s="130"/>
      <c r="AB502" s="130"/>
      <c r="AC502" s="130"/>
      <c r="AD502" s="130"/>
      <c r="AE502" s="130"/>
      <c r="AF502" s="130"/>
      <c r="AG502" s="130"/>
      <c r="AH502" s="130"/>
      <c r="AI502" s="130"/>
      <c r="AJ502" s="130"/>
      <c r="AK502" s="130"/>
      <c r="AL502" s="130"/>
      <c r="AM502" s="130"/>
      <c r="AN502" s="130"/>
      <c r="AO502" s="130"/>
      <c r="AP502" s="130"/>
      <c r="AQ502" s="130"/>
      <c r="AR502" s="130"/>
      <c r="AS502" s="130"/>
      <c r="AT502" s="130"/>
      <c r="AU502" s="130"/>
      <c r="AV502" s="130"/>
    </row>
    <row r="503" spans="1:48" s="131" customFormat="1">
      <c r="A503" s="130">
        <f t="shared" si="24"/>
        <v>488</v>
      </c>
      <c r="B503" s="155"/>
      <c r="C503" s="156"/>
      <c r="D503" s="157"/>
      <c r="E503" s="292"/>
      <c r="F503" s="143"/>
      <c r="G503" s="143"/>
      <c r="H503" s="143"/>
      <c r="I503" s="143"/>
      <c r="J503" s="147"/>
      <c r="K503" s="148"/>
      <c r="L503" s="148"/>
      <c r="M503" s="148"/>
      <c r="N503" s="145"/>
      <c r="O503" s="148"/>
      <c r="P503" s="154"/>
      <c r="Q503" s="150"/>
      <c r="R503" s="154"/>
      <c r="S503" s="150"/>
      <c r="T503" s="150"/>
      <c r="U503" s="152"/>
      <c r="W503" s="130"/>
      <c r="X503" s="130"/>
      <c r="Y503" s="130"/>
      <c r="Z503" s="130"/>
      <c r="AA503" s="130"/>
      <c r="AB503" s="130"/>
      <c r="AC503" s="130"/>
      <c r="AD503" s="130"/>
      <c r="AE503" s="130"/>
      <c r="AF503" s="130"/>
      <c r="AG503" s="130"/>
      <c r="AH503" s="130"/>
      <c r="AI503" s="130"/>
      <c r="AJ503" s="130"/>
      <c r="AK503" s="130"/>
      <c r="AL503" s="130"/>
      <c r="AM503" s="130"/>
      <c r="AN503" s="130"/>
      <c r="AO503" s="130"/>
      <c r="AP503" s="130"/>
      <c r="AQ503" s="130"/>
      <c r="AR503" s="130"/>
      <c r="AS503" s="130"/>
      <c r="AT503" s="130"/>
      <c r="AU503" s="130"/>
      <c r="AV503" s="130"/>
    </row>
    <row r="504" spans="1:48" s="131" customFormat="1">
      <c r="A504" s="130">
        <f t="shared" si="24"/>
        <v>489</v>
      </c>
      <c r="B504" s="155"/>
      <c r="C504" s="156"/>
      <c r="D504" s="157"/>
      <c r="E504" s="292"/>
      <c r="F504" s="143"/>
      <c r="G504" s="143"/>
      <c r="H504" s="143"/>
      <c r="I504" s="143"/>
      <c r="J504" s="148"/>
      <c r="K504" s="148"/>
      <c r="L504" s="148"/>
      <c r="M504" s="148"/>
      <c r="N504" s="145"/>
      <c r="O504" s="148"/>
      <c r="P504" s="154"/>
      <c r="Q504" s="150"/>
      <c r="R504" s="154"/>
      <c r="S504" s="150"/>
      <c r="T504" s="151"/>
      <c r="U504" s="152"/>
      <c r="W504" s="130"/>
      <c r="X504" s="130"/>
      <c r="Y504" s="130"/>
      <c r="Z504" s="130"/>
      <c r="AA504" s="130"/>
      <c r="AB504" s="130"/>
      <c r="AC504" s="130"/>
      <c r="AD504" s="130"/>
      <c r="AE504" s="130"/>
      <c r="AF504" s="130"/>
      <c r="AG504" s="130"/>
      <c r="AH504" s="130"/>
      <c r="AI504" s="130"/>
      <c r="AJ504" s="130"/>
      <c r="AK504" s="130"/>
      <c r="AL504" s="130"/>
      <c r="AM504" s="130"/>
      <c r="AN504" s="130"/>
      <c r="AO504" s="130"/>
      <c r="AP504" s="130"/>
      <c r="AQ504" s="130"/>
      <c r="AR504" s="130"/>
      <c r="AS504" s="130"/>
      <c r="AT504" s="130"/>
      <c r="AU504" s="130"/>
      <c r="AV504" s="130"/>
    </row>
    <row r="505" spans="1:48" s="131" customFormat="1">
      <c r="A505" s="130">
        <f t="shared" si="24"/>
        <v>490</v>
      </c>
      <c r="B505" s="155"/>
      <c r="C505" s="156"/>
      <c r="D505" s="157"/>
      <c r="E505" s="292"/>
      <c r="F505" s="143"/>
      <c r="G505" s="143"/>
      <c r="H505" s="143"/>
      <c r="I505" s="143"/>
      <c r="J505" s="147"/>
      <c r="K505" s="148"/>
      <c r="L505" s="148"/>
      <c r="M505" s="148"/>
      <c r="N505" s="145"/>
      <c r="O505" s="148"/>
      <c r="P505" s="154"/>
      <c r="Q505" s="150"/>
      <c r="R505" s="154"/>
      <c r="S505" s="150"/>
      <c r="T505" s="151"/>
      <c r="U505" s="152"/>
      <c r="W505" s="130"/>
      <c r="X505" s="130"/>
      <c r="Y505" s="130"/>
      <c r="Z505" s="130"/>
      <c r="AA505" s="130"/>
      <c r="AB505" s="130"/>
      <c r="AC505" s="130"/>
      <c r="AD505" s="130"/>
      <c r="AE505" s="130"/>
      <c r="AF505" s="130"/>
      <c r="AG505" s="130"/>
      <c r="AH505" s="130"/>
      <c r="AI505" s="130"/>
      <c r="AJ505" s="130"/>
      <c r="AK505" s="130"/>
      <c r="AL505" s="130"/>
      <c r="AM505" s="130"/>
      <c r="AN505" s="130"/>
      <c r="AO505" s="130"/>
      <c r="AP505" s="130"/>
      <c r="AQ505" s="130"/>
      <c r="AR505" s="130"/>
      <c r="AS505" s="130"/>
      <c r="AT505" s="130"/>
      <c r="AU505" s="130"/>
      <c r="AV505" s="130"/>
    </row>
    <row r="506" spans="1:48" s="131" customFormat="1">
      <c r="A506" s="130">
        <f t="shared" si="24"/>
        <v>491</v>
      </c>
      <c r="B506" s="155"/>
      <c r="C506" s="156"/>
      <c r="D506" s="157"/>
      <c r="E506" s="292"/>
      <c r="F506" s="143"/>
      <c r="G506" s="143"/>
      <c r="H506" s="143"/>
      <c r="I506" s="143"/>
      <c r="J506" s="147"/>
      <c r="K506" s="148"/>
      <c r="L506" s="148"/>
      <c r="M506" s="148"/>
      <c r="N506" s="145"/>
      <c r="O506" s="148"/>
      <c r="P506" s="154"/>
      <c r="Q506" s="150"/>
      <c r="R506" s="154"/>
      <c r="S506" s="150"/>
      <c r="T506" s="151"/>
      <c r="U506" s="152"/>
      <c r="W506" s="130"/>
      <c r="X506" s="130"/>
      <c r="Y506" s="130"/>
      <c r="Z506" s="130"/>
      <c r="AA506" s="130"/>
      <c r="AB506" s="130"/>
      <c r="AC506" s="130"/>
      <c r="AD506" s="130"/>
      <c r="AE506" s="130"/>
      <c r="AF506" s="130"/>
      <c r="AG506" s="130"/>
      <c r="AH506" s="130"/>
      <c r="AI506" s="130"/>
      <c r="AJ506" s="130"/>
      <c r="AK506" s="130"/>
      <c r="AL506" s="130"/>
      <c r="AM506" s="130"/>
      <c r="AN506" s="130"/>
      <c r="AO506" s="130"/>
      <c r="AP506" s="130"/>
      <c r="AQ506" s="130"/>
      <c r="AR506" s="130"/>
      <c r="AS506" s="130"/>
      <c r="AT506" s="130"/>
      <c r="AU506" s="130"/>
      <c r="AV506" s="130"/>
    </row>
    <row r="507" spans="1:48" s="131" customFormat="1">
      <c r="A507" s="130">
        <f t="shared" si="24"/>
        <v>492</v>
      </c>
      <c r="B507" s="155"/>
      <c r="C507" s="156"/>
      <c r="D507" s="157"/>
      <c r="E507" s="292"/>
      <c r="F507" s="143"/>
      <c r="G507" s="143"/>
      <c r="H507" s="143"/>
      <c r="I507" s="143"/>
      <c r="J507" s="147"/>
      <c r="K507" s="148"/>
      <c r="L507" s="148"/>
      <c r="M507" s="148"/>
      <c r="N507" s="145"/>
      <c r="O507" s="148"/>
      <c r="P507" s="154"/>
      <c r="Q507" s="150"/>
      <c r="R507" s="154"/>
      <c r="S507" s="150"/>
      <c r="T507" s="151"/>
      <c r="U507" s="152"/>
      <c r="W507" s="130"/>
      <c r="X507" s="130"/>
      <c r="Y507" s="130"/>
      <c r="Z507" s="130"/>
      <c r="AA507" s="130"/>
      <c r="AB507" s="130"/>
      <c r="AC507" s="130"/>
      <c r="AD507" s="130"/>
      <c r="AE507" s="130"/>
      <c r="AF507" s="130"/>
      <c r="AG507" s="130"/>
      <c r="AH507" s="130"/>
      <c r="AI507" s="130"/>
      <c r="AJ507" s="130"/>
      <c r="AK507" s="130"/>
      <c r="AL507" s="130"/>
      <c r="AM507" s="130"/>
      <c r="AN507" s="130"/>
      <c r="AO507" s="130"/>
      <c r="AP507" s="130"/>
      <c r="AQ507" s="130"/>
      <c r="AR507" s="130"/>
      <c r="AS507" s="130"/>
      <c r="AT507" s="130"/>
      <c r="AU507" s="130"/>
      <c r="AV507" s="130"/>
    </row>
    <row r="508" spans="1:48" s="131" customFormat="1">
      <c r="A508" s="130">
        <f t="shared" si="24"/>
        <v>493</v>
      </c>
      <c r="B508" s="155"/>
      <c r="C508" s="156"/>
      <c r="D508" s="157"/>
      <c r="E508" s="291"/>
      <c r="F508" s="143"/>
      <c r="G508" s="143"/>
      <c r="H508" s="143"/>
      <c r="I508" s="143"/>
      <c r="J508" s="147"/>
      <c r="K508" s="148"/>
      <c r="L508" s="148"/>
      <c r="M508" s="148"/>
      <c r="N508" s="145"/>
      <c r="O508" s="148"/>
      <c r="P508" s="154"/>
      <c r="Q508" s="150"/>
      <c r="R508" s="154"/>
      <c r="S508" s="150"/>
      <c r="T508" s="151"/>
      <c r="U508" s="152"/>
      <c r="W508" s="130"/>
      <c r="X508" s="130"/>
      <c r="Y508" s="130"/>
      <c r="Z508" s="130"/>
      <c r="AA508" s="130"/>
      <c r="AB508" s="130"/>
      <c r="AC508" s="130"/>
      <c r="AD508" s="130"/>
      <c r="AE508" s="130"/>
      <c r="AF508" s="130"/>
      <c r="AG508" s="130"/>
      <c r="AH508" s="130"/>
      <c r="AI508" s="130"/>
      <c r="AJ508" s="130"/>
      <c r="AK508" s="130"/>
      <c r="AL508" s="130"/>
      <c r="AM508" s="130"/>
      <c r="AN508" s="130"/>
      <c r="AO508" s="130"/>
      <c r="AP508" s="130"/>
      <c r="AQ508" s="130"/>
      <c r="AR508" s="130"/>
      <c r="AS508" s="130"/>
      <c r="AT508" s="130"/>
      <c r="AU508" s="130"/>
      <c r="AV508" s="130"/>
    </row>
    <row r="509" spans="1:48" s="131" customFormat="1">
      <c r="A509" s="130">
        <f t="shared" si="24"/>
        <v>494</v>
      </c>
      <c r="B509" s="155"/>
      <c r="C509" s="156"/>
      <c r="D509" s="157"/>
      <c r="E509" s="291"/>
      <c r="F509" s="143"/>
      <c r="G509" s="143"/>
      <c r="H509" s="143"/>
      <c r="I509" s="143"/>
      <c r="J509" s="147"/>
      <c r="K509" s="148"/>
      <c r="L509" s="148"/>
      <c r="M509" s="148"/>
      <c r="N509" s="145"/>
      <c r="O509" s="148"/>
      <c r="P509" s="154"/>
      <c r="Q509" s="150"/>
      <c r="R509" s="154"/>
      <c r="S509" s="150"/>
      <c r="T509" s="151"/>
      <c r="U509" s="152"/>
      <c r="W509" s="130"/>
      <c r="X509" s="130"/>
      <c r="Y509" s="130"/>
      <c r="Z509" s="130"/>
      <c r="AA509" s="130"/>
      <c r="AB509" s="130"/>
      <c r="AC509" s="130"/>
      <c r="AD509" s="130"/>
      <c r="AE509" s="130"/>
      <c r="AF509" s="130"/>
      <c r="AG509" s="130"/>
      <c r="AH509" s="130"/>
      <c r="AI509" s="130"/>
      <c r="AJ509" s="130"/>
      <c r="AK509" s="130"/>
      <c r="AL509" s="130"/>
      <c r="AM509" s="130"/>
      <c r="AN509" s="130"/>
      <c r="AO509" s="130"/>
      <c r="AP509" s="130"/>
      <c r="AQ509" s="130"/>
      <c r="AR509" s="130"/>
      <c r="AS509" s="130"/>
      <c r="AT509" s="130"/>
      <c r="AU509" s="130"/>
      <c r="AV509" s="130"/>
    </row>
    <row r="510" spans="1:48" s="131" customFormat="1">
      <c r="A510" s="130">
        <f t="shared" si="24"/>
        <v>495</v>
      </c>
      <c r="B510" s="155"/>
      <c r="C510" s="156"/>
      <c r="D510" s="157"/>
      <c r="E510" s="291"/>
      <c r="F510" s="143"/>
      <c r="G510" s="143"/>
      <c r="H510" s="143"/>
      <c r="I510" s="143"/>
      <c r="J510" s="147"/>
      <c r="K510" s="148"/>
      <c r="L510" s="148"/>
      <c r="M510" s="148"/>
      <c r="N510" s="145"/>
      <c r="O510" s="148"/>
      <c r="P510" s="154"/>
      <c r="Q510" s="150"/>
      <c r="R510" s="154"/>
      <c r="S510" s="150"/>
      <c r="T510" s="151"/>
      <c r="U510" s="152"/>
      <c r="W510" s="130"/>
      <c r="X510" s="130"/>
      <c r="Y510" s="130"/>
      <c r="Z510" s="130"/>
      <c r="AA510" s="130"/>
      <c r="AB510" s="130"/>
      <c r="AC510" s="130"/>
      <c r="AD510" s="130"/>
      <c r="AE510" s="130"/>
      <c r="AF510" s="130"/>
      <c r="AG510" s="130"/>
      <c r="AH510" s="130"/>
      <c r="AI510" s="130"/>
      <c r="AJ510" s="130"/>
      <c r="AK510" s="130"/>
      <c r="AL510" s="130"/>
      <c r="AM510" s="130"/>
      <c r="AN510" s="130"/>
      <c r="AO510" s="130"/>
      <c r="AP510" s="130"/>
      <c r="AQ510" s="130"/>
      <c r="AR510" s="130"/>
      <c r="AS510" s="130"/>
      <c r="AT510" s="130"/>
      <c r="AU510" s="130"/>
      <c r="AV510" s="130"/>
    </row>
    <row r="511" spans="1:48" s="131" customFormat="1">
      <c r="A511" s="130">
        <f t="shared" si="24"/>
        <v>496</v>
      </c>
      <c r="B511" s="155"/>
      <c r="C511" s="156"/>
      <c r="D511" s="157"/>
      <c r="E511" s="291"/>
      <c r="F511" s="143"/>
      <c r="G511" s="143"/>
      <c r="H511" s="143"/>
      <c r="I511" s="143"/>
      <c r="J511" s="147"/>
      <c r="K511" s="148"/>
      <c r="L511" s="148"/>
      <c r="M511" s="148"/>
      <c r="N511" s="145"/>
      <c r="O511" s="148"/>
      <c r="P511" s="154"/>
      <c r="Q511" s="150"/>
      <c r="R511" s="154"/>
      <c r="S511" s="150"/>
      <c r="T511" s="151"/>
      <c r="U511" s="152"/>
      <c r="W511" s="130"/>
      <c r="X511" s="130"/>
      <c r="Y511" s="130"/>
      <c r="Z511" s="130"/>
      <c r="AA511" s="130"/>
      <c r="AB511" s="130"/>
      <c r="AC511" s="130"/>
      <c r="AD511" s="130"/>
      <c r="AE511" s="130"/>
      <c r="AF511" s="130"/>
      <c r="AG511" s="130"/>
      <c r="AH511" s="130"/>
      <c r="AI511" s="130"/>
      <c r="AJ511" s="130"/>
      <c r="AK511" s="130"/>
      <c r="AL511" s="130"/>
      <c r="AM511" s="130"/>
      <c r="AN511" s="130"/>
      <c r="AO511" s="130"/>
      <c r="AP511" s="130"/>
      <c r="AQ511" s="130"/>
      <c r="AR511" s="130"/>
      <c r="AS511" s="130"/>
      <c r="AT511" s="130"/>
      <c r="AU511" s="130"/>
      <c r="AV511" s="130"/>
    </row>
    <row r="512" spans="1:48" s="131" customFormat="1">
      <c r="A512" s="130">
        <f t="shared" si="24"/>
        <v>497</v>
      </c>
      <c r="B512" s="155"/>
      <c r="C512" s="156"/>
      <c r="D512" s="157"/>
      <c r="E512" s="291"/>
      <c r="F512" s="143"/>
      <c r="G512" s="143"/>
      <c r="H512" s="143"/>
      <c r="I512" s="143"/>
      <c r="J512" s="147"/>
      <c r="K512" s="148"/>
      <c r="L512" s="148"/>
      <c r="M512" s="148"/>
      <c r="N512" s="145"/>
      <c r="O512" s="148"/>
      <c r="P512" s="154"/>
      <c r="Q512" s="150"/>
      <c r="R512" s="154"/>
      <c r="S512" s="150"/>
      <c r="T512" s="151"/>
      <c r="U512" s="152"/>
      <c r="W512" s="130"/>
      <c r="X512" s="130"/>
      <c r="Y512" s="130"/>
      <c r="Z512" s="130"/>
      <c r="AA512" s="130"/>
      <c r="AB512" s="130"/>
      <c r="AC512" s="130"/>
      <c r="AD512" s="130"/>
      <c r="AE512" s="130"/>
      <c r="AF512" s="130"/>
      <c r="AG512" s="130"/>
      <c r="AH512" s="130"/>
      <c r="AI512" s="130"/>
      <c r="AJ512" s="130"/>
      <c r="AK512" s="130"/>
      <c r="AL512" s="130"/>
      <c r="AM512" s="130"/>
      <c r="AN512" s="130"/>
      <c r="AO512" s="130"/>
      <c r="AP512" s="130"/>
      <c r="AQ512" s="130"/>
      <c r="AR512" s="130"/>
      <c r="AS512" s="130"/>
      <c r="AT512" s="130"/>
      <c r="AU512" s="130"/>
      <c r="AV512" s="130"/>
    </row>
    <row r="513" spans="1:48" s="131" customFormat="1">
      <c r="A513" s="130">
        <f t="shared" si="24"/>
        <v>498</v>
      </c>
      <c r="B513" s="155"/>
      <c r="C513" s="156"/>
      <c r="D513" s="157"/>
      <c r="E513" s="291"/>
      <c r="F513" s="143"/>
      <c r="G513" s="143"/>
      <c r="H513" s="143"/>
      <c r="I513" s="143"/>
      <c r="J513" s="148"/>
      <c r="K513" s="148"/>
      <c r="L513" s="148"/>
      <c r="M513" s="148"/>
      <c r="N513" s="145"/>
      <c r="O513" s="148"/>
      <c r="P513" s="154"/>
      <c r="Q513" s="150"/>
      <c r="R513" s="154"/>
      <c r="S513" s="150"/>
      <c r="T513" s="151"/>
      <c r="U513" s="152"/>
      <c r="W513" s="130"/>
      <c r="X513" s="130"/>
      <c r="Y513" s="130"/>
      <c r="Z513" s="130"/>
      <c r="AA513" s="130"/>
      <c r="AB513" s="130"/>
      <c r="AC513" s="130"/>
      <c r="AD513" s="130"/>
      <c r="AE513" s="130"/>
      <c r="AF513" s="130"/>
      <c r="AG513" s="130"/>
      <c r="AH513" s="130"/>
      <c r="AI513" s="130"/>
      <c r="AJ513" s="130"/>
      <c r="AK513" s="130"/>
      <c r="AL513" s="130"/>
      <c r="AM513" s="130"/>
      <c r="AN513" s="130"/>
      <c r="AO513" s="130"/>
      <c r="AP513" s="130"/>
      <c r="AQ513" s="130"/>
      <c r="AR513" s="130"/>
      <c r="AS513" s="130"/>
      <c r="AT513" s="130"/>
      <c r="AU513" s="130"/>
      <c r="AV513" s="130"/>
    </row>
    <row r="514" spans="1:48" s="131" customFormat="1">
      <c r="A514" s="130">
        <f t="shared" si="24"/>
        <v>499</v>
      </c>
      <c r="B514" s="155"/>
      <c r="C514" s="156"/>
      <c r="D514" s="157"/>
      <c r="E514" s="291"/>
      <c r="F514" s="143"/>
      <c r="G514" s="143"/>
      <c r="H514" s="143"/>
      <c r="I514" s="143"/>
      <c r="J514" s="148"/>
      <c r="K514" s="148"/>
      <c r="L514" s="148"/>
      <c r="M514" s="148"/>
      <c r="N514" s="145"/>
      <c r="O514" s="148"/>
      <c r="P514" s="154"/>
      <c r="Q514" s="150"/>
      <c r="R514" s="154"/>
      <c r="S514" s="150"/>
      <c r="T514" s="151"/>
      <c r="U514" s="152"/>
      <c r="W514" s="130"/>
      <c r="X514" s="130"/>
      <c r="Y514" s="130"/>
      <c r="Z514" s="130"/>
      <c r="AA514" s="130"/>
      <c r="AB514" s="130"/>
      <c r="AC514" s="130"/>
      <c r="AD514" s="130"/>
      <c r="AE514" s="130"/>
      <c r="AF514" s="130"/>
      <c r="AG514" s="130"/>
      <c r="AH514" s="130"/>
      <c r="AI514" s="130"/>
      <c r="AJ514" s="130"/>
      <c r="AK514" s="130"/>
      <c r="AL514" s="130"/>
      <c r="AM514" s="130"/>
      <c r="AN514" s="130"/>
      <c r="AO514" s="130"/>
      <c r="AP514" s="130"/>
      <c r="AQ514" s="130"/>
      <c r="AR514" s="130"/>
      <c r="AS514" s="130"/>
      <c r="AT514" s="130"/>
      <c r="AU514" s="130"/>
      <c r="AV514" s="130"/>
    </row>
    <row r="515" spans="1:48" s="131" customFormat="1">
      <c r="A515" s="130">
        <f t="shared" si="24"/>
        <v>500</v>
      </c>
      <c r="B515" s="155"/>
      <c r="C515" s="156"/>
      <c r="D515" s="157"/>
      <c r="E515" s="291"/>
      <c r="F515" s="143"/>
      <c r="G515" s="143"/>
      <c r="H515" s="143"/>
      <c r="I515" s="143"/>
      <c r="J515" s="147"/>
      <c r="K515" s="148"/>
      <c r="L515" s="148"/>
      <c r="M515" s="148"/>
      <c r="N515" s="145"/>
      <c r="O515" s="148"/>
      <c r="P515" s="154"/>
      <c r="Q515" s="150"/>
      <c r="R515" s="154"/>
      <c r="S515" s="150"/>
      <c r="T515" s="151"/>
      <c r="U515" s="152"/>
      <c r="W515" s="130"/>
      <c r="X515" s="130"/>
      <c r="Y515" s="130"/>
      <c r="Z515" s="130"/>
      <c r="AA515" s="130"/>
      <c r="AB515" s="130"/>
      <c r="AC515" s="130"/>
      <c r="AD515" s="130"/>
      <c r="AE515" s="130"/>
      <c r="AF515" s="130"/>
      <c r="AG515" s="130"/>
      <c r="AH515" s="130"/>
      <c r="AI515" s="130"/>
      <c r="AJ515" s="130"/>
      <c r="AK515" s="130"/>
      <c r="AL515" s="130"/>
      <c r="AM515" s="130"/>
      <c r="AN515" s="130"/>
      <c r="AO515" s="130"/>
      <c r="AP515" s="130"/>
      <c r="AQ515" s="130"/>
      <c r="AR515" s="130"/>
      <c r="AS515" s="130"/>
      <c r="AT515" s="130"/>
      <c r="AU515" s="130"/>
      <c r="AV515" s="130"/>
    </row>
    <row r="516" spans="1:48" s="131" customFormat="1">
      <c r="A516" s="130">
        <f t="shared" si="24"/>
        <v>501</v>
      </c>
      <c r="B516" s="155"/>
      <c r="C516" s="156"/>
      <c r="D516" s="157"/>
      <c r="E516" s="291"/>
      <c r="F516" s="143"/>
      <c r="G516" s="143"/>
      <c r="H516" s="143"/>
      <c r="I516" s="143"/>
      <c r="J516" s="147"/>
      <c r="K516" s="148"/>
      <c r="L516" s="148"/>
      <c r="M516" s="148"/>
      <c r="N516" s="145"/>
      <c r="O516" s="148"/>
      <c r="P516" s="154"/>
      <c r="Q516" s="150"/>
      <c r="R516" s="154"/>
      <c r="S516" s="150"/>
      <c r="T516" s="151"/>
      <c r="U516" s="152"/>
      <c r="W516" s="130"/>
      <c r="X516" s="130"/>
      <c r="Y516" s="130"/>
      <c r="Z516" s="130"/>
      <c r="AA516" s="130"/>
      <c r="AB516" s="130"/>
      <c r="AC516" s="130"/>
      <c r="AD516" s="130"/>
      <c r="AE516" s="130"/>
      <c r="AF516" s="130"/>
      <c r="AG516" s="130"/>
      <c r="AH516" s="130"/>
      <c r="AI516" s="130"/>
      <c r="AJ516" s="130"/>
      <c r="AK516" s="130"/>
      <c r="AL516" s="130"/>
      <c r="AM516" s="130"/>
      <c r="AN516" s="130"/>
      <c r="AO516" s="130"/>
      <c r="AP516" s="130"/>
      <c r="AQ516" s="130"/>
      <c r="AR516" s="130"/>
      <c r="AS516" s="130"/>
      <c r="AT516" s="130"/>
      <c r="AU516" s="130"/>
      <c r="AV516" s="130"/>
    </row>
    <row r="517" spans="1:48" s="131" customFormat="1">
      <c r="A517" s="130">
        <f t="shared" si="24"/>
        <v>502</v>
      </c>
      <c r="B517" s="155"/>
      <c r="C517" s="156"/>
      <c r="D517" s="157"/>
      <c r="E517" s="291"/>
      <c r="F517" s="143"/>
      <c r="G517" s="143"/>
      <c r="H517" s="143"/>
      <c r="I517" s="143"/>
      <c r="J517" s="147"/>
      <c r="K517" s="148"/>
      <c r="L517" s="148"/>
      <c r="M517" s="148"/>
      <c r="N517" s="145"/>
      <c r="O517" s="148"/>
      <c r="P517" s="154"/>
      <c r="Q517" s="150"/>
      <c r="R517" s="154"/>
      <c r="S517" s="150"/>
      <c r="T517" s="151"/>
      <c r="U517" s="152"/>
      <c r="W517" s="130"/>
      <c r="X517" s="130"/>
      <c r="Y517" s="130"/>
      <c r="Z517" s="130"/>
      <c r="AA517" s="130"/>
      <c r="AB517" s="130"/>
      <c r="AC517" s="130"/>
      <c r="AD517" s="130"/>
      <c r="AE517" s="130"/>
      <c r="AF517" s="130"/>
      <c r="AG517" s="130"/>
      <c r="AH517" s="130"/>
      <c r="AI517" s="130"/>
      <c r="AJ517" s="130"/>
      <c r="AK517" s="130"/>
      <c r="AL517" s="130"/>
      <c r="AM517" s="130"/>
      <c r="AN517" s="130"/>
      <c r="AO517" s="130"/>
      <c r="AP517" s="130"/>
      <c r="AQ517" s="130"/>
      <c r="AR517" s="130"/>
      <c r="AS517" s="130"/>
      <c r="AT517" s="130"/>
      <c r="AU517" s="130"/>
      <c r="AV517" s="130"/>
    </row>
    <row r="518" spans="1:48" s="131" customFormat="1">
      <c r="A518" s="130">
        <f t="shared" si="24"/>
        <v>503</v>
      </c>
      <c r="B518" s="155"/>
      <c r="C518" s="156"/>
      <c r="D518" s="157"/>
      <c r="E518" s="291"/>
      <c r="F518" s="143"/>
      <c r="G518" s="143"/>
      <c r="H518" s="143"/>
      <c r="I518" s="143"/>
      <c r="J518" s="147"/>
      <c r="K518" s="148"/>
      <c r="L518" s="148"/>
      <c r="M518" s="148"/>
      <c r="N518" s="145"/>
      <c r="O518" s="148"/>
      <c r="P518" s="154"/>
      <c r="Q518" s="150"/>
      <c r="R518" s="154"/>
      <c r="S518" s="150"/>
      <c r="T518" s="151"/>
      <c r="U518" s="152"/>
      <c r="W518" s="130"/>
      <c r="X518" s="130"/>
      <c r="Y518" s="130"/>
      <c r="Z518" s="130"/>
      <c r="AA518" s="130"/>
      <c r="AB518" s="130"/>
      <c r="AC518" s="130"/>
      <c r="AD518" s="130"/>
      <c r="AE518" s="130"/>
      <c r="AF518" s="130"/>
      <c r="AG518" s="130"/>
      <c r="AH518" s="130"/>
      <c r="AI518" s="130"/>
      <c r="AJ518" s="130"/>
      <c r="AK518" s="130"/>
      <c r="AL518" s="130"/>
      <c r="AM518" s="130"/>
      <c r="AN518" s="130"/>
      <c r="AO518" s="130"/>
      <c r="AP518" s="130"/>
      <c r="AQ518" s="130"/>
      <c r="AR518" s="130"/>
      <c r="AS518" s="130"/>
      <c r="AT518" s="130"/>
      <c r="AU518" s="130"/>
      <c r="AV518" s="130"/>
    </row>
    <row r="519" spans="1:48" s="131" customFormat="1">
      <c r="A519" s="130">
        <f t="shared" si="24"/>
        <v>504</v>
      </c>
      <c r="B519" s="155"/>
      <c r="C519" s="156"/>
      <c r="D519" s="157"/>
      <c r="E519" s="291"/>
      <c r="F519" s="143"/>
      <c r="G519" s="143"/>
      <c r="H519" s="143"/>
      <c r="I519" s="143"/>
      <c r="J519" s="147"/>
      <c r="K519" s="148"/>
      <c r="L519" s="148"/>
      <c r="M519" s="148"/>
      <c r="N519" s="145"/>
      <c r="O519" s="148"/>
      <c r="P519" s="154"/>
      <c r="Q519" s="150"/>
      <c r="R519" s="154"/>
      <c r="S519" s="150"/>
      <c r="T519" s="151"/>
      <c r="U519" s="152"/>
      <c r="W519" s="130"/>
      <c r="X519" s="130"/>
      <c r="Y519" s="130"/>
      <c r="Z519" s="130"/>
      <c r="AA519" s="130"/>
      <c r="AB519" s="130"/>
      <c r="AC519" s="130"/>
      <c r="AD519" s="130"/>
      <c r="AE519" s="130"/>
      <c r="AF519" s="130"/>
      <c r="AG519" s="130"/>
      <c r="AH519" s="130"/>
      <c r="AI519" s="130"/>
      <c r="AJ519" s="130"/>
      <c r="AK519" s="130"/>
      <c r="AL519" s="130"/>
      <c r="AM519" s="130"/>
      <c r="AN519" s="130"/>
      <c r="AO519" s="130"/>
      <c r="AP519" s="130"/>
      <c r="AQ519" s="130"/>
      <c r="AR519" s="130"/>
      <c r="AS519" s="130"/>
      <c r="AT519" s="130"/>
      <c r="AU519" s="130"/>
      <c r="AV519" s="130"/>
    </row>
    <row r="520" spans="1:48" s="131" customFormat="1">
      <c r="A520" s="130">
        <f t="shared" si="24"/>
        <v>505</v>
      </c>
      <c r="B520" s="155"/>
      <c r="C520" s="156"/>
      <c r="D520" s="157"/>
      <c r="E520" s="291"/>
      <c r="F520" s="143"/>
      <c r="G520" s="143"/>
      <c r="H520" s="143"/>
      <c r="I520" s="143"/>
      <c r="J520" s="147"/>
      <c r="K520" s="148"/>
      <c r="L520" s="148"/>
      <c r="M520" s="148"/>
      <c r="N520" s="145"/>
      <c r="O520" s="148"/>
      <c r="P520" s="154"/>
      <c r="Q520" s="150"/>
      <c r="R520" s="154"/>
      <c r="S520" s="150"/>
      <c r="T520" s="151"/>
      <c r="U520" s="152"/>
      <c r="W520" s="130"/>
      <c r="X520" s="130"/>
      <c r="Y520" s="130"/>
      <c r="Z520" s="130"/>
      <c r="AA520" s="130"/>
      <c r="AB520" s="130"/>
      <c r="AC520" s="130"/>
      <c r="AD520" s="130"/>
      <c r="AE520" s="130"/>
      <c r="AF520" s="130"/>
      <c r="AG520" s="130"/>
      <c r="AH520" s="130"/>
      <c r="AI520" s="130"/>
      <c r="AJ520" s="130"/>
      <c r="AK520" s="130"/>
      <c r="AL520" s="130"/>
      <c r="AM520" s="130"/>
      <c r="AN520" s="130"/>
      <c r="AO520" s="130"/>
      <c r="AP520" s="130"/>
      <c r="AQ520" s="130"/>
      <c r="AR520" s="130"/>
      <c r="AS520" s="130"/>
      <c r="AT520" s="130"/>
      <c r="AU520" s="130"/>
      <c r="AV520" s="130"/>
    </row>
    <row r="521" spans="1:48" s="131" customFormat="1">
      <c r="A521" s="130">
        <f t="shared" si="24"/>
        <v>506</v>
      </c>
      <c r="B521" s="155"/>
      <c r="C521" s="156"/>
      <c r="D521" s="157"/>
      <c r="E521" s="291"/>
      <c r="F521" s="143"/>
      <c r="G521" s="143"/>
      <c r="H521" s="143"/>
      <c r="I521" s="143"/>
      <c r="J521" s="147"/>
      <c r="K521" s="148"/>
      <c r="L521" s="148"/>
      <c r="M521" s="148"/>
      <c r="N521" s="145"/>
      <c r="O521" s="148"/>
      <c r="P521" s="154"/>
      <c r="Q521" s="150"/>
      <c r="R521" s="154"/>
      <c r="S521" s="150"/>
      <c r="T521" s="151"/>
      <c r="U521" s="152"/>
      <c r="W521" s="130"/>
      <c r="X521" s="130"/>
      <c r="Y521" s="130"/>
      <c r="Z521" s="130"/>
      <c r="AA521" s="130"/>
      <c r="AB521" s="130"/>
      <c r="AC521" s="130"/>
      <c r="AD521" s="130"/>
      <c r="AE521" s="130"/>
      <c r="AF521" s="130"/>
      <c r="AG521" s="130"/>
      <c r="AH521" s="130"/>
      <c r="AI521" s="130"/>
      <c r="AJ521" s="130"/>
      <c r="AK521" s="130"/>
      <c r="AL521" s="130"/>
      <c r="AM521" s="130"/>
      <c r="AN521" s="130"/>
      <c r="AO521" s="130"/>
      <c r="AP521" s="130"/>
      <c r="AQ521" s="130"/>
      <c r="AR521" s="130"/>
      <c r="AS521" s="130"/>
      <c r="AT521" s="130"/>
      <c r="AU521" s="130"/>
      <c r="AV521" s="130"/>
    </row>
    <row r="522" spans="1:48" s="131" customFormat="1">
      <c r="A522" s="130">
        <f t="shared" si="24"/>
        <v>507</v>
      </c>
      <c r="B522" s="155"/>
      <c r="C522" s="156"/>
      <c r="D522" s="157"/>
      <c r="E522" s="291"/>
      <c r="F522" s="143"/>
      <c r="G522" s="143"/>
      <c r="H522" s="143"/>
      <c r="I522" s="143"/>
      <c r="J522" s="147"/>
      <c r="K522" s="148"/>
      <c r="L522" s="148"/>
      <c r="M522" s="148"/>
      <c r="N522" s="145"/>
      <c r="O522" s="148"/>
      <c r="P522" s="154"/>
      <c r="Q522" s="150"/>
      <c r="R522" s="154"/>
      <c r="S522" s="150"/>
      <c r="T522" s="151"/>
      <c r="U522" s="152"/>
      <c r="W522" s="130"/>
      <c r="X522" s="130"/>
      <c r="Y522" s="130"/>
      <c r="Z522" s="130"/>
      <c r="AA522" s="130"/>
      <c r="AB522" s="130"/>
      <c r="AC522" s="130"/>
      <c r="AD522" s="130"/>
      <c r="AE522" s="130"/>
      <c r="AF522" s="130"/>
      <c r="AG522" s="130"/>
      <c r="AH522" s="130"/>
      <c r="AI522" s="130"/>
      <c r="AJ522" s="130"/>
      <c r="AK522" s="130"/>
      <c r="AL522" s="130"/>
      <c r="AM522" s="130"/>
      <c r="AN522" s="130"/>
      <c r="AO522" s="130"/>
      <c r="AP522" s="130"/>
      <c r="AQ522" s="130"/>
      <c r="AR522" s="130"/>
      <c r="AS522" s="130"/>
      <c r="AT522" s="130"/>
      <c r="AU522" s="130"/>
      <c r="AV522" s="130"/>
    </row>
    <row r="523" spans="1:48" s="131" customFormat="1">
      <c r="A523" s="130">
        <f t="shared" si="24"/>
        <v>508</v>
      </c>
      <c r="B523" s="155"/>
      <c r="C523" s="156"/>
      <c r="D523" s="157"/>
      <c r="E523" s="291"/>
      <c r="F523" s="143"/>
      <c r="G523" s="143"/>
      <c r="H523" s="143"/>
      <c r="I523" s="143"/>
      <c r="J523" s="147"/>
      <c r="K523" s="148"/>
      <c r="L523" s="148"/>
      <c r="M523" s="148"/>
      <c r="N523" s="145"/>
      <c r="O523" s="148"/>
      <c r="P523" s="154"/>
      <c r="Q523" s="150"/>
      <c r="R523" s="154"/>
      <c r="S523" s="150"/>
      <c r="T523" s="151"/>
      <c r="U523" s="152"/>
      <c r="W523" s="130"/>
      <c r="X523" s="130"/>
      <c r="Y523" s="130"/>
      <c r="Z523" s="130"/>
      <c r="AA523" s="130"/>
      <c r="AB523" s="130"/>
      <c r="AC523" s="130"/>
      <c r="AD523" s="130"/>
      <c r="AE523" s="130"/>
      <c r="AF523" s="130"/>
      <c r="AG523" s="130"/>
      <c r="AH523" s="130"/>
      <c r="AI523" s="130"/>
      <c r="AJ523" s="130"/>
      <c r="AK523" s="130"/>
      <c r="AL523" s="130"/>
      <c r="AM523" s="130"/>
      <c r="AN523" s="130"/>
      <c r="AO523" s="130"/>
      <c r="AP523" s="130"/>
      <c r="AQ523" s="130"/>
      <c r="AR523" s="130"/>
      <c r="AS523" s="130"/>
      <c r="AT523" s="130"/>
      <c r="AU523" s="130"/>
      <c r="AV523" s="130"/>
    </row>
    <row r="524" spans="1:48" s="131" customFormat="1">
      <c r="A524" s="130">
        <f t="shared" si="24"/>
        <v>509</v>
      </c>
      <c r="B524" s="155"/>
      <c r="C524" s="156"/>
      <c r="D524" s="157"/>
      <c r="E524" s="291"/>
      <c r="F524" s="143"/>
      <c r="G524" s="143"/>
      <c r="H524" s="143"/>
      <c r="I524" s="143"/>
      <c r="J524" s="147"/>
      <c r="K524" s="148"/>
      <c r="L524" s="148"/>
      <c r="M524" s="148"/>
      <c r="N524" s="145"/>
      <c r="O524" s="148"/>
      <c r="P524" s="154"/>
      <c r="Q524" s="150"/>
      <c r="R524" s="154"/>
      <c r="S524" s="150"/>
      <c r="T524" s="151"/>
      <c r="U524" s="152"/>
      <c r="W524" s="130"/>
      <c r="X524" s="130"/>
      <c r="Y524" s="130"/>
      <c r="Z524" s="130"/>
      <c r="AA524" s="130"/>
      <c r="AB524" s="130"/>
      <c r="AC524" s="130"/>
      <c r="AD524" s="130"/>
      <c r="AE524" s="130"/>
      <c r="AF524" s="130"/>
      <c r="AG524" s="130"/>
      <c r="AH524" s="130"/>
      <c r="AI524" s="130"/>
      <c r="AJ524" s="130"/>
      <c r="AK524" s="130"/>
      <c r="AL524" s="130"/>
      <c r="AM524" s="130"/>
      <c r="AN524" s="130"/>
      <c r="AO524" s="130"/>
      <c r="AP524" s="130"/>
      <c r="AQ524" s="130"/>
      <c r="AR524" s="130"/>
      <c r="AS524" s="130"/>
      <c r="AT524" s="130"/>
      <c r="AU524" s="130"/>
      <c r="AV524" s="130"/>
    </row>
    <row r="525" spans="1:48" s="131" customFormat="1">
      <c r="A525" s="130">
        <f t="shared" si="24"/>
        <v>510</v>
      </c>
      <c r="B525" s="155"/>
      <c r="C525" s="156"/>
      <c r="D525" s="157"/>
      <c r="E525" s="291"/>
      <c r="F525" s="143"/>
      <c r="G525" s="143"/>
      <c r="H525" s="143"/>
      <c r="I525" s="143"/>
      <c r="J525" s="147"/>
      <c r="K525" s="148"/>
      <c r="L525" s="148"/>
      <c r="M525" s="148"/>
      <c r="N525" s="145"/>
      <c r="O525" s="148"/>
      <c r="P525" s="154"/>
      <c r="Q525" s="150"/>
      <c r="R525" s="154"/>
      <c r="S525" s="150"/>
      <c r="T525" s="151"/>
      <c r="U525" s="152"/>
      <c r="W525" s="130"/>
      <c r="X525" s="130"/>
      <c r="Y525" s="130"/>
      <c r="Z525" s="130"/>
      <c r="AA525" s="130"/>
      <c r="AB525" s="130"/>
      <c r="AC525" s="130"/>
      <c r="AD525" s="130"/>
      <c r="AE525" s="130"/>
      <c r="AF525" s="130"/>
      <c r="AG525" s="130"/>
      <c r="AH525" s="130"/>
      <c r="AI525" s="130"/>
      <c r="AJ525" s="130"/>
      <c r="AK525" s="130"/>
      <c r="AL525" s="130"/>
      <c r="AM525" s="130"/>
      <c r="AN525" s="130"/>
      <c r="AO525" s="130"/>
      <c r="AP525" s="130"/>
      <c r="AQ525" s="130"/>
      <c r="AR525" s="130"/>
      <c r="AS525" s="130"/>
      <c r="AT525" s="130"/>
      <c r="AU525" s="130"/>
      <c r="AV525" s="130"/>
    </row>
    <row r="526" spans="1:48" s="131" customFormat="1">
      <c r="A526" s="130">
        <f t="shared" si="24"/>
        <v>511</v>
      </c>
      <c r="B526" s="155"/>
      <c r="C526" s="156"/>
      <c r="D526" s="157"/>
      <c r="E526" s="291"/>
      <c r="F526" s="143"/>
      <c r="G526" s="143"/>
      <c r="H526" s="143"/>
      <c r="I526" s="143"/>
      <c r="J526" s="147"/>
      <c r="K526" s="148"/>
      <c r="L526" s="148"/>
      <c r="M526" s="148"/>
      <c r="N526" s="145"/>
      <c r="O526" s="148"/>
      <c r="P526" s="154"/>
      <c r="Q526" s="150"/>
      <c r="R526" s="154"/>
      <c r="S526" s="150"/>
      <c r="T526" s="151"/>
      <c r="U526" s="152"/>
      <c r="W526" s="130"/>
      <c r="X526" s="130"/>
      <c r="Y526" s="130"/>
      <c r="Z526" s="130"/>
      <c r="AA526" s="130"/>
      <c r="AB526" s="130"/>
      <c r="AC526" s="130"/>
      <c r="AD526" s="130"/>
      <c r="AE526" s="130"/>
      <c r="AF526" s="130"/>
      <c r="AG526" s="130"/>
      <c r="AH526" s="130"/>
      <c r="AI526" s="130"/>
      <c r="AJ526" s="130"/>
      <c r="AK526" s="130"/>
      <c r="AL526" s="130"/>
      <c r="AM526" s="130"/>
      <c r="AN526" s="130"/>
      <c r="AO526" s="130"/>
      <c r="AP526" s="130"/>
      <c r="AQ526" s="130"/>
      <c r="AR526" s="130"/>
      <c r="AS526" s="130"/>
      <c r="AT526" s="130"/>
      <c r="AU526" s="130"/>
      <c r="AV526" s="130"/>
    </row>
    <row r="527" spans="1:48" s="131" customFormat="1">
      <c r="A527" s="130">
        <f t="shared" si="24"/>
        <v>512</v>
      </c>
      <c r="B527" s="155"/>
      <c r="C527" s="156"/>
      <c r="D527" s="157"/>
      <c r="E527" s="291"/>
      <c r="F527" s="143"/>
      <c r="G527" s="143"/>
      <c r="H527" s="143"/>
      <c r="I527" s="143"/>
      <c r="J527" s="147"/>
      <c r="K527" s="148"/>
      <c r="L527" s="148"/>
      <c r="M527" s="148"/>
      <c r="N527" s="145"/>
      <c r="O527" s="148"/>
      <c r="P527" s="154"/>
      <c r="Q527" s="150"/>
      <c r="R527" s="154"/>
      <c r="S527" s="150"/>
      <c r="T527" s="151"/>
      <c r="U527" s="152"/>
      <c r="W527" s="130"/>
      <c r="X527" s="130"/>
      <c r="Y527" s="130"/>
      <c r="Z527" s="130"/>
      <c r="AA527" s="130"/>
      <c r="AB527" s="130"/>
      <c r="AC527" s="130"/>
      <c r="AD527" s="130"/>
      <c r="AE527" s="130"/>
      <c r="AF527" s="130"/>
      <c r="AG527" s="130"/>
      <c r="AH527" s="130"/>
      <c r="AI527" s="130"/>
      <c r="AJ527" s="130"/>
      <c r="AK527" s="130"/>
      <c r="AL527" s="130"/>
      <c r="AM527" s="130"/>
      <c r="AN527" s="130"/>
      <c r="AO527" s="130"/>
      <c r="AP527" s="130"/>
      <c r="AQ527" s="130"/>
      <c r="AR527" s="130"/>
      <c r="AS527" s="130"/>
      <c r="AT527" s="130"/>
      <c r="AU527" s="130"/>
      <c r="AV527" s="130"/>
    </row>
    <row r="528" spans="1:48" s="131" customFormat="1">
      <c r="A528" s="130">
        <f t="shared" si="24"/>
        <v>513</v>
      </c>
      <c r="B528" s="155"/>
      <c r="C528" s="156"/>
      <c r="D528" s="157"/>
      <c r="E528" s="291"/>
      <c r="F528" s="143"/>
      <c r="G528" s="143"/>
      <c r="H528" s="143"/>
      <c r="I528" s="143"/>
      <c r="J528" s="147"/>
      <c r="K528" s="148"/>
      <c r="L528" s="148"/>
      <c r="M528" s="148"/>
      <c r="N528" s="145"/>
      <c r="O528" s="148"/>
      <c r="P528" s="154"/>
      <c r="Q528" s="150"/>
      <c r="R528" s="154"/>
      <c r="S528" s="150"/>
      <c r="T528" s="151"/>
      <c r="U528" s="152"/>
      <c r="W528" s="130"/>
      <c r="X528" s="130"/>
      <c r="Y528" s="130"/>
      <c r="Z528" s="130"/>
      <c r="AA528" s="130"/>
      <c r="AB528" s="130"/>
      <c r="AC528" s="130"/>
      <c r="AD528" s="130"/>
      <c r="AE528" s="130"/>
      <c r="AF528" s="130"/>
      <c r="AG528" s="130"/>
      <c r="AH528" s="130"/>
      <c r="AI528" s="130"/>
      <c r="AJ528" s="130"/>
      <c r="AK528" s="130"/>
      <c r="AL528" s="130"/>
      <c r="AM528" s="130"/>
      <c r="AN528" s="130"/>
      <c r="AO528" s="130"/>
      <c r="AP528" s="130"/>
      <c r="AQ528" s="130"/>
      <c r="AR528" s="130"/>
      <c r="AS528" s="130"/>
      <c r="AT528" s="130"/>
      <c r="AU528" s="130"/>
      <c r="AV528" s="130"/>
    </row>
    <row r="529" spans="1:48" s="131" customFormat="1">
      <c r="A529" s="130">
        <f t="shared" si="24"/>
        <v>514</v>
      </c>
      <c r="B529" s="155"/>
      <c r="C529" s="156"/>
      <c r="D529" s="157"/>
      <c r="E529" s="291"/>
      <c r="F529" s="143"/>
      <c r="G529" s="143"/>
      <c r="H529" s="143"/>
      <c r="I529" s="143"/>
      <c r="J529" s="147"/>
      <c r="K529" s="148"/>
      <c r="L529" s="148"/>
      <c r="M529" s="148"/>
      <c r="N529" s="145"/>
      <c r="O529" s="148"/>
      <c r="P529" s="154"/>
      <c r="Q529" s="150"/>
      <c r="R529" s="154"/>
      <c r="S529" s="150"/>
      <c r="T529" s="151"/>
      <c r="U529" s="152"/>
      <c r="W529" s="130"/>
      <c r="X529" s="130"/>
      <c r="Y529" s="130"/>
      <c r="Z529" s="130"/>
      <c r="AA529" s="130"/>
      <c r="AB529" s="130"/>
      <c r="AC529" s="130"/>
      <c r="AD529" s="130"/>
      <c r="AE529" s="130"/>
      <c r="AF529" s="130"/>
      <c r="AG529" s="130"/>
      <c r="AH529" s="130"/>
      <c r="AI529" s="130"/>
      <c r="AJ529" s="130"/>
      <c r="AK529" s="130"/>
      <c r="AL529" s="130"/>
      <c r="AM529" s="130"/>
      <c r="AN529" s="130"/>
      <c r="AO529" s="130"/>
      <c r="AP529" s="130"/>
      <c r="AQ529" s="130"/>
      <c r="AR529" s="130"/>
      <c r="AS529" s="130"/>
      <c r="AT529" s="130"/>
      <c r="AU529" s="130"/>
      <c r="AV529" s="130"/>
    </row>
    <row r="530" spans="1:48" s="131" customFormat="1">
      <c r="A530" s="130">
        <f t="shared" si="24"/>
        <v>515</v>
      </c>
      <c r="B530" s="155"/>
      <c r="C530" s="156"/>
      <c r="D530" s="157"/>
      <c r="E530" s="291"/>
      <c r="F530" s="143"/>
      <c r="G530" s="143"/>
      <c r="H530" s="143"/>
      <c r="I530" s="143"/>
      <c r="J530" s="147"/>
      <c r="K530" s="148"/>
      <c r="L530" s="148"/>
      <c r="M530" s="148"/>
      <c r="N530" s="145"/>
      <c r="O530" s="148"/>
      <c r="P530" s="154"/>
      <c r="Q530" s="150"/>
      <c r="R530" s="154"/>
      <c r="S530" s="150"/>
      <c r="T530" s="151"/>
      <c r="U530" s="152"/>
      <c r="W530" s="130"/>
      <c r="X530" s="130"/>
      <c r="Y530" s="130"/>
      <c r="Z530" s="130"/>
      <c r="AA530" s="130"/>
      <c r="AB530" s="130"/>
      <c r="AC530" s="130"/>
      <c r="AD530" s="130"/>
      <c r="AE530" s="130"/>
      <c r="AF530" s="130"/>
      <c r="AG530" s="130"/>
      <c r="AH530" s="130"/>
      <c r="AI530" s="130"/>
      <c r="AJ530" s="130"/>
      <c r="AK530" s="130"/>
      <c r="AL530" s="130"/>
      <c r="AM530" s="130"/>
      <c r="AN530" s="130"/>
      <c r="AO530" s="130"/>
      <c r="AP530" s="130"/>
      <c r="AQ530" s="130"/>
      <c r="AR530" s="130"/>
      <c r="AS530" s="130"/>
      <c r="AT530" s="130"/>
      <c r="AU530" s="130"/>
      <c r="AV530" s="130"/>
    </row>
    <row r="531" spans="1:48" s="131" customFormat="1">
      <c r="A531" s="130">
        <f t="shared" si="24"/>
        <v>516</v>
      </c>
      <c r="B531" s="155"/>
      <c r="C531" s="156"/>
      <c r="D531" s="157"/>
      <c r="E531" s="291"/>
      <c r="F531" s="143"/>
      <c r="G531" s="143"/>
      <c r="H531" s="143"/>
      <c r="I531" s="143"/>
      <c r="J531" s="147"/>
      <c r="K531" s="148"/>
      <c r="L531" s="148"/>
      <c r="M531" s="148"/>
      <c r="N531" s="145"/>
      <c r="O531" s="148"/>
      <c r="P531" s="154"/>
      <c r="Q531" s="150"/>
      <c r="R531" s="154"/>
      <c r="S531" s="150"/>
      <c r="T531" s="151"/>
      <c r="U531" s="152"/>
      <c r="W531" s="130"/>
      <c r="X531" s="130"/>
      <c r="Y531" s="130"/>
      <c r="Z531" s="130"/>
      <c r="AA531" s="130"/>
      <c r="AB531" s="130"/>
      <c r="AC531" s="130"/>
      <c r="AD531" s="130"/>
      <c r="AE531" s="130"/>
      <c r="AF531" s="130"/>
      <c r="AG531" s="130"/>
      <c r="AH531" s="130"/>
      <c r="AI531" s="130"/>
      <c r="AJ531" s="130"/>
      <c r="AK531" s="130"/>
      <c r="AL531" s="130"/>
      <c r="AM531" s="130"/>
      <c r="AN531" s="130"/>
      <c r="AO531" s="130"/>
      <c r="AP531" s="130"/>
      <c r="AQ531" s="130"/>
      <c r="AR531" s="130"/>
      <c r="AS531" s="130"/>
      <c r="AT531" s="130"/>
      <c r="AU531" s="130"/>
      <c r="AV531" s="130"/>
    </row>
    <row r="532" spans="1:48" s="131" customFormat="1">
      <c r="A532" s="130">
        <f t="shared" si="24"/>
        <v>517</v>
      </c>
      <c r="B532" s="155"/>
      <c r="C532" s="156"/>
      <c r="D532" s="157"/>
      <c r="E532" s="291"/>
      <c r="F532" s="143"/>
      <c r="G532" s="143"/>
      <c r="H532" s="143"/>
      <c r="I532" s="143"/>
      <c r="J532" s="147"/>
      <c r="K532" s="148"/>
      <c r="L532" s="148"/>
      <c r="M532" s="148"/>
      <c r="N532" s="145"/>
      <c r="O532" s="148"/>
      <c r="P532" s="154"/>
      <c r="Q532" s="150"/>
      <c r="R532" s="154"/>
      <c r="S532" s="150"/>
      <c r="T532" s="151"/>
      <c r="U532" s="152"/>
      <c r="W532" s="130"/>
      <c r="X532" s="130"/>
      <c r="Y532" s="130"/>
      <c r="Z532" s="130"/>
      <c r="AA532" s="130"/>
      <c r="AB532" s="130"/>
      <c r="AC532" s="130"/>
      <c r="AD532" s="130"/>
      <c r="AE532" s="130"/>
      <c r="AF532" s="130"/>
      <c r="AG532" s="130"/>
      <c r="AH532" s="130"/>
      <c r="AI532" s="130"/>
      <c r="AJ532" s="130"/>
      <c r="AK532" s="130"/>
      <c r="AL532" s="130"/>
      <c r="AM532" s="130"/>
      <c r="AN532" s="130"/>
      <c r="AO532" s="130"/>
      <c r="AP532" s="130"/>
      <c r="AQ532" s="130"/>
      <c r="AR532" s="130"/>
      <c r="AS532" s="130"/>
      <c r="AT532" s="130"/>
      <c r="AU532" s="130"/>
      <c r="AV532" s="130"/>
    </row>
    <row r="533" spans="1:48" s="131" customFormat="1">
      <c r="A533" s="130">
        <f t="shared" si="24"/>
        <v>518</v>
      </c>
      <c r="B533" s="155"/>
      <c r="C533" s="156"/>
      <c r="D533" s="157"/>
      <c r="E533" s="291"/>
      <c r="F533" s="143"/>
      <c r="G533" s="143"/>
      <c r="H533" s="143"/>
      <c r="I533" s="143"/>
      <c r="J533" s="147"/>
      <c r="K533" s="148"/>
      <c r="L533" s="148"/>
      <c r="M533" s="148"/>
      <c r="N533" s="145"/>
      <c r="O533" s="148"/>
      <c r="P533" s="154"/>
      <c r="Q533" s="150"/>
      <c r="R533" s="154"/>
      <c r="S533" s="150"/>
      <c r="T533" s="151"/>
      <c r="U533" s="152"/>
      <c r="W533" s="130"/>
      <c r="X533" s="130"/>
      <c r="Y533" s="130"/>
      <c r="Z533" s="130"/>
      <c r="AA533" s="130"/>
      <c r="AB533" s="130"/>
      <c r="AC533" s="130"/>
      <c r="AD533" s="130"/>
      <c r="AE533" s="130"/>
      <c r="AF533" s="130"/>
      <c r="AG533" s="130"/>
      <c r="AH533" s="130"/>
      <c r="AI533" s="130"/>
      <c r="AJ533" s="130"/>
      <c r="AK533" s="130"/>
      <c r="AL533" s="130"/>
      <c r="AM533" s="130"/>
      <c r="AN533" s="130"/>
      <c r="AO533" s="130"/>
      <c r="AP533" s="130"/>
      <c r="AQ533" s="130"/>
      <c r="AR533" s="130"/>
      <c r="AS533" s="130"/>
      <c r="AT533" s="130"/>
      <c r="AU533" s="130"/>
      <c r="AV533" s="130"/>
    </row>
    <row r="534" spans="1:48" s="131" customFormat="1">
      <c r="A534" s="130">
        <f t="shared" si="24"/>
        <v>519</v>
      </c>
      <c r="B534" s="155"/>
      <c r="C534" s="156"/>
      <c r="D534" s="157"/>
      <c r="E534" s="291"/>
      <c r="F534" s="143"/>
      <c r="G534" s="143"/>
      <c r="H534" s="143"/>
      <c r="I534" s="143"/>
      <c r="J534" s="147"/>
      <c r="K534" s="148"/>
      <c r="L534" s="148"/>
      <c r="M534" s="148"/>
      <c r="N534" s="145"/>
      <c r="O534" s="148"/>
      <c r="P534" s="154"/>
      <c r="Q534" s="150"/>
      <c r="R534" s="154"/>
      <c r="S534" s="150"/>
      <c r="T534" s="151"/>
      <c r="U534" s="152"/>
      <c r="W534" s="130"/>
      <c r="X534" s="130"/>
      <c r="Y534" s="130"/>
      <c r="Z534" s="130"/>
      <c r="AA534" s="130"/>
      <c r="AB534" s="130"/>
      <c r="AC534" s="130"/>
      <c r="AD534" s="130"/>
      <c r="AE534" s="130"/>
      <c r="AF534" s="130"/>
      <c r="AG534" s="130"/>
      <c r="AH534" s="130"/>
      <c r="AI534" s="130"/>
      <c r="AJ534" s="130"/>
      <c r="AK534" s="130"/>
      <c r="AL534" s="130"/>
      <c r="AM534" s="130"/>
      <c r="AN534" s="130"/>
      <c r="AO534" s="130"/>
      <c r="AP534" s="130"/>
      <c r="AQ534" s="130"/>
      <c r="AR534" s="130"/>
      <c r="AS534" s="130"/>
      <c r="AT534" s="130"/>
      <c r="AU534" s="130"/>
      <c r="AV534" s="130"/>
    </row>
    <row r="535" spans="1:48" s="131" customFormat="1">
      <c r="A535" s="130">
        <f t="shared" si="24"/>
        <v>520</v>
      </c>
      <c r="B535" s="155"/>
      <c r="C535" s="156"/>
      <c r="D535" s="157"/>
      <c r="E535" s="291"/>
      <c r="F535" s="143"/>
      <c r="G535" s="143"/>
      <c r="H535" s="143"/>
      <c r="I535" s="143"/>
      <c r="J535" s="147"/>
      <c r="K535" s="148"/>
      <c r="L535" s="148"/>
      <c r="M535" s="148"/>
      <c r="N535" s="145"/>
      <c r="O535" s="148"/>
      <c r="P535" s="154"/>
      <c r="Q535" s="150"/>
      <c r="R535" s="154"/>
      <c r="S535" s="150"/>
      <c r="T535" s="151"/>
      <c r="U535" s="152"/>
      <c r="W535" s="130"/>
      <c r="X535" s="130"/>
      <c r="Y535" s="130"/>
      <c r="Z535" s="130"/>
      <c r="AA535" s="130"/>
      <c r="AB535" s="130"/>
      <c r="AC535" s="130"/>
      <c r="AD535" s="130"/>
      <c r="AE535" s="130"/>
      <c r="AF535" s="130"/>
      <c r="AG535" s="130"/>
      <c r="AH535" s="130"/>
      <c r="AI535" s="130"/>
      <c r="AJ535" s="130"/>
      <c r="AK535" s="130"/>
      <c r="AL535" s="130"/>
      <c r="AM535" s="130"/>
      <c r="AN535" s="130"/>
      <c r="AO535" s="130"/>
      <c r="AP535" s="130"/>
      <c r="AQ535" s="130"/>
      <c r="AR535" s="130"/>
      <c r="AS535" s="130"/>
      <c r="AT535" s="130"/>
      <c r="AU535" s="130"/>
      <c r="AV535" s="130"/>
    </row>
    <row r="536" spans="1:48" s="131" customFormat="1">
      <c r="A536" s="130">
        <f t="shared" si="24"/>
        <v>521</v>
      </c>
      <c r="B536" s="155"/>
      <c r="C536" s="156"/>
      <c r="D536" s="157"/>
      <c r="E536" s="291"/>
      <c r="F536" s="143"/>
      <c r="G536" s="143"/>
      <c r="H536" s="143"/>
      <c r="I536" s="143"/>
      <c r="J536" s="147"/>
      <c r="K536" s="148"/>
      <c r="L536" s="148"/>
      <c r="M536" s="148"/>
      <c r="N536" s="145"/>
      <c r="O536" s="148"/>
      <c r="P536" s="154"/>
      <c r="Q536" s="150"/>
      <c r="R536" s="154"/>
      <c r="S536" s="150"/>
      <c r="T536" s="151"/>
      <c r="U536" s="152"/>
      <c r="W536" s="130"/>
      <c r="X536" s="130"/>
      <c r="Y536" s="130"/>
      <c r="Z536" s="130"/>
      <c r="AA536" s="130"/>
      <c r="AB536" s="130"/>
      <c r="AC536" s="130"/>
      <c r="AD536" s="130"/>
      <c r="AE536" s="130"/>
      <c r="AF536" s="130"/>
      <c r="AG536" s="130"/>
      <c r="AH536" s="130"/>
      <c r="AI536" s="130"/>
      <c r="AJ536" s="130"/>
      <c r="AK536" s="130"/>
      <c r="AL536" s="130"/>
      <c r="AM536" s="130"/>
      <c r="AN536" s="130"/>
      <c r="AO536" s="130"/>
      <c r="AP536" s="130"/>
      <c r="AQ536" s="130"/>
      <c r="AR536" s="130"/>
      <c r="AS536" s="130"/>
      <c r="AT536" s="130"/>
      <c r="AU536" s="130"/>
      <c r="AV536" s="130"/>
    </row>
    <row r="537" spans="1:48" s="131" customFormat="1">
      <c r="A537" s="130">
        <f t="shared" si="24"/>
        <v>522</v>
      </c>
      <c r="B537" s="155"/>
      <c r="C537" s="156"/>
      <c r="D537" s="157"/>
      <c r="E537" s="291"/>
      <c r="F537" s="143"/>
      <c r="G537" s="143"/>
      <c r="H537" s="143"/>
      <c r="I537" s="143"/>
      <c r="J537" s="147"/>
      <c r="K537" s="148"/>
      <c r="L537" s="148"/>
      <c r="M537" s="148"/>
      <c r="N537" s="145"/>
      <c r="O537" s="148"/>
      <c r="P537" s="154"/>
      <c r="Q537" s="150"/>
      <c r="R537" s="154"/>
      <c r="S537" s="150"/>
      <c r="T537" s="151"/>
      <c r="U537" s="152"/>
      <c r="W537" s="130"/>
      <c r="X537" s="130"/>
      <c r="Y537" s="130"/>
      <c r="Z537" s="130"/>
      <c r="AA537" s="130"/>
      <c r="AB537" s="130"/>
      <c r="AC537" s="130"/>
      <c r="AD537" s="130"/>
      <c r="AE537" s="130"/>
      <c r="AF537" s="130"/>
      <c r="AG537" s="130"/>
      <c r="AH537" s="130"/>
      <c r="AI537" s="130"/>
      <c r="AJ537" s="130"/>
      <c r="AK537" s="130"/>
      <c r="AL537" s="130"/>
      <c r="AM537" s="130"/>
      <c r="AN537" s="130"/>
      <c r="AO537" s="130"/>
      <c r="AP537" s="130"/>
      <c r="AQ537" s="130"/>
      <c r="AR537" s="130"/>
      <c r="AS537" s="130"/>
      <c r="AT537" s="130"/>
      <c r="AU537" s="130"/>
      <c r="AV537" s="130"/>
    </row>
    <row r="538" spans="1:48" s="131" customFormat="1">
      <c r="A538" s="130">
        <f t="shared" si="24"/>
        <v>523</v>
      </c>
      <c r="B538" s="155"/>
      <c r="C538" s="156"/>
      <c r="D538" s="157"/>
      <c r="E538" s="291"/>
      <c r="F538" s="143"/>
      <c r="G538" s="143"/>
      <c r="H538" s="143"/>
      <c r="I538" s="143"/>
      <c r="J538" s="147"/>
      <c r="K538" s="148"/>
      <c r="L538" s="148"/>
      <c r="M538" s="148"/>
      <c r="N538" s="145"/>
      <c r="O538" s="148"/>
      <c r="P538" s="154"/>
      <c r="Q538" s="150"/>
      <c r="R538" s="154"/>
      <c r="S538" s="150"/>
      <c r="T538" s="151"/>
      <c r="U538" s="152"/>
      <c r="W538" s="130"/>
      <c r="X538" s="130"/>
      <c r="Y538" s="130"/>
      <c r="Z538" s="130"/>
      <c r="AA538" s="130"/>
      <c r="AB538" s="130"/>
      <c r="AC538" s="130"/>
      <c r="AD538" s="130"/>
      <c r="AE538" s="130"/>
      <c r="AF538" s="130"/>
      <c r="AG538" s="130"/>
      <c r="AH538" s="130"/>
      <c r="AI538" s="130"/>
      <c r="AJ538" s="130"/>
      <c r="AK538" s="130"/>
      <c r="AL538" s="130"/>
      <c r="AM538" s="130"/>
      <c r="AN538" s="130"/>
      <c r="AO538" s="130"/>
      <c r="AP538" s="130"/>
      <c r="AQ538" s="130"/>
      <c r="AR538" s="130"/>
      <c r="AS538" s="130"/>
      <c r="AT538" s="130"/>
      <c r="AU538" s="130"/>
      <c r="AV538" s="130"/>
    </row>
    <row r="539" spans="1:48" s="131" customFormat="1">
      <c r="A539" s="130">
        <f t="shared" si="24"/>
        <v>524</v>
      </c>
      <c r="B539" s="155"/>
      <c r="C539" s="156"/>
      <c r="D539" s="157"/>
      <c r="E539" s="291"/>
      <c r="F539" s="143"/>
      <c r="G539" s="143"/>
      <c r="H539" s="143"/>
      <c r="I539" s="143"/>
      <c r="J539" s="147"/>
      <c r="K539" s="148"/>
      <c r="L539" s="148"/>
      <c r="M539" s="148"/>
      <c r="N539" s="145"/>
      <c r="O539" s="148"/>
      <c r="P539" s="154"/>
      <c r="Q539" s="150"/>
      <c r="R539" s="154"/>
      <c r="S539" s="150"/>
      <c r="T539" s="151"/>
      <c r="U539" s="152"/>
      <c r="W539" s="130"/>
      <c r="X539" s="130"/>
      <c r="Y539" s="130"/>
      <c r="Z539" s="130"/>
      <c r="AA539" s="130"/>
      <c r="AB539" s="130"/>
      <c r="AC539" s="130"/>
      <c r="AD539" s="130"/>
      <c r="AE539" s="130"/>
      <c r="AF539" s="130"/>
      <c r="AG539" s="130"/>
      <c r="AH539" s="130"/>
      <c r="AI539" s="130"/>
      <c r="AJ539" s="130"/>
      <c r="AK539" s="130"/>
      <c r="AL539" s="130"/>
      <c r="AM539" s="130"/>
      <c r="AN539" s="130"/>
      <c r="AO539" s="130"/>
      <c r="AP539" s="130"/>
      <c r="AQ539" s="130"/>
      <c r="AR539" s="130"/>
      <c r="AS539" s="130"/>
      <c r="AT539" s="130"/>
      <c r="AU539" s="130"/>
      <c r="AV539" s="130"/>
    </row>
    <row r="540" spans="1:48" s="131" customFormat="1">
      <c r="A540" s="130">
        <f t="shared" si="24"/>
        <v>525</v>
      </c>
      <c r="B540" s="155"/>
      <c r="C540" s="156"/>
      <c r="D540" s="157"/>
      <c r="E540" s="291"/>
      <c r="F540" s="143"/>
      <c r="G540" s="143"/>
      <c r="H540" s="143"/>
      <c r="I540" s="143"/>
      <c r="J540" s="147"/>
      <c r="K540" s="148"/>
      <c r="L540" s="148"/>
      <c r="M540" s="148"/>
      <c r="N540" s="145"/>
      <c r="O540" s="148"/>
      <c r="P540" s="154"/>
      <c r="Q540" s="150"/>
      <c r="R540" s="154"/>
      <c r="S540" s="150"/>
      <c r="T540" s="151"/>
      <c r="U540" s="152"/>
      <c r="W540" s="130"/>
      <c r="X540" s="130"/>
      <c r="Y540" s="130"/>
      <c r="Z540" s="130"/>
      <c r="AA540" s="130"/>
      <c r="AB540" s="130"/>
      <c r="AC540" s="130"/>
      <c r="AD540" s="130"/>
      <c r="AE540" s="130"/>
      <c r="AF540" s="130"/>
      <c r="AG540" s="130"/>
      <c r="AH540" s="130"/>
      <c r="AI540" s="130"/>
      <c r="AJ540" s="130"/>
      <c r="AK540" s="130"/>
      <c r="AL540" s="130"/>
      <c r="AM540" s="130"/>
      <c r="AN540" s="130"/>
      <c r="AO540" s="130"/>
      <c r="AP540" s="130"/>
      <c r="AQ540" s="130"/>
      <c r="AR540" s="130"/>
      <c r="AS540" s="130"/>
      <c r="AT540" s="130"/>
      <c r="AU540" s="130"/>
      <c r="AV540" s="130"/>
    </row>
    <row r="541" spans="1:48" s="131" customFormat="1">
      <c r="A541" s="130">
        <f t="shared" si="24"/>
        <v>526</v>
      </c>
      <c r="B541" s="155"/>
      <c r="C541" s="156"/>
      <c r="D541" s="157"/>
      <c r="E541" s="291"/>
      <c r="F541" s="143"/>
      <c r="G541" s="143"/>
      <c r="H541" s="143"/>
      <c r="I541" s="143"/>
      <c r="J541" s="147"/>
      <c r="K541" s="148"/>
      <c r="L541" s="148"/>
      <c r="M541" s="148"/>
      <c r="N541" s="145"/>
      <c r="O541" s="148"/>
      <c r="P541" s="154"/>
      <c r="Q541" s="150"/>
      <c r="R541" s="154"/>
      <c r="S541" s="150"/>
      <c r="T541" s="151"/>
      <c r="U541" s="152"/>
      <c r="W541" s="130"/>
      <c r="X541" s="130"/>
      <c r="Y541" s="130"/>
      <c r="Z541" s="130"/>
      <c r="AA541" s="130"/>
      <c r="AB541" s="130"/>
      <c r="AC541" s="130"/>
      <c r="AD541" s="130"/>
      <c r="AE541" s="130"/>
      <c r="AF541" s="130"/>
      <c r="AG541" s="130"/>
      <c r="AH541" s="130"/>
      <c r="AI541" s="130"/>
      <c r="AJ541" s="130"/>
      <c r="AK541" s="130"/>
      <c r="AL541" s="130"/>
      <c r="AM541" s="130"/>
      <c r="AN541" s="130"/>
      <c r="AO541" s="130"/>
      <c r="AP541" s="130"/>
      <c r="AQ541" s="130"/>
      <c r="AR541" s="130"/>
      <c r="AS541" s="130"/>
      <c r="AT541" s="130"/>
      <c r="AU541" s="130"/>
      <c r="AV541" s="130"/>
    </row>
    <row r="542" spans="1:48" s="131" customFormat="1">
      <c r="A542" s="130">
        <f t="shared" si="24"/>
        <v>527</v>
      </c>
      <c r="B542" s="155"/>
      <c r="C542" s="156"/>
      <c r="D542" s="157"/>
      <c r="E542" s="291"/>
      <c r="F542" s="143"/>
      <c r="G542" s="143"/>
      <c r="H542" s="143"/>
      <c r="I542" s="143"/>
      <c r="J542" s="147"/>
      <c r="K542" s="148"/>
      <c r="L542" s="148"/>
      <c r="M542" s="148"/>
      <c r="N542" s="145"/>
      <c r="O542" s="148"/>
      <c r="P542" s="154"/>
      <c r="Q542" s="150"/>
      <c r="R542" s="154"/>
      <c r="S542" s="150"/>
      <c r="T542" s="151"/>
      <c r="U542" s="152"/>
      <c r="W542" s="130"/>
      <c r="X542" s="130"/>
      <c r="Y542" s="130"/>
      <c r="Z542" s="130"/>
      <c r="AA542" s="130"/>
      <c r="AB542" s="130"/>
      <c r="AC542" s="130"/>
      <c r="AD542" s="130"/>
      <c r="AE542" s="130"/>
      <c r="AF542" s="130"/>
      <c r="AG542" s="130"/>
      <c r="AH542" s="130"/>
      <c r="AI542" s="130"/>
      <c r="AJ542" s="130"/>
      <c r="AK542" s="130"/>
      <c r="AL542" s="130"/>
      <c r="AM542" s="130"/>
      <c r="AN542" s="130"/>
      <c r="AO542" s="130"/>
      <c r="AP542" s="130"/>
      <c r="AQ542" s="130"/>
      <c r="AR542" s="130"/>
      <c r="AS542" s="130"/>
      <c r="AT542" s="130"/>
      <c r="AU542" s="130"/>
      <c r="AV542" s="130"/>
    </row>
    <row r="543" spans="1:48" s="131" customFormat="1">
      <c r="A543" s="130">
        <f t="shared" si="24"/>
        <v>528</v>
      </c>
      <c r="B543" s="155"/>
      <c r="C543" s="156"/>
      <c r="D543" s="157"/>
      <c r="E543" s="291"/>
      <c r="F543" s="143"/>
      <c r="G543" s="143"/>
      <c r="H543" s="143"/>
      <c r="I543" s="143"/>
      <c r="J543" s="147"/>
      <c r="K543" s="148"/>
      <c r="L543" s="148"/>
      <c r="M543" s="148"/>
      <c r="N543" s="145"/>
      <c r="O543" s="148"/>
      <c r="P543" s="154"/>
      <c r="Q543" s="150"/>
      <c r="R543" s="154"/>
      <c r="S543" s="150"/>
      <c r="T543" s="151"/>
      <c r="U543" s="152"/>
      <c r="W543" s="130"/>
      <c r="X543" s="130"/>
      <c r="Y543" s="130"/>
      <c r="Z543" s="130"/>
      <c r="AA543" s="130"/>
      <c r="AB543" s="130"/>
      <c r="AC543" s="130"/>
      <c r="AD543" s="130"/>
      <c r="AE543" s="130"/>
      <c r="AF543" s="130"/>
      <c r="AG543" s="130"/>
      <c r="AH543" s="130"/>
      <c r="AI543" s="130"/>
      <c r="AJ543" s="130"/>
      <c r="AK543" s="130"/>
      <c r="AL543" s="130"/>
      <c r="AM543" s="130"/>
      <c r="AN543" s="130"/>
      <c r="AO543" s="130"/>
      <c r="AP543" s="130"/>
      <c r="AQ543" s="130"/>
      <c r="AR543" s="130"/>
      <c r="AS543" s="130"/>
      <c r="AT543" s="130"/>
      <c r="AU543" s="130"/>
      <c r="AV543" s="130"/>
    </row>
    <row r="544" spans="1:48" s="131" customFormat="1">
      <c r="A544" s="130">
        <f t="shared" si="24"/>
        <v>529</v>
      </c>
      <c r="B544" s="155"/>
      <c r="C544" s="156"/>
      <c r="D544" s="157"/>
      <c r="E544" s="291"/>
      <c r="F544" s="143"/>
      <c r="G544" s="143"/>
      <c r="H544" s="143"/>
      <c r="I544" s="143"/>
      <c r="J544" s="147"/>
      <c r="K544" s="148"/>
      <c r="L544" s="148"/>
      <c r="M544" s="148"/>
      <c r="N544" s="145"/>
      <c r="O544" s="148"/>
      <c r="P544" s="154"/>
      <c r="Q544" s="150"/>
      <c r="R544" s="154"/>
      <c r="S544" s="150"/>
      <c r="T544" s="151"/>
      <c r="U544" s="152"/>
      <c r="W544" s="130"/>
      <c r="X544" s="130"/>
      <c r="Y544" s="130"/>
      <c r="Z544" s="130"/>
      <c r="AA544" s="130"/>
      <c r="AB544" s="130"/>
      <c r="AC544" s="130"/>
      <c r="AD544" s="130"/>
      <c r="AE544" s="130"/>
      <c r="AF544" s="130"/>
      <c r="AG544" s="130"/>
      <c r="AH544" s="130"/>
      <c r="AI544" s="130"/>
      <c r="AJ544" s="130"/>
      <c r="AK544" s="130"/>
      <c r="AL544" s="130"/>
      <c r="AM544" s="130"/>
      <c r="AN544" s="130"/>
      <c r="AO544" s="130"/>
      <c r="AP544" s="130"/>
      <c r="AQ544" s="130"/>
      <c r="AR544" s="130"/>
      <c r="AS544" s="130"/>
      <c r="AT544" s="130"/>
      <c r="AU544" s="130"/>
      <c r="AV544" s="130"/>
    </row>
    <row r="545" spans="1:48" s="131" customFormat="1">
      <c r="A545" s="130">
        <f t="shared" si="24"/>
        <v>530</v>
      </c>
      <c r="B545" s="155"/>
      <c r="C545" s="156"/>
      <c r="D545" s="157"/>
      <c r="E545" s="291"/>
      <c r="F545" s="143"/>
      <c r="G545" s="143"/>
      <c r="H545" s="143"/>
      <c r="I545" s="143"/>
      <c r="J545" s="147"/>
      <c r="K545" s="148"/>
      <c r="L545" s="148"/>
      <c r="M545" s="148"/>
      <c r="N545" s="145"/>
      <c r="O545" s="148"/>
      <c r="P545" s="154"/>
      <c r="Q545" s="150"/>
      <c r="R545" s="154"/>
      <c r="S545" s="150"/>
      <c r="T545" s="151"/>
      <c r="U545" s="152"/>
      <c r="W545" s="130"/>
      <c r="X545" s="130"/>
      <c r="Y545" s="130"/>
      <c r="Z545" s="130"/>
      <c r="AA545" s="130"/>
      <c r="AB545" s="130"/>
      <c r="AC545" s="130"/>
      <c r="AD545" s="130"/>
      <c r="AE545" s="130"/>
      <c r="AF545" s="130"/>
      <c r="AG545" s="130"/>
      <c r="AH545" s="130"/>
      <c r="AI545" s="130"/>
      <c r="AJ545" s="130"/>
      <c r="AK545" s="130"/>
      <c r="AL545" s="130"/>
      <c r="AM545" s="130"/>
      <c r="AN545" s="130"/>
      <c r="AO545" s="130"/>
      <c r="AP545" s="130"/>
      <c r="AQ545" s="130"/>
      <c r="AR545" s="130"/>
      <c r="AS545" s="130"/>
      <c r="AT545" s="130"/>
      <c r="AU545" s="130"/>
      <c r="AV545" s="130"/>
    </row>
    <row r="546" spans="1:48" s="131" customFormat="1">
      <c r="A546" s="130">
        <f t="shared" si="24"/>
        <v>531</v>
      </c>
      <c r="B546" s="155"/>
      <c r="C546" s="156"/>
      <c r="D546" s="157"/>
      <c r="E546" s="291"/>
      <c r="F546" s="143"/>
      <c r="G546" s="143"/>
      <c r="H546" s="143"/>
      <c r="I546" s="143"/>
      <c r="J546" s="147"/>
      <c r="K546" s="148"/>
      <c r="L546" s="148"/>
      <c r="M546" s="148"/>
      <c r="N546" s="145"/>
      <c r="O546" s="148"/>
      <c r="P546" s="154"/>
      <c r="Q546" s="150"/>
      <c r="R546" s="154"/>
      <c r="S546" s="150"/>
      <c r="T546" s="151"/>
      <c r="U546" s="152"/>
      <c r="W546" s="130"/>
      <c r="X546" s="130"/>
      <c r="Y546" s="130"/>
      <c r="Z546" s="130"/>
      <c r="AA546" s="130"/>
      <c r="AB546" s="130"/>
      <c r="AC546" s="130"/>
      <c r="AD546" s="130"/>
      <c r="AE546" s="130"/>
      <c r="AF546" s="130"/>
      <c r="AG546" s="130"/>
      <c r="AH546" s="130"/>
      <c r="AI546" s="130"/>
      <c r="AJ546" s="130"/>
      <c r="AK546" s="130"/>
      <c r="AL546" s="130"/>
      <c r="AM546" s="130"/>
      <c r="AN546" s="130"/>
      <c r="AO546" s="130"/>
      <c r="AP546" s="130"/>
      <c r="AQ546" s="130"/>
      <c r="AR546" s="130"/>
      <c r="AS546" s="130"/>
      <c r="AT546" s="130"/>
      <c r="AU546" s="130"/>
      <c r="AV546" s="130"/>
    </row>
    <row r="547" spans="1:48" s="131" customFormat="1">
      <c r="A547" s="130">
        <f t="shared" si="24"/>
        <v>532</v>
      </c>
      <c r="B547" s="155"/>
      <c r="C547" s="156"/>
      <c r="D547" s="157"/>
      <c r="E547" s="291"/>
      <c r="F547" s="143"/>
      <c r="G547" s="143"/>
      <c r="H547" s="143"/>
      <c r="I547" s="143"/>
      <c r="J547" s="147"/>
      <c r="K547" s="148"/>
      <c r="L547" s="148"/>
      <c r="M547" s="148"/>
      <c r="N547" s="145"/>
      <c r="O547" s="148"/>
      <c r="P547" s="154"/>
      <c r="Q547" s="150"/>
      <c r="R547" s="154"/>
      <c r="S547" s="150"/>
      <c r="T547" s="151"/>
      <c r="U547" s="152"/>
      <c r="W547" s="130"/>
      <c r="X547" s="130"/>
      <c r="Y547" s="130"/>
      <c r="Z547" s="130"/>
      <c r="AA547" s="130"/>
      <c r="AB547" s="130"/>
      <c r="AC547" s="130"/>
      <c r="AD547" s="130"/>
      <c r="AE547" s="130"/>
      <c r="AF547" s="130"/>
      <c r="AG547" s="130"/>
      <c r="AH547" s="130"/>
      <c r="AI547" s="130"/>
      <c r="AJ547" s="130"/>
      <c r="AK547" s="130"/>
      <c r="AL547" s="130"/>
      <c r="AM547" s="130"/>
      <c r="AN547" s="130"/>
      <c r="AO547" s="130"/>
      <c r="AP547" s="130"/>
      <c r="AQ547" s="130"/>
      <c r="AR547" s="130"/>
      <c r="AS547" s="130"/>
      <c r="AT547" s="130"/>
      <c r="AU547" s="130"/>
      <c r="AV547" s="130"/>
    </row>
    <row r="548" spans="1:48" s="131" customFormat="1">
      <c r="A548" s="130">
        <f t="shared" si="24"/>
        <v>533</v>
      </c>
      <c r="B548" s="155"/>
      <c r="C548" s="156"/>
      <c r="D548" s="157"/>
      <c r="E548" s="292"/>
      <c r="F548" s="143"/>
      <c r="G548" s="143"/>
      <c r="H548" s="143"/>
      <c r="I548" s="143"/>
      <c r="J548" s="147"/>
      <c r="K548" s="148"/>
      <c r="L548" s="148"/>
      <c r="M548" s="148"/>
      <c r="N548" s="145"/>
      <c r="O548" s="148"/>
      <c r="P548" s="154"/>
      <c r="Q548" s="150"/>
      <c r="R548" s="154"/>
      <c r="S548" s="150"/>
      <c r="T548" s="151"/>
      <c r="U548" s="152"/>
      <c r="W548" s="130"/>
      <c r="X548" s="130"/>
      <c r="Y548" s="130"/>
      <c r="Z548" s="130"/>
      <c r="AA548" s="130"/>
      <c r="AB548" s="130"/>
      <c r="AC548" s="130"/>
      <c r="AD548" s="130"/>
      <c r="AE548" s="130"/>
      <c r="AF548" s="130"/>
      <c r="AG548" s="130"/>
      <c r="AH548" s="130"/>
      <c r="AI548" s="130"/>
      <c r="AJ548" s="130"/>
      <c r="AK548" s="130"/>
      <c r="AL548" s="130"/>
      <c r="AM548" s="130"/>
      <c r="AN548" s="130"/>
      <c r="AO548" s="130"/>
      <c r="AP548" s="130"/>
      <c r="AQ548" s="130"/>
      <c r="AR548" s="130"/>
      <c r="AS548" s="130"/>
      <c r="AT548" s="130"/>
      <c r="AU548" s="130"/>
      <c r="AV548" s="130"/>
    </row>
    <row r="549" spans="1:48" s="131" customFormat="1">
      <c r="A549" s="130">
        <f t="shared" si="24"/>
        <v>534</v>
      </c>
      <c r="B549" s="155"/>
      <c r="C549" s="156"/>
      <c r="D549" s="157"/>
      <c r="E549" s="291"/>
      <c r="F549" s="143"/>
      <c r="G549" s="143"/>
      <c r="H549" s="143"/>
      <c r="I549" s="143"/>
      <c r="J549" s="147"/>
      <c r="K549" s="148"/>
      <c r="L549" s="148"/>
      <c r="M549" s="148"/>
      <c r="N549" s="145"/>
      <c r="O549" s="148"/>
      <c r="P549" s="154"/>
      <c r="Q549" s="150"/>
      <c r="R549" s="154"/>
      <c r="S549" s="150"/>
      <c r="T549" s="151"/>
      <c r="U549" s="152"/>
      <c r="W549" s="130"/>
      <c r="X549" s="130"/>
      <c r="Y549" s="130"/>
      <c r="Z549" s="130"/>
      <c r="AA549" s="130"/>
      <c r="AB549" s="130"/>
      <c r="AC549" s="130"/>
      <c r="AD549" s="130"/>
      <c r="AE549" s="130"/>
      <c r="AF549" s="130"/>
      <c r="AG549" s="130"/>
      <c r="AH549" s="130"/>
      <c r="AI549" s="130"/>
      <c r="AJ549" s="130"/>
      <c r="AK549" s="130"/>
      <c r="AL549" s="130"/>
      <c r="AM549" s="130"/>
      <c r="AN549" s="130"/>
      <c r="AO549" s="130"/>
      <c r="AP549" s="130"/>
      <c r="AQ549" s="130"/>
      <c r="AR549" s="130"/>
      <c r="AS549" s="130"/>
      <c r="AT549" s="130"/>
      <c r="AU549" s="130"/>
      <c r="AV549" s="130"/>
    </row>
    <row r="550" spans="1:48" s="131" customFormat="1">
      <c r="A550" s="130">
        <f t="shared" si="24"/>
        <v>535</v>
      </c>
      <c r="B550" s="155"/>
      <c r="C550" s="156"/>
      <c r="D550" s="157"/>
      <c r="E550" s="291"/>
      <c r="F550" s="143"/>
      <c r="G550" s="143"/>
      <c r="H550" s="143"/>
      <c r="I550" s="143"/>
      <c r="J550" s="147"/>
      <c r="K550" s="148"/>
      <c r="L550" s="148"/>
      <c r="M550" s="148"/>
      <c r="N550" s="145"/>
      <c r="O550" s="148"/>
      <c r="P550" s="154"/>
      <c r="Q550" s="150"/>
      <c r="R550" s="154"/>
      <c r="S550" s="150"/>
      <c r="T550" s="151"/>
      <c r="U550" s="152"/>
      <c r="W550" s="130"/>
      <c r="X550" s="130"/>
      <c r="Y550" s="130"/>
      <c r="Z550" s="130"/>
      <c r="AA550" s="130"/>
      <c r="AB550" s="130"/>
      <c r="AC550" s="130"/>
      <c r="AD550" s="130"/>
      <c r="AE550" s="130"/>
      <c r="AF550" s="130"/>
      <c r="AG550" s="130"/>
      <c r="AH550" s="130"/>
      <c r="AI550" s="130"/>
      <c r="AJ550" s="130"/>
      <c r="AK550" s="130"/>
      <c r="AL550" s="130"/>
      <c r="AM550" s="130"/>
      <c r="AN550" s="130"/>
      <c r="AO550" s="130"/>
      <c r="AP550" s="130"/>
      <c r="AQ550" s="130"/>
      <c r="AR550" s="130"/>
      <c r="AS550" s="130"/>
      <c r="AT550" s="130"/>
      <c r="AU550" s="130"/>
      <c r="AV550" s="130"/>
    </row>
    <row r="551" spans="1:48" s="131" customFormat="1">
      <c r="A551" s="130">
        <f t="shared" si="24"/>
        <v>536</v>
      </c>
      <c r="B551" s="155"/>
      <c r="C551" s="156"/>
      <c r="D551" s="157"/>
      <c r="E551" s="291"/>
      <c r="F551" s="143"/>
      <c r="G551" s="143"/>
      <c r="H551" s="143"/>
      <c r="I551" s="143"/>
      <c r="J551" s="147"/>
      <c r="K551" s="148"/>
      <c r="L551" s="148"/>
      <c r="M551" s="148"/>
      <c r="N551" s="145"/>
      <c r="O551" s="148"/>
      <c r="P551" s="154"/>
      <c r="Q551" s="150"/>
      <c r="R551" s="154"/>
      <c r="S551" s="150"/>
      <c r="T551" s="151"/>
      <c r="U551" s="152"/>
      <c r="W551" s="130"/>
      <c r="X551" s="130"/>
      <c r="Y551" s="130"/>
      <c r="Z551" s="130"/>
      <c r="AA551" s="130"/>
      <c r="AB551" s="130"/>
      <c r="AC551" s="130"/>
      <c r="AD551" s="130"/>
      <c r="AE551" s="130"/>
      <c r="AF551" s="130"/>
      <c r="AG551" s="130"/>
      <c r="AH551" s="130"/>
      <c r="AI551" s="130"/>
      <c r="AJ551" s="130"/>
      <c r="AK551" s="130"/>
      <c r="AL551" s="130"/>
      <c r="AM551" s="130"/>
      <c r="AN551" s="130"/>
      <c r="AO551" s="130"/>
      <c r="AP551" s="130"/>
      <c r="AQ551" s="130"/>
      <c r="AR551" s="130"/>
      <c r="AS551" s="130"/>
      <c r="AT551" s="130"/>
      <c r="AU551" s="130"/>
      <c r="AV551" s="130"/>
    </row>
    <row r="552" spans="1:48" s="131" customFormat="1">
      <c r="A552" s="130">
        <f t="shared" si="24"/>
        <v>537</v>
      </c>
      <c r="B552" s="155"/>
      <c r="C552" s="156"/>
      <c r="D552" s="157"/>
      <c r="E552" s="291"/>
      <c r="F552" s="143"/>
      <c r="G552" s="143"/>
      <c r="H552" s="143"/>
      <c r="I552" s="143"/>
      <c r="J552" s="147"/>
      <c r="K552" s="148"/>
      <c r="L552" s="148"/>
      <c r="M552" s="148"/>
      <c r="N552" s="145"/>
      <c r="O552" s="148"/>
      <c r="P552" s="154"/>
      <c r="Q552" s="150"/>
      <c r="R552" s="154"/>
      <c r="S552" s="150"/>
      <c r="T552" s="151"/>
      <c r="U552" s="152"/>
      <c r="W552" s="130"/>
      <c r="X552" s="130"/>
      <c r="Y552" s="130"/>
      <c r="Z552" s="130"/>
      <c r="AA552" s="130"/>
      <c r="AB552" s="130"/>
      <c r="AC552" s="130"/>
      <c r="AD552" s="130"/>
      <c r="AE552" s="130"/>
      <c r="AF552" s="130"/>
      <c r="AG552" s="130"/>
      <c r="AH552" s="130"/>
      <c r="AI552" s="130"/>
      <c r="AJ552" s="130"/>
      <c r="AK552" s="130"/>
      <c r="AL552" s="130"/>
      <c r="AM552" s="130"/>
      <c r="AN552" s="130"/>
      <c r="AO552" s="130"/>
      <c r="AP552" s="130"/>
      <c r="AQ552" s="130"/>
      <c r="AR552" s="130"/>
      <c r="AS552" s="130"/>
      <c r="AT552" s="130"/>
      <c r="AU552" s="130"/>
      <c r="AV552" s="130"/>
    </row>
    <row r="553" spans="1:48" s="131" customFormat="1">
      <c r="A553" s="130">
        <f t="shared" si="24"/>
        <v>538</v>
      </c>
      <c r="B553" s="155"/>
      <c r="C553" s="156"/>
      <c r="D553" s="157"/>
      <c r="E553" s="292"/>
      <c r="F553" s="143"/>
      <c r="G553" s="143"/>
      <c r="H553" s="143"/>
      <c r="I553" s="143"/>
      <c r="J553" s="147"/>
      <c r="K553" s="148"/>
      <c r="L553" s="148"/>
      <c r="M553" s="148"/>
      <c r="N553" s="145"/>
      <c r="O553" s="148"/>
      <c r="P553" s="154"/>
      <c r="Q553" s="150"/>
      <c r="R553" s="154"/>
      <c r="S553" s="150"/>
      <c r="T553" s="151"/>
      <c r="U553" s="152"/>
      <c r="W553" s="130"/>
      <c r="X553" s="130"/>
      <c r="Y553" s="130"/>
      <c r="Z553" s="130"/>
      <c r="AA553" s="130"/>
      <c r="AB553" s="130"/>
      <c r="AC553" s="130"/>
      <c r="AD553" s="130"/>
      <c r="AE553" s="130"/>
      <c r="AF553" s="130"/>
      <c r="AG553" s="130"/>
      <c r="AH553" s="130"/>
      <c r="AI553" s="130"/>
      <c r="AJ553" s="130"/>
      <c r="AK553" s="130"/>
      <c r="AL553" s="130"/>
      <c r="AM553" s="130"/>
      <c r="AN553" s="130"/>
      <c r="AO553" s="130"/>
      <c r="AP553" s="130"/>
      <c r="AQ553" s="130"/>
      <c r="AR553" s="130"/>
      <c r="AS553" s="130"/>
      <c r="AT553" s="130"/>
      <c r="AU553" s="130"/>
      <c r="AV553" s="130"/>
    </row>
    <row r="554" spans="1:48" s="131" customFormat="1">
      <c r="A554" s="130">
        <f t="shared" si="24"/>
        <v>539</v>
      </c>
      <c r="B554" s="155"/>
      <c r="C554" s="156"/>
      <c r="D554" s="157"/>
      <c r="E554" s="291"/>
      <c r="F554" s="143"/>
      <c r="G554" s="143"/>
      <c r="H554" s="143"/>
      <c r="I554" s="143"/>
      <c r="J554" s="147"/>
      <c r="K554" s="148"/>
      <c r="L554" s="148"/>
      <c r="M554" s="148"/>
      <c r="N554" s="145"/>
      <c r="O554" s="148"/>
      <c r="P554" s="154"/>
      <c r="Q554" s="150"/>
      <c r="R554" s="154"/>
      <c r="S554" s="150"/>
      <c r="T554" s="151"/>
      <c r="U554" s="152"/>
      <c r="W554" s="130"/>
      <c r="X554" s="130"/>
      <c r="Y554" s="130"/>
      <c r="Z554" s="130"/>
      <c r="AA554" s="130"/>
      <c r="AB554" s="130"/>
      <c r="AC554" s="130"/>
      <c r="AD554" s="130"/>
      <c r="AE554" s="130"/>
      <c r="AF554" s="130"/>
      <c r="AG554" s="130"/>
      <c r="AH554" s="130"/>
      <c r="AI554" s="130"/>
      <c r="AJ554" s="130"/>
      <c r="AK554" s="130"/>
      <c r="AL554" s="130"/>
      <c r="AM554" s="130"/>
      <c r="AN554" s="130"/>
      <c r="AO554" s="130"/>
      <c r="AP554" s="130"/>
      <c r="AQ554" s="130"/>
      <c r="AR554" s="130"/>
      <c r="AS554" s="130"/>
      <c r="AT554" s="130"/>
      <c r="AU554" s="130"/>
      <c r="AV554" s="130"/>
    </row>
    <row r="555" spans="1:48" s="131" customFormat="1">
      <c r="A555" s="130">
        <f t="shared" si="24"/>
        <v>540</v>
      </c>
      <c r="B555" s="155"/>
      <c r="C555" s="156"/>
      <c r="D555" s="157"/>
      <c r="E555" s="291"/>
      <c r="F555" s="143"/>
      <c r="G555" s="143"/>
      <c r="H555" s="143"/>
      <c r="I555" s="143"/>
      <c r="J555" s="147"/>
      <c r="K555" s="148"/>
      <c r="L555" s="148"/>
      <c r="M555" s="148"/>
      <c r="N555" s="145"/>
      <c r="O555" s="148"/>
      <c r="P555" s="154"/>
      <c r="Q555" s="150"/>
      <c r="R555" s="154"/>
      <c r="S555" s="150"/>
      <c r="T555" s="151"/>
      <c r="U555" s="152"/>
      <c r="W555" s="130"/>
      <c r="X555" s="130"/>
      <c r="Y555" s="130"/>
      <c r="Z555" s="130"/>
      <c r="AA555" s="130"/>
      <c r="AB555" s="130"/>
      <c r="AC555" s="130"/>
      <c r="AD555" s="130"/>
      <c r="AE555" s="130"/>
      <c r="AF555" s="130"/>
      <c r="AG555" s="130"/>
      <c r="AH555" s="130"/>
      <c r="AI555" s="130"/>
      <c r="AJ555" s="130"/>
      <c r="AK555" s="130"/>
      <c r="AL555" s="130"/>
      <c r="AM555" s="130"/>
      <c r="AN555" s="130"/>
      <c r="AO555" s="130"/>
      <c r="AP555" s="130"/>
      <c r="AQ555" s="130"/>
      <c r="AR555" s="130"/>
      <c r="AS555" s="130"/>
      <c r="AT555" s="130"/>
      <c r="AU555" s="130"/>
      <c r="AV555" s="130"/>
    </row>
    <row r="556" spans="1:48" s="131" customFormat="1">
      <c r="A556" s="130">
        <f t="shared" si="24"/>
        <v>541</v>
      </c>
      <c r="B556" s="155"/>
      <c r="C556" s="156"/>
      <c r="D556" s="157"/>
      <c r="E556" s="291"/>
      <c r="F556" s="143"/>
      <c r="G556" s="143"/>
      <c r="H556" s="143"/>
      <c r="I556" s="143"/>
      <c r="J556" s="147"/>
      <c r="K556" s="148"/>
      <c r="L556" s="148"/>
      <c r="M556" s="148"/>
      <c r="N556" s="145"/>
      <c r="O556" s="148"/>
      <c r="P556" s="154"/>
      <c r="Q556" s="150"/>
      <c r="R556" s="154"/>
      <c r="S556" s="150"/>
      <c r="T556" s="151"/>
      <c r="U556" s="152"/>
      <c r="W556" s="130"/>
      <c r="X556" s="130"/>
      <c r="Y556" s="130"/>
      <c r="Z556" s="130"/>
      <c r="AA556" s="130"/>
      <c r="AB556" s="130"/>
      <c r="AC556" s="130"/>
      <c r="AD556" s="130"/>
      <c r="AE556" s="130"/>
      <c r="AF556" s="130"/>
      <c r="AG556" s="130"/>
      <c r="AH556" s="130"/>
      <c r="AI556" s="130"/>
      <c r="AJ556" s="130"/>
      <c r="AK556" s="130"/>
      <c r="AL556" s="130"/>
      <c r="AM556" s="130"/>
      <c r="AN556" s="130"/>
      <c r="AO556" s="130"/>
      <c r="AP556" s="130"/>
      <c r="AQ556" s="130"/>
      <c r="AR556" s="130"/>
      <c r="AS556" s="130"/>
      <c r="AT556" s="130"/>
      <c r="AU556" s="130"/>
      <c r="AV556" s="130"/>
    </row>
    <row r="557" spans="1:48" s="131" customFormat="1">
      <c r="A557" s="130">
        <f t="shared" si="24"/>
        <v>542</v>
      </c>
      <c r="B557" s="155"/>
      <c r="C557" s="156"/>
      <c r="D557" s="157"/>
      <c r="E557" s="291"/>
      <c r="F557" s="143"/>
      <c r="G557" s="143"/>
      <c r="H557" s="143"/>
      <c r="I557" s="143"/>
      <c r="J557" s="147"/>
      <c r="K557" s="148"/>
      <c r="L557" s="148"/>
      <c r="M557" s="148"/>
      <c r="N557" s="145"/>
      <c r="O557" s="148"/>
      <c r="P557" s="154"/>
      <c r="Q557" s="150"/>
      <c r="R557" s="154"/>
      <c r="S557" s="150"/>
      <c r="T557" s="151"/>
      <c r="U557" s="152"/>
      <c r="W557" s="130"/>
      <c r="X557" s="130"/>
      <c r="Y557" s="130"/>
      <c r="Z557" s="130"/>
      <c r="AA557" s="130"/>
      <c r="AB557" s="130"/>
      <c r="AC557" s="130"/>
      <c r="AD557" s="130"/>
      <c r="AE557" s="130"/>
      <c r="AF557" s="130"/>
      <c r="AG557" s="130"/>
      <c r="AH557" s="130"/>
      <c r="AI557" s="130"/>
      <c r="AJ557" s="130"/>
      <c r="AK557" s="130"/>
      <c r="AL557" s="130"/>
      <c r="AM557" s="130"/>
      <c r="AN557" s="130"/>
      <c r="AO557" s="130"/>
      <c r="AP557" s="130"/>
      <c r="AQ557" s="130"/>
      <c r="AR557" s="130"/>
      <c r="AS557" s="130"/>
      <c r="AT557" s="130"/>
      <c r="AU557" s="130"/>
      <c r="AV557" s="130"/>
    </row>
    <row r="558" spans="1:48" s="131" customFormat="1">
      <c r="A558" s="130">
        <f t="shared" si="24"/>
        <v>543</v>
      </c>
      <c r="B558" s="155"/>
      <c r="C558" s="156"/>
      <c r="D558" s="157"/>
      <c r="E558" s="291"/>
      <c r="F558" s="143"/>
      <c r="G558" s="143"/>
      <c r="H558" s="143"/>
      <c r="I558" s="143"/>
      <c r="J558" s="147"/>
      <c r="K558" s="148"/>
      <c r="L558" s="148"/>
      <c r="M558" s="148"/>
      <c r="N558" s="145"/>
      <c r="O558" s="148"/>
      <c r="P558" s="154"/>
      <c r="Q558" s="150"/>
      <c r="R558" s="154"/>
      <c r="S558" s="150"/>
      <c r="T558" s="151"/>
      <c r="U558" s="152"/>
      <c r="W558" s="130"/>
      <c r="X558" s="130"/>
      <c r="Y558" s="130"/>
      <c r="Z558" s="130"/>
      <c r="AA558" s="130"/>
      <c r="AB558" s="130"/>
      <c r="AC558" s="130"/>
      <c r="AD558" s="130"/>
      <c r="AE558" s="130"/>
      <c r="AF558" s="130"/>
      <c r="AG558" s="130"/>
      <c r="AH558" s="130"/>
      <c r="AI558" s="130"/>
      <c r="AJ558" s="130"/>
      <c r="AK558" s="130"/>
      <c r="AL558" s="130"/>
      <c r="AM558" s="130"/>
      <c r="AN558" s="130"/>
      <c r="AO558" s="130"/>
      <c r="AP558" s="130"/>
      <c r="AQ558" s="130"/>
      <c r="AR558" s="130"/>
      <c r="AS558" s="130"/>
      <c r="AT558" s="130"/>
      <c r="AU558" s="130"/>
      <c r="AV558" s="130"/>
    </row>
    <row r="559" spans="1:48" s="131" customFormat="1">
      <c r="A559" s="130" t="str">
        <f t="shared" ref="A559:A609" si="25">CONCATENATE(B561," ", C561," ", D561)</f>
        <v xml:space="preserve">  </v>
      </c>
      <c r="B559" s="155"/>
      <c r="C559" s="156"/>
      <c r="D559" s="157"/>
      <c r="E559" s="291"/>
      <c r="F559" s="143"/>
      <c r="G559" s="143"/>
      <c r="H559" s="143"/>
      <c r="I559" s="143"/>
      <c r="J559" s="147"/>
      <c r="K559" s="148"/>
      <c r="L559" s="148"/>
      <c r="M559" s="148"/>
      <c r="N559" s="145"/>
      <c r="O559" s="148"/>
      <c r="P559" s="154"/>
      <c r="Q559" s="150"/>
      <c r="R559" s="154"/>
      <c r="S559" s="150"/>
      <c r="T559" s="151"/>
      <c r="U559" s="152"/>
      <c r="W559" s="130"/>
      <c r="X559" s="130"/>
      <c r="Y559" s="130"/>
      <c r="Z559" s="130"/>
      <c r="AA559" s="130"/>
      <c r="AB559" s="130"/>
      <c r="AC559" s="130"/>
      <c r="AD559" s="130"/>
      <c r="AE559" s="130"/>
      <c r="AF559" s="130"/>
      <c r="AG559" s="130"/>
      <c r="AH559" s="130"/>
      <c r="AI559" s="130"/>
      <c r="AJ559" s="130"/>
      <c r="AK559" s="130"/>
      <c r="AL559" s="130"/>
      <c r="AM559" s="130"/>
      <c r="AN559" s="130"/>
      <c r="AO559" s="130"/>
      <c r="AP559" s="130"/>
      <c r="AQ559" s="130"/>
      <c r="AR559" s="130"/>
      <c r="AS559" s="130"/>
      <c r="AT559" s="130"/>
      <c r="AU559" s="130"/>
      <c r="AV559" s="130"/>
    </row>
    <row r="560" spans="1:48" s="131" customFormat="1">
      <c r="A560" s="130" t="str">
        <f t="shared" si="25"/>
        <v xml:space="preserve">  </v>
      </c>
      <c r="B560" s="155"/>
      <c r="C560" s="156"/>
      <c r="D560" s="157"/>
      <c r="E560" s="291"/>
      <c r="F560" s="143"/>
      <c r="G560" s="143"/>
      <c r="H560" s="143"/>
      <c r="I560" s="143"/>
      <c r="J560" s="147"/>
      <c r="K560" s="148"/>
      <c r="L560" s="148"/>
      <c r="M560" s="148"/>
      <c r="N560" s="145"/>
      <c r="O560" s="148"/>
      <c r="P560" s="154"/>
      <c r="Q560" s="150"/>
      <c r="R560" s="154"/>
      <c r="S560" s="150"/>
      <c r="T560" s="151"/>
      <c r="U560" s="152"/>
      <c r="W560" s="130"/>
      <c r="X560" s="130"/>
      <c r="Y560" s="130"/>
      <c r="Z560" s="130"/>
      <c r="AA560" s="130"/>
      <c r="AB560" s="130"/>
      <c r="AC560" s="130"/>
      <c r="AD560" s="130"/>
      <c r="AE560" s="130"/>
      <c r="AF560" s="130"/>
      <c r="AG560" s="130"/>
      <c r="AH560" s="130"/>
      <c r="AI560" s="130"/>
      <c r="AJ560" s="130"/>
      <c r="AK560" s="130"/>
      <c r="AL560" s="130"/>
      <c r="AM560" s="130"/>
      <c r="AN560" s="130"/>
      <c r="AO560" s="130"/>
      <c r="AP560" s="130"/>
      <c r="AQ560" s="130"/>
      <c r="AR560" s="130"/>
      <c r="AS560" s="130"/>
      <c r="AT560" s="130"/>
      <c r="AU560" s="130"/>
      <c r="AV560" s="130"/>
    </row>
    <row r="561" spans="1:48" s="131" customFormat="1">
      <c r="A561" s="130" t="str">
        <f t="shared" si="25"/>
        <v xml:space="preserve">  </v>
      </c>
      <c r="B561" s="155"/>
      <c r="C561" s="156"/>
      <c r="D561" s="157"/>
      <c r="E561" s="291"/>
      <c r="F561" s="143"/>
      <c r="G561" s="143"/>
      <c r="H561" s="143"/>
      <c r="I561" s="143"/>
      <c r="J561" s="147"/>
      <c r="K561" s="148"/>
      <c r="L561" s="148"/>
      <c r="M561" s="148"/>
      <c r="N561" s="145"/>
      <c r="O561" s="148"/>
      <c r="P561" s="154"/>
      <c r="Q561" s="150"/>
      <c r="R561" s="154"/>
      <c r="S561" s="150"/>
      <c r="T561" s="151"/>
      <c r="U561" s="152"/>
      <c r="W561" s="130"/>
      <c r="X561" s="130"/>
      <c r="Y561" s="130"/>
      <c r="Z561" s="130"/>
      <c r="AA561" s="130"/>
      <c r="AB561" s="130"/>
      <c r="AC561" s="130"/>
      <c r="AD561" s="130"/>
      <c r="AE561" s="130"/>
      <c r="AF561" s="130"/>
      <c r="AG561" s="130"/>
      <c r="AH561" s="130"/>
      <c r="AI561" s="130"/>
      <c r="AJ561" s="130"/>
      <c r="AK561" s="130"/>
      <c r="AL561" s="130"/>
      <c r="AM561" s="130"/>
      <c r="AN561" s="130"/>
      <c r="AO561" s="130"/>
      <c r="AP561" s="130"/>
      <c r="AQ561" s="130"/>
      <c r="AR561" s="130"/>
      <c r="AS561" s="130"/>
      <c r="AT561" s="130"/>
      <c r="AU561" s="130"/>
      <c r="AV561" s="130"/>
    </row>
    <row r="562" spans="1:48" s="131" customFormat="1">
      <c r="A562" s="130" t="str">
        <f t="shared" si="25"/>
        <v xml:space="preserve">  </v>
      </c>
      <c r="B562" s="155"/>
      <c r="C562" s="156"/>
      <c r="D562" s="157"/>
      <c r="E562" s="291"/>
      <c r="F562" s="143"/>
      <c r="G562" s="143"/>
      <c r="H562" s="143"/>
      <c r="I562" s="143"/>
      <c r="J562" s="147"/>
      <c r="K562" s="148"/>
      <c r="L562" s="148"/>
      <c r="M562" s="148"/>
      <c r="N562" s="145"/>
      <c r="O562" s="148"/>
      <c r="P562" s="154"/>
      <c r="Q562" s="150"/>
      <c r="R562" s="154"/>
      <c r="S562" s="150"/>
      <c r="T562" s="151"/>
      <c r="U562" s="152"/>
      <c r="W562" s="130"/>
      <c r="X562" s="130"/>
      <c r="Y562" s="130"/>
      <c r="Z562" s="130"/>
      <c r="AA562" s="130"/>
      <c r="AB562" s="130"/>
      <c r="AC562" s="130"/>
      <c r="AD562" s="130"/>
      <c r="AE562" s="130"/>
      <c r="AF562" s="130"/>
      <c r="AG562" s="130"/>
      <c r="AH562" s="130"/>
      <c r="AI562" s="130"/>
      <c r="AJ562" s="130"/>
      <c r="AK562" s="130"/>
      <c r="AL562" s="130"/>
      <c r="AM562" s="130"/>
      <c r="AN562" s="130"/>
      <c r="AO562" s="130"/>
      <c r="AP562" s="130"/>
      <c r="AQ562" s="130"/>
      <c r="AR562" s="130"/>
      <c r="AS562" s="130"/>
      <c r="AT562" s="130"/>
      <c r="AU562" s="130"/>
      <c r="AV562" s="130"/>
    </row>
    <row r="563" spans="1:48" s="131" customFormat="1">
      <c r="A563" s="130" t="str">
        <f t="shared" si="25"/>
        <v xml:space="preserve">  </v>
      </c>
      <c r="B563" s="155"/>
      <c r="C563" s="156"/>
      <c r="D563" s="157"/>
      <c r="E563" s="291"/>
      <c r="F563" s="143"/>
      <c r="G563" s="143"/>
      <c r="H563" s="143"/>
      <c r="I563" s="143"/>
      <c r="J563" s="147"/>
      <c r="K563" s="148"/>
      <c r="L563" s="148"/>
      <c r="M563" s="148"/>
      <c r="N563" s="145"/>
      <c r="O563" s="148"/>
      <c r="P563" s="154"/>
      <c r="Q563" s="150"/>
      <c r="R563" s="154"/>
      <c r="S563" s="150"/>
      <c r="T563" s="151"/>
      <c r="U563" s="152"/>
      <c r="W563" s="130"/>
      <c r="X563" s="130"/>
      <c r="Y563" s="130"/>
      <c r="Z563" s="130"/>
      <c r="AA563" s="130"/>
      <c r="AB563" s="130"/>
      <c r="AC563" s="130"/>
      <c r="AD563" s="130"/>
      <c r="AE563" s="130"/>
      <c r="AF563" s="130"/>
      <c r="AG563" s="130"/>
      <c r="AH563" s="130"/>
      <c r="AI563" s="130"/>
      <c r="AJ563" s="130"/>
      <c r="AK563" s="130"/>
      <c r="AL563" s="130"/>
      <c r="AM563" s="130"/>
      <c r="AN563" s="130"/>
      <c r="AO563" s="130"/>
      <c r="AP563" s="130"/>
      <c r="AQ563" s="130"/>
      <c r="AR563" s="130"/>
      <c r="AS563" s="130"/>
      <c r="AT563" s="130"/>
      <c r="AU563" s="130"/>
      <c r="AV563" s="130"/>
    </row>
    <row r="564" spans="1:48" s="131" customFormat="1">
      <c r="A564" s="130" t="str">
        <f t="shared" si="25"/>
        <v xml:space="preserve">  </v>
      </c>
      <c r="B564" s="155"/>
      <c r="C564" s="156"/>
      <c r="D564" s="157"/>
      <c r="E564" s="291"/>
      <c r="F564" s="143"/>
      <c r="G564" s="143"/>
      <c r="H564" s="143"/>
      <c r="I564" s="143"/>
      <c r="J564" s="147"/>
      <c r="K564" s="148"/>
      <c r="L564" s="148"/>
      <c r="M564" s="148"/>
      <c r="N564" s="145"/>
      <c r="O564" s="148"/>
      <c r="P564" s="154"/>
      <c r="Q564" s="150"/>
      <c r="R564" s="154"/>
      <c r="S564" s="150"/>
      <c r="T564" s="151"/>
      <c r="U564" s="152"/>
      <c r="W564" s="130"/>
      <c r="X564" s="130"/>
      <c r="Y564" s="130"/>
      <c r="Z564" s="130"/>
      <c r="AA564" s="130"/>
      <c r="AB564" s="130"/>
      <c r="AC564" s="130"/>
      <c r="AD564" s="130"/>
      <c r="AE564" s="130"/>
      <c r="AF564" s="130"/>
      <c r="AG564" s="130"/>
      <c r="AH564" s="130"/>
      <c r="AI564" s="130"/>
      <c r="AJ564" s="130"/>
      <c r="AK564" s="130"/>
      <c r="AL564" s="130"/>
      <c r="AM564" s="130"/>
      <c r="AN564" s="130"/>
      <c r="AO564" s="130"/>
      <c r="AP564" s="130"/>
      <c r="AQ564" s="130"/>
      <c r="AR564" s="130"/>
      <c r="AS564" s="130"/>
      <c r="AT564" s="130"/>
      <c r="AU564" s="130"/>
      <c r="AV564" s="130"/>
    </row>
    <row r="565" spans="1:48" s="131" customFormat="1">
      <c r="A565" s="130" t="str">
        <f t="shared" si="25"/>
        <v xml:space="preserve">  </v>
      </c>
      <c r="B565" s="155"/>
      <c r="C565" s="156"/>
      <c r="D565" s="157"/>
      <c r="E565" s="291"/>
      <c r="F565" s="143"/>
      <c r="G565" s="143"/>
      <c r="H565" s="143"/>
      <c r="I565" s="143"/>
      <c r="J565" s="147"/>
      <c r="K565" s="148"/>
      <c r="L565" s="148"/>
      <c r="M565" s="148"/>
      <c r="N565" s="145"/>
      <c r="O565" s="148"/>
      <c r="P565" s="154"/>
      <c r="Q565" s="150"/>
      <c r="R565" s="154"/>
      <c r="S565" s="150"/>
      <c r="T565" s="151"/>
      <c r="U565" s="152"/>
      <c r="W565" s="130"/>
      <c r="X565" s="130"/>
      <c r="Y565" s="130"/>
      <c r="Z565" s="130"/>
      <c r="AA565" s="130"/>
      <c r="AB565" s="130"/>
      <c r="AC565" s="130"/>
      <c r="AD565" s="130"/>
      <c r="AE565" s="130"/>
      <c r="AF565" s="130"/>
      <c r="AG565" s="130"/>
      <c r="AH565" s="130"/>
      <c r="AI565" s="130"/>
      <c r="AJ565" s="130"/>
      <c r="AK565" s="130"/>
      <c r="AL565" s="130"/>
      <c r="AM565" s="130"/>
      <c r="AN565" s="130"/>
      <c r="AO565" s="130"/>
      <c r="AP565" s="130"/>
      <c r="AQ565" s="130"/>
      <c r="AR565" s="130"/>
      <c r="AS565" s="130"/>
      <c r="AT565" s="130"/>
      <c r="AU565" s="130"/>
      <c r="AV565" s="130"/>
    </row>
    <row r="566" spans="1:48" s="131" customFormat="1">
      <c r="A566" s="130" t="str">
        <f t="shared" si="25"/>
        <v xml:space="preserve">  </v>
      </c>
      <c r="B566" s="155"/>
      <c r="C566" s="156"/>
      <c r="D566" s="157"/>
      <c r="E566" s="291"/>
      <c r="F566" s="143"/>
      <c r="G566" s="143"/>
      <c r="H566" s="143"/>
      <c r="I566" s="143"/>
      <c r="J566" s="147"/>
      <c r="K566" s="148"/>
      <c r="L566" s="148"/>
      <c r="M566" s="148"/>
      <c r="N566" s="145"/>
      <c r="O566" s="148"/>
      <c r="P566" s="154"/>
      <c r="Q566" s="150"/>
      <c r="R566" s="154"/>
      <c r="S566" s="150"/>
      <c r="T566" s="151"/>
      <c r="U566" s="152"/>
      <c r="W566" s="130"/>
      <c r="X566" s="130"/>
      <c r="Y566" s="130"/>
      <c r="Z566" s="130"/>
      <c r="AA566" s="130"/>
      <c r="AB566" s="130"/>
      <c r="AC566" s="130"/>
      <c r="AD566" s="130"/>
      <c r="AE566" s="130"/>
      <c r="AF566" s="130"/>
      <c r="AG566" s="130"/>
      <c r="AH566" s="130"/>
      <c r="AI566" s="130"/>
      <c r="AJ566" s="130"/>
      <c r="AK566" s="130"/>
      <c r="AL566" s="130"/>
      <c r="AM566" s="130"/>
      <c r="AN566" s="130"/>
      <c r="AO566" s="130"/>
      <c r="AP566" s="130"/>
      <c r="AQ566" s="130"/>
      <c r="AR566" s="130"/>
      <c r="AS566" s="130"/>
      <c r="AT566" s="130"/>
      <c r="AU566" s="130"/>
      <c r="AV566" s="130"/>
    </row>
    <row r="567" spans="1:48" s="131" customFormat="1">
      <c r="A567" s="130" t="str">
        <f t="shared" si="25"/>
        <v xml:space="preserve">  </v>
      </c>
      <c r="B567" s="155"/>
      <c r="C567" s="156"/>
      <c r="D567" s="157"/>
      <c r="E567" s="291"/>
      <c r="F567" s="143"/>
      <c r="G567" s="143"/>
      <c r="H567" s="143"/>
      <c r="I567" s="143"/>
      <c r="J567" s="147"/>
      <c r="K567" s="148"/>
      <c r="L567" s="148"/>
      <c r="M567" s="148"/>
      <c r="N567" s="145"/>
      <c r="O567" s="148"/>
      <c r="P567" s="154"/>
      <c r="Q567" s="150"/>
      <c r="R567" s="154"/>
      <c r="S567" s="150"/>
      <c r="T567" s="151"/>
      <c r="U567" s="152"/>
      <c r="W567" s="130"/>
      <c r="X567" s="130"/>
      <c r="Y567" s="130"/>
      <c r="Z567" s="130"/>
      <c r="AA567" s="130"/>
      <c r="AB567" s="130"/>
      <c r="AC567" s="130"/>
      <c r="AD567" s="130"/>
      <c r="AE567" s="130"/>
      <c r="AF567" s="130"/>
      <c r="AG567" s="130"/>
      <c r="AH567" s="130"/>
      <c r="AI567" s="130"/>
      <c r="AJ567" s="130"/>
      <c r="AK567" s="130"/>
      <c r="AL567" s="130"/>
      <c r="AM567" s="130"/>
      <c r="AN567" s="130"/>
      <c r="AO567" s="130"/>
      <c r="AP567" s="130"/>
      <c r="AQ567" s="130"/>
      <c r="AR567" s="130"/>
      <c r="AS567" s="130"/>
      <c r="AT567" s="130"/>
      <c r="AU567" s="130"/>
      <c r="AV567" s="130"/>
    </row>
    <row r="568" spans="1:48" s="131" customFormat="1">
      <c r="A568" s="130" t="str">
        <f t="shared" si="25"/>
        <v xml:space="preserve">  </v>
      </c>
      <c r="B568" s="155"/>
      <c r="C568" s="156"/>
      <c r="D568" s="157"/>
      <c r="E568" s="291"/>
      <c r="F568" s="143"/>
      <c r="G568" s="143"/>
      <c r="H568" s="143"/>
      <c r="I568" s="143"/>
      <c r="J568" s="147"/>
      <c r="K568" s="148"/>
      <c r="L568" s="148"/>
      <c r="M568" s="148"/>
      <c r="N568" s="145"/>
      <c r="O568" s="148"/>
      <c r="P568" s="154"/>
      <c r="Q568" s="150"/>
      <c r="R568" s="154"/>
      <c r="S568" s="150"/>
      <c r="T568" s="151"/>
      <c r="U568" s="152"/>
      <c r="W568" s="130"/>
      <c r="X568" s="130"/>
      <c r="Y568" s="130"/>
      <c r="Z568" s="130"/>
      <c r="AA568" s="130"/>
      <c r="AB568" s="130"/>
      <c r="AC568" s="130"/>
      <c r="AD568" s="130"/>
      <c r="AE568" s="130"/>
      <c r="AF568" s="130"/>
      <c r="AG568" s="130"/>
      <c r="AH568" s="130"/>
      <c r="AI568" s="130"/>
      <c r="AJ568" s="130"/>
      <c r="AK568" s="130"/>
      <c r="AL568" s="130"/>
      <c r="AM568" s="130"/>
      <c r="AN568" s="130"/>
      <c r="AO568" s="130"/>
      <c r="AP568" s="130"/>
      <c r="AQ568" s="130"/>
      <c r="AR568" s="130"/>
      <c r="AS568" s="130"/>
      <c r="AT568" s="130"/>
      <c r="AU568" s="130"/>
      <c r="AV568" s="130"/>
    </row>
    <row r="569" spans="1:48" s="131" customFormat="1">
      <c r="A569" s="130" t="str">
        <f t="shared" si="25"/>
        <v xml:space="preserve">  </v>
      </c>
      <c r="B569" s="155"/>
      <c r="C569" s="156"/>
      <c r="D569" s="157"/>
      <c r="E569" s="291"/>
      <c r="F569" s="143"/>
      <c r="G569" s="143"/>
      <c r="H569" s="143"/>
      <c r="I569" s="143"/>
      <c r="J569" s="147"/>
      <c r="K569" s="148"/>
      <c r="L569" s="148"/>
      <c r="M569" s="148"/>
      <c r="N569" s="145"/>
      <c r="O569" s="148"/>
      <c r="P569" s="154"/>
      <c r="Q569" s="150"/>
      <c r="R569" s="154"/>
      <c r="S569" s="150"/>
      <c r="T569" s="151"/>
      <c r="U569" s="152"/>
      <c r="W569" s="130"/>
      <c r="X569" s="130"/>
      <c r="Y569" s="130"/>
      <c r="Z569" s="130"/>
      <c r="AA569" s="130"/>
      <c r="AB569" s="130"/>
      <c r="AC569" s="130"/>
      <c r="AD569" s="130"/>
      <c r="AE569" s="130"/>
      <c r="AF569" s="130"/>
      <c r="AG569" s="130"/>
      <c r="AH569" s="130"/>
      <c r="AI569" s="130"/>
      <c r="AJ569" s="130"/>
      <c r="AK569" s="130"/>
      <c r="AL569" s="130"/>
      <c r="AM569" s="130"/>
      <c r="AN569" s="130"/>
      <c r="AO569" s="130"/>
      <c r="AP569" s="130"/>
      <c r="AQ569" s="130"/>
      <c r="AR569" s="130"/>
      <c r="AS569" s="130"/>
      <c r="AT569" s="130"/>
      <c r="AU569" s="130"/>
      <c r="AV569" s="130"/>
    </row>
    <row r="570" spans="1:48" s="131" customFormat="1">
      <c r="A570" s="130" t="str">
        <f t="shared" si="25"/>
        <v xml:space="preserve">  </v>
      </c>
      <c r="B570" s="155"/>
      <c r="C570" s="156"/>
      <c r="D570" s="157"/>
      <c r="E570" s="291"/>
      <c r="F570" s="143"/>
      <c r="G570" s="143"/>
      <c r="H570" s="143"/>
      <c r="I570" s="143"/>
      <c r="J570" s="147"/>
      <c r="K570" s="148"/>
      <c r="L570" s="148"/>
      <c r="M570" s="148"/>
      <c r="N570" s="145"/>
      <c r="O570" s="148"/>
      <c r="P570" s="154"/>
      <c r="Q570" s="150"/>
      <c r="R570" s="154"/>
      <c r="S570" s="150"/>
      <c r="T570" s="151"/>
      <c r="U570" s="152"/>
      <c r="W570" s="130"/>
      <c r="X570" s="130"/>
      <c r="Y570" s="130"/>
      <c r="Z570" s="130"/>
      <c r="AA570" s="130"/>
      <c r="AB570" s="130"/>
      <c r="AC570" s="130"/>
      <c r="AD570" s="130"/>
      <c r="AE570" s="130"/>
      <c r="AF570" s="130"/>
      <c r="AG570" s="130"/>
      <c r="AH570" s="130"/>
      <c r="AI570" s="130"/>
      <c r="AJ570" s="130"/>
      <c r="AK570" s="130"/>
      <c r="AL570" s="130"/>
      <c r="AM570" s="130"/>
      <c r="AN570" s="130"/>
      <c r="AO570" s="130"/>
      <c r="AP570" s="130"/>
      <c r="AQ570" s="130"/>
      <c r="AR570" s="130"/>
      <c r="AS570" s="130"/>
      <c r="AT570" s="130"/>
      <c r="AU570" s="130"/>
      <c r="AV570" s="130"/>
    </row>
    <row r="571" spans="1:48" s="131" customFormat="1">
      <c r="A571" s="130" t="str">
        <f t="shared" si="25"/>
        <v xml:space="preserve">  </v>
      </c>
      <c r="B571" s="155"/>
      <c r="C571" s="156"/>
      <c r="D571" s="157"/>
      <c r="E571" s="291"/>
      <c r="F571" s="143"/>
      <c r="G571" s="143"/>
      <c r="H571" s="143"/>
      <c r="I571" s="143"/>
      <c r="J571" s="147"/>
      <c r="K571" s="148"/>
      <c r="L571" s="148"/>
      <c r="M571" s="148"/>
      <c r="N571" s="145"/>
      <c r="O571" s="148"/>
      <c r="P571" s="154"/>
      <c r="Q571" s="150"/>
      <c r="R571" s="154"/>
      <c r="S571" s="150"/>
      <c r="T571" s="151"/>
      <c r="U571" s="152"/>
      <c r="W571" s="130"/>
      <c r="X571" s="130"/>
      <c r="Y571" s="130"/>
      <c r="Z571" s="130"/>
      <c r="AA571" s="130"/>
      <c r="AB571" s="130"/>
      <c r="AC571" s="130"/>
      <c r="AD571" s="130"/>
      <c r="AE571" s="130"/>
      <c r="AF571" s="130"/>
      <c r="AG571" s="130"/>
      <c r="AH571" s="130"/>
      <c r="AI571" s="130"/>
      <c r="AJ571" s="130"/>
      <c r="AK571" s="130"/>
      <c r="AL571" s="130"/>
      <c r="AM571" s="130"/>
      <c r="AN571" s="130"/>
      <c r="AO571" s="130"/>
      <c r="AP571" s="130"/>
      <c r="AQ571" s="130"/>
      <c r="AR571" s="130"/>
      <c r="AS571" s="130"/>
      <c r="AT571" s="130"/>
      <c r="AU571" s="130"/>
      <c r="AV571" s="130"/>
    </row>
    <row r="572" spans="1:48" s="131" customFormat="1">
      <c r="A572" s="130" t="str">
        <f t="shared" si="25"/>
        <v xml:space="preserve">  </v>
      </c>
      <c r="B572" s="155"/>
      <c r="C572" s="156"/>
      <c r="D572" s="157"/>
      <c r="E572" s="291"/>
      <c r="F572" s="143"/>
      <c r="G572" s="143"/>
      <c r="H572" s="143"/>
      <c r="I572" s="143"/>
      <c r="J572" s="147"/>
      <c r="K572" s="148"/>
      <c r="L572" s="148"/>
      <c r="M572" s="148"/>
      <c r="N572" s="145"/>
      <c r="O572" s="148"/>
      <c r="P572" s="154"/>
      <c r="Q572" s="150"/>
      <c r="R572" s="154"/>
      <c r="S572" s="150"/>
      <c r="T572" s="151"/>
      <c r="U572" s="152"/>
      <c r="W572" s="130"/>
      <c r="X572" s="130"/>
      <c r="Y572" s="130"/>
      <c r="Z572" s="130"/>
      <c r="AA572" s="130"/>
      <c r="AB572" s="130"/>
      <c r="AC572" s="130"/>
      <c r="AD572" s="130"/>
      <c r="AE572" s="130"/>
      <c r="AF572" s="130"/>
      <c r="AG572" s="130"/>
      <c r="AH572" s="130"/>
      <c r="AI572" s="130"/>
      <c r="AJ572" s="130"/>
      <c r="AK572" s="130"/>
      <c r="AL572" s="130"/>
      <c r="AM572" s="130"/>
      <c r="AN572" s="130"/>
      <c r="AO572" s="130"/>
      <c r="AP572" s="130"/>
      <c r="AQ572" s="130"/>
      <c r="AR572" s="130"/>
      <c r="AS572" s="130"/>
      <c r="AT572" s="130"/>
      <c r="AU572" s="130"/>
      <c r="AV572" s="130"/>
    </row>
    <row r="573" spans="1:48" s="131" customFormat="1">
      <c r="A573" s="130" t="str">
        <f t="shared" si="25"/>
        <v xml:space="preserve">  </v>
      </c>
      <c r="B573" s="155"/>
      <c r="C573" s="156"/>
      <c r="D573" s="157"/>
      <c r="E573" s="291"/>
      <c r="F573" s="143"/>
      <c r="G573" s="143"/>
      <c r="H573" s="143"/>
      <c r="I573" s="143"/>
      <c r="J573" s="147"/>
      <c r="K573" s="148"/>
      <c r="L573" s="148"/>
      <c r="M573" s="148"/>
      <c r="N573" s="145"/>
      <c r="O573" s="148"/>
      <c r="P573" s="154"/>
      <c r="Q573" s="150"/>
      <c r="R573" s="154"/>
      <c r="S573" s="150"/>
      <c r="T573" s="151"/>
      <c r="U573" s="152"/>
      <c r="W573" s="130"/>
      <c r="X573" s="130"/>
      <c r="Y573" s="130"/>
      <c r="Z573" s="130"/>
      <c r="AA573" s="130"/>
      <c r="AB573" s="130"/>
      <c r="AC573" s="130"/>
      <c r="AD573" s="130"/>
      <c r="AE573" s="130"/>
      <c r="AF573" s="130"/>
      <c r="AG573" s="130"/>
      <c r="AH573" s="130"/>
      <c r="AI573" s="130"/>
      <c r="AJ573" s="130"/>
      <c r="AK573" s="130"/>
      <c r="AL573" s="130"/>
      <c r="AM573" s="130"/>
      <c r="AN573" s="130"/>
      <c r="AO573" s="130"/>
      <c r="AP573" s="130"/>
      <c r="AQ573" s="130"/>
      <c r="AR573" s="130"/>
      <c r="AS573" s="130"/>
      <c r="AT573" s="130"/>
      <c r="AU573" s="130"/>
      <c r="AV573" s="130"/>
    </row>
    <row r="574" spans="1:48" s="131" customFormat="1">
      <c r="A574" s="130" t="str">
        <f t="shared" si="25"/>
        <v xml:space="preserve">  </v>
      </c>
      <c r="B574" s="155"/>
      <c r="C574" s="156"/>
      <c r="D574" s="157"/>
      <c r="E574" s="291"/>
      <c r="F574" s="143"/>
      <c r="G574" s="143"/>
      <c r="H574" s="143"/>
      <c r="I574" s="143"/>
      <c r="J574" s="147"/>
      <c r="K574" s="148"/>
      <c r="L574" s="148"/>
      <c r="M574" s="148"/>
      <c r="N574" s="145"/>
      <c r="O574" s="148"/>
      <c r="P574" s="154"/>
      <c r="Q574" s="150"/>
      <c r="R574" s="154"/>
      <c r="S574" s="150"/>
      <c r="T574" s="151"/>
      <c r="U574" s="152"/>
      <c r="W574" s="130"/>
      <c r="X574" s="130"/>
      <c r="Y574" s="130"/>
      <c r="Z574" s="130"/>
      <c r="AA574" s="130"/>
      <c r="AB574" s="130"/>
      <c r="AC574" s="130"/>
      <c r="AD574" s="130"/>
      <c r="AE574" s="130"/>
      <c r="AF574" s="130"/>
      <c r="AG574" s="130"/>
      <c r="AH574" s="130"/>
      <c r="AI574" s="130"/>
      <c r="AJ574" s="130"/>
      <c r="AK574" s="130"/>
      <c r="AL574" s="130"/>
      <c r="AM574" s="130"/>
      <c r="AN574" s="130"/>
      <c r="AO574" s="130"/>
      <c r="AP574" s="130"/>
      <c r="AQ574" s="130"/>
      <c r="AR574" s="130"/>
      <c r="AS574" s="130"/>
      <c r="AT574" s="130"/>
      <c r="AU574" s="130"/>
      <c r="AV574" s="130"/>
    </row>
    <row r="575" spans="1:48" s="131" customFormat="1">
      <c r="A575" s="130" t="str">
        <f t="shared" si="25"/>
        <v xml:space="preserve">  </v>
      </c>
      <c r="B575" s="155"/>
      <c r="C575" s="156"/>
      <c r="D575" s="157"/>
      <c r="E575" s="291"/>
      <c r="F575" s="143"/>
      <c r="G575" s="143"/>
      <c r="H575" s="143"/>
      <c r="I575" s="143"/>
      <c r="J575" s="147"/>
      <c r="K575" s="148"/>
      <c r="L575" s="148"/>
      <c r="M575" s="148"/>
      <c r="N575" s="145"/>
      <c r="O575" s="148"/>
      <c r="P575" s="154"/>
      <c r="Q575" s="150"/>
      <c r="R575" s="154"/>
      <c r="S575" s="150"/>
      <c r="T575" s="151"/>
      <c r="U575" s="152"/>
      <c r="W575" s="130"/>
      <c r="X575" s="130"/>
      <c r="Y575" s="130"/>
      <c r="Z575" s="130"/>
      <c r="AA575" s="130"/>
      <c r="AB575" s="130"/>
      <c r="AC575" s="130"/>
      <c r="AD575" s="130"/>
      <c r="AE575" s="130"/>
      <c r="AF575" s="130"/>
      <c r="AG575" s="130"/>
      <c r="AH575" s="130"/>
      <c r="AI575" s="130"/>
      <c r="AJ575" s="130"/>
      <c r="AK575" s="130"/>
      <c r="AL575" s="130"/>
      <c r="AM575" s="130"/>
      <c r="AN575" s="130"/>
      <c r="AO575" s="130"/>
      <c r="AP575" s="130"/>
      <c r="AQ575" s="130"/>
      <c r="AR575" s="130"/>
      <c r="AS575" s="130"/>
      <c r="AT575" s="130"/>
      <c r="AU575" s="130"/>
      <c r="AV575" s="130"/>
    </row>
    <row r="576" spans="1:48" s="131" customFormat="1">
      <c r="A576" s="130" t="str">
        <f t="shared" si="25"/>
        <v xml:space="preserve">  </v>
      </c>
      <c r="B576" s="155"/>
      <c r="C576" s="156"/>
      <c r="D576" s="157"/>
      <c r="E576" s="291"/>
      <c r="F576" s="143"/>
      <c r="G576" s="143"/>
      <c r="H576" s="143"/>
      <c r="I576" s="143"/>
      <c r="J576" s="147"/>
      <c r="K576" s="148"/>
      <c r="L576" s="148"/>
      <c r="M576" s="148"/>
      <c r="N576" s="145"/>
      <c r="O576" s="148"/>
      <c r="P576" s="154"/>
      <c r="Q576" s="150"/>
      <c r="R576" s="154"/>
      <c r="S576" s="150"/>
      <c r="T576" s="151"/>
      <c r="U576" s="152"/>
      <c r="W576" s="130"/>
      <c r="X576" s="130"/>
      <c r="Y576" s="130"/>
      <c r="Z576" s="130"/>
      <c r="AA576" s="130"/>
      <c r="AB576" s="130"/>
      <c r="AC576" s="130"/>
      <c r="AD576" s="130"/>
      <c r="AE576" s="130"/>
      <c r="AF576" s="130"/>
      <c r="AG576" s="130"/>
      <c r="AH576" s="130"/>
      <c r="AI576" s="130"/>
      <c r="AJ576" s="130"/>
      <c r="AK576" s="130"/>
      <c r="AL576" s="130"/>
      <c r="AM576" s="130"/>
      <c r="AN576" s="130"/>
      <c r="AO576" s="130"/>
      <c r="AP576" s="130"/>
      <c r="AQ576" s="130"/>
      <c r="AR576" s="130"/>
      <c r="AS576" s="130"/>
      <c r="AT576" s="130"/>
      <c r="AU576" s="130"/>
      <c r="AV576" s="130"/>
    </row>
    <row r="577" spans="1:48" s="131" customFormat="1">
      <c r="A577" s="130" t="str">
        <f t="shared" si="25"/>
        <v xml:space="preserve">  </v>
      </c>
      <c r="B577" s="155"/>
      <c r="C577" s="156"/>
      <c r="D577" s="157"/>
      <c r="E577" s="291"/>
      <c r="F577" s="143"/>
      <c r="G577" s="143"/>
      <c r="H577" s="143"/>
      <c r="I577" s="143"/>
      <c r="J577" s="147"/>
      <c r="K577" s="148"/>
      <c r="L577" s="148"/>
      <c r="M577" s="148"/>
      <c r="N577" s="145"/>
      <c r="O577" s="148"/>
      <c r="P577" s="154"/>
      <c r="Q577" s="150"/>
      <c r="R577" s="154"/>
      <c r="S577" s="150"/>
      <c r="T577" s="151"/>
      <c r="U577" s="152"/>
      <c r="W577" s="130"/>
      <c r="X577" s="130"/>
      <c r="Y577" s="130"/>
      <c r="Z577" s="130"/>
      <c r="AA577" s="130"/>
      <c r="AB577" s="130"/>
      <c r="AC577" s="130"/>
      <c r="AD577" s="130"/>
      <c r="AE577" s="130"/>
      <c r="AF577" s="130"/>
      <c r="AG577" s="130"/>
      <c r="AH577" s="130"/>
      <c r="AI577" s="130"/>
      <c r="AJ577" s="130"/>
      <c r="AK577" s="130"/>
      <c r="AL577" s="130"/>
      <c r="AM577" s="130"/>
      <c r="AN577" s="130"/>
      <c r="AO577" s="130"/>
      <c r="AP577" s="130"/>
      <c r="AQ577" s="130"/>
      <c r="AR577" s="130"/>
      <c r="AS577" s="130"/>
      <c r="AT577" s="130"/>
      <c r="AU577" s="130"/>
      <c r="AV577" s="130"/>
    </row>
    <row r="578" spans="1:48" s="131" customFormat="1">
      <c r="A578" s="130" t="str">
        <f t="shared" si="25"/>
        <v xml:space="preserve">  </v>
      </c>
      <c r="B578" s="155"/>
      <c r="C578" s="156"/>
      <c r="D578" s="157"/>
      <c r="E578" s="291"/>
      <c r="F578" s="143"/>
      <c r="G578" s="143"/>
      <c r="H578" s="143"/>
      <c r="I578" s="143"/>
      <c r="J578" s="147"/>
      <c r="K578" s="148"/>
      <c r="L578" s="148"/>
      <c r="M578" s="148"/>
      <c r="N578" s="145"/>
      <c r="O578" s="148"/>
      <c r="P578" s="154"/>
      <c r="Q578" s="150"/>
      <c r="R578" s="154"/>
      <c r="S578" s="150"/>
      <c r="T578" s="151"/>
      <c r="U578" s="152"/>
      <c r="W578" s="130"/>
      <c r="X578" s="130"/>
      <c r="Y578" s="130"/>
      <c r="Z578" s="130"/>
      <c r="AA578" s="130"/>
      <c r="AB578" s="130"/>
      <c r="AC578" s="130"/>
      <c r="AD578" s="130"/>
      <c r="AE578" s="130"/>
      <c r="AF578" s="130"/>
      <c r="AG578" s="130"/>
      <c r="AH578" s="130"/>
      <c r="AI578" s="130"/>
      <c r="AJ578" s="130"/>
      <c r="AK578" s="130"/>
      <c r="AL578" s="130"/>
      <c r="AM578" s="130"/>
      <c r="AN578" s="130"/>
      <c r="AO578" s="130"/>
      <c r="AP578" s="130"/>
      <c r="AQ578" s="130"/>
      <c r="AR578" s="130"/>
      <c r="AS578" s="130"/>
      <c r="AT578" s="130"/>
      <c r="AU578" s="130"/>
      <c r="AV578" s="130"/>
    </row>
    <row r="579" spans="1:48" s="131" customFormat="1">
      <c r="A579" s="130" t="str">
        <f t="shared" si="25"/>
        <v xml:space="preserve">  </v>
      </c>
      <c r="B579" s="155"/>
      <c r="C579" s="156"/>
      <c r="D579" s="157"/>
      <c r="E579" s="291"/>
      <c r="F579" s="143"/>
      <c r="G579" s="143"/>
      <c r="H579" s="143"/>
      <c r="I579" s="143"/>
      <c r="J579" s="147"/>
      <c r="K579" s="148"/>
      <c r="L579" s="148"/>
      <c r="M579" s="148"/>
      <c r="N579" s="145"/>
      <c r="O579" s="148"/>
      <c r="P579" s="154"/>
      <c r="Q579" s="150"/>
      <c r="R579" s="154"/>
      <c r="S579" s="150"/>
      <c r="T579" s="151"/>
      <c r="U579" s="152"/>
      <c r="W579" s="130"/>
      <c r="X579" s="130"/>
      <c r="Y579" s="130"/>
      <c r="Z579" s="130"/>
      <c r="AA579" s="130"/>
      <c r="AB579" s="130"/>
      <c r="AC579" s="130"/>
      <c r="AD579" s="130"/>
      <c r="AE579" s="130"/>
      <c r="AF579" s="130"/>
      <c r="AG579" s="130"/>
      <c r="AH579" s="130"/>
      <c r="AI579" s="130"/>
      <c r="AJ579" s="130"/>
      <c r="AK579" s="130"/>
      <c r="AL579" s="130"/>
      <c r="AM579" s="130"/>
      <c r="AN579" s="130"/>
      <c r="AO579" s="130"/>
      <c r="AP579" s="130"/>
      <c r="AQ579" s="130"/>
      <c r="AR579" s="130"/>
      <c r="AS579" s="130"/>
      <c r="AT579" s="130"/>
      <c r="AU579" s="130"/>
      <c r="AV579" s="130"/>
    </row>
    <row r="580" spans="1:48" s="131" customFormat="1">
      <c r="A580" s="130" t="str">
        <f t="shared" si="25"/>
        <v xml:space="preserve">  </v>
      </c>
      <c r="B580" s="155"/>
      <c r="C580" s="156"/>
      <c r="D580" s="157"/>
      <c r="E580" s="291"/>
      <c r="F580" s="143"/>
      <c r="G580" s="143"/>
      <c r="H580" s="143"/>
      <c r="I580" s="143"/>
      <c r="J580" s="147"/>
      <c r="K580" s="148"/>
      <c r="L580" s="148"/>
      <c r="M580" s="148"/>
      <c r="N580" s="145"/>
      <c r="O580" s="148"/>
      <c r="P580" s="154"/>
      <c r="Q580" s="150"/>
      <c r="R580" s="154"/>
      <c r="S580" s="150"/>
      <c r="T580" s="151"/>
      <c r="U580" s="152"/>
      <c r="W580" s="130"/>
      <c r="X580" s="130"/>
      <c r="Y580" s="130"/>
      <c r="Z580" s="130"/>
      <c r="AA580" s="130"/>
      <c r="AB580" s="130"/>
      <c r="AC580" s="130"/>
      <c r="AD580" s="130"/>
      <c r="AE580" s="130"/>
      <c r="AF580" s="130"/>
      <c r="AG580" s="130"/>
      <c r="AH580" s="130"/>
      <c r="AI580" s="130"/>
      <c r="AJ580" s="130"/>
      <c r="AK580" s="130"/>
      <c r="AL580" s="130"/>
      <c r="AM580" s="130"/>
      <c r="AN580" s="130"/>
      <c r="AO580" s="130"/>
      <c r="AP580" s="130"/>
      <c r="AQ580" s="130"/>
      <c r="AR580" s="130"/>
      <c r="AS580" s="130"/>
      <c r="AT580" s="130"/>
      <c r="AU580" s="130"/>
      <c r="AV580" s="130"/>
    </row>
    <row r="581" spans="1:48" s="131" customFormat="1">
      <c r="A581" s="130" t="str">
        <f t="shared" si="25"/>
        <v xml:space="preserve">  </v>
      </c>
      <c r="B581" s="155"/>
      <c r="C581" s="156"/>
      <c r="D581" s="157"/>
      <c r="E581" s="291"/>
      <c r="F581" s="143"/>
      <c r="G581" s="143"/>
      <c r="H581" s="143"/>
      <c r="I581" s="143"/>
      <c r="J581" s="147"/>
      <c r="K581" s="148"/>
      <c r="L581" s="148"/>
      <c r="M581" s="148"/>
      <c r="N581" s="145"/>
      <c r="O581" s="148"/>
      <c r="P581" s="154"/>
      <c r="Q581" s="150"/>
      <c r="R581" s="154"/>
      <c r="S581" s="150"/>
      <c r="T581" s="151"/>
      <c r="U581" s="152"/>
      <c r="W581" s="130"/>
      <c r="X581" s="130"/>
      <c r="Y581" s="130"/>
      <c r="Z581" s="130"/>
      <c r="AA581" s="130"/>
      <c r="AB581" s="130"/>
      <c r="AC581" s="130"/>
      <c r="AD581" s="130"/>
      <c r="AE581" s="130"/>
      <c r="AF581" s="130"/>
      <c r="AG581" s="130"/>
      <c r="AH581" s="130"/>
      <c r="AI581" s="130"/>
      <c r="AJ581" s="130"/>
      <c r="AK581" s="130"/>
      <c r="AL581" s="130"/>
      <c r="AM581" s="130"/>
      <c r="AN581" s="130"/>
      <c r="AO581" s="130"/>
      <c r="AP581" s="130"/>
      <c r="AQ581" s="130"/>
      <c r="AR581" s="130"/>
      <c r="AS581" s="130"/>
      <c r="AT581" s="130"/>
      <c r="AU581" s="130"/>
      <c r="AV581" s="130"/>
    </row>
    <row r="582" spans="1:48" s="131" customFormat="1">
      <c r="A582" s="130" t="str">
        <f t="shared" si="25"/>
        <v xml:space="preserve">  </v>
      </c>
      <c r="B582" s="155"/>
      <c r="C582" s="156"/>
      <c r="D582" s="157"/>
      <c r="E582" s="291"/>
      <c r="F582" s="143"/>
      <c r="G582" s="143"/>
      <c r="H582" s="143"/>
      <c r="I582" s="143"/>
      <c r="J582" s="147"/>
      <c r="K582" s="148"/>
      <c r="L582" s="148"/>
      <c r="M582" s="148"/>
      <c r="N582" s="145"/>
      <c r="O582" s="148"/>
      <c r="P582" s="154"/>
      <c r="Q582" s="150"/>
      <c r="R582" s="154"/>
      <c r="S582" s="150"/>
      <c r="T582" s="151"/>
      <c r="U582" s="152"/>
      <c r="W582" s="130"/>
      <c r="X582" s="130"/>
      <c r="Y582" s="130"/>
      <c r="Z582" s="130"/>
      <c r="AA582" s="130"/>
      <c r="AB582" s="130"/>
      <c r="AC582" s="130"/>
      <c r="AD582" s="130"/>
      <c r="AE582" s="130"/>
      <c r="AF582" s="130"/>
      <c r="AG582" s="130"/>
      <c r="AH582" s="130"/>
      <c r="AI582" s="130"/>
      <c r="AJ582" s="130"/>
      <c r="AK582" s="130"/>
      <c r="AL582" s="130"/>
      <c r="AM582" s="130"/>
      <c r="AN582" s="130"/>
      <c r="AO582" s="130"/>
      <c r="AP582" s="130"/>
      <c r="AQ582" s="130"/>
      <c r="AR582" s="130"/>
      <c r="AS582" s="130"/>
      <c r="AT582" s="130"/>
      <c r="AU582" s="130"/>
      <c r="AV582" s="130"/>
    </row>
    <row r="583" spans="1:48" s="131" customFormat="1">
      <c r="A583" s="130" t="str">
        <f t="shared" si="25"/>
        <v xml:space="preserve">  </v>
      </c>
      <c r="B583" s="155"/>
      <c r="C583" s="156"/>
      <c r="D583" s="157"/>
      <c r="E583" s="291"/>
      <c r="F583" s="143"/>
      <c r="G583" s="143"/>
      <c r="H583" s="143"/>
      <c r="I583" s="143"/>
      <c r="J583" s="147"/>
      <c r="K583" s="148"/>
      <c r="L583" s="148"/>
      <c r="M583" s="148"/>
      <c r="N583" s="145"/>
      <c r="O583" s="148"/>
      <c r="P583" s="154"/>
      <c r="Q583" s="150"/>
      <c r="R583" s="154"/>
      <c r="S583" s="150"/>
      <c r="T583" s="151"/>
      <c r="U583" s="152"/>
      <c r="W583" s="130"/>
      <c r="X583" s="130"/>
      <c r="Y583" s="130"/>
      <c r="Z583" s="130"/>
      <c r="AA583" s="130"/>
      <c r="AB583" s="130"/>
      <c r="AC583" s="130"/>
      <c r="AD583" s="130"/>
      <c r="AE583" s="130"/>
      <c r="AF583" s="130"/>
      <c r="AG583" s="130"/>
      <c r="AH583" s="130"/>
      <c r="AI583" s="130"/>
      <c r="AJ583" s="130"/>
      <c r="AK583" s="130"/>
      <c r="AL583" s="130"/>
      <c r="AM583" s="130"/>
      <c r="AN583" s="130"/>
      <c r="AO583" s="130"/>
      <c r="AP583" s="130"/>
      <c r="AQ583" s="130"/>
      <c r="AR583" s="130"/>
      <c r="AS583" s="130"/>
      <c r="AT583" s="130"/>
      <c r="AU583" s="130"/>
      <c r="AV583" s="130"/>
    </row>
    <row r="584" spans="1:48" s="131" customFormat="1">
      <c r="A584" s="130" t="str">
        <f t="shared" si="25"/>
        <v xml:space="preserve">  </v>
      </c>
      <c r="B584" s="155"/>
      <c r="C584" s="156"/>
      <c r="D584" s="157"/>
      <c r="E584" s="291"/>
      <c r="F584" s="143"/>
      <c r="G584" s="143"/>
      <c r="H584" s="143"/>
      <c r="I584" s="143"/>
      <c r="J584" s="147"/>
      <c r="K584" s="148"/>
      <c r="L584" s="148"/>
      <c r="M584" s="148"/>
      <c r="N584" s="145"/>
      <c r="O584" s="148"/>
      <c r="P584" s="154"/>
      <c r="Q584" s="150"/>
      <c r="R584" s="154"/>
      <c r="S584" s="150"/>
      <c r="T584" s="151"/>
      <c r="U584" s="152"/>
      <c r="W584" s="130"/>
      <c r="X584" s="130"/>
      <c r="Y584" s="130"/>
      <c r="Z584" s="130"/>
      <c r="AA584" s="130"/>
      <c r="AB584" s="130"/>
      <c r="AC584" s="130"/>
      <c r="AD584" s="130"/>
      <c r="AE584" s="130"/>
      <c r="AF584" s="130"/>
      <c r="AG584" s="130"/>
      <c r="AH584" s="130"/>
      <c r="AI584" s="130"/>
      <c r="AJ584" s="130"/>
      <c r="AK584" s="130"/>
      <c r="AL584" s="130"/>
      <c r="AM584" s="130"/>
      <c r="AN584" s="130"/>
      <c r="AO584" s="130"/>
      <c r="AP584" s="130"/>
      <c r="AQ584" s="130"/>
      <c r="AR584" s="130"/>
      <c r="AS584" s="130"/>
      <c r="AT584" s="130"/>
      <c r="AU584" s="130"/>
      <c r="AV584" s="130"/>
    </row>
    <row r="585" spans="1:48" s="131" customFormat="1">
      <c r="A585" s="130" t="str">
        <f t="shared" si="25"/>
        <v xml:space="preserve">  </v>
      </c>
      <c r="B585" s="155"/>
      <c r="C585" s="156"/>
      <c r="D585" s="157"/>
      <c r="E585" s="291"/>
      <c r="F585" s="143"/>
      <c r="G585" s="143"/>
      <c r="H585" s="143"/>
      <c r="I585" s="143"/>
      <c r="J585" s="147"/>
      <c r="K585" s="148"/>
      <c r="L585" s="148"/>
      <c r="M585" s="148"/>
      <c r="N585" s="145"/>
      <c r="O585" s="148"/>
      <c r="P585" s="154"/>
      <c r="Q585" s="150"/>
      <c r="R585" s="154"/>
      <c r="S585" s="150"/>
      <c r="T585" s="151"/>
      <c r="U585" s="152"/>
      <c r="W585" s="130"/>
      <c r="X585" s="130"/>
      <c r="Y585" s="130"/>
      <c r="Z585" s="130"/>
      <c r="AA585" s="130"/>
      <c r="AB585" s="130"/>
      <c r="AC585" s="130"/>
      <c r="AD585" s="130"/>
      <c r="AE585" s="130"/>
      <c r="AF585" s="130"/>
      <c r="AG585" s="130"/>
      <c r="AH585" s="130"/>
      <c r="AI585" s="130"/>
      <c r="AJ585" s="130"/>
      <c r="AK585" s="130"/>
      <c r="AL585" s="130"/>
      <c r="AM585" s="130"/>
      <c r="AN585" s="130"/>
      <c r="AO585" s="130"/>
      <c r="AP585" s="130"/>
      <c r="AQ585" s="130"/>
      <c r="AR585" s="130"/>
      <c r="AS585" s="130"/>
      <c r="AT585" s="130"/>
      <c r="AU585" s="130"/>
      <c r="AV585" s="130"/>
    </row>
    <row r="586" spans="1:48" s="131" customFormat="1">
      <c r="A586" s="130" t="str">
        <f t="shared" si="25"/>
        <v xml:space="preserve">  </v>
      </c>
      <c r="B586" s="155"/>
      <c r="C586" s="156"/>
      <c r="D586" s="157"/>
      <c r="E586" s="291"/>
      <c r="F586" s="143"/>
      <c r="G586" s="143"/>
      <c r="H586" s="143"/>
      <c r="I586" s="143"/>
      <c r="J586" s="147"/>
      <c r="K586" s="148"/>
      <c r="L586" s="148"/>
      <c r="M586" s="148"/>
      <c r="N586" s="145"/>
      <c r="O586" s="148"/>
      <c r="P586" s="154"/>
      <c r="Q586" s="150"/>
      <c r="R586" s="154"/>
      <c r="S586" s="150"/>
      <c r="T586" s="151"/>
      <c r="U586" s="152"/>
      <c r="W586" s="130"/>
      <c r="X586" s="130"/>
      <c r="Y586" s="130"/>
      <c r="Z586" s="130"/>
      <c r="AA586" s="130"/>
      <c r="AB586" s="130"/>
      <c r="AC586" s="130"/>
      <c r="AD586" s="130"/>
      <c r="AE586" s="130"/>
      <c r="AF586" s="130"/>
      <c r="AG586" s="130"/>
      <c r="AH586" s="130"/>
      <c r="AI586" s="130"/>
      <c r="AJ586" s="130"/>
      <c r="AK586" s="130"/>
      <c r="AL586" s="130"/>
      <c r="AM586" s="130"/>
      <c r="AN586" s="130"/>
      <c r="AO586" s="130"/>
      <c r="AP586" s="130"/>
      <c r="AQ586" s="130"/>
      <c r="AR586" s="130"/>
      <c r="AS586" s="130"/>
      <c r="AT586" s="130"/>
      <c r="AU586" s="130"/>
      <c r="AV586" s="130"/>
    </row>
    <row r="587" spans="1:48" s="131" customFormat="1">
      <c r="A587" s="130" t="str">
        <f t="shared" si="25"/>
        <v xml:space="preserve">  </v>
      </c>
      <c r="B587" s="155"/>
      <c r="C587" s="156"/>
      <c r="D587" s="157"/>
      <c r="E587" s="291"/>
      <c r="F587" s="143"/>
      <c r="G587" s="143"/>
      <c r="H587" s="143"/>
      <c r="I587" s="143"/>
      <c r="J587" s="147"/>
      <c r="K587" s="148"/>
      <c r="L587" s="148"/>
      <c r="M587" s="148"/>
      <c r="N587" s="145"/>
      <c r="O587" s="148"/>
      <c r="P587" s="154"/>
      <c r="Q587" s="150"/>
      <c r="R587" s="154"/>
      <c r="S587" s="150"/>
      <c r="T587" s="151"/>
      <c r="U587" s="152"/>
      <c r="W587" s="130"/>
      <c r="X587" s="130"/>
      <c r="Y587" s="130"/>
      <c r="Z587" s="130"/>
      <c r="AA587" s="130"/>
      <c r="AB587" s="130"/>
      <c r="AC587" s="130"/>
      <c r="AD587" s="130"/>
      <c r="AE587" s="130"/>
      <c r="AF587" s="130"/>
      <c r="AG587" s="130"/>
      <c r="AH587" s="130"/>
      <c r="AI587" s="130"/>
      <c r="AJ587" s="130"/>
      <c r="AK587" s="130"/>
      <c r="AL587" s="130"/>
      <c r="AM587" s="130"/>
      <c r="AN587" s="130"/>
      <c r="AO587" s="130"/>
      <c r="AP587" s="130"/>
      <c r="AQ587" s="130"/>
      <c r="AR587" s="130"/>
      <c r="AS587" s="130"/>
      <c r="AT587" s="130"/>
      <c r="AU587" s="130"/>
      <c r="AV587" s="130"/>
    </row>
    <row r="588" spans="1:48" s="131" customFormat="1">
      <c r="A588" s="130" t="str">
        <f t="shared" si="25"/>
        <v xml:space="preserve">  </v>
      </c>
      <c r="B588" s="155"/>
      <c r="C588" s="156"/>
      <c r="D588" s="157"/>
      <c r="E588" s="291"/>
      <c r="F588" s="143"/>
      <c r="G588" s="143"/>
      <c r="H588" s="143"/>
      <c r="I588" s="143"/>
      <c r="J588" s="147"/>
      <c r="K588" s="148"/>
      <c r="L588" s="148"/>
      <c r="M588" s="148"/>
      <c r="N588" s="145"/>
      <c r="O588" s="148"/>
      <c r="P588" s="154"/>
      <c r="Q588" s="150"/>
      <c r="R588" s="154"/>
      <c r="S588" s="150"/>
      <c r="T588" s="151"/>
      <c r="U588" s="152"/>
      <c r="W588" s="130"/>
      <c r="X588" s="130"/>
      <c r="Y588" s="130"/>
      <c r="Z588" s="130"/>
      <c r="AA588" s="130"/>
      <c r="AB588" s="130"/>
      <c r="AC588" s="130"/>
      <c r="AD588" s="130"/>
      <c r="AE588" s="130"/>
      <c r="AF588" s="130"/>
      <c r="AG588" s="130"/>
      <c r="AH588" s="130"/>
      <c r="AI588" s="130"/>
      <c r="AJ588" s="130"/>
      <c r="AK588" s="130"/>
      <c r="AL588" s="130"/>
      <c r="AM588" s="130"/>
      <c r="AN588" s="130"/>
      <c r="AO588" s="130"/>
      <c r="AP588" s="130"/>
      <c r="AQ588" s="130"/>
      <c r="AR588" s="130"/>
      <c r="AS588" s="130"/>
      <c r="AT588" s="130"/>
      <c r="AU588" s="130"/>
      <c r="AV588" s="130"/>
    </row>
    <row r="589" spans="1:48" s="131" customFormat="1">
      <c r="A589" s="130" t="str">
        <f t="shared" si="25"/>
        <v xml:space="preserve">  </v>
      </c>
      <c r="B589" s="155"/>
      <c r="C589" s="156"/>
      <c r="D589" s="157"/>
      <c r="E589" s="291"/>
      <c r="F589" s="143"/>
      <c r="G589" s="143"/>
      <c r="H589" s="143"/>
      <c r="I589" s="143"/>
      <c r="J589" s="147"/>
      <c r="K589" s="148"/>
      <c r="L589" s="148"/>
      <c r="M589" s="148"/>
      <c r="N589" s="145"/>
      <c r="O589" s="148"/>
      <c r="P589" s="154"/>
      <c r="Q589" s="150"/>
      <c r="R589" s="154"/>
      <c r="S589" s="150"/>
      <c r="T589" s="151"/>
      <c r="U589" s="152"/>
      <c r="W589" s="130"/>
      <c r="X589" s="130"/>
      <c r="Y589" s="130"/>
      <c r="Z589" s="130"/>
      <c r="AA589" s="130"/>
      <c r="AB589" s="130"/>
      <c r="AC589" s="130"/>
      <c r="AD589" s="130"/>
      <c r="AE589" s="130"/>
      <c r="AF589" s="130"/>
      <c r="AG589" s="130"/>
      <c r="AH589" s="130"/>
      <c r="AI589" s="130"/>
      <c r="AJ589" s="130"/>
      <c r="AK589" s="130"/>
      <c r="AL589" s="130"/>
      <c r="AM589" s="130"/>
      <c r="AN589" s="130"/>
      <c r="AO589" s="130"/>
      <c r="AP589" s="130"/>
      <c r="AQ589" s="130"/>
      <c r="AR589" s="130"/>
      <c r="AS589" s="130"/>
      <c r="AT589" s="130"/>
      <c r="AU589" s="130"/>
      <c r="AV589" s="130"/>
    </row>
    <row r="590" spans="1:48" s="131" customFormat="1">
      <c r="A590" s="130" t="str">
        <f t="shared" si="25"/>
        <v xml:space="preserve">  </v>
      </c>
      <c r="B590" s="155"/>
      <c r="C590" s="156"/>
      <c r="D590" s="157"/>
      <c r="E590" s="291"/>
      <c r="F590" s="143"/>
      <c r="G590" s="143"/>
      <c r="H590" s="143"/>
      <c r="I590" s="143"/>
      <c r="J590" s="147"/>
      <c r="K590" s="148"/>
      <c r="L590" s="148"/>
      <c r="M590" s="148"/>
      <c r="N590" s="145"/>
      <c r="O590" s="148"/>
      <c r="P590" s="154"/>
      <c r="Q590" s="150"/>
      <c r="R590" s="154"/>
      <c r="S590" s="150"/>
      <c r="T590" s="151"/>
      <c r="U590" s="152"/>
      <c r="W590" s="130"/>
      <c r="X590" s="130"/>
      <c r="Y590" s="130"/>
      <c r="Z590" s="130"/>
      <c r="AA590" s="130"/>
      <c r="AB590" s="130"/>
      <c r="AC590" s="130"/>
      <c r="AD590" s="130"/>
      <c r="AE590" s="130"/>
      <c r="AF590" s="130"/>
      <c r="AG590" s="130"/>
      <c r="AH590" s="130"/>
      <c r="AI590" s="130"/>
      <c r="AJ590" s="130"/>
      <c r="AK590" s="130"/>
      <c r="AL590" s="130"/>
      <c r="AM590" s="130"/>
      <c r="AN590" s="130"/>
      <c r="AO590" s="130"/>
      <c r="AP590" s="130"/>
      <c r="AQ590" s="130"/>
      <c r="AR590" s="130"/>
      <c r="AS590" s="130"/>
      <c r="AT590" s="130"/>
      <c r="AU590" s="130"/>
      <c r="AV590" s="130"/>
    </row>
    <row r="591" spans="1:48" s="131" customFormat="1">
      <c r="A591" s="130" t="str">
        <f t="shared" si="25"/>
        <v xml:space="preserve">  </v>
      </c>
      <c r="B591" s="155"/>
      <c r="C591" s="156"/>
      <c r="D591" s="157"/>
      <c r="E591" s="291"/>
      <c r="F591" s="143"/>
      <c r="G591" s="143"/>
      <c r="H591" s="143"/>
      <c r="I591" s="143"/>
      <c r="J591" s="147"/>
      <c r="K591" s="148"/>
      <c r="L591" s="148"/>
      <c r="M591" s="148"/>
      <c r="N591" s="145"/>
      <c r="O591" s="148"/>
      <c r="P591" s="154"/>
      <c r="Q591" s="150"/>
      <c r="R591" s="154"/>
      <c r="S591" s="150"/>
      <c r="T591" s="151"/>
      <c r="U591" s="152"/>
      <c r="W591" s="130"/>
      <c r="X591" s="130"/>
      <c r="Y591" s="130"/>
      <c r="Z591" s="130"/>
      <c r="AA591" s="130"/>
      <c r="AB591" s="130"/>
      <c r="AC591" s="130"/>
      <c r="AD591" s="130"/>
      <c r="AE591" s="130"/>
      <c r="AF591" s="130"/>
      <c r="AG591" s="130"/>
      <c r="AH591" s="130"/>
      <c r="AI591" s="130"/>
      <c r="AJ591" s="130"/>
      <c r="AK591" s="130"/>
      <c r="AL591" s="130"/>
      <c r="AM591" s="130"/>
      <c r="AN591" s="130"/>
      <c r="AO591" s="130"/>
      <c r="AP591" s="130"/>
      <c r="AQ591" s="130"/>
      <c r="AR591" s="130"/>
      <c r="AS591" s="130"/>
      <c r="AT591" s="130"/>
      <c r="AU591" s="130"/>
      <c r="AV591" s="130"/>
    </row>
    <row r="592" spans="1:48" s="131" customFormat="1">
      <c r="A592" s="130" t="str">
        <f t="shared" si="25"/>
        <v xml:space="preserve">  </v>
      </c>
      <c r="B592" s="155"/>
      <c r="C592" s="156"/>
      <c r="D592" s="157"/>
      <c r="E592" s="291"/>
      <c r="F592" s="143"/>
      <c r="G592" s="143"/>
      <c r="H592" s="143"/>
      <c r="I592" s="143"/>
      <c r="J592" s="147"/>
      <c r="K592" s="148"/>
      <c r="L592" s="148"/>
      <c r="M592" s="148"/>
      <c r="N592" s="145"/>
      <c r="O592" s="148"/>
      <c r="P592" s="154"/>
      <c r="Q592" s="150"/>
      <c r="R592" s="154"/>
      <c r="S592" s="150"/>
      <c r="T592" s="151"/>
      <c r="U592" s="152"/>
      <c r="W592" s="130"/>
      <c r="X592" s="130"/>
      <c r="Y592" s="130"/>
      <c r="Z592" s="130"/>
      <c r="AA592" s="130"/>
      <c r="AB592" s="130"/>
      <c r="AC592" s="130"/>
      <c r="AD592" s="130"/>
      <c r="AE592" s="130"/>
      <c r="AF592" s="130"/>
      <c r="AG592" s="130"/>
      <c r="AH592" s="130"/>
      <c r="AI592" s="130"/>
      <c r="AJ592" s="130"/>
      <c r="AK592" s="130"/>
      <c r="AL592" s="130"/>
      <c r="AM592" s="130"/>
      <c r="AN592" s="130"/>
      <c r="AO592" s="130"/>
      <c r="AP592" s="130"/>
      <c r="AQ592" s="130"/>
      <c r="AR592" s="130"/>
      <c r="AS592" s="130"/>
      <c r="AT592" s="130"/>
      <c r="AU592" s="130"/>
      <c r="AV592" s="130"/>
    </row>
    <row r="593" spans="1:48" s="131" customFormat="1">
      <c r="A593" s="130" t="str">
        <f t="shared" si="25"/>
        <v xml:space="preserve">  </v>
      </c>
      <c r="B593" s="155"/>
      <c r="C593" s="156"/>
      <c r="D593" s="157"/>
      <c r="E593" s="291"/>
      <c r="F593" s="143"/>
      <c r="G593" s="143"/>
      <c r="H593" s="143"/>
      <c r="I593" s="143"/>
      <c r="J593" s="147"/>
      <c r="K593" s="148"/>
      <c r="L593" s="148"/>
      <c r="M593" s="148"/>
      <c r="N593" s="145"/>
      <c r="O593" s="148"/>
      <c r="P593" s="154"/>
      <c r="Q593" s="150"/>
      <c r="R593" s="154"/>
      <c r="S593" s="150"/>
      <c r="T593" s="151"/>
      <c r="U593" s="152"/>
      <c r="W593" s="130"/>
      <c r="X593" s="130"/>
      <c r="Y593" s="130"/>
      <c r="Z593" s="130"/>
      <c r="AA593" s="130"/>
      <c r="AB593" s="130"/>
      <c r="AC593" s="130"/>
      <c r="AD593" s="130"/>
      <c r="AE593" s="130"/>
      <c r="AF593" s="130"/>
      <c r="AG593" s="130"/>
      <c r="AH593" s="130"/>
      <c r="AI593" s="130"/>
      <c r="AJ593" s="130"/>
      <c r="AK593" s="130"/>
      <c r="AL593" s="130"/>
      <c r="AM593" s="130"/>
      <c r="AN593" s="130"/>
      <c r="AO593" s="130"/>
      <c r="AP593" s="130"/>
      <c r="AQ593" s="130"/>
      <c r="AR593" s="130"/>
      <c r="AS593" s="130"/>
      <c r="AT593" s="130"/>
      <c r="AU593" s="130"/>
      <c r="AV593" s="130"/>
    </row>
    <row r="594" spans="1:48" s="131" customFormat="1">
      <c r="A594" s="130" t="str">
        <f t="shared" si="25"/>
        <v xml:space="preserve">  </v>
      </c>
      <c r="B594" s="155"/>
      <c r="C594" s="156"/>
      <c r="D594" s="157"/>
      <c r="E594" s="291"/>
      <c r="F594" s="143"/>
      <c r="G594" s="143"/>
      <c r="H594" s="143"/>
      <c r="I594" s="143"/>
      <c r="J594" s="147"/>
      <c r="K594" s="148"/>
      <c r="L594" s="148"/>
      <c r="M594" s="148"/>
      <c r="N594" s="145"/>
      <c r="O594" s="148"/>
      <c r="P594" s="154"/>
      <c r="Q594" s="150"/>
      <c r="R594" s="154"/>
      <c r="S594" s="150"/>
      <c r="T594" s="151"/>
      <c r="U594" s="152"/>
      <c r="W594" s="130"/>
      <c r="X594" s="130"/>
      <c r="Y594" s="130"/>
      <c r="Z594" s="130"/>
      <c r="AA594" s="130"/>
      <c r="AB594" s="130"/>
      <c r="AC594" s="130"/>
      <c r="AD594" s="130"/>
      <c r="AE594" s="130"/>
      <c r="AF594" s="130"/>
      <c r="AG594" s="130"/>
      <c r="AH594" s="130"/>
      <c r="AI594" s="130"/>
      <c r="AJ594" s="130"/>
      <c r="AK594" s="130"/>
      <c r="AL594" s="130"/>
      <c r="AM594" s="130"/>
      <c r="AN594" s="130"/>
      <c r="AO594" s="130"/>
      <c r="AP594" s="130"/>
      <c r="AQ594" s="130"/>
      <c r="AR594" s="130"/>
      <c r="AS594" s="130"/>
      <c r="AT594" s="130"/>
      <c r="AU594" s="130"/>
      <c r="AV594" s="130"/>
    </row>
    <row r="595" spans="1:48" s="131" customFormat="1">
      <c r="A595" s="130" t="str">
        <f t="shared" si="25"/>
        <v xml:space="preserve">  </v>
      </c>
      <c r="B595" s="155"/>
      <c r="C595" s="156"/>
      <c r="D595" s="157"/>
      <c r="E595" s="291"/>
      <c r="F595" s="143"/>
      <c r="G595" s="143"/>
      <c r="H595" s="143"/>
      <c r="I595" s="143"/>
      <c r="J595" s="147"/>
      <c r="K595" s="148"/>
      <c r="L595" s="148"/>
      <c r="M595" s="148"/>
      <c r="N595" s="145"/>
      <c r="O595" s="148"/>
      <c r="P595" s="154"/>
      <c r="Q595" s="150"/>
      <c r="R595" s="154"/>
      <c r="S595" s="150"/>
      <c r="T595" s="151"/>
      <c r="U595" s="152"/>
      <c r="W595" s="130"/>
      <c r="X595" s="130"/>
      <c r="Y595" s="130"/>
      <c r="Z595" s="130"/>
      <c r="AA595" s="130"/>
      <c r="AB595" s="130"/>
      <c r="AC595" s="130"/>
      <c r="AD595" s="130"/>
      <c r="AE595" s="130"/>
      <c r="AF595" s="130"/>
      <c r="AG595" s="130"/>
      <c r="AH595" s="130"/>
      <c r="AI595" s="130"/>
      <c r="AJ595" s="130"/>
      <c r="AK595" s="130"/>
      <c r="AL595" s="130"/>
      <c r="AM595" s="130"/>
      <c r="AN595" s="130"/>
      <c r="AO595" s="130"/>
      <c r="AP595" s="130"/>
      <c r="AQ595" s="130"/>
      <c r="AR595" s="130"/>
      <c r="AS595" s="130"/>
      <c r="AT595" s="130"/>
      <c r="AU595" s="130"/>
      <c r="AV595" s="130"/>
    </row>
    <row r="596" spans="1:48" s="131" customFormat="1">
      <c r="A596" s="130" t="str">
        <f t="shared" si="25"/>
        <v xml:space="preserve">  </v>
      </c>
      <c r="B596" s="155"/>
      <c r="C596" s="156"/>
      <c r="D596" s="157"/>
      <c r="E596" s="291"/>
      <c r="F596" s="143"/>
      <c r="G596" s="143"/>
      <c r="H596" s="143"/>
      <c r="I596" s="143"/>
      <c r="J596" s="147"/>
      <c r="K596" s="148"/>
      <c r="L596" s="148"/>
      <c r="M596" s="148"/>
      <c r="N596" s="145"/>
      <c r="O596" s="148"/>
      <c r="P596" s="154"/>
      <c r="Q596" s="150"/>
      <c r="R596" s="154"/>
      <c r="S596" s="150"/>
      <c r="T596" s="151"/>
      <c r="U596" s="152"/>
      <c r="W596" s="130"/>
      <c r="X596" s="130"/>
      <c r="Y596" s="130"/>
      <c r="Z596" s="130"/>
      <c r="AA596" s="130"/>
      <c r="AB596" s="130"/>
      <c r="AC596" s="130"/>
      <c r="AD596" s="130"/>
      <c r="AE596" s="130"/>
      <c r="AF596" s="130"/>
      <c r="AG596" s="130"/>
      <c r="AH596" s="130"/>
      <c r="AI596" s="130"/>
      <c r="AJ596" s="130"/>
      <c r="AK596" s="130"/>
      <c r="AL596" s="130"/>
      <c r="AM596" s="130"/>
      <c r="AN596" s="130"/>
      <c r="AO596" s="130"/>
      <c r="AP596" s="130"/>
      <c r="AQ596" s="130"/>
      <c r="AR596" s="130"/>
      <c r="AS596" s="130"/>
      <c r="AT596" s="130"/>
      <c r="AU596" s="130"/>
      <c r="AV596" s="130"/>
    </row>
    <row r="597" spans="1:48" s="131" customFormat="1">
      <c r="A597" s="130" t="str">
        <f t="shared" si="25"/>
        <v xml:space="preserve">  </v>
      </c>
      <c r="B597" s="155"/>
      <c r="C597" s="156"/>
      <c r="D597" s="157"/>
      <c r="E597" s="291"/>
      <c r="F597" s="143"/>
      <c r="G597" s="143"/>
      <c r="H597" s="143"/>
      <c r="I597" s="143"/>
      <c r="J597" s="147"/>
      <c r="K597" s="148"/>
      <c r="L597" s="148"/>
      <c r="M597" s="148"/>
      <c r="N597" s="145"/>
      <c r="O597" s="148"/>
      <c r="P597" s="154"/>
      <c r="Q597" s="150"/>
      <c r="R597" s="154"/>
      <c r="S597" s="150"/>
      <c r="T597" s="151"/>
      <c r="U597" s="152"/>
      <c r="W597" s="130"/>
      <c r="X597" s="130"/>
      <c r="Y597" s="130"/>
      <c r="Z597" s="130"/>
      <c r="AA597" s="130"/>
      <c r="AB597" s="130"/>
      <c r="AC597" s="130"/>
      <c r="AD597" s="130"/>
      <c r="AE597" s="130"/>
      <c r="AF597" s="130"/>
      <c r="AG597" s="130"/>
      <c r="AH597" s="130"/>
      <c r="AI597" s="130"/>
      <c r="AJ597" s="130"/>
      <c r="AK597" s="130"/>
      <c r="AL597" s="130"/>
      <c r="AM597" s="130"/>
      <c r="AN597" s="130"/>
      <c r="AO597" s="130"/>
      <c r="AP597" s="130"/>
      <c r="AQ597" s="130"/>
      <c r="AR597" s="130"/>
      <c r="AS597" s="130"/>
      <c r="AT597" s="130"/>
      <c r="AU597" s="130"/>
      <c r="AV597" s="130"/>
    </row>
    <row r="598" spans="1:48" s="131" customFormat="1">
      <c r="A598" s="130" t="str">
        <f t="shared" si="25"/>
        <v xml:space="preserve">  </v>
      </c>
      <c r="B598" s="155"/>
      <c r="C598" s="156"/>
      <c r="D598" s="157"/>
      <c r="E598" s="291"/>
      <c r="F598" s="143"/>
      <c r="G598" s="143"/>
      <c r="H598" s="143"/>
      <c r="I598" s="143"/>
      <c r="J598" s="147"/>
      <c r="K598" s="148"/>
      <c r="L598" s="148"/>
      <c r="M598" s="148"/>
      <c r="N598" s="145"/>
      <c r="O598" s="148"/>
      <c r="P598" s="154"/>
      <c r="Q598" s="150"/>
      <c r="R598" s="154"/>
      <c r="S598" s="150"/>
      <c r="T598" s="151"/>
      <c r="U598" s="152"/>
      <c r="W598" s="130"/>
      <c r="X598" s="130"/>
      <c r="Y598" s="130"/>
      <c r="Z598" s="130"/>
      <c r="AA598" s="130"/>
      <c r="AB598" s="130"/>
      <c r="AC598" s="130"/>
      <c r="AD598" s="130"/>
      <c r="AE598" s="130"/>
      <c r="AF598" s="130"/>
      <c r="AG598" s="130"/>
      <c r="AH598" s="130"/>
      <c r="AI598" s="130"/>
      <c r="AJ598" s="130"/>
      <c r="AK598" s="130"/>
      <c r="AL598" s="130"/>
      <c r="AM598" s="130"/>
      <c r="AN598" s="130"/>
      <c r="AO598" s="130"/>
      <c r="AP598" s="130"/>
      <c r="AQ598" s="130"/>
      <c r="AR598" s="130"/>
      <c r="AS598" s="130"/>
      <c r="AT598" s="130"/>
      <c r="AU598" s="130"/>
      <c r="AV598" s="130"/>
    </row>
    <row r="599" spans="1:48" s="131" customFormat="1">
      <c r="A599" s="130" t="str">
        <f t="shared" si="25"/>
        <v xml:space="preserve">  </v>
      </c>
      <c r="B599" s="155"/>
      <c r="C599" s="156"/>
      <c r="D599" s="157"/>
      <c r="E599" s="291"/>
      <c r="F599" s="143"/>
      <c r="G599" s="143"/>
      <c r="H599" s="143"/>
      <c r="I599" s="143"/>
      <c r="J599" s="147"/>
      <c r="K599" s="148"/>
      <c r="L599" s="148"/>
      <c r="M599" s="148"/>
      <c r="N599" s="145"/>
      <c r="O599" s="148"/>
      <c r="P599" s="154"/>
      <c r="Q599" s="150"/>
      <c r="R599" s="154"/>
      <c r="S599" s="150"/>
      <c r="T599" s="151"/>
      <c r="U599" s="152"/>
      <c r="W599" s="130"/>
      <c r="X599" s="130"/>
      <c r="Y599" s="130"/>
      <c r="Z599" s="130"/>
      <c r="AA599" s="130"/>
      <c r="AB599" s="130"/>
      <c r="AC599" s="130"/>
      <c r="AD599" s="130"/>
      <c r="AE599" s="130"/>
      <c r="AF599" s="130"/>
      <c r="AG599" s="130"/>
      <c r="AH599" s="130"/>
      <c r="AI599" s="130"/>
      <c r="AJ599" s="130"/>
      <c r="AK599" s="130"/>
      <c r="AL599" s="130"/>
      <c r="AM599" s="130"/>
      <c r="AN599" s="130"/>
      <c r="AO599" s="130"/>
      <c r="AP599" s="130"/>
      <c r="AQ599" s="130"/>
      <c r="AR599" s="130"/>
      <c r="AS599" s="130"/>
      <c r="AT599" s="130"/>
      <c r="AU599" s="130"/>
      <c r="AV599" s="130"/>
    </row>
    <row r="600" spans="1:48" s="131" customFormat="1">
      <c r="A600" s="130" t="str">
        <f t="shared" si="25"/>
        <v xml:space="preserve">  </v>
      </c>
      <c r="B600" s="155"/>
      <c r="C600" s="156"/>
      <c r="D600" s="157"/>
      <c r="E600" s="291"/>
      <c r="F600" s="143"/>
      <c r="G600" s="143"/>
      <c r="H600" s="143"/>
      <c r="I600" s="143"/>
      <c r="J600" s="147"/>
      <c r="K600" s="148"/>
      <c r="L600" s="148"/>
      <c r="M600" s="148"/>
      <c r="N600" s="145"/>
      <c r="O600" s="148"/>
      <c r="P600" s="154"/>
      <c r="Q600" s="150"/>
      <c r="R600" s="154"/>
      <c r="S600" s="150"/>
      <c r="T600" s="151"/>
      <c r="U600" s="152"/>
      <c r="W600" s="130"/>
      <c r="X600" s="130"/>
      <c r="Y600" s="130"/>
      <c r="Z600" s="130"/>
      <c r="AA600" s="130"/>
      <c r="AB600" s="130"/>
      <c r="AC600" s="130"/>
      <c r="AD600" s="130"/>
      <c r="AE600" s="130"/>
      <c r="AF600" s="130"/>
      <c r="AG600" s="130"/>
      <c r="AH600" s="130"/>
      <c r="AI600" s="130"/>
      <c r="AJ600" s="130"/>
      <c r="AK600" s="130"/>
      <c r="AL600" s="130"/>
      <c r="AM600" s="130"/>
      <c r="AN600" s="130"/>
      <c r="AO600" s="130"/>
      <c r="AP600" s="130"/>
      <c r="AQ600" s="130"/>
      <c r="AR600" s="130"/>
      <c r="AS600" s="130"/>
      <c r="AT600" s="130"/>
      <c r="AU600" s="130"/>
      <c r="AV600" s="130"/>
    </row>
    <row r="601" spans="1:48" s="131" customFormat="1">
      <c r="A601" s="130" t="str">
        <f t="shared" si="25"/>
        <v xml:space="preserve">  </v>
      </c>
      <c r="B601" s="155"/>
      <c r="C601" s="156"/>
      <c r="D601" s="157"/>
      <c r="E601" s="291"/>
      <c r="F601" s="143"/>
      <c r="G601" s="143"/>
      <c r="H601" s="143"/>
      <c r="I601" s="143"/>
      <c r="J601" s="147"/>
      <c r="K601" s="148"/>
      <c r="L601" s="148"/>
      <c r="M601" s="148"/>
      <c r="N601" s="145"/>
      <c r="O601" s="148"/>
      <c r="P601" s="154"/>
      <c r="Q601" s="150"/>
      <c r="R601" s="154"/>
      <c r="S601" s="150"/>
      <c r="T601" s="151"/>
      <c r="U601" s="152"/>
      <c r="W601" s="130"/>
      <c r="X601" s="130"/>
      <c r="Y601" s="130"/>
      <c r="Z601" s="130"/>
      <c r="AA601" s="130"/>
      <c r="AB601" s="130"/>
      <c r="AC601" s="130"/>
      <c r="AD601" s="130"/>
      <c r="AE601" s="130"/>
      <c r="AF601" s="130"/>
      <c r="AG601" s="130"/>
      <c r="AH601" s="130"/>
      <c r="AI601" s="130"/>
      <c r="AJ601" s="130"/>
      <c r="AK601" s="130"/>
      <c r="AL601" s="130"/>
      <c r="AM601" s="130"/>
      <c r="AN601" s="130"/>
      <c r="AO601" s="130"/>
      <c r="AP601" s="130"/>
      <c r="AQ601" s="130"/>
      <c r="AR601" s="130"/>
      <c r="AS601" s="130"/>
      <c r="AT601" s="130"/>
      <c r="AU601" s="130"/>
      <c r="AV601" s="130"/>
    </row>
    <row r="602" spans="1:48" s="131" customFormat="1">
      <c r="A602" s="130" t="str">
        <f t="shared" si="25"/>
        <v xml:space="preserve">  </v>
      </c>
      <c r="B602" s="155"/>
      <c r="C602" s="156"/>
      <c r="D602" s="157"/>
      <c r="E602" s="291"/>
      <c r="F602" s="143"/>
      <c r="G602" s="143"/>
      <c r="H602" s="143"/>
      <c r="I602" s="143"/>
      <c r="J602" s="147"/>
      <c r="K602" s="148"/>
      <c r="L602" s="148"/>
      <c r="M602" s="148"/>
      <c r="N602" s="145"/>
      <c r="O602" s="148"/>
      <c r="P602" s="154"/>
      <c r="Q602" s="150"/>
      <c r="R602" s="154"/>
      <c r="S602" s="150"/>
      <c r="T602" s="151"/>
      <c r="U602" s="152"/>
      <c r="W602" s="130"/>
      <c r="X602" s="130"/>
      <c r="Y602" s="130"/>
      <c r="Z602" s="130"/>
      <c r="AA602" s="130"/>
      <c r="AB602" s="130"/>
      <c r="AC602" s="130"/>
      <c r="AD602" s="130"/>
      <c r="AE602" s="130"/>
      <c r="AF602" s="130"/>
      <c r="AG602" s="130"/>
      <c r="AH602" s="130"/>
      <c r="AI602" s="130"/>
      <c r="AJ602" s="130"/>
      <c r="AK602" s="130"/>
      <c r="AL602" s="130"/>
      <c r="AM602" s="130"/>
      <c r="AN602" s="130"/>
      <c r="AO602" s="130"/>
      <c r="AP602" s="130"/>
      <c r="AQ602" s="130"/>
      <c r="AR602" s="130"/>
      <c r="AS602" s="130"/>
      <c r="AT602" s="130"/>
      <c r="AU602" s="130"/>
      <c r="AV602" s="130"/>
    </row>
    <row r="603" spans="1:48" s="131" customFormat="1">
      <c r="A603" s="130" t="str">
        <f t="shared" si="25"/>
        <v xml:space="preserve">  </v>
      </c>
      <c r="B603" s="155"/>
      <c r="C603" s="156"/>
      <c r="D603" s="157"/>
      <c r="E603" s="291"/>
      <c r="F603" s="143"/>
      <c r="G603" s="143"/>
      <c r="H603" s="143"/>
      <c r="I603" s="143"/>
      <c r="J603" s="147"/>
      <c r="K603" s="148"/>
      <c r="L603" s="148"/>
      <c r="M603" s="148"/>
      <c r="N603" s="145"/>
      <c r="O603" s="148"/>
      <c r="P603" s="154"/>
      <c r="Q603" s="150"/>
      <c r="R603" s="154"/>
      <c r="S603" s="150"/>
      <c r="T603" s="151"/>
      <c r="U603" s="152"/>
      <c r="W603" s="130"/>
      <c r="X603" s="130"/>
      <c r="Y603" s="130"/>
      <c r="Z603" s="130"/>
      <c r="AA603" s="130"/>
      <c r="AB603" s="130"/>
      <c r="AC603" s="130"/>
      <c r="AD603" s="130"/>
      <c r="AE603" s="130"/>
      <c r="AF603" s="130"/>
      <c r="AG603" s="130"/>
      <c r="AH603" s="130"/>
      <c r="AI603" s="130"/>
      <c r="AJ603" s="130"/>
      <c r="AK603" s="130"/>
      <c r="AL603" s="130"/>
      <c r="AM603" s="130"/>
      <c r="AN603" s="130"/>
      <c r="AO603" s="130"/>
      <c r="AP603" s="130"/>
      <c r="AQ603" s="130"/>
      <c r="AR603" s="130"/>
      <c r="AS603" s="130"/>
      <c r="AT603" s="130"/>
      <c r="AU603" s="130"/>
      <c r="AV603" s="130"/>
    </row>
    <row r="604" spans="1:48" s="131" customFormat="1">
      <c r="A604" s="130" t="str">
        <f t="shared" si="25"/>
        <v xml:space="preserve">  </v>
      </c>
      <c r="B604" s="155"/>
      <c r="C604" s="156"/>
      <c r="D604" s="157"/>
      <c r="E604" s="291"/>
      <c r="F604" s="143"/>
      <c r="G604" s="143"/>
      <c r="H604" s="143"/>
      <c r="I604" s="143"/>
      <c r="J604" s="147"/>
      <c r="K604" s="148"/>
      <c r="L604" s="148"/>
      <c r="M604" s="148"/>
      <c r="N604" s="145"/>
      <c r="O604" s="148"/>
      <c r="P604" s="154"/>
      <c r="Q604" s="150"/>
      <c r="R604" s="154"/>
      <c r="S604" s="150"/>
      <c r="T604" s="151"/>
      <c r="U604" s="152"/>
      <c r="W604" s="130"/>
      <c r="X604" s="130"/>
      <c r="Y604" s="130"/>
      <c r="Z604" s="130"/>
      <c r="AA604" s="130"/>
      <c r="AB604" s="130"/>
      <c r="AC604" s="130"/>
      <c r="AD604" s="130"/>
      <c r="AE604" s="130"/>
      <c r="AF604" s="130"/>
      <c r="AG604" s="130"/>
      <c r="AH604" s="130"/>
      <c r="AI604" s="130"/>
      <c r="AJ604" s="130"/>
      <c r="AK604" s="130"/>
      <c r="AL604" s="130"/>
      <c r="AM604" s="130"/>
      <c r="AN604" s="130"/>
      <c r="AO604" s="130"/>
      <c r="AP604" s="130"/>
      <c r="AQ604" s="130"/>
      <c r="AR604" s="130"/>
      <c r="AS604" s="130"/>
      <c r="AT604" s="130"/>
      <c r="AU604" s="130"/>
      <c r="AV604" s="130"/>
    </row>
    <row r="605" spans="1:48" s="131" customFormat="1">
      <c r="A605" s="130" t="str">
        <f t="shared" si="25"/>
        <v xml:space="preserve">  </v>
      </c>
      <c r="B605" s="155"/>
      <c r="C605" s="156"/>
      <c r="D605" s="157"/>
      <c r="E605" s="291"/>
      <c r="F605" s="143"/>
      <c r="G605" s="143"/>
      <c r="H605" s="143"/>
      <c r="I605" s="143"/>
      <c r="J605" s="147"/>
      <c r="K605" s="148"/>
      <c r="L605" s="148"/>
      <c r="M605" s="148"/>
      <c r="N605" s="145"/>
      <c r="O605" s="148"/>
      <c r="P605" s="154"/>
      <c r="Q605" s="150"/>
      <c r="R605" s="154"/>
      <c r="S605" s="150"/>
      <c r="T605" s="151"/>
      <c r="U605" s="152"/>
      <c r="W605" s="130"/>
      <c r="X605" s="130"/>
      <c r="Y605" s="130"/>
      <c r="Z605" s="130"/>
      <c r="AA605" s="130"/>
      <c r="AB605" s="130"/>
      <c r="AC605" s="130"/>
      <c r="AD605" s="130"/>
      <c r="AE605" s="130"/>
      <c r="AF605" s="130"/>
      <c r="AG605" s="130"/>
      <c r="AH605" s="130"/>
      <c r="AI605" s="130"/>
      <c r="AJ605" s="130"/>
      <c r="AK605" s="130"/>
      <c r="AL605" s="130"/>
      <c r="AM605" s="130"/>
      <c r="AN605" s="130"/>
      <c r="AO605" s="130"/>
      <c r="AP605" s="130"/>
      <c r="AQ605" s="130"/>
      <c r="AR605" s="130"/>
      <c r="AS605" s="130"/>
      <c r="AT605" s="130"/>
      <c r="AU605" s="130"/>
      <c r="AV605" s="130"/>
    </row>
    <row r="606" spans="1:48" s="131" customFormat="1">
      <c r="A606" s="130" t="str">
        <f t="shared" si="25"/>
        <v xml:space="preserve">  </v>
      </c>
      <c r="B606" s="155"/>
      <c r="C606" s="156"/>
      <c r="D606" s="157"/>
      <c r="E606" s="291"/>
      <c r="F606" s="143"/>
      <c r="G606" s="143"/>
      <c r="H606" s="143"/>
      <c r="I606" s="143"/>
      <c r="J606" s="147"/>
      <c r="K606" s="148"/>
      <c r="L606" s="148"/>
      <c r="M606" s="148"/>
      <c r="N606" s="145"/>
      <c r="O606" s="148"/>
      <c r="P606" s="154"/>
      <c r="Q606" s="150"/>
      <c r="R606" s="154"/>
      <c r="S606" s="150"/>
      <c r="T606" s="151"/>
      <c r="U606" s="152"/>
      <c r="W606" s="130"/>
      <c r="X606" s="130"/>
      <c r="Y606" s="130"/>
      <c r="Z606" s="130"/>
      <c r="AA606" s="130"/>
      <c r="AB606" s="130"/>
      <c r="AC606" s="130"/>
      <c r="AD606" s="130"/>
      <c r="AE606" s="130"/>
      <c r="AF606" s="130"/>
      <c r="AG606" s="130"/>
      <c r="AH606" s="130"/>
      <c r="AI606" s="130"/>
      <c r="AJ606" s="130"/>
      <c r="AK606" s="130"/>
      <c r="AL606" s="130"/>
      <c r="AM606" s="130"/>
      <c r="AN606" s="130"/>
      <c r="AO606" s="130"/>
      <c r="AP606" s="130"/>
      <c r="AQ606" s="130"/>
      <c r="AR606" s="130"/>
      <c r="AS606" s="130"/>
      <c r="AT606" s="130"/>
      <c r="AU606" s="130"/>
      <c r="AV606" s="130"/>
    </row>
    <row r="607" spans="1:48" s="131" customFormat="1">
      <c r="A607" s="130" t="str">
        <f t="shared" si="25"/>
        <v xml:space="preserve">  </v>
      </c>
      <c r="B607" s="155"/>
      <c r="C607" s="156"/>
      <c r="D607" s="157"/>
      <c r="E607" s="291"/>
      <c r="F607" s="143"/>
      <c r="G607" s="143"/>
      <c r="H607" s="143"/>
      <c r="I607" s="143"/>
      <c r="J607" s="147"/>
      <c r="K607" s="148"/>
      <c r="L607" s="148"/>
      <c r="M607" s="148"/>
      <c r="N607" s="145"/>
      <c r="O607" s="148"/>
      <c r="P607" s="154"/>
      <c r="Q607" s="150"/>
      <c r="R607" s="154"/>
      <c r="S607" s="150"/>
      <c r="T607" s="151"/>
      <c r="U607" s="152"/>
      <c r="W607" s="130"/>
      <c r="X607" s="130"/>
      <c r="Y607" s="130"/>
      <c r="Z607" s="130"/>
      <c r="AA607" s="130"/>
      <c r="AB607" s="130"/>
      <c r="AC607" s="130"/>
      <c r="AD607" s="130"/>
      <c r="AE607" s="130"/>
      <c r="AF607" s="130"/>
      <c r="AG607" s="130"/>
      <c r="AH607" s="130"/>
      <c r="AI607" s="130"/>
      <c r="AJ607" s="130"/>
      <c r="AK607" s="130"/>
      <c r="AL607" s="130"/>
      <c r="AM607" s="130"/>
      <c r="AN607" s="130"/>
      <c r="AO607" s="130"/>
      <c r="AP607" s="130"/>
      <c r="AQ607" s="130"/>
      <c r="AR607" s="130"/>
      <c r="AS607" s="130"/>
      <c r="AT607" s="130"/>
      <c r="AU607" s="130"/>
      <c r="AV607" s="130"/>
    </row>
    <row r="608" spans="1:48" s="131" customFormat="1">
      <c r="A608" s="130" t="str">
        <f t="shared" si="25"/>
        <v xml:space="preserve">  </v>
      </c>
      <c r="B608" s="155"/>
      <c r="C608" s="156"/>
      <c r="D608" s="157"/>
      <c r="E608" s="291"/>
      <c r="F608" s="143"/>
      <c r="G608" s="143"/>
      <c r="H608" s="143"/>
      <c r="I608" s="143"/>
      <c r="J608" s="147"/>
      <c r="K608" s="148"/>
      <c r="L608" s="148"/>
      <c r="M608" s="148"/>
      <c r="N608" s="145"/>
      <c r="O608" s="148"/>
      <c r="P608" s="154"/>
      <c r="Q608" s="150"/>
      <c r="R608" s="154"/>
      <c r="S608" s="150"/>
      <c r="T608" s="151"/>
      <c r="U608" s="152"/>
      <c r="W608" s="130"/>
      <c r="X608" s="130"/>
      <c r="Y608" s="130"/>
      <c r="Z608" s="130"/>
      <c r="AA608" s="130"/>
      <c r="AB608" s="130"/>
      <c r="AC608" s="130"/>
      <c r="AD608" s="130"/>
      <c r="AE608" s="130"/>
      <c r="AF608" s="130"/>
      <c r="AG608" s="130"/>
      <c r="AH608" s="130"/>
      <c r="AI608" s="130"/>
      <c r="AJ608" s="130"/>
      <c r="AK608" s="130"/>
      <c r="AL608" s="130"/>
      <c r="AM608" s="130"/>
      <c r="AN608" s="130"/>
      <c r="AO608" s="130"/>
      <c r="AP608" s="130"/>
      <c r="AQ608" s="130"/>
      <c r="AR608" s="130"/>
      <c r="AS608" s="130"/>
      <c r="AT608" s="130"/>
      <c r="AU608" s="130"/>
      <c r="AV608" s="130"/>
    </row>
    <row r="609" spans="1:48" s="131" customFormat="1">
      <c r="A609" s="130" t="str">
        <f t="shared" si="25"/>
        <v xml:space="preserve">  </v>
      </c>
      <c r="B609" s="155"/>
      <c r="C609" s="156"/>
      <c r="D609" s="157"/>
      <c r="E609" s="291"/>
      <c r="F609" s="143"/>
      <c r="G609" s="143"/>
      <c r="H609" s="143"/>
      <c r="I609" s="143"/>
      <c r="J609" s="147"/>
      <c r="K609" s="148"/>
      <c r="L609" s="148"/>
      <c r="M609" s="148"/>
      <c r="N609" s="145"/>
      <c r="O609" s="148"/>
      <c r="P609" s="154"/>
      <c r="Q609" s="150"/>
      <c r="R609" s="154"/>
      <c r="S609" s="150"/>
      <c r="T609" s="151"/>
      <c r="U609" s="152"/>
      <c r="W609" s="130"/>
      <c r="X609" s="130"/>
      <c r="Y609" s="130"/>
      <c r="Z609" s="130"/>
      <c r="AA609" s="130"/>
      <c r="AB609" s="130"/>
      <c r="AC609" s="130"/>
      <c r="AD609" s="130"/>
      <c r="AE609" s="130"/>
      <c r="AF609" s="130"/>
      <c r="AG609" s="130"/>
      <c r="AH609" s="130"/>
      <c r="AI609" s="130"/>
      <c r="AJ609" s="130"/>
      <c r="AK609" s="130"/>
      <c r="AL609" s="130"/>
      <c r="AM609" s="130"/>
      <c r="AN609" s="130"/>
      <c r="AO609" s="130"/>
      <c r="AP609" s="130"/>
      <c r="AQ609" s="130"/>
      <c r="AR609" s="130"/>
      <c r="AS609" s="130"/>
      <c r="AT609" s="130"/>
      <c r="AU609" s="130"/>
      <c r="AV609" s="130"/>
    </row>
    <row r="610" spans="1:48" s="131" customFormat="1">
      <c r="A610" s="130" t="str">
        <f t="shared" ref="A610:A673" si="26">CONCATENATE(B612," ", C612," ", D612)</f>
        <v xml:space="preserve">  </v>
      </c>
      <c r="B610" s="155"/>
      <c r="C610" s="156"/>
      <c r="D610" s="157"/>
      <c r="E610" s="291"/>
      <c r="F610" s="143"/>
      <c r="G610" s="143"/>
      <c r="H610" s="143"/>
      <c r="I610" s="143"/>
      <c r="J610" s="147"/>
      <c r="K610" s="148"/>
      <c r="L610" s="148"/>
      <c r="M610" s="148"/>
      <c r="N610" s="145"/>
      <c r="O610" s="148"/>
      <c r="P610" s="154"/>
      <c r="Q610" s="150"/>
      <c r="R610" s="154"/>
      <c r="S610" s="150"/>
      <c r="T610" s="151"/>
      <c r="U610" s="152"/>
      <c r="W610" s="130"/>
      <c r="X610" s="130"/>
      <c r="Y610" s="130"/>
      <c r="Z610" s="130"/>
      <c r="AA610" s="130"/>
      <c r="AB610" s="130"/>
      <c r="AC610" s="130"/>
      <c r="AD610" s="130"/>
      <c r="AE610" s="130"/>
      <c r="AF610" s="130"/>
      <c r="AG610" s="130"/>
      <c r="AH610" s="130"/>
      <c r="AI610" s="130"/>
      <c r="AJ610" s="130"/>
      <c r="AK610" s="130"/>
      <c r="AL610" s="130"/>
      <c r="AM610" s="130"/>
      <c r="AN610" s="130"/>
      <c r="AO610" s="130"/>
      <c r="AP610" s="130"/>
      <c r="AQ610" s="130"/>
      <c r="AR610" s="130"/>
      <c r="AS610" s="130"/>
      <c r="AT610" s="130"/>
      <c r="AU610" s="130"/>
      <c r="AV610" s="130"/>
    </row>
    <row r="611" spans="1:48" s="131" customFormat="1">
      <c r="A611" s="130" t="str">
        <f t="shared" si="26"/>
        <v xml:space="preserve">  </v>
      </c>
      <c r="B611" s="155"/>
      <c r="C611" s="156"/>
      <c r="D611" s="157"/>
      <c r="E611" s="291"/>
      <c r="F611" s="143"/>
      <c r="G611" s="143"/>
      <c r="H611" s="143"/>
      <c r="I611" s="143"/>
      <c r="J611" s="147"/>
      <c r="K611" s="148"/>
      <c r="L611" s="148"/>
      <c r="M611" s="148"/>
      <c r="N611" s="145"/>
      <c r="O611" s="148"/>
      <c r="P611" s="154"/>
      <c r="Q611" s="150"/>
      <c r="R611" s="154"/>
      <c r="S611" s="150"/>
      <c r="T611" s="151"/>
      <c r="U611" s="152"/>
      <c r="W611" s="130"/>
      <c r="X611" s="130"/>
      <c r="Y611" s="130"/>
      <c r="Z611" s="130"/>
      <c r="AA611" s="130"/>
      <c r="AB611" s="130"/>
      <c r="AC611" s="130"/>
      <c r="AD611" s="130"/>
      <c r="AE611" s="130"/>
      <c r="AF611" s="130"/>
      <c r="AG611" s="130"/>
      <c r="AH611" s="130"/>
      <c r="AI611" s="130"/>
      <c r="AJ611" s="130"/>
      <c r="AK611" s="130"/>
      <c r="AL611" s="130"/>
      <c r="AM611" s="130"/>
      <c r="AN611" s="130"/>
      <c r="AO611" s="130"/>
      <c r="AP611" s="130"/>
      <c r="AQ611" s="130"/>
      <c r="AR611" s="130"/>
      <c r="AS611" s="130"/>
      <c r="AT611" s="130"/>
      <c r="AU611" s="130"/>
      <c r="AV611" s="130"/>
    </row>
    <row r="612" spans="1:48" s="131" customFormat="1">
      <c r="A612" s="130" t="str">
        <f t="shared" si="26"/>
        <v xml:space="preserve">  </v>
      </c>
      <c r="B612" s="155"/>
      <c r="C612" s="156"/>
      <c r="D612" s="157"/>
      <c r="E612" s="291"/>
      <c r="F612" s="143"/>
      <c r="G612" s="143"/>
      <c r="H612" s="143"/>
      <c r="I612" s="143"/>
      <c r="J612" s="147"/>
      <c r="K612" s="148"/>
      <c r="L612" s="148"/>
      <c r="M612" s="148"/>
      <c r="N612" s="145"/>
      <c r="O612" s="148"/>
      <c r="P612" s="154"/>
      <c r="Q612" s="150"/>
      <c r="R612" s="154"/>
      <c r="S612" s="150"/>
      <c r="T612" s="151"/>
      <c r="U612" s="152"/>
      <c r="W612" s="130"/>
      <c r="X612" s="130"/>
      <c r="Y612" s="130"/>
      <c r="Z612" s="130"/>
      <c r="AA612" s="130"/>
      <c r="AB612" s="130"/>
      <c r="AC612" s="130"/>
      <c r="AD612" s="130"/>
      <c r="AE612" s="130"/>
      <c r="AF612" s="130"/>
      <c r="AG612" s="130"/>
      <c r="AH612" s="130"/>
      <c r="AI612" s="130"/>
      <c r="AJ612" s="130"/>
      <c r="AK612" s="130"/>
      <c r="AL612" s="130"/>
      <c r="AM612" s="130"/>
      <c r="AN612" s="130"/>
      <c r="AO612" s="130"/>
      <c r="AP612" s="130"/>
      <c r="AQ612" s="130"/>
      <c r="AR612" s="130"/>
      <c r="AS612" s="130"/>
      <c r="AT612" s="130"/>
      <c r="AU612" s="130"/>
      <c r="AV612" s="130"/>
    </row>
    <row r="613" spans="1:48" s="131" customFormat="1">
      <c r="A613" s="130" t="str">
        <f t="shared" si="26"/>
        <v xml:space="preserve">  </v>
      </c>
      <c r="B613" s="155"/>
      <c r="C613" s="156"/>
      <c r="D613" s="157"/>
      <c r="E613" s="291"/>
      <c r="F613" s="143"/>
      <c r="G613" s="143"/>
      <c r="H613" s="143"/>
      <c r="I613" s="143"/>
      <c r="J613" s="147"/>
      <c r="K613" s="148"/>
      <c r="L613" s="148"/>
      <c r="M613" s="148"/>
      <c r="N613" s="145"/>
      <c r="O613" s="148"/>
      <c r="P613" s="154"/>
      <c r="Q613" s="150"/>
      <c r="R613" s="154"/>
      <c r="S613" s="150"/>
      <c r="T613" s="151"/>
      <c r="U613" s="152"/>
      <c r="W613" s="130"/>
      <c r="X613" s="130"/>
      <c r="Y613" s="130"/>
      <c r="Z613" s="130"/>
      <c r="AA613" s="130"/>
      <c r="AB613" s="130"/>
      <c r="AC613" s="130"/>
      <c r="AD613" s="130"/>
      <c r="AE613" s="130"/>
      <c r="AF613" s="130"/>
      <c r="AG613" s="130"/>
      <c r="AH613" s="130"/>
      <c r="AI613" s="130"/>
      <c r="AJ613" s="130"/>
      <c r="AK613" s="130"/>
      <c r="AL613" s="130"/>
      <c r="AM613" s="130"/>
      <c r="AN613" s="130"/>
      <c r="AO613" s="130"/>
      <c r="AP613" s="130"/>
      <c r="AQ613" s="130"/>
      <c r="AR613" s="130"/>
      <c r="AS613" s="130"/>
      <c r="AT613" s="130"/>
      <c r="AU613" s="130"/>
      <c r="AV613" s="130"/>
    </row>
    <row r="614" spans="1:48" s="131" customFormat="1">
      <c r="A614" s="130" t="str">
        <f t="shared" si="26"/>
        <v xml:space="preserve">  </v>
      </c>
      <c r="B614" s="155"/>
      <c r="C614" s="156"/>
      <c r="D614" s="157"/>
      <c r="E614" s="291"/>
      <c r="F614" s="143"/>
      <c r="G614" s="143"/>
      <c r="H614" s="143"/>
      <c r="I614" s="143"/>
      <c r="J614" s="147"/>
      <c r="K614" s="148"/>
      <c r="L614" s="148"/>
      <c r="M614" s="148"/>
      <c r="N614" s="145"/>
      <c r="O614" s="148"/>
      <c r="P614" s="154"/>
      <c r="Q614" s="150"/>
      <c r="R614" s="154"/>
      <c r="S614" s="150"/>
      <c r="T614" s="151"/>
      <c r="U614" s="152"/>
      <c r="W614" s="130"/>
      <c r="X614" s="130"/>
      <c r="Y614" s="130"/>
      <c r="Z614" s="130"/>
      <c r="AA614" s="130"/>
      <c r="AB614" s="130"/>
      <c r="AC614" s="130"/>
      <c r="AD614" s="130"/>
      <c r="AE614" s="130"/>
      <c r="AF614" s="130"/>
      <c r="AG614" s="130"/>
      <c r="AH614" s="130"/>
      <c r="AI614" s="130"/>
      <c r="AJ614" s="130"/>
      <c r="AK614" s="130"/>
      <c r="AL614" s="130"/>
      <c r="AM614" s="130"/>
      <c r="AN614" s="130"/>
      <c r="AO614" s="130"/>
      <c r="AP614" s="130"/>
      <c r="AQ614" s="130"/>
      <c r="AR614" s="130"/>
      <c r="AS614" s="130"/>
      <c r="AT614" s="130"/>
      <c r="AU614" s="130"/>
      <c r="AV614" s="130"/>
    </row>
    <row r="615" spans="1:48" s="131" customFormat="1">
      <c r="A615" s="130" t="str">
        <f t="shared" si="26"/>
        <v xml:space="preserve">  </v>
      </c>
      <c r="B615" s="155"/>
      <c r="C615" s="156"/>
      <c r="D615" s="157"/>
      <c r="E615" s="291"/>
      <c r="F615" s="143"/>
      <c r="G615" s="143"/>
      <c r="H615" s="143"/>
      <c r="I615" s="143"/>
      <c r="J615" s="147"/>
      <c r="K615" s="148"/>
      <c r="L615" s="148"/>
      <c r="M615" s="148"/>
      <c r="N615" s="145"/>
      <c r="O615" s="148"/>
      <c r="P615" s="154"/>
      <c r="Q615" s="150"/>
      <c r="R615" s="154"/>
      <c r="S615" s="150"/>
      <c r="T615" s="151"/>
      <c r="U615" s="152"/>
      <c r="W615" s="130"/>
      <c r="X615" s="130"/>
      <c r="Y615" s="130"/>
      <c r="Z615" s="130"/>
      <c r="AA615" s="130"/>
      <c r="AB615" s="130"/>
      <c r="AC615" s="130"/>
      <c r="AD615" s="130"/>
      <c r="AE615" s="130"/>
      <c r="AF615" s="130"/>
      <c r="AG615" s="130"/>
      <c r="AH615" s="130"/>
      <c r="AI615" s="130"/>
      <c r="AJ615" s="130"/>
      <c r="AK615" s="130"/>
      <c r="AL615" s="130"/>
      <c r="AM615" s="130"/>
      <c r="AN615" s="130"/>
      <c r="AO615" s="130"/>
      <c r="AP615" s="130"/>
      <c r="AQ615" s="130"/>
      <c r="AR615" s="130"/>
      <c r="AS615" s="130"/>
      <c r="AT615" s="130"/>
      <c r="AU615" s="130"/>
      <c r="AV615" s="130"/>
    </row>
    <row r="616" spans="1:48" s="131" customFormat="1">
      <c r="A616" s="130" t="str">
        <f t="shared" si="26"/>
        <v xml:space="preserve">  </v>
      </c>
      <c r="B616" s="155"/>
      <c r="C616" s="156"/>
      <c r="D616" s="157"/>
      <c r="E616" s="291"/>
      <c r="F616" s="143"/>
      <c r="G616" s="143"/>
      <c r="H616" s="143"/>
      <c r="I616" s="143"/>
      <c r="J616" s="147"/>
      <c r="K616" s="148"/>
      <c r="L616" s="148"/>
      <c r="M616" s="148"/>
      <c r="N616" s="145"/>
      <c r="O616" s="148"/>
      <c r="P616" s="154"/>
      <c r="Q616" s="150"/>
      <c r="R616" s="154"/>
      <c r="S616" s="150"/>
      <c r="T616" s="151"/>
      <c r="U616" s="152"/>
      <c r="W616" s="130"/>
      <c r="X616" s="130"/>
      <c r="Y616" s="130"/>
      <c r="Z616" s="130"/>
      <c r="AA616" s="130"/>
      <c r="AB616" s="130"/>
      <c r="AC616" s="130"/>
      <c r="AD616" s="130"/>
      <c r="AE616" s="130"/>
      <c r="AF616" s="130"/>
      <c r="AG616" s="130"/>
      <c r="AH616" s="130"/>
      <c r="AI616" s="130"/>
      <c r="AJ616" s="130"/>
      <c r="AK616" s="130"/>
      <c r="AL616" s="130"/>
      <c r="AM616" s="130"/>
      <c r="AN616" s="130"/>
      <c r="AO616" s="130"/>
      <c r="AP616" s="130"/>
      <c r="AQ616" s="130"/>
      <c r="AR616" s="130"/>
      <c r="AS616" s="130"/>
      <c r="AT616" s="130"/>
      <c r="AU616" s="130"/>
      <c r="AV616" s="130"/>
    </row>
    <row r="617" spans="1:48" s="131" customFormat="1">
      <c r="A617" s="130" t="str">
        <f t="shared" si="26"/>
        <v xml:space="preserve">  </v>
      </c>
      <c r="B617" s="155"/>
      <c r="C617" s="156"/>
      <c r="D617" s="157"/>
      <c r="E617" s="291"/>
      <c r="F617" s="143"/>
      <c r="G617" s="143"/>
      <c r="H617" s="143"/>
      <c r="I617" s="143"/>
      <c r="J617" s="147"/>
      <c r="K617" s="148"/>
      <c r="L617" s="148"/>
      <c r="M617" s="148"/>
      <c r="N617" s="145"/>
      <c r="O617" s="148"/>
      <c r="P617" s="154"/>
      <c r="Q617" s="150"/>
      <c r="R617" s="154"/>
      <c r="S617" s="150"/>
      <c r="T617" s="151"/>
      <c r="U617" s="152"/>
      <c r="W617" s="130"/>
      <c r="X617" s="130"/>
      <c r="Y617" s="130"/>
      <c r="Z617" s="130"/>
      <c r="AA617" s="130"/>
      <c r="AB617" s="130"/>
      <c r="AC617" s="130"/>
      <c r="AD617" s="130"/>
      <c r="AE617" s="130"/>
      <c r="AF617" s="130"/>
      <c r="AG617" s="130"/>
      <c r="AH617" s="130"/>
      <c r="AI617" s="130"/>
      <c r="AJ617" s="130"/>
      <c r="AK617" s="130"/>
      <c r="AL617" s="130"/>
      <c r="AM617" s="130"/>
      <c r="AN617" s="130"/>
      <c r="AO617" s="130"/>
      <c r="AP617" s="130"/>
      <c r="AQ617" s="130"/>
      <c r="AR617" s="130"/>
      <c r="AS617" s="130"/>
      <c r="AT617" s="130"/>
      <c r="AU617" s="130"/>
      <c r="AV617" s="130"/>
    </row>
    <row r="618" spans="1:48" s="131" customFormat="1">
      <c r="A618" s="130" t="str">
        <f t="shared" si="26"/>
        <v xml:space="preserve">  </v>
      </c>
      <c r="B618" s="155"/>
      <c r="C618" s="156"/>
      <c r="D618" s="157"/>
      <c r="E618" s="291"/>
      <c r="F618" s="143"/>
      <c r="G618" s="143"/>
      <c r="H618" s="143"/>
      <c r="I618" s="143"/>
      <c r="J618" s="147"/>
      <c r="K618" s="148"/>
      <c r="L618" s="148"/>
      <c r="M618" s="148"/>
      <c r="N618" s="145"/>
      <c r="O618" s="148"/>
      <c r="P618" s="154"/>
      <c r="Q618" s="150"/>
      <c r="R618" s="154"/>
      <c r="S618" s="150"/>
      <c r="T618" s="151"/>
      <c r="U618" s="152"/>
      <c r="W618" s="130"/>
      <c r="X618" s="130"/>
      <c r="Y618" s="130"/>
      <c r="Z618" s="130"/>
      <c r="AA618" s="130"/>
      <c r="AB618" s="130"/>
      <c r="AC618" s="130"/>
      <c r="AD618" s="130"/>
      <c r="AE618" s="130"/>
      <c r="AF618" s="130"/>
      <c r="AG618" s="130"/>
      <c r="AH618" s="130"/>
      <c r="AI618" s="130"/>
      <c r="AJ618" s="130"/>
      <c r="AK618" s="130"/>
      <c r="AL618" s="130"/>
      <c r="AM618" s="130"/>
      <c r="AN618" s="130"/>
      <c r="AO618" s="130"/>
      <c r="AP618" s="130"/>
      <c r="AQ618" s="130"/>
      <c r="AR618" s="130"/>
      <c r="AS618" s="130"/>
      <c r="AT618" s="130"/>
      <c r="AU618" s="130"/>
      <c r="AV618" s="130"/>
    </row>
    <row r="619" spans="1:48" s="131" customFormat="1">
      <c r="A619" s="130" t="str">
        <f t="shared" si="26"/>
        <v xml:space="preserve">  </v>
      </c>
      <c r="B619" s="155"/>
      <c r="C619" s="156"/>
      <c r="D619" s="157"/>
      <c r="E619" s="291"/>
      <c r="F619" s="143"/>
      <c r="G619" s="143"/>
      <c r="H619" s="143"/>
      <c r="I619" s="143"/>
      <c r="J619" s="147"/>
      <c r="K619" s="148"/>
      <c r="L619" s="148"/>
      <c r="M619" s="148"/>
      <c r="N619" s="145"/>
      <c r="O619" s="148"/>
      <c r="P619" s="154"/>
      <c r="Q619" s="150"/>
      <c r="R619" s="154"/>
      <c r="S619" s="150"/>
      <c r="T619" s="151"/>
      <c r="U619" s="152"/>
      <c r="W619" s="130"/>
      <c r="X619" s="130"/>
      <c r="Y619" s="130"/>
      <c r="Z619" s="130"/>
      <c r="AA619" s="130"/>
      <c r="AB619" s="130"/>
      <c r="AC619" s="130"/>
      <c r="AD619" s="130"/>
      <c r="AE619" s="130"/>
      <c r="AF619" s="130"/>
      <c r="AG619" s="130"/>
      <c r="AH619" s="130"/>
      <c r="AI619" s="130"/>
      <c r="AJ619" s="130"/>
      <c r="AK619" s="130"/>
      <c r="AL619" s="130"/>
      <c r="AM619" s="130"/>
      <c r="AN619" s="130"/>
      <c r="AO619" s="130"/>
      <c r="AP619" s="130"/>
      <c r="AQ619" s="130"/>
      <c r="AR619" s="130"/>
      <c r="AS619" s="130"/>
      <c r="AT619" s="130"/>
      <c r="AU619" s="130"/>
      <c r="AV619" s="130"/>
    </row>
    <row r="620" spans="1:48" s="131" customFormat="1">
      <c r="A620" s="130" t="str">
        <f t="shared" si="26"/>
        <v xml:space="preserve">  </v>
      </c>
      <c r="B620" s="155"/>
      <c r="C620" s="156"/>
      <c r="D620" s="157"/>
      <c r="E620" s="291"/>
      <c r="F620" s="143"/>
      <c r="G620" s="143"/>
      <c r="H620" s="143"/>
      <c r="I620" s="143"/>
      <c r="J620" s="147"/>
      <c r="K620" s="148"/>
      <c r="L620" s="148"/>
      <c r="M620" s="148"/>
      <c r="N620" s="145"/>
      <c r="O620" s="148"/>
      <c r="P620" s="154"/>
      <c r="Q620" s="150"/>
      <c r="R620" s="154"/>
      <c r="S620" s="150"/>
      <c r="T620" s="151"/>
      <c r="U620" s="152"/>
      <c r="W620" s="130"/>
      <c r="X620" s="130"/>
      <c r="Y620" s="130"/>
      <c r="Z620" s="130"/>
      <c r="AA620" s="130"/>
      <c r="AB620" s="130"/>
      <c r="AC620" s="130"/>
      <c r="AD620" s="130"/>
      <c r="AE620" s="130"/>
      <c r="AF620" s="130"/>
      <c r="AG620" s="130"/>
      <c r="AH620" s="130"/>
      <c r="AI620" s="130"/>
      <c r="AJ620" s="130"/>
      <c r="AK620" s="130"/>
      <c r="AL620" s="130"/>
      <c r="AM620" s="130"/>
      <c r="AN620" s="130"/>
      <c r="AO620" s="130"/>
      <c r="AP620" s="130"/>
      <c r="AQ620" s="130"/>
      <c r="AR620" s="130"/>
      <c r="AS620" s="130"/>
      <c r="AT620" s="130"/>
      <c r="AU620" s="130"/>
      <c r="AV620" s="130"/>
    </row>
    <row r="621" spans="1:48" s="131" customFormat="1">
      <c r="A621" s="130" t="str">
        <f t="shared" si="26"/>
        <v xml:space="preserve">  </v>
      </c>
      <c r="B621" s="155"/>
      <c r="C621" s="156"/>
      <c r="D621" s="157"/>
      <c r="E621" s="291"/>
      <c r="F621" s="143"/>
      <c r="G621" s="143"/>
      <c r="H621" s="143"/>
      <c r="I621" s="143"/>
      <c r="J621" s="147"/>
      <c r="K621" s="148"/>
      <c r="L621" s="148"/>
      <c r="M621" s="148"/>
      <c r="N621" s="145"/>
      <c r="O621" s="148"/>
      <c r="P621" s="154"/>
      <c r="Q621" s="150"/>
      <c r="R621" s="154"/>
      <c r="S621" s="150"/>
      <c r="T621" s="151"/>
      <c r="U621" s="152"/>
      <c r="W621" s="130"/>
      <c r="X621" s="130"/>
      <c r="Y621" s="130"/>
      <c r="Z621" s="130"/>
      <c r="AA621" s="130"/>
      <c r="AB621" s="130"/>
      <c r="AC621" s="130"/>
      <c r="AD621" s="130"/>
      <c r="AE621" s="130"/>
      <c r="AF621" s="130"/>
      <c r="AG621" s="130"/>
      <c r="AH621" s="130"/>
      <c r="AI621" s="130"/>
      <c r="AJ621" s="130"/>
      <c r="AK621" s="130"/>
      <c r="AL621" s="130"/>
      <c r="AM621" s="130"/>
      <c r="AN621" s="130"/>
      <c r="AO621" s="130"/>
      <c r="AP621" s="130"/>
      <c r="AQ621" s="130"/>
      <c r="AR621" s="130"/>
      <c r="AS621" s="130"/>
      <c r="AT621" s="130"/>
      <c r="AU621" s="130"/>
      <c r="AV621" s="130"/>
    </row>
    <row r="622" spans="1:48" s="131" customFormat="1">
      <c r="A622" s="130" t="str">
        <f t="shared" si="26"/>
        <v xml:space="preserve">  </v>
      </c>
      <c r="B622" s="155"/>
      <c r="C622" s="156"/>
      <c r="D622" s="157"/>
      <c r="E622" s="291"/>
      <c r="F622" s="143"/>
      <c r="G622" s="143"/>
      <c r="H622" s="143"/>
      <c r="I622" s="143"/>
      <c r="J622" s="147"/>
      <c r="K622" s="148"/>
      <c r="L622" s="148"/>
      <c r="M622" s="148"/>
      <c r="N622" s="145"/>
      <c r="O622" s="148"/>
      <c r="P622" s="154"/>
      <c r="Q622" s="150"/>
      <c r="R622" s="154"/>
      <c r="S622" s="150"/>
      <c r="T622" s="151"/>
      <c r="U622" s="152"/>
      <c r="W622" s="130"/>
      <c r="X622" s="130"/>
      <c r="Y622" s="130"/>
      <c r="Z622" s="130"/>
      <c r="AA622" s="130"/>
      <c r="AB622" s="130"/>
      <c r="AC622" s="130"/>
      <c r="AD622" s="130"/>
      <c r="AE622" s="130"/>
      <c r="AF622" s="130"/>
      <c r="AG622" s="130"/>
      <c r="AH622" s="130"/>
      <c r="AI622" s="130"/>
      <c r="AJ622" s="130"/>
      <c r="AK622" s="130"/>
      <c r="AL622" s="130"/>
      <c r="AM622" s="130"/>
      <c r="AN622" s="130"/>
      <c r="AO622" s="130"/>
      <c r="AP622" s="130"/>
      <c r="AQ622" s="130"/>
      <c r="AR622" s="130"/>
      <c r="AS622" s="130"/>
      <c r="AT622" s="130"/>
      <c r="AU622" s="130"/>
      <c r="AV622" s="130"/>
    </row>
    <row r="623" spans="1:48" s="131" customFormat="1">
      <c r="A623" s="130" t="str">
        <f t="shared" si="26"/>
        <v xml:space="preserve">  </v>
      </c>
      <c r="B623" s="155"/>
      <c r="C623" s="156"/>
      <c r="D623" s="157"/>
      <c r="E623" s="291"/>
      <c r="F623" s="143"/>
      <c r="G623" s="143"/>
      <c r="H623" s="143"/>
      <c r="I623" s="143"/>
      <c r="J623" s="147"/>
      <c r="K623" s="148"/>
      <c r="L623" s="148"/>
      <c r="M623" s="148"/>
      <c r="N623" s="145"/>
      <c r="O623" s="148"/>
      <c r="P623" s="154"/>
      <c r="Q623" s="150"/>
      <c r="R623" s="154"/>
      <c r="S623" s="150"/>
      <c r="T623" s="151"/>
      <c r="U623" s="152"/>
      <c r="W623" s="130"/>
      <c r="X623" s="130"/>
      <c r="Y623" s="130"/>
      <c r="Z623" s="130"/>
      <c r="AA623" s="130"/>
      <c r="AB623" s="130"/>
      <c r="AC623" s="130"/>
      <c r="AD623" s="130"/>
      <c r="AE623" s="130"/>
      <c r="AF623" s="130"/>
      <c r="AG623" s="130"/>
      <c r="AH623" s="130"/>
      <c r="AI623" s="130"/>
      <c r="AJ623" s="130"/>
      <c r="AK623" s="130"/>
      <c r="AL623" s="130"/>
      <c r="AM623" s="130"/>
      <c r="AN623" s="130"/>
      <c r="AO623" s="130"/>
      <c r="AP623" s="130"/>
      <c r="AQ623" s="130"/>
      <c r="AR623" s="130"/>
      <c r="AS623" s="130"/>
      <c r="AT623" s="130"/>
      <c r="AU623" s="130"/>
      <c r="AV623" s="130"/>
    </row>
    <row r="624" spans="1:48" s="131" customFormat="1">
      <c r="A624" s="130" t="str">
        <f t="shared" si="26"/>
        <v xml:space="preserve">  </v>
      </c>
      <c r="B624" s="155"/>
      <c r="C624" s="156"/>
      <c r="D624" s="157"/>
      <c r="E624" s="291"/>
      <c r="F624" s="143"/>
      <c r="G624" s="143"/>
      <c r="H624" s="143"/>
      <c r="I624" s="143"/>
      <c r="J624" s="147"/>
      <c r="K624" s="148"/>
      <c r="L624" s="148"/>
      <c r="M624" s="148"/>
      <c r="N624" s="145"/>
      <c r="O624" s="148"/>
      <c r="P624" s="154"/>
      <c r="Q624" s="150"/>
      <c r="R624" s="154"/>
      <c r="S624" s="150"/>
      <c r="T624" s="151"/>
      <c r="U624" s="152"/>
      <c r="W624" s="130"/>
      <c r="X624" s="130"/>
      <c r="Y624" s="130"/>
      <c r="Z624" s="130"/>
      <c r="AA624" s="130"/>
      <c r="AB624" s="130"/>
      <c r="AC624" s="130"/>
      <c r="AD624" s="130"/>
      <c r="AE624" s="130"/>
      <c r="AF624" s="130"/>
      <c r="AG624" s="130"/>
      <c r="AH624" s="130"/>
      <c r="AI624" s="130"/>
      <c r="AJ624" s="130"/>
      <c r="AK624" s="130"/>
      <c r="AL624" s="130"/>
      <c r="AM624" s="130"/>
      <c r="AN624" s="130"/>
      <c r="AO624" s="130"/>
      <c r="AP624" s="130"/>
      <c r="AQ624" s="130"/>
      <c r="AR624" s="130"/>
      <c r="AS624" s="130"/>
      <c r="AT624" s="130"/>
      <c r="AU624" s="130"/>
      <c r="AV624" s="130"/>
    </row>
    <row r="625" spans="1:48" s="131" customFormat="1">
      <c r="A625" s="130" t="str">
        <f t="shared" si="26"/>
        <v xml:space="preserve">  </v>
      </c>
      <c r="B625" s="155"/>
      <c r="C625" s="156"/>
      <c r="D625" s="157"/>
      <c r="E625" s="291"/>
      <c r="F625" s="143"/>
      <c r="G625" s="143"/>
      <c r="H625" s="143"/>
      <c r="I625" s="143"/>
      <c r="J625" s="147"/>
      <c r="K625" s="148"/>
      <c r="L625" s="148"/>
      <c r="M625" s="148"/>
      <c r="N625" s="145"/>
      <c r="O625" s="148"/>
      <c r="P625" s="154"/>
      <c r="Q625" s="150"/>
      <c r="R625" s="154"/>
      <c r="S625" s="150"/>
      <c r="T625" s="151"/>
      <c r="U625" s="152"/>
      <c r="W625" s="130"/>
      <c r="X625" s="130"/>
      <c r="Y625" s="130"/>
      <c r="Z625" s="130"/>
      <c r="AA625" s="130"/>
      <c r="AB625" s="130"/>
      <c r="AC625" s="130"/>
      <c r="AD625" s="130"/>
      <c r="AE625" s="130"/>
      <c r="AF625" s="130"/>
      <c r="AG625" s="130"/>
      <c r="AH625" s="130"/>
      <c r="AI625" s="130"/>
      <c r="AJ625" s="130"/>
      <c r="AK625" s="130"/>
      <c r="AL625" s="130"/>
      <c r="AM625" s="130"/>
      <c r="AN625" s="130"/>
      <c r="AO625" s="130"/>
      <c r="AP625" s="130"/>
      <c r="AQ625" s="130"/>
      <c r="AR625" s="130"/>
      <c r="AS625" s="130"/>
      <c r="AT625" s="130"/>
      <c r="AU625" s="130"/>
      <c r="AV625" s="130"/>
    </row>
    <row r="626" spans="1:48" s="131" customFormat="1">
      <c r="A626" s="130" t="str">
        <f t="shared" si="26"/>
        <v xml:space="preserve">  </v>
      </c>
      <c r="B626" s="155"/>
      <c r="C626" s="156"/>
      <c r="D626" s="157"/>
      <c r="E626" s="291"/>
      <c r="F626" s="143"/>
      <c r="G626" s="143"/>
      <c r="H626" s="143"/>
      <c r="I626" s="143"/>
      <c r="J626" s="147"/>
      <c r="K626" s="148"/>
      <c r="L626" s="148"/>
      <c r="M626" s="148"/>
      <c r="N626" s="145"/>
      <c r="O626" s="148"/>
      <c r="P626" s="154"/>
      <c r="Q626" s="150"/>
      <c r="R626" s="154"/>
      <c r="S626" s="150"/>
      <c r="T626" s="151"/>
      <c r="U626" s="152"/>
      <c r="W626" s="130"/>
      <c r="X626" s="130"/>
      <c r="Y626" s="130"/>
      <c r="Z626" s="130"/>
      <c r="AA626" s="130"/>
      <c r="AB626" s="130"/>
      <c r="AC626" s="130"/>
      <c r="AD626" s="130"/>
      <c r="AE626" s="130"/>
      <c r="AF626" s="130"/>
      <c r="AG626" s="130"/>
      <c r="AH626" s="130"/>
      <c r="AI626" s="130"/>
      <c r="AJ626" s="130"/>
      <c r="AK626" s="130"/>
      <c r="AL626" s="130"/>
      <c r="AM626" s="130"/>
      <c r="AN626" s="130"/>
      <c r="AO626" s="130"/>
      <c r="AP626" s="130"/>
      <c r="AQ626" s="130"/>
      <c r="AR626" s="130"/>
      <c r="AS626" s="130"/>
      <c r="AT626" s="130"/>
      <c r="AU626" s="130"/>
      <c r="AV626" s="130"/>
    </row>
    <row r="627" spans="1:48" s="131" customFormat="1">
      <c r="A627" s="130" t="str">
        <f t="shared" si="26"/>
        <v xml:space="preserve">  </v>
      </c>
      <c r="B627" s="155"/>
      <c r="C627" s="156"/>
      <c r="D627" s="157"/>
      <c r="E627" s="291"/>
      <c r="F627" s="143"/>
      <c r="G627" s="143"/>
      <c r="H627" s="143"/>
      <c r="I627" s="143"/>
      <c r="J627" s="147"/>
      <c r="K627" s="148"/>
      <c r="L627" s="148"/>
      <c r="M627" s="148"/>
      <c r="N627" s="145"/>
      <c r="O627" s="148"/>
      <c r="P627" s="154"/>
      <c r="Q627" s="150"/>
      <c r="R627" s="154"/>
      <c r="S627" s="150"/>
      <c r="T627" s="151"/>
      <c r="U627" s="152"/>
      <c r="W627" s="130"/>
      <c r="X627" s="130"/>
      <c r="Y627" s="130"/>
      <c r="Z627" s="130"/>
      <c r="AA627" s="130"/>
      <c r="AB627" s="130"/>
      <c r="AC627" s="130"/>
      <c r="AD627" s="130"/>
      <c r="AE627" s="130"/>
      <c r="AF627" s="130"/>
      <c r="AG627" s="130"/>
      <c r="AH627" s="130"/>
      <c r="AI627" s="130"/>
      <c r="AJ627" s="130"/>
      <c r="AK627" s="130"/>
      <c r="AL627" s="130"/>
      <c r="AM627" s="130"/>
      <c r="AN627" s="130"/>
      <c r="AO627" s="130"/>
      <c r="AP627" s="130"/>
      <c r="AQ627" s="130"/>
      <c r="AR627" s="130"/>
      <c r="AS627" s="130"/>
      <c r="AT627" s="130"/>
      <c r="AU627" s="130"/>
      <c r="AV627" s="130"/>
    </row>
    <row r="628" spans="1:48" s="131" customFormat="1">
      <c r="A628" s="130" t="str">
        <f t="shared" si="26"/>
        <v xml:space="preserve">  </v>
      </c>
      <c r="B628" s="155"/>
      <c r="C628" s="156"/>
      <c r="D628" s="157"/>
      <c r="E628" s="291"/>
      <c r="F628" s="143"/>
      <c r="G628" s="143"/>
      <c r="H628" s="143"/>
      <c r="I628" s="143"/>
      <c r="J628" s="147"/>
      <c r="K628" s="148"/>
      <c r="L628" s="148"/>
      <c r="M628" s="148"/>
      <c r="N628" s="145"/>
      <c r="O628" s="148"/>
      <c r="P628" s="154"/>
      <c r="Q628" s="150"/>
      <c r="R628" s="154"/>
      <c r="S628" s="150"/>
      <c r="T628" s="151"/>
      <c r="U628" s="152"/>
      <c r="W628" s="130"/>
      <c r="X628" s="130"/>
      <c r="Y628" s="130"/>
      <c r="Z628" s="130"/>
      <c r="AA628" s="130"/>
      <c r="AB628" s="130"/>
      <c r="AC628" s="130"/>
      <c r="AD628" s="130"/>
      <c r="AE628" s="130"/>
      <c r="AF628" s="130"/>
      <c r="AG628" s="130"/>
      <c r="AH628" s="130"/>
      <c r="AI628" s="130"/>
      <c r="AJ628" s="130"/>
      <c r="AK628" s="130"/>
      <c r="AL628" s="130"/>
      <c r="AM628" s="130"/>
      <c r="AN628" s="130"/>
      <c r="AO628" s="130"/>
      <c r="AP628" s="130"/>
      <c r="AQ628" s="130"/>
      <c r="AR628" s="130"/>
      <c r="AS628" s="130"/>
      <c r="AT628" s="130"/>
      <c r="AU628" s="130"/>
      <c r="AV628" s="130"/>
    </row>
    <row r="629" spans="1:48" s="131" customFormat="1">
      <c r="A629" s="130" t="str">
        <f t="shared" si="26"/>
        <v xml:space="preserve">  </v>
      </c>
      <c r="B629" s="155"/>
      <c r="C629" s="156"/>
      <c r="D629" s="157"/>
      <c r="E629" s="291"/>
      <c r="F629" s="143"/>
      <c r="G629" s="143"/>
      <c r="H629" s="143"/>
      <c r="I629" s="143"/>
      <c r="J629" s="147"/>
      <c r="K629" s="148"/>
      <c r="L629" s="148"/>
      <c r="M629" s="148"/>
      <c r="N629" s="145"/>
      <c r="O629" s="148"/>
      <c r="P629" s="154"/>
      <c r="Q629" s="150"/>
      <c r="R629" s="154"/>
      <c r="S629" s="150"/>
      <c r="T629" s="151"/>
      <c r="U629" s="152"/>
      <c r="W629" s="130"/>
      <c r="X629" s="130"/>
      <c r="Y629" s="130"/>
      <c r="Z629" s="130"/>
      <c r="AA629" s="130"/>
      <c r="AB629" s="130"/>
      <c r="AC629" s="130"/>
      <c r="AD629" s="130"/>
      <c r="AE629" s="130"/>
      <c r="AF629" s="130"/>
      <c r="AG629" s="130"/>
      <c r="AH629" s="130"/>
      <c r="AI629" s="130"/>
      <c r="AJ629" s="130"/>
      <c r="AK629" s="130"/>
      <c r="AL629" s="130"/>
      <c r="AM629" s="130"/>
      <c r="AN629" s="130"/>
      <c r="AO629" s="130"/>
      <c r="AP629" s="130"/>
      <c r="AQ629" s="130"/>
      <c r="AR629" s="130"/>
      <c r="AS629" s="130"/>
      <c r="AT629" s="130"/>
      <c r="AU629" s="130"/>
      <c r="AV629" s="130"/>
    </row>
    <row r="630" spans="1:48" s="131" customFormat="1">
      <c r="A630" s="130" t="str">
        <f t="shared" si="26"/>
        <v xml:space="preserve">  </v>
      </c>
      <c r="B630" s="155"/>
      <c r="C630" s="156"/>
      <c r="D630" s="157"/>
      <c r="E630" s="291"/>
      <c r="F630" s="143"/>
      <c r="G630" s="143"/>
      <c r="H630" s="143"/>
      <c r="I630" s="143"/>
      <c r="J630" s="147"/>
      <c r="K630" s="148"/>
      <c r="L630" s="148"/>
      <c r="M630" s="148"/>
      <c r="N630" s="145"/>
      <c r="O630" s="148"/>
      <c r="P630" s="154"/>
      <c r="Q630" s="150"/>
      <c r="R630" s="154"/>
      <c r="S630" s="150"/>
      <c r="T630" s="151"/>
      <c r="U630" s="152"/>
      <c r="W630" s="130"/>
      <c r="X630" s="130"/>
      <c r="Y630" s="130"/>
      <c r="Z630" s="130"/>
      <c r="AA630" s="130"/>
      <c r="AB630" s="130"/>
      <c r="AC630" s="130"/>
      <c r="AD630" s="130"/>
      <c r="AE630" s="130"/>
      <c r="AF630" s="130"/>
      <c r="AG630" s="130"/>
      <c r="AH630" s="130"/>
      <c r="AI630" s="130"/>
      <c r="AJ630" s="130"/>
      <c r="AK630" s="130"/>
      <c r="AL630" s="130"/>
      <c r="AM630" s="130"/>
      <c r="AN630" s="130"/>
      <c r="AO630" s="130"/>
      <c r="AP630" s="130"/>
      <c r="AQ630" s="130"/>
      <c r="AR630" s="130"/>
      <c r="AS630" s="130"/>
      <c r="AT630" s="130"/>
      <c r="AU630" s="130"/>
      <c r="AV630" s="130"/>
    </row>
    <row r="631" spans="1:48" s="131" customFormat="1">
      <c r="A631" s="130" t="str">
        <f t="shared" si="26"/>
        <v xml:space="preserve">  </v>
      </c>
      <c r="B631" s="155"/>
      <c r="C631" s="156"/>
      <c r="D631" s="157"/>
      <c r="E631" s="291"/>
      <c r="F631" s="143"/>
      <c r="G631" s="143"/>
      <c r="H631" s="143"/>
      <c r="I631" s="143"/>
      <c r="J631" s="147"/>
      <c r="K631" s="148"/>
      <c r="L631" s="148"/>
      <c r="M631" s="148"/>
      <c r="N631" s="145"/>
      <c r="O631" s="148"/>
      <c r="P631" s="154"/>
      <c r="Q631" s="150"/>
      <c r="R631" s="154"/>
      <c r="S631" s="150"/>
      <c r="T631" s="151"/>
      <c r="U631" s="152"/>
      <c r="W631" s="130"/>
      <c r="X631" s="130"/>
      <c r="Y631" s="130"/>
      <c r="Z631" s="130"/>
      <c r="AA631" s="130"/>
      <c r="AB631" s="130"/>
      <c r="AC631" s="130"/>
      <c r="AD631" s="130"/>
      <c r="AE631" s="130"/>
      <c r="AF631" s="130"/>
      <c r="AG631" s="130"/>
      <c r="AH631" s="130"/>
      <c r="AI631" s="130"/>
      <c r="AJ631" s="130"/>
      <c r="AK631" s="130"/>
      <c r="AL631" s="130"/>
      <c r="AM631" s="130"/>
      <c r="AN631" s="130"/>
      <c r="AO631" s="130"/>
      <c r="AP631" s="130"/>
      <c r="AQ631" s="130"/>
      <c r="AR631" s="130"/>
      <c r="AS631" s="130"/>
      <c r="AT631" s="130"/>
      <c r="AU631" s="130"/>
      <c r="AV631" s="130"/>
    </row>
    <row r="632" spans="1:48" s="131" customFormat="1">
      <c r="A632" s="130" t="str">
        <f t="shared" si="26"/>
        <v xml:space="preserve">  </v>
      </c>
      <c r="B632" s="155"/>
      <c r="C632" s="156"/>
      <c r="D632" s="157"/>
      <c r="E632" s="291"/>
      <c r="F632" s="143"/>
      <c r="G632" s="143"/>
      <c r="H632" s="143"/>
      <c r="I632" s="143"/>
      <c r="J632" s="147"/>
      <c r="K632" s="148"/>
      <c r="L632" s="148"/>
      <c r="M632" s="148"/>
      <c r="N632" s="145"/>
      <c r="O632" s="148"/>
      <c r="P632" s="154"/>
      <c r="Q632" s="150"/>
      <c r="R632" s="154"/>
      <c r="S632" s="150"/>
      <c r="T632" s="151"/>
      <c r="U632" s="152"/>
      <c r="W632" s="130"/>
      <c r="X632" s="130"/>
      <c r="Y632" s="130"/>
      <c r="Z632" s="130"/>
      <c r="AA632" s="130"/>
      <c r="AB632" s="130"/>
      <c r="AC632" s="130"/>
      <c r="AD632" s="130"/>
      <c r="AE632" s="130"/>
      <c r="AF632" s="130"/>
      <c r="AG632" s="130"/>
      <c r="AH632" s="130"/>
      <c r="AI632" s="130"/>
      <c r="AJ632" s="130"/>
      <c r="AK632" s="130"/>
      <c r="AL632" s="130"/>
      <c r="AM632" s="130"/>
      <c r="AN632" s="130"/>
      <c r="AO632" s="130"/>
      <c r="AP632" s="130"/>
      <c r="AQ632" s="130"/>
      <c r="AR632" s="130"/>
      <c r="AS632" s="130"/>
      <c r="AT632" s="130"/>
      <c r="AU632" s="130"/>
      <c r="AV632" s="130"/>
    </row>
    <row r="633" spans="1:48" s="131" customFormat="1">
      <c r="A633" s="130" t="str">
        <f t="shared" si="26"/>
        <v xml:space="preserve">  </v>
      </c>
      <c r="B633" s="155"/>
      <c r="C633" s="156"/>
      <c r="D633" s="157"/>
      <c r="E633" s="291"/>
      <c r="F633" s="143"/>
      <c r="G633" s="143"/>
      <c r="H633" s="143"/>
      <c r="I633" s="143"/>
      <c r="J633" s="147"/>
      <c r="K633" s="148"/>
      <c r="L633" s="148"/>
      <c r="M633" s="148"/>
      <c r="N633" s="145"/>
      <c r="O633" s="148"/>
      <c r="P633" s="154"/>
      <c r="Q633" s="150"/>
      <c r="R633" s="154"/>
      <c r="S633" s="150"/>
      <c r="T633" s="151"/>
      <c r="U633" s="152"/>
      <c r="W633" s="130"/>
      <c r="X633" s="130"/>
      <c r="Y633" s="130"/>
      <c r="Z633" s="130"/>
      <c r="AA633" s="130"/>
      <c r="AB633" s="130"/>
      <c r="AC633" s="130"/>
      <c r="AD633" s="130"/>
      <c r="AE633" s="130"/>
      <c r="AF633" s="130"/>
      <c r="AG633" s="130"/>
      <c r="AH633" s="130"/>
      <c r="AI633" s="130"/>
      <c r="AJ633" s="130"/>
      <c r="AK633" s="130"/>
      <c r="AL633" s="130"/>
      <c r="AM633" s="130"/>
      <c r="AN633" s="130"/>
      <c r="AO633" s="130"/>
      <c r="AP633" s="130"/>
      <c r="AQ633" s="130"/>
      <c r="AR633" s="130"/>
      <c r="AS633" s="130"/>
      <c r="AT633" s="130"/>
      <c r="AU633" s="130"/>
      <c r="AV633" s="130"/>
    </row>
    <row r="634" spans="1:48" s="131" customFormat="1">
      <c r="A634" s="130" t="str">
        <f t="shared" si="26"/>
        <v xml:space="preserve">  </v>
      </c>
      <c r="B634" s="155"/>
      <c r="C634" s="156"/>
      <c r="D634" s="157"/>
      <c r="E634" s="291"/>
      <c r="F634" s="143"/>
      <c r="G634" s="143"/>
      <c r="H634" s="143"/>
      <c r="I634" s="143"/>
      <c r="J634" s="147"/>
      <c r="K634" s="148"/>
      <c r="L634" s="148"/>
      <c r="M634" s="148"/>
      <c r="N634" s="145"/>
      <c r="O634" s="148"/>
      <c r="P634" s="154"/>
      <c r="Q634" s="150"/>
      <c r="R634" s="154"/>
      <c r="S634" s="150"/>
      <c r="T634" s="151"/>
      <c r="U634" s="152"/>
      <c r="W634" s="130"/>
      <c r="X634" s="130"/>
      <c r="Y634" s="130"/>
      <c r="Z634" s="130"/>
      <c r="AA634" s="130"/>
      <c r="AB634" s="130"/>
      <c r="AC634" s="130"/>
      <c r="AD634" s="130"/>
      <c r="AE634" s="130"/>
      <c r="AF634" s="130"/>
      <c r="AG634" s="130"/>
      <c r="AH634" s="130"/>
      <c r="AI634" s="130"/>
      <c r="AJ634" s="130"/>
      <c r="AK634" s="130"/>
      <c r="AL634" s="130"/>
      <c r="AM634" s="130"/>
      <c r="AN634" s="130"/>
      <c r="AO634" s="130"/>
      <c r="AP634" s="130"/>
      <c r="AQ634" s="130"/>
      <c r="AR634" s="130"/>
      <c r="AS634" s="130"/>
      <c r="AT634" s="130"/>
      <c r="AU634" s="130"/>
      <c r="AV634" s="130"/>
    </row>
    <row r="635" spans="1:48" s="131" customFormat="1">
      <c r="A635" s="130" t="str">
        <f t="shared" si="26"/>
        <v xml:space="preserve">  </v>
      </c>
      <c r="B635" s="155"/>
      <c r="C635" s="156"/>
      <c r="D635" s="157"/>
      <c r="E635" s="291"/>
      <c r="F635" s="143"/>
      <c r="G635" s="143"/>
      <c r="H635" s="143"/>
      <c r="I635" s="143"/>
      <c r="J635" s="147"/>
      <c r="K635" s="148"/>
      <c r="L635" s="148"/>
      <c r="M635" s="148"/>
      <c r="N635" s="145"/>
      <c r="O635" s="148"/>
      <c r="P635" s="154"/>
      <c r="Q635" s="150"/>
      <c r="R635" s="154"/>
      <c r="S635" s="150"/>
      <c r="T635" s="151"/>
      <c r="U635" s="152"/>
      <c r="W635" s="130"/>
      <c r="X635" s="130"/>
      <c r="Y635" s="130"/>
      <c r="Z635" s="130"/>
      <c r="AA635" s="130"/>
      <c r="AB635" s="130"/>
      <c r="AC635" s="130"/>
      <c r="AD635" s="130"/>
      <c r="AE635" s="130"/>
      <c r="AF635" s="130"/>
      <c r="AG635" s="130"/>
      <c r="AH635" s="130"/>
      <c r="AI635" s="130"/>
      <c r="AJ635" s="130"/>
      <c r="AK635" s="130"/>
      <c r="AL635" s="130"/>
      <c r="AM635" s="130"/>
      <c r="AN635" s="130"/>
      <c r="AO635" s="130"/>
      <c r="AP635" s="130"/>
      <c r="AQ635" s="130"/>
      <c r="AR635" s="130"/>
      <c r="AS635" s="130"/>
      <c r="AT635" s="130"/>
      <c r="AU635" s="130"/>
      <c r="AV635" s="130"/>
    </row>
    <row r="636" spans="1:48" s="131" customFormat="1">
      <c r="A636" s="130" t="str">
        <f t="shared" si="26"/>
        <v xml:space="preserve">  </v>
      </c>
      <c r="B636" s="155"/>
      <c r="C636" s="156"/>
      <c r="D636" s="157"/>
      <c r="E636" s="291"/>
      <c r="F636" s="143"/>
      <c r="G636" s="143"/>
      <c r="H636" s="143"/>
      <c r="I636" s="143"/>
      <c r="J636" s="147"/>
      <c r="K636" s="148"/>
      <c r="L636" s="148"/>
      <c r="M636" s="148"/>
      <c r="N636" s="145"/>
      <c r="O636" s="148"/>
      <c r="P636" s="154"/>
      <c r="Q636" s="150"/>
      <c r="R636" s="154"/>
      <c r="S636" s="150"/>
      <c r="T636" s="151"/>
      <c r="U636" s="152"/>
      <c r="W636" s="130"/>
      <c r="X636" s="130"/>
      <c r="Y636" s="130"/>
      <c r="Z636" s="130"/>
      <c r="AA636" s="130"/>
      <c r="AB636" s="130"/>
      <c r="AC636" s="130"/>
      <c r="AD636" s="130"/>
      <c r="AE636" s="130"/>
      <c r="AF636" s="130"/>
      <c r="AG636" s="130"/>
      <c r="AH636" s="130"/>
      <c r="AI636" s="130"/>
      <c r="AJ636" s="130"/>
      <c r="AK636" s="130"/>
      <c r="AL636" s="130"/>
      <c r="AM636" s="130"/>
      <c r="AN636" s="130"/>
      <c r="AO636" s="130"/>
      <c r="AP636" s="130"/>
      <c r="AQ636" s="130"/>
      <c r="AR636" s="130"/>
      <c r="AS636" s="130"/>
      <c r="AT636" s="130"/>
      <c r="AU636" s="130"/>
      <c r="AV636" s="130"/>
    </row>
    <row r="637" spans="1:48" s="131" customFormat="1">
      <c r="A637" s="130" t="str">
        <f t="shared" si="26"/>
        <v xml:space="preserve">  </v>
      </c>
      <c r="B637" s="155"/>
      <c r="C637" s="156"/>
      <c r="D637" s="157"/>
      <c r="E637" s="291"/>
      <c r="F637" s="143"/>
      <c r="G637" s="143"/>
      <c r="H637" s="143"/>
      <c r="I637" s="143"/>
      <c r="J637" s="147"/>
      <c r="K637" s="148"/>
      <c r="L637" s="148"/>
      <c r="M637" s="148"/>
      <c r="N637" s="145"/>
      <c r="O637" s="148"/>
      <c r="P637" s="154"/>
      <c r="Q637" s="150"/>
      <c r="R637" s="154"/>
      <c r="S637" s="150"/>
      <c r="T637" s="151"/>
      <c r="U637" s="152"/>
      <c r="W637" s="130"/>
      <c r="X637" s="130"/>
      <c r="Y637" s="130"/>
      <c r="Z637" s="130"/>
      <c r="AA637" s="130"/>
      <c r="AB637" s="130"/>
      <c r="AC637" s="130"/>
      <c r="AD637" s="130"/>
      <c r="AE637" s="130"/>
      <c r="AF637" s="130"/>
      <c r="AG637" s="130"/>
      <c r="AH637" s="130"/>
      <c r="AI637" s="130"/>
      <c r="AJ637" s="130"/>
      <c r="AK637" s="130"/>
      <c r="AL637" s="130"/>
      <c r="AM637" s="130"/>
      <c r="AN637" s="130"/>
      <c r="AO637" s="130"/>
      <c r="AP637" s="130"/>
      <c r="AQ637" s="130"/>
      <c r="AR637" s="130"/>
      <c r="AS637" s="130"/>
      <c r="AT637" s="130"/>
      <c r="AU637" s="130"/>
      <c r="AV637" s="130"/>
    </row>
    <row r="638" spans="1:48" s="131" customFormat="1">
      <c r="A638" s="130" t="str">
        <f t="shared" si="26"/>
        <v xml:space="preserve">  </v>
      </c>
      <c r="B638" s="155"/>
      <c r="C638" s="156"/>
      <c r="D638" s="157"/>
      <c r="E638" s="291"/>
      <c r="F638" s="143"/>
      <c r="G638" s="143"/>
      <c r="H638" s="143"/>
      <c r="I638" s="143"/>
      <c r="J638" s="147"/>
      <c r="K638" s="148"/>
      <c r="L638" s="148"/>
      <c r="M638" s="148"/>
      <c r="N638" s="145"/>
      <c r="O638" s="148"/>
      <c r="P638" s="154"/>
      <c r="Q638" s="150"/>
      <c r="R638" s="154"/>
      <c r="S638" s="150"/>
      <c r="T638" s="151"/>
      <c r="U638" s="152"/>
      <c r="W638" s="130"/>
      <c r="X638" s="130"/>
      <c r="Y638" s="130"/>
      <c r="Z638" s="130"/>
      <c r="AA638" s="130"/>
      <c r="AB638" s="130"/>
      <c r="AC638" s="130"/>
      <c r="AD638" s="130"/>
      <c r="AE638" s="130"/>
      <c r="AF638" s="130"/>
      <c r="AG638" s="130"/>
      <c r="AH638" s="130"/>
      <c r="AI638" s="130"/>
      <c r="AJ638" s="130"/>
      <c r="AK638" s="130"/>
      <c r="AL638" s="130"/>
      <c r="AM638" s="130"/>
      <c r="AN638" s="130"/>
      <c r="AO638" s="130"/>
      <c r="AP638" s="130"/>
      <c r="AQ638" s="130"/>
      <c r="AR638" s="130"/>
      <c r="AS638" s="130"/>
      <c r="AT638" s="130"/>
      <c r="AU638" s="130"/>
      <c r="AV638" s="130"/>
    </row>
    <row r="639" spans="1:48" s="131" customFormat="1">
      <c r="A639" s="130" t="str">
        <f t="shared" si="26"/>
        <v xml:space="preserve">  </v>
      </c>
      <c r="B639" s="155"/>
      <c r="C639" s="156"/>
      <c r="D639" s="157"/>
      <c r="E639" s="291"/>
      <c r="F639" s="143"/>
      <c r="G639" s="143"/>
      <c r="H639" s="143"/>
      <c r="I639" s="143"/>
      <c r="J639" s="147"/>
      <c r="K639" s="148"/>
      <c r="L639" s="148"/>
      <c r="M639" s="148"/>
      <c r="N639" s="145"/>
      <c r="O639" s="148"/>
      <c r="P639" s="154"/>
      <c r="Q639" s="150"/>
      <c r="R639" s="154"/>
      <c r="S639" s="150"/>
      <c r="T639" s="151"/>
      <c r="U639" s="152"/>
      <c r="W639" s="130"/>
      <c r="X639" s="130"/>
      <c r="Y639" s="130"/>
      <c r="Z639" s="130"/>
      <c r="AA639" s="130"/>
      <c r="AB639" s="130"/>
      <c r="AC639" s="130"/>
      <c r="AD639" s="130"/>
      <c r="AE639" s="130"/>
      <c r="AF639" s="130"/>
      <c r="AG639" s="130"/>
      <c r="AH639" s="130"/>
      <c r="AI639" s="130"/>
      <c r="AJ639" s="130"/>
      <c r="AK639" s="130"/>
      <c r="AL639" s="130"/>
      <c r="AM639" s="130"/>
      <c r="AN639" s="130"/>
      <c r="AO639" s="130"/>
      <c r="AP639" s="130"/>
      <c r="AQ639" s="130"/>
      <c r="AR639" s="130"/>
      <c r="AS639" s="130"/>
      <c r="AT639" s="130"/>
      <c r="AU639" s="130"/>
      <c r="AV639" s="130"/>
    </row>
    <row r="640" spans="1:48" s="131" customFormat="1">
      <c r="A640" s="130" t="str">
        <f t="shared" si="26"/>
        <v xml:space="preserve">  </v>
      </c>
      <c r="B640" s="155"/>
      <c r="C640" s="156"/>
      <c r="D640" s="157"/>
      <c r="E640" s="291"/>
      <c r="F640" s="143"/>
      <c r="G640" s="143"/>
      <c r="H640" s="143"/>
      <c r="I640" s="143"/>
      <c r="J640" s="147"/>
      <c r="K640" s="148"/>
      <c r="L640" s="148"/>
      <c r="M640" s="148"/>
      <c r="N640" s="145"/>
      <c r="O640" s="148"/>
      <c r="P640" s="154"/>
      <c r="Q640" s="150"/>
      <c r="R640" s="154"/>
      <c r="S640" s="150"/>
      <c r="T640" s="151"/>
      <c r="U640" s="152"/>
      <c r="W640" s="130"/>
      <c r="X640" s="130"/>
      <c r="Y640" s="130"/>
      <c r="Z640" s="130"/>
      <c r="AA640" s="130"/>
      <c r="AB640" s="130"/>
      <c r="AC640" s="130"/>
      <c r="AD640" s="130"/>
      <c r="AE640" s="130"/>
      <c r="AF640" s="130"/>
      <c r="AG640" s="130"/>
      <c r="AH640" s="130"/>
      <c r="AI640" s="130"/>
      <c r="AJ640" s="130"/>
      <c r="AK640" s="130"/>
      <c r="AL640" s="130"/>
      <c r="AM640" s="130"/>
      <c r="AN640" s="130"/>
      <c r="AO640" s="130"/>
      <c r="AP640" s="130"/>
      <c r="AQ640" s="130"/>
      <c r="AR640" s="130"/>
      <c r="AS640" s="130"/>
      <c r="AT640" s="130"/>
      <c r="AU640" s="130"/>
      <c r="AV640" s="130"/>
    </row>
    <row r="641" spans="1:48" s="131" customFormat="1">
      <c r="A641" s="130" t="str">
        <f t="shared" si="26"/>
        <v xml:space="preserve">  </v>
      </c>
      <c r="B641" s="155"/>
      <c r="C641" s="156"/>
      <c r="D641" s="157"/>
      <c r="E641" s="291"/>
      <c r="F641" s="143"/>
      <c r="G641" s="143"/>
      <c r="H641" s="143"/>
      <c r="I641" s="143"/>
      <c r="J641" s="147"/>
      <c r="K641" s="148"/>
      <c r="L641" s="148"/>
      <c r="M641" s="148"/>
      <c r="N641" s="145"/>
      <c r="O641" s="148"/>
      <c r="P641" s="154"/>
      <c r="Q641" s="150"/>
      <c r="R641" s="154"/>
      <c r="S641" s="150"/>
      <c r="T641" s="151"/>
      <c r="U641" s="152"/>
      <c r="W641" s="130"/>
      <c r="X641" s="130"/>
      <c r="Y641" s="130"/>
      <c r="Z641" s="130"/>
      <c r="AA641" s="130"/>
      <c r="AB641" s="130"/>
      <c r="AC641" s="130"/>
      <c r="AD641" s="130"/>
      <c r="AE641" s="130"/>
      <c r="AF641" s="130"/>
      <c r="AG641" s="130"/>
      <c r="AH641" s="130"/>
      <c r="AI641" s="130"/>
      <c r="AJ641" s="130"/>
      <c r="AK641" s="130"/>
      <c r="AL641" s="130"/>
      <c r="AM641" s="130"/>
      <c r="AN641" s="130"/>
      <c r="AO641" s="130"/>
      <c r="AP641" s="130"/>
      <c r="AQ641" s="130"/>
      <c r="AR641" s="130"/>
      <c r="AS641" s="130"/>
      <c r="AT641" s="130"/>
      <c r="AU641" s="130"/>
      <c r="AV641" s="130"/>
    </row>
    <row r="642" spans="1:48" s="131" customFormat="1">
      <c r="A642" s="130" t="str">
        <f t="shared" si="26"/>
        <v xml:space="preserve">  </v>
      </c>
      <c r="B642" s="155"/>
      <c r="C642" s="156"/>
      <c r="D642" s="157"/>
      <c r="E642" s="291"/>
      <c r="F642" s="143"/>
      <c r="G642" s="143"/>
      <c r="H642" s="143"/>
      <c r="I642" s="143"/>
      <c r="J642" s="147"/>
      <c r="K642" s="148"/>
      <c r="L642" s="148"/>
      <c r="M642" s="148"/>
      <c r="N642" s="145"/>
      <c r="O642" s="148"/>
      <c r="P642" s="154"/>
      <c r="Q642" s="150"/>
      <c r="R642" s="154"/>
      <c r="S642" s="150"/>
      <c r="T642" s="151"/>
      <c r="U642" s="152"/>
      <c r="W642" s="130"/>
      <c r="X642" s="130"/>
      <c r="Y642" s="130"/>
      <c r="Z642" s="130"/>
      <c r="AA642" s="130"/>
      <c r="AB642" s="130"/>
      <c r="AC642" s="130"/>
      <c r="AD642" s="130"/>
      <c r="AE642" s="130"/>
      <c r="AF642" s="130"/>
      <c r="AG642" s="130"/>
      <c r="AH642" s="130"/>
      <c r="AI642" s="130"/>
      <c r="AJ642" s="130"/>
      <c r="AK642" s="130"/>
      <c r="AL642" s="130"/>
      <c r="AM642" s="130"/>
      <c r="AN642" s="130"/>
      <c r="AO642" s="130"/>
      <c r="AP642" s="130"/>
      <c r="AQ642" s="130"/>
      <c r="AR642" s="130"/>
      <c r="AS642" s="130"/>
      <c r="AT642" s="130"/>
      <c r="AU642" s="130"/>
      <c r="AV642" s="130"/>
    </row>
    <row r="643" spans="1:48" s="131" customFormat="1">
      <c r="A643" s="130" t="str">
        <f t="shared" si="26"/>
        <v xml:space="preserve">  </v>
      </c>
      <c r="B643" s="155"/>
      <c r="C643" s="156"/>
      <c r="D643" s="157"/>
      <c r="E643" s="291"/>
      <c r="F643" s="143"/>
      <c r="G643" s="143"/>
      <c r="H643" s="143"/>
      <c r="I643" s="143"/>
      <c r="J643" s="147"/>
      <c r="K643" s="148"/>
      <c r="L643" s="148"/>
      <c r="M643" s="148"/>
      <c r="N643" s="145"/>
      <c r="O643" s="148"/>
      <c r="P643" s="154"/>
      <c r="Q643" s="150"/>
      <c r="R643" s="154"/>
      <c r="S643" s="150"/>
      <c r="T643" s="151"/>
      <c r="U643" s="152"/>
      <c r="W643" s="130"/>
      <c r="X643" s="130"/>
      <c r="Y643" s="130"/>
      <c r="Z643" s="130"/>
      <c r="AA643" s="130"/>
      <c r="AB643" s="130"/>
      <c r="AC643" s="130"/>
      <c r="AD643" s="130"/>
      <c r="AE643" s="130"/>
      <c r="AF643" s="130"/>
      <c r="AG643" s="130"/>
      <c r="AH643" s="130"/>
      <c r="AI643" s="130"/>
      <c r="AJ643" s="130"/>
      <c r="AK643" s="130"/>
      <c r="AL643" s="130"/>
      <c r="AM643" s="130"/>
      <c r="AN643" s="130"/>
      <c r="AO643" s="130"/>
      <c r="AP643" s="130"/>
      <c r="AQ643" s="130"/>
      <c r="AR643" s="130"/>
      <c r="AS643" s="130"/>
      <c r="AT643" s="130"/>
      <c r="AU643" s="130"/>
      <c r="AV643" s="130"/>
    </row>
    <row r="644" spans="1:48" s="131" customFormat="1">
      <c r="A644" s="130" t="str">
        <f t="shared" si="26"/>
        <v xml:space="preserve">  </v>
      </c>
      <c r="B644" s="155"/>
      <c r="C644" s="156"/>
      <c r="D644" s="157"/>
      <c r="E644" s="291"/>
      <c r="F644" s="143"/>
      <c r="G644" s="143"/>
      <c r="H644" s="143"/>
      <c r="I644" s="143"/>
      <c r="J644" s="147"/>
      <c r="K644" s="148"/>
      <c r="L644" s="148"/>
      <c r="M644" s="148"/>
      <c r="N644" s="145"/>
      <c r="O644" s="148"/>
      <c r="P644" s="154"/>
      <c r="Q644" s="150"/>
      <c r="R644" s="154"/>
      <c r="S644" s="150"/>
      <c r="T644" s="151"/>
      <c r="U644" s="152"/>
      <c r="W644" s="130"/>
      <c r="X644" s="130"/>
      <c r="Y644" s="130"/>
      <c r="Z644" s="130"/>
      <c r="AA644" s="130"/>
      <c r="AB644" s="130"/>
      <c r="AC644" s="130"/>
      <c r="AD644" s="130"/>
      <c r="AE644" s="130"/>
      <c r="AF644" s="130"/>
      <c r="AG644" s="130"/>
      <c r="AH644" s="130"/>
      <c r="AI644" s="130"/>
      <c r="AJ644" s="130"/>
      <c r="AK644" s="130"/>
      <c r="AL644" s="130"/>
      <c r="AM644" s="130"/>
      <c r="AN644" s="130"/>
      <c r="AO644" s="130"/>
      <c r="AP644" s="130"/>
      <c r="AQ644" s="130"/>
      <c r="AR644" s="130"/>
      <c r="AS644" s="130"/>
      <c r="AT644" s="130"/>
      <c r="AU644" s="130"/>
      <c r="AV644" s="130"/>
    </row>
    <row r="645" spans="1:48" s="131" customFormat="1">
      <c r="A645" s="130" t="str">
        <f t="shared" si="26"/>
        <v xml:space="preserve">  </v>
      </c>
      <c r="B645" s="155"/>
      <c r="C645" s="156"/>
      <c r="D645" s="157"/>
      <c r="E645" s="291"/>
      <c r="F645" s="143"/>
      <c r="G645" s="143"/>
      <c r="H645" s="143"/>
      <c r="I645" s="143"/>
      <c r="J645" s="147"/>
      <c r="K645" s="148"/>
      <c r="L645" s="148"/>
      <c r="M645" s="153"/>
      <c r="N645" s="145"/>
      <c r="O645" s="148"/>
      <c r="P645" s="154"/>
      <c r="Q645" s="150"/>
      <c r="R645" s="154"/>
      <c r="S645" s="150"/>
      <c r="T645" s="151"/>
      <c r="U645" s="152"/>
      <c r="W645" s="130"/>
      <c r="X645" s="130"/>
      <c r="Y645" s="130"/>
      <c r="Z645" s="130"/>
      <c r="AA645" s="130"/>
      <c r="AB645" s="130"/>
      <c r="AC645" s="130"/>
      <c r="AD645" s="130"/>
      <c r="AE645" s="130"/>
      <c r="AF645" s="130"/>
      <c r="AG645" s="130"/>
      <c r="AH645" s="130"/>
      <c r="AI645" s="130"/>
      <c r="AJ645" s="130"/>
      <c r="AK645" s="130"/>
      <c r="AL645" s="130"/>
      <c r="AM645" s="130"/>
      <c r="AN645" s="130"/>
      <c r="AO645" s="130"/>
      <c r="AP645" s="130"/>
      <c r="AQ645" s="130"/>
      <c r="AR645" s="130"/>
      <c r="AS645" s="130"/>
      <c r="AT645" s="130"/>
      <c r="AU645" s="130"/>
      <c r="AV645" s="130"/>
    </row>
    <row r="646" spans="1:48" s="131" customFormat="1">
      <c r="A646" s="130" t="str">
        <f t="shared" si="26"/>
        <v xml:space="preserve">  </v>
      </c>
      <c r="B646" s="155"/>
      <c r="C646" s="156"/>
      <c r="D646" s="157"/>
      <c r="E646" s="291"/>
      <c r="F646" s="143"/>
      <c r="G646" s="143"/>
      <c r="H646" s="143"/>
      <c r="I646" s="143"/>
      <c r="J646" s="147"/>
      <c r="K646" s="148"/>
      <c r="L646" s="148"/>
      <c r="M646" s="153"/>
      <c r="N646" s="145"/>
      <c r="O646" s="148"/>
      <c r="P646" s="154"/>
      <c r="Q646" s="150"/>
      <c r="R646" s="154"/>
      <c r="S646" s="150"/>
      <c r="T646" s="151"/>
      <c r="U646" s="152"/>
      <c r="W646" s="130"/>
      <c r="X646" s="130"/>
      <c r="Y646" s="130"/>
      <c r="Z646" s="130"/>
      <c r="AA646" s="130"/>
      <c r="AB646" s="130"/>
      <c r="AC646" s="130"/>
      <c r="AD646" s="130"/>
      <c r="AE646" s="130"/>
      <c r="AF646" s="130"/>
      <c r="AG646" s="130"/>
      <c r="AH646" s="130"/>
      <c r="AI646" s="130"/>
      <c r="AJ646" s="130"/>
      <c r="AK646" s="130"/>
      <c r="AL646" s="130"/>
      <c r="AM646" s="130"/>
      <c r="AN646" s="130"/>
      <c r="AO646" s="130"/>
      <c r="AP646" s="130"/>
      <c r="AQ646" s="130"/>
      <c r="AR646" s="130"/>
      <c r="AS646" s="130"/>
      <c r="AT646" s="130"/>
      <c r="AU646" s="130"/>
      <c r="AV646" s="130"/>
    </row>
    <row r="647" spans="1:48" s="131" customFormat="1">
      <c r="A647" s="130" t="str">
        <f t="shared" si="26"/>
        <v xml:space="preserve">  </v>
      </c>
      <c r="B647" s="155"/>
      <c r="C647" s="156"/>
      <c r="D647" s="157"/>
      <c r="E647" s="291"/>
      <c r="F647" s="143"/>
      <c r="G647" s="143"/>
      <c r="H647" s="143"/>
      <c r="I647" s="143"/>
      <c r="J647" s="147"/>
      <c r="K647" s="148"/>
      <c r="L647" s="148"/>
      <c r="M647" s="153"/>
      <c r="N647" s="145"/>
      <c r="O647" s="148"/>
      <c r="P647" s="154"/>
      <c r="Q647" s="150"/>
      <c r="R647" s="154"/>
      <c r="S647" s="150"/>
      <c r="T647" s="151"/>
      <c r="U647" s="152"/>
      <c r="W647" s="130"/>
      <c r="X647" s="130"/>
      <c r="Y647" s="130"/>
      <c r="Z647" s="130"/>
      <c r="AA647" s="130"/>
      <c r="AB647" s="130"/>
      <c r="AC647" s="130"/>
      <c r="AD647" s="130"/>
      <c r="AE647" s="130"/>
      <c r="AF647" s="130"/>
      <c r="AG647" s="130"/>
      <c r="AH647" s="130"/>
      <c r="AI647" s="130"/>
      <c r="AJ647" s="130"/>
      <c r="AK647" s="130"/>
      <c r="AL647" s="130"/>
      <c r="AM647" s="130"/>
      <c r="AN647" s="130"/>
      <c r="AO647" s="130"/>
      <c r="AP647" s="130"/>
      <c r="AQ647" s="130"/>
      <c r="AR647" s="130"/>
      <c r="AS647" s="130"/>
      <c r="AT647" s="130"/>
      <c r="AU647" s="130"/>
      <c r="AV647" s="130"/>
    </row>
    <row r="648" spans="1:48" s="131" customFormat="1">
      <c r="A648" s="130" t="str">
        <f t="shared" si="26"/>
        <v xml:space="preserve">  </v>
      </c>
      <c r="B648" s="155"/>
      <c r="C648" s="156"/>
      <c r="D648" s="157"/>
      <c r="E648" s="291"/>
      <c r="F648" s="143"/>
      <c r="G648" s="143"/>
      <c r="H648" s="143"/>
      <c r="I648" s="143"/>
      <c r="J648" s="147"/>
      <c r="K648" s="148"/>
      <c r="L648" s="148"/>
      <c r="M648" s="153"/>
      <c r="N648" s="145"/>
      <c r="O648" s="148"/>
      <c r="P648" s="154"/>
      <c r="Q648" s="150"/>
      <c r="R648" s="154"/>
      <c r="S648" s="150"/>
      <c r="T648" s="151"/>
      <c r="U648" s="152"/>
      <c r="W648" s="130"/>
      <c r="X648" s="130"/>
      <c r="Y648" s="130"/>
      <c r="Z648" s="130"/>
      <c r="AA648" s="130"/>
      <c r="AB648" s="130"/>
      <c r="AC648" s="130"/>
      <c r="AD648" s="130"/>
      <c r="AE648" s="130"/>
      <c r="AF648" s="130"/>
      <c r="AG648" s="130"/>
      <c r="AH648" s="130"/>
      <c r="AI648" s="130"/>
      <c r="AJ648" s="130"/>
      <c r="AK648" s="130"/>
      <c r="AL648" s="130"/>
      <c r="AM648" s="130"/>
      <c r="AN648" s="130"/>
      <c r="AO648" s="130"/>
      <c r="AP648" s="130"/>
      <c r="AQ648" s="130"/>
      <c r="AR648" s="130"/>
      <c r="AS648" s="130"/>
      <c r="AT648" s="130"/>
      <c r="AU648" s="130"/>
      <c r="AV648" s="130"/>
    </row>
    <row r="649" spans="1:48" s="131" customFormat="1">
      <c r="A649" s="130" t="str">
        <f t="shared" si="26"/>
        <v xml:space="preserve">  </v>
      </c>
      <c r="B649" s="155"/>
      <c r="C649" s="156"/>
      <c r="D649" s="157"/>
      <c r="E649" s="291"/>
      <c r="F649" s="143"/>
      <c r="G649" s="143"/>
      <c r="H649" s="143"/>
      <c r="I649" s="143"/>
      <c r="J649" s="147"/>
      <c r="K649" s="148"/>
      <c r="L649" s="148"/>
      <c r="M649" s="153"/>
      <c r="N649" s="145"/>
      <c r="O649" s="148"/>
      <c r="P649" s="154"/>
      <c r="Q649" s="150"/>
      <c r="R649" s="154"/>
      <c r="S649" s="150"/>
      <c r="T649" s="151"/>
      <c r="U649" s="152"/>
      <c r="W649" s="130"/>
      <c r="X649" s="130"/>
      <c r="Y649" s="130"/>
      <c r="Z649" s="130"/>
      <c r="AA649" s="130"/>
      <c r="AB649" s="130"/>
      <c r="AC649" s="130"/>
      <c r="AD649" s="130"/>
      <c r="AE649" s="130"/>
      <c r="AF649" s="130"/>
      <c r="AG649" s="130"/>
      <c r="AH649" s="130"/>
      <c r="AI649" s="130"/>
      <c r="AJ649" s="130"/>
      <c r="AK649" s="130"/>
      <c r="AL649" s="130"/>
      <c r="AM649" s="130"/>
      <c r="AN649" s="130"/>
      <c r="AO649" s="130"/>
      <c r="AP649" s="130"/>
      <c r="AQ649" s="130"/>
      <c r="AR649" s="130"/>
      <c r="AS649" s="130"/>
      <c r="AT649" s="130"/>
      <c r="AU649" s="130"/>
      <c r="AV649" s="130"/>
    </row>
    <row r="650" spans="1:48" s="131" customFormat="1">
      <c r="A650" s="130" t="str">
        <f t="shared" si="26"/>
        <v xml:space="preserve">  </v>
      </c>
      <c r="B650" s="155"/>
      <c r="C650" s="156"/>
      <c r="D650" s="157"/>
      <c r="E650" s="291"/>
      <c r="F650" s="143"/>
      <c r="G650" s="143"/>
      <c r="H650" s="143"/>
      <c r="I650" s="143"/>
      <c r="J650" s="147"/>
      <c r="K650" s="148"/>
      <c r="L650" s="148"/>
      <c r="M650" s="153"/>
      <c r="N650" s="145"/>
      <c r="O650" s="148"/>
      <c r="P650" s="154"/>
      <c r="Q650" s="150"/>
      <c r="R650" s="154"/>
      <c r="S650" s="150"/>
      <c r="T650" s="151"/>
      <c r="U650" s="152"/>
      <c r="W650" s="130"/>
      <c r="X650" s="130"/>
      <c r="Y650" s="130"/>
      <c r="Z650" s="130"/>
      <c r="AA650" s="130"/>
      <c r="AB650" s="130"/>
      <c r="AC650" s="130"/>
      <c r="AD650" s="130"/>
      <c r="AE650" s="130"/>
      <c r="AF650" s="130"/>
      <c r="AG650" s="130"/>
      <c r="AH650" s="130"/>
      <c r="AI650" s="130"/>
      <c r="AJ650" s="130"/>
      <c r="AK650" s="130"/>
      <c r="AL650" s="130"/>
      <c r="AM650" s="130"/>
      <c r="AN650" s="130"/>
      <c r="AO650" s="130"/>
      <c r="AP650" s="130"/>
      <c r="AQ650" s="130"/>
      <c r="AR650" s="130"/>
      <c r="AS650" s="130"/>
      <c r="AT650" s="130"/>
      <c r="AU650" s="130"/>
      <c r="AV650" s="130"/>
    </row>
    <row r="651" spans="1:48" s="131" customFormat="1">
      <c r="A651" s="130" t="str">
        <f t="shared" si="26"/>
        <v xml:space="preserve">  </v>
      </c>
      <c r="B651" s="155"/>
      <c r="C651" s="156"/>
      <c r="D651" s="157"/>
      <c r="E651" s="291"/>
      <c r="F651" s="143"/>
      <c r="G651" s="143"/>
      <c r="H651" s="143"/>
      <c r="I651" s="143"/>
      <c r="J651" s="147"/>
      <c r="K651" s="148"/>
      <c r="L651" s="148"/>
      <c r="M651" s="153"/>
      <c r="N651" s="145"/>
      <c r="O651" s="148"/>
      <c r="P651" s="154"/>
      <c r="Q651" s="150"/>
      <c r="R651" s="154"/>
      <c r="S651" s="150"/>
      <c r="T651" s="151"/>
      <c r="U651" s="152"/>
      <c r="W651" s="130"/>
      <c r="X651" s="130"/>
      <c r="Y651" s="130"/>
      <c r="Z651" s="130"/>
      <c r="AA651" s="130"/>
      <c r="AB651" s="130"/>
      <c r="AC651" s="130"/>
      <c r="AD651" s="130"/>
      <c r="AE651" s="130"/>
      <c r="AF651" s="130"/>
      <c r="AG651" s="130"/>
      <c r="AH651" s="130"/>
      <c r="AI651" s="130"/>
      <c r="AJ651" s="130"/>
      <c r="AK651" s="130"/>
      <c r="AL651" s="130"/>
      <c r="AM651" s="130"/>
      <c r="AN651" s="130"/>
      <c r="AO651" s="130"/>
      <c r="AP651" s="130"/>
      <c r="AQ651" s="130"/>
      <c r="AR651" s="130"/>
      <c r="AS651" s="130"/>
      <c r="AT651" s="130"/>
      <c r="AU651" s="130"/>
      <c r="AV651" s="130"/>
    </row>
    <row r="652" spans="1:48" s="131" customFormat="1">
      <c r="A652" s="130" t="str">
        <f t="shared" si="26"/>
        <v xml:space="preserve">  </v>
      </c>
      <c r="B652" s="155"/>
      <c r="C652" s="156"/>
      <c r="D652" s="157"/>
      <c r="E652" s="291"/>
      <c r="F652" s="143"/>
      <c r="G652" s="143"/>
      <c r="H652" s="143"/>
      <c r="I652" s="143"/>
      <c r="J652" s="147"/>
      <c r="K652" s="148"/>
      <c r="L652" s="148"/>
      <c r="M652" s="153"/>
      <c r="N652" s="145"/>
      <c r="O652" s="148"/>
      <c r="P652" s="154"/>
      <c r="Q652" s="150"/>
      <c r="R652" s="154"/>
      <c r="S652" s="150"/>
      <c r="T652" s="151"/>
      <c r="U652" s="152"/>
      <c r="W652" s="130"/>
      <c r="X652" s="130"/>
      <c r="Y652" s="130"/>
      <c r="Z652" s="130"/>
      <c r="AA652" s="130"/>
      <c r="AB652" s="130"/>
      <c r="AC652" s="130"/>
      <c r="AD652" s="130"/>
      <c r="AE652" s="130"/>
      <c r="AF652" s="130"/>
      <c r="AG652" s="130"/>
      <c r="AH652" s="130"/>
      <c r="AI652" s="130"/>
      <c r="AJ652" s="130"/>
      <c r="AK652" s="130"/>
      <c r="AL652" s="130"/>
      <c r="AM652" s="130"/>
      <c r="AN652" s="130"/>
      <c r="AO652" s="130"/>
      <c r="AP652" s="130"/>
      <c r="AQ652" s="130"/>
      <c r="AR652" s="130"/>
      <c r="AS652" s="130"/>
      <c r="AT652" s="130"/>
      <c r="AU652" s="130"/>
      <c r="AV652" s="130"/>
    </row>
    <row r="653" spans="1:48" s="131" customFormat="1">
      <c r="A653" s="130" t="str">
        <f t="shared" si="26"/>
        <v xml:space="preserve">  </v>
      </c>
      <c r="B653" s="155"/>
      <c r="C653" s="156"/>
      <c r="D653" s="157"/>
      <c r="E653" s="291"/>
      <c r="F653" s="143"/>
      <c r="G653" s="143"/>
      <c r="H653" s="143"/>
      <c r="I653" s="143"/>
      <c r="J653" s="147"/>
      <c r="K653" s="148"/>
      <c r="L653" s="148"/>
      <c r="M653" s="153"/>
      <c r="N653" s="145"/>
      <c r="O653" s="148"/>
      <c r="P653" s="154"/>
      <c r="Q653" s="150"/>
      <c r="R653" s="154"/>
      <c r="S653" s="150"/>
      <c r="T653" s="151"/>
      <c r="U653" s="152"/>
      <c r="W653" s="130"/>
      <c r="X653" s="130"/>
      <c r="Y653" s="130"/>
      <c r="Z653" s="130"/>
      <c r="AA653" s="130"/>
      <c r="AB653" s="130"/>
      <c r="AC653" s="130"/>
      <c r="AD653" s="130"/>
      <c r="AE653" s="130"/>
      <c r="AF653" s="130"/>
      <c r="AG653" s="130"/>
      <c r="AH653" s="130"/>
      <c r="AI653" s="130"/>
      <c r="AJ653" s="130"/>
      <c r="AK653" s="130"/>
      <c r="AL653" s="130"/>
      <c r="AM653" s="130"/>
      <c r="AN653" s="130"/>
      <c r="AO653" s="130"/>
      <c r="AP653" s="130"/>
      <c r="AQ653" s="130"/>
      <c r="AR653" s="130"/>
      <c r="AS653" s="130"/>
      <c r="AT653" s="130"/>
      <c r="AU653" s="130"/>
      <c r="AV653" s="130"/>
    </row>
    <row r="654" spans="1:48" s="131" customFormat="1">
      <c r="A654" s="130" t="str">
        <f t="shared" si="26"/>
        <v xml:space="preserve">  </v>
      </c>
      <c r="B654" s="155"/>
      <c r="C654" s="156"/>
      <c r="D654" s="157"/>
      <c r="E654" s="291"/>
      <c r="F654" s="143"/>
      <c r="G654" s="143"/>
      <c r="H654" s="143"/>
      <c r="I654" s="143"/>
      <c r="J654" s="147"/>
      <c r="K654" s="148"/>
      <c r="L654" s="148"/>
      <c r="M654" s="153"/>
      <c r="N654" s="145"/>
      <c r="O654" s="148"/>
      <c r="P654" s="154"/>
      <c r="Q654" s="150"/>
      <c r="R654" s="154"/>
      <c r="S654" s="150"/>
      <c r="T654" s="151"/>
      <c r="U654" s="152"/>
      <c r="W654" s="130"/>
      <c r="X654" s="130"/>
      <c r="Y654" s="130"/>
      <c r="Z654" s="130"/>
      <c r="AA654" s="130"/>
      <c r="AB654" s="130"/>
      <c r="AC654" s="130"/>
      <c r="AD654" s="130"/>
      <c r="AE654" s="130"/>
      <c r="AF654" s="130"/>
      <c r="AG654" s="130"/>
      <c r="AH654" s="130"/>
      <c r="AI654" s="130"/>
      <c r="AJ654" s="130"/>
      <c r="AK654" s="130"/>
      <c r="AL654" s="130"/>
      <c r="AM654" s="130"/>
      <c r="AN654" s="130"/>
      <c r="AO654" s="130"/>
      <c r="AP654" s="130"/>
      <c r="AQ654" s="130"/>
      <c r="AR654" s="130"/>
      <c r="AS654" s="130"/>
      <c r="AT654" s="130"/>
      <c r="AU654" s="130"/>
      <c r="AV654" s="130"/>
    </row>
    <row r="655" spans="1:48" s="131" customFormat="1">
      <c r="A655" s="130" t="str">
        <f t="shared" si="26"/>
        <v xml:space="preserve">  </v>
      </c>
      <c r="B655" s="155"/>
      <c r="C655" s="156"/>
      <c r="D655" s="157"/>
      <c r="E655" s="291"/>
      <c r="F655" s="143"/>
      <c r="G655" s="143"/>
      <c r="H655" s="143"/>
      <c r="I655" s="143"/>
      <c r="J655" s="147"/>
      <c r="K655" s="148"/>
      <c r="L655" s="148"/>
      <c r="M655" s="153"/>
      <c r="N655" s="145"/>
      <c r="O655" s="148"/>
      <c r="P655" s="154"/>
      <c r="Q655" s="150"/>
      <c r="R655" s="154"/>
      <c r="S655" s="150"/>
      <c r="T655" s="151"/>
      <c r="U655" s="152"/>
      <c r="W655" s="130"/>
      <c r="X655" s="130"/>
      <c r="Y655" s="130"/>
      <c r="Z655" s="130"/>
      <c r="AA655" s="130"/>
      <c r="AB655" s="130"/>
      <c r="AC655" s="130"/>
      <c r="AD655" s="130"/>
      <c r="AE655" s="130"/>
      <c r="AF655" s="130"/>
      <c r="AG655" s="130"/>
      <c r="AH655" s="130"/>
      <c r="AI655" s="130"/>
      <c r="AJ655" s="130"/>
      <c r="AK655" s="130"/>
      <c r="AL655" s="130"/>
      <c r="AM655" s="130"/>
      <c r="AN655" s="130"/>
      <c r="AO655" s="130"/>
      <c r="AP655" s="130"/>
      <c r="AQ655" s="130"/>
      <c r="AR655" s="130"/>
      <c r="AS655" s="130"/>
      <c r="AT655" s="130"/>
      <c r="AU655" s="130"/>
      <c r="AV655" s="130"/>
    </row>
    <row r="656" spans="1:48" s="131" customFormat="1">
      <c r="A656" s="130" t="str">
        <f t="shared" si="26"/>
        <v xml:space="preserve">  </v>
      </c>
      <c r="B656" s="155"/>
      <c r="C656" s="156"/>
      <c r="D656" s="157"/>
      <c r="E656" s="291"/>
      <c r="F656" s="143"/>
      <c r="G656" s="143"/>
      <c r="H656" s="143"/>
      <c r="I656" s="143"/>
      <c r="J656" s="147"/>
      <c r="K656" s="148"/>
      <c r="L656" s="148"/>
      <c r="M656" s="153"/>
      <c r="N656" s="145"/>
      <c r="O656" s="148"/>
      <c r="P656" s="154"/>
      <c r="Q656" s="150"/>
      <c r="R656" s="154"/>
      <c r="S656" s="150"/>
      <c r="T656" s="151"/>
      <c r="U656" s="152"/>
      <c r="W656" s="130"/>
      <c r="X656" s="130"/>
      <c r="Y656" s="130"/>
      <c r="Z656" s="130"/>
      <c r="AA656" s="130"/>
      <c r="AB656" s="130"/>
      <c r="AC656" s="130"/>
      <c r="AD656" s="130"/>
      <c r="AE656" s="130"/>
      <c r="AF656" s="130"/>
      <c r="AG656" s="130"/>
      <c r="AH656" s="130"/>
      <c r="AI656" s="130"/>
      <c r="AJ656" s="130"/>
      <c r="AK656" s="130"/>
      <c r="AL656" s="130"/>
      <c r="AM656" s="130"/>
      <c r="AN656" s="130"/>
      <c r="AO656" s="130"/>
      <c r="AP656" s="130"/>
      <c r="AQ656" s="130"/>
      <c r="AR656" s="130"/>
      <c r="AS656" s="130"/>
      <c r="AT656" s="130"/>
      <c r="AU656" s="130"/>
      <c r="AV656" s="130"/>
    </row>
    <row r="657" spans="1:48" s="131" customFormat="1">
      <c r="A657" s="130" t="str">
        <f t="shared" si="26"/>
        <v xml:space="preserve">  </v>
      </c>
      <c r="B657" s="155"/>
      <c r="C657" s="156"/>
      <c r="D657" s="157"/>
      <c r="E657" s="291"/>
      <c r="F657" s="143"/>
      <c r="G657" s="143"/>
      <c r="H657" s="143"/>
      <c r="I657" s="143"/>
      <c r="J657" s="147"/>
      <c r="K657" s="148"/>
      <c r="L657" s="148"/>
      <c r="M657" s="153"/>
      <c r="N657" s="145"/>
      <c r="O657" s="148"/>
      <c r="P657" s="154"/>
      <c r="Q657" s="150"/>
      <c r="R657" s="154"/>
      <c r="S657" s="150"/>
      <c r="T657" s="151"/>
      <c r="U657" s="152"/>
      <c r="W657" s="130"/>
      <c r="X657" s="130"/>
      <c r="Y657" s="130"/>
      <c r="Z657" s="130"/>
      <c r="AA657" s="130"/>
      <c r="AB657" s="130"/>
      <c r="AC657" s="130"/>
      <c r="AD657" s="130"/>
      <c r="AE657" s="130"/>
      <c r="AF657" s="130"/>
      <c r="AG657" s="130"/>
      <c r="AH657" s="130"/>
      <c r="AI657" s="130"/>
      <c r="AJ657" s="130"/>
      <c r="AK657" s="130"/>
      <c r="AL657" s="130"/>
      <c r="AM657" s="130"/>
      <c r="AN657" s="130"/>
      <c r="AO657" s="130"/>
      <c r="AP657" s="130"/>
      <c r="AQ657" s="130"/>
      <c r="AR657" s="130"/>
      <c r="AS657" s="130"/>
      <c r="AT657" s="130"/>
      <c r="AU657" s="130"/>
      <c r="AV657" s="130"/>
    </row>
    <row r="658" spans="1:48" s="131" customFormat="1">
      <c r="A658" s="130" t="str">
        <f t="shared" si="26"/>
        <v xml:space="preserve">  </v>
      </c>
      <c r="B658" s="155"/>
      <c r="C658" s="156"/>
      <c r="D658" s="157"/>
      <c r="E658" s="291"/>
      <c r="F658" s="143"/>
      <c r="G658" s="143"/>
      <c r="H658" s="143"/>
      <c r="I658" s="143"/>
      <c r="J658" s="147"/>
      <c r="K658" s="148"/>
      <c r="L658" s="148"/>
      <c r="M658" s="153"/>
      <c r="N658" s="145"/>
      <c r="O658" s="148"/>
      <c r="P658" s="154"/>
      <c r="Q658" s="150"/>
      <c r="R658" s="154"/>
      <c r="S658" s="150"/>
      <c r="T658" s="151"/>
      <c r="U658" s="152"/>
      <c r="W658" s="130"/>
      <c r="X658" s="130"/>
      <c r="Y658" s="130"/>
      <c r="Z658" s="130"/>
      <c r="AA658" s="130"/>
      <c r="AB658" s="130"/>
      <c r="AC658" s="130"/>
      <c r="AD658" s="130"/>
      <c r="AE658" s="130"/>
      <c r="AF658" s="130"/>
      <c r="AG658" s="130"/>
      <c r="AH658" s="130"/>
      <c r="AI658" s="130"/>
      <c r="AJ658" s="130"/>
      <c r="AK658" s="130"/>
      <c r="AL658" s="130"/>
      <c r="AM658" s="130"/>
      <c r="AN658" s="130"/>
      <c r="AO658" s="130"/>
      <c r="AP658" s="130"/>
      <c r="AQ658" s="130"/>
      <c r="AR658" s="130"/>
      <c r="AS658" s="130"/>
      <c r="AT658" s="130"/>
      <c r="AU658" s="130"/>
      <c r="AV658" s="130"/>
    </row>
    <row r="659" spans="1:48" s="131" customFormat="1">
      <c r="A659" s="130" t="str">
        <f t="shared" si="26"/>
        <v xml:space="preserve">  </v>
      </c>
      <c r="B659" s="155"/>
      <c r="C659" s="156"/>
      <c r="D659" s="157"/>
      <c r="E659" s="291"/>
      <c r="F659" s="143"/>
      <c r="G659" s="143"/>
      <c r="H659" s="143"/>
      <c r="I659" s="143"/>
      <c r="J659" s="147"/>
      <c r="K659" s="148"/>
      <c r="L659" s="148"/>
      <c r="M659" s="153"/>
      <c r="N659" s="145"/>
      <c r="O659" s="148"/>
      <c r="P659" s="154"/>
      <c r="Q659" s="150"/>
      <c r="R659" s="154"/>
      <c r="S659" s="150"/>
      <c r="T659" s="151"/>
      <c r="U659" s="152"/>
      <c r="W659" s="130"/>
      <c r="X659" s="130"/>
      <c r="Y659" s="130"/>
      <c r="Z659" s="130"/>
      <c r="AA659" s="130"/>
      <c r="AB659" s="130"/>
      <c r="AC659" s="130"/>
      <c r="AD659" s="130"/>
      <c r="AE659" s="130"/>
      <c r="AF659" s="130"/>
      <c r="AG659" s="130"/>
      <c r="AH659" s="130"/>
      <c r="AI659" s="130"/>
      <c r="AJ659" s="130"/>
      <c r="AK659" s="130"/>
      <c r="AL659" s="130"/>
      <c r="AM659" s="130"/>
      <c r="AN659" s="130"/>
      <c r="AO659" s="130"/>
      <c r="AP659" s="130"/>
      <c r="AQ659" s="130"/>
      <c r="AR659" s="130"/>
      <c r="AS659" s="130"/>
      <c r="AT659" s="130"/>
      <c r="AU659" s="130"/>
      <c r="AV659" s="130"/>
    </row>
    <row r="660" spans="1:48" s="131" customFormat="1">
      <c r="A660" s="130" t="str">
        <f t="shared" si="26"/>
        <v xml:space="preserve">  </v>
      </c>
      <c r="B660" s="155"/>
      <c r="C660" s="156"/>
      <c r="D660" s="157"/>
      <c r="E660" s="291"/>
      <c r="F660" s="143"/>
      <c r="G660" s="143"/>
      <c r="H660" s="143"/>
      <c r="I660" s="143"/>
      <c r="J660" s="147"/>
      <c r="K660" s="148"/>
      <c r="L660" s="148"/>
      <c r="M660" s="153"/>
      <c r="N660" s="145"/>
      <c r="O660" s="148"/>
      <c r="P660" s="154"/>
      <c r="Q660" s="150"/>
      <c r="R660" s="154"/>
      <c r="S660" s="150"/>
      <c r="T660" s="151"/>
      <c r="U660" s="152"/>
      <c r="W660" s="130"/>
      <c r="X660" s="130"/>
      <c r="Y660" s="130"/>
      <c r="Z660" s="130"/>
      <c r="AA660" s="130"/>
      <c r="AB660" s="130"/>
      <c r="AC660" s="130"/>
      <c r="AD660" s="130"/>
      <c r="AE660" s="130"/>
      <c r="AF660" s="130"/>
      <c r="AG660" s="130"/>
      <c r="AH660" s="130"/>
      <c r="AI660" s="130"/>
      <c r="AJ660" s="130"/>
      <c r="AK660" s="130"/>
      <c r="AL660" s="130"/>
      <c r="AM660" s="130"/>
      <c r="AN660" s="130"/>
      <c r="AO660" s="130"/>
      <c r="AP660" s="130"/>
      <c r="AQ660" s="130"/>
      <c r="AR660" s="130"/>
      <c r="AS660" s="130"/>
      <c r="AT660" s="130"/>
      <c r="AU660" s="130"/>
      <c r="AV660" s="130"/>
    </row>
    <row r="661" spans="1:48" s="131" customFormat="1">
      <c r="A661" s="130" t="str">
        <f t="shared" si="26"/>
        <v xml:space="preserve">  </v>
      </c>
      <c r="B661" s="155"/>
      <c r="C661" s="156"/>
      <c r="D661" s="157"/>
      <c r="E661" s="291"/>
      <c r="F661" s="143"/>
      <c r="G661" s="143"/>
      <c r="H661" s="143"/>
      <c r="I661" s="143"/>
      <c r="J661" s="147"/>
      <c r="K661" s="148"/>
      <c r="L661" s="148"/>
      <c r="M661" s="153"/>
      <c r="N661" s="145"/>
      <c r="O661" s="148"/>
      <c r="P661" s="154"/>
      <c r="Q661" s="150"/>
      <c r="R661" s="154"/>
      <c r="S661" s="150"/>
      <c r="T661" s="151"/>
      <c r="U661" s="152"/>
      <c r="W661" s="130"/>
      <c r="X661" s="130"/>
      <c r="Y661" s="130"/>
      <c r="Z661" s="130"/>
      <c r="AA661" s="130"/>
      <c r="AB661" s="130"/>
      <c r="AC661" s="130"/>
      <c r="AD661" s="130"/>
      <c r="AE661" s="130"/>
      <c r="AF661" s="130"/>
      <c r="AG661" s="130"/>
      <c r="AH661" s="130"/>
      <c r="AI661" s="130"/>
      <c r="AJ661" s="130"/>
      <c r="AK661" s="130"/>
      <c r="AL661" s="130"/>
      <c r="AM661" s="130"/>
      <c r="AN661" s="130"/>
      <c r="AO661" s="130"/>
      <c r="AP661" s="130"/>
      <c r="AQ661" s="130"/>
      <c r="AR661" s="130"/>
      <c r="AS661" s="130"/>
      <c r="AT661" s="130"/>
      <c r="AU661" s="130"/>
      <c r="AV661" s="130"/>
    </row>
    <row r="662" spans="1:48" s="131" customFormat="1">
      <c r="A662" s="130" t="str">
        <f t="shared" si="26"/>
        <v xml:space="preserve">  </v>
      </c>
      <c r="B662" s="155"/>
      <c r="C662" s="156"/>
      <c r="D662" s="157"/>
      <c r="E662" s="291"/>
      <c r="F662" s="143"/>
      <c r="G662" s="143"/>
      <c r="H662" s="143"/>
      <c r="I662" s="143"/>
      <c r="J662" s="147"/>
      <c r="K662" s="148"/>
      <c r="L662" s="148"/>
      <c r="M662" s="153"/>
      <c r="N662" s="145"/>
      <c r="O662" s="148"/>
      <c r="P662" s="154"/>
      <c r="Q662" s="150"/>
      <c r="R662" s="154"/>
      <c r="S662" s="150"/>
      <c r="T662" s="151"/>
      <c r="U662" s="152"/>
      <c r="W662" s="130"/>
      <c r="X662" s="130"/>
      <c r="Y662" s="130"/>
      <c r="Z662" s="130"/>
      <c r="AA662" s="130"/>
      <c r="AB662" s="130"/>
      <c r="AC662" s="130"/>
      <c r="AD662" s="130"/>
      <c r="AE662" s="130"/>
      <c r="AF662" s="130"/>
      <c r="AG662" s="130"/>
      <c r="AH662" s="130"/>
      <c r="AI662" s="130"/>
      <c r="AJ662" s="130"/>
      <c r="AK662" s="130"/>
      <c r="AL662" s="130"/>
      <c r="AM662" s="130"/>
      <c r="AN662" s="130"/>
      <c r="AO662" s="130"/>
      <c r="AP662" s="130"/>
      <c r="AQ662" s="130"/>
      <c r="AR662" s="130"/>
      <c r="AS662" s="130"/>
      <c r="AT662" s="130"/>
      <c r="AU662" s="130"/>
      <c r="AV662" s="130"/>
    </row>
    <row r="663" spans="1:48" s="131" customFormat="1">
      <c r="A663" s="130" t="str">
        <f t="shared" si="26"/>
        <v xml:space="preserve">  </v>
      </c>
      <c r="B663" s="155"/>
      <c r="C663" s="156"/>
      <c r="D663" s="157"/>
      <c r="E663" s="291"/>
      <c r="F663" s="143"/>
      <c r="G663" s="143"/>
      <c r="H663" s="143"/>
      <c r="I663" s="143"/>
      <c r="J663" s="147"/>
      <c r="K663" s="148"/>
      <c r="L663" s="148"/>
      <c r="M663" s="153"/>
      <c r="N663" s="145"/>
      <c r="O663" s="148"/>
      <c r="P663" s="154"/>
      <c r="Q663" s="150"/>
      <c r="R663" s="154"/>
      <c r="S663" s="150"/>
      <c r="T663" s="151"/>
      <c r="U663" s="152"/>
      <c r="W663" s="130"/>
      <c r="X663" s="130"/>
      <c r="Y663" s="130"/>
      <c r="Z663" s="130"/>
      <c r="AA663" s="130"/>
      <c r="AB663" s="130"/>
      <c r="AC663" s="130"/>
      <c r="AD663" s="130"/>
      <c r="AE663" s="130"/>
      <c r="AF663" s="130"/>
      <c r="AG663" s="130"/>
      <c r="AH663" s="130"/>
      <c r="AI663" s="130"/>
      <c r="AJ663" s="130"/>
      <c r="AK663" s="130"/>
      <c r="AL663" s="130"/>
      <c r="AM663" s="130"/>
      <c r="AN663" s="130"/>
      <c r="AO663" s="130"/>
      <c r="AP663" s="130"/>
      <c r="AQ663" s="130"/>
      <c r="AR663" s="130"/>
      <c r="AS663" s="130"/>
      <c r="AT663" s="130"/>
      <c r="AU663" s="130"/>
      <c r="AV663" s="130"/>
    </row>
    <row r="664" spans="1:48" s="131" customFormat="1">
      <c r="A664" s="130" t="str">
        <f t="shared" si="26"/>
        <v xml:space="preserve">  </v>
      </c>
      <c r="B664" s="155"/>
      <c r="C664" s="156"/>
      <c r="D664" s="157"/>
      <c r="E664" s="291"/>
      <c r="F664" s="143"/>
      <c r="G664" s="143"/>
      <c r="H664" s="143"/>
      <c r="I664" s="143"/>
      <c r="J664" s="147"/>
      <c r="K664" s="148"/>
      <c r="L664" s="148"/>
      <c r="M664" s="153"/>
      <c r="N664" s="145"/>
      <c r="O664" s="148"/>
      <c r="P664" s="154"/>
      <c r="Q664" s="150"/>
      <c r="R664" s="154"/>
      <c r="S664" s="150"/>
      <c r="T664" s="151"/>
      <c r="U664" s="152"/>
      <c r="W664" s="130"/>
      <c r="X664" s="130"/>
      <c r="Y664" s="130"/>
      <c r="Z664" s="130"/>
      <c r="AA664" s="130"/>
      <c r="AB664" s="130"/>
      <c r="AC664" s="130"/>
      <c r="AD664" s="130"/>
      <c r="AE664" s="130"/>
      <c r="AF664" s="130"/>
      <c r="AG664" s="130"/>
      <c r="AH664" s="130"/>
      <c r="AI664" s="130"/>
      <c r="AJ664" s="130"/>
      <c r="AK664" s="130"/>
      <c r="AL664" s="130"/>
      <c r="AM664" s="130"/>
      <c r="AN664" s="130"/>
      <c r="AO664" s="130"/>
      <c r="AP664" s="130"/>
      <c r="AQ664" s="130"/>
      <c r="AR664" s="130"/>
      <c r="AS664" s="130"/>
      <c r="AT664" s="130"/>
      <c r="AU664" s="130"/>
      <c r="AV664" s="130"/>
    </row>
    <row r="665" spans="1:48" s="131" customFormat="1">
      <c r="A665" s="130" t="str">
        <f t="shared" si="26"/>
        <v xml:space="preserve">  </v>
      </c>
      <c r="B665" s="155"/>
      <c r="C665" s="156"/>
      <c r="D665" s="157"/>
      <c r="E665" s="291"/>
      <c r="F665" s="143"/>
      <c r="G665" s="143"/>
      <c r="H665" s="143"/>
      <c r="I665" s="143"/>
      <c r="J665" s="147"/>
      <c r="K665" s="148"/>
      <c r="L665" s="148"/>
      <c r="M665" s="153"/>
      <c r="N665" s="145"/>
      <c r="O665" s="148"/>
      <c r="P665" s="154"/>
      <c r="Q665" s="150"/>
      <c r="R665" s="154"/>
      <c r="S665" s="150"/>
      <c r="T665" s="151"/>
      <c r="U665" s="152"/>
      <c r="W665" s="130"/>
      <c r="X665" s="130"/>
      <c r="Y665" s="130"/>
      <c r="Z665" s="130"/>
      <c r="AA665" s="130"/>
      <c r="AB665" s="130"/>
      <c r="AC665" s="130"/>
      <c r="AD665" s="130"/>
      <c r="AE665" s="130"/>
      <c r="AF665" s="130"/>
      <c r="AG665" s="130"/>
      <c r="AH665" s="130"/>
      <c r="AI665" s="130"/>
      <c r="AJ665" s="130"/>
      <c r="AK665" s="130"/>
      <c r="AL665" s="130"/>
      <c r="AM665" s="130"/>
      <c r="AN665" s="130"/>
      <c r="AO665" s="130"/>
      <c r="AP665" s="130"/>
      <c r="AQ665" s="130"/>
      <c r="AR665" s="130"/>
      <c r="AS665" s="130"/>
      <c r="AT665" s="130"/>
      <c r="AU665" s="130"/>
      <c r="AV665" s="130"/>
    </row>
    <row r="666" spans="1:48" s="131" customFormat="1">
      <c r="A666" s="130" t="str">
        <f t="shared" si="26"/>
        <v xml:space="preserve">  </v>
      </c>
      <c r="B666" s="155"/>
      <c r="C666" s="156"/>
      <c r="D666" s="157"/>
      <c r="E666" s="291"/>
      <c r="F666" s="143"/>
      <c r="G666" s="143"/>
      <c r="H666" s="143"/>
      <c r="I666" s="143"/>
      <c r="J666" s="147"/>
      <c r="K666" s="148"/>
      <c r="L666" s="148"/>
      <c r="M666" s="148"/>
      <c r="N666" s="145"/>
      <c r="O666" s="148"/>
      <c r="P666" s="154"/>
      <c r="Q666" s="150"/>
      <c r="R666" s="154"/>
      <c r="S666" s="150"/>
      <c r="T666" s="151"/>
      <c r="U666" s="152"/>
      <c r="W666" s="130"/>
      <c r="X666" s="130"/>
      <c r="Y666" s="130"/>
      <c r="Z666" s="130"/>
      <c r="AA666" s="130"/>
      <c r="AB666" s="130"/>
      <c r="AC666" s="130"/>
      <c r="AD666" s="130"/>
      <c r="AE666" s="130"/>
      <c r="AF666" s="130"/>
      <c r="AG666" s="130"/>
      <c r="AH666" s="130"/>
      <c r="AI666" s="130"/>
      <c r="AJ666" s="130"/>
      <c r="AK666" s="130"/>
      <c r="AL666" s="130"/>
      <c r="AM666" s="130"/>
      <c r="AN666" s="130"/>
      <c r="AO666" s="130"/>
      <c r="AP666" s="130"/>
      <c r="AQ666" s="130"/>
      <c r="AR666" s="130"/>
      <c r="AS666" s="130"/>
      <c r="AT666" s="130"/>
      <c r="AU666" s="130"/>
      <c r="AV666" s="130"/>
    </row>
    <row r="667" spans="1:48" s="131" customFormat="1">
      <c r="A667" s="130" t="str">
        <f t="shared" si="26"/>
        <v xml:space="preserve">  </v>
      </c>
      <c r="B667" s="155"/>
      <c r="C667" s="156"/>
      <c r="D667" s="157"/>
      <c r="E667" s="291"/>
      <c r="F667" s="143"/>
      <c r="G667" s="143"/>
      <c r="H667" s="143"/>
      <c r="I667" s="143"/>
      <c r="J667" s="147"/>
      <c r="K667" s="148"/>
      <c r="L667" s="148"/>
      <c r="M667" s="153"/>
      <c r="N667" s="145"/>
      <c r="O667" s="148"/>
      <c r="P667" s="154"/>
      <c r="Q667" s="150"/>
      <c r="R667" s="154"/>
      <c r="S667" s="150"/>
      <c r="T667" s="151"/>
      <c r="U667" s="152"/>
      <c r="W667" s="130"/>
      <c r="X667" s="130"/>
      <c r="Y667" s="130"/>
      <c r="Z667" s="130"/>
      <c r="AA667" s="130"/>
      <c r="AB667" s="130"/>
      <c r="AC667" s="130"/>
      <c r="AD667" s="130"/>
      <c r="AE667" s="130"/>
      <c r="AF667" s="130"/>
      <c r="AG667" s="130"/>
      <c r="AH667" s="130"/>
      <c r="AI667" s="130"/>
      <c r="AJ667" s="130"/>
      <c r="AK667" s="130"/>
      <c r="AL667" s="130"/>
      <c r="AM667" s="130"/>
      <c r="AN667" s="130"/>
      <c r="AO667" s="130"/>
      <c r="AP667" s="130"/>
      <c r="AQ667" s="130"/>
      <c r="AR667" s="130"/>
      <c r="AS667" s="130"/>
      <c r="AT667" s="130"/>
      <c r="AU667" s="130"/>
      <c r="AV667" s="130"/>
    </row>
    <row r="668" spans="1:48" s="131" customFormat="1">
      <c r="A668" s="130" t="str">
        <f t="shared" si="26"/>
        <v xml:space="preserve">  </v>
      </c>
      <c r="B668" s="155"/>
      <c r="C668" s="156"/>
      <c r="D668" s="157"/>
      <c r="E668" s="291"/>
      <c r="F668" s="143"/>
      <c r="G668" s="143"/>
      <c r="H668" s="143"/>
      <c r="I668" s="143"/>
      <c r="J668" s="147"/>
      <c r="K668" s="148"/>
      <c r="L668" s="148"/>
      <c r="M668" s="148"/>
      <c r="N668" s="145"/>
      <c r="O668" s="148"/>
      <c r="P668" s="154"/>
      <c r="Q668" s="150"/>
      <c r="R668" s="154"/>
      <c r="S668" s="150"/>
      <c r="T668" s="151"/>
      <c r="U668" s="152"/>
      <c r="W668" s="130"/>
      <c r="X668" s="130"/>
      <c r="Y668" s="130"/>
      <c r="Z668" s="130"/>
      <c r="AA668" s="130"/>
      <c r="AB668" s="130"/>
      <c r="AC668" s="130"/>
      <c r="AD668" s="130"/>
      <c r="AE668" s="130"/>
      <c r="AF668" s="130"/>
      <c r="AG668" s="130"/>
      <c r="AH668" s="130"/>
      <c r="AI668" s="130"/>
      <c r="AJ668" s="130"/>
      <c r="AK668" s="130"/>
      <c r="AL668" s="130"/>
      <c r="AM668" s="130"/>
      <c r="AN668" s="130"/>
      <c r="AO668" s="130"/>
      <c r="AP668" s="130"/>
      <c r="AQ668" s="130"/>
      <c r="AR668" s="130"/>
      <c r="AS668" s="130"/>
      <c r="AT668" s="130"/>
      <c r="AU668" s="130"/>
      <c r="AV668" s="130"/>
    </row>
    <row r="669" spans="1:48" s="131" customFormat="1">
      <c r="A669" s="130" t="str">
        <f t="shared" si="26"/>
        <v xml:space="preserve">  </v>
      </c>
      <c r="B669" s="155"/>
      <c r="C669" s="156"/>
      <c r="D669" s="157"/>
      <c r="E669" s="291"/>
      <c r="F669" s="143"/>
      <c r="G669" s="143"/>
      <c r="H669" s="143"/>
      <c r="I669" s="143"/>
      <c r="J669" s="147"/>
      <c r="K669" s="148"/>
      <c r="L669" s="148"/>
      <c r="M669" s="153"/>
      <c r="N669" s="145"/>
      <c r="O669" s="148"/>
      <c r="P669" s="154"/>
      <c r="Q669" s="150"/>
      <c r="R669" s="154"/>
      <c r="S669" s="150"/>
      <c r="T669" s="151"/>
      <c r="U669" s="152"/>
      <c r="W669" s="130"/>
      <c r="X669" s="130"/>
      <c r="Y669" s="130"/>
      <c r="Z669" s="130"/>
      <c r="AA669" s="130"/>
      <c r="AB669" s="130"/>
      <c r="AC669" s="130"/>
      <c r="AD669" s="130"/>
      <c r="AE669" s="130"/>
      <c r="AF669" s="130"/>
      <c r="AG669" s="130"/>
      <c r="AH669" s="130"/>
      <c r="AI669" s="130"/>
      <c r="AJ669" s="130"/>
      <c r="AK669" s="130"/>
      <c r="AL669" s="130"/>
      <c r="AM669" s="130"/>
      <c r="AN669" s="130"/>
      <c r="AO669" s="130"/>
      <c r="AP669" s="130"/>
      <c r="AQ669" s="130"/>
      <c r="AR669" s="130"/>
      <c r="AS669" s="130"/>
      <c r="AT669" s="130"/>
      <c r="AU669" s="130"/>
      <c r="AV669" s="130"/>
    </row>
    <row r="670" spans="1:48" s="131" customFormat="1">
      <c r="A670" s="130" t="str">
        <f t="shared" si="26"/>
        <v xml:space="preserve">  </v>
      </c>
      <c r="B670" s="155"/>
      <c r="C670" s="156"/>
      <c r="D670" s="157"/>
      <c r="E670" s="291"/>
      <c r="F670" s="143"/>
      <c r="G670" s="143"/>
      <c r="H670" s="143"/>
      <c r="I670" s="143"/>
      <c r="J670" s="147"/>
      <c r="K670" s="148"/>
      <c r="L670" s="148"/>
      <c r="M670" s="153"/>
      <c r="N670" s="145"/>
      <c r="O670" s="148"/>
      <c r="P670" s="154"/>
      <c r="Q670" s="150"/>
      <c r="R670" s="154"/>
      <c r="S670" s="150"/>
      <c r="T670" s="151"/>
      <c r="U670" s="152"/>
      <c r="W670" s="130"/>
      <c r="X670" s="130"/>
      <c r="Y670" s="130"/>
      <c r="Z670" s="130"/>
      <c r="AA670" s="130"/>
      <c r="AB670" s="130"/>
      <c r="AC670" s="130"/>
      <c r="AD670" s="130"/>
      <c r="AE670" s="130"/>
      <c r="AF670" s="130"/>
      <c r="AG670" s="130"/>
      <c r="AH670" s="130"/>
      <c r="AI670" s="130"/>
      <c r="AJ670" s="130"/>
      <c r="AK670" s="130"/>
      <c r="AL670" s="130"/>
      <c r="AM670" s="130"/>
      <c r="AN670" s="130"/>
      <c r="AO670" s="130"/>
      <c r="AP670" s="130"/>
      <c r="AQ670" s="130"/>
      <c r="AR670" s="130"/>
      <c r="AS670" s="130"/>
      <c r="AT670" s="130"/>
      <c r="AU670" s="130"/>
      <c r="AV670" s="130"/>
    </row>
    <row r="671" spans="1:48" s="131" customFormat="1">
      <c r="A671" s="130" t="str">
        <f t="shared" si="26"/>
        <v xml:space="preserve">  </v>
      </c>
      <c r="B671" s="155"/>
      <c r="C671" s="156"/>
      <c r="D671" s="157"/>
      <c r="E671" s="291"/>
      <c r="F671" s="143"/>
      <c r="G671" s="143"/>
      <c r="H671" s="143"/>
      <c r="I671" s="143"/>
      <c r="J671" s="147"/>
      <c r="K671" s="148"/>
      <c r="L671" s="148"/>
      <c r="M671" s="153"/>
      <c r="N671" s="145"/>
      <c r="O671" s="148"/>
      <c r="P671" s="154"/>
      <c r="Q671" s="150"/>
      <c r="R671" s="154"/>
      <c r="S671" s="150"/>
      <c r="T671" s="151"/>
      <c r="U671" s="152"/>
      <c r="W671" s="130"/>
      <c r="X671" s="130"/>
      <c r="Y671" s="130"/>
      <c r="Z671" s="130"/>
      <c r="AA671" s="130"/>
      <c r="AB671" s="130"/>
      <c r="AC671" s="130"/>
      <c r="AD671" s="130"/>
      <c r="AE671" s="130"/>
      <c r="AF671" s="130"/>
      <c r="AG671" s="130"/>
      <c r="AH671" s="130"/>
      <c r="AI671" s="130"/>
      <c r="AJ671" s="130"/>
      <c r="AK671" s="130"/>
      <c r="AL671" s="130"/>
      <c r="AM671" s="130"/>
      <c r="AN671" s="130"/>
      <c r="AO671" s="130"/>
      <c r="AP671" s="130"/>
      <c r="AQ671" s="130"/>
      <c r="AR671" s="130"/>
      <c r="AS671" s="130"/>
      <c r="AT671" s="130"/>
      <c r="AU671" s="130"/>
      <c r="AV671" s="130"/>
    </row>
    <row r="672" spans="1:48" s="131" customFormat="1">
      <c r="A672" s="130" t="str">
        <f t="shared" si="26"/>
        <v xml:space="preserve">  </v>
      </c>
      <c r="B672" s="155"/>
      <c r="C672" s="156"/>
      <c r="D672" s="157"/>
      <c r="E672" s="291"/>
      <c r="F672" s="143"/>
      <c r="G672" s="143"/>
      <c r="H672" s="143"/>
      <c r="I672" s="143"/>
      <c r="J672" s="147"/>
      <c r="K672" s="148"/>
      <c r="L672" s="148"/>
      <c r="M672" s="148"/>
      <c r="N672" s="145"/>
      <c r="O672" s="148"/>
      <c r="P672" s="154"/>
      <c r="Q672" s="150"/>
      <c r="R672" s="154"/>
      <c r="S672" s="150"/>
      <c r="T672" s="151"/>
      <c r="U672" s="152"/>
      <c r="W672" s="130"/>
      <c r="X672" s="130"/>
      <c r="Y672" s="130"/>
      <c r="Z672" s="130"/>
      <c r="AA672" s="130"/>
      <c r="AB672" s="130"/>
      <c r="AC672" s="130"/>
      <c r="AD672" s="130"/>
      <c r="AE672" s="130"/>
      <c r="AF672" s="130"/>
      <c r="AG672" s="130"/>
      <c r="AH672" s="130"/>
      <c r="AI672" s="130"/>
      <c r="AJ672" s="130"/>
      <c r="AK672" s="130"/>
      <c r="AL672" s="130"/>
      <c r="AM672" s="130"/>
      <c r="AN672" s="130"/>
      <c r="AO672" s="130"/>
      <c r="AP672" s="130"/>
      <c r="AQ672" s="130"/>
      <c r="AR672" s="130"/>
      <c r="AS672" s="130"/>
      <c r="AT672" s="130"/>
      <c r="AU672" s="130"/>
      <c r="AV672" s="130"/>
    </row>
    <row r="673" spans="1:48" s="131" customFormat="1">
      <c r="A673" s="130" t="str">
        <f t="shared" si="26"/>
        <v xml:space="preserve">  </v>
      </c>
      <c r="B673" s="155"/>
      <c r="C673" s="156"/>
      <c r="D673" s="157"/>
      <c r="E673" s="291"/>
      <c r="F673" s="143"/>
      <c r="G673" s="143"/>
      <c r="H673" s="143"/>
      <c r="I673" s="143"/>
      <c r="J673" s="147"/>
      <c r="K673" s="148"/>
      <c r="L673" s="148"/>
      <c r="M673" s="153"/>
      <c r="N673" s="145"/>
      <c r="O673" s="148"/>
      <c r="P673" s="154"/>
      <c r="Q673" s="150"/>
      <c r="R673" s="154"/>
      <c r="S673" s="150"/>
      <c r="T673" s="151"/>
      <c r="U673" s="152"/>
      <c r="W673" s="130"/>
      <c r="X673" s="130"/>
      <c r="Y673" s="130"/>
      <c r="Z673" s="130"/>
      <c r="AA673" s="130"/>
      <c r="AB673" s="130"/>
      <c r="AC673" s="130"/>
      <c r="AD673" s="130"/>
      <c r="AE673" s="130"/>
      <c r="AF673" s="130"/>
      <c r="AG673" s="130"/>
      <c r="AH673" s="130"/>
      <c r="AI673" s="130"/>
      <c r="AJ673" s="130"/>
      <c r="AK673" s="130"/>
      <c r="AL673" s="130"/>
      <c r="AM673" s="130"/>
      <c r="AN673" s="130"/>
      <c r="AO673" s="130"/>
      <c r="AP673" s="130"/>
      <c r="AQ673" s="130"/>
      <c r="AR673" s="130"/>
      <c r="AS673" s="130"/>
      <c r="AT673" s="130"/>
      <c r="AU673" s="130"/>
      <c r="AV673" s="130"/>
    </row>
    <row r="674" spans="1:48" s="131" customFormat="1">
      <c r="A674" s="130" t="str">
        <f t="shared" ref="A674:A737" si="27">CONCATENATE(B676," ", C676," ", D676)</f>
        <v xml:space="preserve">  </v>
      </c>
      <c r="B674" s="155"/>
      <c r="C674" s="156"/>
      <c r="D674" s="157"/>
      <c r="E674" s="291"/>
      <c r="F674" s="143"/>
      <c r="G674" s="143"/>
      <c r="H674" s="143"/>
      <c r="I674" s="143"/>
      <c r="J674" s="147"/>
      <c r="K674" s="148"/>
      <c r="L674" s="148"/>
      <c r="M674" s="153"/>
      <c r="N674" s="145"/>
      <c r="O674" s="148"/>
      <c r="P674" s="154"/>
      <c r="Q674" s="150"/>
      <c r="R674" s="154"/>
      <c r="S674" s="150"/>
      <c r="T674" s="151"/>
      <c r="U674" s="152"/>
      <c r="W674" s="130"/>
      <c r="X674" s="130"/>
      <c r="Y674" s="130"/>
      <c r="Z674" s="130"/>
      <c r="AA674" s="130"/>
      <c r="AB674" s="130"/>
      <c r="AC674" s="130"/>
      <c r="AD674" s="130"/>
      <c r="AE674" s="130"/>
      <c r="AF674" s="130"/>
      <c r="AG674" s="130"/>
      <c r="AH674" s="130"/>
      <c r="AI674" s="130"/>
      <c r="AJ674" s="130"/>
      <c r="AK674" s="130"/>
      <c r="AL674" s="130"/>
      <c r="AM674" s="130"/>
      <c r="AN674" s="130"/>
      <c r="AO674" s="130"/>
      <c r="AP674" s="130"/>
      <c r="AQ674" s="130"/>
      <c r="AR674" s="130"/>
      <c r="AS674" s="130"/>
      <c r="AT674" s="130"/>
      <c r="AU674" s="130"/>
      <c r="AV674" s="130"/>
    </row>
    <row r="675" spans="1:48" s="131" customFormat="1">
      <c r="A675" s="130" t="str">
        <f t="shared" si="27"/>
        <v xml:space="preserve">  </v>
      </c>
      <c r="B675" s="155"/>
      <c r="C675" s="156"/>
      <c r="D675" s="157"/>
      <c r="E675" s="291"/>
      <c r="F675" s="143"/>
      <c r="G675" s="143"/>
      <c r="H675" s="143"/>
      <c r="I675" s="143"/>
      <c r="J675" s="147"/>
      <c r="K675" s="148"/>
      <c r="L675" s="148"/>
      <c r="M675" s="153"/>
      <c r="N675" s="145"/>
      <c r="O675" s="148"/>
      <c r="P675" s="154"/>
      <c r="Q675" s="150"/>
      <c r="R675" s="154"/>
      <c r="S675" s="150"/>
      <c r="T675" s="151"/>
      <c r="U675" s="152"/>
      <c r="W675" s="130"/>
      <c r="X675" s="130"/>
      <c r="Y675" s="130"/>
      <c r="Z675" s="130"/>
      <c r="AA675" s="130"/>
      <c r="AB675" s="130"/>
      <c r="AC675" s="130"/>
      <c r="AD675" s="130"/>
      <c r="AE675" s="130"/>
      <c r="AF675" s="130"/>
      <c r="AG675" s="130"/>
      <c r="AH675" s="130"/>
      <c r="AI675" s="130"/>
      <c r="AJ675" s="130"/>
      <c r="AK675" s="130"/>
      <c r="AL675" s="130"/>
      <c r="AM675" s="130"/>
      <c r="AN675" s="130"/>
      <c r="AO675" s="130"/>
      <c r="AP675" s="130"/>
      <c r="AQ675" s="130"/>
      <c r="AR675" s="130"/>
      <c r="AS675" s="130"/>
      <c r="AT675" s="130"/>
      <c r="AU675" s="130"/>
      <c r="AV675" s="130"/>
    </row>
    <row r="676" spans="1:48" s="131" customFormat="1">
      <c r="A676" s="130" t="str">
        <f t="shared" si="27"/>
        <v xml:space="preserve">  </v>
      </c>
      <c r="B676" s="155"/>
      <c r="C676" s="156"/>
      <c r="D676" s="157"/>
      <c r="E676" s="291"/>
      <c r="F676" s="143"/>
      <c r="G676" s="143"/>
      <c r="H676" s="143"/>
      <c r="I676" s="143"/>
      <c r="J676" s="147"/>
      <c r="K676" s="148"/>
      <c r="L676" s="148"/>
      <c r="M676" s="153"/>
      <c r="N676" s="145"/>
      <c r="O676" s="148"/>
      <c r="P676" s="154"/>
      <c r="Q676" s="150"/>
      <c r="R676" s="154"/>
      <c r="S676" s="150"/>
      <c r="T676" s="151"/>
      <c r="U676" s="152"/>
      <c r="W676" s="130"/>
      <c r="X676" s="130"/>
      <c r="Y676" s="130"/>
      <c r="Z676" s="130"/>
      <c r="AA676" s="130"/>
      <c r="AB676" s="130"/>
      <c r="AC676" s="130"/>
      <c r="AD676" s="130"/>
      <c r="AE676" s="130"/>
      <c r="AF676" s="130"/>
      <c r="AG676" s="130"/>
      <c r="AH676" s="130"/>
      <c r="AI676" s="130"/>
      <c r="AJ676" s="130"/>
      <c r="AK676" s="130"/>
      <c r="AL676" s="130"/>
      <c r="AM676" s="130"/>
      <c r="AN676" s="130"/>
      <c r="AO676" s="130"/>
      <c r="AP676" s="130"/>
      <c r="AQ676" s="130"/>
      <c r="AR676" s="130"/>
      <c r="AS676" s="130"/>
      <c r="AT676" s="130"/>
      <c r="AU676" s="130"/>
      <c r="AV676" s="130"/>
    </row>
    <row r="677" spans="1:48" s="131" customFormat="1">
      <c r="A677" s="130" t="str">
        <f t="shared" si="27"/>
        <v xml:space="preserve">  </v>
      </c>
      <c r="B677" s="155"/>
      <c r="C677" s="156"/>
      <c r="D677" s="157"/>
      <c r="E677" s="291"/>
      <c r="F677" s="143"/>
      <c r="G677" s="143"/>
      <c r="H677" s="143"/>
      <c r="I677" s="143"/>
      <c r="J677" s="147"/>
      <c r="K677" s="148"/>
      <c r="L677" s="148"/>
      <c r="M677" s="153"/>
      <c r="N677" s="145"/>
      <c r="O677" s="148"/>
      <c r="P677" s="154"/>
      <c r="Q677" s="150"/>
      <c r="R677" s="154"/>
      <c r="S677" s="150"/>
      <c r="T677" s="151"/>
      <c r="U677" s="152"/>
      <c r="W677" s="130"/>
      <c r="X677" s="130"/>
      <c r="Y677" s="130"/>
      <c r="Z677" s="130"/>
      <c r="AA677" s="130"/>
      <c r="AB677" s="130"/>
      <c r="AC677" s="130"/>
      <c r="AD677" s="130"/>
      <c r="AE677" s="130"/>
      <c r="AF677" s="130"/>
      <c r="AG677" s="130"/>
      <c r="AH677" s="130"/>
      <c r="AI677" s="130"/>
      <c r="AJ677" s="130"/>
      <c r="AK677" s="130"/>
      <c r="AL677" s="130"/>
      <c r="AM677" s="130"/>
      <c r="AN677" s="130"/>
      <c r="AO677" s="130"/>
      <c r="AP677" s="130"/>
      <c r="AQ677" s="130"/>
      <c r="AR677" s="130"/>
      <c r="AS677" s="130"/>
      <c r="AT677" s="130"/>
      <c r="AU677" s="130"/>
      <c r="AV677" s="130"/>
    </row>
    <row r="678" spans="1:48" s="131" customFormat="1">
      <c r="A678" s="130" t="str">
        <f t="shared" si="27"/>
        <v xml:space="preserve">  </v>
      </c>
      <c r="B678" s="155"/>
      <c r="C678" s="156"/>
      <c r="D678" s="157"/>
      <c r="E678" s="291"/>
      <c r="F678" s="143"/>
      <c r="G678" s="143"/>
      <c r="H678" s="143"/>
      <c r="I678" s="143"/>
      <c r="J678" s="147"/>
      <c r="K678" s="148"/>
      <c r="L678" s="148"/>
      <c r="M678" s="153"/>
      <c r="N678" s="145"/>
      <c r="O678" s="148"/>
      <c r="P678" s="154"/>
      <c r="Q678" s="150"/>
      <c r="R678" s="154"/>
      <c r="S678" s="150"/>
      <c r="T678" s="151"/>
      <c r="U678" s="152"/>
      <c r="W678" s="130"/>
      <c r="X678" s="130"/>
      <c r="Y678" s="130"/>
      <c r="Z678" s="130"/>
      <c r="AA678" s="130"/>
      <c r="AB678" s="130"/>
      <c r="AC678" s="130"/>
      <c r="AD678" s="130"/>
      <c r="AE678" s="130"/>
      <c r="AF678" s="130"/>
      <c r="AG678" s="130"/>
      <c r="AH678" s="130"/>
      <c r="AI678" s="130"/>
      <c r="AJ678" s="130"/>
      <c r="AK678" s="130"/>
      <c r="AL678" s="130"/>
      <c r="AM678" s="130"/>
      <c r="AN678" s="130"/>
      <c r="AO678" s="130"/>
      <c r="AP678" s="130"/>
      <c r="AQ678" s="130"/>
      <c r="AR678" s="130"/>
      <c r="AS678" s="130"/>
      <c r="AT678" s="130"/>
      <c r="AU678" s="130"/>
      <c r="AV678" s="130"/>
    </row>
    <row r="679" spans="1:48" s="131" customFormat="1">
      <c r="A679" s="130" t="str">
        <f t="shared" si="27"/>
        <v xml:space="preserve">  </v>
      </c>
      <c r="B679" s="155"/>
      <c r="C679" s="156"/>
      <c r="D679" s="157"/>
      <c r="E679" s="291"/>
      <c r="F679" s="143"/>
      <c r="G679" s="143"/>
      <c r="H679" s="143"/>
      <c r="I679" s="143"/>
      <c r="J679" s="147"/>
      <c r="K679" s="148"/>
      <c r="L679" s="148"/>
      <c r="M679" s="153"/>
      <c r="N679" s="145"/>
      <c r="O679" s="148"/>
      <c r="P679" s="154"/>
      <c r="Q679" s="150"/>
      <c r="R679" s="154"/>
      <c r="S679" s="150"/>
      <c r="T679" s="151"/>
      <c r="U679" s="152"/>
      <c r="W679" s="130"/>
      <c r="X679" s="130"/>
      <c r="Y679" s="130"/>
      <c r="Z679" s="130"/>
      <c r="AA679" s="130"/>
      <c r="AB679" s="130"/>
      <c r="AC679" s="130"/>
      <c r="AD679" s="130"/>
      <c r="AE679" s="130"/>
      <c r="AF679" s="130"/>
      <c r="AG679" s="130"/>
      <c r="AH679" s="130"/>
      <c r="AI679" s="130"/>
      <c r="AJ679" s="130"/>
      <c r="AK679" s="130"/>
      <c r="AL679" s="130"/>
      <c r="AM679" s="130"/>
      <c r="AN679" s="130"/>
      <c r="AO679" s="130"/>
      <c r="AP679" s="130"/>
      <c r="AQ679" s="130"/>
      <c r="AR679" s="130"/>
      <c r="AS679" s="130"/>
      <c r="AT679" s="130"/>
      <c r="AU679" s="130"/>
      <c r="AV679" s="130"/>
    </row>
    <row r="680" spans="1:48" s="131" customFormat="1">
      <c r="A680" s="130" t="str">
        <f t="shared" si="27"/>
        <v xml:space="preserve">  </v>
      </c>
      <c r="B680" s="155"/>
      <c r="C680" s="156"/>
      <c r="D680" s="157"/>
      <c r="E680" s="291"/>
      <c r="F680" s="143"/>
      <c r="G680" s="143"/>
      <c r="H680" s="143"/>
      <c r="I680" s="143"/>
      <c r="J680" s="147"/>
      <c r="K680" s="148"/>
      <c r="L680" s="148"/>
      <c r="M680" s="153"/>
      <c r="N680" s="145"/>
      <c r="O680" s="148"/>
      <c r="P680" s="154"/>
      <c r="Q680" s="150"/>
      <c r="R680" s="154"/>
      <c r="S680" s="150"/>
      <c r="T680" s="151"/>
      <c r="U680" s="152"/>
      <c r="W680" s="130"/>
      <c r="X680" s="130"/>
      <c r="Y680" s="130"/>
      <c r="Z680" s="130"/>
      <c r="AA680" s="130"/>
      <c r="AB680" s="130"/>
      <c r="AC680" s="130"/>
      <c r="AD680" s="130"/>
      <c r="AE680" s="130"/>
      <c r="AF680" s="130"/>
      <c r="AG680" s="130"/>
      <c r="AH680" s="130"/>
      <c r="AI680" s="130"/>
      <c r="AJ680" s="130"/>
      <c r="AK680" s="130"/>
      <c r="AL680" s="130"/>
      <c r="AM680" s="130"/>
      <c r="AN680" s="130"/>
      <c r="AO680" s="130"/>
      <c r="AP680" s="130"/>
      <c r="AQ680" s="130"/>
      <c r="AR680" s="130"/>
      <c r="AS680" s="130"/>
      <c r="AT680" s="130"/>
      <c r="AU680" s="130"/>
      <c r="AV680" s="130"/>
    </row>
    <row r="681" spans="1:48" s="131" customFormat="1">
      <c r="A681" s="130" t="str">
        <f t="shared" si="27"/>
        <v xml:space="preserve">  </v>
      </c>
      <c r="B681" s="155"/>
      <c r="C681" s="156"/>
      <c r="D681" s="157"/>
      <c r="E681" s="291"/>
      <c r="F681" s="143"/>
      <c r="G681" s="143"/>
      <c r="H681" s="143"/>
      <c r="I681" s="143"/>
      <c r="J681" s="147"/>
      <c r="K681" s="148"/>
      <c r="L681" s="148"/>
      <c r="M681" s="153"/>
      <c r="N681" s="145"/>
      <c r="O681" s="148"/>
      <c r="P681" s="154"/>
      <c r="Q681" s="150"/>
      <c r="R681" s="154"/>
      <c r="S681" s="150"/>
      <c r="T681" s="151"/>
      <c r="U681" s="152"/>
      <c r="W681" s="130"/>
      <c r="X681" s="130"/>
      <c r="Y681" s="130"/>
      <c r="Z681" s="130"/>
      <c r="AA681" s="130"/>
      <c r="AB681" s="130"/>
      <c r="AC681" s="130"/>
      <c r="AD681" s="130"/>
      <c r="AE681" s="130"/>
      <c r="AF681" s="130"/>
      <c r="AG681" s="130"/>
      <c r="AH681" s="130"/>
      <c r="AI681" s="130"/>
      <c r="AJ681" s="130"/>
      <c r="AK681" s="130"/>
      <c r="AL681" s="130"/>
      <c r="AM681" s="130"/>
      <c r="AN681" s="130"/>
      <c r="AO681" s="130"/>
      <c r="AP681" s="130"/>
      <c r="AQ681" s="130"/>
      <c r="AR681" s="130"/>
      <c r="AS681" s="130"/>
      <c r="AT681" s="130"/>
      <c r="AU681" s="130"/>
      <c r="AV681" s="130"/>
    </row>
    <row r="682" spans="1:48" s="131" customFormat="1">
      <c r="A682" s="130" t="str">
        <f t="shared" si="27"/>
        <v xml:space="preserve">  </v>
      </c>
      <c r="B682" s="155"/>
      <c r="C682" s="156"/>
      <c r="D682" s="157"/>
      <c r="E682" s="291"/>
      <c r="F682" s="143"/>
      <c r="G682" s="143"/>
      <c r="H682" s="143"/>
      <c r="I682" s="143"/>
      <c r="J682" s="147"/>
      <c r="K682" s="148"/>
      <c r="L682" s="148"/>
      <c r="M682" s="153"/>
      <c r="N682" s="145"/>
      <c r="O682" s="148"/>
      <c r="P682" s="154"/>
      <c r="Q682" s="150"/>
      <c r="R682" s="154"/>
      <c r="S682" s="150"/>
      <c r="T682" s="151"/>
      <c r="U682" s="152"/>
      <c r="W682" s="130"/>
      <c r="X682" s="130"/>
      <c r="Y682" s="130"/>
      <c r="Z682" s="130"/>
      <c r="AA682" s="130"/>
      <c r="AB682" s="130"/>
      <c r="AC682" s="130"/>
      <c r="AD682" s="130"/>
      <c r="AE682" s="130"/>
      <c r="AF682" s="130"/>
      <c r="AG682" s="130"/>
      <c r="AH682" s="130"/>
      <c r="AI682" s="130"/>
      <c r="AJ682" s="130"/>
      <c r="AK682" s="130"/>
      <c r="AL682" s="130"/>
      <c r="AM682" s="130"/>
      <c r="AN682" s="130"/>
      <c r="AO682" s="130"/>
      <c r="AP682" s="130"/>
      <c r="AQ682" s="130"/>
      <c r="AR682" s="130"/>
      <c r="AS682" s="130"/>
      <c r="AT682" s="130"/>
      <c r="AU682" s="130"/>
      <c r="AV682" s="130"/>
    </row>
    <row r="683" spans="1:48" s="131" customFormat="1">
      <c r="A683" s="130" t="str">
        <f t="shared" si="27"/>
        <v xml:space="preserve">  </v>
      </c>
      <c r="B683" s="155"/>
      <c r="C683" s="156"/>
      <c r="D683" s="157"/>
      <c r="E683" s="291"/>
      <c r="F683" s="143"/>
      <c r="G683" s="143"/>
      <c r="H683" s="143"/>
      <c r="I683" s="143"/>
      <c r="J683" s="147"/>
      <c r="K683" s="148"/>
      <c r="L683" s="148"/>
      <c r="M683" s="153"/>
      <c r="N683" s="145"/>
      <c r="O683" s="148"/>
      <c r="P683" s="154"/>
      <c r="Q683" s="150"/>
      <c r="R683" s="154"/>
      <c r="S683" s="150"/>
      <c r="T683" s="151"/>
      <c r="U683" s="152"/>
      <c r="W683" s="130"/>
      <c r="X683" s="130"/>
      <c r="Y683" s="130"/>
      <c r="Z683" s="130"/>
      <c r="AA683" s="130"/>
      <c r="AB683" s="130"/>
      <c r="AC683" s="130"/>
      <c r="AD683" s="130"/>
      <c r="AE683" s="130"/>
      <c r="AF683" s="130"/>
      <c r="AG683" s="130"/>
      <c r="AH683" s="130"/>
      <c r="AI683" s="130"/>
      <c r="AJ683" s="130"/>
      <c r="AK683" s="130"/>
      <c r="AL683" s="130"/>
      <c r="AM683" s="130"/>
      <c r="AN683" s="130"/>
      <c r="AO683" s="130"/>
      <c r="AP683" s="130"/>
      <c r="AQ683" s="130"/>
      <c r="AR683" s="130"/>
      <c r="AS683" s="130"/>
      <c r="AT683" s="130"/>
      <c r="AU683" s="130"/>
      <c r="AV683" s="130"/>
    </row>
    <row r="684" spans="1:48" s="131" customFormat="1">
      <c r="A684" s="130" t="str">
        <f t="shared" si="27"/>
        <v xml:space="preserve">  </v>
      </c>
      <c r="B684" s="155"/>
      <c r="C684" s="156"/>
      <c r="D684" s="157"/>
      <c r="E684" s="291"/>
      <c r="F684" s="143"/>
      <c r="G684" s="143"/>
      <c r="H684" s="143"/>
      <c r="I684" s="143"/>
      <c r="J684" s="147"/>
      <c r="K684" s="148"/>
      <c r="L684" s="148"/>
      <c r="M684" s="153"/>
      <c r="N684" s="145"/>
      <c r="O684" s="148"/>
      <c r="P684" s="154"/>
      <c r="Q684" s="150"/>
      <c r="R684" s="154"/>
      <c r="S684" s="150"/>
      <c r="T684" s="151"/>
      <c r="U684" s="152"/>
      <c r="W684" s="130"/>
      <c r="X684" s="130"/>
      <c r="Y684" s="130"/>
      <c r="Z684" s="130"/>
      <c r="AA684" s="130"/>
      <c r="AB684" s="130"/>
      <c r="AC684" s="130"/>
      <c r="AD684" s="130"/>
      <c r="AE684" s="130"/>
      <c r="AF684" s="130"/>
      <c r="AG684" s="130"/>
      <c r="AH684" s="130"/>
      <c r="AI684" s="130"/>
      <c r="AJ684" s="130"/>
      <c r="AK684" s="130"/>
      <c r="AL684" s="130"/>
      <c r="AM684" s="130"/>
      <c r="AN684" s="130"/>
      <c r="AO684" s="130"/>
      <c r="AP684" s="130"/>
      <c r="AQ684" s="130"/>
      <c r="AR684" s="130"/>
      <c r="AS684" s="130"/>
      <c r="AT684" s="130"/>
      <c r="AU684" s="130"/>
      <c r="AV684" s="130"/>
    </row>
    <row r="685" spans="1:48" s="131" customFormat="1">
      <c r="A685" s="130" t="str">
        <f t="shared" si="27"/>
        <v xml:space="preserve">  </v>
      </c>
      <c r="B685" s="155"/>
      <c r="C685" s="156"/>
      <c r="D685" s="157"/>
      <c r="E685" s="291"/>
      <c r="F685" s="143"/>
      <c r="G685" s="143"/>
      <c r="H685" s="143"/>
      <c r="I685" s="143"/>
      <c r="J685" s="147"/>
      <c r="K685" s="148"/>
      <c r="L685" s="148"/>
      <c r="M685" s="148"/>
      <c r="N685" s="145"/>
      <c r="O685" s="148"/>
      <c r="P685" s="154"/>
      <c r="Q685" s="150"/>
      <c r="R685" s="154"/>
      <c r="S685" s="150"/>
      <c r="T685" s="151"/>
      <c r="U685" s="152"/>
      <c r="W685" s="130"/>
      <c r="X685" s="130"/>
      <c r="Y685" s="130"/>
      <c r="Z685" s="130"/>
      <c r="AA685" s="130"/>
      <c r="AB685" s="130"/>
      <c r="AC685" s="130"/>
      <c r="AD685" s="130"/>
      <c r="AE685" s="130"/>
      <c r="AF685" s="130"/>
      <c r="AG685" s="130"/>
      <c r="AH685" s="130"/>
      <c r="AI685" s="130"/>
      <c r="AJ685" s="130"/>
      <c r="AK685" s="130"/>
      <c r="AL685" s="130"/>
      <c r="AM685" s="130"/>
      <c r="AN685" s="130"/>
      <c r="AO685" s="130"/>
      <c r="AP685" s="130"/>
      <c r="AQ685" s="130"/>
      <c r="AR685" s="130"/>
      <c r="AS685" s="130"/>
      <c r="AT685" s="130"/>
      <c r="AU685" s="130"/>
      <c r="AV685" s="130"/>
    </row>
    <row r="686" spans="1:48" s="131" customFormat="1">
      <c r="A686" s="130" t="str">
        <f t="shared" si="27"/>
        <v xml:space="preserve">  </v>
      </c>
      <c r="B686" s="155"/>
      <c r="C686" s="156"/>
      <c r="D686" s="157"/>
      <c r="E686" s="293"/>
      <c r="F686" s="143"/>
      <c r="G686" s="143"/>
      <c r="H686" s="143"/>
      <c r="I686" s="143"/>
      <c r="J686" s="147"/>
      <c r="K686" s="148"/>
      <c r="L686" s="148"/>
      <c r="M686" s="153"/>
      <c r="N686" s="145"/>
      <c r="O686" s="148"/>
      <c r="P686" s="154"/>
      <c r="Q686" s="150"/>
      <c r="R686" s="154"/>
      <c r="S686" s="150"/>
      <c r="T686" s="151"/>
      <c r="U686" s="152"/>
      <c r="W686" s="130"/>
      <c r="X686" s="130"/>
      <c r="Y686" s="130"/>
      <c r="Z686" s="130"/>
      <c r="AA686" s="130"/>
      <c r="AB686" s="130"/>
      <c r="AC686" s="130"/>
      <c r="AD686" s="130"/>
      <c r="AE686" s="130"/>
      <c r="AF686" s="130"/>
      <c r="AG686" s="130"/>
      <c r="AH686" s="130"/>
      <c r="AI686" s="130"/>
      <c r="AJ686" s="130"/>
      <c r="AK686" s="130"/>
      <c r="AL686" s="130"/>
      <c r="AM686" s="130"/>
      <c r="AN686" s="130"/>
      <c r="AO686" s="130"/>
      <c r="AP686" s="130"/>
      <c r="AQ686" s="130"/>
      <c r="AR686" s="130"/>
      <c r="AS686" s="130"/>
      <c r="AT686" s="130"/>
      <c r="AU686" s="130"/>
      <c r="AV686" s="130"/>
    </row>
    <row r="687" spans="1:48" s="131" customFormat="1">
      <c r="A687" s="130" t="str">
        <f t="shared" si="27"/>
        <v xml:space="preserve">  </v>
      </c>
      <c r="B687" s="155"/>
      <c r="C687" s="156"/>
      <c r="D687" s="157"/>
      <c r="E687" s="293"/>
      <c r="F687" s="143"/>
      <c r="G687" s="143"/>
      <c r="H687" s="143"/>
      <c r="I687" s="143"/>
      <c r="J687" s="147"/>
      <c r="K687" s="148"/>
      <c r="L687" s="148"/>
      <c r="M687" s="153"/>
      <c r="N687" s="145"/>
      <c r="O687" s="148"/>
      <c r="P687" s="154"/>
      <c r="Q687" s="150"/>
      <c r="R687" s="154"/>
      <c r="S687" s="150"/>
      <c r="T687" s="151"/>
      <c r="U687" s="152"/>
      <c r="W687" s="130"/>
      <c r="X687" s="130"/>
      <c r="Y687" s="130"/>
      <c r="Z687" s="130"/>
      <c r="AA687" s="130"/>
      <c r="AB687" s="130"/>
      <c r="AC687" s="130"/>
      <c r="AD687" s="130"/>
      <c r="AE687" s="130"/>
      <c r="AF687" s="130"/>
      <c r="AG687" s="130"/>
      <c r="AH687" s="130"/>
      <c r="AI687" s="130"/>
      <c r="AJ687" s="130"/>
      <c r="AK687" s="130"/>
      <c r="AL687" s="130"/>
      <c r="AM687" s="130"/>
      <c r="AN687" s="130"/>
      <c r="AO687" s="130"/>
      <c r="AP687" s="130"/>
      <c r="AQ687" s="130"/>
      <c r="AR687" s="130"/>
      <c r="AS687" s="130"/>
      <c r="AT687" s="130"/>
      <c r="AU687" s="130"/>
      <c r="AV687" s="130"/>
    </row>
    <row r="688" spans="1:48" s="131" customFormat="1">
      <c r="A688" s="130" t="str">
        <f t="shared" si="27"/>
        <v xml:space="preserve">  </v>
      </c>
      <c r="B688" s="155"/>
      <c r="C688" s="156"/>
      <c r="D688" s="157"/>
      <c r="E688" s="293"/>
      <c r="F688" s="143"/>
      <c r="G688" s="143"/>
      <c r="H688" s="143"/>
      <c r="I688" s="143"/>
      <c r="J688" s="147"/>
      <c r="K688" s="148"/>
      <c r="L688" s="148"/>
      <c r="M688" s="153"/>
      <c r="N688" s="145"/>
      <c r="O688" s="148"/>
      <c r="P688" s="154"/>
      <c r="Q688" s="150"/>
      <c r="R688" s="154"/>
      <c r="S688" s="150"/>
      <c r="T688" s="151"/>
      <c r="U688" s="152"/>
      <c r="W688" s="130"/>
      <c r="X688" s="130"/>
      <c r="Y688" s="130"/>
      <c r="Z688" s="130"/>
      <c r="AA688" s="130"/>
      <c r="AB688" s="130"/>
      <c r="AC688" s="130"/>
      <c r="AD688" s="130"/>
      <c r="AE688" s="130"/>
      <c r="AF688" s="130"/>
      <c r="AG688" s="130"/>
      <c r="AH688" s="130"/>
      <c r="AI688" s="130"/>
      <c r="AJ688" s="130"/>
      <c r="AK688" s="130"/>
      <c r="AL688" s="130"/>
      <c r="AM688" s="130"/>
      <c r="AN688" s="130"/>
      <c r="AO688" s="130"/>
      <c r="AP688" s="130"/>
      <c r="AQ688" s="130"/>
      <c r="AR688" s="130"/>
      <c r="AS688" s="130"/>
      <c r="AT688" s="130"/>
      <c r="AU688" s="130"/>
      <c r="AV688" s="130"/>
    </row>
    <row r="689" spans="1:48" s="131" customFormat="1">
      <c r="A689" s="130" t="str">
        <f t="shared" si="27"/>
        <v xml:space="preserve">  </v>
      </c>
      <c r="B689" s="155"/>
      <c r="C689" s="156"/>
      <c r="D689" s="157"/>
      <c r="E689" s="293"/>
      <c r="F689" s="143"/>
      <c r="G689" s="143"/>
      <c r="H689" s="143"/>
      <c r="I689" s="143"/>
      <c r="J689" s="147"/>
      <c r="K689" s="148"/>
      <c r="L689" s="148"/>
      <c r="M689" s="153"/>
      <c r="N689" s="145"/>
      <c r="O689" s="148"/>
      <c r="P689" s="154"/>
      <c r="Q689" s="150"/>
      <c r="R689" s="154"/>
      <c r="S689" s="150"/>
      <c r="T689" s="151"/>
      <c r="U689" s="152"/>
      <c r="W689" s="130"/>
      <c r="X689" s="130"/>
      <c r="Y689" s="130"/>
      <c r="Z689" s="130"/>
      <c r="AA689" s="130"/>
      <c r="AB689" s="130"/>
      <c r="AC689" s="130"/>
      <c r="AD689" s="130"/>
      <c r="AE689" s="130"/>
      <c r="AF689" s="130"/>
      <c r="AG689" s="130"/>
      <c r="AH689" s="130"/>
      <c r="AI689" s="130"/>
      <c r="AJ689" s="130"/>
      <c r="AK689" s="130"/>
      <c r="AL689" s="130"/>
      <c r="AM689" s="130"/>
      <c r="AN689" s="130"/>
      <c r="AO689" s="130"/>
      <c r="AP689" s="130"/>
      <c r="AQ689" s="130"/>
      <c r="AR689" s="130"/>
      <c r="AS689" s="130"/>
      <c r="AT689" s="130"/>
      <c r="AU689" s="130"/>
      <c r="AV689" s="130"/>
    </row>
    <row r="690" spans="1:48" s="131" customFormat="1">
      <c r="A690" s="130" t="str">
        <f t="shared" si="27"/>
        <v xml:space="preserve">  </v>
      </c>
      <c r="B690" s="155"/>
      <c r="C690" s="156"/>
      <c r="D690" s="157"/>
      <c r="E690" s="293"/>
      <c r="F690" s="143"/>
      <c r="G690" s="143"/>
      <c r="H690" s="143"/>
      <c r="I690" s="143"/>
      <c r="J690" s="147"/>
      <c r="K690" s="148"/>
      <c r="L690" s="148"/>
      <c r="M690" s="148"/>
      <c r="N690" s="145"/>
      <c r="O690" s="148"/>
      <c r="P690" s="154"/>
      <c r="Q690" s="150"/>
      <c r="R690" s="154"/>
      <c r="S690" s="150"/>
      <c r="T690" s="151"/>
      <c r="U690" s="152"/>
      <c r="W690" s="130"/>
      <c r="X690" s="130"/>
      <c r="Y690" s="130"/>
      <c r="Z690" s="130"/>
      <c r="AA690" s="130"/>
      <c r="AB690" s="130"/>
      <c r="AC690" s="130"/>
      <c r="AD690" s="130"/>
      <c r="AE690" s="130"/>
      <c r="AF690" s="130"/>
      <c r="AG690" s="130"/>
      <c r="AH690" s="130"/>
      <c r="AI690" s="130"/>
      <c r="AJ690" s="130"/>
      <c r="AK690" s="130"/>
      <c r="AL690" s="130"/>
      <c r="AM690" s="130"/>
      <c r="AN690" s="130"/>
      <c r="AO690" s="130"/>
      <c r="AP690" s="130"/>
      <c r="AQ690" s="130"/>
      <c r="AR690" s="130"/>
      <c r="AS690" s="130"/>
      <c r="AT690" s="130"/>
      <c r="AU690" s="130"/>
      <c r="AV690" s="130"/>
    </row>
    <row r="691" spans="1:48" s="131" customFormat="1">
      <c r="A691" s="130" t="str">
        <f t="shared" si="27"/>
        <v xml:space="preserve">  </v>
      </c>
      <c r="B691" s="155"/>
      <c r="C691" s="156"/>
      <c r="D691" s="157"/>
      <c r="E691" s="293"/>
      <c r="F691" s="143"/>
      <c r="G691" s="143"/>
      <c r="H691" s="143"/>
      <c r="I691" s="143"/>
      <c r="J691" s="147"/>
      <c r="K691" s="148"/>
      <c r="L691" s="148"/>
      <c r="M691" s="148"/>
      <c r="N691" s="145"/>
      <c r="O691" s="148"/>
      <c r="P691" s="154"/>
      <c r="Q691" s="150"/>
      <c r="R691" s="154"/>
      <c r="S691" s="150"/>
      <c r="T691" s="151"/>
      <c r="U691" s="152"/>
      <c r="W691" s="130"/>
      <c r="X691" s="130"/>
      <c r="Y691" s="130"/>
      <c r="Z691" s="130"/>
      <c r="AA691" s="130"/>
      <c r="AB691" s="130"/>
      <c r="AC691" s="130"/>
      <c r="AD691" s="130"/>
      <c r="AE691" s="130"/>
      <c r="AF691" s="130"/>
      <c r="AG691" s="130"/>
      <c r="AH691" s="130"/>
      <c r="AI691" s="130"/>
      <c r="AJ691" s="130"/>
      <c r="AK691" s="130"/>
      <c r="AL691" s="130"/>
      <c r="AM691" s="130"/>
      <c r="AN691" s="130"/>
      <c r="AO691" s="130"/>
      <c r="AP691" s="130"/>
      <c r="AQ691" s="130"/>
      <c r="AR691" s="130"/>
      <c r="AS691" s="130"/>
      <c r="AT691" s="130"/>
      <c r="AU691" s="130"/>
      <c r="AV691" s="130"/>
    </row>
    <row r="692" spans="1:48" s="131" customFormat="1">
      <c r="A692" s="130" t="str">
        <f t="shared" si="27"/>
        <v xml:space="preserve">  </v>
      </c>
      <c r="B692" s="155"/>
      <c r="C692" s="156"/>
      <c r="D692" s="157"/>
      <c r="E692" s="293"/>
      <c r="F692" s="143"/>
      <c r="G692" s="143"/>
      <c r="H692" s="143"/>
      <c r="I692" s="143"/>
      <c r="J692" s="147"/>
      <c r="K692" s="148"/>
      <c r="L692" s="148"/>
      <c r="M692" s="153"/>
      <c r="N692" s="145"/>
      <c r="O692" s="148"/>
      <c r="P692" s="154"/>
      <c r="Q692" s="150"/>
      <c r="R692" s="154"/>
      <c r="S692" s="150"/>
      <c r="T692" s="151"/>
      <c r="U692" s="152"/>
      <c r="W692" s="130"/>
      <c r="X692" s="130"/>
      <c r="Y692" s="130"/>
      <c r="Z692" s="130"/>
      <c r="AA692" s="130"/>
      <c r="AB692" s="130"/>
      <c r="AC692" s="130"/>
      <c r="AD692" s="130"/>
      <c r="AE692" s="130"/>
      <c r="AF692" s="130"/>
      <c r="AG692" s="130"/>
      <c r="AH692" s="130"/>
      <c r="AI692" s="130"/>
      <c r="AJ692" s="130"/>
      <c r="AK692" s="130"/>
      <c r="AL692" s="130"/>
      <c r="AM692" s="130"/>
      <c r="AN692" s="130"/>
      <c r="AO692" s="130"/>
      <c r="AP692" s="130"/>
      <c r="AQ692" s="130"/>
      <c r="AR692" s="130"/>
      <c r="AS692" s="130"/>
      <c r="AT692" s="130"/>
      <c r="AU692" s="130"/>
      <c r="AV692" s="130"/>
    </row>
    <row r="693" spans="1:48" s="131" customFormat="1">
      <c r="A693" s="130" t="str">
        <f t="shared" si="27"/>
        <v xml:space="preserve">  </v>
      </c>
      <c r="B693" s="155"/>
      <c r="C693" s="156"/>
      <c r="D693" s="157"/>
      <c r="E693" s="293"/>
      <c r="F693" s="143"/>
      <c r="G693" s="143"/>
      <c r="H693" s="143"/>
      <c r="I693" s="143"/>
      <c r="J693" s="147"/>
      <c r="K693" s="148"/>
      <c r="L693" s="148"/>
      <c r="M693" s="153"/>
      <c r="N693" s="145"/>
      <c r="O693" s="148"/>
      <c r="P693" s="154"/>
      <c r="Q693" s="150"/>
      <c r="R693" s="154"/>
      <c r="S693" s="150"/>
      <c r="T693" s="151"/>
      <c r="U693" s="152"/>
      <c r="W693" s="130"/>
      <c r="X693" s="130"/>
      <c r="Y693" s="130"/>
      <c r="Z693" s="130"/>
      <c r="AA693" s="130"/>
      <c r="AB693" s="130"/>
      <c r="AC693" s="130"/>
      <c r="AD693" s="130"/>
      <c r="AE693" s="130"/>
      <c r="AF693" s="130"/>
      <c r="AG693" s="130"/>
      <c r="AH693" s="130"/>
      <c r="AI693" s="130"/>
      <c r="AJ693" s="130"/>
      <c r="AK693" s="130"/>
      <c r="AL693" s="130"/>
      <c r="AM693" s="130"/>
      <c r="AN693" s="130"/>
      <c r="AO693" s="130"/>
      <c r="AP693" s="130"/>
      <c r="AQ693" s="130"/>
      <c r="AR693" s="130"/>
      <c r="AS693" s="130"/>
      <c r="AT693" s="130"/>
      <c r="AU693" s="130"/>
      <c r="AV693" s="130"/>
    </row>
    <row r="694" spans="1:48" s="131" customFormat="1">
      <c r="A694" s="130" t="str">
        <f t="shared" si="27"/>
        <v xml:space="preserve">  </v>
      </c>
      <c r="B694" s="155"/>
      <c r="C694" s="156"/>
      <c r="D694" s="157"/>
      <c r="E694" s="293"/>
      <c r="F694" s="143"/>
      <c r="G694" s="143"/>
      <c r="H694" s="143"/>
      <c r="I694" s="143"/>
      <c r="J694" s="147"/>
      <c r="K694" s="148"/>
      <c r="L694" s="148"/>
      <c r="M694" s="153"/>
      <c r="N694" s="145"/>
      <c r="O694" s="148"/>
      <c r="P694" s="154"/>
      <c r="Q694" s="150"/>
      <c r="R694" s="154"/>
      <c r="S694" s="150"/>
      <c r="T694" s="151"/>
      <c r="U694" s="152"/>
      <c r="W694" s="130"/>
      <c r="X694" s="130"/>
      <c r="Y694" s="130"/>
      <c r="Z694" s="130"/>
      <c r="AA694" s="130"/>
      <c r="AB694" s="130"/>
      <c r="AC694" s="130"/>
      <c r="AD694" s="130"/>
      <c r="AE694" s="130"/>
      <c r="AF694" s="130"/>
      <c r="AG694" s="130"/>
      <c r="AH694" s="130"/>
      <c r="AI694" s="130"/>
      <c r="AJ694" s="130"/>
      <c r="AK694" s="130"/>
      <c r="AL694" s="130"/>
      <c r="AM694" s="130"/>
      <c r="AN694" s="130"/>
      <c r="AO694" s="130"/>
      <c r="AP694" s="130"/>
      <c r="AQ694" s="130"/>
      <c r="AR694" s="130"/>
      <c r="AS694" s="130"/>
      <c r="AT694" s="130"/>
      <c r="AU694" s="130"/>
      <c r="AV694" s="130"/>
    </row>
    <row r="695" spans="1:48" s="131" customFormat="1">
      <c r="A695" s="130" t="str">
        <f t="shared" si="27"/>
        <v xml:space="preserve">  </v>
      </c>
      <c r="B695" s="155"/>
      <c r="C695" s="156"/>
      <c r="D695" s="157"/>
      <c r="E695" s="293"/>
      <c r="F695" s="143"/>
      <c r="G695" s="143"/>
      <c r="H695" s="143"/>
      <c r="I695" s="143"/>
      <c r="J695" s="147"/>
      <c r="K695" s="148"/>
      <c r="L695" s="148"/>
      <c r="M695" s="153"/>
      <c r="N695" s="145"/>
      <c r="O695" s="148"/>
      <c r="P695" s="154"/>
      <c r="Q695" s="150"/>
      <c r="R695" s="154"/>
      <c r="S695" s="150"/>
      <c r="T695" s="151"/>
      <c r="U695" s="152"/>
      <c r="W695" s="130"/>
      <c r="X695" s="130"/>
      <c r="Y695" s="130"/>
      <c r="Z695" s="130"/>
      <c r="AA695" s="130"/>
      <c r="AB695" s="130"/>
      <c r="AC695" s="130"/>
      <c r="AD695" s="130"/>
      <c r="AE695" s="130"/>
      <c r="AF695" s="130"/>
      <c r="AG695" s="130"/>
      <c r="AH695" s="130"/>
      <c r="AI695" s="130"/>
      <c r="AJ695" s="130"/>
      <c r="AK695" s="130"/>
      <c r="AL695" s="130"/>
      <c r="AM695" s="130"/>
      <c r="AN695" s="130"/>
      <c r="AO695" s="130"/>
      <c r="AP695" s="130"/>
      <c r="AQ695" s="130"/>
      <c r="AR695" s="130"/>
      <c r="AS695" s="130"/>
      <c r="AT695" s="130"/>
      <c r="AU695" s="130"/>
      <c r="AV695" s="130"/>
    </row>
    <row r="696" spans="1:48" s="131" customFormat="1">
      <c r="A696" s="130" t="str">
        <f t="shared" si="27"/>
        <v xml:space="preserve">  </v>
      </c>
      <c r="B696" s="155"/>
      <c r="C696" s="156"/>
      <c r="D696" s="157"/>
      <c r="E696" s="293"/>
      <c r="F696" s="143"/>
      <c r="G696" s="143"/>
      <c r="H696" s="143"/>
      <c r="I696" s="143"/>
      <c r="J696" s="147"/>
      <c r="K696" s="148"/>
      <c r="L696" s="148"/>
      <c r="M696" s="153"/>
      <c r="N696" s="145"/>
      <c r="O696" s="148"/>
      <c r="P696" s="154"/>
      <c r="Q696" s="150"/>
      <c r="R696" s="154"/>
      <c r="S696" s="150"/>
      <c r="T696" s="151"/>
      <c r="U696" s="152"/>
      <c r="W696" s="130"/>
      <c r="X696" s="130"/>
      <c r="Y696" s="130"/>
      <c r="Z696" s="130"/>
      <c r="AA696" s="130"/>
      <c r="AB696" s="130"/>
      <c r="AC696" s="130"/>
      <c r="AD696" s="130"/>
      <c r="AE696" s="130"/>
      <c r="AF696" s="130"/>
      <c r="AG696" s="130"/>
      <c r="AH696" s="130"/>
      <c r="AI696" s="130"/>
      <c r="AJ696" s="130"/>
      <c r="AK696" s="130"/>
      <c r="AL696" s="130"/>
      <c r="AM696" s="130"/>
      <c r="AN696" s="130"/>
      <c r="AO696" s="130"/>
      <c r="AP696" s="130"/>
      <c r="AQ696" s="130"/>
      <c r="AR696" s="130"/>
      <c r="AS696" s="130"/>
      <c r="AT696" s="130"/>
      <c r="AU696" s="130"/>
      <c r="AV696" s="130"/>
    </row>
    <row r="697" spans="1:48" s="131" customFormat="1">
      <c r="A697" s="130" t="str">
        <f t="shared" si="27"/>
        <v xml:space="preserve">  </v>
      </c>
      <c r="B697" s="155"/>
      <c r="C697" s="156"/>
      <c r="D697" s="157"/>
      <c r="E697" s="293"/>
      <c r="F697" s="143"/>
      <c r="G697" s="143"/>
      <c r="H697" s="143"/>
      <c r="I697" s="143"/>
      <c r="J697" s="147"/>
      <c r="K697" s="148"/>
      <c r="L697" s="148"/>
      <c r="M697" s="148"/>
      <c r="N697" s="145"/>
      <c r="O697" s="148"/>
      <c r="P697" s="154"/>
      <c r="Q697" s="150"/>
      <c r="R697" s="154"/>
      <c r="S697" s="150"/>
      <c r="T697" s="151"/>
      <c r="U697" s="152"/>
      <c r="W697" s="130"/>
      <c r="X697" s="130"/>
      <c r="Y697" s="130"/>
      <c r="Z697" s="130"/>
      <c r="AA697" s="130"/>
      <c r="AB697" s="130"/>
      <c r="AC697" s="130"/>
      <c r="AD697" s="130"/>
      <c r="AE697" s="130"/>
      <c r="AF697" s="130"/>
      <c r="AG697" s="130"/>
      <c r="AH697" s="130"/>
      <c r="AI697" s="130"/>
      <c r="AJ697" s="130"/>
      <c r="AK697" s="130"/>
      <c r="AL697" s="130"/>
      <c r="AM697" s="130"/>
      <c r="AN697" s="130"/>
      <c r="AO697" s="130"/>
      <c r="AP697" s="130"/>
      <c r="AQ697" s="130"/>
      <c r="AR697" s="130"/>
      <c r="AS697" s="130"/>
      <c r="AT697" s="130"/>
      <c r="AU697" s="130"/>
      <c r="AV697" s="130"/>
    </row>
    <row r="698" spans="1:48" s="131" customFormat="1">
      <c r="A698" s="130" t="str">
        <f t="shared" si="27"/>
        <v xml:space="preserve">  </v>
      </c>
      <c r="B698" s="155"/>
      <c r="C698" s="156"/>
      <c r="D698" s="157"/>
      <c r="E698" s="293"/>
      <c r="F698" s="143"/>
      <c r="G698" s="143"/>
      <c r="H698" s="143"/>
      <c r="I698" s="143"/>
      <c r="J698" s="147"/>
      <c r="K698" s="148"/>
      <c r="L698" s="148"/>
      <c r="M698" s="148"/>
      <c r="N698" s="145"/>
      <c r="O698" s="148"/>
      <c r="P698" s="154"/>
      <c r="Q698" s="150"/>
      <c r="R698" s="154"/>
      <c r="S698" s="150"/>
      <c r="T698" s="151"/>
      <c r="U698" s="152"/>
      <c r="W698" s="130"/>
      <c r="X698" s="130"/>
      <c r="Y698" s="130"/>
      <c r="Z698" s="130"/>
      <c r="AA698" s="130"/>
      <c r="AB698" s="130"/>
      <c r="AC698" s="130"/>
      <c r="AD698" s="130"/>
      <c r="AE698" s="130"/>
      <c r="AF698" s="130"/>
      <c r="AG698" s="130"/>
      <c r="AH698" s="130"/>
      <c r="AI698" s="130"/>
      <c r="AJ698" s="130"/>
      <c r="AK698" s="130"/>
      <c r="AL698" s="130"/>
      <c r="AM698" s="130"/>
      <c r="AN698" s="130"/>
      <c r="AO698" s="130"/>
      <c r="AP698" s="130"/>
      <c r="AQ698" s="130"/>
      <c r="AR698" s="130"/>
      <c r="AS698" s="130"/>
      <c r="AT698" s="130"/>
      <c r="AU698" s="130"/>
      <c r="AV698" s="130"/>
    </row>
    <row r="699" spans="1:48" s="131" customFormat="1">
      <c r="A699" s="130" t="str">
        <f t="shared" si="27"/>
        <v xml:space="preserve">  </v>
      </c>
      <c r="B699" s="155"/>
      <c r="C699" s="156"/>
      <c r="D699" s="157"/>
      <c r="E699" s="293"/>
      <c r="F699" s="143"/>
      <c r="G699" s="143"/>
      <c r="H699" s="143"/>
      <c r="I699" s="143"/>
      <c r="J699" s="147"/>
      <c r="K699" s="148"/>
      <c r="L699" s="148"/>
      <c r="M699" s="153"/>
      <c r="N699" s="145"/>
      <c r="O699" s="148"/>
      <c r="P699" s="154"/>
      <c r="Q699" s="150"/>
      <c r="R699" s="154"/>
      <c r="S699" s="150"/>
      <c r="T699" s="151"/>
      <c r="U699" s="152"/>
      <c r="W699" s="130"/>
      <c r="X699" s="130"/>
      <c r="Y699" s="130"/>
      <c r="Z699" s="130"/>
      <c r="AA699" s="130"/>
      <c r="AB699" s="130"/>
      <c r="AC699" s="130"/>
      <c r="AD699" s="130"/>
      <c r="AE699" s="130"/>
      <c r="AF699" s="130"/>
      <c r="AG699" s="130"/>
      <c r="AH699" s="130"/>
      <c r="AI699" s="130"/>
      <c r="AJ699" s="130"/>
      <c r="AK699" s="130"/>
      <c r="AL699" s="130"/>
      <c r="AM699" s="130"/>
      <c r="AN699" s="130"/>
      <c r="AO699" s="130"/>
      <c r="AP699" s="130"/>
      <c r="AQ699" s="130"/>
      <c r="AR699" s="130"/>
      <c r="AS699" s="130"/>
      <c r="AT699" s="130"/>
      <c r="AU699" s="130"/>
      <c r="AV699" s="130"/>
    </row>
    <row r="700" spans="1:48" s="131" customFormat="1">
      <c r="A700" s="130" t="str">
        <f t="shared" si="27"/>
        <v xml:space="preserve">  </v>
      </c>
      <c r="B700" s="155"/>
      <c r="C700" s="156"/>
      <c r="D700" s="157"/>
      <c r="E700" s="293"/>
      <c r="F700" s="143"/>
      <c r="G700" s="143"/>
      <c r="H700" s="143"/>
      <c r="I700" s="143"/>
      <c r="J700" s="147"/>
      <c r="K700" s="148"/>
      <c r="L700" s="148"/>
      <c r="M700" s="153"/>
      <c r="N700" s="145"/>
      <c r="O700" s="148"/>
      <c r="P700" s="154"/>
      <c r="Q700" s="150"/>
      <c r="R700" s="154"/>
      <c r="S700" s="150"/>
      <c r="T700" s="151"/>
      <c r="U700" s="152"/>
      <c r="W700" s="130"/>
      <c r="X700" s="130"/>
      <c r="Y700" s="130"/>
      <c r="Z700" s="130"/>
      <c r="AA700" s="130"/>
      <c r="AB700" s="130"/>
      <c r="AC700" s="130"/>
      <c r="AD700" s="130"/>
      <c r="AE700" s="130"/>
      <c r="AF700" s="130"/>
      <c r="AG700" s="130"/>
      <c r="AH700" s="130"/>
      <c r="AI700" s="130"/>
      <c r="AJ700" s="130"/>
      <c r="AK700" s="130"/>
      <c r="AL700" s="130"/>
      <c r="AM700" s="130"/>
      <c r="AN700" s="130"/>
      <c r="AO700" s="130"/>
      <c r="AP700" s="130"/>
      <c r="AQ700" s="130"/>
      <c r="AR700" s="130"/>
      <c r="AS700" s="130"/>
      <c r="AT700" s="130"/>
      <c r="AU700" s="130"/>
      <c r="AV700" s="130"/>
    </row>
    <row r="701" spans="1:48" s="131" customFormat="1">
      <c r="A701" s="130" t="str">
        <f t="shared" si="27"/>
        <v xml:space="preserve">  </v>
      </c>
      <c r="B701" s="155"/>
      <c r="C701" s="156"/>
      <c r="D701" s="157"/>
      <c r="E701" s="293"/>
      <c r="F701" s="143"/>
      <c r="G701" s="143"/>
      <c r="H701" s="143"/>
      <c r="I701" s="143"/>
      <c r="J701" s="147"/>
      <c r="K701" s="148"/>
      <c r="L701" s="148"/>
      <c r="M701" s="148"/>
      <c r="N701" s="145"/>
      <c r="O701" s="148"/>
      <c r="P701" s="154"/>
      <c r="Q701" s="150"/>
      <c r="R701" s="154"/>
      <c r="S701" s="150"/>
      <c r="T701" s="151"/>
      <c r="U701" s="152"/>
      <c r="W701" s="130"/>
      <c r="X701" s="130"/>
      <c r="Y701" s="130"/>
      <c r="Z701" s="130"/>
      <c r="AA701" s="130"/>
      <c r="AB701" s="130"/>
      <c r="AC701" s="130"/>
      <c r="AD701" s="130"/>
      <c r="AE701" s="130"/>
      <c r="AF701" s="130"/>
      <c r="AG701" s="130"/>
      <c r="AH701" s="130"/>
      <c r="AI701" s="130"/>
      <c r="AJ701" s="130"/>
      <c r="AK701" s="130"/>
      <c r="AL701" s="130"/>
      <c r="AM701" s="130"/>
      <c r="AN701" s="130"/>
      <c r="AO701" s="130"/>
      <c r="AP701" s="130"/>
      <c r="AQ701" s="130"/>
      <c r="AR701" s="130"/>
      <c r="AS701" s="130"/>
      <c r="AT701" s="130"/>
      <c r="AU701" s="130"/>
      <c r="AV701" s="130"/>
    </row>
    <row r="702" spans="1:48" s="131" customFormat="1">
      <c r="A702" s="130" t="str">
        <f t="shared" si="27"/>
        <v xml:space="preserve">  </v>
      </c>
      <c r="B702" s="155"/>
      <c r="C702" s="156"/>
      <c r="D702" s="157"/>
      <c r="E702" s="293"/>
      <c r="F702" s="143"/>
      <c r="G702" s="143"/>
      <c r="H702" s="143"/>
      <c r="I702" s="143"/>
      <c r="J702" s="147"/>
      <c r="K702" s="148"/>
      <c r="L702" s="148"/>
      <c r="M702" s="148"/>
      <c r="N702" s="145"/>
      <c r="O702" s="148"/>
      <c r="P702" s="154"/>
      <c r="Q702" s="150"/>
      <c r="R702" s="154"/>
      <c r="S702" s="150"/>
      <c r="T702" s="151"/>
      <c r="U702" s="152"/>
      <c r="W702" s="130"/>
      <c r="X702" s="130"/>
      <c r="Y702" s="130"/>
      <c r="Z702" s="130"/>
      <c r="AA702" s="130"/>
      <c r="AB702" s="130"/>
      <c r="AC702" s="130"/>
      <c r="AD702" s="130"/>
      <c r="AE702" s="130"/>
      <c r="AF702" s="130"/>
      <c r="AG702" s="130"/>
      <c r="AH702" s="130"/>
      <c r="AI702" s="130"/>
      <c r="AJ702" s="130"/>
      <c r="AK702" s="130"/>
      <c r="AL702" s="130"/>
      <c r="AM702" s="130"/>
      <c r="AN702" s="130"/>
      <c r="AO702" s="130"/>
      <c r="AP702" s="130"/>
      <c r="AQ702" s="130"/>
      <c r="AR702" s="130"/>
      <c r="AS702" s="130"/>
      <c r="AT702" s="130"/>
      <c r="AU702" s="130"/>
      <c r="AV702" s="130"/>
    </row>
    <row r="703" spans="1:48" s="131" customFormat="1">
      <c r="A703" s="130" t="str">
        <f t="shared" si="27"/>
        <v xml:space="preserve">  </v>
      </c>
      <c r="B703" s="155"/>
      <c r="C703" s="156"/>
      <c r="D703" s="157"/>
      <c r="E703" s="293"/>
      <c r="F703" s="143"/>
      <c r="G703" s="143"/>
      <c r="H703" s="143"/>
      <c r="I703" s="143"/>
      <c r="J703" s="147"/>
      <c r="K703" s="148"/>
      <c r="L703" s="148"/>
      <c r="M703" s="153"/>
      <c r="N703" s="145"/>
      <c r="O703" s="148"/>
      <c r="P703" s="154"/>
      <c r="Q703" s="150"/>
      <c r="R703" s="154"/>
      <c r="S703" s="150"/>
      <c r="T703" s="151"/>
      <c r="U703" s="152"/>
      <c r="W703" s="130"/>
      <c r="X703" s="130"/>
      <c r="Y703" s="130"/>
      <c r="Z703" s="130"/>
      <c r="AA703" s="130"/>
      <c r="AB703" s="130"/>
      <c r="AC703" s="130"/>
      <c r="AD703" s="130"/>
      <c r="AE703" s="130"/>
      <c r="AF703" s="130"/>
      <c r="AG703" s="130"/>
      <c r="AH703" s="130"/>
      <c r="AI703" s="130"/>
      <c r="AJ703" s="130"/>
      <c r="AK703" s="130"/>
      <c r="AL703" s="130"/>
      <c r="AM703" s="130"/>
      <c r="AN703" s="130"/>
      <c r="AO703" s="130"/>
      <c r="AP703" s="130"/>
      <c r="AQ703" s="130"/>
      <c r="AR703" s="130"/>
      <c r="AS703" s="130"/>
      <c r="AT703" s="130"/>
      <c r="AU703" s="130"/>
      <c r="AV703" s="130"/>
    </row>
    <row r="704" spans="1:48" s="131" customFormat="1">
      <c r="A704" s="130" t="str">
        <f t="shared" si="27"/>
        <v xml:space="preserve">  </v>
      </c>
      <c r="B704" s="155"/>
      <c r="C704" s="156"/>
      <c r="D704" s="157"/>
      <c r="E704" s="293"/>
      <c r="F704" s="143"/>
      <c r="G704" s="143"/>
      <c r="H704" s="143"/>
      <c r="I704" s="143"/>
      <c r="J704" s="147"/>
      <c r="K704" s="148"/>
      <c r="L704" s="148"/>
      <c r="M704" s="153"/>
      <c r="N704" s="145"/>
      <c r="O704" s="148"/>
      <c r="P704" s="154"/>
      <c r="Q704" s="150"/>
      <c r="R704" s="154"/>
      <c r="S704" s="150"/>
      <c r="T704" s="151"/>
      <c r="U704" s="152"/>
      <c r="W704" s="130"/>
      <c r="X704" s="130"/>
      <c r="Y704" s="130"/>
      <c r="Z704" s="130"/>
      <c r="AA704" s="130"/>
      <c r="AB704" s="130"/>
      <c r="AC704" s="130"/>
      <c r="AD704" s="130"/>
      <c r="AE704" s="130"/>
      <c r="AF704" s="130"/>
      <c r="AG704" s="130"/>
      <c r="AH704" s="130"/>
      <c r="AI704" s="130"/>
      <c r="AJ704" s="130"/>
      <c r="AK704" s="130"/>
      <c r="AL704" s="130"/>
      <c r="AM704" s="130"/>
      <c r="AN704" s="130"/>
      <c r="AO704" s="130"/>
      <c r="AP704" s="130"/>
      <c r="AQ704" s="130"/>
      <c r="AR704" s="130"/>
      <c r="AS704" s="130"/>
      <c r="AT704" s="130"/>
      <c r="AU704" s="130"/>
      <c r="AV704" s="130"/>
    </row>
    <row r="705" spans="1:48" s="131" customFormat="1">
      <c r="A705" s="130" t="str">
        <f t="shared" si="27"/>
        <v xml:space="preserve">  </v>
      </c>
      <c r="B705" s="155"/>
      <c r="C705" s="156"/>
      <c r="D705" s="157"/>
      <c r="E705" s="293"/>
      <c r="F705" s="143"/>
      <c r="G705" s="143"/>
      <c r="H705" s="143"/>
      <c r="I705" s="143"/>
      <c r="J705" s="147"/>
      <c r="K705" s="148"/>
      <c r="L705" s="148"/>
      <c r="M705" s="153"/>
      <c r="N705" s="145"/>
      <c r="O705" s="148"/>
      <c r="P705" s="154"/>
      <c r="Q705" s="150"/>
      <c r="R705" s="154"/>
      <c r="S705" s="150"/>
      <c r="T705" s="151"/>
      <c r="U705" s="152"/>
      <c r="W705" s="130"/>
      <c r="X705" s="130"/>
      <c r="Y705" s="130"/>
      <c r="Z705" s="130"/>
      <c r="AA705" s="130"/>
      <c r="AB705" s="130"/>
      <c r="AC705" s="130"/>
      <c r="AD705" s="130"/>
      <c r="AE705" s="130"/>
      <c r="AF705" s="130"/>
      <c r="AG705" s="130"/>
      <c r="AH705" s="130"/>
      <c r="AI705" s="130"/>
      <c r="AJ705" s="130"/>
      <c r="AK705" s="130"/>
      <c r="AL705" s="130"/>
      <c r="AM705" s="130"/>
      <c r="AN705" s="130"/>
      <c r="AO705" s="130"/>
      <c r="AP705" s="130"/>
      <c r="AQ705" s="130"/>
      <c r="AR705" s="130"/>
      <c r="AS705" s="130"/>
      <c r="AT705" s="130"/>
      <c r="AU705" s="130"/>
      <c r="AV705" s="130"/>
    </row>
    <row r="706" spans="1:48" s="131" customFormat="1">
      <c r="A706" s="130" t="str">
        <f t="shared" si="27"/>
        <v xml:space="preserve">  </v>
      </c>
      <c r="B706" s="155"/>
      <c r="C706" s="156"/>
      <c r="D706" s="157"/>
      <c r="E706" s="293"/>
      <c r="F706" s="143"/>
      <c r="G706" s="143"/>
      <c r="H706" s="143"/>
      <c r="I706" s="143"/>
      <c r="J706" s="147"/>
      <c r="K706" s="148"/>
      <c r="L706" s="148"/>
      <c r="M706" s="153"/>
      <c r="N706" s="145"/>
      <c r="O706" s="148"/>
      <c r="P706" s="154"/>
      <c r="Q706" s="150"/>
      <c r="R706" s="154"/>
      <c r="S706" s="150"/>
      <c r="T706" s="151"/>
      <c r="U706" s="152"/>
      <c r="W706" s="130"/>
      <c r="X706" s="130"/>
      <c r="Y706" s="130"/>
      <c r="Z706" s="130"/>
      <c r="AA706" s="130"/>
      <c r="AB706" s="130"/>
      <c r="AC706" s="130"/>
      <c r="AD706" s="130"/>
      <c r="AE706" s="130"/>
      <c r="AF706" s="130"/>
      <c r="AG706" s="130"/>
      <c r="AH706" s="130"/>
      <c r="AI706" s="130"/>
      <c r="AJ706" s="130"/>
      <c r="AK706" s="130"/>
      <c r="AL706" s="130"/>
      <c r="AM706" s="130"/>
      <c r="AN706" s="130"/>
      <c r="AO706" s="130"/>
      <c r="AP706" s="130"/>
      <c r="AQ706" s="130"/>
      <c r="AR706" s="130"/>
      <c r="AS706" s="130"/>
      <c r="AT706" s="130"/>
      <c r="AU706" s="130"/>
      <c r="AV706" s="130"/>
    </row>
    <row r="707" spans="1:48" s="131" customFormat="1">
      <c r="A707" s="130" t="str">
        <f t="shared" si="27"/>
        <v xml:space="preserve">  </v>
      </c>
      <c r="B707" s="155"/>
      <c r="C707" s="156"/>
      <c r="D707" s="157"/>
      <c r="E707" s="293"/>
      <c r="F707" s="143"/>
      <c r="G707" s="143"/>
      <c r="H707" s="143"/>
      <c r="I707" s="143"/>
      <c r="J707" s="147"/>
      <c r="K707" s="148"/>
      <c r="L707" s="148"/>
      <c r="M707" s="153"/>
      <c r="N707" s="145"/>
      <c r="O707" s="148"/>
      <c r="P707" s="154"/>
      <c r="Q707" s="150"/>
      <c r="R707" s="154"/>
      <c r="S707" s="150"/>
      <c r="T707" s="151"/>
      <c r="U707" s="152"/>
      <c r="W707" s="130"/>
      <c r="X707" s="130"/>
      <c r="Y707" s="130"/>
      <c r="Z707" s="130"/>
      <c r="AA707" s="130"/>
      <c r="AB707" s="130"/>
      <c r="AC707" s="130"/>
      <c r="AD707" s="130"/>
      <c r="AE707" s="130"/>
      <c r="AF707" s="130"/>
      <c r="AG707" s="130"/>
      <c r="AH707" s="130"/>
      <c r="AI707" s="130"/>
      <c r="AJ707" s="130"/>
      <c r="AK707" s="130"/>
      <c r="AL707" s="130"/>
      <c r="AM707" s="130"/>
      <c r="AN707" s="130"/>
      <c r="AO707" s="130"/>
      <c r="AP707" s="130"/>
      <c r="AQ707" s="130"/>
      <c r="AR707" s="130"/>
      <c r="AS707" s="130"/>
      <c r="AT707" s="130"/>
      <c r="AU707" s="130"/>
      <c r="AV707" s="130"/>
    </row>
    <row r="708" spans="1:48" s="131" customFormat="1">
      <c r="A708" s="130" t="str">
        <f t="shared" si="27"/>
        <v xml:space="preserve">  </v>
      </c>
      <c r="B708" s="155"/>
      <c r="C708" s="156"/>
      <c r="D708" s="157"/>
      <c r="E708" s="293"/>
      <c r="F708" s="143"/>
      <c r="G708" s="143"/>
      <c r="H708" s="143"/>
      <c r="I708" s="143"/>
      <c r="J708" s="147"/>
      <c r="K708" s="148"/>
      <c r="L708" s="148"/>
      <c r="M708" s="153"/>
      <c r="N708" s="145"/>
      <c r="O708" s="148"/>
      <c r="P708" s="154"/>
      <c r="Q708" s="150"/>
      <c r="R708" s="154"/>
      <c r="S708" s="150"/>
      <c r="T708" s="151"/>
      <c r="U708" s="152"/>
      <c r="W708" s="130"/>
      <c r="X708" s="130"/>
      <c r="Y708" s="130"/>
      <c r="Z708" s="130"/>
      <c r="AA708" s="130"/>
      <c r="AB708" s="130"/>
      <c r="AC708" s="130"/>
      <c r="AD708" s="130"/>
      <c r="AE708" s="130"/>
      <c r="AF708" s="130"/>
      <c r="AG708" s="130"/>
      <c r="AH708" s="130"/>
      <c r="AI708" s="130"/>
      <c r="AJ708" s="130"/>
      <c r="AK708" s="130"/>
      <c r="AL708" s="130"/>
      <c r="AM708" s="130"/>
      <c r="AN708" s="130"/>
      <c r="AO708" s="130"/>
      <c r="AP708" s="130"/>
      <c r="AQ708" s="130"/>
      <c r="AR708" s="130"/>
      <c r="AS708" s="130"/>
      <c r="AT708" s="130"/>
      <c r="AU708" s="130"/>
      <c r="AV708" s="130"/>
    </row>
    <row r="709" spans="1:48" s="131" customFormat="1">
      <c r="A709" s="130" t="str">
        <f t="shared" si="27"/>
        <v xml:space="preserve">  </v>
      </c>
      <c r="B709" s="155"/>
      <c r="C709" s="156"/>
      <c r="D709" s="157"/>
      <c r="E709" s="293"/>
      <c r="F709" s="143"/>
      <c r="G709" s="143"/>
      <c r="H709" s="143"/>
      <c r="I709" s="143"/>
      <c r="J709" s="147"/>
      <c r="K709" s="148"/>
      <c r="L709" s="148"/>
      <c r="M709" s="153"/>
      <c r="N709" s="145"/>
      <c r="O709" s="148"/>
      <c r="P709" s="154"/>
      <c r="Q709" s="150"/>
      <c r="R709" s="154"/>
      <c r="S709" s="150"/>
      <c r="T709" s="151"/>
      <c r="U709" s="152"/>
      <c r="W709" s="130"/>
      <c r="X709" s="130"/>
      <c r="Y709" s="130"/>
      <c r="Z709" s="130"/>
      <c r="AA709" s="130"/>
      <c r="AB709" s="130"/>
      <c r="AC709" s="130"/>
      <c r="AD709" s="130"/>
      <c r="AE709" s="130"/>
      <c r="AF709" s="130"/>
      <c r="AG709" s="130"/>
      <c r="AH709" s="130"/>
      <c r="AI709" s="130"/>
      <c r="AJ709" s="130"/>
      <c r="AK709" s="130"/>
      <c r="AL709" s="130"/>
      <c r="AM709" s="130"/>
      <c r="AN709" s="130"/>
      <c r="AO709" s="130"/>
      <c r="AP709" s="130"/>
      <c r="AQ709" s="130"/>
      <c r="AR709" s="130"/>
      <c r="AS709" s="130"/>
      <c r="AT709" s="130"/>
      <c r="AU709" s="130"/>
      <c r="AV709" s="130"/>
    </row>
    <row r="710" spans="1:48" s="131" customFormat="1">
      <c r="A710" s="130" t="str">
        <f t="shared" si="27"/>
        <v xml:space="preserve">  </v>
      </c>
      <c r="B710" s="155"/>
      <c r="C710" s="156"/>
      <c r="D710" s="157"/>
      <c r="E710" s="293"/>
      <c r="F710" s="143"/>
      <c r="G710" s="143"/>
      <c r="H710" s="143"/>
      <c r="I710" s="143"/>
      <c r="J710" s="147"/>
      <c r="K710" s="148"/>
      <c r="L710" s="148"/>
      <c r="M710" s="153"/>
      <c r="N710" s="145"/>
      <c r="O710" s="148"/>
      <c r="P710" s="154"/>
      <c r="Q710" s="150"/>
      <c r="R710" s="154"/>
      <c r="S710" s="150"/>
      <c r="T710" s="151"/>
      <c r="U710" s="152"/>
      <c r="W710" s="130"/>
      <c r="X710" s="130"/>
      <c r="Y710" s="130"/>
      <c r="Z710" s="130"/>
      <c r="AA710" s="130"/>
      <c r="AB710" s="130"/>
      <c r="AC710" s="130"/>
      <c r="AD710" s="130"/>
      <c r="AE710" s="130"/>
      <c r="AF710" s="130"/>
      <c r="AG710" s="130"/>
      <c r="AH710" s="130"/>
      <c r="AI710" s="130"/>
      <c r="AJ710" s="130"/>
      <c r="AK710" s="130"/>
      <c r="AL710" s="130"/>
      <c r="AM710" s="130"/>
      <c r="AN710" s="130"/>
      <c r="AO710" s="130"/>
      <c r="AP710" s="130"/>
      <c r="AQ710" s="130"/>
      <c r="AR710" s="130"/>
      <c r="AS710" s="130"/>
      <c r="AT710" s="130"/>
      <c r="AU710" s="130"/>
      <c r="AV710" s="130"/>
    </row>
    <row r="711" spans="1:48" s="131" customFormat="1">
      <c r="A711" s="130" t="str">
        <f t="shared" si="27"/>
        <v xml:space="preserve">  </v>
      </c>
      <c r="B711" s="155"/>
      <c r="C711" s="156"/>
      <c r="D711" s="157"/>
      <c r="E711" s="293"/>
      <c r="F711" s="143"/>
      <c r="G711" s="143"/>
      <c r="H711" s="143"/>
      <c r="I711" s="143"/>
      <c r="J711" s="147"/>
      <c r="K711" s="148"/>
      <c r="L711" s="148"/>
      <c r="M711" s="153"/>
      <c r="N711" s="145"/>
      <c r="O711" s="148"/>
      <c r="P711" s="154"/>
      <c r="Q711" s="150"/>
      <c r="R711" s="154"/>
      <c r="S711" s="150"/>
      <c r="T711" s="151"/>
      <c r="U711" s="152"/>
      <c r="W711" s="130"/>
      <c r="X711" s="130"/>
      <c r="Y711" s="130"/>
      <c r="Z711" s="130"/>
      <c r="AA711" s="130"/>
      <c r="AB711" s="130"/>
      <c r="AC711" s="130"/>
      <c r="AD711" s="130"/>
      <c r="AE711" s="130"/>
      <c r="AF711" s="130"/>
      <c r="AG711" s="130"/>
      <c r="AH711" s="130"/>
      <c r="AI711" s="130"/>
      <c r="AJ711" s="130"/>
      <c r="AK711" s="130"/>
      <c r="AL711" s="130"/>
      <c r="AM711" s="130"/>
      <c r="AN711" s="130"/>
      <c r="AO711" s="130"/>
      <c r="AP711" s="130"/>
      <c r="AQ711" s="130"/>
      <c r="AR711" s="130"/>
      <c r="AS711" s="130"/>
      <c r="AT711" s="130"/>
      <c r="AU711" s="130"/>
      <c r="AV711" s="130"/>
    </row>
    <row r="712" spans="1:48" s="131" customFormat="1">
      <c r="A712" s="130" t="str">
        <f t="shared" si="27"/>
        <v xml:space="preserve">  </v>
      </c>
      <c r="B712" s="155"/>
      <c r="C712" s="156"/>
      <c r="D712" s="157"/>
      <c r="E712" s="293"/>
      <c r="F712" s="143"/>
      <c r="G712" s="143"/>
      <c r="H712" s="143"/>
      <c r="I712" s="143"/>
      <c r="J712" s="147"/>
      <c r="K712" s="148"/>
      <c r="L712" s="148"/>
      <c r="M712" s="148"/>
      <c r="N712" s="145"/>
      <c r="O712" s="148"/>
      <c r="P712" s="154"/>
      <c r="Q712" s="150"/>
      <c r="R712" s="154"/>
      <c r="S712" s="150"/>
      <c r="T712" s="151"/>
      <c r="U712" s="152"/>
      <c r="W712" s="130"/>
      <c r="X712" s="130"/>
      <c r="Y712" s="130"/>
      <c r="Z712" s="130"/>
      <c r="AA712" s="130"/>
      <c r="AB712" s="130"/>
      <c r="AC712" s="130"/>
      <c r="AD712" s="130"/>
      <c r="AE712" s="130"/>
      <c r="AF712" s="130"/>
      <c r="AG712" s="130"/>
      <c r="AH712" s="130"/>
      <c r="AI712" s="130"/>
      <c r="AJ712" s="130"/>
      <c r="AK712" s="130"/>
      <c r="AL712" s="130"/>
      <c r="AM712" s="130"/>
      <c r="AN712" s="130"/>
      <c r="AO712" s="130"/>
      <c r="AP712" s="130"/>
      <c r="AQ712" s="130"/>
      <c r="AR712" s="130"/>
      <c r="AS712" s="130"/>
      <c r="AT712" s="130"/>
      <c r="AU712" s="130"/>
      <c r="AV712" s="130"/>
    </row>
    <row r="713" spans="1:48" s="131" customFormat="1">
      <c r="A713" s="130" t="str">
        <f t="shared" si="27"/>
        <v xml:space="preserve">  </v>
      </c>
      <c r="B713" s="155"/>
      <c r="C713" s="156"/>
      <c r="D713" s="157"/>
      <c r="E713" s="293"/>
      <c r="F713" s="143"/>
      <c r="G713" s="143"/>
      <c r="H713" s="143"/>
      <c r="I713" s="143"/>
      <c r="J713" s="147"/>
      <c r="K713" s="148"/>
      <c r="L713" s="148"/>
      <c r="M713" s="148"/>
      <c r="N713" s="145"/>
      <c r="O713" s="148"/>
      <c r="P713" s="154"/>
      <c r="Q713" s="150"/>
      <c r="R713" s="154"/>
      <c r="S713" s="150"/>
      <c r="T713" s="151"/>
      <c r="U713" s="152"/>
      <c r="W713" s="130"/>
      <c r="X713" s="130"/>
      <c r="Y713" s="130"/>
      <c r="Z713" s="130"/>
      <c r="AA713" s="130"/>
      <c r="AB713" s="130"/>
      <c r="AC713" s="130"/>
      <c r="AD713" s="130"/>
      <c r="AE713" s="130"/>
      <c r="AF713" s="130"/>
      <c r="AG713" s="130"/>
      <c r="AH713" s="130"/>
      <c r="AI713" s="130"/>
      <c r="AJ713" s="130"/>
      <c r="AK713" s="130"/>
      <c r="AL713" s="130"/>
      <c r="AM713" s="130"/>
      <c r="AN713" s="130"/>
      <c r="AO713" s="130"/>
      <c r="AP713" s="130"/>
      <c r="AQ713" s="130"/>
      <c r="AR713" s="130"/>
      <c r="AS713" s="130"/>
      <c r="AT713" s="130"/>
      <c r="AU713" s="130"/>
      <c r="AV713" s="130"/>
    </row>
    <row r="714" spans="1:48" s="131" customFormat="1">
      <c r="A714" s="130" t="str">
        <f t="shared" si="27"/>
        <v xml:space="preserve">  </v>
      </c>
      <c r="B714" s="155"/>
      <c r="C714" s="156"/>
      <c r="D714" s="157"/>
      <c r="E714" s="293"/>
      <c r="F714" s="143"/>
      <c r="G714" s="143"/>
      <c r="H714" s="143"/>
      <c r="I714" s="143"/>
      <c r="J714" s="147"/>
      <c r="K714" s="148"/>
      <c r="L714" s="148"/>
      <c r="M714" s="153"/>
      <c r="N714" s="145"/>
      <c r="O714" s="148"/>
      <c r="P714" s="154"/>
      <c r="Q714" s="150"/>
      <c r="R714" s="154"/>
      <c r="S714" s="150"/>
      <c r="T714" s="151"/>
      <c r="U714" s="152"/>
      <c r="W714" s="130"/>
      <c r="X714" s="130"/>
      <c r="Y714" s="130"/>
      <c r="Z714" s="130"/>
      <c r="AA714" s="130"/>
      <c r="AB714" s="130"/>
      <c r="AC714" s="130"/>
      <c r="AD714" s="130"/>
      <c r="AE714" s="130"/>
      <c r="AF714" s="130"/>
      <c r="AG714" s="130"/>
      <c r="AH714" s="130"/>
      <c r="AI714" s="130"/>
      <c r="AJ714" s="130"/>
      <c r="AK714" s="130"/>
      <c r="AL714" s="130"/>
      <c r="AM714" s="130"/>
      <c r="AN714" s="130"/>
      <c r="AO714" s="130"/>
      <c r="AP714" s="130"/>
      <c r="AQ714" s="130"/>
      <c r="AR714" s="130"/>
      <c r="AS714" s="130"/>
      <c r="AT714" s="130"/>
      <c r="AU714" s="130"/>
      <c r="AV714" s="130"/>
    </row>
    <row r="715" spans="1:48" s="131" customFormat="1">
      <c r="A715" s="130" t="str">
        <f t="shared" si="27"/>
        <v xml:space="preserve">  </v>
      </c>
      <c r="B715" s="155"/>
      <c r="C715" s="156"/>
      <c r="D715" s="157"/>
      <c r="E715" s="293"/>
      <c r="F715" s="143"/>
      <c r="G715" s="143"/>
      <c r="H715" s="143"/>
      <c r="I715" s="143"/>
      <c r="J715" s="147"/>
      <c r="K715" s="148"/>
      <c r="L715" s="148"/>
      <c r="M715" s="153"/>
      <c r="N715" s="145"/>
      <c r="O715" s="148"/>
      <c r="P715" s="154"/>
      <c r="Q715" s="150"/>
      <c r="R715" s="154"/>
      <c r="S715" s="150"/>
      <c r="T715" s="151"/>
      <c r="U715" s="152"/>
      <c r="W715" s="130"/>
      <c r="X715" s="130"/>
      <c r="Y715" s="130"/>
      <c r="Z715" s="130"/>
      <c r="AA715" s="130"/>
      <c r="AB715" s="130"/>
      <c r="AC715" s="130"/>
      <c r="AD715" s="130"/>
      <c r="AE715" s="130"/>
      <c r="AF715" s="130"/>
      <c r="AG715" s="130"/>
      <c r="AH715" s="130"/>
      <c r="AI715" s="130"/>
      <c r="AJ715" s="130"/>
      <c r="AK715" s="130"/>
      <c r="AL715" s="130"/>
      <c r="AM715" s="130"/>
      <c r="AN715" s="130"/>
      <c r="AO715" s="130"/>
      <c r="AP715" s="130"/>
      <c r="AQ715" s="130"/>
      <c r="AR715" s="130"/>
      <c r="AS715" s="130"/>
      <c r="AT715" s="130"/>
      <c r="AU715" s="130"/>
      <c r="AV715" s="130"/>
    </row>
    <row r="716" spans="1:48" s="131" customFormat="1">
      <c r="A716" s="130" t="str">
        <f t="shared" si="27"/>
        <v xml:space="preserve">  </v>
      </c>
      <c r="B716" s="155"/>
      <c r="C716" s="156"/>
      <c r="D716" s="157"/>
      <c r="E716" s="293"/>
      <c r="F716" s="143"/>
      <c r="G716" s="143"/>
      <c r="H716" s="143"/>
      <c r="I716" s="143"/>
      <c r="J716" s="147"/>
      <c r="K716" s="148"/>
      <c r="L716" s="148"/>
      <c r="M716" s="153"/>
      <c r="N716" s="145"/>
      <c r="O716" s="148"/>
      <c r="P716" s="154"/>
      <c r="Q716" s="150"/>
      <c r="R716" s="154"/>
      <c r="S716" s="150"/>
      <c r="T716" s="151"/>
      <c r="U716" s="152"/>
      <c r="W716" s="130"/>
      <c r="X716" s="130"/>
      <c r="Y716" s="130"/>
      <c r="Z716" s="130"/>
      <c r="AA716" s="130"/>
      <c r="AB716" s="130"/>
      <c r="AC716" s="130"/>
      <c r="AD716" s="130"/>
      <c r="AE716" s="130"/>
      <c r="AF716" s="130"/>
      <c r="AG716" s="130"/>
      <c r="AH716" s="130"/>
      <c r="AI716" s="130"/>
      <c r="AJ716" s="130"/>
      <c r="AK716" s="130"/>
      <c r="AL716" s="130"/>
      <c r="AM716" s="130"/>
      <c r="AN716" s="130"/>
      <c r="AO716" s="130"/>
      <c r="AP716" s="130"/>
      <c r="AQ716" s="130"/>
      <c r="AR716" s="130"/>
      <c r="AS716" s="130"/>
      <c r="AT716" s="130"/>
      <c r="AU716" s="130"/>
      <c r="AV716" s="130"/>
    </row>
    <row r="717" spans="1:48" s="131" customFormat="1">
      <c r="A717" s="130" t="str">
        <f t="shared" si="27"/>
        <v xml:space="preserve">  </v>
      </c>
      <c r="B717" s="155"/>
      <c r="C717" s="156"/>
      <c r="D717" s="157"/>
      <c r="E717" s="293"/>
      <c r="F717" s="143"/>
      <c r="G717" s="143"/>
      <c r="H717" s="143"/>
      <c r="I717" s="143"/>
      <c r="J717" s="147"/>
      <c r="K717" s="148"/>
      <c r="L717" s="148"/>
      <c r="M717" s="153"/>
      <c r="N717" s="145"/>
      <c r="O717" s="148"/>
      <c r="P717" s="154"/>
      <c r="Q717" s="150"/>
      <c r="R717" s="154"/>
      <c r="S717" s="150"/>
      <c r="T717" s="151"/>
      <c r="U717" s="152"/>
      <c r="W717" s="130"/>
      <c r="X717" s="130"/>
      <c r="Y717" s="130"/>
      <c r="Z717" s="130"/>
      <c r="AA717" s="130"/>
      <c r="AB717" s="130"/>
      <c r="AC717" s="130"/>
      <c r="AD717" s="130"/>
      <c r="AE717" s="130"/>
      <c r="AF717" s="130"/>
      <c r="AG717" s="130"/>
      <c r="AH717" s="130"/>
      <c r="AI717" s="130"/>
      <c r="AJ717" s="130"/>
      <c r="AK717" s="130"/>
      <c r="AL717" s="130"/>
      <c r="AM717" s="130"/>
      <c r="AN717" s="130"/>
      <c r="AO717" s="130"/>
      <c r="AP717" s="130"/>
      <c r="AQ717" s="130"/>
      <c r="AR717" s="130"/>
      <c r="AS717" s="130"/>
      <c r="AT717" s="130"/>
      <c r="AU717" s="130"/>
      <c r="AV717" s="130"/>
    </row>
    <row r="718" spans="1:48" s="131" customFormat="1">
      <c r="A718" s="130" t="str">
        <f t="shared" si="27"/>
        <v xml:space="preserve">  </v>
      </c>
      <c r="B718" s="155"/>
      <c r="C718" s="156"/>
      <c r="D718" s="157"/>
      <c r="E718" s="293"/>
      <c r="F718" s="143"/>
      <c r="G718" s="143"/>
      <c r="H718" s="143"/>
      <c r="I718" s="143"/>
      <c r="J718" s="147"/>
      <c r="K718" s="148"/>
      <c r="L718" s="148"/>
      <c r="M718" s="153"/>
      <c r="N718" s="145"/>
      <c r="O718" s="148"/>
      <c r="P718" s="154"/>
      <c r="Q718" s="150"/>
      <c r="R718" s="154"/>
      <c r="S718" s="150"/>
      <c r="T718" s="151"/>
      <c r="U718" s="152"/>
      <c r="W718" s="130"/>
      <c r="X718" s="130"/>
      <c r="Y718" s="130"/>
      <c r="Z718" s="130"/>
      <c r="AA718" s="130"/>
      <c r="AB718" s="130"/>
      <c r="AC718" s="130"/>
      <c r="AD718" s="130"/>
      <c r="AE718" s="130"/>
      <c r="AF718" s="130"/>
      <c r="AG718" s="130"/>
      <c r="AH718" s="130"/>
      <c r="AI718" s="130"/>
      <c r="AJ718" s="130"/>
      <c r="AK718" s="130"/>
      <c r="AL718" s="130"/>
      <c r="AM718" s="130"/>
      <c r="AN718" s="130"/>
      <c r="AO718" s="130"/>
      <c r="AP718" s="130"/>
      <c r="AQ718" s="130"/>
      <c r="AR718" s="130"/>
      <c r="AS718" s="130"/>
      <c r="AT718" s="130"/>
      <c r="AU718" s="130"/>
      <c r="AV718" s="130"/>
    </row>
    <row r="719" spans="1:48" s="131" customFormat="1">
      <c r="A719" s="130" t="str">
        <f t="shared" si="27"/>
        <v xml:space="preserve">  </v>
      </c>
      <c r="B719" s="155"/>
      <c r="C719" s="156"/>
      <c r="D719" s="157"/>
      <c r="E719" s="293"/>
      <c r="F719" s="143"/>
      <c r="G719" s="143"/>
      <c r="H719" s="143"/>
      <c r="I719" s="143"/>
      <c r="J719" s="147"/>
      <c r="K719" s="148"/>
      <c r="L719" s="148"/>
      <c r="M719" s="148"/>
      <c r="N719" s="145"/>
      <c r="O719" s="148"/>
      <c r="P719" s="154"/>
      <c r="Q719" s="150"/>
      <c r="R719" s="154"/>
      <c r="S719" s="150"/>
      <c r="T719" s="151"/>
      <c r="U719" s="152"/>
      <c r="W719" s="130"/>
      <c r="X719" s="130"/>
      <c r="Y719" s="130"/>
      <c r="Z719" s="130"/>
      <c r="AA719" s="130"/>
      <c r="AB719" s="130"/>
      <c r="AC719" s="130"/>
      <c r="AD719" s="130"/>
      <c r="AE719" s="130"/>
      <c r="AF719" s="130"/>
      <c r="AG719" s="130"/>
      <c r="AH719" s="130"/>
      <c r="AI719" s="130"/>
      <c r="AJ719" s="130"/>
      <c r="AK719" s="130"/>
      <c r="AL719" s="130"/>
      <c r="AM719" s="130"/>
      <c r="AN719" s="130"/>
      <c r="AO719" s="130"/>
      <c r="AP719" s="130"/>
      <c r="AQ719" s="130"/>
      <c r="AR719" s="130"/>
      <c r="AS719" s="130"/>
      <c r="AT719" s="130"/>
      <c r="AU719" s="130"/>
      <c r="AV719" s="130"/>
    </row>
    <row r="720" spans="1:48" s="131" customFormat="1">
      <c r="A720" s="130" t="str">
        <f t="shared" si="27"/>
        <v xml:space="preserve">  </v>
      </c>
      <c r="B720" s="155"/>
      <c r="C720" s="156"/>
      <c r="D720" s="157"/>
      <c r="E720" s="293"/>
      <c r="F720" s="143"/>
      <c r="G720" s="143"/>
      <c r="H720" s="143"/>
      <c r="I720" s="143"/>
      <c r="J720" s="147"/>
      <c r="K720" s="148"/>
      <c r="L720" s="148"/>
      <c r="M720" s="148"/>
      <c r="N720" s="145"/>
      <c r="O720" s="148"/>
      <c r="P720" s="154"/>
      <c r="Q720" s="150"/>
      <c r="R720" s="154"/>
      <c r="S720" s="150"/>
      <c r="T720" s="151"/>
      <c r="U720" s="152"/>
      <c r="W720" s="130"/>
      <c r="X720" s="130"/>
      <c r="Y720" s="130"/>
      <c r="Z720" s="130"/>
      <c r="AA720" s="130"/>
      <c r="AB720" s="130"/>
      <c r="AC720" s="130"/>
      <c r="AD720" s="130"/>
      <c r="AE720" s="130"/>
      <c r="AF720" s="130"/>
      <c r="AG720" s="130"/>
      <c r="AH720" s="130"/>
      <c r="AI720" s="130"/>
      <c r="AJ720" s="130"/>
      <c r="AK720" s="130"/>
      <c r="AL720" s="130"/>
      <c r="AM720" s="130"/>
      <c r="AN720" s="130"/>
      <c r="AO720" s="130"/>
      <c r="AP720" s="130"/>
      <c r="AQ720" s="130"/>
      <c r="AR720" s="130"/>
      <c r="AS720" s="130"/>
      <c r="AT720" s="130"/>
      <c r="AU720" s="130"/>
      <c r="AV720" s="130"/>
    </row>
    <row r="721" spans="1:48" s="131" customFormat="1">
      <c r="A721" s="130" t="str">
        <f t="shared" si="27"/>
        <v xml:space="preserve">  </v>
      </c>
      <c r="B721" s="155"/>
      <c r="C721" s="156"/>
      <c r="D721" s="157"/>
      <c r="E721" s="293"/>
      <c r="F721" s="143"/>
      <c r="G721" s="143"/>
      <c r="H721" s="143"/>
      <c r="I721" s="143"/>
      <c r="J721" s="147"/>
      <c r="K721" s="148"/>
      <c r="L721" s="148"/>
      <c r="M721" s="148"/>
      <c r="N721" s="145"/>
      <c r="O721" s="148"/>
      <c r="P721" s="154"/>
      <c r="Q721" s="150"/>
      <c r="R721" s="154"/>
      <c r="S721" s="150"/>
      <c r="T721" s="151"/>
      <c r="U721" s="152"/>
      <c r="W721" s="130"/>
      <c r="X721" s="130"/>
      <c r="Y721" s="130"/>
      <c r="Z721" s="130"/>
      <c r="AA721" s="130"/>
      <c r="AB721" s="130"/>
      <c r="AC721" s="130"/>
      <c r="AD721" s="130"/>
      <c r="AE721" s="130"/>
      <c r="AF721" s="130"/>
      <c r="AG721" s="130"/>
      <c r="AH721" s="130"/>
      <c r="AI721" s="130"/>
      <c r="AJ721" s="130"/>
      <c r="AK721" s="130"/>
      <c r="AL721" s="130"/>
      <c r="AM721" s="130"/>
      <c r="AN721" s="130"/>
      <c r="AO721" s="130"/>
      <c r="AP721" s="130"/>
      <c r="AQ721" s="130"/>
      <c r="AR721" s="130"/>
      <c r="AS721" s="130"/>
      <c r="AT721" s="130"/>
      <c r="AU721" s="130"/>
      <c r="AV721" s="130"/>
    </row>
    <row r="722" spans="1:48" s="131" customFormat="1">
      <c r="A722" s="130" t="str">
        <f t="shared" si="27"/>
        <v xml:space="preserve">  </v>
      </c>
      <c r="B722" s="155"/>
      <c r="C722" s="156"/>
      <c r="D722" s="157"/>
      <c r="E722" s="293"/>
      <c r="F722" s="143"/>
      <c r="G722" s="143"/>
      <c r="H722" s="143"/>
      <c r="I722" s="143"/>
      <c r="J722" s="147"/>
      <c r="K722" s="148"/>
      <c r="L722" s="148"/>
      <c r="M722" s="153"/>
      <c r="N722" s="145"/>
      <c r="O722" s="148"/>
      <c r="P722" s="154"/>
      <c r="Q722" s="150"/>
      <c r="R722" s="154"/>
      <c r="S722" s="150"/>
      <c r="T722" s="151"/>
      <c r="U722" s="152"/>
      <c r="W722" s="130"/>
      <c r="X722" s="130"/>
      <c r="Y722" s="130"/>
      <c r="Z722" s="130"/>
      <c r="AA722" s="130"/>
      <c r="AB722" s="130"/>
      <c r="AC722" s="130"/>
      <c r="AD722" s="130"/>
      <c r="AE722" s="130"/>
      <c r="AF722" s="130"/>
      <c r="AG722" s="130"/>
      <c r="AH722" s="130"/>
      <c r="AI722" s="130"/>
      <c r="AJ722" s="130"/>
      <c r="AK722" s="130"/>
      <c r="AL722" s="130"/>
      <c r="AM722" s="130"/>
      <c r="AN722" s="130"/>
      <c r="AO722" s="130"/>
      <c r="AP722" s="130"/>
      <c r="AQ722" s="130"/>
      <c r="AR722" s="130"/>
      <c r="AS722" s="130"/>
      <c r="AT722" s="130"/>
      <c r="AU722" s="130"/>
      <c r="AV722" s="130"/>
    </row>
    <row r="723" spans="1:48" s="131" customFormat="1">
      <c r="A723" s="130" t="str">
        <f t="shared" si="27"/>
        <v xml:space="preserve">  </v>
      </c>
      <c r="B723" s="155"/>
      <c r="C723" s="156"/>
      <c r="D723" s="157"/>
      <c r="E723" s="293"/>
      <c r="F723" s="143"/>
      <c r="G723" s="143"/>
      <c r="H723" s="143"/>
      <c r="I723" s="143"/>
      <c r="J723" s="147"/>
      <c r="K723" s="148"/>
      <c r="L723" s="148"/>
      <c r="M723" s="153"/>
      <c r="N723" s="145"/>
      <c r="O723" s="148"/>
      <c r="P723" s="154"/>
      <c r="Q723" s="150"/>
      <c r="R723" s="154"/>
      <c r="S723" s="150"/>
      <c r="T723" s="151"/>
      <c r="U723" s="152"/>
      <c r="W723" s="130"/>
      <c r="X723" s="130"/>
      <c r="Y723" s="130"/>
      <c r="Z723" s="130"/>
      <c r="AA723" s="130"/>
      <c r="AB723" s="130"/>
      <c r="AC723" s="130"/>
      <c r="AD723" s="130"/>
      <c r="AE723" s="130"/>
      <c r="AF723" s="130"/>
      <c r="AG723" s="130"/>
      <c r="AH723" s="130"/>
      <c r="AI723" s="130"/>
      <c r="AJ723" s="130"/>
      <c r="AK723" s="130"/>
      <c r="AL723" s="130"/>
      <c r="AM723" s="130"/>
      <c r="AN723" s="130"/>
      <c r="AO723" s="130"/>
      <c r="AP723" s="130"/>
      <c r="AQ723" s="130"/>
      <c r="AR723" s="130"/>
      <c r="AS723" s="130"/>
      <c r="AT723" s="130"/>
      <c r="AU723" s="130"/>
      <c r="AV723" s="130"/>
    </row>
    <row r="724" spans="1:48" s="131" customFormat="1">
      <c r="A724" s="130" t="str">
        <f t="shared" si="27"/>
        <v xml:space="preserve">  </v>
      </c>
      <c r="B724" s="155"/>
      <c r="C724" s="156"/>
      <c r="D724" s="157"/>
      <c r="E724" s="293"/>
      <c r="F724" s="143"/>
      <c r="G724" s="143"/>
      <c r="H724" s="143"/>
      <c r="I724" s="143"/>
      <c r="J724" s="147"/>
      <c r="K724" s="148"/>
      <c r="L724" s="148"/>
      <c r="M724" s="153"/>
      <c r="N724" s="145"/>
      <c r="O724" s="148"/>
      <c r="P724" s="154"/>
      <c r="Q724" s="150"/>
      <c r="R724" s="154"/>
      <c r="S724" s="150"/>
      <c r="T724" s="151"/>
      <c r="U724" s="152"/>
      <c r="W724" s="130"/>
      <c r="X724" s="130"/>
      <c r="Y724" s="130"/>
      <c r="Z724" s="130"/>
      <c r="AA724" s="130"/>
      <c r="AB724" s="130"/>
      <c r="AC724" s="130"/>
      <c r="AD724" s="130"/>
      <c r="AE724" s="130"/>
      <c r="AF724" s="130"/>
      <c r="AG724" s="130"/>
      <c r="AH724" s="130"/>
      <c r="AI724" s="130"/>
      <c r="AJ724" s="130"/>
      <c r="AK724" s="130"/>
      <c r="AL724" s="130"/>
      <c r="AM724" s="130"/>
      <c r="AN724" s="130"/>
      <c r="AO724" s="130"/>
      <c r="AP724" s="130"/>
      <c r="AQ724" s="130"/>
      <c r="AR724" s="130"/>
      <c r="AS724" s="130"/>
      <c r="AT724" s="130"/>
      <c r="AU724" s="130"/>
      <c r="AV724" s="130"/>
    </row>
    <row r="725" spans="1:48" s="131" customFormat="1">
      <c r="A725" s="130" t="str">
        <f t="shared" si="27"/>
        <v xml:space="preserve">  </v>
      </c>
      <c r="B725" s="155"/>
      <c r="C725" s="156"/>
      <c r="D725" s="157"/>
      <c r="E725" s="293"/>
      <c r="F725" s="143"/>
      <c r="G725" s="143"/>
      <c r="H725" s="143"/>
      <c r="I725" s="143"/>
      <c r="J725" s="147"/>
      <c r="K725" s="148"/>
      <c r="L725" s="148"/>
      <c r="M725" s="153"/>
      <c r="N725" s="145"/>
      <c r="O725" s="148"/>
      <c r="P725" s="154"/>
      <c r="Q725" s="150"/>
      <c r="R725" s="154"/>
      <c r="S725" s="150"/>
      <c r="T725" s="151"/>
      <c r="U725" s="152"/>
      <c r="W725" s="130"/>
      <c r="X725" s="130"/>
      <c r="Y725" s="130"/>
      <c r="Z725" s="130"/>
      <c r="AA725" s="130"/>
      <c r="AB725" s="130"/>
      <c r="AC725" s="130"/>
      <c r="AD725" s="130"/>
      <c r="AE725" s="130"/>
      <c r="AF725" s="130"/>
      <c r="AG725" s="130"/>
      <c r="AH725" s="130"/>
      <c r="AI725" s="130"/>
      <c r="AJ725" s="130"/>
      <c r="AK725" s="130"/>
      <c r="AL725" s="130"/>
      <c r="AM725" s="130"/>
      <c r="AN725" s="130"/>
      <c r="AO725" s="130"/>
      <c r="AP725" s="130"/>
      <c r="AQ725" s="130"/>
      <c r="AR725" s="130"/>
      <c r="AS725" s="130"/>
      <c r="AT725" s="130"/>
      <c r="AU725" s="130"/>
      <c r="AV725" s="130"/>
    </row>
    <row r="726" spans="1:48" s="131" customFormat="1">
      <c r="A726" s="130" t="str">
        <f t="shared" si="27"/>
        <v xml:space="preserve">  </v>
      </c>
      <c r="B726" s="155"/>
      <c r="C726" s="156"/>
      <c r="D726" s="157"/>
      <c r="E726" s="293"/>
      <c r="F726" s="143"/>
      <c r="G726" s="143"/>
      <c r="H726" s="143"/>
      <c r="I726" s="143"/>
      <c r="J726" s="147"/>
      <c r="K726" s="148"/>
      <c r="L726" s="148"/>
      <c r="M726" s="148"/>
      <c r="N726" s="145"/>
      <c r="O726" s="148"/>
      <c r="P726" s="154"/>
      <c r="Q726" s="150"/>
      <c r="R726" s="154"/>
      <c r="S726" s="150"/>
      <c r="T726" s="151"/>
      <c r="U726" s="152"/>
      <c r="W726" s="130"/>
      <c r="X726" s="130"/>
      <c r="Y726" s="130"/>
      <c r="Z726" s="130"/>
      <c r="AA726" s="130"/>
      <c r="AB726" s="130"/>
      <c r="AC726" s="130"/>
      <c r="AD726" s="130"/>
      <c r="AE726" s="130"/>
      <c r="AF726" s="130"/>
      <c r="AG726" s="130"/>
      <c r="AH726" s="130"/>
      <c r="AI726" s="130"/>
      <c r="AJ726" s="130"/>
      <c r="AK726" s="130"/>
      <c r="AL726" s="130"/>
      <c r="AM726" s="130"/>
      <c r="AN726" s="130"/>
      <c r="AO726" s="130"/>
      <c r="AP726" s="130"/>
      <c r="AQ726" s="130"/>
      <c r="AR726" s="130"/>
      <c r="AS726" s="130"/>
      <c r="AT726" s="130"/>
      <c r="AU726" s="130"/>
      <c r="AV726" s="130"/>
    </row>
    <row r="727" spans="1:48" s="131" customFormat="1">
      <c r="A727" s="130" t="str">
        <f t="shared" si="27"/>
        <v xml:space="preserve">  </v>
      </c>
      <c r="B727" s="155"/>
      <c r="C727" s="156"/>
      <c r="D727" s="157"/>
      <c r="E727" s="293"/>
      <c r="F727" s="143"/>
      <c r="G727" s="143"/>
      <c r="H727" s="143"/>
      <c r="I727" s="143"/>
      <c r="J727" s="147"/>
      <c r="K727" s="148"/>
      <c r="L727" s="148"/>
      <c r="M727" s="153"/>
      <c r="N727" s="145"/>
      <c r="O727" s="148"/>
      <c r="P727" s="154"/>
      <c r="Q727" s="150"/>
      <c r="R727" s="154"/>
      <c r="S727" s="150"/>
      <c r="T727" s="151"/>
      <c r="U727" s="152"/>
      <c r="W727" s="130"/>
      <c r="X727" s="130"/>
      <c r="Y727" s="130"/>
      <c r="Z727" s="130"/>
      <c r="AA727" s="130"/>
      <c r="AB727" s="130"/>
      <c r="AC727" s="130"/>
      <c r="AD727" s="130"/>
      <c r="AE727" s="130"/>
      <c r="AF727" s="130"/>
      <c r="AG727" s="130"/>
      <c r="AH727" s="130"/>
      <c r="AI727" s="130"/>
      <c r="AJ727" s="130"/>
      <c r="AK727" s="130"/>
      <c r="AL727" s="130"/>
      <c r="AM727" s="130"/>
      <c r="AN727" s="130"/>
      <c r="AO727" s="130"/>
      <c r="AP727" s="130"/>
      <c r="AQ727" s="130"/>
      <c r="AR727" s="130"/>
      <c r="AS727" s="130"/>
      <c r="AT727" s="130"/>
      <c r="AU727" s="130"/>
      <c r="AV727" s="130"/>
    </row>
    <row r="728" spans="1:48" s="131" customFormat="1">
      <c r="A728" s="130" t="str">
        <f t="shared" si="27"/>
        <v xml:space="preserve">  </v>
      </c>
      <c r="B728" s="155"/>
      <c r="C728" s="156"/>
      <c r="D728" s="157"/>
      <c r="E728" s="293"/>
      <c r="F728" s="143"/>
      <c r="G728" s="143"/>
      <c r="H728" s="143"/>
      <c r="I728" s="143"/>
      <c r="J728" s="147"/>
      <c r="K728" s="148"/>
      <c r="L728" s="148"/>
      <c r="M728" s="148"/>
      <c r="N728" s="145"/>
      <c r="O728" s="148"/>
      <c r="P728" s="154"/>
      <c r="Q728" s="150"/>
      <c r="R728" s="154"/>
      <c r="S728" s="150"/>
      <c r="T728" s="151"/>
      <c r="U728" s="152"/>
      <c r="W728" s="130"/>
      <c r="X728" s="130"/>
      <c r="Y728" s="130"/>
      <c r="Z728" s="130"/>
      <c r="AA728" s="130"/>
      <c r="AB728" s="130"/>
      <c r="AC728" s="130"/>
      <c r="AD728" s="130"/>
      <c r="AE728" s="130"/>
      <c r="AF728" s="130"/>
      <c r="AG728" s="130"/>
      <c r="AH728" s="130"/>
      <c r="AI728" s="130"/>
      <c r="AJ728" s="130"/>
      <c r="AK728" s="130"/>
      <c r="AL728" s="130"/>
      <c r="AM728" s="130"/>
      <c r="AN728" s="130"/>
      <c r="AO728" s="130"/>
      <c r="AP728" s="130"/>
      <c r="AQ728" s="130"/>
      <c r="AR728" s="130"/>
      <c r="AS728" s="130"/>
      <c r="AT728" s="130"/>
      <c r="AU728" s="130"/>
      <c r="AV728" s="130"/>
    </row>
    <row r="729" spans="1:48" s="131" customFormat="1">
      <c r="A729" s="130" t="str">
        <f t="shared" si="27"/>
        <v xml:space="preserve">  </v>
      </c>
      <c r="B729" s="155"/>
      <c r="C729" s="156"/>
      <c r="D729" s="157"/>
      <c r="E729" s="293"/>
      <c r="F729" s="143"/>
      <c r="G729" s="143"/>
      <c r="H729" s="143"/>
      <c r="I729" s="143"/>
      <c r="J729" s="147"/>
      <c r="K729" s="148"/>
      <c r="L729" s="148"/>
      <c r="M729" s="153"/>
      <c r="N729" s="145"/>
      <c r="O729" s="148"/>
      <c r="P729" s="154"/>
      <c r="Q729" s="150"/>
      <c r="R729" s="154"/>
      <c r="S729" s="150"/>
      <c r="T729" s="151"/>
      <c r="U729" s="152"/>
      <c r="W729" s="130"/>
      <c r="X729" s="130"/>
      <c r="Y729" s="130"/>
      <c r="Z729" s="130"/>
      <c r="AA729" s="130"/>
      <c r="AB729" s="130"/>
      <c r="AC729" s="130"/>
      <c r="AD729" s="130"/>
      <c r="AE729" s="130"/>
      <c r="AF729" s="130"/>
      <c r="AG729" s="130"/>
      <c r="AH729" s="130"/>
      <c r="AI729" s="130"/>
      <c r="AJ729" s="130"/>
      <c r="AK729" s="130"/>
      <c r="AL729" s="130"/>
      <c r="AM729" s="130"/>
      <c r="AN729" s="130"/>
      <c r="AO729" s="130"/>
      <c r="AP729" s="130"/>
      <c r="AQ729" s="130"/>
      <c r="AR729" s="130"/>
      <c r="AS729" s="130"/>
      <c r="AT729" s="130"/>
      <c r="AU729" s="130"/>
      <c r="AV729" s="130"/>
    </row>
    <row r="730" spans="1:48" s="131" customFormat="1">
      <c r="A730" s="130" t="str">
        <f t="shared" si="27"/>
        <v xml:space="preserve">  </v>
      </c>
      <c r="B730" s="155"/>
      <c r="C730" s="156"/>
      <c r="D730" s="157"/>
      <c r="E730" s="293"/>
      <c r="F730" s="143"/>
      <c r="G730" s="143"/>
      <c r="H730" s="143"/>
      <c r="I730" s="143"/>
      <c r="J730" s="147"/>
      <c r="K730" s="148"/>
      <c r="L730" s="148"/>
      <c r="M730" s="153"/>
      <c r="N730" s="145"/>
      <c r="O730" s="148"/>
      <c r="P730" s="154"/>
      <c r="Q730" s="150"/>
      <c r="R730" s="154"/>
      <c r="S730" s="150"/>
      <c r="T730" s="151"/>
      <c r="U730" s="152"/>
      <c r="W730" s="130"/>
      <c r="X730" s="130"/>
      <c r="Y730" s="130"/>
      <c r="Z730" s="130"/>
      <c r="AA730" s="130"/>
      <c r="AB730" s="130"/>
      <c r="AC730" s="130"/>
      <c r="AD730" s="130"/>
      <c r="AE730" s="130"/>
      <c r="AF730" s="130"/>
      <c r="AG730" s="130"/>
      <c r="AH730" s="130"/>
      <c r="AI730" s="130"/>
      <c r="AJ730" s="130"/>
      <c r="AK730" s="130"/>
      <c r="AL730" s="130"/>
      <c r="AM730" s="130"/>
      <c r="AN730" s="130"/>
      <c r="AO730" s="130"/>
      <c r="AP730" s="130"/>
      <c r="AQ730" s="130"/>
      <c r="AR730" s="130"/>
      <c r="AS730" s="130"/>
      <c r="AT730" s="130"/>
      <c r="AU730" s="130"/>
      <c r="AV730" s="130"/>
    </row>
    <row r="731" spans="1:48" s="131" customFormat="1">
      <c r="A731" s="130" t="str">
        <f t="shared" si="27"/>
        <v xml:space="preserve">  </v>
      </c>
      <c r="B731" s="155"/>
      <c r="C731" s="156"/>
      <c r="D731" s="157"/>
      <c r="E731" s="293"/>
      <c r="F731" s="143"/>
      <c r="G731" s="143"/>
      <c r="H731" s="143"/>
      <c r="I731" s="143"/>
      <c r="J731" s="147"/>
      <c r="K731" s="148"/>
      <c r="L731" s="148"/>
      <c r="M731" s="153"/>
      <c r="N731" s="145"/>
      <c r="O731" s="148"/>
      <c r="P731" s="154"/>
      <c r="Q731" s="150"/>
      <c r="R731" s="154"/>
      <c r="S731" s="150"/>
      <c r="T731" s="151"/>
      <c r="U731" s="152"/>
      <c r="W731" s="130"/>
      <c r="X731" s="130"/>
      <c r="Y731" s="130"/>
      <c r="Z731" s="130"/>
      <c r="AA731" s="130"/>
      <c r="AB731" s="130"/>
      <c r="AC731" s="130"/>
      <c r="AD731" s="130"/>
      <c r="AE731" s="130"/>
      <c r="AF731" s="130"/>
      <c r="AG731" s="130"/>
      <c r="AH731" s="130"/>
      <c r="AI731" s="130"/>
      <c r="AJ731" s="130"/>
      <c r="AK731" s="130"/>
      <c r="AL731" s="130"/>
      <c r="AM731" s="130"/>
      <c r="AN731" s="130"/>
      <c r="AO731" s="130"/>
      <c r="AP731" s="130"/>
      <c r="AQ731" s="130"/>
      <c r="AR731" s="130"/>
      <c r="AS731" s="130"/>
      <c r="AT731" s="130"/>
      <c r="AU731" s="130"/>
      <c r="AV731" s="130"/>
    </row>
    <row r="732" spans="1:48" s="131" customFormat="1">
      <c r="A732" s="130" t="str">
        <f t="shared" si="27"/>
        <v xml:space="preserve">  </v>
      </c>
      <c r="B732" s="155"/>
      <c r="C732" s="156"/>
      <c r="D732" s="157"/>
      <c r="E732" s="293"/>
      <c r="F732" s="143"/>
      <c r="G732" s="143"/>
      <c r="H732" s="143"/>
      <c r="I732" s="143"/>
      <c r="J732" s="147"/>
      <c r="K732" s="148"/>
      <c r="L732" s="148"/>
      <c r="M732" s="148"/>
      <c r="N732" s="145"/>
      <c r="O732" s="148"/>
      <c r="P732" s="154"/>
      <c r="Q732" s="150"/>
      <c r="R732" s="154"/>
      <c r="S732" s="150"/>
      <c r="T732" s="151"/>
      <c r="U732" s="152"/>
      <c r="W732" s="130"/>
      <c r="X732" s="130"/>
      <c r="Y732" s="130"/>
      <c r="Z732" s="130"/>
      <c r="AA732" s="130"/>
      <c r="AB732" s="130"/>
      <c r="AC732" s="130"/>
      <c r="AD732" s="130"/>
      <c r="AE732" s="130"/>
      <c r="AF732" s="130"/>
      <c r="AG732" s="130"/>
      <c r="AH732" s="130"/>
      <c r="AI732" s="130"/>
      <c r="AJ732" s="130"/>
      <c r="AK732" s="130"/>
      <c r="AL732" s="130"/>
      <c r="AM732" s="130"/>
      <c r="AN732" s="130"/>
      <c r="AO732" s="130"/>
      <c r="AP732" s="130"/>
      <c r="AQ732" s="130"/>
      <c r="AR732" s="130"/>
      <c r="AS732" s="130"/>
      <c r="AT732" s="130"/>
      <c r="AU732" s="130"/>
      <c r="AV732" s="130"/>
    </row>
    <row r="733" spans="1:48" s="131" customFormat="1">
      <c r="A733" s="130" t="str">
        <f t="shared" si="27"/>
        <v xml:space="preserve">  </v>
      </c>
      <c r="B733" s="155"/>
      <c r="C733" s="156"/>
      <c r="D733" s="157"/>
      <c r="E733" s="293"/>
      <c r="F733" s="143"/>
      <c r="G733" s="143"/>
      <c r="H733" s="143"/>
      <c r="I733" s="143"/>
      <c r="J733" s="147"/>
      <c r="K733" s="148"/>
      <c r="L733" s="148"/>
      <c r="M733" s="148"/>
      <c r="N733" s="145"/>
      <c r="O733" s="148"/>
      <c r="P733" s="154"/>
      <c r="Q733" s="150"/>
      <c r="R733" s="154"/>
      <c r="S733" s="150"/>
      <c r="T733" s="151"/>
      <c r="U733" s="152"/>
      <c r="W733" s="130"/>
      <c r="X733" s="130"/>
      <c r="Y733" s="130"/>
      <c r="Z733" s="130"/>
      <c r="AA733" s="130"/>
      <c r="AB733" s="130"/>
      <c r="AC733" s="130"/>
      <c r="AD733" s="130"/>
      <c r="AE733" s="130"/>
      <c r="AF733" s="130"/>
      <c r="AG733" s="130"/>
      <c r="AH733" s="130"/>
      <c r="AI733" s="130"/>
      <c r="AJ733" s="130"/>
      <c r="AK733" s="130"/>
      <c r="AL733" s="130"/>
      <c r="AM733" s="130"/>
      <c r="AN733" s="130"/>
      <c r="AO733" s="130"/>
      <c r="AP733" s="130"/>
      <c r="AQ733" s="130"/>
      <c r="AR733" s="130"/>
      <c r="AS733" s="130"/>
      <c r="AT733" s="130"/>
      <c r="AU733" s="130"/>
      <c r="AV733" s="130"/>
    </row>
    <row r="734" spans="1:48" s="131" customFormat="1">
      <c r="A734" s="130" t="str">
        <f t="shared" si="27"/>
        <v xml:space="preserve">  </v>
      </c>
      <c r="B734" s="155"/>
      <c r="C734" s="156"/>
      <c r="D734" s="157"/>
      <c r="E734" s="293"/>
      <c r="F734" s="143"/>
      <c r="G734" s="143"/>
      <c r="H734" s="143"/>
      <c r="I734" s="143"/>
      <c r="J734" s="147"/>
      <c r="K734" s="148"/>
      <c r="L734" s="148"/>
      <c r="M734" s="153"/>
      <c r="N734" s="145"/>
      <c r="O734" s="148"/>
      <c r="P734" s="154"/>
      <c r="Q734" s="150"/>
      <c r="R734" s="154"/>
      <c r="S734" s="150"/>
      <c r="T734" s="151"/>
      <c r="U734" s="152"/>
      <c r="W734" s="130"/>
      <c r="X734" s="130"/>
      <c r="Y734" s="130"/>
      <c r="Z734" s="130"/>
      <c r="AA734" s="130"/>
      <c r="AB734" s="130"/>
      <c r="AC734" s="130"/>
      <c r="AD734" s="130"/>
      <c r="AE734" s="130"/>
      <c r="AF734" s="130"/>
      <c r="AG734" s="130"/>
      <c r="AH734" s="130"/>
      <c r="AI734" s="130"/>
      <c r="AJ734" s="130"/>
      <c r="AK734" s="130"/>
      <c r="AL734" s="130"/>
      <c r="AM734" s="130"/>
      <c r="AN734" s="130"/>
      <c r="AO734" s="130"/>
      <c r="AP734" s="130"/>
      <c r="AQ734" s="130"/>
      <c r="AR734" s="130"/>
      <c r="AS734" s="130"/>
      <c r="AT734" s="130"/>
      <c r="AU734" s="130"/>
      <c r="AV734" s="130"/>
    </row>
    <row r="735" spans="1:48" s="131" customFormat="1">
      <c r="A735" s="130" t="str">
        <f t="shared" si="27"/>
        <v xml:space="preserve">  </v>
      </c>
      <c r="B735" s="155"/>
      <c r="C735" s="156"/>
      <c r="D735" s="157"/>
      <c r="E735" s="293"/>
      <c r="F735" s="143"/>
      <c r="G735" s="143"/>
      <c r="H735" s="143"/>
      <c r="I735" s="143"/>
      <c r="J735" s="147"/>
      <c r="K735" s="148"/>
      <c r="L735" s="148"/>
      <c r="M735" s="153"/>
      <c r="N735" s="145"/>
      <c r="O735" s="148"/>
      <c r="P735" s="154"/>
      <c r="Q735" s="150"/>
      <c r="R735" s="154"/>
      <c r="S735" s="150"/>
      <c r="T735" s="151"/>
      <c r="U735" s="152"/>
      <c r="W735" s="130"/>
      <c r="X735" s="130"/>
      <c r="Y735" s="130"/>
      <c r="Z735" s="130"/>
      <c r="AA735" s="130"/>
      <c r="AB735" s="130"/>
      <c r="AC735" s="130"/>
      <c r="AD735" s="130"/>
      <c r="AE735" s="130"/>
      <c r="AF735" s="130"/>
      <c r="AG735" s="130"/>
      <c r="AH735" s="130"/>
      <c r="AI735" s="130"/>
      <c r="AJ735" s="130"/>
      <c r="AK735" s="130"/>
      <c r="AL735" s="130"/>
      <c r="AM735" s="130"/>
      <c r="AN735" s="130"/>
      <c r="AO735" s="130"/>
      <c r="AP735" s="130"/>
      <c r="AQ735" s="130"/>
      <c r="AR735" s="130"/>
      <c r="AS735" s="130"/>
      <c r="AT735" s="130"/>
      <c r="AU735" s="130"/>
      <c r="AV735" s="130"/>
    </row>
    <row r="736" spans="1:48" s="131" customFormat="1">
      <c r="A736" s="130" t="str">
        <f t="shared" si="27"/>
        <v xml:space="preserve">  </v>
      </c>
      <c r="B736" s="155"/>
      <c r="C736" s="156"/>
      <c r="D736" s="157"/>
      <c r="E736" s="293"/>
      <c r="F736" s="143"/>
      <c r="G736" s="143"/>
      <c r="H736" s="143"/>
      <c r="I736" s="143"/>
      <c r="J736" s="147"/>
      <c r="K736" s="148"/>
      <c r="L736" s="148"/>
      <c r="M736" s="153"/>
      <c r="N736" s="145"/>
      <c r="O736" s="148"/>
      <c r="P736" s="154"/>
      <c r="Q736" s="150"/>
      <c r="R736" s="154"/>
      <c r="S736" s="150"/>
      <c r="T736" s="151"/>
      <c r="U736" s="152"/>
      <c r="W736" s="130"/>
      <c r="X736" s="130"/>
      <c r="Y736" s="130"/>
      <c r="Z736" s="130"/>
      <c r="AA736" s="130"/>
      <c r="AB736" s="130"/>
      <c r="AC736" s="130"/>
      <c r="AD736" s="130"/>
      <c r="AE736" s="130"/>
      <c r="AF736" s="130"/>
      <c r="AG736" s="130"/>
      <c r="AH736" s="130"/>
      <c r="AI736" s="130"/>
      <c r="AJ736" s="130"/>
      <c r="AK736" s="130"/>
      <c r="AL736" s="130"/>
      <c r="AM736" s="130"/>
      <c r="AN736" s="130"/>
      <c r="AO736" s="130"/>
      <c r="AP736" s="130"/>
      <c r="AQ736" s="130"/>
      <c r="AR736" s="130"/>
      <c r="AS736" s="130"/>
      <c r="AT736" s="130"/>
      <c r="AU736" s="130"/>
      <c r="AV736" s="130"/>
    </row>
    <row r="737" spans="1:48" s="131" customFormat="1">
      <c r="A737" s="130" t="str">
        <f t="shared" si="27"/>
        <v xml:space="preserve">  </v>
      </c>
      <c r="B737" s="155"/>
      <c r="C737" s="156"/>
      <c r="D737" s="157"/>
      <c r="E737" s="293"/>
      <c r="F737" s="143"/>
      <c r="G737" s="143"/>
      <c r="H737" s="143"/>
      <c r="I737" s="143"/>
      <c r="J737" s="147"/>
      <c r="K737" s="148"/>
      <c r="L737" s="148"/>
      <c r="M737" s="153"/>
      <c r="N737" s="145"/>
      <c r="O737" s="148"/>
      <c r="P737" s="154"/>
      <c r="Q737" s="150"/>
      <c r="R737" s="154"/>
      <c r="S737" s="150"/>
      <c r="T737" s="151"/>
      <c r="U737" s="152"/>
      <c r="W737" s="130"/>
      <c r="X737" s="130"/>
      <c r="Y737" s="130"/>
      <c r="Z737" s="130"/>
      <c r="AA737" s="130"/>
      <c r="AB737" s="130"/>
      <c r="AC737" s="130"/>
      <c r="AD737" s="130"/>
      <c r="AE737" s="130"/>
      <c r="AF737" s="130"/>
      <c r="AG737" s="130"/>
      <c r="AH737" s="130"/>
      <c r="AI737" s="130"/>
      <c r="AJ737" s="130"/>
      <c r="AK737" s="130"/>
      <c r="AL737" s="130"/>
      <c r="AM737" s="130"/>
      <c r="AN737" s="130"/>
      <c r="AO737" s="130"/>
      <c r="AP737" s="130"/>
      <c r="AQ737" s="130"/>
      <c r="AR737" s="130"/>
      <c r="AS737" s="130"/>
      <c r="AT737" s="130"/>
      <c r="AU737" s="130"/>
      <c r="AV737" s="130"/>
    </row>
    <row r="738" spans="1:48" s="131" customFormat="1">
      <c r="A738" s="130" t="str">
        <f t="shared" ref="A738:A801" si="28">CONCATENATE(B740," ", C740," ", D740)</f>
        <v xml:space="preserve">  </v>
      </c>
      <c r="B738" s="155"/>
      <c r="C738" s="156"/>
      <c r="D738" s="157"/>
      <c r="E738" s="293"/>
      <c r="F738" s="143"/>
      <c r="G738" s="143"/>
      <c r="H738" s="143"/>
      <c r="I738" s="143"/>
      <c r="J738" s="147"/>
      <c r="K738" s="148"/>
      <c r="L738" s="148"/>
      <c r="M738" s="153"/>
      <c r="N738" s="145"/>
      <c r="O738" s="148"/>
      <c r="P738" s="154"/>
      <c r="Q738" s="150"/>
      <c r="R738" s="154"/>
      <c r="S738" s="150"/>
      <c r="T738" s="151"/>
      <c r="U738" s="152"/>
      <c r="W738" s="130"/>
      <c r="X738" s="130"/>
      <c r="Y738" s="130"/>
      <c r="Z738" s="130"/>
      <c r="AA738" s="130"/>
      <c r="AB738" s="130"/>
      <c r="AC738" s="130"/>
      <c r="AD738" s="130"/>
      <c r="AE738" s="130"/>
      <c r="AF738" s="130"/>
      <c r="AG738" s="130"/>
      <c r="AH738" s="130"/>
      <c r="AI738" s="130"/>
      <c r="AJ738" s="130"/>
      <c r="AK738" s="130"/>
      <c r="AL738" s="130"/>
      <c r="AM738" s="130"/>
      <c r="AN738" s="130"/>
      <c r="AO738" s="130"/>
      <c r="AP738" s="130"/>
      <c r="AQ738" s="130"/>
      <c r="AR738" s="130"/>
      <c r="AS738" s="130"/>
      <c r="AT738" s="130"/>
      <c r="AU738" s="130"/>
      <c r="AV738" s="130"/>
    </row>
    <row r="739" spans="1:48" s="131" customFormat="1">
      <c r="A739" s="130" t="str">
        <f t="shared" si="28"/>
        <v xml:space="preserve">  </v>
      </c>
      <c r="B739" s="155"/>
      <c r="C739" s="156"/>
      <c r="D739" s="157"/>
      <c r="E739" s="293"/>
      <c r="F739" s="143"/>
      <c r="G739" s="143"/>
      <c r="H739" s="143"/>
      <c r="I739" s="143"/>
      <c r="J739" s="147"/>
      <c r="K739" s="148"/>
      <c r="L739" s="148"/>
      <c r="M739" s="148"/>
      <c r="N739" s="145"/>
      <c r="O739" s="148"/>
      <c r="P739" s="154"/>
      <c r="Q739" s="150"/>
      <c r="R739" s="154"/>
      <c r="S739" s="150"/>
      <c r="T739" s="151"/>
      <c r="U739" s="152"/>
      <c r="W739" s="130"/>
      <c r="X739" s="130"/>
      <c r="Y739" s="130"/>
      <c r="Z739" s="130"/>
      <c r="AA739" s="130"/>
      <c r="AB739" s="130"/>
      <c r="AC739" s="130"/>
      <c r="AD739" s="130"/>
      <c r="AE739" s="130"/>
      <c r="AF739" s="130"/>
      <c r="AG739" s="130"/>
      <c r="AH739" s="130"/>
      <c r="AI739" s="130"/>
      <c r="AJ739" s="130"/>
      <c r="AK739" s="130"/>
      <c r="AL739" s="130"/>
      <c r="AM739" s="130"/>
      <c r="AN739" s="130"/>
      <c r="AO739" s="130"/>
      <c r="AP739" s="130"/>
      <c r="AQ739" s="130"/>
      <c r="AR739" s="130"/>
      <c r="AS739" s="130"/>
      <c r="AT739" s="130"/>
      <c r="AU739" s="130"/>
      <c r="AV739" s="130"/>
    </row>
    <row r="740" spans="1:48" s="131" customFormat="1">
      <c r="A740" s="130" t="str">
        <f t="shared" si="28"/>
        <v xml:space="preserve">  </v>
      </c>
      <c r="B740" s="155"/>
      <c r="C740" s="156"/>
      <c r="D740" s="157"/>
      <c r="E740" s="293"/>
      <c r="F740" s="143"/>
      <c r="G740" s="143"/>
      <c r="H740" s="143"/>
      <c r="I740" s="143"/>
      <c r="J740" s="147"/>
      <c r="K740" s="148"/>
      <c r="L740" s="148"/>
      <c r="M740" s="153"/>
      <c r="N740" s="145"/>
      <c r="O740" s="148"/>
      <c r="P740" s="154"/>
      <c r="Q740" s="150"/>
      <c r="R740" s="154"/>
      <c r="S740" s="150"/>
      <c r="T740" s="151"/>
      <c r="U740" s="152"/>
      <c r="W740" s="130"/>
      <c r="X740" s="130"/>
      <c r="Y740" s="130"/>
      <c r="Z740" s="130"/>
      <c r="AA740" s="130"/>
      <c r="AB740" s="130"/>
      <c r="AC740" s="130"/>
      <c r="AD740" s="130"/>
      <c r="AE740" s="130"/>
      <c r="AF740" s="130"/>
      <c r="AG740" s="130"/>
      <c r="AH740" s="130"/>
      <c r="AI740" s="130"/>
      <c r="AJ740" s="130"/>
      <c r="AK740" s="130"/>
      <c r="AL740" s="130"/>
      <c r="AM740" s="130"/>
      <c r="AN740" s="130"/>
      <c r="AO740" s="130"/>
      <c r="AP740" s="130"/>
      <c r="AQ740" s="130"/>
      <c r="AR740" s="130"/>
      <c r="AS740" s="130"/>
      <c r="AT740" s="130"/>
      <c r="AU740" s="130"/>
      <c r="AV740" s="130"/>
    </row>
    <row r="741" spans="1:48" s="131" customFormat="1">
      <c r="A741" s="130" t="str">
        <f t="shared" si="28"/>
        <v xml:space="preserve">  </v>
      </c>
      <c r="B741" s="155"/>
      <c r="C741" s="156"/>
      <c r="D741" s="157"/>
      <c r="E741" s="293"/>
      <c r="F741" s="143"/>
      <c r="G741" s="143"/>
      <c r="H741" s="143"/>
      <c r="I741" s="143"/>
      <c r="J741" s="147"/>
      <c r="K741" s="148"/>
      <c r="L741" s="148"/>
      <c r="M741" s="153"/>
      <c r="N741" s="145"/>
      <c r="O741" s="148"/>
      <c r="P741" s="154"/>
      <c r="Q741" s="150"/>
      <c r="R741" s="154"/>
      <c r="S741" s="150"/>
      <c r="T741" s="151"/>
      <c r="U741" s="152"/>
      <c r="W741" s="130"/>
      <c r="X741" s="130"/>
      <c r="Y741" s="130"/>
      <c r="Z741" s="130"/>
      <c r="AA741" s="130"/>
      <c r="AB741" s="130"/>
      <c r="AC741" s="130"/>
      <c r="AD741" s="130"/>
      <c r="AE741" s="130"/>
      <c r="AF741" s="130"/>
      <c r="AG741" s="130"/>
      <c r="AH741" s="130"/>
      <c r="AI741" s="130"/>
      <c r="AJ741" s="130"/>
      <c r="AK741" s="130"/>
      <c r="AL741" s="130"/>
      <c r="AM741" s="130"/>
      <c r="AN741" s="130"/>
      <c r="AO741" s="130"/>
      <c r="AP741" s="130"/>
      <c r="AQ741" s="130"/>
      <c r="AR741" s="130"/>
      <c r="AS741" s="130"/>
      <c r="AT741" s="130"/>
      <c r="AU741" s="130"/>
      <c r="AV741" s="130"/>
    </row>
    <row r="742" spans="1:48" s="131" customFormat="1">
      <c r="A742" s="130" t="str">
        <f t="shared" si="28"/>
        <v xml:space="preserve">  </v>
      </c>
      <c r="B742" s="155"/>
      <c r="C742" s="156"/>
      <c r="D742" s="157"/>
      <c r="E742" s="293"/>
      <c r="F742" s="143"/>
      <c r="G742" s="143"/>
      <c r="H742" s="143"/>
      <c r="I742" s="143"/>
      <c r="J742" s="147"/>
      <c r="K742" s="148"/>
      <c r="L742" s="148"/>
      <c r="M742" s="153"/>
      <c r="N742" s="145"/>
      <c r="O742" s="148"/>
      <c r="P742" s="154"/>
      <c r="Q742" s="150"/>
      <c r="R742" s="154"/>
      <c r="S742" s="150"/>
      <c r="T742" s="151"/>
      <c r="U742" s="152"/>
      <c r="W742" s="130"/>
      <c r="X742" s="130"/>
      <c r="Y742" s="130"/>
      <c r="Z742" s="130"/>
      <c r="AA742" s="130"/>
      <c r="AB742" s="130"/>
      <c r="AC742" s="130"/>
      <c r="AD742" s="130"/>
      <c r="AE742" s="130"/>
      <c r="AF742" s="130"/>
      <c r="AG742" s="130"/>
      <c r="AH742" s="130"/>
      <c r="AI742" s="130"/>
      <c r="AJ742" s="130"/>
      <c r="AK742" s="130"/>
      <c r="AL742" s="130"/>
      <c r="AM742" s="130"/>
      <c r="AN742" s="130"/>
      <c r="AO742" s="130"/>
      <c r="AP742" s="130"/>
      <c r="AQ742" s="130"/>
      <c r="AR742" s="130"/>
      <c r="AS742" s="130"/>
      <c r="AT742" s="130"/>
      <c r="AU742" s="130"/>
      <c r="AV742" s="130"/>
    </row>
    <row r="743" spans="1:48" s="131" customFormat="1">
      <c r="A743" s="130" t="str">
        <f t="shared" si="28"/>
        <v xml:space="preserve">  </v>
      </c>
      <c r="B743" s="155"/>
      <c r="C743" s="156"/>
      <c r="D743" s="157"/>
      <c r="E743" s="293"/>
      <c r="F743" s="143"/>
      <c r="G743" s="143"/>
      <c r="H743" s="143"/>
      <c r="I743" s="143"/>
      <c r="J743" s="147"/>
      <c r="K743" s="148"/>
      <c r="L743" s="148"/>
      <c r="M743" s="148"/>
      <c r="N743" s="145"/>
      <c r="O743" s="148"/>
      <c r="P743" s="154"/>
      <c r="Q743" s="150"/>
      <c r="R743" s="154"/>
      <c r="S743" s="150"/>
      <c r="T743" s="151"/>
      <c r="U743" s="152"/>
      <c r="W743" s="130"/>
      <c r="X743" s="130"/>
      <c r="Y743" s="130"/>
      <c r="Z743" s="130"/>
      <c r="AA743" s="130"/>
      <c r="AB743" s="130"/>
      <c r="AC743" s="130"/>
      <c r="AD743" s="130"/>
      <c r="AE743" s="130"/>
      <c r="AF743" s="130"/>
      <c r="AG743" s="130"/>
      <c r="AH743" s="130"/>
      <c r="AI743" s="130"/>
      <c r="AJ743" s="130"/>
      <c r="AK743" s="130"/>
      <c r="AL743" s="130"/>
      <c r="AM743" s="130"/>
      <c r="AN743" s="130"/>
      <c r="AO743" s="130"/>
      <c r="AP743" s="130"/>
      <c r="AQ743" s="130"/>
      <c r="AR743" s="130"/>
      <c r="AS743" s="130"/>
      <c r="AT743" s="130"/>
      <c r="AU743" s="130"/>
      <c r="AV743" s="130"/>
    </row>
    <row r="744" spans="1:48" s="131" customFormat="1">
      <c r="A744" s="130" t="str">
        <f t="shared" si="28"/>
        <v xml:space="preserve">  </v>
      </c>
      <c r="B744" s="155"/>
      <c r="C744" s="156"/>
      <c r="D744" s="157"/>
      <c r="E744" s="293"/>
      <c r="F744" s="143"/>
      <c r="G744" s="143"/>
      <c r="H744" s="143"/>
      <c r="I744" s="143"/>
      <c r="J744" s="147"/>
      <c r="K744" s="148"/>
      <c r="L744" s="148"/>
      <c r="M744" s="153"/>
      <c r="N744" s="145"/>
      <c r="O744" s="148"/>
      <c r="P744" s="154"/>
      <c r="Q744" s="150"/>
      <c r="R744" s="154"/>
      <c r="S744" s="150"/>
      <c r="T744" s="151"/>
      <c r="U744" s="152"/>
      <c r="W744" s="130"/>
      <c r="X744" s="130"/>
      <c r="Y744" s="130"/>
      <c r="Z744" s="130"/>
      <c r="AA744" s="130"/>
      <c r="AB744" s="130"/>
      <c r="AC744" s="130"/>
      <c r="AD744" s="130"/>
      <c r="AE744" s="130"/>
      <c r="AF744" s="130"/>
      <c r="AG744" s="130"/>
      <c r="AH744" s="130"/>
      <c r="AI744" s="130"/>
      <c r="AJ744" s="130"/>
      <c r="AK744" s="130"/>
      <c r="AL744" s="130"/>
      <c r="AM744" s="130"/>
      <c r="AN744" s="130"/>
      <c r="AO744" s="130"/>
      <c r="AP744" s="130"/>
      <c r="AQ744" s="130"/>
      <c r="AR744" s="130"/>
      <c r="AS744" s="130"/>
      <c r="AT744" s="130"/>
      <c r="AU744" s="130"/>
      <c r="AV744" s="130"/>
    </row>
    <row r="745" spans="1:48" s="131" customFormat="1">
      <c r="A745" s="130" t="str">
        <f t="shared" si="28"/>
        <v xml:space="preserve">  </v>
      </c>
      <c r="B745" s="155"/>
      <c r="C745" s="156"/>
      <c r="D745" s="157"/>
      <c r="E745" s="293"/>
      <c r="F745" s="143"/>
      <c r="G745" s="143"/>
      <c r="H745" s="143"/>
      <c r="I745" s="143"/>
      <c r="J745" s="147"/>
      <c r="K745" s="148"/>
      <c r="L745" s="148"/>
      <c r="M745" s="153"/>
      <c r="N745" s="145"/>
      <c r="O745" s="148"/>
      <c r="P745" s="154"/>
      <c r="Q745" s="150"/>
      <c r="R745" s="154"/>
      <c r="S745" s="150"/>
      <c r="T745" s="151"/>
      <c r="U745" s="152"/>
      <c r="W745" s="130"/>
      <c r="X745" s="130"/>
      <c r="Y745" s="130"/>
      <c r="Z745" s="130"/>
      <c r="AA745" s="130"/>
      <c r="AB745" s="130"/>
      <c r="AC745" s="130"/>
      <c r="AD745" s="130"/>
      <c r="AE745" s="130"/>
      <c r="AF745" s="130"/>
      <c r="AG745" s="130"/>
      <c r="AH745" s="130"/>
      <c r="AI745" s="130"/>
      <c r="AJ745" s="130"/>
      <c r="AK745" s="130"/>
      <c r="AL745" s="130"/>
      <c r="AM745" s="130"/>
      <c r="AN745" s="130"/>
      <c r="AO745" s="130"/>
      <c r="AP745" s="130"/>
      <c r="AQ745" s="130"/>
      <c r="AR745" s="130"/>
      <c r="AS745" s="130"/>
      <c r="AT745" s="130"/>
      <c r="AU745" s="130"/>
      <c r="AV745" s="130"/>
    </row>
    <row r="746" spans="1:48" s="131" customFormat="1">
      <c r="A746" s="130" t="str">
        <f t="shared" si="28"/>
        <v xml:space="preserve">  </v>
      </c>
      <c r="B746" s="155"/>
      <c r="C746" s="156"/>
      <c r="D746" s="157"/>
      <c r="E746" s="293"/>
      <c r="F746" s="143"/>
      <c r="G746" s="143"/>
      <c r="H746" s="143"/>
      <c r="I746" s="143"/>
      <c r="J746" s="147"/>
      <c r="K746" s="148"/>
      <c r="L746" s="148"/>
      <c r="M746" s="153"/>
      <c r="N746" s="145"/>
      <c r="O746" s="148"/>
      <c r="P746" s="154"/>
      <c r="Q746" s="150"/>
      <c r="R746" s="154"/>
      <c r="S746" s="150"/>
      <c r="T746" s="151"/>
      <c r="U746" s="152"/>
      <c r="W746" s="130"/>
      <c r="X746" s="130"/>
      <c r="Y746" s="130"/>
      <c r="Z746" s="130"/>
      <c r="AA746" s="130"/>
      <c r="AB746" s="130"/>
      <c r="AC746" s="130"/>
      <c r="AD746" s="130"/>
      <c r="AE746" s="130"/>
      <c r="AF746" s="130"/>
      <c r="AG746" s="130"/>
      <c r="AH746" s="130"/>
      <c r="AI746" s="130"/>
      <c r="AJ746" s="130"/>
      <c r="AK746" s="130"/>
      <c r="AL746" s="130"/>
      <c r="AM746" s="130"/>
      <c r="AN746" s="130"/>
      <c r="AO746" s="130"/>
      <c r="AP746" s="130"/>
      <c r="AQ746" s="130"/>
      <c r="AR746" s="130"/>
      <c r="AS746" s="130"/>
      <c r="AT746" s="130"/>
      <c r="AU746" s="130"/>
      <c r="AV746" s="130"/>
    </row>
    <row r="747" spans="1:48" s="131" customFormat="1">
      <c r="A747" s="130" t="str">
        <f t="shared" si="28"/>
        <v xml:space="preserve">  </v>
      </c>
      <c r="B747" s="155"/>
      <c r="C747" s="156"/>
      <c r="D747" s="157"/>
      <c r="E747" s="293"/>
      <c r="F747" s="143"/>
      <c r="G747" s="143"/>
      <c r="H747" s="143"/>
      <c r="I747" s="143"/>
      <c r="J747" s="147"/>
      <c r="K747" s="148"/>
      <c r="L747" s="148"/>
      <c r="M747" s="153"/>
      <c r="N747" s="145"/>
      <c r="O747" s="148"/>
      <c r="P747" s="154"/>
      <c r="Q747" s="150"/>
      <c r="R747" s="154"/>
      <c r="S747" s="150"/>
      <c r="T747" s="151"/>
      <c r="U747" s="152"/>
      <c r="W747" s="130"/>
      <c r="X747" s="130"/>
      <c r="Y747" s="130"/>
      <c r="Z747" s="130"/>
      <c r="AA747" s="130"/>
      <c r="AB747" s="130"/>
      <c r="AC747" s="130"/>
      <c r="AD747" s="130"/>
      <c r="AE747" s="130"/>
      <c r="AF747" s="130"/>
      <c r="AG747" s="130"/>
      <c r="AH747" s="130"/>
      <c r="AI747" s="130"/>
      <c r="AJ747" s="130"/>
      <c r="AK747" s="130"/>
      <c r="AL747" s="130"/>
      <c r="AM747" s="130"/>
      <c r="AN747" s="130"/>
      <c r="AO747" s="130"/>
      <c r="AP747" s="130"/>
      <c r="AQ747" s="130"/>
      <c r="AR747" s="130"/>
      <c r="AS747" s="130"/>
      <c r="AT747" s="130"/>
      <c r="AU747" s="130"/>
      <c r="AV747" s="130"/>
    </row>
    <row r="748" spans="1:48" s="131" customFormat="1">
      <c r="A748" s="130" t="str">
        <f t="shared" si="28"/>
        <v xml:space="preserve">  </v>
      </c>
      <c r="B748" s="155"/>
      <c r="C748" s="156"/>
      <c r="D748" s="157"/>
      <c r="E748" s="293"/>
      <c r="F748" s="143"/>
      <c r="G748" s="143"/>
      <c r="H748" s="143"/>
      <c r="I748" s="143"/>
      <c r="J748" s="147"/>
      <c r="K748" s="148"/>
      <c r="L748" s="148"/>
      <c r="M748" s="153"/>
      <c r="N748" s="145"/>
      <c r="O748" s="148"/>
      <c r="P748" s="154"/>
      <c r="Q748" s="150"/>
      <c r="R748" s="154"/>
      <c r="S748" s="150"/>
      <c r="T748" s="151"/>
      <c r="U748" s="152"/>
      <c r="W748" s="130"/>
      <c r="X748" s="130"/>
      <c r="Y748" s="130"/>
      <c r="Z748" s="130"/>
      <c r="AA748" s="130"/>
      <c r="AB748" s="130"/>
      <c r="AC748" s="130"/>
      <c r="AD748" s="130"/>
      <c r="AE748" s="130"/>
      <c r="AF748" s="130"/>
      <c r="AG748" s="130"/>
      <c r="AH748" s="130"/>
      <c r="AI748" s="130"/>
      <c r="AJ748" s="130"/>
      <c r="AK748" s="130"/>
      <c r="AL748" s="130"/>
      <c r="AM748" s="130"/>
      <c r="AN748" s="130"/>
      <c r="AO748" s="130"/>
      <c r="AP748" s="130"/>
      <c r="AQ748" s="130"/>
      <c r="AR748" s="130"/>
      <c r="AS748" s="130"/>
      <c r="AT748" s="130"/>
      <c r="AU748" s="130"/>
      <c r="AV748" s="130"/>
    </row>
    <row r="749" spans="1:48" s="131" customFormat="1">
      <c r="A749" s="130" t="str">
        <f t="shared" si="28"/>
        <v xml:space="preserve">  </v>
      </c>
      <c r="B749" s="155"/>
      <c r="C749" s="156"/>
      <c r="D749" s="157"/>
      <c r="E749" s="293"/>
      <c r="F749" s="143"/>
      <c r="G749" s="143"/>
      <c r="H749" s="143"/>
      <c r="I749" s="143"/>
      <c r="J749" s="147"/>
      <c r="K749" s="148"/>
      <c r="L749" s="148"/>
      <c r="M749" s="148"/>
      <c r="N749" s="145"/>
      <c r="O749" s="148"/>
      <c r="P749" s="154"/>
      <c r="Q749" s="150"/>
      <c r="R749" s="154"/>
      <c r="S749" s="150"/>
      <c r="T749" s="151"/>
      <c r="U749" s="152"/>
      <c r="W749" s="130"/>
      <c r="X749" s="130"/>
      <c r="Y749" s="130"/>
      <c r="Z749" s="130"/>
      <c r="AA749" s="130"/>
      <c r="AB749" s="130"/>
      <c r="AC749" s="130"/>
      <c r="AD749" s="130"/>
      <c r="AE749" s="130"/>
      <c r="AF749" s="130"/>
      <c r="AG749" s="130"/>
      <c r="AH749" s="130"/>
      <c r="AI749" s="130"/>
      <c r="AJ749" s="130"/>
      <c r="AK749" s="130"/>
      <c r="AL749" s="130"/>
      <c r="AM749" s="130"/>
      <c r="AN749" s="130"/>
      <c r="AO749" s="130"/>
      <c r="AP749" s="130"/>
      <c r="AQ749" s="130"/>
      <c r="AR749" s="130"/>
      <c r="AS749" s="130"/>
      <c r="AT749" s="130"/>
      <c r="AU749" s="130"/>
      <c r="AV749" s="130"/>
    </row>
    <row r="750" spans="1:48" s="131" customFormat="1">
      <c r="A750" s="130" t="str">
        <f t="shared" si="28"/>
        <v xml:space="preserve">  </v>
      </c>
      <c r="B750" s="155"/>
      <c r="C750" s="156"/>
      <c r="D750" s="157"/>
      <c r="E750" s="293"/>
      <c r="F750" s="143"/>
      <c r="G750" s="143"/>
      <c r="H750" s="143"/>
      <c r="I750" s="143"/>
      <c r="J750" s="147"/>
      <c r="K750" s="148"/>
      <c r="L750" s="148"/>
      <c r="M750" s="148"/>
      <c r="N750" s="145"/>
      <c r="O750" s="148"/>
      <c r="P750" s="154"/>
      <c r="Q750" s="150"/>
      <c r="R750" s="154"/>
      <c r="S750" s="150"/>
      <c r="T750" s="151"/>
      <c r="U750" s="152"/>
      <c r="W750" s="130"/>
      <c r="X750" s="130"/>
      <c r="Y750" s="130"/>
      <c r="Z750" s="130"/>
      <c r="AA750" s="130"/>
      <c r="AB750" s="130"/>
      <c r="AC750" s="130"/>
      <c r="AD750" s="130"/>
      <c r="AE750" s="130"/>
      <c r="AF750" s="130"/>
      <c r="AG750" s="130"/>
      <c r="AH750" s="130"/>
      <c r="AI750" s="130"/>
      <c r="AJ750" s="130"/>
      <c r="AK750" s="130"/>
      <c r="AL750" s="130"/>
      <c r="AM750" s="130"/>
      <c r="AN750" s="130"/>
      <c r="AO750" s="130"/>
      <c r="AP750" s="130"/>
      <c r="AQ750" s="130"/>
      <c r="AR750" s="130"/>
      <c r="AS750" s="130"/>
      <c r="AT750" s="130"/>
      <c r="AU750" s="130"/>
      <c r="AV750" s="130"/>
    </row>
    <row r="751" spans="1:48" s="131" customFormat="1">
      <c r="A751" s="130" t="str">
        <f t="shared" si="28"/>
        <v xml:space="preserve">  </v>
      </c>
      <c r="B751" s="155"/>
      <c r="C751" s="156"/>
      <c r="D751" s="157"/>
      <c r="E751" s="293"/>
      <c r="F751" s="143"/>
      <c r="G751" s="143"/>
      <c r="H751" s="143"/>
      <c r="I751" s="143"/>
      <c r="J751" s="147"/>
      <c r="K751" s="148"/>
      <c r="L751" s="148"/>
      <c r="M751" s="148"/>
      <c r="N751" s="145"/>
      <c r="O751" s="148"/>
      <c r="P751" s="154"/>
      <c r="Q751" s="150"/>
      <c r="R751" s="154"/>
      <c r="S751" s="150"/>
      <c r="T751" s="151"/>
      <c r="U751" s="152"/>
      <c r="W751" s="130"/>
      <c r="X751" s="130"/>
      <c r="Y751" s="130"/>
      <c r="Z751" s="130"/>
      <c r="AA751" s="130"/>
      <c r="AB751" s="130"/>
      <c r="AC751" s="130"/>
      <c r="AD751" s="130"/>
      <c r="AE751" s="130"/>
      <c r="AF751" s="130"/>
      <c r="AG751" s="130"/>
      <c r="AH751" s="130"/>
      <c r="AI751" s="130"/>
      <c r="AJ751" s="130"/>
      <c r="AK751" s="130"/>
      <c r="AL751" s="130"/>
      <c r="AM751" s="130"/>
      <c r="AN751" s="130"/>
      <c r="AO751" s="130"/>
      <c r="AP751" s="130"/>
      <c r="AQ751" s="130"/>
      <c r="AR751" s="130"/>
      <c r="AS751" s="130"/>
      <c r="AT751" s="130"/>
      <c r="AU751" s="130"/>
      <c r="AV751" s="130"/>
    </row>
    <row r="752" spans="1:48" s="131" customFormat="1">
      <c r="A752" s="130" t="str">
        <f t="shared" si="28"/>
        <v xml:space="preserve">  </v>
      </c>
      <c r="B752" s="155"/>
      <c r="C752" s="156"/>
      <c r="D752" s="157"/>
      <c r="E752" s="293"/>
      <c r="F752" s="143"/>
      <c r="G752" s="143"/>
      <c r="H752" s="143"/>
      <c r="I752" s="143"/>
      <c r="J752" s="147"/>
      <c r="K752" s="148"/>
      <c r="L752" s="148"/>
      <c r="M752" s="148"/>
      <c r="N752" s="145"/>
      <c r="O752" s="148"/>
      <c r="P752" s="154"/>
      <c r="Q752" s="150"/>
      <c r="R752" s="154"/>
      <c r="S752" s="150"/>
      <c r="T752" s="151"/>
      <c r="U752" s="152"/>
      <c r="W752" s="130"/>
      <c r="X752" s="130"/>
      <c r="Y752" s="130"/>
      <c r="Z752" s="130"/>
      <c r="AA752" s="130"/>
      <c r="AB752" s="130"/>
      <c r="AC752" s="130"/>
      <c r="AD752" s="130"/>
      <c r="AE752" s="130"/>
      <c r="AF752" s="130"/>
      <c r="AG752" s="130"/>
      <c r="AH752" s="130"/>
      <c r="AI752" s="130"/>
      <c r="AJ752" s="130"/>
      <c r="AK752" s="130"/>
      <c r="AL752" s="130"/>
      <c r="AM752" s="130"/>
      <c r="AN752" s="130"/>
      <c r="AO752" s="130"/>
      <c r="AP752" s="130"/>
      <c r="AQ752" s="130"/>
      <c r="AR752" s="130"/>
      <c r="AS752" s="130"/>
      <c r="AT752" s="130"/>
      <c r="AU752" s="130"/>
      <c r="AV752" s="130"/>
    </row>
    <row r="753" spans="1:48" s="131" customFormat="1">
      <c r="A753" s="130" t="str">
        <f t="shared" si="28"/>
        <v xml:space="preserve">  </v>
      </c>
      <c r="B753" s="155"/>
      <c r="C753" s="156"/>
      <c r="D753" s="162"/>
      <c r="E753" s="293"/>
      <c r="F753" s="143"/>
      <c r="G753" s="143"/>
      <c r="H753" s="143"/>
      <c r="I753" s="143"/>
      <c r="J753" s="147"/>
      <c r="K753" s="148"/>
      <c r="L753" s="148"/>
      <c r="M753" s="148"/>
      <c r="N753" s="145"/>
      <c r="O753" s="148"/>
      <c r="P753" s="154"/>
      <c r="Q753" s="150"/>
      <c r="R753" s="154"/>
      <c r="S753" s="150"/>
      <c r="T753" s="151"/>
      <c r="U753" s="152"/>
      <c r="W753" s="130"/>
      <c r="X753" s="130"/>
      <c r="Y753" s="130"/>
      <c r="Z753" s="130"/>
      <c r="AA753" s="130"/>
      <c r="AB753" s="130"/>
      <c r="AC753" s="130"/>
      <c r="AD753" s="130"/>
      <c r="AE753" s="130"/>
      <c r="AF753" s="130"/>
      <c r="AG753" s="130"/>
      <c r="AH753" s="130"/>
      <c r="AI753" s="130"/>
      <c r="AJ753" s="130"/>
      <c r="AK753" s="130"/>
      <c r="AL753" s="130"/>
      <c r="AM753" s="130"/>
      <c r="AN753" s="130"/>
      <c r="AO753" s="130"/>
      <c r="AP753" s="130"/>
      <c r="AQ753" s="130"/>
      <c r="AR753" s="130"/>
      <c r="AS753" s="130"/>
      <c r="AT753" s="130"/>
      <c r="AU753" s="130"/>
      <c r="AV753" s="130"/>
    </row>
    <row r="754" spans="1:48" s="131" customFormat="1">
      <c r="A754" s="130" t="str">
        <f t="shared" si="28"/>
        <v xml:space="preserve">  </v>
      </c>
      <c r="B754" s="155"/>
      <c r="C754" s="156"/>
      <c r="D754" s="157"/>
      <c r="E754" s="293"/>
      <c r="F754" s="143"/>
      <c r="G754" s="143"/>
      <c r="H754" s="143"/>
      <c r="I754" s="143"/>
      <c r="J754" s="147"/>
      <c r="K754" s="148"/>
      <c r="L754" s="148"/>
      <c r="M754" s="153"/>
      <c r="N754" s="145"/>
      <c r="O754" s="148"/>
      <c r="P754" s="154"/>
      <c r="Q754" s="150"/>
      <c r="R754" s="154"/>
      <c r="S754" s="150"/>
      <c r="T754" s="151"/>
      <c r="U754" s="152"/>
      <c r="W754" s="130"/>
      <c r="X754" s="130"/>
      <c r="Y754" s="130"/>
      <c r="Z754" s="130"/>
      <c r="AA754" s="130"/>
      <c r="AB754" s="130"/>
      <c r="AC754" s="130"/>
      <c r="AD754" s="130"/>
      <c r="AE754" s="130"/>
      <c r="AF754" s="130"/>
      <c r="AG754" s="130"/>
      <c r="AH754" s="130"/>
      <c r="AI754" s="130"/>
      <c r="AJ754" s="130"/>
      <c r="AK754" s="130"/>
      <c r="AL754" s="130"/>
      <c r="AM754" s="130"/>
      <c r="AN754" s="130"/>
      <c r="AO754" s="130"/>
      <c r="AP754" s="130"/>
      <c r="AQ754" s="130"/>
      <c r="AR754" s="130"/>
      <c r="AS754" s="130"/>
      <c r="AT754" s="130"/>
      <c r="AU754" s="130"/>
      <c r="AV754" s="130"/>
    </row>
    <row r="755" spans="1:48" s="131" customFormat="1">
      <c r="A755" s="130" t="str">
        <f t="shared" si="28"/>
        <v xml:space="preserve">  </v>
      </c>
      <c r="B755" s="155"/>
      <c r="C755" s="156"/>
      <c r="D755" s="157"/>
      <c r="E755" s="293"/>
      <c r="F755" s="143"/>
      <c r="G755" s="143"/>
      <c r="H755" s="143"/>
      <c r="I755" s="143"/>
      <c r="J755" s="147"/>
      <c r="K755" s="148"/>
      <c r="L755" s="148"/>
      <c r="M755" s="153"/>
      <c r="N755" s="145"/>
      <c r="O755" s="148"/>
      <c r="P755" s="154"/>
      <c r="Q755" s="150"/>
      <c r="R755" s="154"/>
      <c r="S755" s="150"/>
      <c r="T755" s="151"/>
      <c r="U755" s="152"/>
      <c r="W755" s="130"/>
      <c r="X755" s="130"/>
      <c r="Y755" s="130"/>
      <c r="Z755" s="130"/>
      <c r="AA755" s="130"/>
      <c r="AB755" s="130"/>
      <c r="AC755" s="130"/>
      <c r="AD755" s="130"/>
      <c r="AE755" s="130"/>
      <c r="AF755" s="130"/>
      <c r="AG755" s="130"/>
      <c r="AH755" s="130"/>
      <c r="AI755" s="130"/>
      <c r="AJ755" s="130"/>
      <c r="AK755" s="130"/>
      <c r="AL755" s="130"/>
      <c r="AM755" s="130"/>
      <c r="AN755" s="130"/>
      <c r="AO755" s="130"/>
      <c r="AP755" s="130"/>
      <c r="AQ755" s="130"/>
      <c r="AR755" s="130"/>
      <c r="AS755" s="130"/>
      <c r="AT755" s="130"/>
      <c r="AU755" s="130"/>
      <c r="AV755" s="130"/>
    </row>
    <row r="756" spans="1:48" s="131" customFormat="1">
      <c r="A756" s="130" t="str">
        <f t="shared" si="28"/>
        <v xml:space="preserve">  </v>
      </c>
      <c r="B756" s="155"/>
      <c r="C756" s="156"/>
      <c r="D756" s="157"/>
      <c r="E756" s="293"/>
      <c r="F756" s="143"/>
      <c r="G756" s="143"/>
      <c r="H756" s="143"/>
      <c r="I756" s="143"/>
      <c r="J756" s="147"/>
      <c r="K756" s="148"/>
      <c r="L756" s="148"/>
      <c r="M756" s="153"/>
      <c r="N756" s="145"/>
      <c r="O756" s="148"/>
      <c r="P756" s="154"/>
      <c r="Q756" s="150"/>
      <c r="R756" s="154"/>
      <c r="S756" s="150"/>
      <c r="T756" s="151"/>
      <c r="U756" s="152"/>
      <c r="W756" s="130"/>
      <c r="X756" s="130"/>
      <c r="Y756" s="130"/>
      <c r="Z756" s="130"/>
      <c r="AA756" s="130"/>
      <c r="AB756" s="130"/>
      <c r="AC756" s="130"/>
      <c r="AD756" s="130"/>
      <c r="AE756" s="130"/>
      <c r="AF756" s="130"/>
      <c r="AG756" s="130"/>
      <c r="AH756" s="130"/>
      <c r="AI756" s="130"/>
      <c r="AJ756" s="130"/>
      <c r="AK756" s="130"/>
      <c r="AL756" s="130"/>
      <c r="AM756" s="130"/>
      <c r="AN756" s="130"/>
      <c r="AO756" s="130"/>
      <c r="AP756" s="130"/>
      <c r="AQ756" s="130"/>
      <c r="AR756" s="130"/>
      <c r="AS756" s="130"/>
      <c r="AT756" s="130"/>
      <c r="AU756" s="130"/>
      <c r="AV756" s="130"/>
    </row>
    <row r="757" spans="1:48" s="131" customFormat="1">
      <c r="A757" s="130" t="str">
        <f t="shared" si="28"/>
        <v xml:space="preserve">  </v>
      </c>
      <c r="B757" s="155"/>
      <c r="C757" s="156"/>
      <c r="D757" s="157"/>
      <c r="E757" s="293"/>
      <c r="F757" s="143"/>
      <c r="G757" s="143"/>
      <c r="H757" s="143"/>
      <c r="I757" s="143"/>
      <c r="J757" s="147"/>
      <c r="K757" s="148"/>
      <c r="L757" s="148"/>
      <c r="M757" s="153"/>
      <c r="N757" s="145"/>
      <c r="O757" s="148"/>
      <c r="P757" s="154"/>
      <c r="Q757" s="150"/>
      <c r="R757" s="154"/>
      <c r="S757" s="150"/>
      <c r="T757" s="151"/>
      <c r="U757" s="152"/>
      <c r="W757" s="130"/>
      <c r="X757" s="130"/>
      <c r="Y757" s="130"/>
      <c r="Z757" s="130"/>
      <c r="AA757" s="130"/>
      <c r="AB757" s="130"/>
      <c r="AC757" s="130"/>
      <c r="AD757" s="130"/>
      <c r="AE757" s="130"/>
      <c r="AF757" s="130"/>
      <c r="AG757" s="130"/>
      <c r="AH757" s="130"/>
      <c r="AI757" s="130"/>
      <c r="AJ757" s="130"/>
      <c r="AK757" s="130"/>
      <c r="AL757" s="130"/>
      <c r="AM757" s="130"/>
      <c r="AN757" s="130"/>
      <c r="AO757" s="130"/>
      <c r="AP757" s="130"/>
      <c r="AQ757" s="130"/>
      <c r="AR757" s="130"/>
      <c r="AS757" s="130"/>
      <c r="AT757" s="130"/>
      <c r="AU757" s="130"/>
      <c r="AV757" s="130"/>
    </row>
    <row r="758" spans="1:48" s="131" customFormat="1">
      <c r="A758" s="130" t="str">
        <f t="shared" si="28"/>
        <v xml:space="preserve">  </v>
      </c>
      <c r="B758" s="155"/>
      <c r="C758" s="156"/>
      <c r="D758" s="157"/>
      <c r="E758" s="293"/>
      <c r="F758" s="143"/>
      <c r="G758" s="143"/>
      <c r="H758" s="143"/>
      <c r="I758" s="143"/>
      <c r="J758" s="147"/>
      <c r="K758" s="148"/>
      <c r="L758" s="148"/>
      <c r="M758" s="153"/>
      <c r="N758" s="145"/>
      <c r="O758" s="148"/>
      <c r="P758" s="154"/>
      <c r="Q758" s="150"/>
      <c r="R758" s="154"/>
      <c r="S758" s="150"/>
      <c r="T758" s="151"/>
      <c r="U758" s="152"/>
      <c r="W758" s="130"/>
      <c r="X758" s="130"/>
      <c r="Y758" s="130"/>
      <c r="Z758" s="130"/>
      <c r="AA758" s="130"/>
      <c r="AB758" s="130"/>
      <c r="AC758" s="130"/>
      <c r="AD758" s="130"/>
      <c r="AE758" s="130"/>
      <c r="AF758" s="130"/>
      <c r="AG758" s="130"/>
      <c r="AH758" s="130"/>
      <c r="AI758" s="130"/>
      <c r="AJ758" s="130"/>
      <c r="AK758" s="130"/>
      <c r="AL758" s="130"/>
      <c r="AM758" s="130"/>
      <c r="AN758" s="130"/>
      <c r="AO758" s="130"/>
      <c r="AP758" s="130"/>
      <c r="AQ758" s="130"/>
      <c r="AR758" s="130"/>
      <c r="AS758" s="130"/>
      <c r="AT758" s="130"/>
      <c r="AU758" s="130"/>
      <c r="AV758" s="130"/>
    </row>
    <row r="759" spans="1:48" s="131" customFormat="1">
      <c r="A759" s="130" t="str">
        <f t="shared" si="28"/>
        <v xml:space="preserve">  </v>
      </c>
      <c r="B759" s="155"/>
      <c r="C759" s="156"/>
      <c r="D759" s="157"/>
      <c r="E759" s="293"/>
      <c r="F759" s="143"/>
      <c r="G759" s="143"/>
      <c r="H759" s="143"/>
      <c r="I759" s="143"/>
      <c r="J759" s="147"/>
      <c r="K759" s="148"/>
      <c r="L759" s="148"/>
      <c r="M759" s="148"/>
      <c r="N759" s="145"/>
      <c r="O759" s="148"/>
      <c r="P759" s="154"/>
      <c r="Q759" s="150"/>
      <c r="R759" s="154"/>
      <c r="S759" s="150"/>
      <c r="T759" s="151"/>
      <c r="U759" s="152"/>
      <c r="W759" s="130"/>
      <c r="X759" s="130"/>
      <c r="Y759" s="130"/>
      <c r="Z759" s="130"/>
      <c r="AA759" s="130"/>
      <c r="AB759" s="130"/>
      <c r="AC759" s="130"/>
      <c r="AD759" s="130"/>
      <c r="AE759" s="130"/>
      <c r="AF759" s="130"/>
      <c r="AG759" s="130"/>
      <c r="AH759" s="130"/>
      <c r="AI759" s="130"/>
      <c r="AJ759" s="130"/>
      <c r="AK759" s="130"/>
      <c r="AL759" s="130"/>
      <c r="AM759" s="130"/>
      <c r="AN759" s="130"/>
      <c r="AO759" s="130"/>
      <c r="AP759" s="130"/>
      <c r="AQ759" s="130"/>
      <c r="AR759" s="130"/>
      <c r="AS759" s="130"/>
      <c r="AT759" s="130"/>
      <c r="AU759" s="130"/>
      <c r="AV759" s="130"/>
    </row>
    <row r="760" spans="1:48" s="131" customFormat="1">
      <c r="A760" s="130" t="str">
        <f t="shared" si="28"/>
        <v xml:space="preserve">  </v>
      </c>
      <c r="B760" s="155"/>
      <c r="C760" s="156"/>
      <c r="D760" s="157"/>
      <c r="E760" s="293"/>
      <c r="F760" s="143"/>
      <c r="G760" s="143"/>
      <c r="H760" s="143"/>
      <c r="I760" s="143"/>
      <c r="J760" s="147"/>
      <c r="K760" s="148"/>
      <c r="L760" s="148"/>
      <c r="M760" s="153"/>
      <c r="N760" s="145"/>
      <c r="O760" s="148"/>
      <c r="P760" s="154"/>
      <c r="Q760" s="150"/>
      <c r="R760" s="154"/>
      <c r="S760" s="150"/>
      <c r="T760" s="151"/>
      <c r="U760" s="152"/>
      <c r="W760" s="130"/>
      <c r="X760" s="130"/>
      <c r="Y760" s="130"/>
      <c r="Z760" s="130"/>
      <c r="AA760" s="130"/>
      <c r="AB760" s="130"/>
      <c r="AC760" s="130"/>
      <c r="AD760" s="130"/>
      <c r="AE760" s="130"/>
      <c r="AF760" s="130"/>
      <c r="AG760" s="130"/>
      <c r="AH760" s="130"/>
      <c r="AI760" s="130"/>
      <c r="AJ760" s="130"/>
      <c r="AK760" s="130"/>
      <c r="AL760" s="130"/>
      <c r="AM760" s="130"/>
      <c r="AN760" s="130"/>
      <c r="AO760" s="130"/>
      <c r="AP760" s="130"/>
      <c r="AQ760" s="130"/>
      <c r="AR760" s="130"/>
      <c r="AS760" s="130"/>
      <c r="AT760" s="130"/>
      <c r="AU760" s="130"/>
      <c r="AV760" s="130"/>
    </row>
    <row r="761" spans="1:48" s="131" customFormat="1">
      <c r="A761" s="130" t="str">
        <f t="shared" si="28"/>
        <v xml:space="preserve">  </v>
      </c>
      <c r="B761" s="155"/>
      <c r="C761" s="156"/>
      <c r="D761" s="157"/>
      <c r="E761" s="293"/>
      <c r="F761" s="143"/>
      <c r="G761" s="143"/>
      <c r="H761" s="143"/>
      <c r="I761" s="143"/>
      <c r="J761" s="147"/>
      <c r="K761" s="148"/>
      <c r="L761" s="148"/>
      <c r="M761" s="153"/>
      <c r="N761" s="145"/>
      <c r="O761" s="148"/>
      <c r="P761" s="154"/>
      <c r="Q761" s="150"/>
      <c r="R761" s="154"/>
      <c r="S761" s="150"/>
      <c r="T761" s="151"/>
      <c r="U761" s="152"/>
      <c r="W761" s="130"/>
      <c r="X761" s="130"/>
      <c r="Y761" s="130"/>
      <c r="Z761" s="130"/>
      <c r="AA761" s="130"/>
      <c r="AB761" s="130"/>
      <c r="AC761" s="130"/>
      <c r="AD761" s="130"/>
      <c r="AE761" s="130"/>
      <c r="AF761" s="130"/>
      <c r="AG761" s="130"/>
      <c r="AH761" s="130"/>
      <c r="AI761" s="130"/>
      <c r="AJ761" s="130"/>
      <c r="AK761" s="130"/>
      <c r="AL761" s="130"/>
      <c r="AM761" s="130"/>
      <c r="AN761" s="130"/>
      <c r="AO761" s="130"/>
      <c r="AP761" s="130"/>
      <c r="AQ761" s="130"/>
      <c r="AR761" s="130"/>
      <c r="AS761" s="130"/>
      <c r="AT761" s="130"/>
      <c r="AU761" s="130"/>
      <c r="AV761" s="130"/>
    </row>
    <row r="762" spans="1:48" s="131" customFormat="1">
      <c r="A762" s="130" t="str">
        <f t="shared" si="28"/>
        <v xml:space="preserve">  </v>
      </c>
      <c r="B762" s="155"/>
      <c r="C762" s="156"/>
      <c r="D762" s="157"/>
      <c r="E762" s="293"/>
      <c r="F762" s="143"/>
      <c r="G762" s="143"/>
      <c r="H762" s="143"/>
      <c r="I762" s="143"/>
      <c r="J762" s="147"/>
      <c r="K762" s="148"/>
      <c r="L762" s="148"/>
      <c r="M762" s="153"/>
      <c r="N762" s="145"/>
      <c r="O762" s="148"/>
      <c r="P762" s="154"/>
      <c r="Q762" s="150"/>
      <c r="R762" s="154"/>
      <c r="S762" s="150"/>
      <c r="T762" s="151"/>
      <c r="U762" s="152"/>
      <c r="W762" s="130"/>
      <c r="X762" s="130"/>
      <c r="Y762" s="130"/>
      <c r="Z762" s="130"/>
      <c r="AA762" s="130"/>
      <c r="AB762" s="130"/>
      <c r="AC762" s="130"/>
      <c r="AD762" s="130"/>
      <c r="AE762" s="130"/>
      <c r="AF762" s="130"/>
      <c r="AG762" s="130"/>
      <c r="AH762" s="130"/>
      <c r="AI762" s="130"/>
      <c r="AJ762" s="130"/>
      <c r="AK762" s="130"/>
      <c r="AL762" s="130"/>
      <c r="AM762" s="130"/>
      <c r="AN762" s="130"/>
      <c r="AO762" s="130"/>
      <c r="AP762" s="130"/>
      <c r="AQ762" s="130"/>
      <c r="AR762" s="130"/>
      <c r="AS762" s="130"/>
      <c r="AT762" s="130"/>
      <c r="AU762" s="130"/>
      <c r="AV762" s="130"/>
    </row>
    <row r="763" spans="1:48" s="131" customFormat="1">
      <c r="A763" s="130" t="str">
        <f t="shared" si="28"/>
        <v xml:space="preserve">  </v>
      </c>
      <c r="B763" s="155"/>
      <c r="C763" s="156"/>
      <c r="D763" s="157"/>
      <c r="E763" s="293"/>
      <c r="F763" s="143"/>
      <c r="G763" s="143"/>
      <c r="H763" s="143"/>
      <c r="I763" s="143"/>
      <c r="J763" s="147"/>
      <c r="K763" s="148"/>
      <c r="L763" s="148"/>
      <c r="M763" s="153"/>
      <c r="N763" s="145"/>
      <c r="O763" s="148"/>
      <c r="P763" s="154"/>
      <c r="Q763" s="150"/>
      <c r="R763" s="154"/>
      <c r="S763" s="150"/>
      <c r="T763" s="151"/>
      <c r="U763" s="152"/>
      <c r="W763" s="130"/>
      <c r="X763" s="130"/>
      <c r="Y763" s="130"/>
      <c r="Z763" s="130"/>
      <c r="AA763" s="130"/>
      <c r="AB763" s="130"/>
      <c r="AC763" s="130"/>
      <c r="AD763" s="130"/>
      <c r="AE763" s="130"/>
      <c r="AF763" s="130"/>
      <c r="AG763" s="130"/>
      <c r="AH763" s="130"/>
      <c r="AI763" s="130"/>
      <c r="AJ763" s="130"/>
      <c r="AK763" s="130"/>
      <c r="AL763" s="130"/>
      <c r="AM763" s="130"/>
      <c r="AN763" s="130"/>
      <c r="AO763" s="130"/>
      <c r="AP763" s="130"/>
      <c r="AQ763" s="130"/>
      <c r="AR763" s="130"/>
      <c r="AS763" s="130"/>
      <c r="AT763" s="130"/>
      <c r="AU763" s="130"/>
      <c r="AV763" s="130"/>
    </row>
    <row r="764" spans="1:48" s="131" customFormat="1">
      <c r="A764" s="130" t="str">
        <f t="shared" si="28"/>
        <v xml:space="preserve">  </v>
      </c>
      <c r="B764" s="155"/>
      <c r="C764" s="156"/>
      <c r="D764" s="157"/>
      <c r="E764" s="293"/>
      <c r="F764" s="143"/>
      <c r="G764" s="143"/>
      <c r="H764" s="143"/>
      <c r="I764" s="143"/>
      <c r="J764" s="147"/>
      <c r="K764" s="148"/>
      <c r="L764" s="148"/>
      <c r="M764" s="148"/>
      <c r="N764" s="145"/>
      <c r="O764" s="148"/>
      <c r="P764" s="154"/>
      <c r="Q764" s="150"/>
      <c r="R764" s="154"/>
      <c r="S764" s="150"/>
      <c r="T764" s="151"/>
      <c r="U764" s="152"/>
      <c r="W764" s="130"/>
      <c r="X764" s="130"/>
      <c r="Y764" s="130"/>
      <c r="Z764" s="130"/>
      <c r="AA764" s="130"/>
      <c r="AB764" s="130"/>
      <c r="AC764" s="130"/>
      <c r="AD764" s="130"/>
      <c r="AE764" s="130"/>
      <c r="AF764" s="130"/>
      <c r="AG764" s="130"/>
      <c r="AH764" s="130"/>
      <c r="AI764" s="130"/>
      <c r="AJ764" s="130"/>
      <c r="AK764" s="130"/>
      <c r="AL764" s="130"/>
      <c r="AM764" s="130"/>
      <c r="AN764" s="130"/>
      <c r="AO764" s="130"/>
      <c r="AP764" s="130"/>
      <c r="AQ764" s="130"/>
      <c r="AR764" s="130"/>
      <c r="AS764" s="130"/>
      <c r="AT764" s="130"/>
      <c r="AU764" s="130"/>
      <c r="AV764" s="130"/>
    </row>
    <row r="765" spans="1:48" s="131" customFormat="1">
      <c r="A765" s="130" t="str">
        <f t="shared" si="28"/>
        <v xml:space="preserve">  </v>
      </c>
      <c r="B765" s="155"/>
      <c r="C765" s="156"/>
      <c r="D765" s="157"/>
      <c r="E765" s="293"/>
      <c r="F765" s="143"/>
      <c r="G765" s="143"/>
      <c r="H765" s="143"/>
      <c r="I765" s="143"/>
      <c r="J765" s="147"/>
      <c r="K765" s="148"/>
      <c r="L765" s="148"/>
      <c r="M765" s="153"/>
      <c r="N765" s="145"/>
      <c r="O765" s="148"/>
      <c r="P765" s="154"/>
      <c r="Q765" s="150"/>
      <c r="R765" s="154"/>
      <c r="S765" s="150"/>
      <c r="T765" s="151"/>
      <c r="U765" s="152"/>
      <c r="W765" s="130"/>
      <c r="X765" s="130"/>
      <c r="Y765" s="130"/>
      <c r="Z765" s="130"/>
      <c r="AA765" s="130"/>
      <c r="AB765" s="130"/>
      <c r="AC765" s="130"/>
      <c r="AD765" s="130"/>
      <c r="AE765" s="130"/>
      <c r="AF765" s="130"/>
      <c r="AG765" s="130"/>
      <c r="AH765" s="130"/>
      <c r="AI765" s="130"/>
      <c r="AJ765" s="130"/>
      <c r="AK765" s="130"/>
      <c r="AL765" s="130"/>
      <c r="AM765" s="130"/>
      <c r="AN765" s="130"/>
      <c r="AO765" s="130"/>
      <c r="AP765" s="130"/>
      <c r="AQ765" s="130"/>
      <c r="AR765" s="130"/>
      <c r="AS765" s="130"/>
      <c r="AT765" s="130"/>
      <c r="AU765" s="130"/>
      <c r="AV765" s="130"/>
    </row>
    <row r="766" spans="1:48" s="131" customFormat="1">
      <c r="A766" s="130" t="str">
        <f t="shared" si="28"/>
        <v xml:space="preserve">  </v>
      </c>
      <c r="B766" s="155"/>
      <c r="C766" s="156"/>
      <c r="D766" s="157"/>
      <c r="E766" s="293"/>
      <c r="F766" s="143"/>
      <c r="G766" s="143"/>
      <c r="H766" s="143"/>
      <c r="I766" s="143"/>
      <c r="J766" s="147"/>
      <c r="K766" s="148"/>
      <c r="L766" s="148"/>
      <c r="M766" s="148"/>
      <c r="N766" s="145"/>
      <c r="O766" s="148"/>
      <c r="P766" s="154"/>
      <c r="Q766" s="150"/>
      <c r="R766" s="154"/>
      <c r="S766" s="150"/>
      <c r="T766" s="151"/>
      <c r="U766" s="152"/>
      <c r="W766" s="130"/>
      <c r="X766" s="130"/>
      <c r="Y766" s="130"/>
      <c r="Z766" s="130"/>
      <c r="AA766" s="130"/>
      <c r="AB766" s="130"/>
      <c r="AC766" s="130"/>
      <c r="AD766" s="130"/>
      <c r="AE766" s="130"/>
      <c r="AF766" s="130"/>
      <c r="AG766" s="130"/>
      <c r="AH766" s="130"/>
      <c r="AI766" s="130"/>
      <c r="AJ766" s="130"/>
      <c r="AK766" s="130"/>
      <c r="AL766" s="130"/>
      <c r="AM766" s="130"/>
      <c r="AN766" s="130"/>
      <c r="AO766" s="130"/>
      <c r="AP766" s="130"/>
      <c r="AQ766" s="130"/>
      <c r="AR766" s="130"/>
      <c r="AS766" s="130"/>
      <c r="AT766" s="130"/>
      <c r="AU766" s="130"/>
      <c r="AV766" s="130"/>
    </row>
    <row r="767" spans="1:48" s="131" customFormat="1">
      <c r="A767" s="130" t="str">
        <f t="shared" si="28"/>
        <v xml:space="preserve">  </v>
      </c>
      <c r="B767" s="155"/>
      <c r="C767" s="156"/>
      <c r="D767" s="157"/>
      <c r="E767" s="293"/>
      <c r="F767" s="143"/>
      <c r="G767" s="143"/>
      <c r="H767" s="143"/>
      <c r="I767" s="143"/>
      <c r="J767" s="147"/>
      <c r="K767" s="148"/>
      <c r="L767" s="148"/>
      <c r="M767" s="153"/>
      <c r="N767" s="145"/>
      <c r="O767" s="148"/>
      <c r="P767" s="154"/>
      <c r="Q767" s="150"/>
      <c r="R767" s="154"/>
      <c r="S767" s="150"/>
      <c r="T767" s="151"/>
      <c r="U767" s="152"/>
      <c r="W767" s="130"/>
      <c r="X767" s="130"/>
      <c r="Y767" s="130"/>
      <c r="Z767" s="130"/>
      <c r="AA767" s="130"/>
      <c r="AB767" s="130"/>
      <c r="AC767" s="130"/>
      <c r="AD767" s="130"/>
      <c r="AE767" s="130"/>
      <c r="AF767" s="130"/>
      <c r="AG767" s="130"/>
      <c r="AH767" s="130"/>
      <c r="AI767" s="130"/>
      <c r="AJ767" s="130"/>
      <c r="AK767" s="130"/>
      <c r="AL767" s="130"/>
      <c r="AM767" s="130"/>
      <c r="AN767" s="130"/>
      <c r="AO767" s="130"/>
      <c r="AP767" s="130"/>
      <c r="AQ767" s="130"/>
      <c r="AR767" s="130"/>
      <c r="AS767" s="130"/>
      <c r="AT767" s="130"/>
      <c r="AU767" s="130"/>
      <c r="AV767" s="130"/>
    </row>
    <row r="768" spans="1:48" s="131" customFormat="1">
      <c r="A768" s="130" t="str">
        <f t="shared" si="28"/>
        <v xml:space="preserve">  </v>
      </c>
      <c r="B768" s="155"/>
      <c r="C768" s="156"/>
      <c r="D768" s="157"/>
      <c r="E768" s="293"/>
      <c r="F768" s="143"/>
      <c r="G768" s="143"/>
      <c r="H768" s="143"/>
      <c r="I768" s="143"/>
      <c r="J768" s="147"/>
      <c r="K768" s="148"/>
      <c r="L768" s="148"/>
      <c r="M768" s="153"/>
      <c r="N768" s="145"/>
      <c r="O768" s="148"/>
      <c r="P768" s="154"/>
      <c r="Q768" s="150"/>
      <c r="R768" s="154"/>
      <c r="S768" s="150"/>
      <c r="T768" s="151"/>
      <c r="U768" s="152"/>
      <c r="W768" s="130"/>
      <c r="X768" s="130"/>
      <c r="Y768" s="130"/>
      <c r="Z768" s="130"/>
      <c r="AA768" s="130"/>
      <c r="AB768" s="130"/>
      <c r="AC768" s="130"/>
      <c r="AD768" s="130"/>
      <c r="AE768" s="130"/>
      <c r="AF768" s="130"/>
      <c r="AG768" s="130"/>
      <c r="AH768" s="130"/>
      <c r="AI768" s="130"/>
      <c r="AJ768" s="130"/>
      <c r="AK768" s="130"/>
      <c r="AL768" s="130"/>
      <c r="AM768" s="130"/>
      <c r="AN768" s="130"/>
      <c r="AO768" s="130"/>
      <c r="AP768" s="130"/>
      <c r="AQ768" s="130"/>
      <c r="AR768" s="130"/>
      <c r="AS768" s="130"/>
      <c r="AT768" s="130"/>
      <c r="AU768" s="130"/>
      <c r="AV768" s="130"/>
    </row>
    <row r="769" spans="1:48" s="131" customFormat="1">
      <c r="A769" s="130" t="str">
        <f t="shared" si="28"/>
        <v xml:space="preserve">  </v>
      </c>
      <c r="B769" s="155"/>
      <c r="C769" s="156"/>
      <c r="D769" s="157"/>
      <c r="E769" s="293"/>
      <c r="F769" s="143"/>
      <c r="G769" s="143"/>
      <c r="H769" s="143"/>
      <c r="I769" s="143"/>
      <c r="J769" s="147"/>
      <c r="K769" s="148"/>
      <c r="L769" s="148"/>
      <c r="M769" s="153"/>
      <c r="N769" s="145"/>
      <c r="O769" s="148"/>
      <c r="P769" s="154"/>
      <c r="Q769" s="150"/>
      <c r="R769" s="154"/>
      <c r="S769" s="150"/>
      <c r="T769" s="151"/>
      <c r="U769" s="152"/>
      <c r="W769" s="130"/>
      <c r="X769" s="130"/>
      <c r="Y769" s="130"/>
      <c r="Z769" s="130"/>
      <c r="AA769" s="130"/>
      <c r="AB769" s="130"/>
      <c r="AC769" s="130"/>
      <c r="AD769" s="130"/>
      <c r="AE769" s="130"/>
      <c r="AF769" s="130"/>
      <c r="AG769" s="130"/>
      <c r="AH769" s="130"/>
      <c r="AI769" s="130"/>
      <c r="AJ769" s="130"/>
      <c r="AK769" s="130"/>
      <c r="AL769" s="130"/>
      <c r="AM769" s="130"/>
      <c r="AN769" s="130"/>
      <c r="AO769" s="130"/>
      <c r="AP769" s="130"/>
      <c r="AQ769" s="130"/>
      <c r="AR769" s="130"/>
      <c r="AS769" s="130"/>
      <c r="AT769" s="130"/>
      <c r="AU769" s="130"/>
      <c r="AV769" s="130"/>
    </row>
    <row r="770" spans="1:48" s="131" customFormat="1">
      <c r="A770" s="130" t="str">
        <f t="shared" si="28"/>
        <v xml:space="preserve">  </v>
      </c>
      <c r="B770" s="155"/>
      <c r="C770" s="156"/>
      <c r="D770" s="157"/>
      <c r="E770" s="293"/>
      <c r="F770" s="143"/>
      <c r="G770" s="143"/>
      <c r="H770" s="143"/>
      <c r="I770" s="143"/>
      <c r="J770" s="147"/>
      <c r="K770" s="148"/>
      <c r="L770" s="148"/>
      <c r="M770" s="153"/>
      <c r="N770" s="145"/>
      <c r="O770" s="148"/>
      <c r="P770" s="154"/>
      <c r="Q770" s="150"/>
      <c r="R770" s="154"/>
      <c r="S770" s="150"/>
      <c r="T770" s="151"/>
      <c r="U770" s="152"/>
      <c r="W770" s="130"/>
      <c r="X770" s="130"/>
      <c r="Y770" s="130"/>
      <c r="Z770" s="130"/>
      <c r="AA770" s="130"/>
      <c r="AB770" s="130"/>
      <c r="AC770" s="130"/>
      <c r="AD770" s="130"/>
      <c r="AE770" s="130"/>
      <c r="AF770" s="130"/>
      <c r="AG770" s="130"/>
      <c r="AH770" s="130"/>
      <c r="AI770" s="130"/>
      <c r="AJ770" s="130"/>
      <c r="AK770" s="130"/>
      <c r="AL770" s="130"/>
      <c r="AM770" s="130"/>
      <c r="AN770" s="130"/>
      <c r="AO770" s="130"/>
      <c r="AP770" s="130"/>
      <c r="AQ770" s="130"/>
      <c r="AR770" s="130"/>
      <c r="AS770" s="130"/>
      <c r="AT770" s="130"/>
      <c r="AU770" s="130"/>
      <c r="AV770" s="130"/>
    </row>
    <row r="771" spans="1:48" s="131" customFormat="1">
      <c r="A771" s="130" t="str">
        <f t="shared" si="28"/>
        <v xml:space="preserve">  </v>
      </c>
      <c r="B771" s="155"/>
      <c r="C771" s="156"/>
      <c r="D771" s="157"/>
      <c r="E771" s="293"/>
      <c r="F771" s="143"/>
      <c r="G771" s="143"/>
      <c r="H771" s="143"/>
      <c r="I771" s="143"/>
      <c r="J771" s="147"/>
      <c r="K771" s="148"/>
      <c r="L771" s="148"/>
      <c r="M771" s="153"/>
      <c r="N771" s="145"/>
      <c r="O771" s="148"/>
      <c r="P771" s="154"/>
      <c r="Q771" s="150"/>
      <c r="R771" s="154"/>
      <c r="S771" s="150"/>
      <c r="T771" s="151"/>
      <c r="U771" s="152"/>
      <c r="W771" s="130"/>
      <c r="X771" s="130"/>
      <c r="Y771" s="130"/>
      <c r="Z771" s="130"/>
      <c r="AA771" s="130"/>
      <c r="AB771" s="130"/>
      <c r="AC771" s="130"/>
      <c r="AD771" s="130"/>
      <c r="AE771" s="130"/>
      <c r="AF771" s="130"/>
      <c r="AG771" s="130"/>
      <c r="AH771" s="130"/>
      <c r="AI771" s="130"/>
      <c r="AJ771" s="130"/>
      <c r="AK771" s="130"/>
      <c r="AL771" s="130"/>
      <c r="AM771" s="130"/>
      <c r="AN771" s="130"/>
      <c r="AO771" s="130"/>
      <c r="AP771" s="130"/>
      <c r="AQ771" s="130"/>
      <c r="AR771" s="130"/>
      <c r="AS771" s="130"/>
      <c r="AT771" s="130"/>
      <c r="AU771" s="130"/>
      <c r="AV771" s="130"/>
    </row>
    <row r="772" spans="1:48" s="131" customFormat="1">
      <c r="A772" s="130" t="str">
        <f t="shared" si="28"/>
        <v xml:space="preserve">  </v>
      </c>
      <c r="B772" s="155"/>
      <c r="C772" s="156"/>
      <c r="D772" s="157"/>
      <c r="E772" s="293"/>
      <c r="F772" s="143"/>
      <c r="G772" s="143"/>
      <c r="H772" s="143"/>
      <c r="I772" s="143"/>
      <c r="J772" s="147"/>
      <c r="K772" s="148"/>
      <c r="L772" s="148"/>
      <c r="M772" s="153"/>
      <c r="N772" s="145"/>
      <c r="O772" s="148"/>
      <c r="P772" s="154"/>
      <c r="Q772" s="150"/>
      <c r="R772" s="154"/>
      <c r="S772" s="150"/>
      <c r="T772" s="151"/>
      <c r="U772" s="152"/>
      <c r="W772" s="130"/>
      <c r="X772" s="130"/>
      <c r="Y772" s="130"/>
      <c r="Z772" s="130"/>
      <c r="AA772" s="130"/>
      <c r="AB772" s="130"/>
      <c r="AC772" s="130"/>
      <c r="AD772" s="130"/>
      <c r="AE772" s="130"/>
      <c r="AF772" s="130"/>
      <c r="AG772" s="130"/>
      <c r="AH772" s="130"/>
      <c r="AI772" s="130"/>
      <c r="AJ772" s="130"/>
      <c r="AK772" s="130"/>
      <c r="AL772" s="130"/>
      <c r="AM772" s="130"/>
      <c r="AN772" s="130"/>
      <c r="AO772" s="130"/>
      <c r="AP772" s="130"/>
      <c r="AQ772" s="130"/>
      <c r="AR772" s="130"/>
      <c r="AS772" s="130"/>
      <c r="AT772" s="130"/>
      <c r="AU772" s="130"/>
      <c r="AV772" s="130"/>
    </row>
    <row r="773" spans="1:48" s="131" customFormat="1">
      <c r="A773" s="130" t="str">
        <f t="shared" si="28"/>
        <v xml:space="preserve">  </v>
      </c>
      <c r="B773" s="155"/>
      <c r="C773" s="156"/>
      <c r="D773" s="157"/>
      <c r="E773" s="293"/>
      <c r="F773" s="143"/>
      <c r="G773" s="143"/>
      <c r="H773" s="143"/>
      <c r="I773" s="143"/>
      <c r="J773" s="147"/>
      <c r="K773" s="148"/>
      <c r="L773" s="148"/>
      <c r="M773" s="153"/>
      <c r="N773" s="145"/>
      <c r="O773" s="148"/>
      <c r="P773" s="154"/>
      <c r="Q773" s="150"/>
      <c r="R773" s="154"/>
      <c r="S773" s="150"/>
      <c r="T773" s="151"/>
      <c r="U773" s="152"/>
      <c r="W773" s="130"/>
      <c r="X773" s="130"/>
      <c r="Y773" s="130"/>
      <c r="Z773" s="130"/>
      <c r="AA773" s="130"/>
      <c r="AB773" s="130"/>
      <c r="AC773" s="130"/>
      <c r="AD773" s="130"/>
      <c r="AE773" s="130"/>
      <c r="AF773" s="130"/>
      <c r="AG773" s="130"/>
      <c r="AH773" s="130"/>
      <c r="AI773" s="130"/>
      <c r="AJ773" s="130"/>
      <c r="AK773" s="130"/>
      <c r="AL773" s="130"/>
      <c r="AM773" s="130"/>
      <c r="AN773" s="130"/>
      <c r="AO773" s="130"/>
      <c r="AP773" s="130"/>
      <c r="AQ773" s="130"/>
      <c r="AR773" s="130"/>
      <c r="AS773" s="130"/>
      <c r="AT773" s="130"/>
      <c r="AU773" s="130"/>
      <c r="AV773" s="130"/>
    </row>
    <row r="774" spans="1:48" s="131" customFormat="1">
      <c r="A774" s="130" t="str">
        <f t="shared" si="28"/>
        <v xml:space="preserve">  </v>
      </c>
      <c r="B774" s="155"/>
      <c r="C774" s="156"/>
      <c r="D774" s="157"/>
      <c r="E774" s="294"/>
      <c r="F774" s="143"/>
      <c r="G774" s="143"/>
      <c r="H774" s="143"/>
      <c r="I774" s="143"/>
      <c r="J774" s="147"/>
      <c r="K774" s="148"/>
      <c r="L774" s="148"/>
      <c r="M774" s="148"/>
      <c r="N774" s="145"/>
      <c r="O774" s="148"/>
      <c r="P774" s="154"/>
      <c r="Q774" s="150"/>
      <c r="R774" s="154"/>
      <c r="S774" s="150"/>
      <c r="T774" s="151"/>
      <c r="U774" s="152"/>
      <c r="W774" s="130"/>
      <c r="X774" s="130"/>
      <c r="Y774" s="130"/>
      <c r="Z774" s="130"/>
      <c r="AA774" s="130"/>
      <c r="AB774" s="130"/>
      <c r="AC774" s="130"/>
      <c r="AD774" s="130"/>
      <c r="AE774" s="130"/>
      <c r="AF774" s="130"/>
      <c r="AG774" s="130"/>
      <c r="AH774" s="130"/>
      <c r="AI774" s="130"/>
      <c r="AJ774" s="130"/>
      <c r="AK774" s="130"/>
      <c r="AL774" s="130"/>
      <c r="AM774" s="130"/>
      <c r="AN774" s="130"/>
      <c r="AO774" s="130"/>
      <c r="AP774" s="130"/>
      <c r="AQ774" s="130"/>
      <c r="AR774" s="130"/>
      <c r="AS774" s="130"/>
      <c r="AT774" s="130"/>
      <c r="AU774" s="130"/>
      <c r="AV774" s="130"/>
    </row>
    <row r="775" spans="1:48" s="131" customFormat="1">
      <c r="A775" s="130" t="str">
        <f t="shared" si="28"/>
        <v xml:space="preserve">  </v>
      </c>
      <c r="B775" s="155"/>
      <c r="C775" s="156"/>
      <c r="D775" s="157"/>
      <c r="E775" s="294"/>
      <c r="F775" s="143"/>
      <c r="G775" s="143"/>
      <c r="H775" s="143"/>
      <c r="I775" s="143"/>
      <c r="J775" s="147"/>
      <c r="K775" s="148"/>
      <c r="L775" s="148"/>
      <c r="M775" s="153"/>
      <c r="N775" s="145"/>
      <c r="O775" s="148"/>
      <c r="P775" s="154"/>
      <c r="Q775" s="150"/>
      <c r="R775" s="154"/>
      <c r="S775" s="150"/>
      <c r="T775" s="151"/>
      <c r="U775" s="152"/>
      <c r="W775" s="130"/>
      <c r="X775" s="130"/>
      <c r="Y775" s="130"/>
      <c r="Z775" s="130"/>
      <c r="AA775" s="130"/>
      <c r="AB775" s="130"/>
      <c r="AC775" s="130"/>
      <c r="AD775" s="130"/>
      <c r="AE775" s="130"/>
      <c r="AF775" s="130"/>
      <c r="AG775" s="130"/>
      <c r="AH775" s="130"/>
      <c r="AI775" s="130"/>
      <c r="AJ775" s="130"/>
      <c r="AK775" s="130"/>
      <c r="AL775" s="130"/>
      <c r="AM775" s="130"/>
      <c r="AN775" s="130"/>
      <c r="AO775" s="130"/>
      <c r="AP775" s="130"/>
      <c r="AQ775" s="130"/>
      <c r="AR775" s="130"/>
      <c r="AS775" s="130"/>
      <c r="AT775" s="130"/>
      <c r="AU775" s="130"/>
      <c r="AV775" s="130"/>
    </row>
    <row r="776" spans="1:48" s="131" customFormat="1">
      <c r="A776" s="130" t="str">
        <f t="shared" si="28"/>
        <v xml:space="preserve">  </v>
      </c>
      <c r="B776" s="155"/>
      <c r="C776" s="156"/>
      <c r="D776" s="157"/>
      <c r="E776" s="294"/>
      <c r="F776" s="143"/>
      <c r="G776" s="143"/>
      <c r="H776" s="143"/>
      <c r="I776" s="143"/>
      <c r="J776" s="147"/>
      <c r="K776" s="148"/>
      <c r="L776" s="148"/>
      <c r="M776" s="153"/>
      <c r="N776" s="145"/>
      <c r="O776" s="148"/>
      <c r="P776" s="154"/>
      <c r="Q776" s="150"/>
      <c r="R776" s="154"/>
      <c r="S776" s="150"/>
      <c r="T776" s="151"/>
      <c r="U776" s="152"/>
      <c r="W776" s="130"/>
      <c r="X776" s="130"/>
      <c r="Y776" s="130"/>
      <c r="Z776" s="130"/>
      <c r="AA776" s="130"/>
      <c r="AB776" s="130"/>
      <c r="AC776" s="130"/>
      <c r="AD776" s="130"/>
      <c r="AE776" s="130"/>
      <c r="AF776" s="130"/>
      <c r="AG776" s="130"/>
      <c r="AH776" s="130"/>
      <c r="AI776" s="130"/>
      <c r="AJ776" s="130"/>
      <c r="AK776" s="130"/>
      <c r="AL776" s="130"/>
      <c r="AM776" s="130"/>
      <c r="AN776" s="130"/>
      <c r="AO776" s="130"/>
      <c r="AP776" s="130"/>
      <c r="AQ776" s="130"/>
      <c r="AR776" s="130"/>
      <c r="AS776" s="130"/>
      <c r="AT776" s="130"/>
      <c r="AU776" s="130"/>
      <c r="AV776" s="130"/>
    </row>
    <row r="777" spans="1:48" s="131" customFormat="1">
      <c r="A777" s="130" t="str">
        <f t="shared" si="28"/>
        <v xml:space="preserve">  </v>
      </c>
      <c r="B777" s="155"/>
      <c r="C777" s="156"/>
      <c r="D777" s="157"/>
      <c r="E777" s="294"/>
      <c r="F777" s="143"/>
      <c r="G777" s="143"/>
      <c r="H777" s="143"/>
      <c r="I777" s="143"/>
      <c r="J777" s="147"/>
      <c r="K777" s="148"/>
      <c r="L777" s="148"/>
      <c r="M777" s="153"/>
      <c r="N777" s="145"/>
      <c r="O777" s="148"/>
      <c r="P777" s="154"/>
      <c r="Q777" s="150"/>
      <c r="R777" s="154"/>
      <c r="S777" s="150"/>
      <c r="T777" s="151"/>
      <c r="U777" s="152"/>
      <c r="W777" s="130"/>
      <c r="X777" s="130"/>
      <c r="Y777" s="130"/>
      <c r="Z777" s="130"/>
      <c r="AA777" s="130"/>
      <c r="AB777" s="130"/>
      <c r="AC777" s="130"/>
      <c r="AD777" s="130"/>
      <c r="AE777" s="130"/>
      <c r="AF777" s="130"/>
      <c r="AG777" s="130"/>
      <c r="AH777" s="130"/>
      <c r="AI777" s="130"/>
      <c r="AJ777" s="130"/>
      <c r="AK777" s="130"/>
      <c r="AL777" s="130"/>
      <c r="AM777" s="130"/>
      <c r="AN777" s="130"/>
      <c r="AO777" s="130"/>
      <c r="AP777" s="130"/>
      <c r="AQ777" s="130"/>
      <c r="AR777" s="130"/>
      <c r="AS777" s="130"/>
      <c r="AT777" s="130"/>
      <c r="AU777" s="130"/>
      <c r="AV777" s="130"/>
    </row>
    <row r="778" spans="1:48" s="131" customFormat="1">
      <c r="A778" s="130" t="str">
        <f t="shared" si="28"/>
        <v xml:space="preserve">  </v>
      </c>
      <c r="B778" s="155"/>
      <c r="C778" s="156"/>
      <c r="D778" s="157"/>
      <c r="E778" s="294"/>
      <c r="F778" s="143"/>
      <c r="G778" s="143"/>
      <c r="H778" s="143"/>
      <c r="I778" s="143"/>
      <c r="J778" s="147"/>
      <c r="K778" s="148"/>
      <c r="L778" s="148"/>
      <c r="M778" s="148"/>
      <c r="N778" s="145"/>
      <c r="O778" s="148"/>
      <c r="P778" s="154"/>
      <c r="Q778" s="150"/>
      <c r="R778" s="154"/>
      <c r="S778" s="150"/>
      <c r="T778" s="151"/>
      <c r="U778" s="152"/>
      <c r="W778" s="130"/>
      <c r="X778" s="130"/>
      <c r="Y778" s="130"/>
      <c r="Z778" s="130"/>
      <c r="AA778" s="130"/>
      <c r="AB778" s="130"/>
      <c r="AC778" s="130"/>
      <c r="AD778" s="130"/>
      <c r="AE778" s="130"/>
      <c r="AF778" s="130"/>
      <c r="AG778" s="130"/>
      <c r="AH778" s="130"/>
      <c r="AI778" s="130"/>
      <c r="AJ778" s="130"/>
      <c r="AK778" s="130"/>
      <c r="AL778" s="130"/>
      <c r="AM778" s="130"/>
      <c r="AN778" s="130"/>
      <c r="AO778" s="130"/>
      <c r="AP778" s="130"/>
      <c r="AQ778" s="130"/>
      <c r="AR778" s="130"/>
      <c r="AS778" s="130"/>
      <c r="AT778" s="130"/>
      <c r="AU778" s="130"/>
      <c r="AV778" s="130"/>
    </row>
    <row r="779" spans="1:48" s="131" customFormat="1">
      <c r="A779" s="130" t="str">
        <f t="shared" si="28"/>
        <v xml:space="preserve">  </v>
      </c>
      <c r="B779" s="155"/>
      <c r="C779" s="156"/>
      <c r="D779" s="157"/>
      <c r="E779" s="294"/>
      <c r="F779" s="143"/>
      <c r="G779" s="143"/>
      <c r="H779" s="143"/>
      <c r="I779" s="143"/>
      <c r="J779" s="147"/>
      <c r="K779" s="148"/>
      <c r="L779" s="148"/>
      <c r="M779" s="153"/>
      <c r="N779" s="145"/>
      <c r="O779" s="148"/>
      <c r="P779" s="154"/>
      <c r="Q779" s="150"/>
      <c r="R779" s="154"/>
      <c r="S779" s="150"/>
      <c r="T779" s="151"/>
      <c r="U779" s="152"/>
      <c r="W779" s="130"/>
      <c r="X779" s="130"/>
      <c r="Y779" s="130"/>
      <c r="Z779" s="130"/>
      <c r="AA779" s="130"/>
      <c r="AB779" s="130"/>
      <c r="AC779" s="130"/>
      <c r="AD779" s="130"/>
      <c r="AE779" s="130"/>
      <c r="AF779" s="130"/>
      <c r="AG779" s="130"/>
      <c r="AH779" s="130"/>
      <c r="AI779" s="130"/>
      <c r="AJ779" s="130"/>
      <c r="AK779" s="130"/>
      <c r="AL779" s="130"/>
      <c r="AM779" s="130"/>
      <c r="AN779" s="130"/>
      <c r="AO779" s="130"/>
      <c r="AP779" s="130"/>
      <c r="AQ779" s="130"/>
      <c r="AR779" s="130"/>
      <c r="AS779" s="130"/>
      <c r="AT779" s="130"/>
      <c r="AU779" s="130"/>
      <c r="AV779" s="130"/>
    </row>
    <row r="780" spans="1:48" s="131" customFormat="1">
      <c r="A780" s="130" t="str">
        <f t="shared" si="28"/>
        <v xml:space="preserve">  </v>
      </c>
      <c r="B780" s="155"/>
      <c r="C780" s="156"/>
      <c r="D780" s="157"/>
      <c r="E780" s="294"/>
      <c r="F780" s="143"/>
      <c r="G780" s="143"/>
      <c r="H780" s="143"/>
      <c r="I780" s="143"/>
      <c r="J780" s="147"/>
      <c r="K780" s="148"/>
      <c r="L780" s="148"/>
      <c r="M780" s="153"/>
      <c r="N780" s="145"/>
      <c r="O780" s="148"/>
      <c r="P780" s="154"/>
      <c r="Q780" s="150"/>
      <c r="R780" s="154"/>
      <c r="S780" s="150"/>
      <c r="T780" s="151"/>
      <c r="U780" s="152"/>
      <c r="W780" s="130"/>
      <c r="X780" s="130"/>
      <c r="Y780" s="130"/>
      <c r="Z780" s="130"/>
      <c r="AA780" s="130"/>
      <c r="AB780" s="130"/>
      <c r="AC780" s="130"/>
      <c r="AD780" s="130"/>
      <c r="AE780" s="130"/>
      <c r="AF780" s="130"/>
      <c r="AG780" s="130"/>
      <c r="AH780" s="130"/>
      <c r="AI780" s="130"/>
      <c r="AJ780" s="130"/>
      <c r="AK780" s="130"/>
      <c r="AL780" s="130"/>
      <c r="AM780" s="130"/>
      <c r="AN780" s="130"/>
      <c r="AO780" s="130"/>
      <c r="AP780" s="130"/>
      <c r="AQ780" s="130"/>
      <c r="AR780" s="130"/>
      <c r="AS780" s="130"/>
      <c r="AT780" s="130"/>
      <c r="AU780" s="130"/>
      <c r="AV780" s="130"/>
    </row>
    <row r="781" spans="1:48" s="131" customFormat="1">
      <c r="A781" s="130" t="str">
        <f t="shared" si="28"/>
        <v xml:space="preserve">  </v>
      </c>
      <c r="B781" s="155"/>
      <c r="C781" s="156"/>
      <c r="D781" s="157"/>
      <c r="E781" s="294"/>
      <c r="F781" s="143"/>
      <c r="G781" s="143"/>
      <c r="H781" s="143"/>
      <c r="I781" s="143"/>
      <c r="J781" s="147"/>
      <c r="K781" s="148"/>
      <c r="L781" s="148"/>
      <c r="M781" s="153"/>
      <c r="N781" s="145"/>
      <c r="O781" s="148"/>
      <c r="P781" s="154"/>
      <c r="Q781" s="150"/>
      <c r="R781" s="154"/>
      <c r="S781" s="150"/>
      <c r="T781" s="151"/>
      <c r="U781" s="152"/>
      <c r="W781" s="130"/>
      <c r="X781" s="130"/>
      <c r="Y781" s="130"/>
      <c r="Z781" s="130"/>
      <c r="AA781" s="130"/>
      <c r="AB781" s="130"/>
      <c r="AC781" s="130"/>
      <c r="AD781" s="130"/>
      <c r="AE781" s="130"/>
      <c r="AF781" s="130"/>
      <c r="AG781" s="130"/>
      <c r="AH781" s="130"/>
      <c r="AI781" s="130"/>
      <c r="AJ781" s="130"/>
      <c r="AK781" s="130"/>
      <c r="AL781" s="130"/>
      <c r="AM781" s="130"/>
      <c r="AN781" s="130"/>
      <c r="AO781" s="130"/>
      <c r="AP781" s="130"/>
      <c r="AQ781" s="130"/>
      <c r="AR781" s="130"/>
      <c r="AS781" s="130"/>
      <c r="AT781" s="130"/>
      <c r="AU781" s="130"/>
      <c r="AV781" s="130"/>
    </row>
    <row r="782" spans="1:48" s="131" customFormat="1">
      <c r="A782" s="130" t="str">
        <f t="shared" si="28"/>
        <v xml:space="preserve">  </v>
      </c>
      <c r="B782" s="155"/>
      <c r="C782" s="156"/>
      <c r="D782" s="157"/>
      <c r="E782" s="293"/>
      <c r="F782" s="143"/>
      <c r="G782" s="143"/>
      <c r="H782" s="143"/>
      <c r="I782" s="143"/>
      <c r="J782" s="147"/>
      <c r="K782" s="148"/>
      <c r="L782" s="148"/>
      <c r="M782" s="153"/>
      <c r="N782" s="145"/>
      <c r="O782" s="148"/>
      <c r="P782" s="154"/>
      <c r="Q782" s="150"/>
      <c r="R782" s="154"/>
      <c r="S782" s="150"/>
      <c r="T782" s="151"/>
      <c r="U782" s="152"/>
      <c r="W782" s="130"/>
      <c r="X782" s="130"/>
      <c r="Y782" s="130"/>
      <c r="Z782" s="130"/>
      <c r="AA782" s="130"/>
      <c r="AB782" s="130"/>
      <c r="AC782" s="130"/>
      <c r="AD782" s="130"/>
      <c r="AE782" s="130"/>
      <c r="AF782" s="130"/>
      <c r="AG782" s="130"/>
      <c r="AH782" s="130"/>
      <c r="AI782" s="130"/>
      <c r="AJ782" s="130"/>
      <c r="AK782" s="130"/>
      <c r="AL782" s="130"/>
      <c r="AM782" s="130"/>
      <c r="AN782" s="130"/>
      <c r="AO782" s="130"/>
      <c r="AP782" s="130"/>
      <c r="AQ782" s="130"/>
      <c r="AR782" s="130"/>
      <c r="AS782" s="130"/>
      <c r="AT782" s="130"/>
      <c r="AU782" s="130"/>
      <c r="AV782" s="130"/>
    </row>
    <row r="783" spans="1:48" s="131" customFormat="1">
      <c r="A783" s="130" t="str">
        <f t="shared" si="28"/>
        <v xml:space="preserve">  </v>
      </c>
      <c r="B783" s="155"/>
      <c r="C783" s="156"/>
      <c r="D783" s="157"/>
      <c r="E783" s="293"/>
      <c r="F783" s="143"/>
      <c r="G783" s="143"/>
      <c r="H783" s="143"/>
      <c r="I783" s="143"/>
      <c r="J783" s="147"/>
      <c r="K783" s="148"/>
      <c r="L783" s="148"/>
      <c r="M783" s="153"/>
      <c r="N783" s="145"/>
      <c r="O783" s="148"/>
      <c r="P783" s="154"/>
      <c r="Q783" s="150"/>
      <c r="R783" s="154"/>
      <c r="S783" s="150"/>
      <c r="T783" s="151"/>
      <c r="U783" s="152"/>
      <c r="W783" s="130"/>
      <c r="X783" s="130"/>
      <c r="Y783" s="130"/>
      <c r="Z783" s="130"/>
      <c r="AA783" s="130"/>
      <c r="AB783" s="130"/>
      <c r="AC783" s="130"/>
      <c r="AD783" s="130"/>
      <c r="AE783" s="130"/>
      <c r="AF783" s="130"/>
      <c r="AG783" s="130"/>
      <c r="AH783" s="130"/>
      <c r="AI783" s="130"/>
      <c r="AJ783" s="130"/>
      <c r="AK783" s="130"/>
      <c r="AL783" s="130"/>
      <c r="AM783" s="130"/>
      <c r="AN783" s="130"/>
      <c r="AO783" s="130"/>
      <c r="AP783" s="130"/>
      <c r="AQ783" s="130"/>
      <c r="AR783" s="130"/>
      <c r="AS783" s="130"/>
      <c r="AT783" s="130"/>
      <c r="AU783" s="130"/>
      <c r="AV783" s="130"/>
    </row>
    <row r="784" spans="1:48" s="131" customFormat="1">
      <c r="A784" s="130" t="str">
        <f t="shared" si="28"/>
        <v xml:space="preserve">  </v>
      </c>
      <c r="B784" s="155"/>
      <c r="C784" s="156"/>
      <c r="D784" s="157"/>
      <c r="E784" s="293"/>
      <c r="F784" s="143"/>
      <c r="G784" s="143"/>
      <c r="H784" s="143"/>
      <c r="I784" s="143"/>
      <c r="J784" s="147"/>
      <c r="K784" s="148"/>
      <c r="L784" s="148"/>
      <c r="M784" s="153"/>
      <c r="N784" s="145"/>
      <c r="O784" s="148"/>
      <c r="P784" s="154"/>
      <c r="Q784" s="150"/>
      <c r="R784" s="154"/>
      <c r="S784" s="150"/>
      <c r="T784" s="151"/>
      <c r="U784" s="152"/>
      <c r="W784" s="130"/>
      <c r="X784" s="130"/>
      <c r="Y784" s="130"/>
      <c r="Z784" s="130"/>
      <c r="AA784" s="130"/>
      <c r="AB784" s="130"/>
      <c r="AC784" s="130"/>
      <c r="AD784" s="130"/>
      <c r="AE784" s="130"/>
      <c r="AF784" s="130"/>
      <c r="AG784" s="130"/>
      <c r="AH784" s="130"/>
      <c r="AI784" s="130"/>
      <c r="AJ784" s="130"/>
      <c r="AK784" s="130"/>
      <c r="AL784" s="130"/>
      <c r="AM784" s="130"/>
      <c r="AN784" s="130"/>
      <c r="AO784" s="130"/>
      <c r="AP784" s="130"/>
      <c r="AQ784" s="130"/>
      <c r="AR784" s="130"/>
      <c r="AS784" s="130"/>
      <c r="AT784" s="130"/>
      <c r="AU784" s="130"/>
      <c r="AV784" s="130"/>
    </row>
    <row r="785" spans="1:48" s="131" customFormat="1">
      <c r="A785" s="130" t="str">
        <f t="shared" si="28"/>
        <v xml:space="preserve">  </v>
      </c>
      <c r="B785" s="155"/>
      <c r="C785" s="156"/>
      <c r="D785" s="157"/>
      <c r="E785" s="293"/>
      <c r="F785" s="143"/>
      <c r="G785" s="143"/>
      <c r="H785" s="143"/>
      <c r="I785" s="143"/>
      <c r="J785" s="147"/>
      <c r="K785" s="148"/>
      <c r="L785" s="148"/>
      <c r="M785" s="153"/>
      <c r="N785" s="145"/>
      <c r="O785" s="148"/>
      <c r="P785" s="154"/>
      <c r="Q785" s="150"/>
      <c r="R785" s="154"/>
      <c r="S785" s="150"/>
      <c r="T785" s="151"/>
      <c r="U785" s="152"/>
      <c r="W785" s="130"/>
      <c r="X785" s="130"/>
      <c r="Y785" s="130"/>
      <c r="Z785" s="130"/>
      <c r="AA785" s="130"/>
      <c r="AB785" s="130"/>
      <c r="AC785" s="130"/>
      <c r="AD785" s="130"/>
      <c r="AE785" s="130"/>
      <c r="AF785" s="130"/>
      <c r="AG785" s="130"/>
      <c r="AH785" s="130"/>
      <c r="AI785" s="130"/>
      <c r="AJ785" s="130"/>
      <c r="AK785" s="130"/>
      <c r="AL785" s="130"/>
      <c r="AM785" s="130"/>
      <c r="AN785" s="130"/>
      <c r="AO785" s="130"/>
      <c r="AP785" s="130"/>
      <c r="AQ785" s="130"/>
      <c r="AR785" s="130"/>
      <c r="AS785" s="130"/>
      <c r="AT785" s="130"/>
      <c r="AU785" s="130"/>
      <c r="AV785" s="130"/>
    </row>
    <row r="786" spans="1:48" s="131" customFormat="1">
      <c r="A786" s="130" t="str">
        <f t="shared" si="28"/>
        <v xml:space="preserve">  </v>
      </c>
      <c r="B786" s="155"/>
      <c r="C786" s="156"/>
      <c r="D786" s="157"/>
      <c r="E786" s="294"/>
      <c r="F786" s="143"/>
      <c r="G786" s="143"/>
      <c r="H786" s="143"/>
      <c r="I786" s="143"/>
      <c r="J786" s="147"/>
      <c r="K786" s="148"/>
      <c r="L786" s="148"/>
      <c r="M786" s="153"/>
      <c r="N786" s="145"/>
      <c r="O786" s="148"/>
      <c r="P786" s="154"/>
      <c r="Q786" s="150"/>
      <c r="R786" s="154"/>
      <c r="S786" s="150"/>
      <c r="T786" s="151"/>
      <c r="U786" s="152"/>
      <c r="W786" s="130"/>
      <c r="X786" s="130"/>
      <c r="Y786" s="130"/>
      <c r="Z786" s="130"/>
      <c r="AA786" s="130"/>
      <c r="AB786" s="130"/>
      <c r="AC786" s="130"/>
      <c r="AD786" s="130"/>
      <c r="AE786" s="130"/>
      <c r="AF786" s="130"/>
      <c r="AG786" s="130"/>
      <c r="AH786" s="130"/>
      <c r="AI786" s="130"/>
      <c r="AJ786" s="130"/>
      <c r="AK786" s="130"/>
      <c r="AL786" s="130"/>
      <c r="AM786" s="130"/>
      <c r="AN786" s="130"/>
      <c r="AO786" s="130"/>
      <c r="AP786" s="130"/>
      <c r="AQ786" s="130"/>
      <c r="AR786" s="130"/>
      <c r="AS786" s="130"/>
      <c r="AT786" s="130"/>
      <c r="AU786" s="130"/>
      <c r="AV786" s="130"/>
    </row>
    <row r="787" spans="1:48" s="131" customFormat="1">
      <c r="A787" s="130" t="str">
        <f t="shared" si="28"/>
        <v xml:space="preserve">  </v>
      </c>
      <c r="B787" s="155"/>
      <c r="C787" s="156"/>
      <c r="D787" s="157"/>
      <c r="E787" s="294"/>
      <c r="F787" s="143"/>
      <c r="G787" s="143"/>
      <c r="H787" s="143"/>
      <c r="I787" s="143"/>
      <c r="J787" s="147"/>
      <c r="K787" s="148"/>
      <c r="L787" s="148"/>
      <c r="M787" s="153"/>
      <c r="N787" s="145"/>
      <c r="O787" s="148"/>
      <c r="P787" s="154"/>
      <c r="Q787" s="150"/>
      <c r="R787" s="154"/>
      <c r="S787" s="150"/>
      <c r="T787" s="151"/>
      <c r="U787" s="152"/>
      <c r="W787" s="130"/>
      <c r="X787" s="130"/>
      <c r="Y787" s="130"/>
      <c r="Z787" s="130"/>
      <c r="AA787" s="130"/>
      <c r="AB787" s="130"/>
      <c r="AC787" s="130"/>
      <c r="AD787" s="130"/>
      <c r="AE787" s="130"/>
      <c r="AF787" s="130"/>
      <c r="AG787" s="130"/>
      <c r="AH787" s="130"/>
      <c r="AI787" s="130"/>
      <c r="AJ787" s="130"/>
      <c r="AK787" s="130"/>
      <c r="AL787" s="130"/>
      <c r="AM787" s="130"/>
      <c r="AN787" s="130"/>
      <c r="AO787" s="130"/>
      <c r="AP787" s="130"/>
      <c r="AQ787" s="130"/>
      <c r="AR787" s="130"/>
      <c r="AS787" s="130"/>
      <c r="AT787" s="130"/>
      <c r="AU787" s="130"/>
      <c r="AV787" s="130"/>
    </row>
    <row r="788" spans="1:48" s="131" customFormat="1">
      <c r="A788" s="130" t="str">
        <f t="shared" si="28"/>
        <v xml:space="preserve">  </v>
      </c>
      <c r="B788" s="155"/>
      <c r="C788" s="156"/>
      <c r="D788" s="157"/>
      <c r="E788" s="294"/>
      <c r="F788" s="143"/>
      <c r="G788" s="143"/>
      <c r="H788" s="143"/>
      <c r="I788" s="143"/>
      <c r="J788" s="147"/>
      <c r="K788" s="148"/>
      <c r="L788" s="148"/>
      <c r="M788" s="153"/>
      <c r="N788" s="145"/>
      <c r="O788" s="148"/>
      <c r="P788" s="154"/>
      <c r="Q788" s="150"/>
      <c r="R788" s="154"/>
      <c r="S788" s="150"/>
      <c r="T788" s="151"/>
      <c r="U788" s="152"/>
      <c r="W788" s="130"/>
      <c r="X788" s="130"/>
      <c r="Y788" s="130"/>
      <c r="Z788" s="130"/>
      <c r="AA788" s="130"/>
      <c r="AB788" s="130"/>
      <c r="AC788" s="130"/>
      <c r="AD788" s="130"/>
      <c r="AE788" s="130"/>
      <c r="AF788" s="130"/>
      <c r="AG788" s="130"/>
      <c r="AH788" s="130"/>
      <c r="AI788" s="130"/>
      <c r="AJ788" s="130"/>
      <c r="AK788" s="130"/>
      <c r="AL788" s="130"/>
      <c r="AM788" s="130"/>
      <c r="AN788" s="130"/>
      <c r="AO788" s="130"/>
      <c r="AP788" s="130"/>
      <c r="AQ788" s="130"/>
      <c r="AR788" s="130"/>
      <c r="AS788" s="130"/>
      <c r="AT788" s="130"/>
      <c r="AU788" s="130"/>
      <c r="AV788" s="130"/>
    </row>
    <row r="789" spans="1:48" s="131" customFormat="1">
      <c r="A789" s="130" t="str">
        <f t="shared" si="28"/>
        <v xml:space="preserve">  </v>
      </c>
      <c r="B789" s="155"/>
      <c r="C789" s="156"/>
      <c r="D789" s="157"/>
      <c r="E789" s="294"/>
      <c r="F789" s="143"/>
      <c r="G789" s="143"/>
      <c r="H789" s="143"/>
      <c r="I789" s="143"/>
      <c r="J789" s="147"/>
      <c r="K789" s="148"/>
      <c r="L789" s="148"/>
      <c r="M789" s="153"/>
      <c r="N789" s="145"/>
      <c r="O789" s="148"/>
      <c r="P789" s="154"/>
      <c r="Q789" s="150"/>
      <c r="R789" s="154"/>
      <c r="S789" s="150"/>
      <c r="T789" s="151"/>
      <c r="U789" s="152"/>
      <c r="W789" s="130"/>
      <c r="X789" s="130"/>
      <c r="Y789" s="130"/>
      <c r="Z789" s="130"/>
      <c r="AA789" s="130"/>
      <c r="AB789" s="130"/>
      <c r="AC789" s="130"/>
      <c r="AD789" s="130"/>
      <c r="AE789" s="130"/>
      <c r="AF789" s="130"/>
      <c r="AG789" s="130"/>
      <c r="AH789" s="130"/>
      <c r="AI789" s="130"/>
      <c r="AJ789" s="130"/>
      <c r="AK789" s="130"/>
      <c r="AL789" s="130"/>
      <c r="AM789" s="130"/>
      <c r="AN789" s="130"/>
      <c r="AO789" s="130"/>
      <c r="AP789" s="130"/>
      <c r="AQ789" s="130"/>
      <c r="AR789" s="130"/>
      <c r="AS789" s="130"/>
      <c r="AT789" s="130"/>
      <c r="AU789" s="130"/>
      <c r="AV789" s="130"/>
    </row>
    <row r="790" spans="1:48" s="131" customFormat="1">
      <c r="A790" s="130" t="str">
        <f t="shared" si="28"/>
        <v xml:space="preserve">  </v>
      </c>
      <c r="B790" s="155"/>
      <c r="C790" s="156"/>
      <c r="D790" s="157"/>
      <c r="E790" s="294"/>
      <c r="F790" s="143"/>
      <c r="G790" s="143"/>
      <c r="H790" s="143"/>
      <c r="I790" s="143"/>
      <c r="J790" s="147"/>
      <c r="K790" s="148"/>
      <c r="L790" s="148"/>
      <c r="M790" s="153"/>
      <c r="N790" s="145"/>
      <c r="O790" s="148"/>
      <c r="P790" s="154"/>
      <c r="Q790" s="150"/>
      <c r="R790" s="154"/>
      <c r="S790" s="150"/>
      <c r="T790" s="151"/>
      <c r="U790" s="152"/>
      <c r="W790" s="130"/>
      <c r="X790" s="130"/>
      <c r="Y790" s="130"/>
      <c r="Z790" s="130"/>
      <c r="AA790" s="130"/>
      <c r="AB790" s="130"/>
      <c r="AC790" s="130"/>
      <c r="AD790" s="130"/>
      <c r="AE790" s="130"/>
      <c r="AF790" s="130"/>
      <c r="AG790" s="130"/>
      <c r="AH790" s="130"/>
      <c r="AI790" s="130"/>
      <c r="AJ790" s="130"/>
      <c r="AK790" s="130"/>
      <c r="AL790" s="130"/>
      <c r="AM790" s="130"/>
      <c r="AN790" s="130"/>
      <c r="AO790" s="130"/>
      <c r="AP790" s="130"/>
      <c r="AQ790" s="130"/>
      <c r="AR790" s="130"/>
      <c r="AS790" s="130"/>
      <c r="AT790" s="130"/>
      <c r="AU790" s="130"/>
      <c r="AV790" s="130"/>
    </row>
    <row r="791" spans="1:48" s="131" customFormat="1">
      <c r="A791" s="130" t="str">
        <f t="shared" si="28"/>
        <v xml:space="preserve">  </v>
      </c>
      <c r="B791" s="155"/>
      <c r="C791" s="156"/>
      <c r="D791" s="157"/>
      <c r="E791" s="294"/>
      <c r="F791" s="143"/>
      <c r="G791" s="143"/>
      <c r="H791" s="143"/>
      <c r="I791" s="143"/>
      <c r="J791" s="147"/>
      <c r="K791" s="148"/>
      <c r="L791" s="148"/>
      <c r="M791" s="153"/>
      <c r="N791" s="145"/>
      <c r="O791" s="148"/>
      <c r="P791" s="154"/>
      <c r="Q791" s="150"/>
      <c r="R791" s="154"/>
      <c r="S791" s="150"/>
      <c r="T791" s="151"/>
      <c r="U791" s="152"/>
      <c r="W791" s="130"/>
      <c r="X791" s="130"/>
      <c r="Y791" s="130"/>
      <c r="Z791" s="130"/>
      <c r="AA791" s="130"/>
      <c r="AB791" s="130"/>
      <c r="AC791" s="130"/>
      <c r="AD791" s="130"/>
      <c r="AE791" s="130"/>
      <c r="AF791" s="130"/>
      <c r="AG791" s="130"/>
      <c r="AH791" s="130"/>
      <c r="AI791" s="130"/>
      <c r="AJ791" s="130"/>
      <c r="AK791" s="130"/>
      <c r="AL791" s="130"/>
      <c r="AM791" s="130"/>
      <c r="AN791" s="130"/>
      <c r="AO791" s="130"/>
      <c r="AP791" s="130"/>
      <c r="AQ791" s="130"/>
      <c r="AR791" s="130"/>
      <c r="AS791" s="130"/>
      <c r="AT791" s="130"/>
      <c r="AU791" s="130"/>
      <c r="AV791" s="130"/>
    </row>
    <row r="792" spans="1:48" s="131" customFormat="1">
      <c r="A792" s="130" t="str">
        <f t="shared" si="28"/>
        <v xml:space="preserve">  </v>
      </c>
      <c r="B792" s="155"/>
      <c r="C792" s="156"/>
      <c r="D792" s="157"/>
      <c r="E792" s="294"/>
      <c r="F792" s="143"/>
      <c r="G792" s="143"/>
      <c r="H792" s="143"/>
      <c r="I792" s="143"/>
      <c r="J792" s="147"/>
      <c r="K792" s="148"/>
      <c r="L792" s="148"/>
      <c r="M792" s="153"/>
      <c r="N792" s="145"/>
      <c r="O792" s="148"/>
      <c r="P792" s="154"/>
      <c r="Q792" s="150"/>
      <c r="R792" s="154"/>
      <c r="S792" s="150"/>
      <c r="T792" s="151"/>
      <c r="U792" s="152"/>
      <c r="W792" s="130"/>
      <c r="X792" s="130"/>
      <c r="Y792" s="130"/>
      <c r="Z792" s="130"/>
      <c r="AA792" s="130"/>
      <c r="AB792" s="130"/>
      <c r="AC792" s="130"/>
      <c r="AD792" s="130"/>
      <c r="AE792" s="130"/>
      <c r="AF792" s="130"/>
      <c r="AG792" s="130"/>
      <c r="AH792" s="130"/>
      <c r="AI792" s="130"/>
      <c r="AJ792" s="130"/>
      <c r="AK792" s="130"/>
      <c r="AL792" s="130"/>
      <c r="AM792" s="130"/>
      <c r="AN792" s="130"/>
      <c r="AO792" s="130"/>
      <c r="AP792" s="130"/>
      <c r="AQ792" s="130"/>
      <c r="AR792" s="130"/>
      <c r="AS792" s="130"/>
      <c r="AT792" s="130"/>
      <c r="AU792" s="130"/>
      <c r="AV792" s="130"/>
    </row>
    <row r="793" spans="1:48" s="131" customFormat="1">
      <c r="A793" s="130" t="str">
        <f t="shared" si="28"/>
        <v xml:space="preserve">  </v>
      </c>
      <c r="B793" s="155"/>
      <c r="C793" s="156"/>
      <c r="D793" s="157"/>
      <c r="E793" s="294"/>
      <c r="F793" s="143"/>
      <c r="G793" s="143"/>
      <c r="H793" s="143"/>
      <c r="I793" s="143"/>
      <c r="J793" s="147"/>
      <c r="K793" s="148"/>
      <c r="L793" s="148"/>
      <c r="M793" s="153"/>
      <c r="N793" s="145"/>
      <c r="O793" s="148"/>
      <c r="P793" s="154"/>
      <c r="Q793" s="150"/>
      <c r="R793" s="154"/>
      <c r="S793" s="150"/>
      <c r="T793" s="151"/>
      <c r="U793" s="152"/>
      <c r="W793" s="130"/>
      <c r="X793" s="130"/>
      <c r="Y793" s="130"/>
      <c r="Z793" s="130"/>
      <c r="AA793" s="130"/>
      <c r="AB793" s="130"/>
      <c r="AC793" s="130"/>
      <c r="AD793" s="130"/>
      <c r="AE793" s="130"/>
      <c r="AF793" s="130"/>
      <c r="AG793" s="130"/>
      <c r="AH793" s="130"/>
      <c r="AI793" s="130"/>
      <c r="AJ793" s="130"/>
      <c r="AK793" s="130"/>
      <c r="AL793" s="130"/>
      <c r="AM793" s="130"/>
      <c r="AN793" s="130"/>
      <c r="AO793" s="130"/>
      <c r="AP793" s="130"/>
      <c r="AQ793" s="130"/>
      <c r="AR793" s="130"/>
      <c r="AS793" s="130"/>
      <c r="AT793" s="130"/>
      <c r="AU793" s="130"/>
      <c r="AV793" s="130"/>
    </row>
    <row r="794" spans="1:48" s="131" customFormat="1">
      <c r="A794" s="130" t="str">
        <f t="shared" si="28"/>
        <v xml:space="preserve">  </v>
      </c>
      <c r="B794" s="155"/>
      <c r="C794" s="156"/>
      <c r="D794" s="157"/>
      <c r="E794" s="294"/>
      <c r="F794" s="143"/>
      <c r="G794" s="143"/>
      <c r="H794" s="143"/>
      <c r="I794" s="143"/>
      <c r="J794" s="147"/>
      <c r="K794" s="148"/>
      <c r="L794" s="148"/>
      <c r="M794" s="153"/>
      <c r="N794" s="145"/>
      <c r="O794" s="148"/>
      <c r="P794" s="154"/>
      <c r="Q794" s="150"/>
      <c r="R794" s="154"/>
      <c r="S794" s="150"/>
      <c r="T794" s="151"/>
      <c r="U794" s="152"/>
      <c r="W794" s="130"/>
      <c r="X794" s="130"/>
      <c r="Y794" s="130"/>
      <c r="Z794" s="130"/>
      <c r="AA794" s="130"/>
      <c r="AB794" s="130"/>
      <c r="AC794" s="130"/>
      <c r="AD794" s="130"/>
      <c r="AE794" s="130"/>
      <c r="AF794" s="130"/>
      <c r="AG794" s="130"/>
      <c r="AH794" s="130"/>
      <c r="AI794" s="130"/>
      <c r="AJ794" s="130"/>
      <c r="AK794" s="130"/>
      <c r="AL794" s="130"/>
      <c r="AM794" s="130"/>
      <c r="AN794" s="130"/>
      <c r="AO794" s="130"/>
      <c r="AP794" s="130"/>
      <c r="AQ794" s="130"/>
      <c r="AR794" s="130"/>
      <c r="AS794" s="130"/>
      <c r="AT794" s="130"/>
      <c r="AU794" s="130"/>
      <c r="AV794" s="130"/>
    </row>
    <row r="795" spans="1:48" s="131" customFormat="1">
      <c r="A795" s="130" t="str">
        <f t="shared" si="28"/>
        <v xml:space="preserve">  </v>
      </c>
      <c r="B795" s="155"/>
      <c r="C795" s="156"/>
      <c r="D795" s="157"/>
      <c r="E795" s="294"/>
      <c r="F795" s="143"/>
      <c r="G795" s="143"/>
      <c r="H795" s="143"/>
      <c r="I795" s="143"/>
      <c r="J795" s="147"/>
      <c r="K795" s="148"/>
      <c r="L795" s="148"/>
      <c r="M795" s="153"/>
      <c r="N795" s="145"/>
      <c r="O795" s="148"/>
      <c r="P795" s="154"/>
      <c r="Q795" s="150"/>
      <c r="R795" s="154"/>
      <c r="S795" s="150"/>
      <c r="T795" s="151"/>
      <c r="U795" s="152"/>
      <c r="W795" s="130"/>
      <c r="X795" s="130"/>
      <c r="Y795" s="130"/>
      <c r="Z795" s="130"/>
      <c r="AA795" s="130"/>
      <c r="AB795" s="130"/>
      <c r="AC795" s="130"/>
      <c r="AD795" s="130"/>
      <c r="AE795" s="130"/>
      <c r="AF795" s="130"/>
      <c r="AG795" s="130"/>
      <c r="AH795" s="130"/>
      <c r="AI795" s="130"/>
      <c r="AJ795" s="130"/>
      <c r="AK795" s="130"/>
      <c r="AL795" s="130"/>
      <c r="AM795" s="130"/>
      <c r="AN795" s="130"/>
      <c r="AO795" s="130"/>
      <c r="AP795" s="130"/>
      <c r="AQ795" s="130"/>
      <c r="AR795" s="130"/>
      <c r="AS795" s="130"/>
      <c r="AT795" s="130"/>
      <c r="AU795" s="130"/>
      <c r="AV795" s="130"/>
    </row>
    <row r="796" spans="1:48" s="131" customFormat="1">
      <c r="A796" s="130" t="str">
        <f t="shared" si="28"/>
        <v xml:space="preserve">  </v>
      </c>
      <c r="B796" s="155"/>
      <c r="C796" s="156"/>
      <c r="D796" s="157"/>
      <c r="E796" s="294"/>
      <c r="F796" s="143"/>
      <c r="G796" s="143"/>
      <c r="H796" s="143"/>
      <c r="I796" s="143"/>
      <c r="J796" s="147"/>
      <c r="K796" s="148"/>
      <c r="L796" s="148"/>
      <c r="M796" s="153"/>
      <c r="N796" s="145"/>
      <c r="O796" s="148"/>
      <c r="P796" s="154"/>
      <c r="Q796" s="150"/>
      <c r="R796" s="154"/>
      <c r="S796" s="150"/>
      <c r="T796" s="151"/>
      <c r="U796" s="152"/>
      <c r="W796" s="130"/>
      <c r="X796" s="130"/>
      <c r="Y796" s="130"/>
      <c r="Z796" s="130"/>
      <c r="AA796" s="130"/>
      <c r="AB796" s="130"/>
      <c r="AC796" s="130"/>
      <c r="AD796" s="130"/>
      <c r="AE796" s="130"/>
      <c r="AF796" s="130"/>
      <c r="AG796" s="130"/>
      <c r="AH796" s="130"/>
      <c r="AI796" s="130"/>
      <c r="AJ796" s="130"/>
      <c r="AK796" s="130"/>
      <c r="AL796" s="130"/>
      <c r="AM796" s="130"/>
      <c r="AN796" s="130"/>
      <c r="AO796" s="130"/>
      <c r="AP796" s="130"/>
      <c r="AQ796" s="130"/>
      <c r="AR796" s="130"/>
      <c r="AS796" s="130"/>
      <c r="AT796" s="130"/>
      <c r="AU796" s="130"/>
      <c r="AV796" s="130"/>
    </row>
    <row r="797" spans="1:48" s="131" customFormat="1">
      <c r="A797" s="130" t="str">
        <f t="shared" si="28"/>
        <v xml:space="preserve">  </v>
      </c>
      <c r="B797" s="155"/>
      <c r="C797" s="156"/>
      <c r="D797" s="157"/>
      <c r="E797" s="294"/>
      <c r="F797" s="143"/>
      <c r="G797" s="143"/>
      <c r="H797" s="143"/>
      <c r="I797" s="143"/>
      <c r="J797" s="147"/>
      <c r="K797" s="148"/>
      <c r="L797" s="148"/>
      <c r="M797" s="153"/>
      <c r="N797" s="145"/>
      <c r="O797" s="148"/>
      <c r="P797" s="154"/>
      <c r="Q797" s="150"/>
      <c r="R797" s="154"/>
      <c r="S797" s="150"/>
      <c r="T797" s="151"/>
      <c r="U797" s="152"/>
      <c r="W797" s="130"/>
      <c r="X797" s="130"/>
      <c r="Y797" s="130"/>
      <c r="Z797" s="130"/>
      <c r="AA797" s="130"/>
      <c r="AB797" s="130"/>
      <c r="AC797" s="130"/>
      <c r="AD797" s="130"/>
      <c r="AE797" s="130"/>
      <c r="AF797" s="130"/>
      <c r="AG797" s="130"/>
      <c r="AH797" s="130"/>
      <c r="AI797" s="130"/>
      <c r="AJ797" s="130"/>
      <c r="AK797" s="130"/>
      <c r="AL797" s="130"/>
      <c r="AM797" s="130"/>
      <c r="AN797" s="130"/>
      <c r="AO797" s="130"/>
      <c r="AP797" s="130"/>
      <c r="AQ797" s="130"/>
      <c r="AR797" s="130"/>
      <c r="AS797" s="130"/>
      <c r="AT797" s="130"/>
      <c r="AU797" s="130"/>
      <c r="AV797" s="130"/>
    </row>
    <row r="798" spans="1:48" s="131" customFormat="1">
      <c r="A798" s="130" t="str">
        <f t="shared" si="28"/>
        <v xml:space="preserve">  </v>
      </c>
      <c r="B798" s="155"/>
      <c r="C798" s="156"/>
      <c r="D798" s="157"/>
      <c r="E798" s="294"/>
      <c r="F798" s="143"/>
      <c r="G798" s="143"/>
      <c r="H798" s="143"/>
      <c r="I798" s="143"/>
      <c r="J798" s="147"/>
      <c r="K798" s="148"/>
      <c r="L798" s="148"/>
      <c r="M798" s="153"/>
      <c r="N798" s="145"/>
      <c r="O798" s="148"/>
      <c r="P798" s="154"/>
      <c r="Q798" s="150"/>
      <c r="R798" s="154"/>
      <c r="S798" s="150"/>
      <c r="T798" s="151"/>
      <c r="U798" s="152"/>
      <c r="W798" s="130"/>
      <c r="X798" s="130"/>
      <c r="Y798" s="130"/>
      <c r="Z798" s="130"/>
      <c r="AA798" s="130"/>
      <c r="AB798" s="130"/>
      <c r="AC798" s="130"/>
      <c r="AD798" s="130"/>
      <c r="AE798" s="130"/>
      <c r="AF798" s="130"/>
      <c r="AG798" s="130"/>
      <c r="AH798" s="130"/>
      <c r="AI798" s="130"/>
      <c r="AJ798" s="130"/>
      <c r="AK798" s="130"/>
      <c r="AL798" s="130"/>
      <c r="AM798" s="130"/>
      <c r="AN798" s="130"/>
      <c r="AO798" s="130"/>
      <c r="AP798" s="130"/>
      <c r="AQ798" s="130"/>
      <c r="AR798" s="130"/>
      <c r="AS798" s="130"/>
      <c r="AT798" s="130"/>
      <c r="AU798" s="130"/>
      <c r="AV798" s="130"/>
    </row>
    <row r="799" spans="1:48" s="131" customFormat="1">
      <c r="A799" s="130" t="str">
        <f t="shared" si="28"/>
        <v xml:space="preserve">  </v>
      </c>
      <c r="B799" s="155"/>
      <c r="C799" s="156"/>
      <c r="D799" s="157"/>
      <c r="E799" s="294"/>
      <c r="F799" s="143"/>
      <c r="G799" s="143"/>
      <c r="H799" s="143"/>
      <c r="I799" s="143"/>
      <c r="J799" s="147"/>
      <c r="K799" s="148"/>
      <c r="L799" s="148"/>
      <c r="M799" s="153"/>
      <c r="N799" s="145"/>
      <c r="O799" s="148"/>
      <c r="P799" s="154"/>
      <c r="Q799" s="150"/>
      <c r="R799" s="154"/>
      <c r="S799" s="150"/>
      <c r="T799" s="151"/>
      <c r="U799" s="152"/>
      <c r="W799" s="130"/>
      <c r="X799" s="130"/>
      <c r="Y799" s="130"/>
      <c r="Z799" s="130"/>
      <c r="AA799" s="130"/>
      <c r="AB799" s="130"/>
      <c r="AC799" s="130"/>
      <c r="AD799" s="130"/>
      <c r="AE799" s="130"/>
      <c r="AF799" s="130"/>
      <c r="AG799" s="130"/>
      <c r="AH799" s="130"/>
      <c r="AI799" s="130"/>
      <c r="AJ799" s="130"/>
      <c r="AK799" s="130"/>
      <c r="AL799" s="130"/>
      <c r="AM799" s="130"/>
      <c r="AN799" s="130"/>
      <c r="AO799" s="130"/>
      <c r="AP799" s="130"/>
      <c r="AQ799" s="130"/>
      <c r="AR799" s="130"/>
      <c r="AS799" s="130"/>
      <c r="AT799" s="130"/>
      <c r="AU799" s="130"/>
      <c r="AV799" s="130"/>
    </row>
    <row r="800" spans="1:48" s="131" customFormat="1">
      <c r="A800" s="130" t="str">
        <f t="shared" si="28"/>
        <v xml:space="preserve">  </v>
      </c>
      <c r="B800" s="155"/>
      <c r="C800" s="156"/>
      <c r="D800" s="157"/>
      <c r="E800" s="294"/>
      <c r="F800" s="143"/>
      <c r="G800" s="143"/>
      <c r="H800" s="143"/>
      <c r="I800" s="143"/>
      <c r="J800" s="147"/>
      <c r="K800" s="148"/>
      <c r="L800" s="148"/>
      <c r="M800" s="153"/>
      <c r="N800" s="145"/>
      <c r="O800" s="148"/>
      <c r="P800" s="154"/>
      <c r="Q800" s="150"/>
      <c r="R800" s="154"/>
      <c r="S800" s="150"/>
      <c r="T800" s="151"/>
      <c r="U800" s="152"/>
      <c r="W800" s="130"/>
      <c r="X800" s="130"/>
      <c r="Y800" s="130"/>
      <c r="Z800" s="130"/>
      <c r="AA800" s="130"/>
      <c r="AB800" s="130"/>
      <c r="AC800" s="130"/>
      <c r="AD800" s="130"/>
      <c r="AE800" s="130"/>
      <c r="AF800" s="130"/>
      <c r="AG800" s="130"/>
      <c r="AH800" s="130"/>
      <c r="AI800" s="130"/>
      <c r="AJ800" s="130"/>
      <c r="AK800" s="130"/>
      <c r="AL800" s="130"/>
      <c r="AM800" s="130"/>
      <c r="AN800" s="130"/>
      <c r="AO800" s="130"/>
      <c r="AP800" s="130"/>
      <c r="AQ800" s="130"/>
      <c r="AR800" s="130"/>
      <c r="AS800" s="130"/>
      <c r="AT800" s="130"/>
      <c r="AU800" s="130"/>
      <c r="AV800" s="130"/>
    </row>
    <row r="801" spans="1:48" s="131" customFormat="1">
      <c r="A801" s="130" t="str">
        <f t="shared" si="28"/>
        <v xml:space="preserve">  </v>
      </c>
      <c r="B801" s="155"/>
      <c r="C801" s="156"/>
      <c r="D801" s="157"/>
      <c r="E801" s="294"/>
      <c r="F801" s="143"/>
      <c r="G801" s="143"/>
      <c r="H801" s="143"/>
      <c r="I801" s="143"/>
      <c r="J801" s="147"/>
      <c r="K801" s="148"/>
      <c r="L801" s="148"/>
      <c r="M801" s="153"/>
      <c r="N801" s="145"/>
      <c r="O801" s="148"/>
      <c r="P801" s="154"/>
      <c r="Q801" s="150"/>
      <c r="R801" s="154"/>
      <c r="S801" s="150"/>
      <c r="T801" s="151"/>
      <c r="U801" s="152"/>
      <c r="W801" s="130"/>
      <c r="X801" s="130"/>
      <c r="Y801" s="130"/>
      <c r="Z801" s="130"/>
      <c r="AA801" s="130"/>
      <c r="AB801" s="130"/>
      <c r="AC801" s="130"/>
      <c r="AD801" s="130"/>
      <c r="AE801" s="130"/>
      <c r="AF801" s="130"/>
      <c r="AG801" s="130"/>
      <c r="AH801" s="130"/>
      <c r="AI801" s="130"/>
      <c r="AJ801" s="130"/>
      <c r="AK801" s="130"/>
      <c r="AL801" s="130"/>
      <c r="AM801" s="130"/>
      <c r="AN801" s="130"/>
      <c r="AO801" s="130"/>
      <c r="AP801" s="130"/>
      <c r="AQ801" s="130"/>
      <c r="AR801" s="130"/>
      <c r="AS801" s="130"/>
      <c r="AT801" s="130"/>
      <c r="AU801" s="130"/>
      <c r="AV801" s="130"/>
    </row>
    <row r="802" spans="1:48" s="131" customFormat="1">
      <c r="A802" s="130" t="str">
        <f t="shared" ref="A802:A865" si="29">CONCATENATE(B804," ", C804," ", D804)</f>
        <v xml:space="preserve">  </v>
      </c>
      <c r="B802" s="155"/>
      <c r="C802" s="156"/>
      <c r="D802" s="157"/>
      <c r="E802" s="294"/>
      <c r="F802" s="143"/>
      <c r="G802" s="143"/>
      <c r="H802" s="143"/>
      <c r="I802" s="143"/>
      <c r="J802" s="147"/>
      <c r="K802" s="148"/>
      <c r="L802" s="148"/>
      <c r="M802" s="153"/>
      <c r="N802" s="145"/>
      <c r="O802" s="148"/>
      <c r="P802" s="154"/>
      <c r="Q802" s="150"/>
      <c r="R802" s="154"/>
      <c r="S802" s="150"/>
      <c r="T802" s="151"/>
      <c r="U802" s="152"/>
      <c r="W802" s="130"/>
      <c r="X802" s="130"/>
      <c r="Y802" s="130"/>
      <c r="Z802" s="130"/>
      <c r="AA802" s="130"/>
      <c r="AB802" s="130"/>
      <c r="AC802" s="130"/>
      <c r="AD802" s="130"/>
      <c r="AE802" s="130"/>
      <c r="AF802" s="130"/>
      <c r="AG802" s="130"/>
      <c r="AH802" s="130"/>
      <c r="AI802" s="130"/>
      <c r="AJ802" s="130"/>
      <c r="AK802" s="130"/>
      <c r="AL802" s="130"/>
      <c r="AM802" s="130"/>
      <c r="AN802" s="130"/>
      <c r="AO802" s="130"/>
      <c r="AP802" s="130"/>
      <c r="AQ802" s="130"/>
      <c r="AR802" s="130"/>
      <c r="AS802" s="130"/>
      <c r="AT802" s="130"/>
      <c r="AU802" s="130"/>
      <c r="AV802" s="130"/>
    </row>
    <row r="803" spans="1:48" s="131" customFormat="1">
      <c r="A803" s="130" t="str">
        <f t="shared" si="29"/>
        <v xml:space="preserve">  </v>
      </c>
      <c r="B803" s="155"/>
      <c r="C803" s="156"/>
      <c r="D803" s="157"/>
      <c r="E803" s="294"/>
      <c r="F803" s="143"/>
      <c r="G803" s="143"/>
      <c r="H803" s="143"/>
      <c r="I803" s="143"/>
      <c r="J803" s="147"/>
      <c r="K803" s="148"/>
      <c r="L803" s="148"/>
      <c r="M803" s="153"/>
      <c r="N803" s="145"/>
      <c r="O803" s="148"/>
      <c r="P803" s="154"/>
      <c r="Q803" s="150"/>
      <c r="R803" s="154"/>
      <c r="S803" s="150"/>
      <c r="T803" s="151"/>
      <c r="U803" s="152"/>
      <c r="W803" s="130"/>
      <c r="X803" s="130"/>
      <c r="Y803" s="130"/>
      <c r="Z803" s="130"/>
      <c r="AA803" s="130"/>
      <c r="AB803" s="130"/>
      <c r="AC803" s="130"/>
      <c r="AD803" s="130"/>
      <c r="AE803" s="130"/>
      <c r="AF803" s="130"/>
      <c r="AG803" s="130"/>
      <c r="AH803" s="130"/>
      <c r="AI803" s="130"/>
      <c r="AJ803" s="130"/>
      <c r="AK803" s="130"/>
      <c r="AL803" s="130"/>
      <c r="AM803" s="130"/>
      <c r="AN803" s="130"/>
      <c r="AO803" s="130"/>
      <c r="AP803" s="130"/>
      <c r="AQ803" s="130"/>
      <c r="AR803" s="130"/>
      <c r="AS803" s="130"/>
      <c r="AT803" s="130"/>
      <c r="AU803" s="130"/>
      <c r="AV803" s="130"/>
    </row>
    <row r="804" spans="1:48" s="131" customFormat="1">
      <c r="A804" s="130" t="str">
        <f t="shared" si="29"/>
        <v xml:space="preserve">  </v>
      </c>
      <c r="B804" s="155"/>
      <c r="C804" s="156"/>
      <c r="D804" s="157"/>
      <c r="E804" s="294"/>
      <c r="F804" s="143"/>
      <c r="G804" s="143"/>
      <c r="H804" s="143"/>
      <c r="I804" s="143"/>
      <c r="J804" s="147"/>
      <c r="K804" s="148"/>
      <c r="L804" s="148"/>
      <c r="M804" s="153"/>
      <c r="N804" s="145"/>
      <c r="O804" s="148"/>
      <c r="P804" s="154"/>
      <c r="Q804" s="150"/>
      <c r="R804" s="154"/>
      <c r="S804" s="150"/>
      <c r="T804" s="151"/>
      <c r="U804" s="152"/>
      <c r="W804" s="130"/>
      <c r="X804" s="130"/>
      <c r="Y804" s="130"/>
      <c r="Z804" s="130"/>
      <c r="AA804" s="130"/>
      <c r="AB804" s="130"/>
      <c r="AC804" s="130"/>
      <c r="AD804" s="130"/>
      <c r="AE804" s="130"/>
      <c r="AF804" s="130"/>
      <c r="AG804" s="130"/>
      <c r="AH804" s="130"/>
      <c r="AI804" s="130"/>
      <c r="AJ804" s="130"/>
      <c r="AK804" s="130"/>
      <c r="AL804" s="130"/>
      <c r="AM804" s="130"/>
      <c r="AN804" s="130"/>
      <c r="AO804" s="130"/>
      <c r="AP804" s="130"/>
      <c r="AQ804" s="130"/>
      <c r="AR804" s="130"/>
      <c r="AS804" s="130"/>
      <c r="AT804" s="130"/>
      <c r="AU804" s="130"/>
      <c r="AV804" s="130"/>
    </row>
    <row r="805" spans="1:48" s="131" customFormat="1">
      <c r="A805" s="130" t="str">
        <f t="shared" si="29"/>
        <v xml:space="preserve">  </v>
      </c>
      <c r="B805" s="155"/>
      <c r="C805" s="156"/>
      <c r="D805" s="157"/>
      <c r="E805" s="294"/>
      <c r="F805" s="143"/>
      <c r="G805" s="143"/>
      <c r="H805" s="143"/>
      <c r="I805" s="143"/>
      <c r="J805" s="147"/>
      <c r="K805" s="148"/>
      <c r="L805" s="148"/>
      <c r="M805" s="153"/>
      <c r="N805" s="145"/>
      <c r="O805" s="148"/>
      <c r="P805" s="154"/>
      <c r="Q805" s="150"/>
      <c r="R805" s="154"/>
      <c r="S805" s="150"/>
      <c r="T805" s="151"/>
      <c r="U805" s="152"/>
      <c r="W805" s="130"/>
      <c r="X805" s="130"/>
      <c r="Y805" s="130"/>
      <c r="Z805" s="130"/>
      <c r="AA805" s="130"/>
      <c r="AB805" s="130"/>
      <c r="AC805" s="130"/>
      <c r="AD805" s="130"/>
      <c r="AE805" s="130"/>
      <c r="AF805" s="130"/>
      <c r="AG805" s="130"/>
      <c r="AH805" s="130"/>
      <c r="AI805" s="130"/>
      <c r="AJ805" s="130"/>
      <c r="AK805" s="130"/>
      <c r="AL805" s="130"/>
      <c r="AM805" s="130"/>
      <c r="AN805" s="130"/>
      <c r="AO805" s="130"/>
      <c r="AP805" s="130"/>
      <c r="AQ805" s="130"/>
      <c r="AR805" s="130"/>
      <c r="AS805" s="130"/>
      <c r="AT805" s="130"/>
      <c r="AU805" s="130"/>
      <c r="AV805" s="130"/>
    </row>
    <row r="806" spans="1:48" s="131" customFormat="1">
      <c r="A806" s="130" t="str">
        <f t="shared" si="29"/>
        <v xml:space="preserve">  </v>
      </c>
      <c r="B806" s="155"/>
      <c r="C806" s="156"/>
      <c r="D806" s="157"/>
      <c r="E806" s="294"/>
      <c r="F806" s="143"/>
      <c r="G806" s="143"/>
      <c r="H806" s="143"/>
      <c r="I806" s="143"/>
      <c r="J806" s="147"/>
      <c r="K806" s="148"/>
      <c r="L806" s="148"/>
      <c r="M806" s="153"/>
      <c r="N806" s="145"/>
      <c r="O806" s="148"/>
      <c r="P806" s="154"/>
      <c r="Q806" s="150"/>
      <c r="R806" s="154"/>
      <c r="S806" s="150"/>
      <c r="T806" s="151"/>
      <c r="U806" s="152"/>
      <c r="W806" s="130"/>
      <c r="X806" s="130"/>
      <c r="Y806" s="130"/>
      <c r="Z806" s="130"/>
      <c r="AA806" s="130"/>
      <c r="AB806" s="130"/>
      <c r="AC806" s="130"/>
      <c r="AD806" s="130"/>
      <c r="AE806" s="130"/>
      <c r="AF806" s="130"/>
      <c r="AG806" s="130"/>
      <c r="AH806" s="130"/>
      <c r="AI806" s="130"/>
      <c r="AJ806" s="130"/>
      <c r="AK806" s="130"/>
      <c r="AL806" s="130"/>
      <c r="AM806" s="130"/>
      <c r="AN806" s="130"/>
      <c r="AO806" s="130"/>
      <c r="AP806" s="130"/>
      <c r="AQ806" s="130"/>
      <c r="AR806" s="130"/>
      <c r="AS806" s="130"/>
      <c r="AT806" s="130"/>
      <c r="AU806" s="130"/>
      <c r="AV806" s="130"/>
    </row>
    <row r="807" spans="1:48" s="131" customFormat="1">
      <c r="A807" s="130" t="str">
        <f t="shared" si="29"/>
        <v xml:space="preserve">  </v>
      </c>
      <c r="B807" s="155"/>
      <c r="C807" s="156"/>
      <c r="D807" s="157"/>
      <c r="E807" s="294"/>
      <c r="F807" s="143"/>
      <c r="G807" s="143"/>
      <c r="H807" s="143"/>
      <c r="I807" s="143"/>
      <c r="J807" s="147"/>
      <c r="K807" s="148"/>
      <c r="L807" s="148"/>
      <c r="M807" s="153"/>
      <c r="N807" s="145"/>
      <c r="O807" s="148"/>
      <c r="P807" s="154"/>
      <c r="Q807" s="150"/>
      <c r="R807" s="154"/>
      <c r="S807" s="150"/>
      <c r="T807" s="151"/>
      <c r="U807" s="152"/>
      <c r="W807" s="130"/>
      <c r="X807" s="130"/>
      <c r="Y807" s="130"/>
      <c r="Z807" s="130"/>
      <c r="AA807" s="130"/>
      <c r="AB807" s="130"/>
      <c r="AC807" s="130"/>
      <c r="AD807" s="130"/>
      <c r="AE807" s="130"/>
      <c r="AF807" s="130"/>
      <c r="AG807" s="130"/>
      <c r="AH807" s="130"/>
      <c r="AI807" s="130"/>
      <c r="AJ807" s="130"/>
      <c r="AK807" s="130"/>
      <c r="AL807" s="130"/>
      <c r="AM807" s="130"/>
      <c r="AN807" s="130"/>
      <c r="AO807" s="130"/>
      <c r="AP807" s="130"/>
      <c r="AQ807" s="130"/>
      <c r="AR807" s="130"/>
      <c r="AS807" s="130"/>
      <c r="AT807" s="130"/>
      <c r="AU807" s="130"/>
      <c r="AV807" s="130"/>
    </row>
    <row r="808" spans="1:48" s="131" customFormat="1">
      <c r="A808" s="130" t="str">
        <f t="shared" si="29"/>
        <v xml:space="preserve">  </v>
      </c>
      <c r="B808" s="155"/>
      <c r="C808" s="156"/>
      <c r="D808" s="157"/>
      <c r="E808" s="294"/>
      <c r="F808" s="143"/>
      <c r="G808" s="143"/>
      <c r="H808" s="143"/>
      <c r="I808" s="143"/>
      <c r="J808" s="147"/>
      <c r="K808" s="148"/>
      <c r="L808" s="148"/>
      <c r="M808" s="153"/>
      <c r="N808" s="145"/>
      <c r="O808" s="148"/>
      <c r="P808" s="154"/>
      <c r="Q808" s="150"/>
      <c r="R808" s="154"/>
      <c r="S808" s="150"/>
      <c r="T808" s="151"/>
      <c r="U808" s="152"/>
      <c r="W808" s="130"/>
      <c r="X808" s="130"/>
      <c r="Y808" s="130"/>
      <c r="Z808" s="130"/>
      <c r="AA808" s="130"/>
      <c r="AB808" s="130"/>
      <c r="AC808" s="130"/>
      <c r="AD808" s="130"/>
      <c r="AE808" s="130"/>
      <c r="AF808" s="130"/>
      <c r="AG808" s="130"/>
      <c r="AH808" s="130"/>
      <c r="AI808" s="130"/>
      <c r="AJ808" s="130"/>
      <c r="AK808" s="130"/>
      <c r="AL808" s="130"/>
      <c r="AM808" s="130"/>
      <c r="AN808" s="130"/>
      <c r="AO808" s="130"/>
      <c r="AP808" s="130"/>
      <c r="AQ808" s="130"/>
      <c r="AR808" s="130"/>
      <c r="AS808" s="130"/>
      <c r="AT808" s="130"/>
      <c r="AU808" s="130"/>
      <c r="AV808" s="130"/>
    </row>
    <row r="809" spans="1:48" s="131" customFormat="1">
      <c r="A809" s="130" t="str">
        <f t="shared" si="29"/>
        <v xml:space="preserve">  </v>
      </c>
      <c r="B809" s="155"/>
      <c r="C809" s="156"/>
      <c r="D809" s="157"/>
      <c r="E809" s="294"/>
      <c r="F809" s="143"/>
      <c r="G809" s="143"/>
      <c r="H809" s="143"/>
      <c r="I809" s="143"/>
      <c r="J809" s="147"/>
      <c r="K809" s="148"/>
      <c r="L809" s="148"/>
      <c r="M809" s="153"/>
      <c r="N809" s="145"/>
      <c r="O809" s="148"/>
      <c r="P809" s="154"/>
      <c r="Q809" s="150"/>
      <c r="R809" s="154"/>
      <c r="S809" s="150"/>
      <c r="T809" s="151"/>
      <c r="U809" s="152"/>
      <c r="W809" s="130"/>
      <c r="X809" s="130"/>
      <c r="Y809" s="130"/>
      <c r="Z809" s="130"/>
      <c r="AA809" s="130"/>
      <c r="AB809" s="130"/>
      <c r="AC809" s="130"/>
      <c r="AD809" s="130"/>
      <c r="AE809" s="130"/>
      <c r="AF809" s="130"/>
      <c r="AG809" s="130"/>
      <c r="AH809" s="130"/>
      <c r="AI809" s="130"/>
      <c r="AJ809" s="130"/>
      <c r="AK809" s="130"/>
      <c r="AL809" s="130"/>
      <c r="AM809" s="130"/>
      <c r="AN809" s="130"/>
      <c r="AO809" s="130"/>
      <c r="AP809" s="130"/>
      <c r="AQ809" s="130"/>
      <c r="AR809" s="130"/>
      <c r="AS809" s="130"/>
      <c r="AT809" s="130"/>
      <c r="AU809" s="130"/>
      <c r="AV809" s="130"/>
    </row>
    <row r="810" spans="1:48" s="131" customFormat="1">
      <c r="A810" s="130" t="str">
        <f t="shared" si="29"/>
        <v xml:space="preserve">  </v>
      </c>
      <c r="B810" s="155"/>
      <c r="C810" s="156"/>
      <c r="D810" s="157"/>
      <c r="E810" s="294"/>
      <c r="F810" s="143"/>
      <c r="G810" s="143"/>
      <c r="H810" s="143"/>
      <c r="I810" s="143"/>
      <c r="J810" s="147"/>
      <c r="K810" s="148"/>
      <c r="L810" s="148"/>
      <c r="M810" s="153"/>
      <c r="N810" s="145"/>
      <c r="O810" s="148"/>
      <c r="P810" s="154"/>
      <c r="Q810" s="150"/>
      <c r="R810" s="154"/>
      <c r="S810" s="150"/>
      <c r="T810" s="151"/>
      <c r="U810" s="152"/>
      <c r="W810" s="130"/>
      <c r="X810" s="130"/>
      <c r="Y810" s="130"/>
      <c r="Z810" s="130"/>
      <c r="AA810" s="130"/>
      <c r="AB810" s="130"/>
      <c r="AC810" s="130"/>
      <c r="AD810" s="130"/>
      <c r="AE810" s="130"/>
      <c r="AF810" s="130"/>
      <c r="AG810" s="130"/>
      <c r="AH810" s="130"/>
      <c r="AI810" s="130"/>
      <c r="AJ810" s="130"/>
      <c r="AK810" s="130"/>
      <c r="AL810" s="130"/>
      <c r="AM810" s="130"/>
      <c r="AN810" s="130"/>
      <c r="AO810" s="130"/>
      <c r="AP810" s="130"/>
      <c r="AQ810" s="130"/>
      <c r="AR810" s="130"/>
      <c r="AS810" s="130"/>
      <c r="AT810" s="130"/>
      <c r="AU810" s="130"/>
      <c r="AV810" s="130"/>
    </row>
    <row r="811" spans="1:48" s="131" customFormat="1">
      <c r="A811" s="130" t="str">
        <f t="shared" si="29"/>
        <v xml:space="preserve">  </v>
      </c>
      <c r="B811" s="155"/>
      <c r="C811" s="156"/>
      <c r="D811" s="157"/>
      <c r="E811" s="294"/>
      <c r="F811" s="143"/>
      <c r="G811" s="143"/>
      <c r="H811" s="143"/>
      <c r="I811" s="143"/>
      <c r="J811" s="147"/>
      <c r="K811" s="148"/>
      <c r="L811" s="148"/>
      <c r="M811" s="153"/>
      <c r="N811" s="145"/>
      <c r="O811" s="148"/>
      <c r="P811" s="154"/>
      <c r="Q811" s="150"/>
      <c r="R811" s="154"/>
      <c r="S811" s="150"/>
      <c r="T811" s="151"/>
      <c r="U811" s="152"/>
      <c r="W811" s="130"/>
      <c r="X811" s="130"/>
      <c r="Y811" s="130"/>
      <c r="Z811" s="130"/>
      <c r="AA811" s="130"/>
      <c r="AB811" s="130"/>
      <c r="AC811" s="130"/>
      <c r="AD811" s="130"/>
      <c r="AE811" s="130"/>
      <c r="AF811" s="130"/>
      <c r="AG811" s="130"/>
      <c r="AH811" s="130"/>
      <c r="AI811" s="130"/>
      <c r="AJ811" s="130"/>
      <c r="AK811" s="130"/>
      <c r="AL811" s="130"/>
      <c r="AM811" s="130"/>
      <c r="AN811" s="130"/>
      <c r="AO811" s="130"/>
      <c r="AP811" s="130"/>
      <c r="AQ811" s="130"/>
      <c r="AR811" s="130"/>
      <c r="AS811" s="130"/>
      <c r="AT811" s="130"/>
      <c r="AU811" s="130"/>
      <c r="AV811" s="130"/>
    </row>
    <row r="812" spans="1:48" s="131" customFormat="1">
      <c r="A812" s="130" t="str">
        <f t="shared" si="29"/>
        <v xml:space="preserve">  </v>
      </c>
      <c r="B812" s="155"/>
      <c r="C812" s="156"/>
      <c r="D812" s="157"/>
      <c r="E812" s="294"/>
      <c r="F812" s="143"/>
      <c r="G812" s="143"/>
      <c r="H812" s="143"/>
      <c r="I812" s="143"/>
      <c r="J812" s="147"/>
      <c r="K812" s="148"/>
      <c r="L812" s="148"/>
      <c r="M812" s="153"/>
      <c r="N812" s="145"/>
      <c r="O812" s="148"/>
      <c r="P812" s="154"/>
      <c r="Q812" s="150"/>
      <c r="R812" s="154"/>
      <c r="S812" s="150"/>
      <c r="T812" s="151"/>
      <c r="U812" s="152"/>
      <c r="W812" s="130"/>
      <c r="X812" s="130"/>
      <c r="Y812" s="130"/>
      <c r="Z812" s="130"/>
      <c r="AA812" s="130"/>
      <c r="AB812" s="130"/>
      <c r="AC812" s="130"/>
      <c r="AD812" s="130"/>
      <c r="AE812" s="130"/>
      <c r="AF812" s="130"/>
      <c r="AG812" s="130"/>
      <c r="AH812" s="130"/>
      <c r="AI812" s="130"/>
      <c r="AJ812" s="130"/>
      <c r="AK812" s="130"/>
      <c r="AL812" s="130"/>
      <c r="AM812" s="130"/>
      <c r="AN812" s="130"/>
      <c r="AO812" s="130"/>
      <c r="AP812" s="130"/>
      <c r="AQ812" s="130"/>
      <c r="AR812" s="130"/>
      <c r="AS812" s="130"/>
      <c r="AT812" s="130"/>
      <c r="AU812" s="130"/>
      <c r="AV812" s="130"/>
    </row>
    <row r="813" spans="1:48" s="131" customFormat="1">
      <c r="A813" s="130" t="str">
        <f t="shared" si="29"/>
        <v xml:space="preserve">  </v>
      </c>
      <c r="B813" s="155"/>
      <c r="C813" s="156"/>
      <c r="D813" s="157"/>
      <c r="E813" s="294"/>
      <c r="F813" s="143"/>
      <c r="G813" s="143"/>
      <c r="H813" s="143"/>
      <c r="I813" s="143"/>
      <c r="J813" s="147"/>
      <c r="K813" s="148"/>
      <c r="L813" s="148"/>
      <c r="M813" s="153"/>
      <c r="N813" s="145"/>
      <c r="O813" s="148"/>
      <c r="P813" s="154"/>
      <c r="Q813" s="150"/>
      <c r="R813" s="154"/>
      <c r="S813" s="150"/>
      <c r="T813" s="151"/>
      <c r="U813" s="152"/>
      <c r="W813" s="130"/>
      <c r="X813" s="130"/>
      <c r="Y813" s="130"/>
      <c r="Z813" s="130"/>
      <c r="AA813" s="130"/>
      <c r="AB813" s="130"/>
      <c r="AC813" s="130"/>
      <c r="AD813" s="130"/>
      <c r="AE813" s="130"/>
      <c r="AF813" s="130"/>
      <c r="AG813" s="130"/>
      <c r="AH813" s="130"/>
      <c r="AI813" s="130"/>
      <c r="AJ813" s="130"/>
      <c r="AK813" s="130"/>
      <c r="AL813" s="130"/>
      <c r="AM813" s="130"/>
      <c r="AN813" s="130"/>
      <c r="AO813" s="130"/>
      <c r="AP813" s="130"/>
      <c r="AQ813" s="130"/>
      <c r="AR813" s="130"/>
      <c r="AS813" s="130"/>
      <c r="AT813" s="130"/>
      <c r="AU813" s="130"/>
      <c r="AV813" s="130"/>
    </row>
    <row r="814" spans="1:48" s="131" customFormat="1">
      <c r="A814" s="130" t="str">
        <f t="shared" si="29"/>
        <v xml:space="preserve">  </v>
      </c>
      <c r="B814" s="155"/>
      <c r="C814" s="156"/>
      <c r="D814" s="157"/>
      <c r="E814" s="294"/>
      <c r="F814" s="143"/>
      <c r="G814" s="143"/>
      <c r="H814" s="143"/>
      <c r="I814" s="143"/>
      <c r="J814" s="147"/>
      <c r="K814" s="148"/>
      <c r="L814" s="148"/>
      <c r="M814" s="153"/>
      <c r="N814" s="145"/>
      <c r="O814" s="148"/>
      <c r="P814" s="154"/>
      <c r="Q814" s="150"/>
      <c r="R814" s="154"/>
      <c r="S814" s="150"/>
      <c r="T814" s="151"/>
      <c r="U814" s="152"/>
      <c r="W814" s="130"/>
      <c r="X814" s="130"/>
      <c r="Y814" s="130"/>
      <c r="Z814" s="130"/>
      <c r="AA814" s="130"/>
      <c r="AB814" s="130"/>
      <c r="AC814" s="130"/>
      <c r="AD814" s="130"/>
      <c r="AE814" s="130"/>
      <c r="AF814" s="130"/>
      <c r="AG814" s="130"/>
      <c r="AH814" s="130"/>
      <c r="AI814" s="130"/>
      <c r="AJ814" s="130"/>
      <c r="AK814" s="130"/>
      <c r="AL814" s="130"/>
      <c r="AM814" s="130"/>
      <c r="AN814" s="130"/>
      <c r="AO814" s="130"/>
      <c r="AP814" s="130"/>
      <c r="AQ814" s="130"/>
      <c r="AR814" s="130"/>
      <c r="AS814" s="130"/>
      <c r="AT814" s="130"/>
      <c r="AU814" s="130"/>
      <c r="AV814" s="130"/>
    </row>
    <row r="815" spans="1:48" s="131" customFormat="1">
      <c r="A815" s="130" t="str">
        <f t="shared" si="29"/>
        <v xml:space="preserve">  </v>
      </c>
      <c r="B815" s="155"/>
      <c r="C815" s="156"/>
      <c r="D815" s="157"/>
      <c r="E815" s="294"/>
      <c r="F815" s="143"/>
      <c r="G815" s="143"/>
      <c r="H815" s="143"/>
      <c r="I815" s="143"/>
      <c r="J815" s="147"/>
      <c r="K815" s="148"/>
      <c r="L815" s="148"/>
      <c r="M815" s="153"/>
      <c r="N815" s="145"/>
      <c r="O815" s="148"/>
      <c r="P815" s="154"/>
      <c r="Q815" s="150"/>
      <c r="R815" s="154"/>
      <c r="S815" s="150"/>
      <c r="T815" s="151"/>
      <c r="U815" s="152"/>
      <c r="W815" s="130"/>
      <c r="X815" s="130"/>
      <c r="Y815" s="130"/>
      <c r="Z815" s="130"/>
      <c r="AA815" s="130"/>
      <c r="AB815" s="130"/>
      <c r="AC815" s="130"/>
      <c r="AD815" s="130"/>
      <c r="AE815" s="130"/>
      <c r="AF815" s="130"/>
      <c r="AG815" s="130"/>
      <c r="AH815" s="130"/>
      <c r="AI815" s="130"/>
      <c r="AJ815" s="130"/>
      <c r="AK815" s="130"/>
      <c r="AL815" s="130"/>
      <c r="AM815" s="130"/>
      <c r="AN815" s="130"/>
      <c r="AO815" s="130"/>
      <c r="AP815" s="130"/>
      <c r="AQ815" s="130"/>
      <c r="AR815" s="130"/>
      <c r="AS815" s="130"/>
      <c r="AT815" s="130"/>
      <c r="AU815" s="130"/>
      <c r="AV815" s="130"/>
    </row>
    <row r="816" spans="1:48" s="131" customFormat="1">
      <c r="A816" s="130" t="str">
        <f t="shared" si="29"/>
        <v xml:space="preserve">  </v>
      </c>
      <c r="B816" s="155"/>
      <c r="C816" s="156"/>
      <c r="D816" s="157"/>
      <c r="E816" s="294"/>
      <c r="F816" s="143"/>
      <c r="G816" s="143"/>
      <c r="H816" s="143"/>
      <c r="I816" s="143"/>
      <c r="J816" s="147"/>
      <c r="K816" s="148"/>
      <c r="L816" s="148"/>
      <c r="M816" s="153"/>
      <c r="N816" s="145"/>
      <c r="O816" s="148"/>
      <c r="P816" s="154"/>
      <c r="Q816" s="150"/>
      <c r="R816" s="154"/>
      <c r="S816" s="150"/>
      <c r="T816" s="151"/>
      <c r="U816" s="152"/>
      <c r="W816" s="130"/>
      <c r="X816" s="130"/>
      <c r="Y816" s="130"/>
      <c r="Z816" s="130"/>
      <c r="AA816" s="130"/>
      <c r="AB816" s="130"/>
      <c r="AC816" s="130"/>
      <c r="AD816" s="130"/>
      <c r="AE816" s="130"/>
      <c r="AF816" s="130"/>
      <c r="AG816" s="130"/>
      <c r="AH816" s="130"/>
      <c r="AI816" s="130"/>
      <c r="AJ816" s="130"/>
      <c r="AK816" s="130"/>
      <c r="AL816" s="130"/>
      <c r="AM816" s="130"/>
      <c r="AN816" s="130"/>
      <c r="AO816" s="130"/>
      <c r="AP816" s="130"/>
      <c r="AQ816" s="130"/>
      <c r="AR816" s="130"/>
      <c r="AS816" s="130"/>
      <c r="AT816" s="130"/>
      <c r="AU816" s="130"/>
      <c r="AV816" s="130"/>
    </row>
    <row r="817" spans="1:48" s="131" customFormat="1">
      <c r="A817" s="130" t="str">
        <f t="shared" si="29"/>
        <v xml:space="preserve">  </v>
      </c>
      <c r="B817" s="155"/>
      <c r="C817" s="156"/>
      <c r="D817" s="157"/>
      <c r="E817" s="294"/>
      <c r="F817" s="143"/>
      <c r="G817" s="143"/>
      <c r="H817" s="143"/>
      <c r="I817" s="143"/>
      <c r="J817" s="147"/>
      <c r="K817" s="148"/>
      <c r="L817" s="148"/>
      <c r="M817" s="153"/>
      <c r="N817" s="145"/>
      <c r="O817" s="148"/>
      <c r="P817" s="154"/>
      <c r="Q817" s="150"/>
      <c r="R817" s="154"/>
      <c r="S817" s="150"/>
      <c r="T817" s="151"/>
      <c r="U817" s="152"/>
      <c r="W817" s="130"/>
      <c r="X817" s="130"/>
      <c r="Y817" s="130"/>
      <c r="Z817" s="130"/>
      <c r="AA817" s="130"/>
      <c r="AB817" s="130"/>
      <c r="AC817" s="130"/>
      <c r="AD817" s="130"/>
      <c r="AE817" s="130"/>
      <c r="AF817" s="130"/>
      <c r="AG817" s="130"/>
      <c r="AH817" s="130"/>
      <c r="AI817" s="130"/>
      <c r="AJ817" s="130"/>
      <c r="AK817" s="130"/>
      <c r="AL817" s="130"/>
      <c r="AM817" s="130"/>
      <c r="AN817" s="130"/>
      <c r="AO817" s="130"/>
      <c r="AP817" s="130"/>
      <c r="AQ817" s="130"/>
      <c r="AR817" s="130"/>
      <c r="AS817" s="130"/>
      <c r="AT817" s="130"/>
      <c r="AU817" s="130"/>
      <c r="AV817" s="130"/>
    </row>
    <row r="818" spans="1:48" s="131" customFormat="1">
      <c r="A818" s="130" t="str">
        <f t="shared" si="29"/>
        <v xml:space="preserve">  </v>
      </c>
      <c r="B818" s="155"/>
      <c r="C818" s="156"/>
      <c r="D818" s="157"/>
      <c r="E818" s="294"/>
      <c r="F818" s="143"/>
      <c r="G818" s="143"/>
      <c r="H818" s="143"/>
      <c r="I818" s="143"/>
      <c r="J818" s="147"/>
      <c r="K818" s="148"/>
      <c r="L818" s="148"/>
      <c r="M818" s="153"/>
      <c r="N818" s="145"/>
      <c r="O818" s="148"/>
      <c r="P818" s="154"/>
      <c r="Q818" s="150"/>
      <c r="R818" s="154"/>
      <c r="S818" s="150"/>
      <c r="T818" s="151"/>
      <c r="U818" s="152"/>
      <c r="W818" s="130"/>
      <c r="X818" s="130"/>
      <c r="Y818" s="130"/>
      <c r="Z818" s="130"/>
      <c r="AA818" s="130"/>
      <c r="AB818" s="130"/>
      <c r="AC818" s="130"/>
      <c r="AD818" s="130"/>
      <c r="AE818" s="130"/>
      <c r="AF818" s="130"/>
      <c r="AG818" s="130"/>
      <c r="AH818" s="130"/>
      <c r="AI818" s="130"/>
      <c r="AJ818" s="130"/>
      <c r="AK818" s="130"/>
      <c r="AL818" s="130"/>
      <c r="AM818" s="130"/>
      <c r="AN818" s="130"/>
      <c r="AO818" s="130"/>
      <c r="AP818" s="130"/>
      <c r="AQ818" s="130"/>
      <c r="AR818" s="130"/>
      <c r="AS818" s="130"/>
      <c r="AT818" s="130"/>
      <c r="AU818" s="130"/>
      <c r="AV818" s="130"/>
    </row>
    <row r="819" spans="1:48" s="131" customFormat="1">
      <c r="A819" s="130" t="str">
        <f t="shared" si="29"/>
        <v xml:space="preserve">  </v>
      </c>
      <c r="B819" s="155"/>
      <c r="C819" s="156"/>
      <c r="D819" s="157"/>
      <c r="E819" s="294"/>
      <c r="F819" s="143"/>
      <c r="G819" s="143"/>
      <c r="H819" s="143"/>
      <c r="I819" s="143"/>
      <c r="J819" s="147"/>
      <c r="K819" s="148"/>
      <c r="L819" s="148"/>
      <c r="M819" s="153"/>
      <c r="N819" s="145"/>
      <c r="O819" s="148"/>
      <c r="P819" s="154"/>
      <c r="Q819" s="150"/>
      <c r="R819" s="154"/>
      <c r="S819" s="150"/>
      <c r="T819" s="151"/>
      <c r="U819" s="152"/>
      <c r="W819" s="130"/>
      <c r="X819" s="130"/>
      <c r="Y819" s="130"/>
      <c r="Z819" s="130"/>
      <c r="AA819" s="130"/>
      <c r="AB819" s="130"/>
      <c r="AC819" s="130"/>
      <c r="AD819" s="130"/>
      <c r="AE819" s="130"/>
      <c r="AF819" s="130"/>
      <c r="AG819" s="130"/>
      <c r="AH819" s="130"/>
      <c r="AI819" s="130"/>
      <c r="AJ819" s="130"/>
      <c r="AK819" s="130"/>
      <c r="AL819" s="130"/>
      <c r="AM819" s="130"/>
      <c r="AN819" s="130"/>
      <c r="AO819" s="130"/>
      <c r="AP819" s="130"/>
      <c r="AQ819" s="130"/>
      <c r="AR819" s="130"/>
      <c r="AS819" s="130"/>
      <c r="AT819" s="130"/>
      <c r="AU819" s="130"/>
      <c r="AV819" s="130"/>
    </row>
    <row r="820" spans="1:48" s="131" customFormat="1">
      <c r="A820" s="130" t="str">
        <f t="shared" si="29"/>
        <v xml:space="preserve">  </v>
      </c>
      <c r="B820" s="155"/>
      <c r="C820" s="156"/>
      <c r="D820" s="157"/>
      <c r="E820" s="294"/>
      <c r="F820" s="143"/>
      <c r="G820" s="143"/>
      <c r="H820" s="143"/>
      <c r="I820" s="143"/>
      <c r="J820" s="147"/>
      <c r="K820" s="148"/>
      <c r="L820" s="148"/>
      <c r="M820" s="153"/>
      <c r="N820" s="145"/>
      <c r="O820" s="148"/>
      <c r="P820" s="154"/>
      <c r="Q820" s="150"/>
      <c r="R820" s="154"/>
      <c r="S820" s="150"/>
      <c r="T820" s="151"/>
      <c r="U820" s="152"/>
      <c r="W820" s="130"/>
      <c r="X820" s="130"/>
      <c r="Y820" s="130"/>
      <c r="Z820" s="130"/>
      <c r="AA820" s="130"/>
      <c r="AB820" s="130"/>
      <c r="AC820" s="130"/>
      <c r="AD820" s="130"/>
      <c r="AE820" s="130"/>
      <c r="AF820" s="130"/>
      <c r="AG820" s="130"/>
      <c r="AH820" s="130"/>
      <c r="AI820" s="130"/>
      <c r="AJ820" s="130"/>
      <c r="AK820" s="130"/>
      <c r="AL820" s="130"/>
      <c r="AM820" s="130"/>
      <c r="AN820" s="130"/>
      <c r="AO820" s="130"/>
      <c r="AP820" s="130"/>
      <c r="AQ820" s="130"/>
      <c r="AR820" s="130"/>
      <c r="AS820" s="130"/>
      <c r="AT820" s="130"/>
      <c r="AU820" s="130"/>
      <c r="AV820" s="130"/>
    </row>
    <row r="821" spans="1:48" s="131" customFormat="1">
      <c r="A821" s="130" t="str">
        <f t="shared" si="29"/>
        <v xml:space="preserve">  </v>
      </c>
      <c r="B821" s="155"/>
      <c r="C821" s="156"/>
      <c r="D821" s="157"/>
      <c r="E821" s="294"/>
      <c r="F821" s="143"/>
      <c r="G821" s="143"/>
      <c r="H821" s="143"/>
      <c r="I821" s="143"/>
      <c r="J821" s="147"/>
      <c r="K821" s="148"/>
      <c r="L821" s="148"/>
      <c r="M821" s="153"/>
      <c r="N821" s="145"/>
      <c r="O821" s="148"/>
      <c r="P821" s="154"/>
      <c r="Q821" s="150"/>
      <c r="R821" s="154"/>
      <c r="S821" s="150"/>
      <c r="T821" s="151"/>
      <c r="U821" s="152"/>
      <c r="W821" s="130"/>
      <c r="X821" s="130"/>
      <c r="Y821" s="130"/>
      <c r="Z821" s="130"/>
      <c r="AA821" s="130"/>
      <c r="AB821" s="130"/>
      <c r="AC821" s="130"/>
      <c r="AD821" s="130"/>
      <c r="AE821" s="130"/>
      <c r="AF821" s="130"/>
      <c r="AG821" s="130"/>
      <c r="AH821" s="130"/>
      <c r="AI821" s="130"/>
      <c r="AJ821" s="130"/>
      <c r="AK821" s="130"/>
      <c r="AL821" s="130"/>
      <c r="AM821" s="130"/>
      <c r="AN821" s="130"/>
      <c r="AO821" s="130"/>
      <c r="AP821" s="130"/>
      <c r="AQ821" s="130"/>
      <c r="AR821" s="130"/>
      <c r="AS821" s="130"/>
      <c r="AT821" s="130"/>
      <c r="AU821" s="130"/>
      <c r="AV821" s="130"/>
    </row>
    <row r="822" spans="1:48" s="131" customFormat="1">
      <c r="A822" s="130" t="str">
        <f t="shared" si="29"/>
        <v xml:space="preserve">  </v>
      </c>
      <c r="B822" s="155"/>
      <c r="C822" s="156"/>
      <c r="D822" s="157"/>
      <c r="E822" s="294"/>
      <c r="F822" s="143"/>
      <c r="G822" s="143"/>
      <c r="H822" s="143"/>
      <c r="I822" s="143"/>
      <c r="J822" s="147"/>
      <c r="K822" s="148"/>
      <c r="L822" s="148"/>
      <c r="M822" s="153"/>
      <c r="N822" s="145"/>
      <c r="O822" s="148"/>
      <c r="P822" s="154"/>
      <c r="Q822" s="150"/>
      <c r="R822" s="154"/>
      <c r="S822" s="150"/>
      <c r="T822" s="151"/>
      <c r="U822" s="152"/>
      <c r="W822" s="130"/>
      <c r="X822" s="130"/>
      <c r="Y822" s="130"/>
      <c r="Z822" s="130"/>
      <c r="AA822" s="130"/>
      <c r="AB822" s="130"/>
      <c r="AC822" s="130"/>
      <c r="AD822" s="130"/>
      <c r="AE822" s="130"/>
      <c r="AF822" s="130"/>
      <c r="AG822" s="130"/>
      <c r="AH822" s="130"/>
      <c r="AI822" s="130"/>
      <c r="AJ822" s="130"/>
      <c r="AK822" s="130"/>
      <c r="AL822" s="130"/>
      <c r="AM822" s="130"/>
      <c r="AN822" s="130"/>
      <c r="AO822" s="130"/>
      <c r="AP822" s="130"/>
      <c r="AQ822" s="130"/>
      <c r="AR822" s="130"/>
      <c r="AS822" s="130"/>
      <c r="AT822" s="130"/>
      <c r="AU822" s="130"/>
      <c r="AV822" s="130"/>
    </row>
    <row r="823" spans="1:48" s="131" customFormat="1">
      <c r="A823" s="130" t="str">
        <f t="shared" si="29"/>
        <v xml:space="preserve">  </v>
      </c>
      <c r="B823" s="155"/>
      <c r="C823" s="156"/>
      <c r="D823" s="157"/>
      <c r="E823" s="294"/>
      <c r="F823" s="143"/>
      <c r="G823" s="143"/>
      <c r="H823" s="143"/>
      <c r="I823" s="143"/>
      <c r="J823" s="147"/>
      <c r="K823" s="148"/>
      <c r="L823" s="148"/>
      <c r="M823" s="153"/>
      <c r="N823" s="145"/>
      <c r="O823" s="148"/>
      <c r="P823" s="154"/>
      <c r="Q823" s="150"/>
      <c r="R823" s="154"/>
      <c r="S823" s="150"/>
      <c r="T823" s="151"/>
      <c r="U823" s="152"/>
      <c r="W823" s="130"/>
      <c r="X823" s="130"/>
      <c r="Y823" s="130"/>
      <c r="Z823" s="130"/>
      <c r="AA823" s="130"/>
      <c r="AB823" s="130"/>
      <c r="AC823" s="130"/>
      <c r="AD823" s="130"/>
      <c r="AE823" s="130"/>
      <c r="AF823" s="130"/>
      <c r="AG823" s="130"/>
      <c r="AH823" s="130"/>
      <c r="AI823" s="130"/>
      <c r="AJ823" s="130"/>
      <c r="AK823" s="130"/>
      <c r="AL823" s="130"/>
      <c r="AM823" s="130"/>
      <c r="AN823" s="130"/>
      <c r="AO823" s="130"/>
      <c r="AP823" s="130"/>
      <c r="AQ823" s="130"/>
      <c r="AR823" s="130"/>
      <c r="AS823" s="130"/>
      <c r="AT823" s="130"/>
      <c r="AU823" s="130"/>
      <c r="AV823" s="130"/>
    </row>
    <row r="824" spans="1:48" s="131" customFormat="1">
      <c r="A824" s="130" t="str">
        <f t="shared" si="29"/>
        <v xml:space="preserve">  </v>
      </c>
      <c r="B824" s="155"/>
      <c r="C824" s="156"/>
      <c r="D824" s="157"/>
      <c r="E824" s="294"/>
      <c r="F824" s="143"/>
      <c r="G824" s="143"/>
      <c r="H824" s="143"/>
      <c r="I824" s="143"/>
      <c r="J824" s="147"/>
      <c r="K824" s="148"/>
      <c r="L824" s="148"/>
      <c r="M824" s="153"/>
      <c r="N824" s="145"/>
      <c r="O824" s="148"/>
      <c r="P824" s="154"/>
      <c r="Q824" s="150"/>
      <c r="R824" s="154"/>
      <c r="S824" s="150"/>
      <c r="T824" s="151"/>
      <c r="U824" s="152"/>
      <c r="W824" s="130"/>
      <c r="X824" s="130"/>
      <c r="Y824" s="130"/>
      <c r="Z824" s="130"/>
      <c r="AA824" s="130"/>
      <c r="AB824" s="130"/>
      <c r="AC824" s="130"/>
      <c r="AD824" s="130"/>
      <c r="AE824" s="130"/>
      <c r="AF824" s="130"/>
      <c r="AG824" s="130"/>
      <c r="AH824" s="130"/>
      <c r="AI824" s="130"/>
      <c r="AJ824" s="130"/>
      <c r="AK824" s="130"/>
      <c r="AL824" s="130"/>
      <c r="AM824" s="130"/>
      <c r="AN824" s="130"/>
      <c r="AO824" s="130"/>
      <c r="AP824" s="130"/>
      <c r="AQ824" s="130"/>
      <c r="AR824" s="130"/>
      <c r="AS824" s="130"/>
      <c r="AT824" s="130"/>
      <c r="AU824" s="130"/>
      <c r="AV824" s="130"/>
    </row>
    <row r="825" spans="1:48" s="131" customFormat="1">
      <c r="A825" s="130" t="str">
        <f t="shared" si="29"/>
        <v xml:space="preserve">  </v>
      </c>
      <c r="B825" s="155"/>
      <c r="C825" s="156"/>
      <c r="D825" s="157"/>
      <c r="E825" s="294"/>
      <c r="F825" s="143"/>
      <c r="G825" s="143"/>
      <c r="H825" s="143"/>
      <c r="I825" s="143"/>
      <c r="J825" s="147"/>
      <c r="K825" s="148"/>
      <c r="L825" s="148"/>
      <c r="M825" s="153"/>
      <c r="N825" s="145"/>
      <c r="O825" s="148"/>
      <c r="P825" s="154"/>
      <c r="Q825" s="150"/>
      <c r="R825" s="154"/>
      <c r="S825" s="150"/>
      <c r="T825" s="151"/>
      <c r="U825" s="152"/>
      <c r="W825" s="130"/>
      <c r="X825" s="130"/>
      <c r="Y825" s="130"/>
      <c r="Z825" s="130"/>
      <c r="AA825" s="130"/>
      <c r="AB825" s="130"/>
      <c r="AC825" s="130"/>
      <c r="AD825" s="130"/>
      <c r="AE825" s="130"/>
      <c r="AF825" s="130"/>
      <c r="AG825" s="130"/>
      <c r="AH825" s="130"/>
      <c r="AI825" s="130"/>
      <c r="AJ825" s="130"/>
      <c r="AK825" s="130"/>
      <c r="AL825" s="130"/>
      <c r="AM825" s="130"/>
      <c r="AN825" s="130"/>
      <c r="AO825" s="130"/>
      <c r="AP825" s="130"/>
      <c r="AQ825" s="130"/>
      <c r="AR825" s="130"/>
      <c r="AS825" s="130"/>
      <c r="AT825" s="130"/>
      <c r="AU825" s="130"/>
      <c r="AV825" s="130"/>
    </row>
    <row r="826" spans="1:48" s="131" customFormat="1">
      <c r="A826" s="130" t="str">
        <f t="shared" si="29"/>
        <v xml:space="preserve">  </v>
      </c>
      <c r="B826" s="155"/>
      <c r="C826" s="156"/>
      <c r="D826" s="157"/>
      <c r="E826" s="294"/>
      <c r="F826" s="143"/>
      <c r="G826" s="143"/>
      <c r="H826" s="143"/>
      <c r="I826" s="143"/>
      <c r="J826" s="147"/>
      <c r="K826" s="148"/>
      <c r="L826" s="148"/>
      <c r="M826" s="153"/>
      <c r="N826" s="145"/>
      <c r="O826" s="148"/>
      <c r="P826" s="154"/>
      <c r="Q826" s="150"/>
      <c r="R826" s="154"/>
      <c r="S826" s="150"/>
      <c r="T826" s="151"/>
      <c r="U826" s="152"/>
      <c r="W826" s="130"/>
      <c r="X826" s="130"/>
      <c r="Y826" s="130"/>
      <c r="Z826" s="130"/>
      <c r="AA826" s="130"/>
      <c r="AB826" s="130"/>
      <c r="AC826" s="130"/>
      <c r="AD826" s="130"/>
      <c r="AE826" s="130"/>
      <c r="AF826" s="130"/>
      <c r="AG826" s="130"/>
      <c r="AH826" s="130"/>
      <c r="AI826" s="130"/>
      <c r="AJ826" s="130"/>
      <c r="AK826" s="130"/>
      <c r="AL826" s="130"/>
      <c r="AM826" s="130"/>
      <c r="AN826" s="130"/>
      <c r="AO826" s="130"/>
      <c r="AP826" s="130"/>
      <c r="AQ826" s="130"/>
      <c r="AR826" s="130"/>
      <c r="AS826" s="130"/>
      <c r="AT826" s="130"/>
      <c r="AU826" s="130"/>
      <c r="AV826" s="130"/>
    </row>
    <row r="827" spans="1:48" s="131" customFormat="1">
      <c r="A827" s="130" t="str">
        <f t="shared" si="29"/>
        <v xml:space="preserve">  </v>
      </c>
      <c r="B827" s="155"/>
      <c r="C827" s="156"/>
      <c r="D827" s="157"/>
      <c r="E827" s="294"/>
      <c r="F827" s="143"/>
      <c r="G827" s="143"/>
      <c r="H827" s="143"/>
      <c r="I827" s="143"/>
      <c r="J827" s="147"/>
      <c r="K827" s="148"/>
      <c r="L827" s="148"/>
      <c r="M827" s="153"/>
      <c r="N827" s="145"/>
      <c r="O827" s="148"/>
      <c r="P827" s="154"/>
      <c r="Q827" s="150"/>
      <c r="R827" s="154"/>
      <c r="S827" s="150"/>
      <c r="T827" s="151"/>
      <c r="U827" s="152"/>
      <c r="W827" s="130"/>
      <c r="X827" s="130"/>
      <c r="Y827" s="130"/>
      <c r="Z827" s="130"/>
      <c r="AA827" s="130"/>
      <c r="AB827" s="130"/>
      <c r="AC827" s="130"/>
      <c r="AD827" s="130"/>
      <c r="AE827" s="130"/>
      <c r="AF827" s="130"/>
      <c r="AG827" s="130"/>
      <c r="AH827" s="130"/>
      <c r="AI827" s="130"/>
      <c r="AJ827" s="130"/>
      <c r="AK827" s="130"/>
      <c r="AL827" s="130"/>
      <c r="AM827" s="130"/>
      <c r="AN827" s="130"/>
      <c r="AO827" s="130"/>
      <c r="AP827" s="130"/>
      <c r="AQ827" s="130"/>
      <c r="AR827" s="130"/>
      <c r="AS827" s="130"/>
      <c r="AT827" s="130"/>
      <c r="AU827" s="130"/>
      <c r="AV827" s="130"/>
    </row>
    <row r="828" spans="1:48" s="131" customFormat="1">
      <c r="A828" s="130" t="str">
        <f t="shared" si="29"/>
        <v xml:space="preserve">  </v>
      </c>
      <c r="B828" s="155"/>
      <c r="C828" s="156"/>
      <c r="D828" s="157"/>
      <c r="E828" s="294"/>
      <c r="F828" s="143"/>
      <c r="G828" s="143"/>
      <c r="H828" s="143"/>
      <c r="I828" s="143"/>
      <c r="J828" s="147"/>
      <c r="K828" s="148"/>
      <c r="L828" s="148"/>
      <c r="M828" s="153"/>
      <c r="N828" s="145"/>
      <c r="O828" s="148"/>
      <c r="P828" s="154"/>
      <c r="Q828" s="150"/>
      <c r="R828" s="154"/>
      <c r="S828" s="150"/>
      <c r="T828" s="151"/>
      <c r="U828" s="152"/>
      <c r="W828" s="130"/>
      <c r="X828" s="130"/>
      <c r="Y828" s="130"/>
      <c r="Z828" s="130"/>
      <c r="AA828" s="130"/>
      <c r="AB828" s="130"/>
      <c r="AC828" s="130"/>
      <c r="AD828" s="130"/>
      <c r="AE828" s="130"/>
      <c r="AF828" s="130"/>
      <c r="AG828" s="130"/>
      <c r="AH828" s="130"/>
      <c r="AI828" s="130"/>
      <c r="AJ828" s="130"/>
      <c r="AK828" s="130"/>
      <c r="AL828" s="130"/>
      <c r="AM828" s="130"/>
      <c r="AN828" s="130"/>
      <c r="AO828" s="130"/>
      <c r="AP828" s="130"/>
      <c r="AQ828" s="130"/>
      <c r="AR828" s="130"/>
      <c r="AS828" s="130"/>
      <c r="AT828" s="130"/>
      <c r="AU828" s="130"/>
      <c r="AV828" s="130"/>
    </row>
    <row r="829" spans="1:48" s="131" customFormat="1">
      <c r="A829" s="130" t="str">
        <f t="shared" si="29"/>
        <v xml:space="preserve">  </v>
      </c>
      <c r="B829" s="155"/>
      <c r="C829" s="156"/>
      <c r="D829" s="157"/>
      <c r="E829" s="294"/>
      <c r="F829" s="143"/>
      <c r="G829" s="143"/>
      <c r="H829" s="143"/>
      <c r="I829" s="143"/>
      <c r="J829" s="147"/>
      <c r="K829" s="148"/>
      <c r="L829" s="148"/>
      <c r="M829" s="153"/>
      <c r="N829" s="145"/>
      <c r="O829" s="148"/>
      <c r="P829" s="154"/>
      <c r="Q829" s="150"/>
      <c r="R829" s="154"/>
      <c r="S829" s="150"/>
      <c r="T829" s="151"/>
      <c r="U829" s="152"/>
      <c r="W829" s="130"/>
      <c r="X829" s="130"/>
      <c r="Y829" s="130"/>
      <c r="Z829" s="130"/>
      <c r="AA829" s="130"/>
      <c r="AB829" s="130"/>
      <c r="AC829" s="130"/>
      <c r="AD829" s="130"/>
      <c r="AE829" s="130"/>
      <c r="AF829" s="130"/>
      <c r="AG829" s="130"/>
      <c r="AH829" s="130"/>
      <c r="AI829" s="130"/>
      <c r="AJ829" s="130"/>
      <c r="AK829" s="130"/>
      <c r="AL829" s="130"/>
      <c r="AM829" s="130"/>
      <c r="AN829" s="130"/>
      <c r="AO829" s="130"/>
      <c r="AP829" s="130"/>
      <c r="AQ829" s="130"/>
      <c r="AR829" s="130"/>
      <c r="AS829" s="130"/>
      <c r="AT829" s="130"/>
      <c r="AU829" s="130"/>
      <c r="AV829" s="130"/>
    </row>
    <row r="830" spans="1:48" s="131" customFormat="1">
      <c r="A830" s="130" t="str">
        <f t="shared" si="29"/>
        <v xml:space="preserve">  </v>
      </c>
      <c r="B830" s="155"/>
      <c r="C830" s="156"/>
      <c r="D830" s="157"/>
      <c r="E830" s="294"/>
      <c r="F830" s="143"/>
      <c r="G830" s="143"/>
      <c r="H830" s="143"/>
      <c r="I830" s="143"/>
      <c r="J830" s="147"/>
      <c r="K830" s="148"/>
      <c r="L830" s="148"/>
      <c r="M830" s="153"/>
      <c r="N830" s="145"/>
      <c r="O830" s="148"/>
      <c r="P830" s="154"/>
      <c r="Q830" s="150"/>
      <c r="R830" s="154"/>
      <c r="S830" s="150"/>
      <c r="T830" s="151"/>
      <c r="U830" s="152"/>
      <c r="W830" s="130"/>
      <c r="X830" s="130"/>
      <c r="Y830" s="130"/>
      <c r="Z830" s="130"/>
      <c r="AA830" s="130"/>
      <c r="AB830" s="130"/>
      <c r="AC830" s="130"/>
      <c r="AD830" s="130"/>
      <c r="AE830" s="130"/>
      <c r="AF830" s="130"/>
      <c r="AG830" s="130"/>
      <c r="AH830" s="130"/>
      <c r="AI830" s="130"/>
      <c r="AJ830" s="130"/>
      <c r="AK830" s="130"/>
      <c r="AL830" s="130"/>
      <c r="AM830" s="130"/>
      <c r="AN830" s="130"/>
      <c r="AO830" s="130"/>
      <c r="AP830" s="130"/>
      <c r="AQ830" s="130"/>
      <c r="AR830" s="130"/>
      <c r="AS830" s="130"/>
      <c r="AT830" s="130"/>
      <c r="AU830" s="130"/>
      <c r="AV830" s="130"/>
    </row>
    <row r="831" spans="1:48" s="131" customFormat="1">
      <c r="A831" s="130" t="str">
        <f t="shared" si="29"/>
        <v xml:space="preserve">  </v>
      </c>
      <c r="B831" s="155"/>
      <c r="C831" s="156"/>
      <c r="D831" s="157"/>
      <c r="E831" s="294"/>
      <c r="F831" s="143"/>
      <c r="G831" s="143"/>
      <c r="H831" s="143"/>
      <c r="I831" s="143"/>
      <c r="J831" s="147"/>
      <c r="K831" s="148"/>
      <c r="L831" s="148"/>
      <c r="M831" s="153"/>
      <c r="N831" s="145"/>
      <c r="O831" s="148"/>
      <c r="P831" s="154"/>
      <c r="Q831" s="150"/>
      <c r="R831" s="154"/>
      <c r="S831" s="150"/>
      <c r="T831" s="151"/>
      <c r="U831" s="152"/>
      <c r="W831" s="130"/>
      <c r="X831" s="130"/>
      <c r="Y831" s="130"/>
      <c r="Z831" s="130"/>
      <c r="AA831" s="130"/>
      <c r="AB831" s="130"/>
      <c r="AC831" s="130"/>
      <c r="AD831" s="130"/>
      <c r="AE831" s="130"/>
      <c r="AF831" s="130"/>
      <c r="AG831" s="130"/>
      <c r="AH831" s="130"/>
      <c r="AI831" s="130"/>
      <c r="AJ831" s="130"/>
      <c r="AK831" s="130"/>
      <c r="AL831" s="130"/>
      <c r="AM831" s="130"/>
      <c r="AN831" s="130"/>
      <c r="AO831" s="130"/>
      <c r="AP831" s="130"/>
      <c r="AQ831" s="130"/>
      <c r="AR831" s="130"/>
      <c r="AS831" s="130"/>
      <c r="AT831" s="130"/>
      <c r="AU831" s="130"/>
      <c r="AV831" s="130"/>
    </row>
    <row r="832" spans="1:48" s="131" customFormat="1">
      <c r="A832" s="130" t="str">
        <f t="shared" si="29"/>
        <v xml:space="preserve">  </v>
      </c>
      <c r="B832" s="155"/>
      <c r="C832" s="156"/>
      <c r="D832" s="157"/>
      <c r="E832" s="294"/>
      <c r="F832" s="143"/>
      <c r="G832" s="143"/>
      <c r="H832" s="143"/>
      <c r="I832" s="143"/>
      <c r="J832" s="147"/>
      <c r="K832" s="148"/>
      <c r="L832" s="148"/>
      <c r="M832" s="153"/>
      <c r="N832" s="145"/>
      <c r="O832" s="148"/>
      <c r="P832" s="154"/>
      <c r="Q832" s="150"/>
      <c r="R832" s="154"/>
      <c r="S832" s="150"/>
      <c r="T832" s="151"/>
      <c r="U832" s="152"/>
      <c r="W832" s="130"/>
      <c r="X832" s="130"/>
      <c r="Y832" s="130"/>
      <c r="Z832" s="130"/>
      <c r="AA832" s="130"/>
      <c r="AB832" s="130"/>
      <c r="AC832" s="130"/>
      <c r="AD832" s="130"/>
      <c r="AE832" s="130"/>
      <c r="AF832" s="130"/>
      <c r="AG832" s="130"/>
      <c r="AH832" s="130"/>
      <c r="AI832" s="130"/>
      <c r="AJ832" s="130"/>
      <c r="AK832" s="130"/>
      <c r="AL832" s="130"/>
      <c r="AM832" s="130"/>
      <c r="AN832" s="130"/>
      <c r="AO832" s="130"/>
      <c r="AP832" s="130"/>
      <c r="AQ832" s="130"/>
      <c r="AR832" s="130"/>
      <c r="AS832" s="130"/>
      <c r="AT832" s="130"/>
      <c r="AU832" s="130"/>
      <c r="AV832" s="130"/>
    </row>
    <row r="833" spans="1:48" s="131" customFormat="1">
      <c r="A833" s="130" t="str">
        <f t="shared" si="29"/>
        <v xml:space="preserve">  </v>
      </c>
      <c r="B833" s="155"/>
      <c r="C833" s="156"/>
      <c r="D833" s="157"/>
      <c r="E833" s="294"/>
      <c r="F833" s="143"/>
      <c r="G833" s="143"/>
      <c r="H833" s="143"/>
      <c r="I833" s="143"/>
      <c r="J833" s="147"/>
      <c r="K833" s="148"/>
      <c r="L833" s="148"/>
      <c r="M833" s="153"/>
      <c r="N833" s="145"/>
      <c r="O833" s="148"/>
      <c r="P833" s="154"/>
      <c r="Q833" s="150"/>
      <c r="R833" s="154"/>
      <c r="S833" s="150"/>
      <c r="T833" s="151"/>
      <c r="U833" s="152"/>
      <c r="W833" s="130"/>
      <c r="X833" s="130"/>
      <c r="Y833" s="130"/>
      <c r="Z833" s="130"/>
      <c r="AA833" s="130"/>
      <c r="AB833" s="130"/>
      <c r="AC833" s="130"/>
      <c r="AD833" s="130"/>
      <c r="AE833" s="130"/>
      <c r="AF833" s="130"/>
      <c r="AG833" s="130"/>
      <c r="AH833" s="130"/>
      <c r="AI833" s="130"/>
      <c r="AJ833" s="130"/>
      <c r="AK833" s="130"/>
      <c r="AL833" s="130"/>
      <c r="AM833" s="130"/>
      <c r="AN833" s="130"/>
      <c r="AO833" s="130"/>
      <c r="AP833" s="130"/>
      <c r="AQ833" s="130"/>
      <c r="AR833" s="130"/>
      <c r="AS833" s="130"/>
      <c r="AT833" s="130"/>
      <c r="AU833" s="130"/>
      <c r="AV833" s="130"/>
    </row>
    <row r="834" spans="1:48" s="131" customFormat="1">
      <c r="A834" s="130" t="str">
        <f t="shared" si="29"/>
        <v xml:space="preserve">  </v>
      </c>
      <c r="B834" s="155"/>
      <c r="C834" s="156"/>
      <c r="D834" s="157"/>
      <c r="E834" s="294"/>
      <c r="F834" s="143"/>
      <c r="G834" s="143"/>
      <c r="H834" s="143"/>
      <c r="I834" s="143"/>
      <c r="J834" s="147"/>
      <c r="K834" s="148"/>
      <c r="L834" s="148"/>
      <c r="M834" s="153"/>
      <c r="N834" s="145"/>
      <c r="O834" s="148"/>
      <c r="P834" s="154"/>
      <c r="Q834" s="150"/>
      <c r="R834" s="154"/>
      <c r="S834" s="150"/>
      <c r="T834" s="151"/>
      <c r="U834" s="152"/>
      <c r="W834" s="130"/>
      <c r="X834" s="130"/>
      <c r="Y834" s="130"/>
      <c r="Z834" s="130"/>
      <c r="AA834" s="130"/>
      <c r="AB834" s="130"/>
      <c r="AC834" s="130"/>
      <c r="AD834" s="130"/>
      <c r="AE834" s="130"/>
      <c r="AF834" s="130"/>
      <c r="AG834" s="130"/>
      <c r="AH834" s="130"/>
      <c r="AI834" s="130"/>
      <c r="AJ834" s="130"/>
      <c r="AK834" s="130"/>
      <c r="AL834" s="130"/>
      <c r="AM834" s="130"/>
      <c r="AN834" s="130"/>
      <c r="AO834" s="130"/>
      <c r="AP834" s="130"/>
      <c r="AQ834" s="130"/>
      <c r="AR834" s="130"/>
      <c r="AS834" s="130"/>
      <c r="AT834" s="130"/>
      <c r="AU834" s="130"/>
      <c r="AV834" s="130"/>
    </row>
    <row r="835" spans="1:48" s="131" customFormat="1">
      <c r="A835" s="130" t="str">
        <f t="shared" si="29"/>
        <v xml:space="preserve">  </v>
      </c>
      <c r="B835" s="155"/>
      <c r="C835" s="156"/>
      <c r="D835" s="157"/>
      <c r="E835" s="294"/>
      <c r="F835" s="143"/>
      <c r="G835" s="143"/>
      <c r="H835" s="143"/>
      <c r="I835" s="143"/>
      <c r="J835" s="147"/>
      <c r="K835" s="148"/>
      <c r="L835" s="148"/>
      <c r="M835" s="153"/>
      <c r="N835" s="145"/>
      <c r="O835" s="148"/>
      <c r="P835" s="154"/>
      <c r="Q835" s="150"/>
      <c r="R835" s="154"/>
      <c r="S835" s="150"/>
      <c r="T835" s="151"/>
      <c r="U835" s="152"/>
      <c r="W835" s="130"/>
      <c r="X835" s="130"/>
      <c r="Y835" s="130"/>
      <c r="Z835" s="130"/>
      <c r="AA835" s="130"/>
      <c r="AB835" s="130"/>
      <c r="AC835" s="130"/>
      <c r="AD835" s="130"/>
      <c r="AE835" s="130"/>
      <c r="AF835" s="130"/>
      <c r="AG835" s="130"/>
      <c r="AH835" s="130"/>
      <c r="AI835" s="130"/>
      <c r="AJ835" s="130"/>
      <c r="AK835" s="130"/>
      <c r="AL835" s="130"/>
      <c r="AM835" s="130"/>
      <c r="AN835" s="130"/>
      <c r="AO835" s="130"/>
      <c r="AP835" s="130"/>
      <c r="AQ835" s="130"/>
      <c r="AR835" s="130"/>
      <c r="AS835" s="130"/>
      <c r="AT835" s="130"/>
      <c r="AU835" s="130"/>
      <c r="AV835" s="130"/>
    </row>
    <row r="836" spans="1:48" s="131" customFormat="1">
      <c r="A836" s="130" t="str">
        <f t="shared" si="29"/>
        <v xml:space="preserve">  </v>
      </c>
      <c r="B836" s="155"/>
      <c r="C836" s="156"/>
      <c r="D836" s="157"/>
      <c r="E836" s="294"/>
      <c r="F836" s="143"/>
      <c r="G836" s="143"/>
      <c r="H836" s="143"/>
      <c r="I836" s="143"/>
      <c r="J836" s="147"/>
      <c r="K836" s="148"/>
      <c r="L836" s="148"/>
      <c r="M836" s="153"/>
      <c r="N836" s="145"/>
      <c r="O836" s="148"/>
      <c r="P836" s="154"/>
      <c r="Q836" s="150"/>
      <c r="R836" s="154"/>
      <c r="S836" s="150"/>
      <c r="T836" s="151"/>
      <c r="U836" s="152"/>
      <c r="W836" s="130"/>
      <c r="X836" s="130"/>
      <c r="Y836" s="130"/>
      <c r="Z836" s="130"/>
      <c r="AA836" s="130"/>
      <c r="AB836" s="130"/>
      <c r="AC836" s="130"/>
      <c r="AD836" s="130"/>
      <c r="AE836" s="130"/>
      <c r="AF836" s="130"/>
      <c r="AG836" s="130"/>
      <c r="AH836" s="130"/>
      <c r="AI836" s="130"/>
      <c r="AJ836" s="130"/>
      <c r="AK836" s="130"/>
      <c r="AL836" s="130"/>
      <c r="AM836" s="130"/>
      <c r="AN836" s="130"/>
      <c r="AO836" s="130"/>
      <c r="AP836" s="130"/>
      <c r="AQ836" s="130"/>
      <c r="AR836" s="130"/>
      <c r="AS836" s="130"/>
      <c r="AT836" s="130"/>
      <c r="AU836" s="130"/>
      <c r="AV836" s="130"/>
    </row>
    <row r="837" spans="1:48" s="131" customFormat="1">
      <c r="A837" s="130" t="str">
        <f t="shared" si="29"/>
        <v xml:space="preserve">  </v>
      </c>
      <c r="B837" s="155"/>
      <c r="C837" s="156"/>
      <c r="D837" s="157"/>
      <c r="E837" s="293"/>
      <c r="F837" s="143"/>
      <c r="G837" s="143"/>
      <c r="H837" s="143"/>
      <c r="I837" s="143"/>
      <c r="J837" s="147"/>
      <c r="K837" s="148"/>
      <c r="L837" s="148"/>
      <c r="M837" s="153"/>
      <c r="N837" s="145"/>
      <c r="O837" s="148"/>
      <c r="P837" s="154"/>
      <c r="Q837" s="150"/>
      <c r="R837" s="154"/>
      <c r="S837" s="150"/>
      <c r="T837" s="151"/>
      <c r="U837" s="152"/>
      <c r="W837" s="130"/>
      <c r="X837" s="130"/>
      <c r="Y837" s="130"/>
      <c r="Z837" s="130"/>
      <c r="AA837" s="130"/>
      <c r="AB837" s="130"/>
      <c r="AC837" s="130"/>
      <c r="AD837" s="130"/>
      <c r="AE837" s="130"/>
      <c r="AF837" s="130"/>
      <c r="AG837" s="130"/>
      <c r="AH837" s="130"/>
      <c r="AI837" s="130"/>
      <c r="AJ837" s="130"/>
      <c r="AK837" s="130"/>
      <c r="AL837" s="130"/>
      <c r="AM837" s="130"/>
      <c r="AN837" s="130"/>
      <c r="AO837" s="130"/>
      <c r="AP837" s="130"/>
      <c r="AQ837" s="130"/>
      <c r="AR837" s="130"/>
      <c r="AS837" s="130"/>
      <c r="AT837" s="130"/>
      <c r="AU837" s="130"/>
      <c r="AV837" s="130"/>
    </row>
    <row r="838" spans="1:48" s="131" customFormat="1">
      <c r="A838" s="130" t="str">
        <f t="shared" si="29"/>
        <v xml:space="preserve">  </v>
      </c>
      <c r="B838" s="155"/>
      <c r="C838" s="156"/>
      <c r="D838" s="157"/>
      <c r="E838" s="293"/>
      <c r="F838" s="143"/>
      <c r="G838" s="143"/>
      <c r="H838" s="143"/>
      <c r="I838" s="143"/>
      <c r="J838" s="147"/>
      <c r="K838" s="148"/>
      <c r="L838" s="148"/>
      <c r="M838" s="153"/>
      <c r="N838" s="145"/>
      <c r="O838" s="148"/>
      <c r="P838" s="154"/>
      <c r="Q838" s="150"/>
      <c r="R838" s="154"/>
      <c r="S838" s="150"/>
      <c r="T838" s="151"/>
      <c r="U838" s="152"/>
      <c r="W838" s="130"/>
      <c r="X838" s="130"/>
      <c r="Y838" s="130"/>
      <c r="Z838" s="130"/>
      <c r="AA838" s="130"/>
      <c r="AB838" s="130"/>
      <c r="AC838" s="130"/>
      <c r="AD838" s="130"/>
      <c r="AE838" s="130"/>
      <c r="AF838" s="130"/>
      <c r="AG838" s="130"/>
      <c r="AH838" s="130"/>
      <c r="AI838" s="130"/>
      <c r="AJ838" s="130"/>
      <c r="AK838" s="130"/>
      <c r="AL838" s="130"/>
      <c r="AM838" s="130"/>
      <c r="AN838" s="130"/>
      <c r="AO838" s="130"/>
      <c r="AP838" s="130"/>
      <c r="AQ838" s="130"/>
      <c r="AR838" s="130"/>
      <c r="AS838" s="130"/>
      <c r="AT838" s="130"/>
      <c r="AU838" s="130"/>
      <c r="AV838" s="130"/>
    </row>
    <row r="839" spans="1:48" s="131" customFormat="1">
      <c r="A839" s="130" t="str">
        <f t="shared" si="29"/>
        <v xml:space="preserve">  </v>
      </c>
      <c r="B839" s="155"/>
      <c r="C839" s="156"/>
      <c r="D839" s="157"/>
      <c r="E839" s="293"/>
      <c r="F839" s="143"/>
      <c r="G839" s="143"/>
      <c r="H839" s="143"/>
      <c r="I839" s="143"/>
      <c r="J839" s="147"/>
      <c r="K839" s="148"/>
      <c r="L839" s="148"/>
      <c r="M839" s="153"/>
      <c r="N839" s="145"/>
      <c r="O839" s="148"/>
      <c r="P839" s="154"/>
      <c r="Q839" s="150"/>
      <c r="R839" s="154"/>
      <c r="S839" s="150"/>
      <c r="T839" s="151"/>
      <c r="U839" s="152"/>
      <c r="W839" s="130"/>
      <c r="X839" s="130"/>
      <c r="Y839" s="130"/>
      <c r="Z839" s="130"/>
      <c r="AA839" s="130"/>
      <c r="AB839" s="130"/>
      <c r="AC839" s="130"/>
      <c r="AD839" s="130"/>
      <c r="AE839" s="130"/>
      <c r="AF839" s="130"/>
      <c r="AG839" s="130"/>
      <c r="AH839" s="130"/>
      <c r="AI839" s="130"/>
      <c r="AJ839" s="130"/>
      <c r="AK839" s="130"/>
      <c r="AL839" s="130"/>
      <c r="AM839" s="130"/>
      <c r="AN839" s="130"/>
      <c r="AO839" s="130"/>
      <c r="AP839" s="130"/>
      <c r="AQ839" s="130"/>
      <c r="AR839" s="130"/>
      <c r="AS839" s="130"/>
      <c r="AT839" s="130"/>
      <c r="AU839" s="130"/>
      <c r="AV839" s="130"/>
    </row>
    <row r="840" spans="1:48" s="131" customFormat="1">
      <c r="A840" s="130" t="str">
        <f t="shared" si="29"/>
        <v xml:space="preserve">  </v>
      </c>
      <c r="B840" s="155"/>
      <c r="C840" s="156"/>
      <c r="D840" s="157"/>
      <c r="E840" s="293"/>
      <c r="F840" s="143"/>
      <c r="G840" s="143"/>
      <c r="H840" s="143"/>
      <c r="I840" s="143"/>
      <c r="J840" s="147"/>
      <c r="K840" s="148"/>
      <c r="L840" s="148"/>
      <c r="M840" s="153"/>
      <c r="N840" s="145"/>
      <c r="O840" s="148"/>
      <c r="P840" s="154"/>
      <c r="Q840" s="150"/>
      <c r="R840" s="154"/>
      <c r="S840" s="150"/>
      <c r="T840" s="151"/>
      <c r="U840" s="152"/>
      <c r="W840" s="130"/>
      <c r="X840" s="130"/>
      <c r="Y840" s="130"/>
      <c r="Z840" s="130"/>
      <c r="AA840" s="130"/>
      <c r="AB840" s="130"/>
      <c r="AC840" s="130"/>
      <c r="AD840" s="130"/>
      <c r="AE840" s="130"/>
      <c r="AF840" s="130"/>
      <c r="AG840" s="130"/>
      <c r="AH840" s="130"/>
      <c r="AI840" s="130"/>
      <c r="AJ840" s="130"/>
      <c r="AK840" s="130"/>
      <c r="AL840" s="130"/>
      <c r="AM840" s="130"/>
      <c r="AN840" s="130"/>
      <c r="AO840" s="130"/>
      <c r="AP840" s="130"/>
      <c r="AQ840" s="130"/>
      <c r="AR840" s="130"/>
      <c r="AS840" s="130"/>
      <c r="AT840" s="130"/>
      <c r="AU840" s="130"/>
      <c r="AV840" s="130"/>
    </row>
    <row r="841" spans="1:48" s="131" customFormat="1">
      <c r="A841" s="130" t="str">
        <f t="shared" si="29"/>
        <v xml:space="preserve">  </v>
      </c>
      <c r="B841" s="155"/>
      <c r="C841" s="156"/>
      <c r="D841" s="157"/>
      <c r="E841" s="293"/>
      <c r="F841" s="143"/>
      <c r="G841" s="143"/>
      <c r="H841" s="143"/>
      <c r="I841" s="143"/>
      <c r="J841" s="147"/>
      <c r="K841" s="148"/>
      <c r="L841" s="148"/>
      <c r="M841" s="153"/>
      <c r="N841" s="145"/>
      <c r="O841" s="148"/>
      <c r="P841" s="154"/>
      <c r="Q841" s="150"/>
      <c r="R841" s="154"/>
      <c r="S841" s="150"/>
      <c r="T841" s="151"/>
      <c r="U841" s="152"/>
      <c r="W841" s="130"/>
      <c r="X841" s="130"/>
      <c r="Y841" s="130"/>
      <c r="Z841" s="130"/>
      <c r="AA841" s="130"/>
      <c r="AB841" s="130"/>
      <c r="AC841" s="130"/>
      <c r="AD841" s="130"/>
      <c r="AE841" s="130"/>
      <c r="AF841" s="130"/>
      <c r="AG841" s="130"/>
      <c r="AH841" s="130"/>
      <c r="AI841" s="130"/>
      <c r="AJ841" s="130"/>
      <c r="AK841" s="130"/>
      <c r="AL841" s="130"/>
      <c r="AM841" s="130"/>
      <c r="AN841" s="130"/>
      <c r="AO841" s="130"/>
      <c r="AP841" s="130"/>
      <c r="AQ841" s="130"/>
      <c r="AR841" s="130"/>
      <c r="AS841" s="130"/>
      <c r="AT841" s="130"/>
      <c r="AU841" s="130"/>
      <c r="AV841" s="130"/>
    </row>
    <row r="842" spans="1:48" s="131" customFormat="1">
      <c r="A842" s="130" t="str">
        <f t="shared" si="29"/>
        <v xml:space="preserve">  </v>
      </c>
      <c r="B842" s="155"/>
      <c r="C842" s="156"/>
      <c r="D842" s="157"/>
      <c r="E842" s="293"/>
      <c r="F842" s="143"/>
      <c r="G842" s="143"/>
      <c r="H842" s="143"/>
      <c r="I842" s="143"/>
      <c r="J842" s="147"/>
      <c r="K842" s="148"/>
      <c r="L842" s="148"/>
      <c r="M842" s="153"/>
      <c r="N842" s="145"/>
      <c r="O842" s="148"/>
      <c r="P842" s="154"/>
      <c r="Q842" s="150"/>
      <c r="R842" s="154"/>
      <c r="S842" s="150"/>
      <c r="T842" s="151"/>
      <c r="U842" s="152"/>
      <c r="W842" s="130"/>
      <c r="X842" s="130"/>
      <c r="Y842" s="130"/>
      <c r="Z842" s="130"/>
      <c r="AA842" s="130"/>
      <c r="AB842" s="130"/>
      <c r="AC842" s="130"/>
      <c r="AD842" s="130"/>
      <c r="AE842" s="130"/>
      <c r="AF842" s="130"/>
      <c r="AG842" s="130"/>
      <c r="AH842" s="130"/>
      <c r="AI842" s="130"/>
      <c r="AJ842" s="130"/>
      <c r="AK842" s="130"/>
      <c r="AL842" s="130"/>
      <c r="AM842" s="130"/>
      <c r="AN842" s="130"/>
      <c r="AO842" s="130"/>
      <c r="AP842" s="130"/>
      <c r="AQ842" s="130"/>
      <c r="AR842" s="130"/>
      <c r="AS842" s="130"/>
      <c r="AT842" s="130"/>
      <c r="AU842" s="130"/>
      <c r="AV842" s="130"/>
    </row>
    <row r="843" spans="1:48" s="131" customFormat="1">
      <c r="A843" s="130" t="str">
        <f t="shared" si="29"/>
        <v xml:space="preserve">  </v>
      </c>
      <c r="B843" s="155"/>
      <c r="C843" s="156"/>
      <c r="D843" s="157"/>
      <c r="E843" s="293"/>
      <c r="F843" s="143"/>
      <c r="G843" s="143"/>
      <c r="H843" s="143"/>
      <c r="I843" s="143"/>
      <c r="J843" s="147"/>
      <c r="K843" s="148"/>
      <c r="L843" s="148"/>
      <c r="M843" s="148"/>
      <c r="N843" s="145"/>
      <c r="O843" s="148"/>
      <c r="P843" s="154"/>
      <c r="Q843" s="150"/>
      <c r="R843" s="154"/>
      <c r="S843" s="150"/>
      <c r="T843" s="151"/>
      <c r="U843" s="152"/>
      <c r="W843" s="130"/>
      <c r="X843" s="130"/>
      <c r="Y843" s="130"/>
      <c r="Z843" s="130"/>
      <c r="AA843" s="130"/>
      <c r="AB843" s="130"/>
      <c r="AC843" s="130"/>
      <c r="AD843" s="130"/>
      <c r="AE843" s="130"/>
      <c r="AF843" s="130"/>
      <c r="AG843" s="130"/>
      <c r="AH843" s="130"/>
      <c r="AI843" s="130"/>
      <c r="AJ843" s="130"/>
      <c r="AK843" s="130"/>
      <c r="AL843" s="130"/>
      <c r="AM843" s="130"/>
      <c r="AN843" s="130"/>
      <c r="AO843" s="130"/>
      <c r="AP843" s="130"/>
      <c r="AQ843" s="130"/>
      <c r="AR843" s="130"/>
      <c r="AS843" s="130"/>
      <c r="AT843" s="130"/>
      <c r="AU843" s="130"/>
      <c r="AV843" s="130"/>
    </row>
    <row r="844" spans="1:48" s="131" customFormat="1">
      <c r="A844" s="130" t="str">
        <f t="shared" si="29"/>
        <v xml:space="preserve">  </v>
      </c>
      <c r="B844" s="155"/>
      <c r="C844" s="156"/>
      <c r="D844" s="157"/>
      <c r="E844" s="293"/>
      <c r="F844" s="143"/>
      <c r="G844" s="143"/>
      <c r="H844" s="143"/>
      <c r="I844" s="143"/>
      <c r="J844" s="147"/>
      <c r="K844" s="148"/>
      <c r="L844" s="148"/>
      <c r="M844" s="148"/>
      <c r="N844" s="145"/>
      <c r="O844" s="148"/>
      <c r="P844" s="154"/>
      <c r="Q844" s="150"/>
      <c r="R844" s="154"/>
      <c r="S844" s="150"/>
      <c r="T844" s="151"/>
      <c r="U844" s="152"/>
      <c r="W844" s="130"/>
      <c r="X844" s="130"/>
      <c r="Y844" s="130"/>
      <c r="Z844" s="130"/>
      <c r="AA844" s="130"/>
      <c r="AB844" s="130"/>
      <c r="AC844" s="130"/>
      <c r="AD844" s="130"/>
      <c r="AE844" s="130"/>
      <c r="AF844" s="130"/>
      <c r="AG844" s="130"/>
      <c r="AH844" s="130"/>
      <c r="AI844" s="130"/>
      <c r="AJ844" s="130"/>
      <c r="AK844" s="130"/>
      <c r="AL844" s="130"/>
      <c r="AM844" s="130"/>
      <c r="AN844" s="130"/>
      <c r="AO844" s="130"/>
      <c r="AP844" s="130"/>
      <c r="AQ844" s="130"/>
      <c r="AR844" s="130"/>
      <c r="AS844" s="130"/>
      <c r="AT844" s="130"/>
      <c r="AU844" s="130"/>
      <c r="AV844" s="130"/>
    </row>
    <row r="845" spans="1:48" s="131" customFormat="1">
      <c r="A845" s="130" t="str">
        <f t="shared" si="29"/>
        <v xml:space="preserve">  </v>
      </c>
      <c r="B845" s="155"/>
      <c r="C845" s="156"/>
      <c r="D845" s="157"/>
      <c r="E845" s="293"/>
      <c r="F845" s="143"/>
      <c r="G845" s="143"/>
      <c r="H845" s="143"/>
      <c r="I845" s="143"/>
      <c r="J845" s="147"/>
      <c r="K845" s="148"/>
      <c r="L845" s="148"/>
      <c r="M845" s="153"/>
      <c r="N845" s="145"/>
      <c r="O845" s="148"/>
      <c r="P845" s="154"/>
      <c r="Q845" s="150"/>
      <c r="R845" s="154"/>
      <c r="S845" s="150"/>
      <c r="T845" s="151"/>
      <c r="U845" s="152"/>
      <c r="W845" s="130"/>
      <c r="X845" s="130"/>
      <c r="Y845" s="130"/>
      <c r="Z845" s="130"/>
      <c r="AA845" s="130"/>
      <c r="AB845" s="130"/>
      <c r="AC845" s="130"/>
      <c r="AD845" s="130"/>
      <c r="AE845" s="130"/>
      <c r="AF845" s="130"/>
      <c r="AG845" s="130"/>
      <c r="AH845" s="130"/>
      <c r="AI845" s="130"/>
      <c r="AJ845" s="130"/>
      <c r="AK845" s="130"/>
      <c r="AL845" s="130"/>
      <c r="AM845" s="130"/>
      <c r="AN845" s="130"/>
      <c r="AO845" s="130"/>
      <c r="AP845" s="130"/>
      <c r="AQ845" s="130"/>
      <c r="AR845" s="130"/>
      <c r="AS845" s="130"/>
      <c r="AT845" s="130"/>
      <c r="AU845" s="130"/>
      <c r="AV845" s="130"/>
    </row>
    <row r="846" spans="1:48" s="131" customFormat="1">
      <c r="A846" s="130" t="str">
        <f t="shared" si="29"/>
        <v xml:space="preserve">  </v>
      </c>
      <c r="B846" s="155"/>
      <c r="C846" s="156"/>
      <c r="D846" s="157"/>
      <c r="E846" s="293"/>
      <c r="F846" s="143"/>
      <c r="G846" s="143"/>
      <c r="H846" s="143"/>
      <c r="I846" s="143"/>
      <c r="J846" s="147"/>
      <c r="K846" s="148"/>
      <c r="L846" s="148"/>
      <c r="M846" s="153"/>
      <c r="N846" s="145"/>
      <c r="O846" s="148"/>
      <c r="P846" s="154"/>
      <c r="Q846" s="150"/>
      <c r="R846" s="154"/>
      <c r="S846" s="150"/>
      <c r="T846" s="151"/>
      <c r="U846" s="152"/>
      <c r="W846" s="130"/>
      <c r="X846" s="130"/>
      <c r="Y846" s="130"/>
      <c r="Z846" s="130"/>
      <c r="AA846" s="130"/>
      <c r="AB846" s="130"/>
      <c r="AC846" s="130"/>
      <c r="AD846" s="130"/>
      <c r="AE846" s="130"/>
      <c r="AF846" s="130"/>
      <c r="AG846" s="130"/>
      <c r="AH846" s="130"/>
      <c r="AI846" s="130"/>
      <c r="AJ846" s="130"/>
      <c r="AK846" s="130"/>
      <c r="AL846" s="130"/>
      <c r="AM846" s="130"/>
      <c r="AN846" s="130"/>
      <c r="AO846" s="130"/>
      <c r="AP846" s="130"/>
      <c r="AQ846" s="130"/>
      <c r="AR846" s="130"/>
      <c r="AS846" s="130"/>
      <c r="AT846" s="130"/>
      <c r="AU846" s="130"/>
      <c r="AV846" s="130"/>
    </row>
    <row r="847" spans="1:48" s="131" customFormat="1">
      <c r="A847" s="130" t="str">
        <f t="shared" si="29"/>
        <v xml:space="preserve">  </v>
      </c>
      <c r="B847" s="155"/>
      <c r="C847" s="156"/>
      <c r="D847" s="157"/>
      <c r="E847" s="293"/>
      <c r="F847" s="143"/>
      <c r="G847" s="143"/>
      <c r="H847" s="143"/>
      <c r="I847" s="143"/>
      <c r="J847" s="147"/>
      <c r="K847" s="148"/>
      <c r="L847" s="148"/>
      <c r="M847" s="153"/>
      <c r="N847" s="145"/>
      <c r="O847" s="148"/>
      <c r="P847" s="154"/>
      <c r="Q847" s="150"/>
      <c r="R847" s="154"/>
      <c r="S847" s="150"/>
      <c r="T847" s="151"/>
      <c r="U847" s="152"/>
      <c r="W847" s="130"/>
      <c r="X847" s="130"/>
      <c r="Y847" s="130"/>
      <c r="Z847" s="130"/>
      <c r="AA847" s="130"/>
      <c r="AB847" s="130"/>
      <c r="AC847" s="130"/>
      <c r="AD847" s="130"/>
      <c r="AE847" s="130"/>
      <c r="AF847" s="130"/>
      <c r="AG847" s="130"/>
      <c r="AH847" s="130"/>
      <c r="AI847" s="130"/>
      <c r="AJ847" s="130"/>
      <c r="AK847" s="130"/>
      <c r="AL847" s="130"/>
      <c r="AM847" s="130"/>
      <c r="AN847" s="130"/>
      <c r="AO847" s="130"/>
      <c r="AP847" s="130"/>
      <c r="AQ847" s="130"/>
      <c r="AR847" s="130"/>
      <c r="AS847" s="130"/>
      <c r="AT847" s="130"/>
      <c r="AU847" s="130"/>
      <c r="AV847" s="130"/>
    </row>
    <row r="848" spans="1:48" s="131" customFormat="1">
      <c r="A848" s="130" t="str">
        <f t="shared" si="29"/>
        <v xml:space="preserve">  </v>
      </c>
      <c r="B848" s="155"/>
      <c r="C848" s="156"/>
      <c r="D848" s="157"/>
      <c r="E848" s="293"/>
      <c r="F848" s="143"/>
      <c r="G848" s="143"/>
      <c r="H848" s="143"/>
      <c r="I848" s="143"/>
      <c r="J848" s="147"/>
      <c r="K848" s="148"/>
      <c r="L848" s="148"/>
      <c r="M848" s="153"/>
      <c r="N848" s="145"/>
      <c r="O848" s="148"/>
      <c r="P848" s="154"/>
      <c r="Q848" s="150"/>
      <c r="R848" s="154"/>
      <c r="S848" s="150"/>
      <c r="T848" s="151"/>
      <c r="U848" s="152"/>
      <c r="W848" s="130"/>
      <c r="X848" s="130"/>
      <c r="Y848" s="130"/>
      <c r="Z848" s="130"/>
      <c r="AA848" s="130"/>
      <c r="AB848" s="130"/>
      <c r="AC848" s="130"/>
      <c r="AD848" s="130"/>
      <c r="AE848" s="130"/>
      <c r="AF848" s="130"/>
      <c r="AG848" s="130"/>
      <c r="AH848" s="130"/>
      <c r="AI848" s="130"/>
      <c r="AJ848" s="130"/>
      <c r="AK848" s="130"/>
      <c r="AL848" s="130"/>
      <c r="AM848" s="130"/>
      <c r="AN848" s="130"/>
      <c r="AO848" s="130"/>
      <c r="AP848" s="130"/>
      <c r="AQ848" s="130"/>
      <c r="AR848" s="130"/>
      <c r="AS848" s="130"/>
      <c r="AT848" s="130"/>
      <c r="AU848" s="130"/>
      <c r="AV848" s="130"/>
    </row>
    <row r="849" spans="1:48" s="131" customFormat="1">
      <c r="A849" s="130" t="str">
        <f t="shared" si="29"/>
        <v xml:space="preserve">  </v>
      </c>
      <c r="B849" s="155"/>
      <c r="C849" s="156"/>
      <c r="D849" s="157"/>
      <c r="E849" s="293"/>
      <c r="F849" s="143"/>
      <c r="G849" s="143"/>
      <c r="H849" s="143"/>
      <c r="I849" s="143"/>
      <c r="J849" s="147"/>
      <c r="K849" s="148"/>
      <c r="L849" s="148"/>
      <c r="M849" s="148"/>
      <c r="N849" s="145"/>
      <c r="O849" s="148"/>
      <c r="P849" s="154"/>
      <c r="Q849" s="150"/>
      <c r="R849" s="154"/>
      <c r="S849" s="150"/>
      <c r="T849" s="151"/>
      <c r="U849" s="152"/>
      <c r="W849" s="130"/>
      <c r="X849" s="130"/>
      <c r="Y849" s="130"/>
      <c r="Z849" s="130"/>
      <c r="AA849" s="130"/>
      <c r="AB849" s="130"/>
      <c r="AC849" s="130"/>
      <c r="AD849" s="130"/>
      <c r="AE849" s="130"/>
      <c r="AF849" s="130"/>
      <c r="AG849" s="130"/>
      <c r="AH849" s="130"/>
      <c r="AI849" s="130"/>
      <c r="AJ849" s="130"/>
      <c r="AK849" s="130"/>
      <c r="AL849" s="130"/>
      <c r="AM849" s="130"/>
      <c r="AN849" s="130"/>
      <c r="AO849" s="130"/>
      <c r="AP849" s="130"/>
      <c r="AQ849" s="130"/>
      <c r="AR849" s="130"/>
      <c r="AS849" s="130"/>
      <c r="AT849" s="130"/>
      <c r="AU849" s="130"/>
      <c r="AV849" s="130"/>
    </row>
    <row r="850" spans="1:48" s="131" customFormat="1">
      <c r="A850" s="130" t="str">
        <f t="shared" si="29"/>
        <v xml:space="preserve">  </v>
      </c>
      <c r="B850" s="155"/>
      <c r="C850" s="156"/>
      <c r="D850" s="157"/>
      <c r="E850" s="293"/>
      <c r="F850" s="143"/>
      <c r="G850" s="143"/>
      <c r="H850" s="143"/>
      <c r="I850" s="143"/>
      <c r="J850" s="147"/>
      <c r="K850" s="148"/>
      <c r="L850" s="148"/>
      <c r="M850" s="153"/>
      <c r="N850" s="145"/>
      <c r="O850" s="148"/>
      <c r="P850" s="154"/>
      <c r="Q850" s="150"/>
      <c r="R850" s="154"/>
      <c r="S850" s="150"/>
      <c r="T850" s="151"/>
      <c r="U850" s="152"/>
      <c r="W850" s="130"/>
      <c r="X850" s="130"/>
      <c r="Y850" s="130"/>
      <c r="Z850" s="130"/>
      <c r="AA850" s="130"/>
      <c r="AB850" s="130"/>
      <c r="AC850" s="130"/>
      <c r="AD850" s="130"/>
      <c r="AE850" s="130"/>
      <c r="AF850" s="130"/>
      <c r="AG850" s="130"/>
      <c r="AH850" s="130"/>
      <c r="AI850" s="130"/>
      <c r="AJ850" s="130"/>
      <c r="AK850" s="130"/>
      <c r="AL850" s="130"/>
      <c r="AM850" s="130"/>
      <c r="AN850" s="130"/>
      <c r="AO850" s="130"/>
      <c r="AP850" s="130"/>
      <c r="AQ850" s="130"/>
      <c r="AR850" s="130"/>
      <c r="AS850" s="130"/>
      <c r="AT850" s="130"/>
      <c r="AU850" s="130"/>
      <c r="AV850" s="130"/>
    </row>
    <row r="851" spans="1:48" s="131" customFormat="1">
      <c r="A851" s="130" t="str">
        <f t="shared" si="29"/>
        <v xml:space="preserve">  </v>
      </c>
      <c r="B851" s="155"/>
      <c r="C851" s="156"/>
      <c r="D851" s="157"/>
      <c r="E851" s="293"/>
      <c r="F851" s="143"/>
      <c r="G851" s="143"/>
      <c r="H851" s="143"/>
      <c r="I851" s="143"/>
      <c r="J851" s="147"/>
      <c r="K851" s="148"/>
      <c r="L851" s="148"/>
      <c r="M851" s="153"/>
      <c r="N851" s="145"/>
      <c r="O851" s="148"/>
      <c r="P851" s="154"/>
      <c r="Q851" s="150"/>
      <c r="R851" s="154"/>
      <c r="S851" s="150"/>
      <c r="T851" s="151"/>
      <c r="U851" s="152"/>
      <c r="W851" s="130"/>
      <c r="X851" s="130"/>
      <c r="Y851" s="130"/>
      <c r="Z851" s="130"/>
      <c r="AA851" s="130"/>
      <c r="AB851" s="130"/>
      <c r="AC851" s="130"/>
      <c r="AD851" s="130"/>
      <c r="AE851" s="130"/>
      <c r="AF851" s="130"/>
      <c r="AG851" s="130"/>
      <c r="AH851" s="130"/>
      <c r="AI851" s="130"/>
      <c r="AJ851" s="130"/>
      <c r="AK851" s="130"/>
      <c r="AL851" s="130"/>
      <c r="AM851" s="130"/>
      <c r="AN851" s="130"/>
      <c r="AO851" s="130"/>
      <c r="AP851" s="130"/>
      <c r="AQ851" s="130"/>
      <c r="AR851" s="130"/>
      <c r="AS851" s="130"/>
      <c r="AT851" s="130"/>
      <c r="AU851" s="130"/>
      <c r="AV851" s="130"/>
    </row>
    <row r="852" spans="1:48" s="131" customFormat="1">
      <c r="A852" s="130" t="str">
        <f t="shared" si="29"/>
        <v xml:space="preserve">  </v>
      </c>
      <c r="B852" s="155"/>
      <c r="C852" s="156"/>
      <c r="D852" s="157"/>
      <c r="E852" s="293"/>
      <c r="F852" s="143"/>
      <c r="G852" s="143"/>
      <c r="H852" s="143"/>
      <c r="I852" s="143"/>
      <c r="J852" s="147"/>
      <c r="K852" s="148"/>
      <c r="L852" s="148"/>
      <c r="M852" s="153"/>
      <c r="N852" s="145"/>
      <c r="O852" s="148"/>
      <c r="P852" s="154"/>
      <c r="Q852" s="150"/>
      <c r="R852" s="154"/>
      <c r="S852" s="150"/>
      <c r="T852" s="151"/>
      <c r="U852" s="152"/>
      <c r="W852" s="130"/>
      <c r="X852" s="130"/>
      <c r="Y852" s="130"/>
      <c r="Z852" s="130"/>
      <c r="AA852" s="130"/>
      <c r="AB852" s="130"/>
      <c r="AC852" s="130"/>
      <c r="AD852" s="130"/>
      <c r="AE852" s="130"/>
      <c r="AF852" s="130"/>
      <c r="AG852" s="130"/>
      <c r="AH852" s="130"/>
      <c r="AI852" s="130"/>
      <c r="AJ852" s="130"/>
      <c r="AK852" s="130"/>
      <c r="AL852" s="130"/>
      <c r="AM852" s="130"/>
      <c r="AN852" s="130"/>
      <c r="AO852" s="130"/>
      <c r="AP852" s="130"/>
      <c r="AQ852" s="130"/>
      <c r="AR852" s="130"/>
      <c r="AS852" s="130"/>
      <c r="AT852" s="130"/>
      <c r="AU852" s="130"/>
      <c r="AV852" s="130"/>
    </row>
    <row r="853" spans="1:48" s="131" customFormat="1">
      <c r="A853" s="130" t="str">
        <f t="shared" si="29"/>
        <v xml:space="preserve">  </v>
      </c>
      <c r="B853" s="155"/>
      <c r="C853" s="156"/>
      <c r="D853" s="157"/>
      <c r="E853" s="293"/>
      <c r="F853" s="143"/>
      <c r="G853" s="143"/>
      <c r="H853" s="143"/>
      <c r="I853" s="143"/>
      <c r="J853" s="147"/>
      <c r="K853" s="148"/>
      <c r="L853" s="148"/>
      <c r="M853" s="153"/>
      <c r="N853" s="145"/>
      <c r="O853" s="148"/>
      <c r="P853" s="163"/>
      <c r="Q853" s="150"/>
      <c r="R853" s="154"/>
      <c r="S853" s="150"/>
      <c r="T853" s="151"/>
      <c r="U853" s="152"/>
      <c r="W853" s="130"/>
      <c r="X853" s="130"/>
      <c r="Y853" s="130"/>
      <c r="Z853" s="130"/>
      <c r="AA853" s="130"/>
      <c r="AB853" s="130"/>
      <c r="AC853" s="130"/>
      <c r="AD853" s="130"/>
      <c r="AE853" s="130"/>
      <c r="AF853" s="130"/>
      <c r="AG853" s="130"/>
      <c r="AH853" s="130"/>
      <c r="AI853" s="130"/>
      <c r="AJ853" s="130"/>
      <c r="AK853" s="130"/>
      <c r="AL853" s="130"/>
      <c r="AM853" s="130"/>
      <c r="AN853" s="130"/>
      <c r="AO853" s="130"/>
      <c r="AP853" s="130"/>
      <c r="AQ853" s="130"/>
      <c r="AR853" s="130"/>
      <c r="AS853" s="130"/>
      <c r="AT853" s="130"/>
      <c r="AU853" s="130"/>
      <c r="AV853" s="130"/>
    </row>
    <row r="854" spans="1:48" s="131" customFormat="1">
      <c r="A854" s="130" t="str">
        <f t="shared" si="29"/>
        <v xml:space="preserve">  </v>
      </c>
      <c r="B854" s="155"/>
      <c r="C854" s="156"/>
      <c r="D854" s="157"/>
      <c r="E854" s="293"/>
      <c r="F854" s="143"/>
      <c r="G854" s="143"/>
      <c r="H854" s="143"/>
      <c r="I854" s="143"/>
      <c r="J854" s="147"/>
      <c r="K854" s="148"/>
      <c r="L854" s="148"/>
      <c r="M854" s="153"/>
      <c r="N854" s="145"/>
      <c r="O854" s="148"/>
      <c r="P854" s="163"/>
      <c r="Q854" s="150"/>
      <c r="R854" s="154"/>
      <c r="S854" s="150"/>
      <c r="T854" s="151"/>
      <c r="U854" s="152"/>
      <c r="W854" s="130"/>
      <c r="X854" s="130"/>
      <c r="Y854" s="130"/>
      <c r="Z854" s="130"/>
      <c r="AA854" s="130"/>
      <c r="AB854" s="130"/>
      <c r="AC854" s="130"/>
      <c r="AD854" s="130"/>
      <c r="AE854" s="130"/>
      <c r="AF854" s="130"/>
      <c r="AG854" s="130"/>
      <c r="AH854" s="130"/>
      <c r="AI854" s="130"/>
      <c r="AJ854" s="130"/>
      <c r="AK854" s="130"/>
      <c r="AL854" s="130"/>
      <c r="AM854" s="130"/>
      <c r="AN854" s="130"/>
      <c r="AO854" s="130"/>
      <c r="AP854" s="130"/>
      <c r="AQ854" s="130"/>
      <c r="AR854" s="130"/>
      <c r="AS854" s="130"/>
      <c r="AT854" s="130"/>
      <c r="AU854" s="130"/>
      <c r="AV854" s="130"/>
    </row>
    <row r="855" spans="1:48" s="131" customFormat="1">
      <c r="A855" s="130" t="str">
        <f t="shared" si="29"/>
        <v xml:space="preserve">  </v>
      </c>
      <c r="B855" s="155"/>
      <c r="C855" s="156"/>
      <c r="D855" s="157"/>
      <c r="E855" s="293"/>
      <c r="F855" s="143"/>
      <c r="G855" s="143"/>
      <c r="H855" s="143"/>
      <c r="I855" s="143"/>
      <c r="J855" s="147"/>
      <c r="K855" s="148"/>
      <c r="L855" s="148"/>
      <c r="M855" s="148"/>
      <c r="N855" s="145"/>
      <c r="O855" s="148"/>
      <c r="P855" s="154"/>
      <c r="Q855" s="150"/>
      <c r="R855" s="154"/>
      <c r="S855" s="150"/>
      <c r="T855" s="151"/>
      <c r="U855" s="152"/>
      <c r="W855" s="130"/>
      <c r="X855" s="130"/>
      <c r="Y855" s="130"/>
      <c r="Z855" s="130"/>
      <c r="AA855" s="130"/>
      <c r="AB855" s="130"/>
      <c r="AC855" s="130"/>
      <c r="AD855" s="130"/>
      <c r="AE855" s="130"/>
      <c r="AF855" s="130"/>
      <c r="AG855" s="130"/>
      <c r="AH855" s="130"/>
      <c r="AI855" s="130"/>
      <c r="AJ855" s="130"/>
      <c r="AK855" s="130"/>
      <c r="AL855" s="130"/>
      <c r="AM855" s="130"/>
      <c r="AN855" s="130"/>
      <c r="AO855" s="130"/>
      <c r="AP855" s="130"/>
      <c r="AQ855" s="130"/>
      <c r="AR855" s="130"/>
      <c r="AS855" s="130"/>
      <c r="AT855" s="130"/>
      <c r="AU855" s="130"/>
      <c r="AV855" s="130"/>
    </row>
    <row r="856" spans="1:48" s="131" customFormat="1">
      <c r="A856" s="130" t="str">
        <f t="shared" si="29"/>
        <v xml:space="preserve">  </v>
      </c>
      <c r="B856" s="155"/>
      <c r="C856" s="156"/>
      <c r="D856" s="157"/>
      <c r="E856" s="293"/>
      <c r="F856" s="143"/>
      <c r="G856" s="143"/>
      <c r="H856" s="143"/>
      <c r="I856" s="143"/>
      <c r="J856" s="147"/>
      <c r="K856" s="148"/>
      <c r="L856" s="148"/>
      <c r="M856" s="148"/>
      <c r="N856" s="145"/>
      <c r="O856" s="148"/>
      <c r="P856" s="154"/>
      <c r="Q856" s="150"/>
      <c r="R856" s="154"/>
      <c r="S856" s="150"/>
      <c r="T856" s="151"/>
      <c r="U856" s="152"/>
      <c r="W856" s="130"/>
      <c r="X856" s="130"/>
      <c r="Y856" s="130"/>
      <c r="Z856" s="130"/>
      <c r="AA856" s="130"/>
      <c r="AB856" s="130"/>
      <c r="AC856" s="130"/>
      <c r="AD856" s="130"/>
      <c r="AE856" s="130"/>
      <c r="AF856" s="130"/>
      <c r="AG856" s="130"/>
      <c r="AH856" s="130"/>
      <c r="AI856" s="130"/>
      <c r="AJ856" s="130"/>
      <c r="AK856" s="130"/>
      <c r="AL856" s="130"/>
      <c r="AM856" s="130"/>
      <c r="AN856" s="130"/>
      <c r="AO856" s="130"/>
      <c r="AP856" s="130"/>
      <c r="AQ856" s="130"/>
      <c r="AR856" s="130"/>
      <c r="AS856" s="130"/>
      <c r="AT856" s="130"/>
      <c r="AU856" s="130"/>
      <c r="AV856" s="130"/>
    </row>
    <row r="857" spans="1:48" s="131" customFormat="1">
      <c r="A857" s="130" t="str">
        <f t="shared" si="29"/>
        <v xml:space="preserve">  </v>
      </c>
      <c r="B857" s="155"/>
      <c r="C857" s="156"/>
      <c r="D857" s="157"/>
      <c r="E857" s="293"/>
      <c r="F857" s="143"/>
      <c r="G857" s="143"/>
      <c r="H857" s="143"/>
      <c r="I857" s="143"/>
      <c r="J857" s="147"/>
      <c r="K857" s="148"/>
      <c r="L857" s="148"/>
      <c r="M857" s="153"/>
      <c r="N857" s="145"/>
      <c r="O857" s="148"/>
      <c r="P857" s="154"/>
      <c r="Q857" s="150"/>
      <c r="R857" s="154"/>
      <c r="S857" s="150"/>
      <c r="T857" s="151"/>
      <c r="U857" s="152"/>
      <c r="W857" s="130"/>
      <c r="X857" s="130"/>
      <c r="Y857" s="130"/>
      <c r="Z857" s="130"/>
      <c r="AA857" s="130"/>
      <c r="AB857" s="130"/>
      <c r="AC857" s="130"/>
      <c r="AD857" s="130"/>
      <c r="AE857" s="130"/>
      <c r="AF857" s="130"/>
      <c r="AG857" s="130"/>
      <c r="AH857" s="130"/>
      <c r="AI857" s="130"/>
      <c r="AJ857" s="130"/>
      <c r="AK857" s="130"/>
      <c r="AL857" s="130"/>
      <c r="AM857" s="130"/>
      <c r="AN857" s="130"/>
      <c r="AO857" s="130"/>
      <c r="AP857" s="130"/>
      <c r="AQ857" s="130"/>
      <c r="AR857" s="130"/>
      <c r="AS857" s="130"/>
      <c r="AT857" s="130"/>
      <c r="AU857" s="130"/>
      <c r="AV857" s="130"/>
    </row>
    <row r="858" spans="1:48" s="131" customFormat="1">
      <c r="A858" s="130" t="str">
        <f t="shared" si="29"/>
        <v xml:space="preserve">  </v>
      </c>
      <c r="B858" s="155"/>
      <c r="C858" s="156"/>
      <c r="D858" s="157"/>
      <c r="E858" s="293"/>
      <c r="F858" s="143"/>
      <c r="G858" s="143"/>
      <c r="H858" s="143"/>
      <c r="I858" s="143"/>
      <c r="J858" s="147"/>
      <c r="K858" s="148"/>
      <c r="L858" s="148"/>
      <c r="M858" s="153"/>
      <c r="N858" s="145"/>
      <c r="O858" s="148"/>
      <c r="P858" s="154"/>
      <c r="Q858" s="150"/>
      <c r="R858" s="154"/>
      <c r="S858" s="150"/>
      <c r="T858" s="151"/>
      <c r="U858" s="152"/>
      <c r="W858" s="130"/>
      <c r="X858" s="130"/>
      <c r="Y858" s="130"/>
      <c r="Z858" s="130"/>
      <c r="AA858" s="130"/>
      <c r="AB858" s="130"/>
      <c r="AC858" s="130"/>
      <c r="AD858" s="130"/>
      <c r="AE858" s="130"/>
      <c r="AF858" s="130"/>
      <c r="AG858" s="130"/>
      <c r="AH858" s="130"/>
      <c r="AI858" s="130"/>
      <c r="AJ858" s="130"/>
      <c r="AK858" s="130"/>
      <c r="AL858" s="130"/>
      <c r="AM858" s="130"/>
      <c r="AN858" s="130"/>
      <c r="AO858" s="130"/>
      <c r="AP858" s="130"/>
      <c r="AQ858" s="130"/>
      <c r="AR858" s="130"/>
      <c r="AS858" s="130"/>
      <c r="AT858" s="130"/>
      <c r="AU858" s="130"/>
      <c r="AV858" s="130"/>
    </row>
    <row r="859" spans="1:48" s="131" customFormat="1">
      <c r="A859" s="130" t="str">
        <f t="shared" si="29"/>
        <v xml:space="preserve">  </v>
      </c>
      <c r="B859" s="155"/>
      <c r="C859" s="156"/>
      <c r="D859" s="157"/>
      <c r="E859" s="293"/>
      <c r="F859" s="143"/>
      <c r="G859" s="143"/>
      <c r="H859" s="143"/>
      <c r="I859" s="143"/>
      <c r="J859" s="147"/>
      <c r="K859" s="148"/>
      <c r="L859" s="148"/>
      <c r="M859" s="153"/>
      <c r="N859" s="145"/>
      <c r="O859" s="148"/>
      <c r="P859" s="154"/>
      <c r="Q859" s="150"/>
      <c r="R859" s="154"/>
      <c r="S859" s="150"/>
      <c r="T859" s="151"/>
      <c r="U859" s="152"/>
      <c r="W859" s="130"/>
      <c r="X859" s="130"/>
      <c r="Y859" s="130"/>
      <c r="Z859" s="130"/>
      <c r="AA859" s="130"/>
      <c r="AB859" s="130"/>
      <c r="AC859" s="130"/>
      <c r="AD859" s="130"/>
      <c r="AE859" s="130"/>
      <c r="AF859" s="130"/>
      <c r="AG859" s="130"/>
      <c r="AH859" s="130"/>
      <c r="AI859" s="130"/>
      <c r="AJ859" s="130"/>
      <c r="AK859" s="130"/>
      <c r="AL859" s="130"/>
      <c r="AM859" s="130"/>
      <c r="AN859" s="130"/>
      <c r="AO859" s="130"/>
      <c r="AP859" s="130"/>
      <c r="AQ859" s="130"/>
      <c r="AR859" s="130"/>
      <c r="AS859" s="130"/>
      <c r="AT859" s="130"/>
      <c r="AU859" s="130"/>
      <c r="AV859" s="130"/>
    </row>
    <row r="860" spans="1:48" s="131" customFormat="1">
      <c r="A860" s="130" t="str">
        <f t="shared" si="29"/>
        <v xml:space="preserve">  </v>
      </c>
      <c r="B860" s="155"/>
      <c r="C860" s="156"/>
      <c r="D860" s="157"/>
      <c r="E860" s="293"/>
      <c r="F860" s="143"/>
      <c r="G860" s="143"/>
      <c r="H860" s="143"/>
      <c r="I860" s="143"/>
      <c r="J860" s="147"/>
      <c r="K860" s="148"/>
      <c r="L860" s="148"/>
      <c r="M860" s="153"/>
      <c r="N860" s="145"/>
      <c r="O860" s="148"/>
      <c r="P860" s="154"/>
      <c r="Q860" s="172"/>
      <c r="R860" s="166"/>
      <c r="S860" s="172"/>
      <c r="T860" s="151"/>
      <c r="U860" s="152"/>
      <c r="W860" s="130"/>
      <c r="X860" s="130"/>
      <c r="Y860" s="130"/>
      <c r="Z860" s="130"/>
      <c r="AA860" s="130"/>
      <c r="AB860" s="130"/>
      <c r="AC860" s="130"/>
      <c r="AD860" s="130"/>
      <c r="AE860" s="130"/>
      <c r="AF860" s="130"/>
      <c r="AG860" s="130"/>
      <c r="AH860" s="130"/>
      <c r="AI860" s="130"/>
      <c r="AJ860" s="130"/>
      <c r="AK860" s="130"/>
      <c r="AL860" s="130"/>
      <c r="AM860" s="130"/>
      <c r="AN860" s="130"/>
      <c r="AO860" s="130"/>
      <c r="AP860" s="130"/>
      <c r="AQ860" s="130"/>
      <c r="AR860" s="130"/>
      <c r="AS860" s="130"/>
      <c r="AT860" s="130"/>
      <c r="AU860" s="130"/>
      <c r="AV860" s="130"/>
    </row>
    <row r="861" spans="1:48" s="131" customFormat="1">
      <c r="A861" s="130" t="str">
        <f t="shared" si="29"/>
        <v xml:space="preserve">  </v>
      </c>
      <c r="B861" s="155"/>
      <c r="C861" s="156"/>
      <c r="D861" s="157"/>
      <c r="E861" s="293"/>
      <c r="F861" s="143"/>
      <c r="G861" s="143"/>
      <c r="H861" s="164"/>
      <c r="I861" s="154"/>
      <c r="J861" s="147"/>
      <c r="K861" s="148"/>
      <c r="L861" s="148"/>
      <c r="M861" s="153"/>
      <c r="N861" s="145"/>
      <c r="O861" s="148"/>
      <c r="P861" s="154"/>
      <c r="Q861" s="172"/>
      <c r="R861" s="166"/>
      <c r="S861" s="172"/>
      <c r="T861" s="151"/>
      <c r="U861" s="152"/>
      <c r="W861" s="130"/>
      <c r="X861" s="130"/>
      <c r="Y861" s="130"/>
      <c r="Z861" s="130"/>
      <c r="AA861" s="130"/>
      <c r="AB861" s="130"/>
      <c r="AC861" s="130"/>
      <c r="AD861" s="130"/>
      <c r="AE861" s="130"/>
      <c r="AF861" s="130"/>
      <c r="AG861" s="130"/>
      <c r="AH861" s="130"/>
      <c r="AI861" s="130"/>
      <c r="AJ861" s="130"/>
      <c r="AK861" s="130"/>
      <c r="AL861" s="130"/>
      <c r="AM861" s="130"/>
      <c r="AN861" s="130"/>
      <c r="AO861" s="130"/>
      <c r="AP861" s="130"/>
      <c r="AQ861" s="130"/>
      <c r="AR861" s="130"/>
      <c r="AS861" s="130"/>
      <c r="AT861" s="130"/>
      <c r="AU861" s="130"/>
      <c r="AV861" s="130"/>
    </row>
    <row r="862" spans="1:48" s="131" customFormat="1">
      <c r="A862" s="130" t="str">
        <f t="shared" si="29"/>
        <v xml:space="preserve">  </v>
      </c>
      <c r="B862" s="140"/>
      <c r="C862" s="141"/>
      <c r="D862" s="142"/>
      <c r="E862" s="292"/>
      <c r="F862" s="118"/>
      <c r="G862" s="118"/>
      <c r="H862" s="165"/>
      <c r="I862" s="166"/>
      <c r="J862" s="168"/>
      <c r="K862" s="169"/>
      <c r="L862" s="169"/>
      <c r="M862" s="170"/>
      <c r="N862" s="167"/>
      <c r="O862" s="149"/>
      <c r="P862" s="171"/>
      <c r="Q862" s="172"/>
      <c r="R862" s="166"/>
      <c r="S862" s="172"/>
      <c r="T862" s="151"/>
      <c r="U862" s="152"/>
      <c r="W862" s="130"/>
      <c r="X862" s="130"/>
      <c r="Y862" s="130"/>
      <c r="Z862" s="130"/>
      <c r="AA862" s="130"/>
      <c r="AB862" s="130"/>
      <c r="AC862" s="130"/>
      <c r="AD862" s="130"/>
      <c r="AE862" s="130"/>
      <c r="AF862" s="130"/>
      <c r="AG862" s="130"/>
      <c r="AH862" s="130"/>
      <c r="AI862" s="130"/>
      <c r="AJ862" s="130"/>
      <c r="AK862" s="130"/>
      <c r="AL862" s="130"/>
      <c r="AM862" s="130"/>
      <c r="AN862" s="130"/>
      <c r="AO862" s="130"/>
      <c r="AP862" s="130"/>
      <c r="AQ862" s="130"/>
      <c r="AR862" s="130"/>
      <c r="AS862" s="130"/>
      <c r="AT862" s="130"/>
      <c r="AU862" s="130"/>
      <c r="AV862" s="130"/>
    </row>
    <row r="863" spans="1:48" s="131" customFormat="1">
      <c r="A863" s="130" t="str">
        <f t="shared" si="29"/>
        <v xml:space="preserve">  </v>
      </c>
      <c r="B863" s="140"/>
      <c r="C863" s="141"/>
      <c r="D863" s="142"/>
      <c r="E863" s="292"/>
      <c r="F863" s="118"/>
      <c r="G863" s="118"/>
      <c r="H863" s="173"/>
      <c r="I863" s="166"/>
      <c r="J863" s="168"/>
      <c r="K863" s="169"/>
      <c r="L863" s="169"/>
      <c r="M863" s="170"/>
      <c r="N863" s="167"/>
      <c r="O863" s="149"/>
      <c r="P863" s="171"/>
      <c r="Q863" s="172"/>
      <c r="R863" s="166"/>
      <c r="S863" s="172"/>
      <c r="T863" s="151"/>
      <c r="U863" s="152"/>
      <c r="W863" s="130"/>
      <c r="X863" s="130"/>
      <c r="Y863" s="130"/>
      <c r="Z863" s="130"/>
      <c r="AA863" s="130"/>
      <c r="AB863" s="130"/>
      <c r="AC863" s="130"/>
      <c r="AD863" s="130"/>
      <c r="AE863" s="130"/>
      <c r="AF863" s="130"/>
      <c r="AG863" s="130"/>
      <c r="AH863" s="130"/>
      <c r="AI863" s="130"/>
      <c r="AJ863" s="130"/>
      <c r="AK863" s="130"/>
      <c r="AL863" s="130"/>
      <c r="AM863" s="130"/>
      <c r="AN863" s="130"/>
      <c r="AO863" s="130"/>
      <c r="AP863" s="130"/>
      <c r="AQ863" s="130"/>
      <c r="AR863" s="130"/>
      <c r="AS863" s="130"/>
      <c r="AT863" s="130"/>
      <c r="AU863" s="130"/>
      <c r="AV863" s="130"/>
    </row>
    <row r="864" spans="1:48" s="131" customFormat="1">
      <c r="A864" s="130" t="str">
        <f t="shared" si="29"/>
        <v xml:space="preserve">  </v>
      </c>
      <c r="B864" s="140"/>
      <c r="C864" s="141"/>
      <c r="D864" s="142"/>
      <c r="E864" s="292"/>
      <c r="F864" s="118"/>
      <c r="G864" s="118"/>
      <c r="H864" s="173"/>
      <c r="I864" s="166"/>
      <c r="J864" s="168"/>
      <c r="K864" s="169"/>
      <c r="L864" s="169"/>
      <c r="M864" s="169"/>
      <c r="N864" s="167"/>
      <c r="O864" s="149"/>
      <c r="P864" s="171"/>
      <c r="Q864" s="172"/>
      <c r="R864" s="166"/>
      <c r="S864" s="172"/>
      <c r="T864" s="151"/>
      <c r="U864" s="152"/>
      <c r="W864" s="130"/>
      <c r="X864" s="130"/>
      <c r="Y864" s="130"/>
      <c r="Z864" s="130"/>
      <c r="AA864" s="130"/>
      <c r="AB864" s="130"/>
      <c r="AC864" s="130"/>
      <c r="AD864" s="130"/>
      <c r="AE864" s="130"/>
      <c r="AF864" s="130"/>
      <c r="AG864" s="130"/>
      <c r="AH864" s="130"/>
      <c r="AI864" s="130"/>
      <c r="AJ864" s="130"/>
      <c r="AK864" s="130"/>
      <c r="AL864" s="130"/>
      <c r="AM864" s="130"/>
      <c r="AN864" s="130"/>
      <c r="AO864" s="130"/>
      <c r="AP864" s="130"/>
      <c r="AQ864" s="130"/>
      <c r="AR864" s="130"/>
      <c r="AS864" s="130"/>
      <c r="AT864" s="130"/>
      <c r="AU864" s="130"/>
      <c r="AV864" s="130"/>
    </row>
    <row r="865" spans="1:50" s="131" customFormat="1">
      <c r="A865" s="130" t="str">
        <f t="shared" si="29"/>
        <v xml:space="preserve">  </v>
      </c>
      <c r="B865" s="140"/>
      <c r="C865" s="141"/>
      <c r="D865" s="142"/>
      <c r="E865" s="292"/>
      <c r="F865" s="118"/>
      <c r="G865" s="118"/>
      <c r="H865" s="173"/>
      <c r="I865" s="166"/>
      <c r="J865" s="168"/>
      <c r="K865" s="169"/>
      <c r="L865" s="169"/>
      <c r="M865" s="169"/>
      <c r="N865" s="167"/>
      <c r="O865" s="149"/>
      <c r="P865" s="171"/>
      <c r="Q865" s="172"/>
      <c r="R865" s="166"/>
      <c r="S865" s="172"/>
      <c r="T865" s="151"/>
      <c r="U865" s="152"/>
      <c r="W865" s="130"/>
      <c r="X865" s="130"/>
      <c r="Y865" s="130"/>
      <c r="Z865" s="130"/>
      <c r="AA865" s="130"/>
      <c r="AB865" s="130"/>
      <c r="AC865" s="130"/>
      <c r="AD865" s="130"/>
      <c r="AE865" s="130"/>
      <c r="AF865" s="130"/>
      <c r="AG865" s="130"/>
      <c r="AH865" s="130"/>
      <c r="AI865" s="130"/>
      <c r="AJ865" s="130"/>
      <c r="AK865" s="130"/>
      <c r="AL865" s="130"/>
      <c r="AM865" s="130"/>
      <c r="AN865" s="130"/>
      <c r="AO865" s="130"/>
      <c r="AP865" s="130"/>
      <c r="AQ865" s="130"/>
      <c r="AR865" s="130"/>
      <c r="AS865" s="130"/>
      <c r="AT865" s="130"/>
      <c r="AU865" s="130"/>
      <c r="AV865" s="130"/>
    </row>
    <row r="866" spans="1:50" s="131" customFormat="1">
      <c r="A866" s="130" t="str">
        <f>CONCATENATE(B868," ", C868," ", D868)</f>
        <v xml:space="preserve">  </v>
      </c>
      <c r="B866" s="140"/>
      <c r="C866" s="141"/>
      <c r="D866" s="142"/>
      <c r="E866" s="292"/>
      <c r="F866" s="118"/>
      <c r="G866" s="118"/>
      <c r="H866" s="165"/>
      <c r="I866" s="166"/>
      <c r="J866" s="168"/>
      <c r="K866" s="169"/>
      <c r="L866" s="169"/>
      <c r="M866" s="170"/>
      <c r="N866" s="167"/>
      <c r="O866" s="149"/>
      <c r="P866" s="171"/>
      <c r="Q866" s="172"/>
      <c r="R866" s="166"/>
      <c r="S866" s="172"/>
      <c r="T866" s="151"/>
      <c r="U866" s="152"/>
      <c r="W866" s="130"/>
      <c r="X866" s="130"/>
      <c r="Y866" s="130"/>
      <c r="Z866" s="130"/>
      <c r="AA866" s="130"/>
      <c r="AB866" s="130"/>
      <c r="AC866" s="130"/>
      <c r="AD866" s="130"/>
      <c r="AE866" s="130"/>
      <c r="AF866" s="130"/>
      <c r="AG866" s="130"/>
      <c r="AH866" s="130"/>
      <c r="AI866" s="130"/>
      <c r="AJ866" s="130"/>
      <c r="AK866" s="130"/>
      <c r="AL866" s="130"/>
      <c r="AM866" s="130"/>
      <c r="AN866" s="130"/>
      <c r="AO866" s="130"/>
      <c r="AP866" s="130"/>
      <c r="AQ866" s="130"/>
      <c r="AR866" s="130"/>
      <c r="AS866" s="130"/>
      <c r="AT866" s="130"/>
      <c r="AU866" s="130"/>
      <c r="AV866" s="130"/>
    </row>
    <row r="867" spans="1:50" s="131" customFormat="1">
      <c r="A867" s="130" t="str">
        <f>CONCATENATE(B869," ", C869," ", D869)</f>
        <v xml:space="preserve">  </v>
      </c>
      <c r="B867" s="140"/>
      <c r="C867" s="141"/>
      <c r="D867" s="142"/>
      <c r="E867" s="292"/>
      <c r="F867" s="118"/>
      <c r="G867" s="118"/>
      <c r="H867" s="165"/>
      <c r="I867" s="166"/>
      <c r="J867" s="168"/>
      <c r="K867" s="169"/>
      <c r="L867" s="169"/>
      <c r="M867" s="170"/>
      <c r="N867" s="167"/>
      <c r="O867" s="149"/>
      <c r="P867" s="171"/>
      <c r="Q867" s="172"/>
      <c r="R867" s="166"/>
      <c r="S867" s="172"/>
      <c r="T867" s="151"/>
      <c r="U867" s="152"/>
      <c r="V867" s="186"/>
      <c r="W867" s="130"/>
      <c r="Y867" s="130"/>
      <c r="Z867" s="130"/>
      <c r="AA867" s="130"/>
      <c r="AB867" s="130"/>
      <c r="AC867" s="130"/>
      <c r="AD867" s="130"/>
      <c r="AE867" s="130"/>
      <c r="AF867" s="130"/>
      <c r="AG867" s="130"/>
      <c r="AH867" s="130"/>
      <c r="AI867" s="130"/>
      <c r="AJ867" s="130"/>
      <c r="AK867" s="130"/>
      <c r="AL867" s="130"/>
      <c r="AM867" s="130"/>
      <c r="AN867" s="130"/>
      <c r="AO867" s="130"/>
      <c r="AP867" s="130"/>
      <c r="AQ867" s="130"/>
      <c r="AR867" s="130"/>
      <c r="AS867" s="130"/>
      <c r="AT867" s="130"/>
      <c r="AU867" s="130"/>
      <c r="AV867" s="130"/>
      <c r="AW867" s="130"/>
      <c r="AX867" s="130"/>
    </row>
    <row r="868" spans="1:50" s="131" customFormat="1" ht="15.75" thickBot="1">
      <c r="A868" s="130" t="str">
        <f>CONCATENATE(B870," ", C870," ", D870)</f>
        <v xml:space="preserve">     </v>
      </c>
      <c r="B868" s="140"/>
      <c r="C868" s="141"/>
      <c r="D868" s="142"/>
      <c r="E868" s="292"/>
      <c r="F868" s="118"/>
      <c r="G868" s="118"/>
      <c r="H868" s="165"/>
      <c r="I868" s="166"/>
      <c r="J868" s="168"/>
      <c r="K868" s="169"/>
      <c r="L868" s="169"/>
      <c r="M868" s="170"/>
      <c r="N868" s="167"/>
      <c r="O868" s="149"/>
      <c r="P868" s="171"/>
      <c r="Q868" s="184"/>
      <c r="R868" s="350"/>
      <c r="S868" s="184"/>
      <c r="T868" s="185"/>
      <c r="U868" s="185"/>
      <c r="V868" s="130"/>
      <c r="W868" s="130"/>
      <c r="Y868" s="130"/>
      <c r="Z868" s="130"/>
      <c r="AA868" s="130"/>
      <c r="AB868" s="130"/>
      <c r="AC868" s="130"/>
      <c r="AD868" s="130"/>
      <c r="AE868" s="130"/>
      <c r="AF868" s="130"/>
      <c r="AG868" s="130"/>
      <c r="AH868" s="130"/>
      <c r="AI868" s="130"/>
      <c r="AJ868" s="130"/>
      <c r="AK868" s="130"/>
      <c r="AL868" s="130"/>
      <c r="AM868" s="130"/>
      <c r="AN868" s="130"/>
      <c r="AO868" s="130"/>
      <c r="AP868" s="130"/>
      <c r="AQ868" s="130"/>
      <c r="AR868" s="130"/>
      <c r="AS868" s="130"/>
      <c r="AT868" s="130"/>
      <c r="AU868" s="130"/>
      <c r="AV868" s="130"/>
      <c r="AW868" s="130"/>
      <c r="AX868" s="130"/>
    </row>
    <row r="869" spans="1:50" s="131" customFormat="1">
      <c r="B869" s="140"/>
      <c r="C869" s="141"/>
      <c r="D869" s="142"/>
      <c r="E869" s="292"/>
      <c r="F869" s="118"/>
      <c r="G869" s="118"/>
      <c r="H869" s="165"/>
      <c r="I869" s="166"/>
      <c r="J869" s="168"/>
      <c r="K869" s="169"/>
      <c r="L869" s="169"/>
      <c r="M869" s="170"/>
      <c r="N869" s="167"/>
      <c r="O869" s="149"/>
      <c r="P869" s="171"/>
      <c r="Q869" s="124"/>
      <c r="R869" s="126"/>
      <c r="S869" s="124"/>
      <c r="T869" s="128"/>
      <c r="U869" s="129"/>
      <c r="V869" s="130"/>
      <c r="W869" s="130"/>
      <c r="Y869" s="130"/>
      <c r="Z869" s="130"/>
      <c r="AA869" s="130"/>
      <c r="AB869" s="130"/>
      <c r="AC869" s="130"/>
      <c r="AD869" s="130"/>
      <c r="AE869" s="130"/>
      <c r="AF869" s="130"/>
      <c r="AG869" s="130"/>
      <c r="AH869" s="130"/>
      <c r="AI869" s="130"/>
      <c r="AJ869" s="130"/>
      <c r="AK869" s="130"/>
      <c r="AL869" s="130"/>
      <c r="AM869" s="130"/>
      <c r="AN869" s="130"/>
      <c r="AO869" s="130"/>
      <c r="AP869" s="130"/>
      <c r="AQ869" s="130"/>
      <c r="AR869" s="130"/>
      <c r="AS869" s="130"/>
      <c r="AT869" s="130"/>
      <c r="AU869" s="130"/>
      <c r="AV869" s="130"/>
      <c r="AW869" s="130"/>
      <c r="AX869" s="130"/>
    </row>
    <row r="870" spans="1:50" s="131" customFormat="1" ht="15.75" thickBot="1">
      <c r="B870" s="175" t="s">
        <v>567</v>
      </c>
      <c r="C870" s="176" t="s">
        <v>567</v>
      </c>
      <c r="D870" s="177" t="s">
        <v>567</v>
      </c>
      <c r="E870" s="295" t="s">
        <v>567</v>
      </c>
      <c r="F870" s="178" t="s">
        <v>567</v>
      </c>
      <c r="G870" s="178" t="s">
        <v>567</v>
      </c>
      <c r="H870" s="175"/>
      <c r="I870" s="179"/>
      <c r="J870" s="181" t="s">
        <v>567</v>
      </c>
      <c r="K870" s="182"/>
      <c r="L870" s="182"/>
      <c r="M870" s="178"/>
      <c r="N870" s="180"/>
      <c r="O870" s="182"/>
      <c r="P870" s="183"/>
      <c r="Q870" s="124"/>
      <c r="R870" s="126"/>
      <c r="S870" s="124"/>
      <c r="T870" s="128"/>
      <c r="U870" s="129"/>
      <c r="V870" s="130"/>
      <c r="W870" s="130"/>
      <c r="Y870" s="130"/>
      <c r="Z870" s="130"/>
      <c r="AA870" s="130"/>
      <c r="AB870" s="130"/>
      <c r="AC870" s="130"/>
      <c r="AD870" s="130"/>
      <c r="AE870" s="130"/>
      <c r="AF870" s="130"/>
      <c r="AG870" s="130"/>
      <c r="AH870" s="130"/>
      <c r="AI870" s="130"/>
      <c r="AJ870" s="130"/>
      <c r="AK870" s="130"/>
      <c r="AL870" s="130"/>
      <c r="AM870" s="130"/>
      <c r="AN870" s="130"/>
      <c r="AO870" s="130"/>
      <c r="AP870" s="130"/>
      <c r="AQ870" s="130"/>
      <c r="AR870" s="130"/>
      <c r="AS870" s="130"/>
      <c r="AT870" s="130"/>
      <c r="AU870" s="130"/>
      <c r="AV870" s="130"/>
      <c r="AW870" s="130"/>
      <c r="AX870" s="130"/>
    </row>
    <row r="871" spans="1:50" s="131" customFormat="1">
      <c r="B871" s="124"/>
      <c r="C871" s="124"/>
      <c r="D871" s="124"/>
      <c r="E871" s="124"/>
      <c r="F871" s="124"/>
      <c r="G871" s="124"/>
      <c r="H871" s="124"/>
      <c r="I871" s="124"/>
      <c r="J871" s="125"/>
      <c r="K871" s="126"/>
      <c r="L871" s="124"/>
      <c r="M871" s="127"/>
      <c r="N871" s="127"/>
      <c r="O871" s="124"/>
      <c r="P871" s="126"/>
      <c r="Q871" s="124"/>
      <c r="R871" s="126"/>
      <c r="S871" s="124"/>
      <c r="T871" s="128"/>
      <c r="U871" s="129"/>
      <c r="V871" s="130"/>
      <c r="W871" s="130"/>
      <c r="Y871" s="130"/>
      <c r="Z871" s="130"/>
      <c r="AA871" s="130"/>
      <c r="AB871" s="130"/>
      <c r="AC871" s="130"/>
      <c r="AD871" s="130"/>
      <c r="AE871" s="130"/>
      <c r="AF871" s="130"/>
      <c r="AG871" s="130"/>
      <c r="AH871" s="130"/>
      <c r="AI871" s="130"/>
      <c r="AJ871" s="130"/>
      <c r="AK871" s="130"/>
      <c r="AL871" s="130"/>
      <c r="AM871" s="130"/>
      <c r="AN871" s="130"/>
      <c r="AO871" s="130"/>
      <c r="AP871" s="130"/>
      <c r="AQ871" s="130"/>
      <c r="AR871" s="130"/>
      <c r="AS871" s="130"/>
      <c r="AT871" s="130"/>
      <c r="AU871" s="130"/>
      <c r="AV871" s="130"/>
      <c r="AW871" s="130"/>
      <c r="AX871" s="130"/>
    </row>
    <row r="872" spans="1:50" s="131" customFormat="1">
      <c r="B872" s="187" t="s">
        <v>2051</v>
      </c>
      <c r="C872" s="131" t="s">
        <v>2052</v>
      </c>
      <c r="D872" s="124"/>
      <c r="E872" s="124"/>
      <c r="F872" s="130"/>
      <c r="G872" s="124"/>
      <c r="H872" s="124"/>
      <c r="I872" s="124"/>
      <c r="J872" s="125"/>
      <c r="K872" s="126"/>
      <c r="L872" s="126"/>
      <c r="M872" s="124"/>
      <c r="N872" s="127"/>
      <c r="O872" s="127"/>
      <c r="Q872" s="124"/>
      <c r="R872" s="126"/>
      <c r="S872" s="124"/>
      <c r="T872" s="128"/>
      <c r="U872" s="129"/>
      <c r="V872" s="130"/>
      <c r="W872" s="130"/>
      <c r="Y872" s="130"/>
      <c r="Z872" s="130"/>
      <c r="AA872" s="130"/>
      <c r="AB872" s="130"/>
      <c r="AC872" s="130"/>
      <c r="AD872" s="130"/>
      <c r="AE872" s="130"/>
      <c r="AF872" s="130"/>
      <c r="AG872" s="130"/>
      <c r="AH872" s="130"/>
      <c r="AI872" s="130"/>
      <c r="AJ872" s="130"/>
      <c r="AK872" s="130"/>
      <c r="AL872" s="130"/>
      <c r="AM872" s="130"/>
      <c r="AN872" s="130"/>
      <c r="AO872" s="130"/>
      <c r="AP872" s="130"/>
      <c r="AQ872" s="130"/>
      <c r="AR872" s="130"/>
      <c r="AS872" s="130"/>
      <c r="AT872" s="130"/>
      <c r="AU872" s="130"/>
      <c r="AV872" s="130"/>
      <c r="AW872" s="130"/>
      <c r="AX872" s="130"/>
    </row>
    <row r="873" spans="1:50" s="131" customFormat="1">
      <c r="B873" s="188" t="s">
        <v>2051</v>
      </c>
      <c r="C873" s="131" t="s">
        <v>2053</v>
      </c>
      <c r="D873" s="124"/>
      <c r="E873" s="124"/>
      <c r="F873" s="124"/>
      <c r="G873" s="124"/>
      <c r="H873" s="124"/>
      <c r="I873" s="124"/>
      <c r="J873" s="125"/>
      <c r="K873" s="126"/>
      <c r="L873" s="126"/>
      <c r="M873" s="124"/>
      <c r="N873" s="127"/>
      <c r="O873" s="127"/>
      <c r="Q873" s="124"/>
      <c r="R873" s="126"/>
      <c r="S873" s="124"/>
      <c r="T873" s="128"/>
      <c r="U873" s="129"/>
      <c r="V873" s="130"/>
      <c r="W873" s="130"/>
      <c r="Y873" s="130"/>
      <c r="Z873" s="130"/>
      <c r="AA873" s="130"/>
      <c r="AB873" s="130"/>
      <c r="AC873" s="130"/>
      <c r="AD873" s="130"/>
      <c r="AE873" s="130"/>
      <c r="AF873" s="130"/>
      <c r="AG873" s="130"/>
      <c r="AH873" s="130"/>
      <c r="AI873" s="130"/>
      <c r="AJ873" s="130"/>
      <c r="AK873" s="130"/>
      <c r="AL873" s="130"/>
      <c r="AM873" s="130"/>
      <c r="AN873" s="130"/>
      <c r="AO873" s="130"/>
      <c r="AP873" s="130"/>
      <c r="AQ873" s="130"/>
      <c r="AR873" s="130"/>
      <c r="AS873" s="130"/>
      <c r="AT873" s="130"/>
      <c r="AU873" s="130"/>
      <c r="AV873" s="130"/>
      <c r="AW873" s="130"/>
      <c r="AX873" s="130"/>
    </row>
    <row r="874" spans="1:50" s="124" customFormat="1">
      <c r="A874" s="131"/>
      <c r="B874" s="189"/>
      <c r="C874" s="131" t="s">
        <v>2054</v>
      </c>
      <c r="J874" s="125"/>
      <c r="K874" s="126"/>
      <c r="M874" s="127"/>
      <c r="N874" s="127"/>
      <c r="P874" s="131"/>
      <c r="R874" s="126"/>
      <c r="T874" s="128"/>
      <c r="U874" s="129"/>
      <c r="V874" s="130"/>
      <c r="W874" s="130"/>
      <c r="X874" s="131"/>
      <c r="Y874" s="130"/>
      <c r="Z874" s="130"/>
      <c r="AA874" s="130"/>
      <c r="AB874" s="130"/>
      <c r="AC874" s="130"/>
      <c r="AD874" s="130"/>
      <c r="AE874" s="130"/>
      <c r="AF874" s="130"/>
      <c r="AG874" s="130"/>
      <c r="AH874" s="130"/>
      <c r="AI874" s="130"/>
      <c r="AJ874" s="130"/>
      <c r="AK874" s="130"/>
      <c r="AL874" s="130"/>
      <c r="AM874" s="130"/>
      <c r="AN874" s="130"/>
      <c r="AO874" s="130"/>
      <c r="AP874" s="130"/>
      <c r="AQ874" s="130"/>
      <c r="AR874" s="130"/>
      <c r="AS874" s="130"/>
      <c r="AT874" s="130"/>
      <c r="AU874" s="130"/>
      <c r="AV874" s="130"/>
      <c r="AW874" s="130"/>
      <c r="AX874" s="130"/>
    </row>
    <row r="875" spans="1:50" s="124" customFormat="1">
      <c r="A875" s="131"/>
      <c r="B875" s="190"/>
      <c r="C875" s="131" t="s">
        <v>2055</v>
      </c>
      <c r="J875" s="125"/>
      <c r="K875" s="126"/>
      <c r="M875" s="127"/>
      <c r="N875" s="127"/>
      <c r="P875" s="158"/>
      <c r="R875" s="126"/>
      <c r="T875" s="128"/>
      <c r="U875" s="129"/>
      <c r="V875" s="130"/>
      <c r="W875" s="130"/>
      <c r="X875" s="131"/>
      <c r="Y875" s="130"/>
      <c r="Z875" s="130"/>
      <c r="AA875" s="130"/>
      <c r="AB875" s="130"/>
      <c r="AC875" s="130"/>
      <c r="AD875" s="130"/>
      <c r="AE875" s="130"/>
      <c r="AF875" s="130"/>
      <c r="AG875" s="130"/>
      <c r="AH875" s="130"/>
      <c r="AI875" s="130"/>
      <c r="AJ875" s="130"/>
      <c r="AK875" s="130"/>
      <c r="AL875" s="130"/>
      <c r="AM875" s="130"/>
      <c r="AN875" s="130"/>
      <c r="AO875" s="130"/>
      <c r="AP875" s="130"/>
      <c r="AQ875" s="130"/>
      <c r="AR875" s="130"/>
      <c r="AS875" s="130"/>
      <c r="AT875" s="130"/>
      <c r="AU875" s="130"/>
      <c r="AV875" s="130"/>
      <c r="AW875" s="130"/>
      <c r="AX875" s="130"/>
    </row>
    <row r="876" spans="1:50" s="124" customFormat="1">
      <c r="B876" s="191"/>
      <c r="C876" s="158" t="s">
        <v>2056</v>
      </c>
      <c r="J876" s="125"/>
      <c r="K876" s="126"/>
      <c r="M876" s="127"/>
      <c r="N876" s="127"/>
      <c r="P876" s="126"/>
      <c r="R876" s="126"/>
      <c r="T876" s="128"/>
      <c r="U876" s="129"/>
      <c r="V876" s="130"/>
      <c r="W876" s="130"/>
      <c r="X876" s="131"/>
      <c r="Y876" s="130"/>
      <c r="Z876" s="130"/>
      <c r="AA876" s="130"/>
      <c r="AB876" s="130"/>
      <c r="AC876" s="130"/>
      <c r="AD876" s="130"/>
      <c r="AE876" s="130"/>
      <c r="AF876" s="130"/>
      <c r="AG876" s="130"/>
      <c r="AH876" s="130"/>
      <c r="AI876" s="130"/>
      <c r="AJ876" s="130"/>
      <c r="AK876" s="130"/>
      <c r="AL876" s="130"/>
      <c r="AM876" s="130"/>
      <c r="AN876" s="130"/>
      <c r="AO876" s="130"/>
      <c r="AP876" s="130"/>
      <c r="AQ876" s="130"/>
      <c r="AR876" s="130"/>
      <c r="AS876" s="130"/>
      <c r="AT876" s="130"/>
      <c r="AU876" s="130"/>
      <c r="AV876" s="130"/>
      <c r="AW876" s="130"/>
      <c r="AX876" s="130"/>
    </row>
    <row r="877" spans="1:50">
      <c r="A877" s="124"/>
      <c r="B877" s="192"/>
      <c r="C877" s="158" t="s">
        <v>2057</v>
      </c>
    </row>
    <row r="878" spans="1:50">
      <c r="A878" s="124"/>
      <c r="B878" s="193"/>
      <c r="C878" s="158" t="s">
        <v>2058</v>
      </c>
    </row>
    <row r="879" spans="1:50">
      <c r="B879" s="194"/>
      <c r="C879" s="158" t="s">
        <v>2059</v>
      </c>
    </row>
    <row r="880" spans="1:50">
      <c r="B880" s="195"/>
      <c r="C880" t="s">
        <v>2060</v>
      </c>
    </row>
  </sheetData>
  <sheetProtection selectLockedCells="1" autoFilter="0"/>
  <autoFilter ref="B15:Y868" xr:uid="{7F3E2B97-6FA3-4F32-A35D-1E234B98166E}"/>
  <mergeCells count="3">
    <mergeCell ref="H13:L13"/>
    <mergeCell ref="N14:Q14"/>
    <mergeCell ref="W14:Y14"/>
  </mergeCells>
  <phoneticPr fontId="60" type="noConversion"/>
  <conditionalFormatting sqref="E2">
    <cfRule type="expression" dxfId="5637" priority="15611">
      <formula>#REF!="y"</formula>
    </cfRule>
    <cfRule type="expression" dxfId="5636" priority="15612">
      <formula>$N2="y"</formula>
    </cfRule>
  </conditionalFormatting>
  <conditionalFormatting sqref="B2:D2 C8:D10 B6:B10">
    <cfRule type="expression" dxfId="5635" priority="17747">
      <formula>$M2="y"</formula>
    </cfRule>
    <cfRule type="expression" dxfId="5634" priority="17748">
      <formula>#REF!="y"</formula>
    </cfRule>
  </conditionalFormatting>
  <conditionalFormatting sqref="B3:D3">
    <cfRule type="expression" dxfId="5633" priority="39">
      <formula>$M3="y"</formula>
    </cfRule>
    <cfRule type="expression" dxfId="5632" priority="40">
      <formula>#REF!="y"</formula>
    </cfRule>
  </conditionalFormatting>
  <conditionalFormatting sqref="E5:E10">
    <cfRule type="expression" dxfId="5631" priority="29">
      <formula>#REF!="y"</formula>
    </cfRule>
    <cfRule type="expression" dxfId="5630" priority="30">
      <formula>$N5="y"</formula>
    </cfRule>
  </conditionalFormatting>
  <conditionalFormatting sqref="B4:D4">
    <cfRule type="expression" dxfId="5629" priority="35">
      <formula>$M4="y"</formula>
    </cfRule>
    <cfRule type="expression" dxfId="5628" priority="36">
      <formula>#REF!="y"</formula>
    </cfRule>
  </conditionalFormatting>
  <conditionalFormatting sqref="B5:D5">
    <cfRule type="expression" dxfId="5627" priority="31">
      <formula>$M5="y"</formula>
    </cfRule>
    <cfRule type="expression" dxfId="5626" priority="32">
      <formula>#REF!="y"</formula>
    </cfRule>
  </conditionalFormatting>
  <conditionalFormatting sqref="C6:D6">
    <cfRule type="expression" dxfId="5625" priority="27">
      <formula>$M6="y"</formula>
    </cfRule>
    <cfRule type="expression" dxfId="5624" priority="28">
      <formula>#REF!="y"</formula>
    </cfRule>
  </conditionalFormatting>
  <conditionalFormatting sqref="C7:D7">
    <cfRule type="expression" dxfId="5623" priority="23">
      <formula>$M7="y"</formula>
    </cfRule>
    <cfRule type="expression" dxfId="5622" priority="24">
      <formula>#REF!="y"</formula>
    </cfRule>
  </conditionalFormatting>
  <conditionalFormatting sqref="E3">
    <cfRule type="expression" dxfId="5621" priority="5">
      <formula>#REF!="y"</formula>
    </cfRule>
    <cfRule type="expression" dxfId="5620" priority="6">
      <formula>$N3="y"</formula>
    </cfRule>
  </conditionalFormatting>
  <conditionalFormatting sqref="E4">
    <cfRule type="expression" dxfId="5619" priority="7">
      <formula>#REF!="y"</formula>
    </cfRule>
    <cfRule type="expression" dxfId="5618" priority="8">
      <formula>$N4="y"</formula>
    </cfRule>
  </conditionalFormatting>
  <pageMargins left="0.70866141732283472" right="0.70866141732283472" top="0.74803149606299213" bottom="0.74803149606299213" header="0.31496062992125984" footer="0.31496062992125984"/>
  <pageSetup paperSize="9" scale="31" fitToHeight="0" orientation="landscape" horizontalDpi="300" verticalDpi="3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47C36-992D-405B-BCD8-1419AAB837A8}">
  <sheetPr>
    <pageSetUpPr fitToPage="1"/>
  </sheetPr>
  <dimension ref="A1:AK96"/>
  <sheetViews>
    <sheetView zoomScale="85" zoomScaleNormal="85" workbookViewId="0">
      <pane xSplit="4" ySplit="4" topLeftCell="E5" activePane="bottomRight" state="frozen"/>
      <selection activeCell="AC20" sqref="AC20:AJ21"/>
      <selection pane="topRight" activeCell="AC20" sqref="AC20:AJ21"/>
      <selection pane="bottomLeft" activeCell="AC20" sqref="AC20:AJ21"/>
      <selection pane="bottomRight" activeCell="AC20" sqref="AC20:AJ21"/>
    </sheetView>
  </sheetViews>
  <sheetFormatPr defaultColWidth="9.140625" defaultRowHeight="15"/>
  <cols>
    <col min="1" max="1" width="9.140625" style="213"/>
    <col min="2" max="4" width="6.42578125" style="127" customWidth="1"/>
    <col min="5" max="6" width="6.42578125" style="213" customWidth="1"/>
    <col min="7" max="7" width="9.85546875" style="213" customWidth="1"/>
    <col min="8" max="8" width="15" style="213" customWidth="1"/>
    <col min="9" max="9" width="25.85546875" style="213" customWidth="1"/>
    <col min="10" max="10" width="20.85546875" style="127" customWidth="1"/>
    <col min="11" max="11" width="12.7109375" style="213" customWidth="1"/>
    <col min="12" max="12" width="10.42578125" style="127" customWidth="1"/>
    <col min="13" max="13" width="6" style="127" customWidth="1"/>
    <col min="14" max="14" width="12.28515625" style="127" customWidth="1"/>
    <col min="15" max="15" width="31.7109375" style="127" customWidth="1"/>
    <col min="16" max="16" width="14.85546875" style="127" customWidth="1"/>
    <col min="17" max="17" width="9.85546875" style="127" customWidth="1"/>
    <col min="18" max="18" width="15.5703125" style="127" customWidth="1"/>
    <col min="19" max="19" width="8.7109375" style="127" bestFit="1" customWidth="1"/>
    <col min="20" max="20" width="15" style="127" customWidth="1"/>
    <col min="21" max="21" width="12.140625" style="127" customWidth="1"/>
    <col min="22" max="22" width="14.7109375" style="127" customWidth="1"/>
    <col min="23" max="23" width="9.85546875" style="127" customWidth="1"/>
    <col min="24" max="24" width="14.7109375" style="127" hidden="1" customWidth="1"/>
    <col min="25" max="25" width="9.85546875" style="127" hidden="1" customWidth="1"/>
    <col min="26" max="26" width="13.140625" style="127" hidden="1" customWidth="1"/>
    <col min="27" max="27" width="8.7109375" style="127" hidden="1" customWidth="1"/>
    <col min="28" max="28" width="12" style="127" hidden="1" customWidth="1"/>
    <col min="29" max="29" width="12.140625" style="127" hidden="1" customWidth="1"/>
    <col min="30" max="30" width="16" style="265" bestFit="1" customWidth="1"/>
    <col min="31" max="32" width="12.85546875" style="265" customWidth="1"/>
    <col min="33" max="33" width="9.28515625" style="265" customWidth="1"/>
    <col min="34" max="34" width="35.85546875" style="127" customWidth="1"/>
    <col min="35" max="35" width="11.5703125" style="124" customWidth="1"/>
    <col min="36" max="36" width="12.140625" style="124" customWidth="1"/>
    <col min="37" max="37" width="15.28515625" style="124" customWidth="1"/>
    <col min="38" max="16384" width="9.140625" style="130"/>
  </cols>
  <sheetData>
    <row r="1" spans="1:37" ht="28.5" customHeight="1">
      <c r="B1" s="132"/>
      <c r="C1" s="132"/>
      <c r="D1" s="132"/>
      <c r="E1" s="18"/>
      <c r="F1" s="18"/>
      <c r="G1" s="380" t="s">
        <v>2094</v>
      </c>
      <c r="H1" s="380"/>
      <c r="I1" s="380"/>
      <c r="J1" s="380"/>
      <c r="K1" s="380"/>
      <c r="L1" s="380"/>
      <c r="M1" s="380"/>
      <c r="N1" s="380"/>
      <c r="O1" s="380"/>
      <c r="P1" s="380"/>
      <c r="Q1" s="380"/>
      <c r="R1" s="380"/>
      <c r="S1" s="380"/>
      <c r="T1" s="380"/>
      <c r="U1" s="380"/>
      <c r="V1" s="380"/>
      <c r="W1" s="380"/>
      <c r="X1" s="380"/>
      <c r="Y1" s="380"/>
      <c r="Z1" s="380"/>
      <c r="AA1" s="380"/>
      <c r="AB1" s="380"/>
      <c r="AC1" s="380"/>
      <c r="AD1" s="380"/>
      <c r="AE1" s="380"/>
      <c r="AF1" s="380"/>
      <c r="AG1" s="380"/>
      <c r="AH1" s="380"/>
      <c r="AI1" s="380"/>
      <c r="AJ1" s="380"/>
      <c r="AK1" s="380"/>
    </row>
    <row r="2" spans="1:37" ht="52.5" customHeight="1" thickBot="1">
      <c r="B2" s="121"/>
      <c r="C2" s="121"/>
      <c r="D2" s="121"/>
      <c r="E2" s="19"/>
      <c r="F2" s="19"/>
      <c r="G2" s="381" t="s">
        <v>18</v>
      </c>
      <c r="H2" s="381"/>
      <c r="I2" s="381"/>
      <c r="J2" s="214" t="s">
        <v>2093</v>
      </c>
      <c r="K2" s="382" t="s">
        <v>2061</v>
      </c>
      <c r="L2" s="382"/>
      <c r="M2" s="382"/>
      <c r="N2" s="382"/>
      <c r="O2" s="112"/>
      <c r="P2" s="215"/>
      <c r="Q2" s="215"/>
      <c r="R2" s="215"/>
      <c r="S2" s="215"/>
      <c r="T2" s="383" t="s">
        <v>2064</v>
      </c>
      <c r="U2" s="383"/>
      <c r="V2" s="383"/>
      <c r="W2" s="383"/>
      <c r="X2" s="383"/>
      <c r="Y2" s="383"/>
      <c r="Z2" s="383"/>
      <c r="AA2" s="383"/>
      <c r="AB2" s="383"/>
      <c r="AC2" s="383"/>
      <c r="AD2" s="383"/>
      <c r="AE2" s="383"/>
      <c r="AF2" s="383"/>
      <c r="AG2" s="216"/>
      <c r="AH2" s="215"/>
      <c r="AI2" s="384"/>
      <c r="AJ2" s="384"/>
      <c r="AK2" s="384"/>
    </row>
    <row r="3" spans="1:37" ht="21.75" customHeight="1" thickBot="1">
      <c r="B3" s="122"/>
      <c r="C3" s="122"/>
      <c r="D3" s="134"/>
      <c r="E3" s="20"/>
      <c r="F3" s="20"/>
      <c r="G3" s="371" t="s">
        <v>14</v>
      </c>
      <c r="H3" s="372"/>
      <c r="I3" s="136" t="s">
        <v>2065</v>
      </c>
      <c r="J3" s="371">
        <f>COUNT(AE5:AE379)</f>
        <v>0</v>
      </c>
      <c r="K3" s="372"/>
      <c r="L3" s="136" t="s">
        <v>2066</v>
      </c>
      <c r="M3" s="371">
        <f>COUNT(AF5:AF93)</f>
        <v>0</v>
      </c>
      <c r="N3" s="372"/>
      <c r="O3" s="136"/>
      <c r="P3" s="21"/>
      <c r="Q3" s="113"/>
      <c r="R3" s="113"/>
      <c r="S3" s="113"/>
      <c r="T3" s="113"/>
      <c r="U3" s="113"/>
      <c r="V3" s="113"/>
      <c r="W3" s="113"/>
      <c r="X3" s="113"/>
      <c r="Y3" s="113"/>
      <c r="Z3" s="113"/>
      <c r="AA3" s="113"/>
      <c r="AB3" s="113"/>
      <c r="AC3" s="113"/>
      <c r="AD3" s="217"/>
      <c r="AE3" s="218"/>
      <c r="AF3" s="218"/>
      <c r="AG3" s="219"/>
      <c r="AH3" s="220" t="s">
        <v>2067</v>
      </c>
      <c r="AI3" s="221" t="s">
        <v>35</v>
      </c>
      <c r="AJ3" s="373" t="s">
        <v>2068</v>
      </c>
      <c r="AK3" s="374"/>
    </row>
    <row r="4" spans="1:37" ht="30.75" thickBot="1">
      <c r="A4" s="222" t="s">
        <v>2069</v>
      </c>
      <c r="B4" s="375" t="s">
        <v>1</v>
      </c>
      <c r="C4" s="376"/>
      <c r="D4" s="377"/>
      <c r="E4" s="376" t="s">
        <v>2070</v>
      </c>
      <c r="F4" s="376"/>
      <c r="G4" s="376"/>
      <c r="H4" s="376"/>
      <c r="I4" s="377"/>
      <c r="J4" s="116" t="s">
        <v>46</v>
      </c>
      <c r="K4" s="137" t="s">
        <v>37</v>
      </c>
      <c r="L4" s="378" t="s">
        <v>38</v>
      </c>
      <c r="M4" s="378"/>
      <c r="N4" s="379"/>
      <c r="O4" s="137" t="s">
        <v>2071</v>
      </c>
      <c r="P4" s="30" t="s">
        <v>2072</v>
      </c>
      <c r="Q4" s="30" t="s">
        <v>2073</v>
      </c>
      <c r="R4" s="114" t="s">
        <v>2074</v>
      </c>
      <c r="S4" s="117" t="s">
        <v>2073</v>
      </c>
      <c r="T4" s="114" t="s">
        <v>2075</v>
      </c>
      <c r="U4" s="117" t="s">
        <v>2073</v>
      </c>
      <c r="V4" s="30" t="s">
        <v>2076</v>
      </c>
      <c r="W4" s="117" t="s">
        <v>2073</v>
      </c>
      <c r="X4" s="30" t="s">
        <v>2077</v>
      </c>
      <c r="Y4" s="117" t="s">
        <v>2073</v>
      </c>
      <c r="Z4" s="30" t="s">
        <v>2078</v>
      </c>
      <c r="AA4" s="117" t="s">
        <v>2073</v>
      </c>
      <c r="AB4" s="30" t="s">
        <v>2079</v>
      </c>
      <c r="AC4" s="115" t="s">
        <v>2073</v>
      </c>
      <c r="AD4" s="223" t="s">
        <v>2080</v>
      </c>
      <c r="AE4" s="224" t="s">
        <v>320</v>
      </c>
      <c r="AF4" s="225" t="s">
        <v>2081</v>
      </c>
      <c r="AG4" s="226" t="s">
        <v>2099</v>
      </c>
      <c r="AH4" s="2"/>
      <c r="AI4" s="138"/>
      <c r="AJ4" s="46" t="s">
        <v>22</v>
      </c>
      <c r="AK4" s="46" t="s">
        <v>42</v>
      </c>
    </row>
    <row r="5" spans="1:37" ht="15.75" customHeight="1">
      <c r="A5" s="227">
        <v>1</v>
      </c>
      <c r="B5" s="140"/>
      <c r="C5" s="141"/>
      <c r="D5" s="142"/>
      <c r="E5" s="365"/>
      <c r="F5" s="366"/>
      <c r="G5" s="366"/>
      <c r="H5" s="366"/>
      <c r="I5" s="367"/>
      <c r="J5" s="118"/>
      <c r="K5" s="143"/>
      <c r="L5" s="284"/>
      <c r="M5" s="144"/>
      <c r="N5" s="284"/>
      <c r="O5" s="269"/>
      <c r="P5" s="229"/>
      <c r="Q5" s="230"/>
      <c r="R5" s="231"/>
      <c r="S5" s="232"/>
      <c r="T5" s="231"/>
      <c r="U5" s="232"/>
      <c r="V5" s="229"/>
      <c r="W5" s="233"/>
      <c r="X5" s="234"/>
      <c r="Y5" s="233"/>
      <c r="Z5" s="234"/>
      <c r="AA5" s="233"/>
      <c r="AB5" s="234"/>
      <c r="AC5" s="234"/>
      <c r="AD5" s="235"/>
      <c r="AE5" s="236"/>
      <c r="AF5" s="237"/>
      <c r="AG5" s="232"/>
      <c r="AH5" s="238"/>
      <c r="AI5" s="239"/>
      <c r="AJ5" s="240"/>
      <c r="AK5" s="241"/>
    </row>
    <row r="6" spans="1:37">
      <c r="A6" s="227">
        <v>1</v>
      </c>
      <c r="B6" s="140"/>
      <c r="C6" s="141"/>
      <c r="D6" s="142"/>
      <c r="E6" s="365"/>
      <c r="F6" s="366"/>
      <c r="G6" s="366"/>
      <c r="H6" s="366"/>
      <c r="I6" s="367"/>
      <c r="J6" s="118"/>
      <c r="K6" s="143"/>
      <c r="L6" s="284"/>
      <c r="M6" s="144"/>
      <c r="N6" s="284"/>
      <c r="O6" s="269"/>
      <c r="P6" s="229"/>
      <c r="Q6" s="230"/>
      <c r="R6" s="231"/>
      <c r="S6" s="232"/>
      <c r="T6" s="231"/>
      <c r="U6" s="232"/>
      <c r="V6" s="229"/>
      <c r="W6" s="233"/>
      <c r="X6" s="234"/>
      <c r="Y6" s="233"/>
      <c r="Z6" s="234"/>
      <c r="AA6" s="233"/>
      <c r="AB6" s="234"/>
      <c r="AC6" s="234"/>
      <c r="AD6" s="235"/>
      <c r="AE6" s="236"/>
      <c r="AF6" s="237"/>
      <c r="AG6" s="232"/>
      <c r="AH6" s="238"/>
      <c r="AI6" s="239"/>
      <c r="AJ6" s="240"/>
      <c r="AK6" s="241"/>
    </row>
    <row r="7" spans="1:37" ht="15.75" customHeight="1">
      <c r="A7" s="227">
        <v>2</v>
      </c>
      <c r="B7" s="140"/>
      <c r="C7" s="141"/>
      <c r="D7" s="142"/>
      <c r="E7" s="365"/>
      <c r="F7" s="366"/>
      <c r="G7" s="366"/>
      <c r="H7" s="366"/>
      <c r="I7" s="367"/>
      <c r="J7" s="118"/>
      <c r="K7" s="143"/>
      <c r="L7" s="143"/>
      <c r="M7" s="144"/>
      <c r="N7" s="143"/>
      <c r="O7" s="228"/>
      <c r="P7" s="229"/>
      <c r="Q7" s="230"/>
      <c r="R7" s="231"/>
      <c r="S7" s="232"/>
      <c r="T7" s="229"/>
      <c r="U7" s="232"/>
      <c r="V7" s="229"/>
      <c r="W7" s="233"/>
      <c r="X7" s="234"/>
      <c r="Y7" s="233"/>
      <c r="Z7" s="234"/>
      <c r="AA7" s="233"/>
      <c r="AB7" s="234"/>
      <c r="AC7" s="234"/>
      <c r="AD7" s="283"/>
      <c r="AE7" s="236"/>
      <c r="AF7" s="237"/>
      <c r="AG7" s="232"/>
      <c r="AH7" s="238"/>
      <c r="AI7" s="239"/>
      <c r="AJ7" s="240"/>
      <c r="AK7" s="241"/>
    </row>
    <row r="8" spans="1:37" ht="15" customHeight="1">
      <c r="A8" s="227">
        <v>3</v>
      </c>
      <c r="B8" s="140"/>
      <c r="C8" s="141"/>
      <c r="D8" s="142"/>
      <c r="E8" s="365"/>
      <c r="F8" s="366"/>
      <c r="G8" s="366"/>
      <c r="H8" s="366"/>
      <c r="I8" s="367"/>
      <c r="J8" s="118"/>
      <c r="K8" s="143"/>
      <c r="L8" s="143"/>
      <c r="M8" s="144"/>
      <c r="N8" s="143"/>
      <c r="O8" s="228"/>
      <c r="P8" s="229"/>
      <c r="Q8" s="230"/>
      <c r="R8" s="231"/>
      <c r="S8" s="232"/>
      <c r="T8" s="229"/>
      <c r="U8" s="232"/>
      <c r="V8" s="229"/>
      <c r="W8" s="233"/>
      <c r="X8" s="234"/>
      <c r="Y8" s="233"/>
      <c r="Z8" s="234"/>
      <c r="AA8" s="233"/>
      <c r="AB8" s="234"/>
      <c r="AC8" s="234"/>
      <c r="AD8" s="283"/>
      <c r="AE8" s="236"/>
      <c r="AF8" s="237"/>
      <c r="AG8" s="232"/>
      <c r="AH8" s="238"/>
      <c r="AI8" s="239"/>
      <c r="AJ8" s="240"/>
      <c r="AK8" s="241"/>
    </row>
    <row r="9" spans="1:37">
      <c r="A9" s="227">
        <v>4</v>
      </c>
      <c r="B9" s="140"/>
      <c r="C9" s="141"/>
      <c r="D9" s="142"/>
      <c r="E9" s="365"/>
      <c r="F9" s="366"/>
      <c r="G9" s="366"/>
      <c r="H9" s="366"/>
      <c r="I9" s="367"/>
      <c r="J9" s="118"/>
      <c r="K9" s="143"/>
      <c r="L9" s="143"/>
      <c r="M9" s="144"/>
      <c r="N9" s="143"/>
      <c r="O9" s="228"/>
      <c r="P9" s="229"/>
      <c r="Q9" s="230"/>
      <c r="R9" s="231"/>
      <c r="S9" s="232"/>
      <c r="T9" s="229"/>
      <c r="U9" s="232"/>
      <c r="V9" s="229"/>
      <c r="W9" s="233"/>
      <c r="X9" s="234"/>
      <c r="Y9" s="233"/>
      <c r="Z9" s="234"/>
      <c r="AA9" s="233"/>
      <c r="AB9" s="234"/>
      <c r="AC9" s="234"/>
      <c r="AD9" s="283"/>
      <c r="AE9" s="236"/>
      <c r="AF9" s="237"/>
      <c r="AG9" s="232"/>
      <c r="AH9" s="238"/>
      <c r="AI9" s="239"/>
      <c r="AJ9" s="240"/>
      <c r="AK9" s="241"/>
    </row>
    <row r="10" spans="1:37">
      <c r="A10" s="227">
        <v>5</v>
      </c>
      <c r="B10" s="140"/>
      <c r="C10" s="141"/>
      <c r="D10" s="142"/>
      <c r="E10" s="365"/>
      <c r="F10" s="366"/>
      <c r="G10" s="366"/>
      <c r="H10" s="366"/>
      <c r="I10" s="367"/>
      <c r="J10" s="118"/>
      <c r="K10" s="143"/>
      <c r="L10" s="143"/>
      <c r="M10" s="144"/>
      <c r="N10" s="143"/>
      <c r="O10" s="228"/>
      <c r="P10" s="229"/>
      <c r="Q10" s="230"/>
      <c r="R10" s="231"/>
      <c r="S10" s="232"/>
      <c r="T10" s="229"/>
      <c r="U10" s="232"/>
      <c r="V10" s="229"/>
      <c r="W10" s="233"/>
      <c r="X10" s="234"/>
      <c r="Y10" s="233"/>
      <c r="Z10" s="234"/>
      <c r="AA10" s="233"/>
      <c r="AB10" s="234"/>
      <c r="AC10" s="234"/>
      <c r="AD10" s="235"/>
      <c r="AE10" s="236"/>
      <c r="AF10" s="237"/>
      <c r="AG10" s="232"/>
      <c r="AH10" s="238"/>
      <c r="AI10" s="239"/>
      <c r="AJ10" s="240"/>
      <c r="AK10" s="241"/>
    </row>
    <row r="11" spans="1:37">
      <c r="A11" s="227">
        <v>6</v>
      </c>
      <c r="B11" s="140"/>
      <c r="C11" s="141"/>
      <c r="D11" s="142"/>
      <c r="E11" s="365"/>
      <c r="F11" s="366"/>
      <c r="G11" s="366"/>
      <c r="H11" s="366"/>
      <c r="I11" s="367"/>
      <c r="J11" s="118"/>
      <c r="K11" s="143"/>
      <c r="L11" s="143"/>
      <c r="M11" s="144"/>
      <c r="N11" s="143"/>
      <c r="O11" s="228"/>
      <c r="P11" s="229"/>
      <c r="Q11" s="230"/>
      <c r="R11" s="231"/>
      <c r="S11" s="232"/>
      <c r="T11" s="231"/>
      <c r="U11" s="232"/>
      <c r="V11" s="229"/>
      <c r="W11" s="233"/>
      <c r="X11" s="234"/>
      <c r="Y11" s="233"/>
      <c r="Z11" s="234"/>
      <c r="AA11" s="233"/>
      <c r="AB11" s="234"/>
      <c r="AC11" s="234"/>
      <c r="AD11" s="235"/>
      <c r="AE11" s="236"/>
      <c r="AF11" s="237"/>
      <c r="AG11" s="232"/>
      <c r="AH11" s="238"/>
      <c r="AI11" s="239"/>
      <c r="AJ11" s="240"/>
      <c r="AK11" s="241"/>
    </row>
    <row r="12" spans="1:37">
      <c r="A12" s="227">
        <v>7</v>
      </c>
      <c r="B12" s="140"/>
      <c r="C12" s="141"/>
      <c r="D12" s="142"/>
      <c r="E12" s="365"/>
      <c r="F12" s="366"/>
      <c r="G12" s="366"/>
      <c r="H12" s="366"/>
      <c r="I12" s="367"/>
      <c r="J12" s="118"/>
      <c r="K12" s="143"/>
      <c r="L12" s="143"/>
      <c r="M12" s="144"/>
      <c r="N12" s="143"/>
      <c r="O12" s="228"/>
      <c r="P12" s="229"/>
      <c r="Q12" s="230"/>
      <c r="R12" s="231"/>
      <c r="S12" s="232"/>
      <c r="T12" s="231"/>
      <c r="U12" s="232"/>
      <c r="V12" s="229"/>
      <c r="W12" s="233"/>
      <c r="X12" s="234"/>
      <c r="Y12" s="233"/>
      <c r="Z12" s="234"/>
      <c r="AA12" s="233"/>
      <c r="AB12" s="234"/>
      <c r="AC12" s="234"/>
      <c r="AD12" s="235"/>
      <c r="AE12" s="236"/>
      <c r="AF12" s="237"/>
      <c r="AG12" s="232"/>
      <c r="AH12" s="238"/>
      <c r="AI12" s="239"/>
      <c r="AJ12" s="240"/>
      <c r="AK12" s="241"/>
    </row>
    <row r="13" spans="1:37">
      <c r="A13" s="227" t="s">
        <v>2205</v>
      </c>
      <c r="B13" s="155"/>
      <c r="C13" s="156"/>
      <c r="D13" s="157"/>
      <c r="E13" s="365"/>
      <c r="F13" s="366"/>
      <c r="G13" s="366"/>
      <c r="H13" s="366"/>
      <c r="I13" s="367"/>
      <c r="J13" s="143"/>
      <c r="K13" s="143" t="s">
        <v>8</v>
      </c>
      <c r="L13" s="143" t="s">
        <v>8</v>
      </c>
      <c r="M13" s="144" t="s">
        <v>8</v>
      </c>
      <c r="N13" s="143" t="s">
        <v>8</v>
      </c>
      <c r="O13" s="228"/>
      <c r="P13" s="229"/>
      <c r="Q13" s="230"/>
      <c r="R13" s="231"/>
      <c r="S13" s="232"/>
      <c r="T13" s="231"/>
      <c r="U13" s="232"/>
      <c r="V13" s="229"/>
      <c r="W13" s="233"/>
      <c r="X13" s="234"/>
      <c r="Y13" s="233"/>
      <c r="Z13" s="234"/>
      <c r="AA13" s="233"/>
      <c r="AB13" s="234"/>
      <c r="AC13" s="234"/>
      <c r="AD13" s="235"/>
      <c r="AE13" s="236"/>
      <c r="AF13" s="237"/>
      <c r="AG13" s="232"/>
      <c r="AH13" s="238"/>
      <c r="AI13" s="239"/>
      <c r="AJ13" s="240"/>
      <c r="AK13" s="241"/>
    </row>
    <row r="14" spans="1:37">
      <c r="A14" s="227" t="s">
        <v>2206</v>
      </c>
      <c r="B14" s="155"/>
      <c r="C14" s="156"/>
      <c r="D14" s="157"/>
      <c r="E14" s="365"/>
      <c r="F14" s="366"/>
      <c r="G14" s="366"/>
      <c r="H14" s="366"/>
      <c r="I14" s="367"/>
      <c r="J14" s="143"/>
      <c r="K14" s="143" t="s">
        <v>8</v>
      </c>
      <c r="L14" s="143" t="s">
        <v>8</v>
      </c>
      <c r="M14" s="144" t="s">
        <v>8</v>
      </c>
      <c r="N14" s="143" t="s">
        <v>8</v>
      </c>
      <c r="O14" s="228"/>
      <c r="P14" s="229"/>
      <c r="Q14" s="230"/>
      <c r="R14" s="231"/>
      <c r="S14" s="232"/>
      <c r="T14" s="231"/>
      <c r="U14" s="232"/>
      <c r="V14" s="229"/>
      <c r="W14" s="233"/>
      <c r="X14" s="234"/>
      <c r="Y14" s="233"/>
      <c r="Z14" s="234"/>
      <c r="AA14" s="233"/>
      <c r="AB14" s="234"/>
      <c r="AC14" s="234"/>
      <c r="AD14" s="235"/>
      <c r="AE14" s="236"/>
      <c r="AF14" s="237"/>
      <c r="AG14" s="232"/>
      <c r="AH14" s="238"/>
      <c r="AI14" s="239"/>
      <c r="AJ14" s="240"/>
      <c r="AK14" s="241"/>
    </row>
    <row r="15" spans="1:37">
      <c r="A15" s="227" t="s">
        <v>2207</v>
      </c>
      <c r="B15" s="155"/>
      <c r="C15" s="156"/>
      <c r="D15" s="157"/>
      <c r="E15" s="365"/>
      <c r="F15" s="366"/>
      <c r="G15" s="366"/>
      <c r="H15" s="366"/>
      <c r="I15" s="367"/>
      <c r="J15" s="143"/>
      <c r="K15" s="143" t="s">
        <v>8</v>
      </c>
      <c r="L15" s="143" t="s">
        <v>8</v>
      </c>
      <c r="M15" s="144" t="s">
        <v>8</v>
      </c>
      <c r="N15" s="143" t="s">
        <v>8</v>
      </c>
      <c r="O15" s="228"/>
      <c r="P15" s="229"/>
      <c r="Q15" s="230"/>
      <c r="R15" s="231"/>
      <c r="S15" s="232"/>
      <c r="T15" s="231"/>
      <c r="U15" s="232"/>
      <c r="V15" s="229"/>
      <c r="W15" s="233"/>
      <c r="X15" s="234"/>
      <c r="Y15" s="233"/>
      <c r="Z15" s="234"/>
      <c r="AA15" s="233"/>
      <c r="AB15" s="234"/>
      <c r="AC15" s="234"/>
      <c r="AD15" s="235"/>
      <c r="AE15" s="236"/>
      <c r="AF15" s="237"/>
      <c r="AG15" s="232"/>
      <c r="AH15" s="238"/>
      <c r="AI15" s="239"/>
      <c r="AJ15" s="240"/>
      <c r="AK15" s="241"/>
    </row>
    <row r="16" spans="1:37" ht="17.25" customHeight="1">
      <c r="A16" s="227" t="s">
        <v>2208</v>
      </c>
      <c r="B16" s="155"/>
      <c r="C16" s="156"/>
      <c r="D16" s="157"/>
      <c r="E16" s="365"/>
      <c r="F16" s="366"/>
      <c r="G16" s="366"/>
      <c r="H16" s="366"/>
      <c r="I16" s="367"/>
      <c r="J16" s="143"/>
      <c r="K16" s="143" t="s">
        <v>8</v>
      </c>
      <c r="L16" s="143" t="s">
        <v>8</v>
      </c>
      <c r="M16" s="144" t="s">
        <v>8</v>
      </c>
      <c r="N16" s="143" t="s">
        <v>8</v>
      </c>
      <c r="O16" s="228"/>
      <c r="P16" s="229"/>
      <c r="Q16" s="230"/>
      <c r="R16" s="231"/>
      <c r="S16" s="232"/>
      <c r="T16" s="231"/>
      <c r="U16" s="232"/>
      <c r="V16" s="229"/>
      <c r="W16" s="233"/>
      <c r="X16" s="234"/>
      <c r="Y16" s="233"/>
      <c r="Z16" s="234"/>
      <c r="AA16" s="233"/>
      <c r="AB16" s="234"/>
      <c r="AC16" s="234"/>
      <c r="AD16" s="235"/>
      <c r="AE16" s="236"/>
      <c r="AF16" s="237"/>
      <c r="AG16" s="232"/>
      <c r="AH16" s="238"/>
      <c r="AI16" s="239"/>
      <c r="AJ16" s="240"/>
      <c r="AK16" s="241"/>
    </row>
    <row r="17" spans="1:37">
      <c r="A17" s="227" t="s">
        <v>2209</v>
      </c>
      <c r="B17" s="155"/>
      <c r="C17" s="156"/>
      <c r="D17" s="157"/>
      <c r="E17" s="365"/>
      <c r="F17" s="366"/>
      <c r="G17" s="366"/>
      <c r="H17" s="366"/>
      <c r="I17" s="367"/>
      <c r="J17" s="143"/>
      <c r="K17" s="143" t="s">
        <v>8</v>
      </c>
      <c r="L17" s="143" t="s">
        <v>8</v>
      </c>
      <c r="M17" s="144" t="s">
        <v>8</v>
      </c>
      <c r="N17" s="143" t="s">
        <v>8</v>
      </c>
      <c r="O17" s="228"/>
      <c r="P17" s="229"/>
      <c r="Q17" s="230"/>
      <c r="R17" s="231"/>
      <c r="S17" s="232"/>
      <c r="T17" s="231"/>
      <c r="U17" s="232"/>
      <c r="V17" s="229"/>
      <c r="W17" s="233"/>
      <c r="X17" s="234"/>
      <c r="Y17" s="233"/>
      <c r="Z17" s="234"/>
      <c r="AA17" s="233"/>
      <c r="AB17" s="234"/>
      <c r="AC17" s="234"/>
      <c r="AD17" s="235"/>
      <c r="AE17" s="236"/>
      <c r="AF17" s="237"/>
      <c r="AG17" s="232"/>
      <c r="AH17" s="238"/>
      <c r="AI17" s="239"/>
      <c r="AJ17" s="240"/>
      <c r="AK17" s="241"/>
    </row>
    <row r="18" spans="1:37">
      <c r="A18" s="227" t="s">
        <v>2210</v>
      </c>
      <c r="B18" s="155"/>
      <c r="C18" s="156"/>
      <c r="D18" s="157"/>
      <c r="E18" s="365"/>
      <c r="F18" s="366"/>
      <c r="G18" s="366"/>
      <c r="H18" s="366"/>
      <c r="I18" s="367"/>
      <c r="J18" s="143"/>
      <c r="K18" s="143" t="s">
        <v>8</v>
      </c>
      <c r="L18" s="143" t="s">
        <v>8</v>
      </c>
      <c r="M18" s="144" t="s">
        <v>8</v>
      </c>
      <c r="N18" s="143" t="s">
        <v>8</v>
      </c>
      <c r="O18" s="228"/>
      <c r="P18" s="229"/>
      <c r="Q18" s="230"/>
      <c r="R18" s="231"/>
      <c r="S18" s="232"/>
      <c r="T18" s="231"/>
      <c r="U18" s="232"/>
      <c r="V18" s="229"/>
      <c r="W18" s="233"/>
      <c r="X18" s="234"/>
      <c r="Y18" s="233"/>
      <c r="Z18" s="234"/>
      <c r="AA18" s="233"/>
      <c r="AB18" s="234"/>
      <c r="AC18" s="234"/>
      <c r="AD18" s="235"/>
      <c r="AE18" s="236"/>
      <c r="AF18" s="237"/>
      <c r="AG18" s="232"/>
      <c r="AH18" s="238"/>
      <c r="AI18" s="239"/>
      <c r="AJ18" s="240"/>
      <c r="AK18" s="241"/>
    </row>
    <row r="19" spans="1:37">
      <c r="A19" s="227" t="s">
        <v>2211</v>
      </c>
      <c r="B19" s="155"/>
      <c r="C19" s="156"/>
      <c r="D19" s="157"/>
      <c r="E19" s="365"/>
      <c r="F19" s="366"/>
      <c r="G19" s="366"/>
      <c r="H19" s="366"/>
      <c r="I19" s="367"/>
      <c r="J19" s="143"/>
      <c r="K19" s="143" t="s">
        <v>8</v>
      </c>
      <c r="L19" s="143" t="s">
        <v>8</v>
      </c>
      <c r="M19" s="144" t="s">
        <v>8</v>
      </c>
      <c r="N19" s="143" t="s">
        <v>8</v>
      </c>
      <c r="O19" s="228"/>
      <c r="P19" s="229"/>
      <c r="Q19" s="230"/>
      <c r="R19" s="231"/>
      <c r="S19" s="232"/>
      <c r="T19" s="231"/>
      <c r="U19" s="232"/>
      <c r="V19" s="229"/>
      <c r="W19" s="233"/>
      <c r="X19" s="234"/>
      <c r="Y19" s="233"/>
      <c r="Z19" s="234"/>
      <c r="AA19" s="233"/>
      <c r="AB19" s="234"/>
      <c r="AC19" s="234"/>
      <c r="AD19" s="235"/>
      <c r="AE19" s="236"/>
      <c r="AF19" s="237"/>
      <c r="AG19" s="232"/>
      <c r="AH19" s="238"/>
      <c r="AI19" s="239"/>
      <c r="AJ19" s="240"/>
      <c r="AK19" s="241"/>
    </row>
    <row r="20" spans="1:37">
      <c r="A20" s="227" t="s">
        <v>2212</v>
      </c>
      <c r="B20" s="155"/>
      <c r="C20" s="156"/>
      <c r="D20" s="157"/>
      <c r="E20" s="365"/>
      <c r="F20" s="366"/>
      <c r="G20" s="366"/>
      <c r="H20" s="366"/>
      <c r="I20" s="367"/>
      <c r="J20" s="143"/>
      <c r="K20" s="143" t="s">
        <v>8</v>
      </c>
      <c r="L20" s="143" t="s">
        <v>8</v>
      </c>
      <c r="M20" s="144" t="s">
        <v>8</v>
      </c>
      <c r="N20" s="143" t="s">
        <v>8</v>
      </c>
      <c r="O20" s="228"/>
      <c r="P20" s="229"/>
      <c r="Q20" s="230"/>
      <c r="R20" s="231"/>
      <c r="S20" s="232"/>
      <c r="T20" s="231"/>
      <c r="U20" s="232"/>
      <c r="V20" s="229"/>
      <c r="W20" s="233"/>
      <c r="X20" s="234"/>
      <c r="Y20" s="233"/>
      <c r="Z20" s="234"/>
      <c r="AA20" s="233"/>
      <c r="AB20" s="234"/>
      <c r="AC20" s="234"/>
      <c r="AD20" s="235"/>
      <c r="AE20" s="236"/>
      <c r="AF20" s="237"/>
      <c r="AG20" s="232"/>
      <c r="AH20" s="238"/>
      <c r="AI20" s="239"/>
      <c r="AJ20" s="240"/>
      <c r="AK20" s="241"/>
    </row>
    <row r="21" spans="1:37">
      <c r="A21" s="227" t="s">
        <v>2213</v>
      </c>
      <c r="B21" s="155"/>
      <c r="C21" s="156"/>
      <c r="D21" s="157"/>
      <c r="E21" s="365"/>
      <c r="F21" s="366"/>
      <c r="G21" s="366"/>
      <c r="H21" s="366"/>
      <c r="I21" s="367"/>
      <c r="J21" s="143"/>
      <c r="K21" s="143" t="s">
        <v>8</v>
      </c>
      <c r="L21" s="143" t="s">
        <v>8</v>
      </c>
      <c r="M21" s="144" t="s">
        <v>8</v>
      </c>
      <c r="N21" s="143" t="s">
        <v>8</v>
      </c>
      <c r="O21" s="228"/>
      <c r="P21" s="229"/>
      <c r="Q21" s="230"/>
      <c r="R21" s="231"/>
      <c r="S21" s="232"/>
      <c r="T21" s="231"/>
      <c r="U21" s="232"/>
      <c r="V21" s="229"/>
      <c r="W21" s="233"/>
      <c r="X21" s="234"/>
      <c r="Y21" s="233"/>
      <c r="Z21" s="234"/>
      <c r="AA21" s="233"/>
      <c r="AB21" s="234"/>
      <c r="AC21" s="234"/>
      <c r="AD21" s="235"/>
      <c r="AE21" s="236"/>
      <c r="AF21" s="237"/>
      <c r="AG21" s="232"/>
      <c r="AH21" s="238"/>
      <c r="AI21" s="239"/>
      <c r="AJ21" s="240"/>
      <c r="AK21" s="241"/>
    </row>
    <row r="22" spans="1:37" ht="15" customHeight="1">
      <c r="A22" s="227" t="s">
        <v>2214</v>
      </c>
      <c r="B22" s="155"/>
      <c r="C22" s="156"/>
      <c r="D22" s="157"/>
      <c r="E22" s="365"/>
      <c r="F22" s="366"/>
      <c r="G22" s="366"/>
      <c r="H22" s="366"/>
      <c r="I22" s="367"/>
      <c r="J22" s="143"/>
      <c r="K22" s="143" t="s">
        <v>8</v>
      </c>
      <c r="L22" s="143" t="s">
        <v>8</v>
      </c>
      <c r="M22" s="144" t="s">
        <v>8</v>
      </c>
      <c r="N22" s="143" t="s">
        <v>8</v>
      </c>
      <c r="O22" s="228"/>
      <c r="P22" s="229"/>
      <c r="Q22" s="230"/>
      <c r="R22" s="231"/>
      <c r="S22" s="232"/>
      <c r="T22" s="231"/>
      <c r="U22" s="232"/>
      <c r="V22" s="229"/>
      <c r="W22" s="233"/>
      <c r="X22" s="234"/>
      <c r="Y22" s="233"/>
      <c r="Z22" s="234"/>
      <c r="AA22" s="233"/>
      <c r="AB22" s="234"/>
      <c r="AC22" s="234"/>
      <c r="AD22" s="235"/>
      <c r="AE22" s="236"/>
      <c r="AF22" s="237"/>
      <c r="AG22" s="232"/>
      <c r="AH22" s="238"/>
      <c r="AI22" s="239"/>
      <c r="AJ22" s="240"/>
      <c r="AK22" s="241"/>
    </row>
    <row r="23" spans="1:37">
      <c r="A23" s="227" t="s">
        <v>2215</v>
      </c>
      <c r="B23" s="155"/>
      <c r="C23" s="156"/>
      <c r="D23" s="157"/>
      <c r="E23" s="365"/>
      <c r="F23" s="366"/>
      <c r="G23" s="366"/>
      <c r="H23" s="366"/>
      <c r="I23" s="367"/>
      <c r="J23" s="143"/>
      <c r="K23" s="143" t="s">
        <v>8</v>
      </c>
      <c r="L23" s="143" t="s">
        <v>8</v>
      </c>
      <c r="M23" s="144" t="s">
        <v>8</v>
      </c>
      <c r="N23" s="143" t="s">
        <v>8</v>
      </c>
      <c r="O23" s="228"/>
      <c r="P23" s="229"/>
      <c r="Q23" s="230"/>
      <c r="R23" s="231"/>
      <c r="S23" s="232"/>
      <c r="T23" s="231"/>
      <c r="U23" s="232"/>
      <c r="V23" s="229"/>
      <c r="W23" s="233"/>
      <c r="X23" s="234"/>
      <c r="Y23" s="233"/>
      <c r="Z23" s="234"/>
      <c r="AA23" s="233"/>
      <c r="AB23" s="234"/>
      <c r="AC23" s="234"/>
      <c r="AD23" s="235"/>
      <c r="AE23" s="236"/>
      <c r="AF23" s="237"/>
      <c r="AG23" s="232"/>
      <c r="AH23" s="238"/>
      <c r="AI23" s="239"/>
      <c r="AJ23" s="240"/>
      <c r="AK23" s="241"/>
    </row>
    <row r="24" spans="1:37">
      <c r="A24" s="227" t="s">
        <v>2216</v>
      </c>
      <c r="B24" s="155"/>
      <c r="C24" s="156"/>
      <c r="D24" s="157"/>
      <c r="E24" s="365"/>
      <c r="F24" s="366"/>
      <c r="G24" s="366"/>
      <c r="H24" s="366"/>
      <c r="I24" s="367"/>
      <c r="J24" s="143"/>
      <c r="K24" s="143" t="s">
        <v>8</v>
      </c>
      <c r="L24" s="143" t="s">
        <v>8</v>
      </c>
      <c r="M24" s="144" t="s">
        <v>8</v>
      </c>
      <c r="N24" s="143" t="s">
        <v>8</v>
      </c>
      <c r="O24" s="228"/>
      <c r="P24" s="229"/>
      <c r="Q24" s="230"/>
      <c r="R24" s="231"/>
      <c r="S24" s="232"/>
      <c r="T24" s="231"/>
      <c r="U24" s="232"/>
      <c r="V24" s="229"/>
      <c r="W24" s="233"/>
      <c r="X24" s="234"/>
      <c r="Y24" s="233"/>
      <c r="Z24" s="234"/>
      <c r="AA24" s="233"/>
      <c r="AB24" s="234"/>
      <c r="AC24" s="234"/>
      <c r="AD24" s="235"/>
      <c r="AE24" s="236"/>
      <c r="AF24" s="237"/>
      <c r="AG24" s="232"/>
      <c r="AH24" s="238"/>
      <c r="AI24" s="239"/>
      <c r="AJ24" s="240"/>
      <c r="AK24" s="241"/>
    </row>
    <row r="25" spans="1:37">
      <c r="A25" s="227" t="s">
        <v>2217</v>
      </c>
      <c r="B25" s="155"/>
      <c r="C25" s="156"/>
      <c r="D25" s="157"/>
      <c r="E25" s="365"/>
      <c r="F25" s="366"/>
      <c r="G25" s="366"/>
      <c r="H25" s="366"/>
      <c r="I25" s="367"/>
      <c r="J25" s="143"/>
      <c r="K25" s="143" t="s">
        <v>8</v>
      </c>
      <c r="L25" s="143" t="s">
        <v>8</v>
      </c>
      <c r="M25" s="144" t="s">
        <v>8</v>
      </c>
      <c r="N25" s="143" t="s">
        <v>8</v>
      </c>
      <c r="O25" s="228"/>
      <c r="P25" s="229"/>
      <c r="Q25" s="230"/>
      <c r="R25" s="231"/>
      <c r="S25" s="232"/>
      <c r="T25" s="231"/>
      <c r="U25" s="232"/>
      <c r="V25" s="229"/>
      <c r="W25" s="233"/>
      <c r="X25" s="234"/>
      <c r="Y25" s="233"/>
      <c r="Z25" s="234"/>
      <c r="AA25" s="233"/>
      <c r="AB25" s="234"/>
      <c r="AC25" s="234"/>
      <c r="AD25" s="235"/>
      <c r="AE25" s="236"/>
      <c r="AF25" s="237"/>
      <c r="AG25" s="232"/>
      <c r="AH25" s="238"/>
      <c r="AI25" s="239"/>
      <c r="AJ25" s="240"/>
      <c r="AK25" s="241"/>
    </row>
    <row r="26" spans="1:37">
      <c r="A26" s="227" t="s">
        <v>2218</v>
      </c>
      <c r="B26" s="155"/>
      <c r="C26" s="156"/>
      <c r="D26" s="157"/>
      <c r="E26" s="365"/>
      <c r="F26" s="366"/>
      <c r="G26" s="366"/>
      <c r="H26" s="366"/>
      <c r="I26" s="367"/>
      <c r="J26" s="143"/>
      <c r="K26" s="143" t="s">
        <v>8</v>
      </c>
      <c r="L26" s="143" t="s">
        <v>8</v>
      </c>
      <c r="M26" s="144" t="s">
        <v>8</v>
      </c>
      <c r="N26" s="143" t="s">
        <v>8</v>
      </c>
      <c r="O26" s="228"/>
      <c r="P26" s="229"/>
      <c r="Q26" s="230"/>
      <c r="R26" s="231"/>
      <c r="S26" s="232"/>
      <c r="T26" s="231"/>
      <c r="U26" s="232"/>
      <c r="V26" s="229"/>
      <c r="W26" s="233"/>
      <c r="X26" s="234"/>
      <c r="Y26" s="233"/>
      <c r="Z26" s="234"/>
      <c r="AA26" s="233"/>
      <c r="AB26" s="234"/>
      <c r="AC26" s="234"/>
      <c r="AD26" s="235"/>
      <c r="AE26" s="236"/>
      <c r="AF26" s="237"/>
      <c r="AG26" s="232"/>
      <c r="AH26" s="238"/>
      <c r="AI26" s="239"/>
      <c r="AJ26" s="240"/>
      <c r="AK26" s="241"/>
    </row>
    <row r="27" spans="1:37">
      <c r="A27" s="227" t="s">
        <v>2219</v>
      </c>
      <c r="B27" s="155"/>
      <c r="C27" s="156"/>
      <c r="D27" s="157"/>
      <c r="E27" s="365"/>
      <c r="F27" s="366"/>
      <c r="G27" s="366"/>
      <c r="H27" s="366"/>
      <c r="I27" s="367"/>
      <c r="J27" s="143"/>
      <c r="K27" s="143" t="s">
        <v>8</v>
      </c>
      <c r="L27" s="143" t="s">
        <v>8</v>
      </c>
      <c r="M27" s="144" t="s">
        <v>8</v>
      </c>
      <c r="N27" s="143" t="s">
        <v>8</v>
      </c>
      <c r="O27" s="228"/>
      <c r="P27" s="229"/>
      <c r="Q27" s="230"/>
      <c r="R27" s="231"/>
      <c r="S27" s="232"/>
      <c r="T27" s="231"/>
      <c r="U27" s="232"/>
      <c r="V27" s="229"/>
      <c r="W27" s="233"/>
      <c r="X27" s="234"/>
      <c r="Y27" s="233"/>
      <c r="Z27" s="234"/>
      <c r="AA27" s="233"/>
      <c r="AB27" s="234"/>
      <c r="AC27" s="234"/>
      <c r="AD27" s="235"/>
      <c r="AE27" s="236"/>
      <c r="AF27" s="237"/>
      <c r="AG27" s="232"/>
      <c r="AH27" s="238"/>
      <c r="AI27" s="239"/>
      <c r="AJ27" s="240"/>
      <c r="AK27" s="241"/>
    </row>
    <row r="28" spans="1:37">
      <c r="A28" s="227" t="s">
        <v>2220</v>
      </c>
      <c r="B28" s="155"/>
      <c r="C28" s="156"/>
      <c r="D28" s="157"/>
      <c r="E28" s="365"/>
      <c r="F28" s="366"/>
      <c r="G28" s="366"/>
      <c r="H28" s="366"/>
      <c r="I28" s="367"/>
      <c r="J28" s="143"/>
      <c r="K28" s="143" t="s">
        <v>8</v>
      </c>
      <c r="L28" s="143" t="s">
        <v>8</v>
      </c>
      <c r="M28" s="144" t="s">
        <v>8</v>
      </c>
      <c r="N28" s="143" t="s">
        <v>8</v>
      </c>
      <c r="O28" s="228"/>
      <c r="P28" s="229"/>
      <c r="Q28" s="230"/>
      <c r="R28" s="231"/>
      <c r="S28" s="232"/>
      <c r="T28" s="231"/>
      <c r="U28" s="232"/>
      <c r="V28" s="229"/>
      <c r="W28" s="233"/>
      <c r="X28" s="234"/>
      <c r="Y28" s="233"/>
      <c r="Z28" s="234"/>
      <c r="AA28" s="233"/>
      <c r="AB28" s="234"/>
      <c r="AC28" s="234"/>
      <c r="AD28" s="235"/>
      <c r="AE28" s="236"/>
      <c r="AF28" s="237"/>
      <c r="AG28" s="232"/>
      <c r="AH28" s="238"/>
      <c r="AI28" s="239"/>
      <c r="AJ28" s="240"/>
      <c r="AK28" s="241"/>
    </row>
    <row r="29" spans="1:37">
      <c r="A29" s="227" t="s">
        <v>2221</v>
      </c>
      <c r="B29" s="155"/>
      <c r="C29" s="156"/>
      <c r="D29" s="157"/>
      <c r="E29" s="365"/>
      <c r="F29" s="366"/>
      <c r="G29" s="366"/>
      <c r="H29" s="366"/>
      <c r="I29" s="367"/>
      <c r="J29" s="143"/>
      <c r="K29" s="143" t="s">
        <v>8</v>
      </c>
      <c r="L29" s="143" t="s">
        <v>8</v>
      </c>
      <c r="M29" s="144" t="s">
        <v>8</v>
      </c>
      <c r="N29" s="143" t="s">
        <v>8</v>
      </c>
      <c r="O29" s="228"/>
      <c r="P29" s="229"/>
      <c r="Q29" s="230"/>
      <c r="R29" s="231"/>
      <c r="S29" s="232"/>
      <c r="T29" s="231"/>
      <c r="U29" s="232"/>
      <c r="V29" s="229"/>
      <c r="W29" s="233"/>
      <c r="X29" s="234"/>
      <c r="Y29" s="233"/>
      <c r="Z29" s="234"/>
      <c r="AA29" s="233"/>
      <c r="AB29" s="234"/>
      <c r="AC29" s="234"/>
      <c r="AD29" s="235"/>
      <c r="AE29" s="236"/>
      <c r="AF29" s="237"/>
      <c r="AG29" s="232"/>
      <c r="AH29" s="238"/>
      <c r="AI29" s="239"/>
      <c r="AJ29" s="240"/>
      <c r="AK29" s="241"/>
    </row>
    <row r="30" spans="1:37" ht="15" customHeight="1">
      <c r="A30" s="227" t="s">
        <v>2222</v>
      </c>
      <c r="B30" s="155"/>
      <c r="C30" s="156"/>
      <c r="D30" s="157"/>
      <c r="E30" s="365"/>
      <c r="F30" s="366"/>
      <c r="G30" s="366"/>
      <c r="H30" s="366"/>
      <c r="I30" s="367"/>
      <c r="J30" s="143"/>
      <c r="K30" s="143" t="s">
        <v>8</v>
      </c>
      <c r="L30" s="143" t="s">
        <v>8</v>
      </c>
      <c r="M30" s="144" t="s">
        <v>8</v>
      </c>
      <c r="N30" s="143" t="s">
        <v>8</v>
      </c>
      <c r="O30" s="228"/>
      <c r="P30" s="229"/>
      <c r="Q30" s="230"/>
      <c r="R30" s="231"/>
      <c r="S30" s="232"/>
      <c r="T30" s="231"/>
      <c r="U30" s="232"/>
      <c r="V30" s="229"/>
      <c r="W30" s="233"/>
      <c r="X30" s="234"/>
      <c r="Y30" s="233"/>
      <c r="Z30" s="234"/>
      <c r="AA30" s="233"/>
      <c r="AB30" s="234"/>
      <c r="AC30" s="234"/>
      <c r="AD30" s="235"/>
      <c r="AE30" s="236"/>
      <c r="AF30" s="237"/>
      <c r="AG30" s="232"/>
      <c r="AH30" s="238"/>
      <c r="AI30" s="239"/>
      <c r="AJ30" s="240"/>
      <c r="AK30" s="241"/>
    </row>
    <row r="31" spans="1:37" ht="15" customHeight="1">
      <c r="A31" s="227" t="s">
        <v>2223</v>
      </c>
      <c r="B31" s="155"/>
      <c r="C31" s="156"/>
      <c r="D31" s="157"/>
      <c r="E31" s="365"/>
      <c r="F31" s="366"/>
      <c r="G31" s="366"/>
      <c r="H31" s="366"/>
      <c r="I31" s="367"/>
      <c r="J31" s="143"/>
      <c r="K31" s="143" t="s">
        <v>8</v>
      </c>
      <c r="L31" s="143" t="s">
        <v>8</v>
      </c>
      <c r="M31" s="144" t="s">
        <v>8</v>
      </c>
      <c r="N31" s="143" t="s">
        <v>8</v>
      </c>
      <c r="O31" s="228"/>
      <c r="P31" s="229"/>
      <c r="Q31" s="230"/>
      <c r="R31" s="231"/>
      <c r="S31" s="232"/>
      <c r="T31" s="231"/>
      <c r="U31" s="232"/>
      <c r="V31" s="229"/>
      <c r="W31" s="233"/>
      <c r="X31" s="234"/>
      <c r="Y31" s="233"/>
      <c r="Z31" s="234"/>
      <c r="AA31" s="233"/>
      <c r="AB31" s="234"/>
      <c r="AC31" s="234"/>
      <c r="AD31" s="235"/>
      <c r="AE31" s="236"/>
      <c r="AF31" s="237"/>
      <c r="AG31" s="232"/>
      <c r="AH31" s="238"/>
      <c r="AI31" s="239"/>
      <c r="AJ31" s="240"/>
      <c r="AK31" s="241"/>
    </row>
    <row r="32" spans="1:37">
      <c r="A32" s="227" t="s">
        <v>2224</v>
      </c>
      <c r="B32" s="155"/>
      <c r="C32" s="156"/>
      <c r="D32" s="157"/>
      <c r="E32" s="365"/>
      <c r="F32" s="366"/>
      <c r="G32" s="366"/>
      <c r="H32" s="366"/>
      <c r="I32" s="367"/>
      <c r="J32" s="143"/>
      <c r="K32" s="143" t="s">
        <v>8</v>
      </c>
      <c r="L32" s="143" t="s">
        <v>8</v>
      </c>
      <c r="M32" s="144" t="s">
        <v>8</v>
      </c>
      <c r="N32" s="143" t="s">
        <v>8</v>
      </c>
      <c r="O32" s="228"/>
      <c r="P32" s="229"/>
      <c r="Q32" s="230"/>
      <c r="R32" s="231"/>
      <c r="S32" s="232"/>
      <c r="T32" s="231"/>
      <c r="U32" s="232"/>
      <c r="V32" s="229"/>
      <c r="W32" s="233"/>
      <c r="X32" s="234"/>
      <c r="Y32" s="233"/>
      <c r="Z32" s="234"/>
      <c r="AA32" s="233"/>
      <c r="AB32" s="234"/>
      <c r="AC32" s="234"/>
      <c r="AD32" s="235"/>
      <c r="AE32" s="236"/>
      <c r="AF32" s="237"/>
      <c r="AG32" s="232"/>
      <c r="AH32" s="238"/>
      <c r="AI32" s="239"/>
      <c r="AJ32" s="240"/>
      <c r="AK32" s="241"/>
    </row>
    <row r="33" spans="1:37">
      <c r="A33" s="227" t="s">
        <v>2225</v>
      </c>
      <c r="B33" s="155"/>
      <c r="C33" s="156"/>
      <c r="D33" s="157"/>
      <c r="E33" s="365"/>
      <c r="F33" s="366"/>
      <c r="G33" s="366"/>
      <c r="H33" s="366"/>
      <c r="I33" s="367"/>
      <c r="J33" s="143"/>
      <c r="K33" s="143" t="s">
        <v>8</v>
      </c>
      <c r="L33" s="143" t="s">
        <v>8</v>
      </c>
      <c r="M33" s="144" t="s">
        <v>8</v>
      </c>
      <c r="N33" s="143" t="s">
        <v>8</v>
      </c>
      <c r="O33" s="228"/>
      <c r="P33" s="229"/>
      <c r="Q33" s="230"/>
      <c r="R33" s="231"/>
      <c r="S33" s="232"/>
      <c r="T33" s="231"/>
      <c r="U33" s="232"/>
      <c r="V33" s="229"/>
      <c r="W33" s="233"/>
      <c r="X33" s="234"/>
      <c r="Y33" s="233"/>
      <c r="Z33" s="234"/>
      <c r="AA33" s="233"/>
      <c r="AB33" s="234"/>
      <c r="AC33" s="234"/>
      <c r="AD33" s="235"/>
      <c r="AE33" s="236"/>
      <c r="AF33" s="237"/>
      <c r="AG33" s="232"/>
      <c r="AH33" s="238"/>
      <c r="AI33" s="239"/>
      <c r="AJ33" s="240"/>
      <c r="AK33" s="241"/>
    </row>
    <row r="34" spans="1:37">
      <c r="A34" s="227" t="s">
        <v>2226</v>
      </c>
      <c r="B34" s="155"/>
      <c r="C34" s="156"/>
      <c r="D34" s="157"/>
      <c r="E34" s="365"/>
      <c r="F34" s="366"/>
      <c r="G34" s="366"/>
      <c r="H34" s="366"/>
      <c r="I34" s="367"/>
      <c r="J34" s="143"/>
      <c r="K34" s="143" t="s">
        <v>8</v>
      </c>
      <c r="L34" s="143" t="s">
        <v>8</v>
      </c>
      <c r="M34" s="144" t="s">
        <v>8</v>
      </c>
      <c r="N34" s="143" t="s">
        <v>8</v>
      </c>
      <c r="O34" s="228"/>
      <c r="P34" s="229"/>
      <c r="Q34" s="230"/>
      <c r="R34" s="231"/>
      <c r="S34" s="232"/>
      <c r="T34" s="231"/>
      <c r="U34" s="232"/>
      <c r="V34" s="229"/>
      <c r="W34" s="233"/>
      <c r="X34" s="234"/>
      <c r="Y34" s="233"/>
      <c r="Z34" s="234"/>
      <c r="AA34" s="233"/>
      <c r="AB34" s="234"/>
      <c r="AC34" s="234"/>
      <c r="AD34" s="235"/>
      <c r="AE34" s="236"/>
      <c r="AF34" s="237"/>
      <c r="AG34" s="232"/>
      <c r="AH34" s="238"/>
      <c r="AI34" s="239"/>
      <c r="AJ34" s="240"/>
      <c r="AK34" s="241"/>
    </row>
    <row r="35" spans="1:37">
      <c r="A35" s="227" t="s">
        <v>2227</v>
      </c>
      <c r="B35" s="155"/>
      <c r="C35" s="156"/>
      <c r="D35" s="157"/>
      <c r="E35" s="365"/>
      <c r="F35" s="366"/>
      <c r="G35" s="366"/>
      <c r="H35" s="366"/>
      <c r="I35" s="367"/>
      <c r="J35" s="143"/>
      <c r="K35" s="143" t="s">
        <v>8</v>
      </c>
      <c r="L35" s="143" t="s">
        <v>8</v>
      </c>
      <c r="M35" s="144" t="s">
        <v>8</v>
      </c>
      <c r="N35" s="143" t="s">
        <v>8</v>
      </c>
      <c r="O35" s="228"/>
      <c r="P35" s="229"/>
      <c r="Q35" s="230"/>
      <c r="R35" s="231"/>
      <c r="S35" s="232"/>
      <c r="T35" s="231"/>
      <c r="U35" s="232"/>
      <c r="V35" s="229"/>
      <c r="W35" s="233"/>
      <c r="X35" s="234"/>
      <c r="Y35" s="233"/>
      <c r="Z35" s="234"/>
      <c r="AA35" s="233"/>
      <c r="AB35" s="234"/>
      <c r="AC35" s="234"/>
      <c r="AD35" s="235"/>
      <c r="AE35" s="236"/>
      <c r="AF35" s="237"/>
      <c r="AG35" s="232"/>
      <c r="AH35" s="238"/>
      <c r="AI35" s="239"/>
      <c r="AJ35" s="240"/>
      <c r="AK35" s="241"/>
    </row>
    <row r="36" spans="1:37">
      <c r="A36" s="227" t="s">
        <v>2228</v>
      </c>
      <c r="B36" s="155"/>
      <c r="C36" s="156"/>
      <c r="D36" s="157"/>
      <c r="E36" s="365"/>
      <c r="F36" s="366"/>
      <c r="G36" s="366"/>
      <c r="H36" s="366"/>
      <c r="I36" s="367"/>
      <c r="J36" s="143"/>
      <c r="K36" s="143" t="s">
        <v>8</v>
      </c>
      <c r="L36" s="143" t="s">
        <v>8</v>
      </c>
      <c r="M36" s="144" t="s">
        <v>8</v>
      </c>
      <c r="N36" s="143" t="s">
        <v>8</v>
      </c>
      <c r="O36" s="228"/>
      <c r="P36" s="229"/>
      <c r="Q36" s="230"/>
      <c r="R36" s="231"/>
      <c r="S36" s="232"/>
      <c r="T36" s="231"/>
      <c r="U36" s="232"/>
      <c r="V36" s="229"/>
      <c r="W36" s="233"/>
      <c r="X36" s="234"/>
      <c r="Y36" s="233"/>
      <c r="Z36" s="234"/>
      <c r="AA36" s="233"/>
      <c r="AB36" s="234"/>
      <c r="AC36" s="234"/>
      <c r="AD36" s="235"/>
      <c r="AE36" s="236"/>
      <c r="AF36" s="237"/>
      <c r="AG36" s="232"/>
      <c r="AH36" s="238"/>
      <c r="AI36" s="239"/>
      <c r="AJ36" s="240"/>
      <c r="AK36" s="241"/>
    </row>
    <row r="37" spans="1:37">
      <c r="A37" s="227" t="s">
        <v>2229</v>
      </c>
      <c r="B37" s="155"/>
      <c r="C37" s="156"/>
      <c r="D37" s="157"/>
      <c r="E37" s="365"/>
      <c r="F37" s="366"/>
      <c r="G37" s="366"/>
      <c r="H37" s="366"/>
      <c r="I37" s="367"/>
      <c r="J37" s="143"/>
      <c r="K37" s="143" t="s">
        <v>8</v>
      </c>
      <c r="L37" s="143" t="s">
        <v>8</v>
      </c>
      <c r="M37" s="144" t="s">
        <v>8</v>
      </c>
      <c r="N37" s="143" t="s">
        <v>8</v>
      </c>
      <c r="O37" s="228"/>
      <c r="P37" s="229"/>
      <c r="Q37" s="230"/>
      <c r="R37" s="231"/>
      <c r="S37" s="232"/>
      <c r="T37" s="231"/>
      <c r="U37" s="232"/>
      <c r="V37" s="229"/>
      <c r="W37" s="233"/>
      <c r="X37" s="234"/>
      <c r="Y37" s="233"/>
      <c r="Z37" s="234"/>
      <c r="AA37" s="233"/>
      <c r="AB37" s="234"/>
      <c r="AC37" s="234"/>
      <c r="AD37" s="235"/>
      <c r="AE37" s="236"/>
      <c r="AF37" s="237"/>
      <c r="AG37" s="232"/>
      <c r="AH37" s="238"/>
      <c r="AI37" s="239"/>
      <c r="AJ37" s="240"/>
      <c r="AK37" s="241"/>
    </row>
    <row r="38" spans="1:37">
      <c r="A38" s="227" t="s">
        <v>2230</v>
      </c>
      <c r="B38" s="155"/>
      <c r="C38" s="156"/>
      <c r="D38" s="157"/>
      <c r="E38" s="365"/>
      <c r="F38" s="366"/>
      <c r="G38" s="366"/>
      <c r="H38" s="366"/>
      <c r="I38" s="367"/>
      <c r="J38" s="143"/>
      <c r="K38" s="143" t="s">
        <v>8</v>
      </c>
      <c r="L38" s="143" t="s">
        <v>8</v>
      </c>
      <c r="M38" s="144" t="s">
        <v>8</v>
      </c>
      <c r="N38" s="143" t="s">
        <v>8</v>
      </c>
      <c r="O38" s="228"/>
      <c r="P38" s="229"/>
      <c r="Q38" s="230"/>
      <c r="R38" s="231"/>
      <c r="S38" s="232"/>
      <c r="T38" s="231"/>
      <c r="U38" s="232"/>
      <c r="V38" s="229"/>
      <c r="W38" s="233"/>
      <c r="X38" s="234"/>
      <c r="Y38" s="233"/>
      <c r="Z38" s="234"/>
      <c r="AA38" s="233"/>
      <c r="AB38" s="234"/>
      <c r="AC38" s="234"/>
      <c r="AD38" s="235"/>
      <c r="AE38" s="236"/>
      <c r="AF38" s="237"/>
      <c r="AG38" s="232"/>
      <c r="AH38" s="238"/>
      <c r="AI38" s="239"/>
      <c r="AJ38" s="240"/>
      <c r="AK38" s="241"/>
    </row>
    <row r="39" spans="1:37">
      <c r="A39" s="227" t="s">
        <v>2231</v>
      </c>
      <c r="B39" s="155"/>
      <c r="C39" s="156"/>
      <c r="D39" s="157"/>
      <c r="E39" s="365"/>
      <c r="F39" s="366"/>
      <c r="G39" s="366"/>
      <c r="H39" s="366"/>
      <c r="I39" s="367"/>
      <c r="J39" s="143"/>
      <c r="K39" s="143" t="s">
        <v>8</v>
      </c>
      <c r="L39" s="143" t="s">
        <v>8</v>
      </c>
      <c r="M39" s="144" t="s">
        <v>8</v>
      </c>
      <c r="N39" s="143" t="s">
        <v>8</v>
      </c>
      <c r="O39" s="228"/>
      <c r="P39" s="229"/>
      <c r="Q39" s="230"/>
      <c r="R39" s="231"/>
      <c r="S39" s="232"/>
      <c r="T39" s="231"/>
      <c r="U39" s="232"/>
      <c r="V39" s="229"/>
      <c r="W39" s="233"/>
      <c r="X39" s="234"/>
      <c r="Y39" s="233"/>
      <c r="Z39" s="234"/>
      <c r="AA39" s="233"/>
      <c r="AB39" s="234"/>
      <c r="AC39" s="234"/>
      <c r="AD39" s="235"/>
      <c r="AE39" s="236"/>
      <c r="AF39" s="237"/>
      <c r="AG39" s="232"/>
      <c r="AH39" s="238"/>
      <c r="AI39" s="239"/>
      <c r="AJ39" s="240"/>
      <c r="AK39" s="241"/>
    </row>
    <row r="40" spans="1:37">
      <c r="A40" s="227" t="s">
        <v>2232</v>
      </c>
      <c r="B40" s="155"/>
      <c r="C40" s="156"/>
      <c r="D40" s="157"/>
      <c r="E40" s="365"/>
      <c r="F40" s="366"/>
      <c r="G40" s="366"/>
      <c r="H40" s="366"/>
      <c r="I40" s="367"/>
      <c r="J40" s="143"/>
      <c r="K40" s="143" t="s">
        <v>8</v>
      </c>
      <c r="L40" s="143" t="s">
        <v>8</v>
      </c>
      <c r="M40" s="144" t="s">
        <v>8</v>
      </c>
      <c r="N40" s="143" t="s">
        <v>8</v>
      </c>
      <c r="O40" s="228"/>
      <c r="P40" s="229"/>
      <c r="Q40" s="230"/>
      <c r="R40" s="231"/>
      <c r="S40" s="232"/>
      <c r="T40" s="231"/>
      <c r="U40" s="232"/>
      <c r="V40" s="229"/>
      <c r="W40" s="233"/>
      <c r="X40" s="234"/>
      <c r="Y40" s="233"/>
      <c r="Z40" s="234"/>
      <c r="AA40" s="233"/>
      <c r="AB40" s="234"/>
      <c r="AC40" s="234"/>
      <c r="AD40" s="235"/>
      <c r="AE40" s="236"/>
      <c r="AF40" s="237"/>
      <c r="AG40" s="232"/>
      <c r="AH40" s="238"/>
      <c r="AI40" s="239"/>
      <c r="AJ40" s="240"/>
      <c r="AK40" s="241"/>
    </row>
    <row r="41" spans="1:37">
      <c r="A41" s="227" t="s">
        <v>2233</v>
      </c>
      <c r="B41" s="155"/>
      <c r="C41" s="156"/>
      <c r="D41" s="157"/>
      <c r="E41" s="365"/>
      <c r="F41" s="366"/>
      <c r="G41" s="366"/>
      <c r="H41" s="366"/>
      <c r="I41" s="367"/>
      <c r="J41" s="143"/>
      <c r="K41" s="143" t="s">
        <v>8</v>
      </c>
      <c r="L41" s="143" t="s">
        <v>8</v>
      </c>
      <c r="M41" s="144" t="s">
        <v>8</v>
      </c>
      <c r="N41" s="143" t="s">
        <v>8</v>
      </c>
      <c r="O41" s="228"/>
      <c r="P41" s="229"/>
      <c r="Q41" s="230"/>
      <c r="R41" s="231"/>
      <c r="S41" s="232"/>
      <c r="T41" s="231"/>
      <c r="U41" s="232"/>
      <c r="V41" s="229"/>
      <c r="W41" s="233"/>
      <c r="X41" s="234"/>
      <c r="Y41" s="233"/>
      <c r="Z41" s="234"/>
      <c r="AA41" s="233"/>
      <c r="AB41" s="234"/>
      <c r="AC41" s="234"/>
      <c r="AD41" s="235"/>
      <c r="AE41" s="236"/>
      <c r="AF41" s="237"/>
      <c r="AG41" s="232"/>
      <c r="AH41" s="238"/>
      <c r="AI41" s="239"/>
      <c r="AJ41" s="240"/>
      <c r="AK41" s="241"/>
    </row>
    <row r="42" spans="1:37">
      <c r="A42" s="227" t="s">
        <v>2234</v>
      </c>
      <c r="B42" s="155"/>
      <c r="C42" s="156"/>
      <c r="D42" s="157"/>
      <c r="E42" s="365"/>
      <c r="F42" s="366"/>
      <c r="G42" s="366"/>
      <c r="H42" s="366"/>
      <c r="I42" s="367"/>
      <c r="J42" s="143"/>
      <c r="K42" s="143" t="s">
        <v>8</v>
      </c>
      <c r="L42" s="143" t="s">
        <v>8</v>
      </c>
      <c r="M42" s="144" t="s">
        <v>8</v>
      </c>
      <c r="N42" s="143" t="s">
        <v>8</v>
      </c>
      <c r="O42" s="228"/>
      <c r="P42" s="229"/>
      <c r="Q42" s="230"/>
      <c r="R42" s="231"/>
      <c r="S42" s="232"/>
      <c r="T42" s="231"/>
      <c r="U42" s="232"/>
      <c r="V42" s="229"/>
      <c r="W42" s="233"/>
      <c r="X42" s="234"/>
      <c r="Y42" s="233"/>
      <c r="Z42" s="234"/>
      <c r="AA42" s="233"/>
      <c r="AB42" s="234"/>
      <c r="AC42" s="234"/>
      <c r="AD42" s="235"/>
      <c r="AE42" s="236"/>
      <c r="AF42" s="237"/>
      <c r="AG42" s="232"/>
      <c r="AH42" s="238"/>
      <c r="AI42" s="239"/>
      <c r="AJ42" s="240"/>
      <c r="AK42" s="241"/>
    </row>
    <row r="43" spans="1:37">
      <c r="A43" s="227" t="s">
        <v>2235</v>
      </c>
      <c r="B43" s="155"/>
      <c r="C43" s="156"/>
      <c r="D43" s="157"/>
      <c r="E43" s="365"/>
      <c r="F43" s="366"/>
      <c r="G43" s="366"/>
      <c r="H43" s="366"/>
      <c r="I43" s="367"/>
      <c r="J43" s="143"/>
      <c r="K43" s="143" t="s">
        <v>8</v>
      </c>
      <c r="L43" s="143" t="s">
        <v>8</v>
      </c>
      <c r="M43" s="144" t="s">
        <v>8</v>
      </c>
      <c r="N43" s="143" t="s">
        <v>8</v>
      </c>
      <c r="O43" s="228"/>
      <c r="P43" s="229"/>
      <c r="Q43" s="230"/>
      <c r="R43" s="231"/>
      <c r="S43" s="232"/>
      <c r="T43" s="231"/>
      <c r="U43" s="232"/>
      <c r="V43" s="229"/>
      <c r="W43" s="233"/>
      <c r="X43" s="234"/>
      <c r="Y43" s="233"/>
      <c r="Z43" s="234"/>
      <c r="AA43" s="233"/>
      <c r="AB43" s="234"/>
      <c r="AC43" s="234"/>
      <c r="AD43" s="235"/>
      <c r="AE43" s="236"/>
      <c r="AF43" s="237"/>
      <c r="AG43" s="232"/>
      <c r="AH43" s="238"/>
      <c r="AI43" s="239"/>
      <c r="AJ43" s="240"/>
      <c r="AK43" s="241"/>
    </row>
    <row r="44" spans="1:37">
      <c r="A44" s="227" t="s">
        <v>2236</v>
      </c>
      <c r="B44" s="155"/>
      <c r="C44" s="156"/>
      <c r="D44" s="157"/>
      <c r="E44" s="368"/>
      <c r="F44" s="369"/>
      <c r="G44" s="369"/>
      <c r="H44" s="369"/>
      <c r="I44" s="370"/>
      <c r="J44" s="143"/>
      <c r="K44" s="143" t="s">
        <v>8</v>
      </c>
      <c r="L44" s="143" t="s">
        <v>8</v>
      </c>
      <c r="M44" s="144" t="s">
        <v>8</v>
      </c>
      <c r="N44" s="143" t="s">
        <v>8</v>
      </c>
      <c r="O44" s="228"/>
      <c r="P44" s="229"/>
      <c r="Q44" s="230"/>
      <c r="R44" s="231"/>
      <c r="S44" s="232"/>
      <c r="T44" s="231"/>
      <c r="U44" s="232"/>
      <c r="V44" s="229"/>
      <c r="W44" s="233"/>
      <c r="X44" s="234"/>
      <c r="Y44" s="233"/>
      <c r="Z44" s="234"/>
      <c r="AA44" s="233"/>
      <c r="AB44" s="234"/>
      <c r="AC44" s="234"/>
      <c r="AD44" s="235"/>
      <c r="AE44" s="236"/>
      <c r="AF44" s="237"/>
      <c r="AG44" s="232"/>
      <c r="AH44" s="238"/>
      <c r="AI44" s="239"/>
      <c r="AJ44" s="240"/>
      <c r="AK44" s="241"/>
    </row>
    <row r="45" spans="1:37">
      <c r="A45" s="227" t="s">
        <v>2237</v>
      </c>
      <c r="B45" s="155"/>
      <c r="C45" s="156"/>
      <c r="D45" s="157"/>
      <c r="E45" s="368"/>
      <c r="F45" s="369"/>
      <c r="G45" s="369"/>
      <c r="H45" s="369"/>
      <c r="I45" s="370"/>
      <c r="J45" s="143"/>
      <c r="K45" s="143" t="s">
        <v>8</v>
      </c>
      <c r="L45" s="143" t="s">
        <v>8</v>
      </c>
      <c r="M45" s="144" t="s">
        <v>8</v>
      </c>
      <c r="N45" s="143" t="s">
        <v>8</v>
      </c>
      <c r="O45" s="228"/>
      <c r="P45" s="229"/>
      <c r="Q45" s="230"/>
      <c r="R45" s="231"/>
      <c r="S45" s="232"/>
      <c r="T45" s="231"/>
      <c r="U45" s="232"/>
      <c r="V45" s="229"/>
      <c r="W45" s="233"/>
      <c r="X45" s="234"/>
      <c r="Y45" s="233"/>
      <c r="Z45" s="234"/>
      <c r="AA45" s="233"/>
      <c r="AB45" s="234"/>
      <c r="AC45" s="234"/>
      <c r="AD45" s="235"/>
      <c r="AE45" s="236"/>
      <c r="AF45" s="237"/>
      <c r="AG45" s="232"/>
      <c r="AH45" s="238"/>
      <c r="AI45" s="239"/>
      <c r="AJ45" s="240"/>
      <c r="AK45" s="241"/>
    </row>
    <row r="46" spans="1:37">
      <c r="A46" s="227" t="s">
        <v>2238</v>
      </c>
      <c r="B46" s="155"/>
      <c r="C46" s="156"/>
      <c r="D46" s="157"/>
      <c r="E46" s="365"/>
      <c r="F46" s="366"/>
      <c r="G46" s="366"/>
      <c r="H46" s="366"/>
      <c r="I46" s="367"/>
      <c r="J46" s="143"/>
      <c r="K46" s="143" t="s">
        <v>8</v>
      </c>
      <c r="L46" s="143" t="s">
        <v>8</v>
      </c>
      <c r="M46" s="144" t="s">
        <v>8</v>
      </c>
      <c r="N46" s="143" t="s">
        <v>8</v>
      </c>
      <c r="O46" s="228"/>
      <c r="P46" s="229"/>
      <c r="Q46" s="230"/>
      <c r="R46" s="231"/>
      <c r="S46" s="232"/>
      <c r="T46" s="231"/>
      <c r="U46" s="232"/>
      <c r="V46" s="229"/>
      <c r="W46" s="233"/>
      <c r="X46" s="234"/>
      <c r="Y46" s="233"/>
      <c r="Z46" s="234"/>
      <c r="AA46" s="233"/>
      <c r="AB46" s="234"/>
      <c r="AC46" s="234"/>
      <c r="AD46" s="235"/>
      <c r="AE46" s="236"/>
      <c r="AF46" s="237"/>
      <c r="AG46" s="232"/>
      <c r="AH46" s="238"/>
      <c r="AI46" s="239"/>
      <c r="AJ46" s="240"/>
      <c r="AK46" s="241"/>
    </row>
    <row r="47" spans="1:37">
      <c r="A47" s="227" t="s">
        <v>2239</v>
      </c>
      <c r="B47" s="155"/>
      <c r="C47" s="156"/>
      <c r="D47" s="157"/>
      <c r="E47" s="365"/>
      <c r="F47" s="366"/>
      <c r="G47" s="366"/>
      <c r="H47" s="366"/>
      <c r="I47" s="367"/>
      <c r="J47" s="143"/>
      <c r="K47" s="143" t="s">
        <v>8</v>
      </c>
      <c r="L47" s="143" t="s">
        <v>8</v>
      </c>
      <c r="M47" s="144" t="s">
        <v>8</v>
      </c>
      <c r="N47" s="143" t="s">
        <v>8</v>
      </c>
      <c r="O47" s="228"/>
      <c r="P47" s="229"/>
      <c r="Q47" s="230"/>
      <c r="R47" s="231"/>
      <c r="S47" s="232"/>
      <c r="T47" s="231"/>
      <c r="U47" s="232"/>
      <c r="V47" s="229"/>
      <c r="W47" s="233"/>
      <c r="X47" s="234"/>
      <c r="Y47" s="233"/>
      <c r="Z47" s="234"/>
      <c r="AA47" s="233"/>
      <c r="AB47" s="234"/>
      <c r="AC47" s="234"/>
      <c r="AD47" s="235"/>
      <c r="AE47" s="236"/>
      <c r="AF47" s="237"/>
      <c r="AG47" s="232"/>
      <c r="AH47" s="238"/>
      <c r="AI47" s="239"/>
      <c r="AJ47" s="240"/>
      <c r="AK47" s="241"/>
    </row>
    <row r="48" spans="1:37">
      <c r="A48" s="227" t="s">
        <v>2240</v>
      </c>
      <c r="B48" s="155"/>
      <c r="C48" s="156"/>
      <c r="D48" s="157"/>
      <c r="E48" s="365"/>
      <c r="F48" s="366"/>
      <c r="G48" s="366"/>
      <c r="H48" s="366"/>
      <c r="I48" s="367"/>
      <c r="J48" s="143"/>
      <c r="K48" s="143" t="s">
        <v>8</v>
      </c>
      <c r="L48" s="143" t="s">
        <v>8</v>
      </c>
      <c r="M48" s="144" t="s">
        <v>8</v>
      </c>
      <c r="N48" s="143" t="s">
        <v>8</v>
      </c>
      <c r="O48" s="228"/>
      <c r="P48" s="229"/>
      <c r="Q48" s="230"/>
      <c r="R48" s="231"/>
      <c r="S48" s="232"/>
      <c r="T48" s="231"/>
      <c r="U48" s="232"/>
      <c r="V48" s="229"/>
      <c r="W48" s="233"/>
      <c r="X48" s="234"/>
      <c r="Y48" s="233"/>
      <c r="Z48" s="234"/>
      <c r="AA48" s="233"/>
      <c r="AB48" s="234"/>
      <c r="AC48" s="234"/>
      <c r="AD48" s="235"/>
      <c r="AE48" s="236"/>
      <c r="AF48" s="237"/>
      <c r="AG48" s="232"/>
      <c r="AH48" s="238"/>
      <c r="AI48" s="239"/>
      <c r="AJ48" s="240"/>
      <c r="AK48" s="241"/>
    </row>
    <row r="49" spans="1:37">
      <c r="A49" s="227" t="s">
        <v>2241</v>
      </c>
      <c r="B49" s="155"/>
      <c r="C49" s="156"/>
      <c r="D49" s="157"/>
      <c r="E49" s="365"/>
      <c r="F49" s="366"/>
      <c r="G49" s="366"/>
      <c r="H49" s="366"/>
      <c r="I49" s="367"/>
      <c r="J49" s="143"/>
      <c r="K49" s="143" t="s">
        <v>8</v>
      </c>
      <c r="L49" s="143" t="s">
        <v>8</v>
      </c>
      <c r="M49" s="144" t="s">
        <v>8</v>
      </c>
      <c r="N49" s="143" t="s">
        <v>8</v>
      </c>
      <c r="O49" s="228"/>
      <c r="P49" s="229"/>
      <c r="Q49" s="230"/>
      <c r="R49" s="231"/>
      <c r="S49" s="232"/>
      <c r="T49" s="231"/>
      <c r="U49" s="232"/>
      <c r="V49" s="229"/>
      <c r="W49" s="233"/>
      <c r="X49" s="234"/>
      <c r="Y49" s="233"/>
      <c r="Z49" s="234"/>
      <c r="AA49" s="233"/>
      <c r="AB49" s="234"/>
      <c r="AC49" s="234"/>
      <c r="AD49" s="235"/>
      <c r="AE49" s="236"/>
      <c r="AF49" s="237"/>
      <c r="AG49" s="232"/>
      <c r="AH49" s="238"/>
      <c r="AI49" s="239"/>
      <c r="AJ49" s="240"/>
      <c r="AK49" s="241"/>
    </row>
    <row r="50" spans="1:37">
      <c r="A50" s="227" t="s">
        <v>2242</v>
      </c>
      <c r="B50" s="155"/>
      <c r="C50" s="156"/>
      <c r="D50" s="157"/>
      <c r="E50" s="365"/>
      <c r="F50" s="366"/>
      <c r="G50" s="366"/>
      <c r="H50" s="366"/>
      <c r="I50" s="367"/>
      <c r="J50" s="143"/>
      <c r="K50" s="143" t="s">
        <v>8</v>
      </c>
      <c r="L50" s="143" t="s">
        <v>8</v>
      </c>
      <c r="M50" s="144" t="s">
        <v>8</v>
      </c>
      <c r="N50" s="143" t="s">
        <v>8</v>
      </c>
      <c r="O50" s="228"/>
      <c r="P50" s="229"/>
      <c r="Q50" s="230"/>
      <c r="R50" s="231"/>
      <c r="S50" s="232"/>
      <c r="T50" s="231"/>
      <c r="U50" s="232"/>
      <c r="V50" s="229"/>
      <c r="W50" s="233"/>
      <c r="X50" s="234"/>
      <c r="Y50" s="233"/>
      <c r="Z50" s="234"/>
      <c r="AA50" s="233"/>
      <c r="AB50" s="234"/>
      <c r="AC50" s="234"/>
      <c r="AD50" s="235"/>
      <c r="AE50" s="236"/>
      <c r="AF50" s="237"/>
      <c r="AG50" s="232"/>
      <c r="AH50" s="238"/>
      <c r="AI50" s="239"/>
      <c r="AJ50" s="240"/>
      <c r="AK50" s="241"/>
    </row>
    <row r="51" spans="1:37">
      <c r="A51" s="227" t="s">
        <v>2243</v>
      </c>
      <c r="B51" s="155"/>
      <c r="C51" s="156"/>
      <c r="D51" s="157"/>
      <c r="E51" s="365"/>
      <c r="F51" s="366"/>
      <c r="G51" s="366"/>
      <c r="H51" s="366"/>
      <c r="I51" s="367"/>
      <c r="J51" s="143"/>
      <c r="K51" s="143" t="s">
        <v>8</v>
      </c>
      <c r="L51" s="143" t="s">
        <v>8</v>
      </c>
      <c r="M51" s="144" t="s">
        <v>8</v>
      </c>
      <c r="N51" s="143" t="s">
        <v>8</v>
      </c>
      <c r="O51" s="228"/>
      <c r="P51" s="229"/>
      <c r="Q51" s="230"/>
      <c r="R51" s="231"/>
      <c r="S51" s="232"/>
      <c r="T51" s="231"/>
      <c r="U51" s="232"/>
      <c r="V51" s="229"/>
      <c r="W51" s="233"/>
      <c r="X51" s="234"/>
      <c r="Y51" s="233"/>
      <c r="Z51" s="234"/>
      <c r="AA51" s="233"/>
      <c r="AB51" s="234"/>
      <c r="AC51" s="234"/>
      <c r="AD51" s="235"/>
      <c r="AE51" s="236"/>
      <c r="AF51" s="237"/>
      <c r="AG51" s="232"/>
      <c r="AH51" s="238"/>
      <c r="AI51" s="239"/>
      <c r="AJ51" s="240"/>
      <c r="AK51" s="241"/>
    </row>
    <row r="52" spans="1:37">
      <c r="A52" s="227" t="s">
        <v>2244</v>
      </c>
      <c r="B52" s="155"/>
      <c r="C52" s="156"/>
      <c r="D52" s="157"/>
      <c r="E52" s="365"/>
      <c r="F52" s="366"/>
      <c r="G52" s="366"/>
      <c r="H52" s="366"/>
      <c r="I52" s="367"/>
      <c r="J52" s="143"/>
      <c r="K52" s="143" t="s">
        <v>8</v>
      </c>
      <c r="L52" s="143" t="s">
        <v>8</v>
      </c>
      <c r="M52" s="144" t="s">
        <v>8</v>
      </c>
      <c r="N52" s="143" t="s">
        <v>8</v>
      </c>
      <c r="O52" s="228"/>
      <c r="P52" s="229"/>
      <c r="Q52" s="230"/>
      <c r="R52" s="231"/>
      <c r="S52" s="232"/>
      <c r="T52" s="231"/>
      <c r="U52" s="232"/>
      <c r="V52" s="229"/>
      <c r="W52" s="233"/>
      <c r="X52" s="234"/>
      <c r="Y52" s="233"/>
      <c r="Z52" s="234"/>
      <c r="AA52" s="233"/>
      <c r="AB52" s="234"/>
      <c r="AC52" s="234"/>
      <c r="AD52" s="235"/>
      <c r="AE52" s="236"/>
      <c r="AF52" s="237"/>
      <c r="AG52" s="232"/>
      <c r="AH52" s="238"/>
      <c r="AI52" s="239"/>
      <c r="AJ52" s="240"/>
      <c r="AK52" s="241"/>
    </row>
    <row r="53" spans="1:37">
      <c r="A53" s="227" t="s">
        <v>2245</v>
      </c>
      <c r="B53" s="155"/>
      <c r="C53" s="156"/>
      <c r="D53" s="157"/>
      <c r="E53" s="365"/>
      <c r="F53" s="366"/>
      <c r="G53" s="366"/>
      <c r="H53" s="366"/>
      <c r="I53" s="367"/>
      <c r="J53" s="143"/>
      <c r="K53" s="143" t="s">
        <v>8</v>
      </c>
      <c r="L53" s="143" t="s">
        <v>8</v>
      </c>
      <c r="M53" s="144" t="s">
        <v>8</v>
      </c>
      <c r="N53" s="143" t="s">
        <v>8</v>
      </c>
      <c r="O53" s="228"/>
      <c r="P53" s="229"/>
      <c r="Q53" s="230"/>
      <c r="R53" s="231"/>
      <c r="S53" s="232"/>
      <c r="T53" s="231"/>
      <c r="U53" s="232"/>
      <c r="V53" s="229"/>
      <c r="W53" s="233"/>
      <c r="X53" s="234"/>
      <c r="Y53" s="233"/>
      <c r="Z53" s="234"/>
      <c r="AA53" s="233"/>
      <c r="AB53" s="234"/>
      <c r="AC53" s="234"/>
      <c r="AD53" s="235"/>
      <c r="AE53" s="236"/>
      <c r="AF53" s="237"/>
      <c r="AG53" s="232"/>
      <c r="AH53" s="238"/>
      <c r="AI53" s="239"/>
      <c r="AJ53" s="240"/>
      <c r="AK53" s="241"/>
    </row>
    <row r="54" spans="1:37">
      <c r="A54" s="227" t="s">
        <v>2246</v>
      </c>
      <c r="B54" s="155"/>
      <c r="C54" s="156"/>
      <c r="D54" s="157"/>
      <c r="E54" s="365"/>
      <c r="F54" s="366"/>
      <c r="G54" s="366"/>
      <c r="H54" s="366"/>
      <c r="I54" s="367"/>
      <c r="J54" s="143"/>
      <c r="K54" s="143" t="s">
        <v>8</v>
      </c>
      <c r="L54" s="143" t="s">
        <v>8</v>
      </c>
      <c r="M54" s="144" t="s">
        <v>8</v>
      </c>
      <c r="N54" s="143" t="s">
        <v>8</v>
      </c>
      <c r="O54" s="228"/>
      <c r="P54" s="229"/>
      <c r="Q54" s="230"/>
      <c r="R54" s="231"/>
      <c r="S54" s="232"/>
      <c r="T54" s="231"/>
      <c r="U54" s="232"/>
      <c r="V54" s="229"/>
      <c r="W54" s="233"/>
      <c r="X54" s="234"/>
      <c r="Y54" s="233"/>
      <c r="Z54" s="234"/>
      <c r="AA54" s="233"/>
      <c r="AB54" s="234"/>
      <c r="AC54" s="234"/>
      <c r="AD54" s="235"/>
      <c r="AE54" s="236"/>
      <c r="AF54" s="237"/>
      <c r="AG54" s="232"/>
      <c r="AH54" s="238"/>
      <c r="AI54" s="239"/>
      <c r="AJ54" s="240"/>
      <c r="AK54" s="241"/>
    </row>
    <row r="55" spans="1:37">
      <c r="A55" s="227" t="s">
        <v>2247</v>
      </c>
      <c r="B55" s="155"/>
      <c r="C55" s="156"/>
      <c r="D55" s="157"/>
      <c r="E55" s="365"/>
      <c r="F55" s="366"/>
      <c r="G55" s="366"/>
      <c r="H55" s="366"/>
      <c r="I55" s="367"/>
      <c r="J55" s="143"/>
      <c r="K55" s="143" t="s">
        <v>8</v>
      </c>
      <c r="L55" s="143" t="s">
        <v>8</v>
      </c>
      <c r="M55" s="144" t="s">
        <v>8</v>
      </c>
      <c r="N55" s="143" t="s">
        <v>8</v>
      </c>
      <c r="O55" s="228"/>
      <c r="P55" s="229"/>
      <c r="Q55" s="230"/>
      <c r="R55" s="231"/>
      <c r="S55" s="232"/>
      <c r="T55" s="231"/>
      <c r="U55" s="232"/>
      <c r="V55" s="229"/>
      <c r="W55" s="233"/>
      <c r="X55" s="234"/>
      <c r="Y55" s="233"/>
      <c r="Z55" s="234"/>
      <c r="AA55" s="233"/>
      <c r="AB55" s="234"/>
      <c r="AC55" s="234"/>
      <c r="AD55" s="235"/>
      <c r="AE55" s="236"/>
      <c r="AF55" s="237"/>
      <c r="AG55" s="232"/>
      <c r="AH55" s="238"/>
      <c r="AI55" s="239"/>
      <c r="AJ55" s="240"/>
      <c r="AK55" s="241"/>
    </row>
    <row r="56" spans="1:37">
      <c r="A56" s="227" t="s">
        <v>2248</v>
      </c>
      <c r="B56" s="155"/>
      <c r="C56" s="156"/>
      <c r="D56" s="157"/>
      <c r="E56" s="359"/>
      <c r="F56" s="360"/>
      <c r="G56" s="360"/>
      <c r="H56" s="360"/>
      <c r="I56" s="361"/>
      <c r="J56" s="143"/>
      <c r="K56" s="144"/>
      <c r="L56" s="156"/>
      <c r="M56" s="144" t="s">
        <v>8</v>
      </c>
      <c r="N56" s="156"/>
      <c r="O56" s="228"/>
      <c r="P56" s="229"/>
      <c r="Q56" s="230"/>
      <c r="R56" s="231"/>
      <c r="S56" s="232"/>
      <c r="T56" s="231"/>
      <c r="U56" s="232"/>
      <c r="V56" s="229"/>
      <c r="W56" s="233"/>
      <c r="X56" s="234"/>
      <c r="Y56" s="233"/>
      <c r="Z56" s="234"/>
      <c r="AA56" s="233"/>
      <c r="AB56" s="234"/>
      <c r="AC56" s="234"/>
      <c r="AD56" s="235"/>
      <c r="AE56" s="236"/>
      <c r="AF56" s="237"/>
      <c r="AG56" s="232"/>
      <c r="AH56" s="238"/>
      <c r="AI56" s="239"/>
      <c r="AJ56" s="240"/>
      <c r="AK56" s="241"/>
    </row>
    <row r="57" spans="1:37">
      <c r="A57" s="227" t="s">
        <v>2249</v>
      </c>
      <c r="B57" s="155"/>
      <c r="C57" s="156"/>
      <c r="D57" s="157"/>
      <c r="E57" s="359"/>
      <c r="F57" s="360"/>
      <c r="G57" s="360"/>
      <c r="H57" s="360"/>
      <c r="I57" s="361"/>
      <c r="J57" s="143"/>
      <c r="K57" s="144"/>
      <c r="L57" s="156"/>
      <c r="M57" s="144" t="s">
        <v>8</v>
      </c>
      <c r="N57" s="156"/>
      <c r="O57" s="228"/>
      <c r="P57" s="229"/>
      <c r="Q57" s="230"/>
      <c r="R57" s="231"/>
      <c r="S57" s="232"/>
      <c r="T57" s="231"/>
      <c r="U57" s="232"/>
      <c r="V57" s="229"/>
      <c r="W57" s="233"/>
      <c r="X57" s="234"/>
      <c r="Y57" s="233"/>
      <c r="Z57" s="234"/>
      <c r="AA57" s="233"/>
      <c r="AB57" s="234"/>
      <c r="AC57" s="234"/>
      <c r="AD57" s="235"/>
      <c r="AE57" s="236"/>
      <c r="AF57" s="237"/>
      <c r="AG57" s="232"/>
      <c r="AH57" s="238"/>
      <c r="AI57" s="239"/>
      <c r="AJ57" s="240"/>
      <c r="AK57" s="241"/>
    </row>
    <row r="58" spans="1:37">
      <c r="A58" s="227" t="s">
        <v>2250</v>
      </c>
      <c r="B58" s="155"/>
      <c r="C58" s="156"/>
      <c r="D58" s="157"/>
      <c r="E58" s="359"/>
      <c r="F58" s="360"/>
      <c r="G58" s="360"/>
      <c r="H58" s="360"/>
      <c r="I58" s="361"/>
      <c r="J58" s="143"/>
      <c r="K58" s="144"/>
      <c r="L58" s="156"/>
      <c r="M58" s="144" t="s">
        <v>8</v>
      </c>
      <c r="N58" s="156"/>
      <c r="O58" s="228"/>
      <c r="P58" s="229"/>
      <c r="Q58" s="230"/>
      <c r="R58" s="231"/>
      <c r="S58" s="232"/>
      <c r="T58" s="231"/>
      <c r="U58" s="232"/>
      <c r="V58" s="229"/>
      <c r="W58" s="233"/>
      <c r="X58" s="234"/>
      <c r="Y58" s="233"/>
      <c r="Z58" s="234"/>
      <c r="AA58" s="233"/>
      <c r="AB58" s="234"/>
      <c r="AC58" s="234"/>
      <c r="AD58" s="235"/>
      <c r="AE58" s="236"/>
      <c r="AF58" s="237"/>
      <c r="AG58" s="232"/>
      <c r="AH58" s="238"/>
      <c r="AI58" s="239"/>
      <c r="AJ58" s="240"/>
      <c r="AK58" s="241"/>
    </row>
    <row r="59" spans="1:37">
      <c r="A59" s="227" t="s">
        <v>2251</v>
      </c>
      <c r="B59" s="155"/>
      <c r="C59" s="156"/>
      <c r="D59" s="157"/>
      <c r="E59" s="359"/>
      <c r="F59" s="360"/>
      <c r="G59" s="360"/>
      <c r="H59" s="360"/>
      <c r="I59" s="361"/>
      <c r="J59" s="143"/>
      <c r="K59" s="144"/>
      <c r="L59" s="156"/>
      <c r="M59" s="144" t="s">
        <v>8</v>
      </c>
      <c r="N59" s="156"/>
      <c r="O59" s="228"/>
      <c r="P59" s="229"/>
      <c r="Q59" s="230"/>
      <c r="R59" s="231"/>
      <c r="S59" s="232"/>
      <c r="T59" s="231"/>
      <c r="U59" s="232"/>
      <c r="V59" s="229"/>
      <c r="W59" s="233"/>
      <c r="X59" s="234"/>
      <c r="Y59" s="233"/>
      <c r="Z59" s="234"/>
      <c r="AA59" s="233"/>
      <c r="AB59" s="234"/>
      <c r="AC59" s="234"/>
      <c r="AD59" s="235"/>
      <c r="AE59" s="236"/>
      <c r="AF59" s="237"/>
      <c r="AG59" s="232"/>
      <c r="AH59" s="238"/>
      <c r="AI59" s="239"/>
      <c r="AJ59" s="240"/>
      <c r="AK59" s="241"/>
    </row>
    <row r="60" spans="1:37">
      <c r="A60" s="227" t="s">
        <v>2252</v>
      </c>
      <c r="B60" s="155"/>
      <c r="C60" s="156"/>
      <c r="D60" s="157"/>
      <c r="E60" s="359"/>
      <c r="F60" s="360"/>
      <c r="G60" s="360"/>
      <c r="H60" s="360"/>
      <c r="I60" s="361"/>
      <c r="J60" s="143"/>
      <c r="K60" s="144"/>
      <c r="L60" s="156"/>
      <c r="M60" s="144" t="s">
        <v>8</v>
      </c>
      <c r="N60" s="156"/>
      <c r="O60" s="228"/>
      <c r="P60" s="229"/>
      <c r="Q60" s="230"/>
      <c r="R60" s="231"/>
      <c r="S60" s="232"/>
      <c r="T60" s="231"/>
      <c r="U60" s="232"/>
      <c r="V60" s="229"/>
      <c r="W60" s="233"/>
      <c r="X60" s="234"/>
      <c r="Y60" s="233"/>
      <c r="Z60" s="234"/>
      <c r="AA60" s="233"/>
      <c r="AB60" s="234"/>
      <c r="AC60" s="234"/>
      <c r="AD60" s="235"/>
      <c r="AE60" s="236"/>
      <c r="AF60" s="237"/>
      <c r="AG60" s="232"/>
      <c r="AH60" s="238"/>
      <c r="AI60" s="239"/>
      <c r="AJ60" s="240"/>
      <c r="AK60" s="241"/>
    </row>
    <row r="61" spans="1:37">
      <c r="A61" s="227" t="s">
        <v>2253</v>
      </c>
      <c r="B61" s="155"/>
      <c r="C61" s="156"/>
      <c r="D61" s="157"/>
      <c r="E61" s="359"/>
      <c r="F61" s="360"/>
      <c r="G61" s="360"/>
      <c r="H61" s="360"/>
      <c r="I61" s="361"/>
      <c r="J61" s="143"/>
      <c r="K61" s="144"/>
      <c r="L61" s="156"/>
      <c r="M61" s="144" t="s">
        <v>8</v>
      </c>
      <c r="N61" s="156"/>
      <c r="O61" s="228"/>
      <c r="P61" s="229"/>
      <c r="Q61" s="230"/>
      <c r="R61" s="231"/>
      <c r="S61" s="232"/>
      <c r="T61" s="231"/>
      <c r="U61" s="232"/>
      <c r="V61" s="229"/>
      <c r="W61" s="233"/>
      <c r="X61" s="234"/>
      <c r="Y61" s="233"/>
      <c r="Z61" s="234"/>
      <c r="AA61" s="233"/>
      <c r="AB61" s="234"/>
      <c r="AC61" s="234"/>
      <c r="AD61" s="235"/>
      <c r="AE61" s="236"/>
      <c r="AF61" s="237"/>
      <c r="AG61" s="232"/>
      <c r="AH61" s="238"/>
      <c r="AI61" s="239"/>
      <c r="AJ61" s="240"/>
      <c r="AK61" s="241"/>
    </row>
    <row r="62" spans="1:37">
      <c r="A62" s="227" t="s">
        <v>2254</v>
      </c>
      <c r="B62" s="155"/>
      <c r="C62" s="156"/>
      <c r="D62" s="157"/>
      <c r="E62" s="359"/>
      <c r="F62" s="360"/>
      <c r="G62" s="360"/>
      <c r="H62" s="360"/>
      <c r="I62" s="361"/>
      <c r="J62" s="143"/>
      <c r="K62" s="144"/>
      <c r="L62" s="156"/>
      <c r="M62" s="144" t="s">
        <v>8</v>
      </c>
      <c r="N62" s="156"/>
      <c r="O62" s="228"/>
      <c r="P62" s="229"/>
      <c r="Q62" s="230"/>
      <c r="R62" s="231"/>
      <c r="S62" s="232"/>
      <c r="T62" s="231"/>
      <c r="U62" s="232"/>
      <c r="V62" s="229"/>
      <c r="W62" s="233"/>
      <c r="X62" s="234"/>
      <c r="Y62" s="233"/>
      <c r="Z62" s="234"/>
      <c r="AA62" s="233"/>
      <c r="AB62" s="234"/>
      <c r="AC62" s="234"/>
      <c r="AD62" s="235"/>
      <c r="AE62" s="236"/>
      <c r="AF62" s="237"/>
      <c r="AG62" s="232"/>
      <c r="AH62" s="238"/>
      <c r="AI62" s="239"/>
      <c r="AJ62" s="240"/>
      <c r="AK62" s="241"/>
    </row>
    <row r="63" spans="1:37">
      <c r="A63" s="227" t="s">
        <v>2255</v>
      </c>
      <c r="B63" s="155"/>
      <c r="C63" s="156"/>
      <c r="D63" s="157"/>
      <c r="E63" s="359"/>
      <c r="F63" s="360"/>
      <c r="G63" s="360"/>
      <c r="H63" s="360"/>
      <c r="I63" s="361"/>
      <c r="J63" s="143"/>
      <c r="K63" s="144"/>
      <c r="L63" s="156"/>
      <c r="M63" s="144" t="s">
        <v>8</v>
      </c>
      <c r="N63" s="156"/>
      <c r="O63" s="228"/>
      <c r="P63" s="229"/>
      <c r="Q63" s="230"/>
      <c r="R63" s="231"/>
      <c r="S63" s="232"/>
      <c r="T63" s="231"/>
      <c r="U63" s="232"/>
      <c r="V63" s="229"/>
      <c r="W63" s="233"/>
      <c r="X63" s="234"/>
      <c r="Y63" s="233"/>
      <c r="Z63" s="234"/>
      <c r="AA63" s="233"/>
      <c r="AB63" s="234"/>
      <c r="AC63" s="234"/>
      <c r="AD63" s="235"/>
      <c r="AE63" s="236"/>
      <c r="AF63" s="237"/>
      <c r="AG63" s="232"/>
      <c r="AH63" s="238"/>
      <c r="AI63" s="239"/>
      <c r="AJ63" s="240"/>
      <c r="AK63" s="241"/>
    </row>
    <row r="64" spans="1:37">
      <c r="A64" s="227"/>
      <c r="B64" s="155"/>
      <c r="C64" s="156"/>
      <c r="D64" s="157"/>
      <c r="E64" s="359"/>
      <c r="F64" s="360"/>
      <c r="G64" s="360"/>
      <c r="H64" s="360"/>
      <c r="I64" s="361"/>
      <c r="J64" s="143"/>
      <c r="K64" s="144"/>
      <c r="L64" s="156"/>
      <c r="M64" s="144" t="s">
        <v>8</v>
      </c>
      <c r="N64" s="156"/>
      <c r="O64" s="228"/>
      <c r="P64" s="229"/>
      <c r="Q64" s="230"/>
      <c r="R64" s="231"/>
      <c r="S64" s="232"/>
      <c r="T64" s="231"/>
      <c r="U64" s="232"/>
      <c r="V64" s="229"/>
      <c r="W64" s="233"/>
      <c r="X64" s="234"/>
      <c r="Y64" s="233"/>
      <c r="Z64" s="234"/>
      <c r="AA64" s="233"/>
      <c r="AB64" s="234"/>
      <c r="AC64" s="234"/>
      <c r="AD64" s="235"/>
      <c r="AE64" s="236"/>
      <c r="AF64" s="237"/>
      <c r="AG64" s="232"/>
      <c r="AH64" s="238"/>
      <c r="AI64" s="239"/>
      <c r="AJ64" s="240"/>
      <c r="AK64" s="241"/>
    </row>
    <row r="65" spans="1:37">
      <c r="A65" s="227"/>
      <c r="B65" s="155"/>
      <c r="C65" s="156"/>
      <c r="D65" s="157"/>
      <c r="E65" s="359"/>
      <c r="F65" s="360"/>
      <c r="G65" s="360"/>
      <c r="H65" s="360"/>
      <c r="I65" s="361"/>
      <c r="J65" s="143"/>
      <c r="K65" s="144"/>
      <c r="L65" s="156"/>
      <c r="M65" s="144" t="s">
        <v>8</v>
      </c>
      <c r="N65" s="156"/>
      <c r="O65" s="228"/>
      <c r="P65" s="229"/>
      <c r="Q65" s="230"/>
      <c r="R65" s="231"/>
      <c r="S65" s="232"/>
      <c r="T65" s="231"/>
      <c r="U65" s="232"/>
      <c r="V65" s="229"/>
      <c r="W65" s="233"/>
      <c r="X65" s="234"/>
      <c r="Y65" s="233"/>
      <c r="Z65" s="234"/>
      <c r="AA65" s="233"/>
      <c r="AB65" s="234"/>
      <c r="AC65" s="234"/>
      <c r="AD65" s="235"/>
      <c r="AE65" s="236"/>
      <c r="AF65" s="237"/>
      <c r="AG65" s="232"/>
      <c r="AH65" s="238"/>
      <c r="AI65" s="239"/>
      <c r="AJ65" s="240"/>
      <c r="AK65" s="241"/>
    </row>
    <row r="66" spans="1:37">
      <c r="A66" s="227"/>
      <c r="B66" s="155"/>
      <c r="C66" s="156"/>
      <c r="D66" s="157"/>
      <c r="E66" s="359"/>
      <c r="F66" s="360"/>
      <c r="G66" s="360"/>
      <c r="H66" s="360"/>
      <c r="I66" s="361"/>
      <c r="J66" s="143"/>
      <c r="K66" s="144"/>
      <c r="L66" s="156"/>
      <c r="M66" s="144" t="s">
        <v>8</v>
      </c>
      <c r="N66" s="156"/>
      <c r="O66" s="228"/>
      <c r="P66" s="229"/>
      <c r="Q66" s="230"/>
      <c r="R66" s="231"/>
      <c r="S66" s="232"/>
      <c r="T66" s="231"/>
      <c r="U66" s="232"/>
      <c r="V66" s="229"/>
      <c r="W66" s="233"/>
      <c r="X66" s="234"/>
      <c r="Y66" s="233"/>
      <c r="Z66" s="234"/>
      <c r="AA66" s="233"/>
      <c r="AB66" s="234"/>
      <c r="AC66" s="234"/>
      <c r="AD66" s="235"/>
      <c r="AE66" s="236"/>
      <c r="AF66" s="237"/>
      <c r="AG66" s="232"/>
      <c r="AH66" s="238"/>
      <c r="AI66" s="239"/>
      <c r="AJ66" s="240"/>
      <c r="AK66" s="241"/>
    </row>
    <row r="67" spans="1:37">
      <c r="A67" s="227"/>
      <c r="B67" s="155"/>
      <c r="C67" s="156"/>
      <c r="D67" s="157"/>
      <c r="E67" s="359"/>
      <c r="F67" s="360"/>
      <c r="G67" s="360"/>
      <c r="H67" s="360"/>
      <c r="I67" s="361"/>
      <c r="J67" s="143"/>
      <c r="K67" s="144"/>
      <c r="L67" s="156"/>
      <c r="M67" s="144" t="s">
        <v>8</v>
      </c>
      <c r="N67" s="156"/>
      <c r="O67" s="228"/>
      <c r="P67" s="229"/>
      <c r="Q67" s="230"/>
      <c r="R67" s="231"/>
      <c r="S67" s="232"/>
      <c r="T67" s="231"/>
      <c r="U67" s="232"/>
      <c r="V67" s="229"/>
      <c r="W67" s="233"/>
      <c r="X67" s="234"/>
      <c r="Y67" s="233"/>
      <c r="Z67" s="234"/>
      <c r="AA67" s="233"/>
      <c r="AB67" s="234"/>
      <c r="AC67" s="234"/>
      <c r="AD67" s="235"/>
      <c r="AE67" s="236"/>
      <c r="AF67" s="237"/>
      <c r="AG67" s="232"/>
      <c r="AH67" s="238"/>
      <c r="AI67" s="239"/>
      <c r="AJ67" s="240"/>
      <c r="AK67" s="241"/>
    </row>
    <row r="68" spans="1:37">
      <c r="A68" s="227"/>
      <c r="B68" s="155"/>
      <c r="C68" s="156"/>
      <c r="D68" s="157"/>
      <c r="E68" s="359"/>
      <c r="F68" s="360"/>
      <c r="G68" s="360"/>
      <c r="H68" s="360"/>
      <c r="I68" s="361"/>
      <c r="J68" s="143"/>
      <c r="K68" s="144"/>
      <c r="L68" s="156"/>
      <c r="M68" s="144" t="s">
        <v>8</v>
      </c>
      <c r="N68" s="156"/>
      <c r="O68" s="228"/>
      <c r="P68" s="229"/>
      <c r="Q68" s="230"/>
      <c r="R68" s="231"/>
      <c r="S68" s="232"/>
      <c r="T68" s="231"/>
      <c r="U68" s="232"/>
      <c r="V68" s="229"/>
      <c r="W68" s="233"/>
      <c r="X68" s="234"/>
      <c r="Y68" s="233"/>
      <c r="Z68" s="234"/>
      <c r="AA68" s="233"/>
      <c r="AB68" s="234"/>
      <c r="AC68" s="234"/>
      <c r="AD68" s="235"/>
      <c r="AE68" s="236"/>
      <c r="AF68" s="237"/>
      <c r="AG68" s="232"/>
      <c r="AH68" s="238"/>
      <c r="AI68" s="239"/>
      <c r="AJ68" s="240"/>
      <c r="AK68" s="241"/>
    </row>
    <row r="69" spans="1:37">
      <c r="A69" s="227"/>
      <c r="B69" s="155"/>
      <c r="C69" s="156"/>
      <c r="D69" s="157"/>
      <c r="E69" s="359"/>
      <c r="F69" s="360"/>
      <c r="G69" s="360"/>
      <c r="H69" s="360"/>
      <c r="I69" s="361"/>
      <c r="J69" s="143"/>
      <c r="K69" s="144"/>
      <c r="L69" s="156"/>
      <c r="M69" s="144" t="s">
        <v>8</v>
      </c>
      <c r="N69" s="156"/>
      <c r="O69" s="228"/>
      <c r="P69" s="229"/>
      <c r="Q69" s="230"/>
      <c r="R69" s="231"/>
      <c r="S69" s="232"/>
      <c r="T69" s="231"/>
      <c r="U69" s="232"/>
      <c r="V69" s="229"/>
      <c r="W69" s="233"/>
      <c r="X69" s="234"/>
      <c r="Y69" s="233"/>
      <c r="Z69" s="234"/>
      <c r="AA69" s="233"/>
      <c r="AB69" s="234"/>
      <c r="AC69" s="234"/>
      <c r="AD69" s="235"/>
      <c r="AE69" s="236"/>
      <c r="AF69" s="237"/>
      <c r="AG69" s="232"/>
      <c r="AH69" s="238"/>
      <c r="AI69" s="239"/>
      <c r="AJ69" s="240"/>
      <c r="AK69" s="241"/>
    </row>
    <row r="70" spans="1:37">
      <c r="A70" s="227"/>
      <c r="B70" s="155"/>
      <c r="C70" s="156"/>
      <c r="D70" s="157"/>
      <c r="E70" s="359"/>
      <c r="F70" s="360"/>
      <c r="G70" s="360"/>
      <c r="H70" s="360"/>
      <c r="I70" s="361"/>
      <c r="J70" s="143"/>
      <c r="K70" s="144"/>
      <c r="L70" s="156"/>
      <c r="M70" s="144" t="s">
        <v>8</v>
      </c>
      <c r="N70" s="156"/>
      <c r="O70" s="228"/>
      <c r="P70" s="229"/>
      <c r="Q70" s="230"/>
      <c r="R70" s="231"/>
      <c r="S70" s="232"/>
      <c r="T70" s="231"/>
      <c r="U70" s="232"/>
      <c r="V70" s="229"/>
      <c r="W70" s="233"/>
      <c r="X70" s="234"/>
      <c r="Y70" s="233"/>
      <c r="Z70" s="234"/>
      <c r="AA70" s="233"/>
      <c r="AB70" s="234"/>
      <c r="AC70" s="234"/>
      <c r="AD70" s="235"/>
      <c r="AE70" s="236"/>
      <c r="AF70" s="237"/>
      <c r="AG70" s="232"/>
      <c r="AH70" s="238"/>
      <c r="AI70" s="239"/>
      <c r="AJ70" s="240"/>
      <c r="AK70" s="241"/>
    </row>
    <row r="71" spans="1:37">
      <c r="A71" s="227"/>
      <c r="B71" s="155"/>
      <c r="C71" s="156"/>
      <c r="D71" s="157"/>
      <c r="E71" s="359"/>
      <c r="F71" s="360"/>
      <c r="G71" s="360"/>
      <c r="H71" s="360"/>
      <c r="I71" s="361"/>
      <c r="J71" s="143"/>
      <c r="K71" s="144"/>
      <c r="L71" s="156"/>
      <c r="M71" s="144" t="s">
        <v>8</v>
      </c>
      <c r="N71" s="156"/>
      <c r="O71" s="228"/>
      <c r="P71" s="229"/>
      <c r="Q71" s="230"/>
      <c r="R71" s="231"/>
      <c r="S71" s="232"/>
      <c r="T71" s="231"/>
      <c r="U71" s="232"/>
      <c r="V71" s="229"/>
      <c r="W71" s="233"/>
      <c r="X71" s="234"/>
      <c r="Y71" s="233"/>
      <c r="Z71" s="234"/>
      <c r="AA71" s="233"/>
      <c r="AB71" s="234"/>
      <c r="AC71" s="234"/>
      <c r="AD71" s="235"/>
      <c r="AE71" s="236"/>
      <c r="AF71" s="237"/>
      <c r="AG71" s="232"/>
      <c r="AH71" s="238"/>
      <c r="AI71" s="239"/>
      <c r="AJ71" s="240"/>
      <c r="AK71" s="241"/>
    </row>
    <row r="72" spans="1:37">
      <c r="A72" s="227"/>
      <c r="B72" s="155"/>
      <c r="C72" s="156"/>
      <c r="D72" s="157"/>
      <c r="E72" s="359"/>
      <c r="F72" s="360"/>
      <c r="G72" s="360"/>
      <c r="H72" s="360"/>
      <c r="I72" s="361"/>
      <c r="J72" s="143"/>
      <c r="K72" s="144"/>
      <c r="L72" s="156"/>
      <c r="M72" s="144" t="s">
        <v>8</v>
      </c>
      <c r="N72" s="156"/>
      <c r="O72" s="228"/>
      <c r="P72" s="229"/>
      <c r="Q72" s="230"/>
      <c r="R72" s="231"/>
      <c r="S72" s="232"/>
      <c r="T72" s="231"/>
      <c r="U72" s="232"/>
      <c r="V72" s="229"/>
      <c r="W72" s="233"/>
      <c r="X72" s="234"/>
      <c r="Y72" s="233"/>
      <c r="Z72" s="234"/>
      <c r="AA72" s="233"/>
      <c r="AB72" s="234"/>
      <c r="AC72" s="234"/>
      <c r="AD72" s="235"/>
      <c r="AE72" s="236"/>
      <c r="AF72" s="237"/>
      <c r="AG72" s="232"/>
      <c r="AH72" s="238"/>
      <c r="AI72" s="239"/>
      <c r="AJ72" s="240"/>
      <c r="AK72" s="241"/>
    </row>
    <row r="73" spans="1:37">
      <c r="A73" s="227"/>
      <c r="B73" s="155"/>
      <c r="C73" s="156"/>
      <c r="D73" s="157"/>
      <c r="E73" s="359"/>
      <c r="F73" s="360"/>
      <c r="G73" s="360"/>
      <c r="H73" s="360"/>
      <c r="I73" s="361"/>
      <c r="J73" s="143"/>
      <c r="K73" s="144"/>
      <c r="L73" s="156"/>
      <c r="M73" s="144" t="s">
        <v>8</v>
      </c>
      <c r="N73" s="156"/>
      <c r="O73" s="228"/>
      <c r="P73" s="229"/>
      <c r="Q73" s="230"/>
      <c r="R73" s="231"/>
      <c r="S73" s="232"/>
      <c r="T73" s="231"/>
      <c r="U73" s="232"/>
      <c r="V73" s="229"/>
      <c r="W73" s="233"/>
      <c r="X73" s="234"/>
      <c r="Y73" s="233"/>
      <c r="Z73" s="234"/>
      <c r="AA73" s="233"/>
      <c r="AB73" s="234"/>
      <c r="AC73" s="234"/>
      <c r="AD73" s="235"/>
      <c r="AE73" s="236"/>
      <c r="AF73" s="237"/>
      <c r="AG73" s="232"/>
      <c r="AH73" s="238"/>
      <c r="AI73" s="239"/>
      <c r="AJ73" s="240"/>
      <c r="AK73" s="241"/>
    </row>
    <row r="74" spans="1:37">
      <c r="A74" s="227"/>
      <c r="B74" s="155"/>
      <c r="C74" s="156"/>
      <c r="D74" s="157"/>
      <c r="E74" s="359"/>
      <c r="F74" s="360"/>
      <c r="G74" s="360"/>
      <c r="H74" s="360"/>
      <c r="I74" s="361"/>
      <c r="J74" s="143"/>
      <c r="K74" s="144"/>
      <c r="L74" s="156"/>
      <c r="M74" s="144" t="s">
        <v>8</v>
      </c>
      <c r="N74" s="156"/>
      <c r="O74" s="228"/>
      <c r="P74" s="229"/>
      <c r="Q74" s="230"/>
      <c r="R74" s="231"/>
      <c r="S74" s="232"/>
      <c r="T74" s="231"/>
      <c r="U74" s="232"/>
      <c r="V74" s="229"/>
      <c r="W74" s="233"/>
      <c r="X74" s="234"/>
      <c r="Y74" s="233"/>
      <c r="Z74" s="234"/>
      <c r="AA74" s="233"/>
      <c r="AB74" s="234"/>
      <c r="AC74" s="234"/>
      <c r="AD74" s="235"/>
      <c r="AE74" s="236"/>
      <c r="AF74" s="237"/>
      <c r="AG74" s="232"/>
      <c r="AH74" s="238"/>
      <c r="AI74" s="239"/>
      <c r="AJ74" s="240"/>
      <c r="AK74" s="241"/>
    </row>
    <row r="75" spans="1:37">
      <c r="A75" s="227"/>
      <c r="B75" s="155"/>
      <c r="C75" s="156"/>
      <c r="D75" s="157"/>
      <c r="E75" s="359"/>
      <c r="F75" s="360"/>
      <c r="G75" s="360"/>
      <c r="H75" s="360"/>
      <c r="I75" s="361"/>
      <c r="J75" s="143"/>
      <c r="K75" s="144"/>
      <c r="L75" s="156"/>
      <c r="M75" s="144" t="s">
        <v>8</v>
      </c>
      <c r="N75" s="156"/>
      <c r="O75" s="228"/>
      <c r="P75" s="229"/>
      <c r="Q75" s="230"/>
      <c r="R75" s="231"/>
      <c r="S75" s="232"/>
      <c r="T75" s="231"/>
      <c r="U75" s="232"/>
      <c r="V75" s="229"/>
      <c r="W75" s="233"/>
      <c r="X75" s="234"/>
      <c r="Y75" s="233"/>
      <c r="Z75" s="234"/>
      <c r="AA75" s="233"/>
      <c r="AB75" s="234"/>
      <c r="AC75" s="234"/>
      <c r="AD75" s="235"/>
      <c r="AE75" s="236"/>
      <c r="AF75" s="237"/>
      <c r="AG75" s="232"/>
      <c r="AH75" s="238"/>
      <c r="AI75" s="239"/>
      <c r="AJ75" s="240"/>
      <c r="AK75" s="241"/>
    </row>
    <row r="76" spans="1:37">
      <c r="A76" s="227"/>
      <c r="B76" s="155"/>
      <c r="C76" s="156"/>
      <c r="D76" s="157"/>
      <c r="E76" s="359"/>
      <c r="F76" s="360"/>
      <c r="G76" s="360"/>
      <c r="H76" s="360"/>
      <c r="I76" s="361"/>
      <c r="J76" s="143"/>
      <c r="K76" s="144"/>
      <c r="L76" s="156"/>
      <c r="M76" s="144" t="s">
        <v>8</v>
      </c>
      <c r="N76" s="156"/>
      <c r="O76" s="228"/>
      <c r="P76" s="229"/>
      <c r="Q76" s="230"/>
      <c r="R76" s="231"/>
      <c r="S76" s="232"/>
      <c r="T76" s="231"/>
      <c r="U76" s="232"/>
      <c r="V76" s="229"/>
      <c r="W76" s="233"/>
      <c r="X76" s="234"/>
      <c r="Y76" s="233"/>
      <c r="Z76" s="234"/>
      <c r="AA76" s="233"/>
      <c r="AB76" s="234"/>
      <c r="AC76" s="234"/>
      <c r="AD76" s="235"/>
      <c r="AE76" s="236"/>
      <c r="AF76" s="237"/>
      <c r="AG76" s="232"/>
      <c r="AH76" s="238"/>
      <c r="AI76" s="239"/>
      <c r="AJ76" s="240"/>
      <c r="AK76" s="241"/>
    </row>
    <row r="77" spans="1:37">
      <c r="A77" s="227"/>
      <c r="B77" s="155"/>
      <c r="C77" s="156"/>
      <c r="D77" s="157"/>
      <c r="E77" s="359"/>
      <c r="F77" s="360"/>
      <c r="G77" s="360"/>
      <c r="H77" s="360"/>
      <c r="I77" s="361"/>
      <c r="J77" s="143"/>
      <c r="K77" s="144"/>
      <c r="L77" s="156"/>
      <c r="M77" s="144" t="s">
        <v>8</v>
      </c>
      <c r="N77" s="156"/>
      <c r="O77" s="228"/>
      <c r="P77" s="229"/>
      <c r="Q77" s="230"/>
      <c r="R77" s="231"/>
      <c r="S77" s="232"/>
      <c r="T77" s="231"/>
      <c r="U77" s="232"/>
      <c r="V77" s="229"/>
      <c r="W77" s="233"/>
      <c r="X77" s="234"/>
      <c r="Y77" s="233"/>
      <c r="Z77" s="234"/>
      <c r="AA77" s="233"/>
      <c r="AB77" s="234"/>
      <c r="AC77" s="234"/>
      <c r="AD77" s="235"/>
      <c r="AE77" s="236"/>
      <c r="AF77" s="237"/>
      <c r="AG77" s="232"/>
      <c r="AH77" s="238"/>
      <c r="AI77" s="239"/>
      <c r="AJ77" s="240"/>
      <c r="AK77" s="241"/>
    </row>
    <row r="78" spans="1:37">
      <c r="A78" s="227"/>
      <c r="B78" s="155"/>
      <c r="C78" s="156"/>
      <c r="D78" s="157"/>
      <c r="E78" s="359"/>
      <c r="F78" s="360"/>
      <c r="G78" s="360"/>
      <c r="H78" s="360"/>
      <c r="I78" s="361"/>
      <c r="J78" s="143"/>
      <c r="K78" s="144"/>
      <c r="L78" s="156"/>
      <c r="M78" s="144" t="s">
        <v>8</v>
      </c>
      <c r="N78" s="156"/>
      <c r="O78" s="228"/>
      <c r="P78" s="229"/>
      <c r="Q78" s="230"/>
      <c r="R78" s="231"/>
      <c r="S78" s="232"/>
      <c r="T78" s="231"/>
      <c r="U78" s="232"/>
      <c r="V78" s="229"/>
      <c r="W78" s="233"/>
      <c r="X78" s="234"/>
      <c r="Y78" s="233"/>
      <c r="Z78" s="234"/>
      <c r="AA78" s="233"/>
      <c r="AB78" s="234"/>
      <c r="AC78" s="234"/>
      <c r="AD78" s="235"/>
      <c r="AE78" s="236"/>
      <c r="AF78" s="237"/>
      <c r="AG78" s="232"/>
      <c r="AH78" s="238"/>
      <c r="AI78" s="239"/>
      <c r="AJ78" s="240"/>
      <c r="AK78" s="241"/>
    </row>
    <row r="79" spans="1:37">
      <c r="A79" s="227"/>
      <c r="B79" s="155"/>
      <c r="C79" s="156"/>
      <c r="D79" s="157"/>
      <c r="E79" s="359"/>
      <c r="F79" s="360"/>
      <c r="G79" s="360"/>
      <c r="H79" s="360"/>
      <c r="I79" s="361"/>
      <c r="J79" s="143"/>
      <c r="K79" s="144"/>
      <c r="L79" s="156"/>
      <c r="M79" s="144" t="s">
        <v>8</v>
      </c>
      <c r="N79" s="156"/>
      <c r="O79" s="228"/>
      <c r="P79" s="229"/>
      <c r="Q79" s="230"/>
      <c r="R79" s="231"/>
      <c r="S79" s="232"/>
      <c r="T79" s="231"/>
      <c r="U79" s="232"/>
      <c r="V79" s="229"/>
      <c r="W79" s="233"/>
      <c r="X79" s="234"/>
      <c r="Y79" s="233"/>
      <c r="Z79" s="234"/>
      <c r="AA79" s="233"/>
      <c r="AB79" s="234"/>
      <c r="AC79" s="234"/>
      <c r="AD79" s="235"/>
      <c r="AE79" s="236"/>
      <c r="AF79" s="237"/>
      <c r="AG79" s="232"/>
      <c r="AH79" s="238"/>
      <c r="AI79" s="239"/>
      <c r="AJ79" s="240"/>
      <c r="AK79" s="241"/>
    </row>
    <row r="80" spans="1:37">
      <c r="A80" s="227"/>
      <c r="B80" s="155"/>
      <c r="C80" s="156"/>
      <c r="D80" s="157"/>
      <c r="E80" s="359"/>
      <c r="F80" s="360"/>
      <c r="G80" s="360"/>
      <c r="H80" s="360"/>
      <c r="I80" s="361"/>
      <c r="J80" s="143"/>
      <c r="K80" s="144"/>
      <c r="L80" s="156"/>
      <c r="M80" s="144" t="s">
        <v>8</v>
      </c>
      <c r="N80" s="156"/>
      <c r="O80" s="228"/>
      <c r="P80" s="229"/>
      <c r="Q80" s="230"/>
      <c r="R80" s="231"/>
      <c r="S80" s="232"/>
      <c r="T80" s="231"/>
      <c r="U80" s="232"/>
      <c r="V80" s="229"/>
      <c r="W80" s="233"/>
      <c r="X80" s="234"/>
      <c r="Y80" s="233"/>
      <c r="Z80" s="234"/>
      <c r="AA80" s="233"/>
      <c r="AB80" s="234"/>
      <c r="AC80" s="234"/>
      <c r="AD80" s="235"/>
      <c r="AE80" s="236"/>
      <c r="AF80" s="237"/>
      <c r="AG80" s="232"/>
      <c r="AH80" s="238"/>
      <c r="AI80" s="239"/>
      <c r="AJ80" s="240"/>
      <c r="AK80" s="241"/>
    </row>
    <row r="81" spans="1:37">
      <c r="A81" s="227"/>
      <c r="B81" s="155"/>
      <c r="C81" s="156"/>
      <c r="D81" s="157"/>
      <c r="E81" s="359"/>
      <c r="F81" s="360"/>
      <c r="G81" s="360"/>
      <c r="H81" s="360"/>
      <c r="I81" s="361"/>
      <c r="J81" s="143"/>
      <c r="K81" s="144"/>
      <c r="L81" s="156"/>
      <c r="M81" s="144" t="s">
        <v>8</v>
      </c>
      <c r="N81" s="156"/>
      <c r="O81" s="228"/>
      <c r="P81" s="229"/>
      <c r="Q81" s="230"/>
      <c r="R81" s="231"/>
      <c r="S81" s="232"/>
      <c r="T81" s="231"/>
      <c r="U81" s="232"/>
      <c r="V81" s="229"/>
      <c r="W81" s="233"/>
      <c r="X81" s="234"/>
      <c r="Y81" s="233"/>
      <c r="Z81" s="234"/>
      <c r="AA81" s="233"/>
      <c r="AB81" s="234"/>
      <c r="AC81" s="234"/>
      <c r="AD81" s="235"/>
      <c r="AE81" s="236"/>
      <c r="AF81" s="237"/>
      <c r="AG81" s="232"/>
      <c r="AH81" s="238"/>
      <c r="AI81" s="239"/>
      <c r="AJ81" s="240"/>
      <c r="AK81" s="241"/>
    </row>
    <row r="82" spans="1:37">
      <c r="A82" s="227"/>
      <c r="B82" s="155"/>
      <c r="C82" s="156"/>
      <c r="D82" s="157"/>
      <c r="E82" s="359"/>
      <c r="F82" s="360"/>
      <c r="G82" s="360"/>
      <c r="H82" s="360"/>
      <c r="I82" s="361"/>
      <c r="J82" s="143"/>
      <c r="K82" s="144"/>
      <c r="L82" s="156"/>
      <c r="M82" s="144" t="s">
        <v>8</v>
      </c>
      <c r="N82" s="156"/>
      <c r="O82" s="228"/>
      <c r="P82" s="229"/>
      <c r="Q82" s="230"/>
      <c r="R82" s="231"/>
      <c r="S82" s="232"/>
      <c r="T82" s="231"/>
      <c r="U82" s="232"/>
      <c r="V82" s="229"/>
      <c r="W82" s="233"/>
      <c r="X82" s="234"/>
      <c r="Y82" s="233"/>
      <c r="Z82" s="234"/>
      <c r="AA82" s="233"/>
      <c r="AB82" s="234"/>
      <c r="AC82" s="234"/>
      <c r="AD82" s="235"/>
      <c r="AE82" s="236"/>
      <c r="AF82" s="237"/>
      <c r="AG82" s="232"/>
      <c r="AH82" s="238"/>
      <c r="AI82" s="239"/>
      <c r="AJ82" s="240"/>
      <c r="AK82" s="241"/>
    </row>
    <row r="83" spans="1:37">
      <c r="A83" s="227"/>
      <c r="B83" s="155"/>
      <c r="C83" s="156"/>
      <c r="D83" s="157"/>
      <c r="E83" s="359"/>
      <c r="F83" s="360"/>
      <c r="G83" s="360"/>
      <c r="H83" s="360"/>
      <c r="I83" s="361"/>
      <c r="J83" s="143"/>
      <c r="K83" s="144"/>
      <c r="L83" s="156"/>
      <c r="M83" s="144" t="s">
        <v>8</v>
      </c>
      <c r="N83" s="156"/>
      <c r="O83" s="228"/>
      <c r="P83" s="229"/>
      <c r="Q83" s="230"/>
      <c r="R83" s="231"/>
      <c r="S83" s="232"/>
      <c r="T83" s="231"/>
      <c r="U83" s="232"/>
      <c r="V83" s="229"/>
      <c r="W83" s="233"/>
      <c r="X83" s="234"/>
      <c r="Y83" s="233"/>
      <c r="Z83" s="234"/>
      <c r="AA83" s="233"/>
      <c r="AB83" s="234"/>
      <c r="AC83" s="234"/>
      <c r="AD83" s="235"/>
      <c r="AE83" s="236"/>
      <c r="AF83" s="237"/>
      <c r="AG83" s="232"/>
      <c r="AH83" s="238"/>
      <c r="AI83" s="239"/>
      <c r="AJ83" s="240"/>
      <c r="AK83" s="241"/>
    </row>
    <row r="84" spans="1:37">
      <c r="A84" s="227"/>
      <c r="B84" s="155"/>
      <c r="C84" s="156"/>
      <c r="D84" s="157"/>
      <c r="E84" s="359"/>
      <c r="F84" s="360"/>
      <c r="G84" s="360"/>
      <c r="H84" s="360"/>
      <c r="I84" s="361"/>
      <c r="J84" s="143"/>
      <c r="K84" s="144"/>
      <c r="L84" s="156"/>
      <c r="M84" s="144" t="s">
        <v>8</v>
      </c>
      <c r="N84" s="156"/>
      <c r="O84" s="228"/>
      <c r="P84" s="229"/>
      <c r="Q84" s="230"/>
      <c r="R84" s="231"/>
      <c r="S84" s="232"/>
      <c r="T84" s="231"/>
      <c r="U84" s="232"/>
      <c r="V84" s="229"/>
      <c r="W84" s="233"/>
      <c r="X84" s="234"/>
      <c r="Y84" s="233"/>
      <c r="Z84" s="234"/>
      <c r="AA84" s="233"/>
      <c r="AB84" s="234"/>
      <c r="AC84" s="234"/>
      <c r="AD84" s="235"/>
      <c r="AE84" s="236"/>
      <c r="AF84" s="237"/>
      <c r="AG84" s="232"/>
      <c r="AH84" s="238"/>
      <c r="AI84" s="239"/>
      <c r="AJ84" s="240"/>
      <c r="AK84" s="241"/>
    </row>
    <row r="85" spans="1:37">
      <c r="A85" s="227"/>
      <c r="B85" s="155"/>
      <c r="C85" s="156"/>
      <c r="D85" s="157"/>
      <c r="E85" s="359"/>
      <c r="F85" s="360"/>
      <c r="G85" s="360"/>
      <c r="H85" s="360"/>
      <c r="I85" s="361"/>
      <c r="J85" s="143"/>
      <c r="K85" s="144"/>
      <c r="L85" s="156"/>
      <c r="M85" s="144" t="s">
        <v>8</v>
      </c>
      <c r="N85" s="156"/>
      <c r="O85" s="228"/>
      <c r="P85" s="229"/>
      <c r="Q85" s="230"/>
      <c r="R85" s="231"/>
      <c r="S85" s="232"/>
      <c r="T85" s="231"/>
      <c r="U85" s="232"/>
      <c r="V85" s="229"/>
      <c r="W85" s="233"/>
      <c r="X85" s="234"/>
      <c r="Y85" s="233"/>
      <c r="Z85" s="234"/>
      <c r="AA85" s="233"/>
      <c r="AB85" s="234"/>
      <c r="AC85" s="234"/>
      <c r="AD85" s="235"/>
      <c r="AE85" s="236"/>
      <c r="AF85" s="237"/>
      <c r="AG85" s="232"/>
      <c r="AH85" s="238"/>
      <c r="AI85" s="239"/>
      <c r="AJ85" s="240"/>
      <c r="AK85" s="241"/>
    </row>
    <row r="86" spans="1:37">
      <c r="A86" s="227"/>
      <c r="B86" s="155"/>
      <c r="C86" s="156"/>
      <c r="D86" s="157"/>
      <c r="E86" s="359"/>
      <c r="F86" s="360"/>
      <c r="G86" s="360"/>
      <c r="H86" s="360"/>
      <c r="I86" s="361"/>
      <c r="J86" s="143"/>
      <c r="K86" s="144"/>
      <c r="L86" s="156"/>
      <c r="M86" s="144" t="s">
        <v>8</v>
      </c>
      <c r="N86" s="156"/>
      <c r="O86" s="228"/>
      <c r="P86" s="229"/>
      <c r="Q86" s="230"/>
      <c r="R86" s="231"/>
      <c r="S86" s="232"/>
      <c r="T86" s="231"/>
      <c r="U86" s="232"/>
      <c r="V86" s="229"/>
      <c r="W86" s="233"/>
      <c r="X86" s="234"/>
      <c r="Y86" s="233"/>
      <c r="Z86" s="234"/>
      <c r="AA86" s="233"/>
      <c r="AB86" s="234"/>
      <c r="AC86" s="234"/>
      <c r="AD86" s="235"/>
      <c r="AE86" s="236"/>
      <c r="AF86" s="237"/>
      <c r="AG86" s="232"/>
      <c r="AH86" s="238"/>
      <c r="AI86" s="239"/>
      <c r="AJ86" s="240"/>
      <c r="AK86" s="241"/>
    </row>
    <row r="87" spans="1:37">
      <c r="A87" s="227"/>
      <c r="B87" s="155"/>
      <c r="C87" s="156"/>
      <c r="D87" s="157"/>
      <c r="E87" s="359"/>
      <c r="F87" s="360"/>
      <c r="G87" s="360"/>
      <c r="H87" s="360"/>
      <c r="I87" s="361"/>
      <c r="J87" s="143"/>
      <c r="K87" s="144"/>
      <c r="L87" s="156"/>
      <c r="M87" s="144" t="s">
        <v>8</v>
      </c>
      <c r="N87" s="156"/>
      <c r="O87" s="228"/>
      <c r="P87" s="229"/>
      <c r="Q87" s="230"/>
      <c r="R87" s="231"/>
      <c r="S87" s="232"/>
      <c r="T87" s="231"/>
      <c r="U87" s="232"/>
      <c r="V87" s="229"/>
      <c r="W87" s="233"/>
      <c r="X87" s="234"/>
      <c r="Y87" s="233"/>
      <c r="Z87" s="234"/>
      <c r="AA87" s="233"/>
      <c r="AB87" s="234"/>
      <c r="AC87" s="234"/>
      <c r="AD87" s="235"/>
      <c r="AE87" s="236"/>
      <c r="AF87" s="237"/>
      <c r="AG87" s="232"/>
      <c r="AH87" s="238"/>
      <c r="AI87" s="239"/>
      <c r="AJ87" s="240"/>
      <c r="AK87" s="241"/>
    </row>
    <row r="88" spans="1:37">
      <c r="A88" s="227"/>
      <c r="B88" s="155"/>
      <c r="C88" s="156"/>
      <c r="D88" s="157"/>
      <c r="E88" s="359"/>
      <c r="F88" s="360"/>
      <c r="G88" s="360"/>
      <c r="H88" s="360"/>
      <c r="I88" s="361"/>
      <c r="J88" s="143"/>
      <c r="K88" s="144"/>
      <c r="L88" s="156"/>
      <c r="M88" s="144" t="s">
        <v>8</v>
      </c>
      <c r="N88" s="156"/>
      <c r="O88" s="228"/>
      <c r="P88" s="229"/>
      <c r="Q88" s="230"/>
      <c r="R88" s="231"/>
      <c r="S88" s="232"/>
      <c r="T88" s="231"/>
      <c r="U88" s="232"/>
      <c r="V88" s="229"/>
      <c r="W88" s="233"/>
      <c r="X88" s="234"/>
      <c r="Y88" s="233"/>
      <c r="Z88" s="234"/>
      <c r="AA88" s="233"/>
      <c r="AB88" s="234"/>
      <c r="AC88" s="234"/>
      <c r="AD88" s="235"/>
      <c r="AE88" s="236"/>
      <c r="AF88" s="237"/>
      <c r="AG88" s="232"/>
      <c r="AH88" s="238"/>
      <c r="AI88" s="239"/>
      <c r="AJ88" s="240"/>
      <c r="AK88" s="241"/>
    </row>
    <row r="89" spans="1:37">
      <c r="A89" s="227"/>
      <c r="B89" s="155"/>
      <c r="C89" s="156"/>
      <c r="D89" s="157"/>
      <c r="E89" s="359"/>
      <c r="F89" s="360"/>
      <c r="G89" s="360"/>
      <c r="H89" s="360"/>
      <c r="I89" s="361"/>
      <c r="J89" s="143"/>
      <c r="K89" s="144"/>
      <c r="L89" s="156"/>
      <c r="M89" s="144" t="s">
        <v>8</v>
      </c>
      <c r="N89" s="156"/>
      <c r="O89" s="228"/>
      <c r="P89" s="229"/>
      <c r="Q89" s="230"/>
      <c r="R89" s="231"/>
      <c r="S89" s="232"/>
      <c r="T89" s="231"/>
      <c r="U89" s="232"/>
      <c r="V89" s="229"/>
      <c r="W89" s="233"/>
      <c r="X89" s="234"/>
      <c r="Y89" s="233"/>
      <c r="Z89" s="234"/>
      <c r="AA89" s="233"/>
      <c r="AB89" s="234"/>
      <c r="AC89" s="234"/>
      <c r="AD89" s="235"/>
      <c r="AE89" s="236"/>
      <c r="AF89" s="237"/>
      <c r="AG89" s="232"/>
      <c r="AH89" s="238"/>
      <c r="AI89" s="239"/>
      <c r="AJ89" s="240"/>
      <c r="AK89" s="241"/>
    </row>
    <row r="90" spans="1:37">
      <c r="A90" s="227"/>
      <c r="B90" s="155"/>
      <c r="C90" s="156"/>
      <c r="D90" s="157"/>
      <c r="E90" s="359"/>
      <c r="F90" s="360"/>
      <c r="G90" s="360"/>
      <c r="H90" s="360"/>
      <c r="I90" s="361"/>
      <c r="J90" s="143"/>
      <c r="K90" s="144"/>
      <c r="L90" s="156"/>
      <c r="M90" s="144" t="s">
        <v>8</v>
      </c>
      <c r="N90" s="156"/>
      <c r="O90" s="228"/>
      <c r="P90" s="229"/>
      <c r="Q90" s="230"/>
      <c r="R90" s="231"/>
      <c r="S90" s="232"/>
      <c r="T90" s="231"/>
      <c r="U90" s="232"/>
      <c r="V90" s="229"/>
      <c r="W90" s="233"/>
      <c r="X90" s="234"/>
      <c r="Y90" s="233"/>
      <c r="Z90" s="234"/>
      <c r="AA90" s="233"/>
      <c r="AB90" s="234"/>
      <c r="AC90" s="234"/>
      <c r="AD90" s="235"/>
      <c r="AE90" s="236"/>
      <c r="AF90" s="237"/>
      <c r="AG90" s="232"/>
      <c r="AH90" s="238"/>
      <c r="AI90" s="239"/>
      <c r="AJ90" s="240"/>
      <c r="AK90" s="241"/>
    </row>
    <row r="91" spans="1:37">
      <c r="A91" s="242"/>
      <c r="B91" s="119"/>
      <c r="C91" s="243"/>
      <c r="D91" s="244"/>
      <c r="E91" s="362"/>
      <c r="F91" s="363"/>
      <c r="G91" s="363"/>
      <c r="H91" s="363"/>
      <c r="I91" s="364"/>
      <c r="J91" s="245"/>
      <c r="K91" s="246"/>
      <c r="L91" s="247"/>
      <c r="M91" s="144" t="s">
        <v>8</v>
      </c>
      <c r="N91" s="248"/>
      <c r="O91" s="250"/>
      <c r="P91" s="251"/>
      <c r="Q91" s="243"/>
      <c r="R91" s="252"/>
      <c r="S91" s="247"/>
      <c r="T91" s="252"/>
      <c r="U91" s="247"/>
      <c r="V91" s="251"/>
      <c r="W91" s="253"/>
      <c r="X91" s="254"/>
      <c r="Y91" s="253"/>
      <c r="Z91" s="254"/>
      <c r="AA91" s="253"/>
      <c r="AB91" s="254"/>
      <c r="AC91" s="254"/>
      <c r="AD91" s="255"/>
      <c r="AE91" s="256"/>
      <c r="AF91" s="257"/>
      <c r="AG91" s="243"/>
      <c r="AH91" s="258"/>
      <c r="AI91" s="239"/>
      <c r="AJ91" s="240"/>
      <c r="AK91" s="241"/>
    </row>
    <row r="92" spans="1:37">
      <c r="A92" s="242"/>
      <c r="B92" s="119"/>
      <c r="C92" s="243"/>
      <c r="D92" s="244"/>
      <c r="E92" s="362"/>
      <c r="F92" s="363"/>
      <c r="G92" s="363"/>
      <c r="H92" s="363"/>
      <c r="I92" s="364"/>
      <c r="J92" s="245"/>
      <c r="K92" s="246"/>
      <c r="L92" s="247"/>
      <c r="M92" s="144" t="s">
        <v>8</v>
      </c>
      <c r="N92" s="248"/>
      <c r="O92" s="250"/>
      <c r="P92" s="251"/>
      <c r="Q92" s="243"/>
      <c r="R92" s="252"/>
      <c r="S92" s="247"/>
      <c r="T92" s="252"/>
      <c r="U92" s="247"/>
      <c r="V92" s="251"/>
      <c r="W92" s="253"/>
      <c r="X92" s="254"/>
      <c r="Y92" s="253"/>
      <c r="Z92" s="254"/>
      <c r="AA92" s="253"/>
      <c r="AB92" s="254"/>
      <c r="AC92" s="254"/>
      <c r="AD92" s="255"/>
      <c r="AE92" s="256"/>
      <c r="AF92" s="257"/>
      <c r="AG92" s="243"/>
      <c r="AH92" s="258"/>
      <c r="AI92" s="239"/>
      <c r="AJ92" s="240"/>
      <c r="AK92" s="241"/>
    </row>
    <row r="93" spans="1:37">
      <c r="A93" s="242"/>
      <c r="B93" s="119"/>
      <c r="C93" s="243"/>
      <c r="D93" s="244"/>
      <c r="E93" s="362"/>
      <c r="F93" s="363"/>
      <c r="G93" s="363"/>
      <c r="H93" s="363"/>
      <c r="I93" s="364"/>
      <c r="J93" s="245"/>
      <c r="K93" s="246"/>
      <c r="L93" s="247"/>
      <c r="M93" s="144" t="s">
        <v>8</v>
      </c>
      <c r="N93" s="248"/>
      <c r="O93" s="250"/>
      <c r="P93" s="251"/>
      <c r="Q93" s="243"/>
      <c r="R93" s="252"/>
      <c r="S93" s="247"/>
      <c r="T93" s="252"/>
      <c r="U93" s="247"/>
      <c r="V93" s="251"/>
      <c r="W93" s="253"/>
      <c r="X93" s="254"/>
      <c r="Y93" s="253"/>
      <c r="Z93" s="254"/>
      <c r="AA93" s="253"/>
      <c r="AB93" s="254"/>
      <c r="AC93" s="254"/>
      <c r="AD93" s="255"/>
      <c r="AE93" s="256"/>
      <c r="AF93" s="257"/>
      <c r="AG93" s="243"/>
      <c r="AH93" s="258"/>
      <c r="AI93" s="239"/>
      <c r="AJ93" s="240"/>
      <c r="AK93" s="241"/>
    </row>
    <row r="94" spans="1:37" ht="15.75" thickBot="1">
      <c r="A94" s="242"/>
      <c r="B94" s="119"/>
      <c r="C94" s="243"/>
      <c r="D94" s="244"/>
      <c r="E94" s="362"/>
      <c r="F94" s="363"/>
      <c r="G94" s="363"/>
      <c r="H94" s="363"/>
      <c r="I94" s="364"/>
      <c r="J94" s="245"/>
      <c r="K94" s="259"/>
      <c r="L94" s="247"/>
      <c r="M94" s="144" t="s">
        <v>8</v>
      </c>
      <c r="N94" s="248"/>
      <c r="O94" s="250"/>
      <c r="P94" s="251"/>
      <c r="Q94" s="243"/>
      <c r="R94" s="252"/>
      <c r="S94" s="247"/>
      <c r="T94" s="252"/>
      <c r="U94" s="247"/>
      <c r="V94" s="251"/>
      <c r="W94" s="253"/>
      <c r="X94" s="254"/>
      <c r="Y94" s="253"/>
      <c r="Z94" s="254"/>
      <c r="AA94" s="253"/>
      <c r="AB94" s="254"/>
      <c r="AC94" s="254"/>
      <c r="AD94" s="255"/>
      <c r="AE94" s="256"/>
      <c r="AF94" s="257"/>
      <c r="AG94" s="243"/>
      <c r="AH94" s="258"/>
      <c r="AI94" s="239"/>
      <c r="AJ94" s="240"/>
      <c r="AK94" s="241"/>
    </row>
    <row r="95" spans="1:37">
      <c r="A95" s="260"/>
      <c r="B95" s="261"/>
      <c r="C95" s="261"/>
      <c r="D95" s="262"/>
      <c r="E95" s="263"/>
      <c r="F95" s="263"/>
      <c r="G95" s="263"/>
      <c r="H95" s="263"/>
      <c r="I95" s="263"/>
      <c r="J95" s="261"/>
      <c r="K95" s="263"/>
      <c r="L95" s="261"/>
      <c r="M95" s="261"/>
      <c r="N95" s="261"/>
    </row>
    <row r="96" spans="1:37">
      <c r="A96" s="266"/>
      <c r="B96" s="267" t="s">
        <v>2082</v>
      </c>
      <c r="AD96" s="266"/>
      <c r="AE96" s="267" t="s">
        <v>2082</v>
      </c>
    </row>
  </sheetData>
  <autoFilter ref="A4:AK94" xr:uid="{00000000-0009-0000-0000-000000000000}">
    <filterColumn colId="4" showButton="0"/>
    <filterColumn colId="5" showButton="0"/>
    <filterColumn colId="6" showButton="0"/>
    <filterColumn colId="7" showButton="0"/>
    <filterColumn colId="11" showButton="0"/>
    <filterColumn colId="12" showButton="0"/>
  </autoFilter>
  <mergeCells count="103">
    <mergeCell ref="AJ3:AK3"/>
    <mergeCell ref="B4:D4"/>
    <mergeCell ref="E4:I4"/>
    <mergeCell ref="L4:N4"/>
    <mergeCell ref="G1:AH1"/>
    <mergeCell ref="AI1:AK1"/>
    <mergeCell ref="G2:I2"/>
    <mergeCell ref="K2:N2"/>
    <mergeCell ref="T2:AF2"/>
    <mergeCell ref="AI2:AK2"/>
    <mergeCell ref="E5:I5"/>
    <mergeCell ref="E6:I6"/>
    <mergeCell ref="E7:I7"/>
    <mergeCell ref="E8:I8"/>
    <mergeCell ref="E9:I9"/>
    <mergeCell ref="E10:I10"/>
    <mergeCell ref="G3:H3"/>
    <mergeCell ref="J3:K3"/>
    <mergeCell ref="M3:N3"/>
    <mergeCell ref="E17:I17"/>
    <mergeCell ref="E18:I18"/>
    <mergeCell ref="E19:I19"/>
    <mergeCell ref="E20:I20"/>
    <mergeCell ref="E21:I21"/>
    <mergeCell ref="E22:I22"/>
    <mergeCell ref="E11:I11"/>
    <mergeCell ref="E12:I12"/>
    <mergeCell ref="E13:I13"/>
    <mergeCell ref="E14:I14"/>
    <mergeCell ref="E15:I15"/>
    <mergeCell ref="E16:I16"/>
    <mergeCell ref="E29:I29"/>
    <mergeCell ref="E30:I30"/>
    <mergeCell ref="E31:I31"/>
    <mergeCell ref="E32:I32"/>
    <mergeCell ref="E33:I33"/>
    <mergeCell ref="E34:I34"/>
    <mergeCell ref="E23:I23"/>
    <mergeCell ref="E24:I24"/>
    <mergeCell ref="E25:I25"/>
    <mergeCell ref="E26:I26"/>
    <mergeCell ref="E27:I27"/>
    <mergeCell ref="E28:I28"/>
    <mergeCell ref="E41:I41"/>
    <mergeCell ref="E42:I42"/>
    <mergeCell ref="E43:I43"/>
    <mergeCell ref="E44:I44"/>
    <mergeCell ref="E45:I45"/>
    <mergeCell ref="E46:I46"/>
    <mergeCell ref="E35:I35"/>
    <mergeCell ref="E36:I36"/>
    <mergeCell ref="E37:I37"/>
    <mergeCell ref="E38:I38"/>
    <mergeCell ref="E39:I39"/>
    <mergeCell ref="E40:I40"/>
    <mergeCell ref="E53:I53"/>
    <mergeCell ref="E54:I54"/>
    <mergeCell ref="E55:I55"/>
    <mergeCell ref="E56:I56"/>
    <mergeCell ref="E57:I57"/>
    <mergeCell ref="E58:I58"/>
    <mergeCell ref="E47:I47"/>
    <mergeCell ref="E48:I48"/>
    <mergeCell ref="E49:I49"/>
    <mergeCell ref="E50:I50"/>
    <mergeCell ref="E51:I51"/>
    <mergeCell ref="E52:I52"/>
    <mergeCell ref="E65:I65"/>
    <mergeCell ref="E66:I66"/>
    <mergeCell ref="E67:I67"/>
    <mergeCell ref="E68:I68"/>
    <mergeCell ref="E69:I69"/>
    <mergeCell ref="E70:I70"/>
    <mergeCell ref="E59:I59"/>
    <mergeCell ref="E60:I60"/>
    <mergeCell ref="E61:I61"/>
    <mergeCell ref="E62:I62"/>
    <mergeCell ref="E63:I63"/>
    <mergeCell ref="E64:I64"/>
    <mergeCell ref="E77:I77"/>
    <mergeCell ref="E78:I78"/>
    <mergeCell ref="E79:I79"/>
    <mergeCell ref="E80:I80"/>
    <mergeCell ref="E81:I81"/>
    <mergeCell ref="E82:I82"/>
    <mergeCell ref="E71:I71"/>
    <mergeCell ref="E72:I72"/>
    <mergeCell ref="E73:I73"/>
    <mergeCell ref="E74:I74"/>
    <mergeCell ref="E75:I75"/>
    <mergeCell ref="E76:I76"/>
    <mergeCell ref="E89:I89"/>
    <mergeCell ref="E90:I90"/>
    <mergeCell ref="E91:I91"/>
    <mergeCell ref="E92:I92"/>
    <mergeCell ref="E93:I93"/>
    <mergeCell ref="E94:I94"/>
    <mergeCell ref="E83:I83"/>
    <mergeCell ref="E84:I84"/>
    <mergeCell ref="E85:I85"/>
    <mergeCell ref="E86:I86"/>
    <mergeCell ref="E87:I87"/>
    <mergeCell ref="E88:I88"/>
  </mergeCells>
  <phoneticPr fontId="60" type="noConversion"/>
  <conditionalFormatting sqref="B95:N95">
    <cfRule type="expression" dxfId="5617" priority="989">
      <formula>#REF!="y"</formula>
    </cfRule>
    <cfRule type="expression" dxfId="5616" priority="990">
      <formula>#REF!="y"</formula>
    </cfRule>
  </conditionalFormatting>
  <conditionalFormatting sqref="AI5:AK5">
    <cfRule type="expression" dxfId="5615" priority="991">
      <formula>#REF!="y"</formula>
    </cfRule>
    <cfRule type="expression" dxfId="5614" priority="992">
      <formula>#REF!="y"</formula>
    </cfRule>
  </conditionalFormatting>
  <conditionalFormatting sqref="O91:V91 X91:AK91">
    <cfRule type="expression" dxfId="5613" priority="987">
      <formula>#REF!="y"</formula>
    </cfRule>
    <cfRule type="expression" dxfId="5612" priority="988">
      <formula>#REF!="y"</formula>
    </cfRule>
  </conditionalFormatting>
  <conditionalFormatting sqref="X91:Z91 AB91:AC91">
    <cfRule type="expression" dxfId="5611" priority="985">
      <formula>#REF!="y"</formula>
    </cfRule>
    <cfRule type="expression" dxfId="5610" priority="986">
      <formula>#REF!="y"</formula>
    </cfRule>
  </conditionalFormatting>
  <conditionalFormatting sqref="M56:M94 B26:D26 J35 J37 J40 J42:J43 J55">
    <cfRule type="expression" dxfId="5609" priority="983">
      <formula>$S26="y"</formula>
    </cfRule>
    <cfRule type="expression" dxfId="5608" priority="984">
      <formula>$R26="y"</formula>
    </cfRule>
  </conditionalFormatting>
  <conditionalFormatting sqref="AB93:AC94 X93:Z94">
    <cfRule type="expression" dxfId="5607" priority="981">
      <formula>#REF!="y"</formula>
    </cfRule>
    <cfRule type="expression" dxfId="5606" priority="982">
      <formula>#REF!="y"</formula>
    </cfRule>
  </conditionalFormatting>
  <conditionalFormatting sqref="B93:D94">
    <cfRule type="expression" dxfId="5605" priority="977">
      <formula>#REF!="y"</formula>
    </cfRule>
    <cfRule type="expression" dxfId="5604" priority="978">
      <formula>#REF!="y"</formula>
    </cfRule>
  </conditionalFormatting>
  <conditionalFormatting sqref="AG93:AG94">
    <cfRule type="expression" dxfId="5603" priority="975">
      <formula>#REF!="y"</formula>
    </cfRule>
    <cfRule type="expression" dxfId="5602" priority="976">
      <formula>#REF!="y"</formula>
    </cfRule>
  </conditionalFormatting>
  <conditionalFormatting sqref="N93:N94 J93:L94">
    <cfRule type="expression" dxfId="5601" priority="973">
      <formula>#REF!="y"</formula>
    </cfRule>
    <cfRule type="expression" dxfId="5600" priority="974">
      <formula>#REF!="y"</formula>
    </cfRule>
  </conditionalFormatting>
  <conditionalFormatting sqref="AB93:AF94 AH93:AK94 O93:V94 X93:Z94">
    <cfRule type="expression" dxfId="5599" priority="979">
      <formula>#REF!="y"</formula>
    </cfRule>
    <cfRule type="expression" dxfId="5598" priority="980">
      <formula>#REF!="y"</formula>
    </cfRule>
  </conditionalFormatting>
  <conditionalFormatting sqref="E93:E94">
    <cfRule type="expression" dxfId="5597" priority="971">
      <formula>#REF!="y"</formula>
    </cfRule>
    <cfRule type="expression" dxfId="5596" priority="972">
      <formula>#REF!="y"</formula>
    </cfRule>
  </conditionalFormatting>
  <conditionalFormatting sqref="AA93:AA94">
    <cfRule type="expression" dxfId="5595" priority="969">
      <formula>#REF!="y"</formula>
    </cfRule>
    <cfRule type="expression" dxfId="5594" priority="970">
      <formula>#REF!="y"</formula>
    </cfRule>
  </conditionalFormatting>
  <conditionalFormatting sqref="AA93:AA94">
    <cfRule type="expression" dxfId="5593" priority="967">
      <formula>#REF!="y"</formula>
    </cfRule>
    <cfRule type="expression" dxfId="5592" priority="968">
      <formula>#REF!="y"</formula>
    </cfRule>
  </conditionalFormatting>
  <conditionalFormatting sqref="AB92:AC92 X92:Z92">
    <cfRule type="expression" dxfId="5591" priority="965">
      <formula>#REF!="y"</formula>
    </cfRule>
    <cfRule type="expression" dxfId="5590" priority="966">
      <formula>#REF!="y"</formula>
    </cfRule>
  </conditionalFormatting>
  <conditionalFormatting sqref="B92:D92">
    <cfRule type="expression" dxfId="5589" priority="961">
      <formula>#REF!="y"</formula>
    </cfRule>
    <cfRule type="expression" dxfId="5588" priority="962">
      <formula>#REF!="y"</formula>
    </cfRule>
  </conditionalFormatting>
  <conditionalFormatting sqref="AG92">
    <cfRule type="expression" dxfId="5587" priority="959">
      <formula>#REF!="y"</formula>
    </cfRule>
    <cfRule type="expression" dxfId="5586" priority="960">
      <formula>#REF!="y"</formula>
    </cfRule>
  </conditionalFormatting>
  <conditionalFormatting sqref="N92 J92:L92">
    <cfRule type="expression" dxfId="5585" priority="957">
      <formula>#REF!="y"</formula>
    </cfRule>
    <cfRule type="expression" dxfId="5584" priority="958">
      <formula>#REF!="y"</formula>
    </cfRule>
  </conditionalFormatting>
  <conditionalFormatting sqref="AB92:AF92 AH92:AK92 O92:V92 X92:Z92">
    <cfRule type="expression" dxfId="5583" priority="963">
      <formula>#REF!="y"</formula>
    </cfRule>
    <cfRule type="expression" dxfId="5582" priority="964">
      <formula>#REF!="y"</formula>
    </cfRule>
  </conditionalFormatting>
  <conditionalFormatting sqref="E92">
    <cfRule type="expression" dxfId="5581" priority="955">
      <formula>#REF!="y"</formula>
    </cfRule>
    <cfRule type="expression" dxfId="5580" priority="956">
      <formula>#REF!="y"</formula>
    </cfRule>
  </conditionalFormatting>
  <conditionalFormatting sqref="AA92">
    <cfRule type="expression" dxfId="5579" priority="953">
      <formula>#REF!="y"</formula>
    </cfRule>
    <cfRule type="expression" dxfId="5578" priority="954">
      <formula>#REF!="y"</formula>
    </cfRule>
  </conditionalFormatting>
  <conditionalFormatting sqref="AA92">
    <cfRule type="expression" dxfId="5577" priority="951">
      <formula>#REF!="y"</formula>
    </cfRule>
    <cfRule type="expression" dxfId="5576" priority="952">
      <formula>#REF!="y"</formula>
    </cfRule>
  </conditionalFormatting>
  <conditionalFormatting sqref="B91:D91">
    <cfRule type="expression" dxfId="5575" priority="949">
      <formula>#REF!="y"</formula>
    </cfRule>
    <cfRule type="expression" dxfId="5574" priority="950">
      <formula>#REF!="y"</formula>
    </cfRule>
  </conditionalFormatting>
  <conditionalFormatting sqref="J91:L91 N91">
    <cfRule type="expression" dxfId="5573" priority="947">
      <formula>#REF!="y"</formula>
    </cfRule>
    <cfRule type="expression" dxfId="5572" priority="948">
      <formula>#REF!="y"</formula>
    </cfRule>
  </conditionalFormatting>
  <conditionalFormatting sqref="E91">
    <cfRule type="expression" dxfId="5571" priority="945">
      <formula>#REF!="y"</formula>
    </cfRule>
    <cfRule type="expression" dxfId="5570" priority="946">
      <formula>#REF!="y"</formula>
    </cfRule>
  </conditionalFormatting>
  <conditionalFormatting sqref="M91:M94">
    <cfRule type="expression" dxfId="5569" priority="943">
      <formula>$S91="y"</formula>
    </cfRule>
    <cfRule type="expression" dxfId="5568" priority="944">
      <formula>$R91="y"</formula>
    </cfRule>
  </conditionalFormatting>
  <conditionalFormatting sqref="AE8 AH8:AK8">
    <cfRule type="expression" dxfId="5567" priority="941">
      <formula>#REF!="y"</formula>
    </cfRule>
    <cfRule type="expression" dxfId="5566" priority="942">
      <formula>#REF!="y"</formula>
    </cfRule>
  </conditionalFormatting>
  <conditionalFormatting sqref="X8:AC8">
    <cfRule type="expression" dxfId="5565" priority="939">
      <formula>#REF!="y"</formula>
    </cfRule>
    <cfRule type="expression" dxfId="5564" priority="940">
      <formula>#REF!="y"</formula>
    </cfRule>
  </conditionalFormatting>
  <conditionalFormatting sqref="AE9:AE15 AH9:AK90 AE18 AE22 AE26:AE32 AE34:AE90">
    <cfRule type="expression" dxfId="5563" priority="931">
      <formula>#REF!="y"</formula>
    </cfRule>
    <cfRule type="expression" dxfId="5562" priority="932">
      <formula>#REF!="y"</formula>
    </cfRule>
  </conditionalFormatting>
  <conditionalFormatting sqref="V11:V18 X9:AC18 X22:AC32 V22:V32 V34:V90 X34:AC90">
    <cfRule type="expression" dxfId="5561" priority="929">
      <formula>#REF!="y"</formula>
    </cfRule>
    <cfRule type="expression" dxfId="5560" priority="930">
      <formula>#REF!="y"</formula>
    </cfRule>
  </conditionalFormatting>
  <conditionalFormatting sqref="O12:O13 O15:O16 O18 O56:O90">
    <cfRule type="expression" dxfId="5559" priority="927">
      <formula>#REF!="y"</formula>
    </cfRule>
    <cfRule type="expression" dxfId="5558" priority="928">
      <formula>#REF!="y"</formula>
    </cfRule>
  </conditionalFormatting>
  <conditionalFormatting sqref="S18 S27:S29 S56:S90 T22:U32 T34:U50 T55:U90 U7 S5:S7 P13:Q26 P30:Q90 S12:S13 Q12">
    <cfRule type="expression" dxfId="5557" priority="925">
      <formula>$AK5="y"</formula>
    </cfRule>
    <cfRule type="expression" dxfId="5556" priority="926">
      <formula>$AI5="y"</formula>
    </cfRule>
  </conditionalFormatting>
  <conditionalFormatting sqref="T11:U18">
    <cfRule type="expression" dxfId="5555" priority="923">
      <formula>$AK11="y"</formula>
    </cfRule>
    <cfRule type="expression" dxfId="5554" priority="924">
      <formula>$AI11="y"</formula>
    </cfRule>
  </conditionalFormatting>
  <conditionalFormatting sqref="AG11:AG90">
    <cfRule type="expression" dxfId="5553" priority="921">
      <formula>#REF!="y"</formula>
    </cfRule>
    <cfRule type="expression" dxfId="5552" priority="922">
      <formula>#REF!="y"</formula>
    </cfRule>
  </conditionalFormatting>
  <conditionalFormatting sqref="R12:R13 R18 R27:R29 R56:R90">
    <cfRule type="expression" dxfId="5551" priority="917">
      <formula>#REF!="y"</formula>
    </cfRule>
    <cfRule type="expression" dxfId="5550" priority="918">
      <formula>#REF!="y"</formula>
    </cfRule>
  </conditionalFormatting>
  <conditionalFormatting sqref="AF11:AF90">
    <cfRule type="expression" dxfId="5549" priority="915">
      <formula>#REF!="y"</formula>
    </cfRule>
    <cfRule type="expression" dxfId="5548" priority="916">
      <formula>#REF!="y"</formula>
    </cfRule>
  </conditionalFormatting>
  <conditionalFormatting sqref="E56:E90">
    <cfRule type="expression" dxfId="5547" priority="913">
      <formula>$AC56="y"</formula>
    </cfRule>
    <cfRule type="expression" dxfId="5546" priority="914">
      <formula>$AA56="y"</formula>
    </cfRule>
  </conditionalFormatting>
  <conditionalFormatting sqref="B56:B90">
    <cfRule type="expression" dxfId="5545" priority="911">
      <formula>$S56="y"</formula>
    </cfRule>
    <cfRule type="expression" dxfId="5544" priority="912">
      <formula>$R56="y"</formula>
    </cfRule>
  </conditionalFormatting>
  <conditionalFormatting sqref="C56:D90">
    <cfRule type="expression" dxfId="5543" priority="909">
      <formula>$S56="y"</formula>
    </cfRule>
    <cfRule type="expression" dxfId="5542" priority="910">
      <formula>$R56="y"</formula>
    </cfRule>
  </conditionalFormatting>
  <conditionalFormatting sqref="J56:J90">
    <cfRule type="expression" dxfId="5541" priority="907">
      <formula>$S56="y"</formula>
    </cfRule>
    <cfRule type="expression" dxfId="5540" priority="908">
      <formula>$R56="y"</formula>
    </cfRule>
  </conditionalFormatting>
  <conditionalFormatting sqref="K56:K90">
    <cfRule type="expression" dxfId="5539" priority="905">
      <formula>$S56="y"</formula>
    </cfRule>
    <cfRule type="expression" dxfId="5538" priority="906">
      <formula>$R56="y"</formula>
    </cfRule>
  </conditionalFormatting>
  <conditionalFormatting sqref="AD10:AD15 AD18 AD22 AD26:AD32 AD34:AD90">
    <cfRule type="expression" dxfId="5537" priority="903">
      <formula>#REF!="y"</formula>
    </cfRule>
    <cfRule type="expression" dxfId="5536" priority="904">
      <formula>#REF!="y"</formula>
    </cfRule>
  </conditionalFormatting>
  <conditionalFormatting sqref="L56:L90">
    <cfRule type="expression" dxfId="5535" priority="899">
      <formula>$S56="y"</formula>
    </cfRule>
    <cfRule type="expression" dxfId="5534" priority="900">
      <formula>$R56="y"</formula>
    </cfRule>
  </conditionalFormatting>
  <conditionalFormatting sqref="N56:N90">
    <cfRule type="expression" dxfId="5533" priority="897">
      <formula>$S56="y"</formula>
    </cfRule>
    <cfRule type="expression" dxfId="5532" priority="898">
      <formula>$R56="y"</formula>
    </cfRule>
  </conditionalFormatting>
  <conditionalFormatting sqref="AE6 AH6:AK6 AI7:AK7">
    <cfRule type="expression" dxfId="5531" priority="895">
      <formula>#REF!="y"</formula>
    </cfRule>
    <cfRule type="expression" dxfId="5530" priority="896">
      <formula>#REF!="y"</formula>
    </cfRule>
  </conditionalFormatting>
  <conditionalFormatting sqref="V6 X6:AC6">
    <cfRule type="expression" dxfId="5529" priority="893">
      <formula>#REF!="y"</formula>
    </cfRule>
    <cfRule type="expression" dxfId="5528" priority="894">
      <formula>#REF!="y"</formula>
    </cfRule>
  </conditionalFormatting>
  <conditionalFormatting sqref="Q6">
    <cfRule type="expression" dxfId="5527" priority="889">
      <formula>$AK6="y"</formula>
    </cfRule>
    <cfRule type="expression" dxfId="5526" priority="890">
      <formula>$AI6="y"</formula>
    </cfRule>
  </conditionalFormatting>
  <conditionalFormatting sqref="T6:U6">
    <cfRule type="expression" dxfId="5525" priority="887">
      <formula>$AK6="y"</formula>
    </cfRule>
    <cfRule type="expression" dxfId="5524" priority="888">
      <formula>$AI6="y"</formula>
    </cfRule>
  </conditionalFormatting>
  <conditionalFormatting sqref="AG6">
    <cfRule type="expression" dxfId="5523" priority="885">
      <formula>#REF!="y"</formula>
    </cfRule>
    <cfRule type="expression" dxfId="5522" priority="886">
      <formula>#REF!="y"</formula>
    </cfRule>
  </conditionalFormatting>
  <conditionalFormatting sqref="R6">
    <cfRule type="expression" dxfId="5521" priority="881">
      <formula>#REF!="y"</formula>
    </cfRule>
    <cfRule type="expression" dxfId="5520" priority="882">
      <formula>#REF!="y"</formula>
    </cfRule>
  </conditionalFormatting>
  <conditionalFormatting sqref="AF6">
    <cfRule type="expression" dxfId="5519" priority="879">
      <formula>#REF!="y"</formula>
    </cfRule>
    <cfRule type="expression" dxfId="5518" priority="880">
      <formula>#REF!="y"</formula>
    </cfRule>
  </conditionalFormatting>
  <conditionalFormatting sqref="AD6">
    <cfRule type="expression" dxfId="5517" priority="867">
      <formula>#REF!="y"</formula>
    </cfRule>
    <cfRule type="expression" dxfId="5516" priority="868">
      <formula>#REF!="y"</formula>
    </cfRule>
  </conditionalFormatting>
  <conditionalFormatting sqref="AD7:AE7 AH7">
    <cfRule type="expression" dxfId="5515" priority="859">
      <formula>#REF!="y"</formula>
    </cfRule>
    <cfRule type="expression" dxfId="5514" priority="860">
      <formula>#REF!="y"</formula>
    </cfRule>
  </conditionalFormatting>
  <conditionalFormatting sqref="Z7:AC7">
    <cfRule type="expression" dxfId="5513" priority="857">
      <formula>#REF!="y"</formula>
    </cfRule>
    <cfRule type="expression" dxfId="5512" priority="858">
      <formula>#REF!="y"</formula>
    </cfRule>
  </conditionalFormatting>
  <conditionalFormatting sqref="O7">
    <cfRule type="expression" dxfId="5511" priority="855">
      <formula>#REF!="y"</formula>
    </cfRule>
    <cfRule type="expression" dxfId="5510" priority="856">
      <formula>#REF!="y"</formula>
    </cfRule>
  </conditionalFormatting>
  <conditionalFormatting sqref="T7">
    <cfRule type="expression" dxfId="5509" priority="851">
      <formula>$AK7="y"</formula>
    </cfRule>
    <cfRule type="expression" dxfId="5508" priority="852">
      <formula>$AI7="y"</formula>
    </cfRule>
  </conditionalFormatting>
  <conditionalFormatting sqref="AG7">
    <cfRule type="expression" dxfId="5507" priority="849">
      <formula>#REF!="y"</formula>
    </cfRule>
    <cfRule type="expression" dxfId="5506" priority="850">
      <formula>#REF!="y"</formula>
    </cfRule>
  </conditionalFormatting>
  <conditionalFormatting sqref="R7">
    <cfRule type="expression" dxfId="5505" priority="847">
      <formula>#REF!="y"</formula>
    </cfRule>
    <cfRule type="expression" dxfId="5504" priority="848">
      <formula>#REF!="y"</formula>
    </cfRule>
  </conditionalFormatting>
  <conditionalFormatting sqref="AF7">
    <cfRule type="expression" dxfId="5503" priority="845">
      <formula>#REF!="y"</formula>
    </cfRule>
    <cfRule type="expression" dxfId="5502" priority="846">
      <formula>#REF!="y"</formula>
    </cfRule>
  </conditionalFormatting>
  <conditionalFormatting sqref="AE5 AH5">
    <cfRule type="expression" dxfId="5501" priority="841">
      <formula>#REF!="y"</formula>
    </cfRule>
    <cfRule type="expression" dxfId="5500" priority="842">
      <formula>#REF!="y"</formula>
    </cfRule>
  </conditionalFormatting>
  <conditionalFormatting sqref="V5 X5:AC5">
    <cfRule type="expression" dxfId="5499" priority="839">
      <formula>#REF!="y"</formula>
    </cfRule>
    <cfRule type="expression" dxfId="5498" priority="840">
      <formula>#REF!="y"</formula>
    </cfRule>
  </conditionalFormatting>
  <conditionalFormatting sqref="Q5">
    <cfRule type="expression" dxfId="5497" priority="835">
      <formula>$AK5="y"</formula>
    </cfRule>
    <cfRule type="expression" dxfId="5496" priority="836">
      <formula>$AI5="y"</formula>
    </cfRule>
  </conditionalFormatting>
  <conditionalFormatting sqref="T5:U5">
    <cfRule type="expression" dxfId="5495" priority="833">
      <formula>$AK5="y"</formula>
    </cfRule>
    <cfRule type="expression" dxfId="5494" priority="834">
      <formula>$AI5="y"</formula>
    </cfRule>
  </conditionalFormatting>
  <conditionalFormatting sqref="AG5">
    <cfRule type="expression" dxfId="5493" priority="831">
      <formula>#REF!="y"</formula>
    </cfRule>
    <cfRule type="expression" dxfId="5492" priority="832">
      <formula>#REF!="y"</formula>
    </cfRule>
  </conditionalFormatting>
  <conditionalFormatting sqref="R5">
    <cfRule type="expression" dxfId="5491" priority="827">
      <formula>#REF!="y"</formula>
    </cfRule>
    <cfRule type="expression" dxfId="5490" priority="828">
      <formula>#REF!="y"</formula>
    </cfRule>
  </conditionalFormatting>
  <conditionalFormatting sqref="AF5">
    <cfRule type="expression" dxfId="5489" priority="825">
      <formula>#REF!="y"</formula>
    </cfRule>
    <cfRule type="expression" dxfId="5488" priority="826">
      <formula>#REF!="y"</formula>
    </cfRule>
  </conditionalFormatting>
  <conditionalFormatting sqref="AD5">
    <cfRule type="expression" dxfId="5487" priority="813">
      <formula>#REF!="y"</formula>
    </cfRule>
    <cfRule type="expression" dxfId="5486" priority="814">
      <formula>#REF!="y"</formula>
    </cfRule>
  </conditionalFormatting>
  <conditionalFormatting sqref="W91">
    <cfRule type="expression" dxfId="5485" priority="789">
      <formula>#REF!="y"</formula>
    </cfRule>
    <cfRule type="expression" dxfId="5484" priority="790">
      <formula>#REF!="y"</formula>
    </cfRule>
  </conditionalFormatting>
  <conditionalFormatting sqref="W91">
    <cfRule type="expression" dxfId="5483" priority="787">
      <formula>#REF!="y"</formula>
    </cfRule>
    <cfRule type="expression" dxfId="5482" priority="788">
      <formula>#REF!="y"</formula>
    </cfRule>
  </conditionalFormatting>
  <conditionalFormatting sqref="W93:W94">
    <cfRule type="expression" dxfId="5481" priority="785">
      <formula>#REF!="y"</formula>
    </cfRule>
    <cfRule type="expression" dxfId="5480" priority="786">
      <formula>#REF!="y"</formula>
    </cfRule>
  </conditionalFormatting>
  <conditionalFormatting sqref="W93:W94">
    <cfRule type="expression" dxfId="5479" priority="783">
      <formula>#REF!="y"</formula>
    </cfRule>
    <cfRule type="expression" dxfId="5478" priority="784">
      <formula>#REF!="y"</formula>
    </cfRule>
  </conditionalFormatting>
  <conditionalFormatting sqref="W92">
    <cfRule type="expression" dxfId="5477" priority="781">
      <formula>#REF!="y"</formula>
    </cfRule>
    <cfRule type="expression" dxfId="5476" priority="782">
      <formula>#REF!="y"</formula>
    </cfRule>
  </conditionalFormatting>
  <conditionalFormatting sqref="W92">
    <cfRule type="expression" dxfId="5475" priority="779">
      <formula>#REF!="y"</formula>
    </cfRule>
    <cfRule type="expression" dxfId="5474" priority="780">
      <formula>#REF!="y"</formula>
    </cfRule>
  </conditionalFormatting>
  <conditionalFormatting sqref="W11:W18 W22:W32 W34:W90">
    <cfRule type="expression" dxfId="5473" priority="777">
      <formula>#REF!="y"</formula>
    </cfRule>
    <cfRule type="expression" dxfId="5472" priority="778">
      <formula>#REF!="y"</formula>
    </cfRule>
  </conditionalFormatting>
  <conditionalFormatting sqref="W6">
    <cfRule type="expression" dxfId="5471" priority="775">
      <formula>#REF!="y"</formula>
    </cfRule>
    <cfRule type="expression" dxfId="5470" priority="776">
      <formula>#REF!="y"</formula>
    </cfRule>
  </conditionalFormatting>
  <conditionalFormatting sqref="W5">
    <cfRule type="expression" dxfId="5469" priority="773">
      <formula>#REF!="y"</formula>
    </cfRule>
    <cfRule type="expression" dxfId="5468" priority="774">
      <formula>#REF!="y"</formula>
    </cfRule>
  </conditionalFormatting>
  <conditionalFormatting sqref="T7">
    <cfRule type="expression" dxfId="5467" priority="771">
      <formula>$AK7="y"</formula>
    </cfRule>
    <cfRule type="expression" dxfId="5466" priority="772">
      <formula>$AI7="y"</formula>
    </cfRule>
  </conditionalFormatting>
  <conditionalFormatting sqref="V7 X7:Y7">
    <cfRule type="expression" dxfId="5465" priority="769">
      <formula>#REF!="y"</formula>
    </cfRule>
    <cfRule type="expression" dxfId="5464" priority="770">
      <formula>#REF!="y"</formula>
    </cfRule>
  </conditionalFormatting>
  <conditionalFormatting sqref="W7">
    <cfRule type="expression" dxfId="5463" priority="767">
      <formula>#REF!="y"</formula>
    </cfRule>
    <cfRule type="expression" dxfId="5462" priority="768">
      <formula>#REF!="y"</formula>
    </cfRule>
  </conditionalFormatting>
  <conditionalFormatting sqref="O8:O11">
    <cfRule type="expression" dxfId="5461" priority="709">
      <formula>#REF!="y"</formula>
    </cfRule>
    <cfRule type="expression" dxfId="5460" priority="710">
      <formula>#REF!="y"</formula>
    </cfRule>
  </conditionalFormatting>
  <conditionalFormatting sqref="U8">
    <cfRule type="expression" dxfId="5459" priority="703">
      <formula>$AK8="y"</formula>
    </cfRule>
    <cfRule type="expression" dxfId="5458" priority="704">
      <formula>$AI8="y"</formula>
    </cfRule>
  </conditionalFormatting>
  <conditionalFormatting sqref="T8">
    <cfRule type="expression" dxfId="5457" priority="699">
      <formula>$AK8="y"</formula>
    </cfRule>
    <cfRule type="expression" dxfId="5456" priority="700">
      <formula>$AI8="y"</formula>
    </cfRule>
  </conditionalFormatting>
  <conditionalFormatting sqref="T8">
    <cfRule type="expression" dxfId="5455" priority="695">
      <formula>$AK8="y"</formula>
    </cfRule>
    <cfRule type="expression" dxfId="5454" priority="696">
      <formula>$AI8="y"</formula>
    </cfRule>
  </conditionalFormatting>
  <conditionalFormatting sqref="V8">
    <cfRule type="expression" dxfId="5453" priority="693">
      <formula>#REF!="y"</formula>
    </cfRule>
    <cfRule type="expression" dxfId="5452" priority="694">
      <formula>#REF!="y"</formula>
    </cfRule>
  </conditionalFormatting>
  <conditionalFormatting sqref="W8">
    <cfRule type="expression" dxfId="5451" priority="691">
      <formula>#REF!="y"</formula>
    </cfRule>
    <cfRule type="expression" dxfId="5450" priority="692">
      <formula>#REF!="y"</formula>
    </cfRule>
  </conditionalFormatting>
  <conditionalFormatting sqref="U9">
    <cfRule type="expression" dxfId="5449" priority="689">
      <formula>$AK9="y"</formula>
    </cfRule>
    <cfRule type="expression" dxfId="5448" priority="690">
      <formula>$AI9="y"</formula>
    </cfRule>
  </conditionalFormatting>
  <conditionalFormatting sqref="T9">
    <cfRule type="expression" dxfId="5447" priority="685">
      <formula>$AK9="y"</formula>
    </cfRule>
    <cfRule type="expression" dxfId="5446" priority="686">
      <formula>$AI9="y"</formula>
    </cfRule>
  </conditionalFormatting>
  <conditionalFormatting sqref="T9">
    <cfRule type="expression" dxfId="5445" priority="681">
      <formula>$AK9="y"</formula>
    </cfRule>
    <cfRule type="expression" dxfId="5444" priority="682">
      <formula>$AI9="y"</formula>
    </cfRule>
  </conditionalFormatting>
  <conditionalFormatting sqref="V9">
    <cfRule type="expression" dxfId="5443" priority="679">
      <formula>#REF!="y"</formula>
    </cfRule>
    <cfRule type="expression" dxfId="5442" priority="680">
      <formula>#REF!="y"</formula>
    </cfRule>
  </conditionalFormatting>
  <conditionalFormatting sqref="W9">
    <cfRule type="expression" dxfId="5441" priority="677">
      <formula>#REF!="y"</formula>
    </cfRule>
    <cfRule type="expression" dxfId="5440" priority="678">
      <formula>#REF!="y"</formula>
    </cfRule>
  </conditionalFormatting>
  <conditionalFormatting sqref="U10">
    <cfRule type="expression" dxfId="5439" priority="675">
      <formula>$AK10="y"</formula>
    </cfRule>
    <cfRule type="expression" dxfId="5438" priority="676">
      <formula>$AI10="y"</formula>
    </cfRule>
  </conditionalFormatting>
  <conditionalFormatting sqref="T10">
    <cfRule type="expression" dxfId="5437" priority="671">
      <formula>$AK10="y"</formula>
    </cfRule>
    <cfRule type="expression" dxfId="5436" priority="672">
      <formula>$AI10="y"</formula>
    </cfRule>
  </conditionalFormatting>
  <conditionalFormatting sqref="T10">
    <cfRule type="expression" dxfId="5435" priority="667">
      <formula>$AK10="y"</formula>
    </cfRule>
    <cfRule type="expression" dxfId="5434" priority="668">
      <formula>$AI10="y"</formula>
    </cfRule>
  </conditionalFormatting>
  <conditionalFormatting sqref="V10">
    <cfRule type="expression" dxfId="5433" priority="665">
      <formula>#REF!="y"</formula>
    </cfRule>
    <cfRule type="expression" dxfId="5432" priority="666">
      <formula>#REF!="y"</formula>
    </cfRule>
  </conditionalFormatting>
  <conditionalFormatting sqref="W10">
    <cfRule type="expression" dxfId="5431" priority="663">
      <formula>#REF!="y"</formula>
    </cfRule>
    <cfRule type="expression" dxfId="5430" priority="664">
      <formula>#REF!="y"</formula>
    </cfRule>
  </conditionalFormatting>
  <conditionalFormatting sqref="J13">
    <cfRule type="expression" dxfId="5429" priority="631">
      <formula>$S13="y"</formula>
    </cfRule>
    <cfRule type="expression" dxfId="5428" priority="632">
      <formula>$R13="y"</formula>
    </cfRule>
  </conditionalFormatting>
  <conditionalFormatting sqref="B13:D13">
    <cfRule type="expression" dxfId="5427" priority="637">
      <formula>$S13="y"</formula>
    </cfRule>
    <cfRule type="expression" dxfId="5426" priority="638">
      <formula>$R13="y"</formula>
    </cfRule>
  </conditionalFormatting>
  <conditionalFormatting sqref="B13:D13">
    <cfRule type="expression" dxfId="5425" priority="635">
      <formula>$S13="y"</formula>
    </cfRule>
    <cfRule type="expression" dxfId="5424" priority="636">
      <formula>$R13="y"</formula>
    </cfRule>
  </conditionalFormatting>
  <conditionalFormatting sqref="E13">
    <cfRule type="expression" dxfId="5423" priority="633">
      <formula>$AD13="y"</formula>
    </cfRule>
    <cfRule type="expression" dxfId="5422" priority="634">
      <formula>$AB13="y"</formula>
    </cfRule>
  </conditionalFormatting>
  <conditionalFormatting sqref="D14">
    <cfRule type="expression" dxfId="5421" priority="623">
      <formula>$S14="y"</formula>
    </cfRule>
    <cfRule type="expression" dxfId="5420" priority="624">
      <formula>$R14="y"</formula>
    </cfRule>
  </conditionalFormatting>
  <conditionalFormatting sqref="D14">
    <cfRule type="expression" dxfId="5419" priority="625">
      <formula>$S14="y"</formula>
    </cfRule>
    <cfRule type="expression" dxfId="5418" priority="626">
      <formula>$R14="y"</formula>
    </cfRule>
  </conditionalFormatting>
  <conditionalFormatting sqref="B14:C14">
    <cfRule type="expression" dxfId="5417" priority="621">
      <formula>$S14="y"</formula>
    </cfRule>
    <cfRule type="expression" dxfId="5416" priority="622">
      <formula>$R14="y"</formula>
    </cfRule>
  </conditionalFormatting>
  <conditionalFormatting sqref="B14:C14">
    <cfRule type="expression" dxfId="5415" priority="619">
      <formula>$S14="y"</formula>
    </cfRule>
    <cfRule type="expression" dxfId="5414" priority="620">
      <formula>$R14="y"</formula>
    </cfRule>
  </conditionalFormatting>
  <conditionalFormatting sqref="E14">
    <cfRule type="expression" dxfId="5413" priority="617">
      <formula>$AD14="y"</formula>
    </cfRule>
    <cfRule type="expression" dxfId="5412" priority="618">
      <formula>$AB14="y"</formula>
    </cfRule>
  </conditionalFormatting>
  <conditionalFormatting sqref="J14">
    <cfRule type="expression" dxfId="5411" priority="615">
      <formula>$S14="y"</formula>
    </cfRule>
    <cfRule type="expression" dxfId="5410" priority="616">
      <formula>$R14="y"</formula>
    </cfRule>
  </conditionalFormatting>
  <conditionalFormatting sqref="O14">
    <cfRule type="expression" dxfId="5409" priority="609">
      <formula>#REF!="y"</formula>
    </cfRule>
    <cfRule type="expression" dxfId="5408" priority="610">
      <formula>#REF!="y"</formula>
    </cfRule>
  </conditionalFormatting>
  <conditionalFormatting sqref="S14">
    <cfRule type="expression" dxfId="5407" priority="607">
      <formula>$AK14="y"</formula>
    </cfRule>
    <cfRule type="expression" dxfId="5406" priority="608">
      <formula>$AI14="y"</formula>
    </cfRule>
  </conditionalFormatting>
  <conditionalFormatting sqref="R14">
    <cfRule type="expression" dxfId="5405" priority="605">
      <formula>#REF!="y"</formula>
    </cfRule>
    <cfRule type="expression" dxfId="5404" priority="606">
      <formula>#REF!="y"</formula>
    </cfRule>
  </conditionalFormatting>
  <conditionalFormatting sqref="B15:D15">
    <cfRule type="expression" dxfId="5403" priority="603">
      <formula>$S15="y"</formula>
    </cfRule>
    <cfRule type="expression" dxfId="5402" priority="604">
      <formula>$R15="y"</formula>
    </cfRule>
  </conditionalFormatting>
  <conditionalFormatting sqref="B15:D15">
    <cfRule type="expression" dxfId="5401" priority="601">
      <formula>$S15="y"</formula>
    </cfRule>
    <cfRule type="expression" dxfId="5400" priority="602">
      <formula>$R15="y"</formula>
    </cfRule>
  </conditionalFormatting>
  <conditionalFormatting sqref="E15">
    <cfRule type="expression" dxfId="5399" priority="599">
      <formula>$AD15="y"</formula>
    </cfRule>
    <cfRule type="expression" dxfId="5398" priority="600">
      <formula>$AB15="y"</formula>
    </cfRule>
  </conditionalFormatting>
  <conditionalFormatting sqref="J15">
    <cfRule type="expression" dxfId="5397" priority="597">
      <formula>$S15="y"</formula>
    </cfRule>
    <cfRule type="expression" dxfId="5396" priority="598">
      <formula>$R15="y"</formula>
    </cfRule>
  </conditionalFormatting>
  <conditionalFormatting sqref="B16:D16">
    <cfRule type="expression" dxfId="5395" priority="589">
      <formula>$S16="y"</formula>
    </cfRule>
    <cfRule type="expression" dxfId="5394" priority="590">
      <formula>$R16="y"</formula>
    </cfRule>
  </conditionalFormatting>
  <conditionalFormatting sqref="D17">
    <cfRule type="expression" dxfId="5393" priority="585">
      <formula>$S17="y"</formula>
    </cfRule>
    <cfRule type="expression" dxfId="5392" priority="586">
      <formula>$R17="y"</formula>
    </cfRule>
  </conditionalFormatting>
  <conditionalFormatting sqref="D17">
    <cfRule type="expression" dxfId="5391" priority="587">
      <formula>$S17="y"</formula>
    </cfRule>
    <cfRule type="expression" dxfId="5390" priority="588">
      <formula>$R17="y"</formula>
    </cfRule>
  </conditionalFormatting>
  <conditionalFormatting sqref="B17:C17">
    <cfRule type="expression" dxfId="5389" priority="583">
      <formula>$S17="y"</formula>
    </cfRule>
    <cfRule type="expression" dxfId="5388" priority="584">
      <formula>$R17="y"</formula>
    </cfRule>
  </conditionalFormatting>
  <conditionalFormatting sqref="B17:C17">
    <cfRule type="expression" dxfId="5387" priority="581">
      <formula>$S17="y"</formula>
    </cfRule>
    <cfRule type="expression" dxfId="5386" priority="582">
      <formula>$R17="y"</formula>
    </cfRule>
  </conditionalFormatting>
  <conditionalFormatting sqref="E17">
    <cfRule type="expression" dxfId="5385" priority="579">
      <formula>$AD17="y"</formula>
    </cfRule>
    <cfRule type="expression" dxfId="5384" priority="580">
      <formula>$AB17="y"</formula>
    </cfRule>
  </conditionalFormatting>
  <conditionalFormatting sqref="J17">
    <cfRule type="expression" dxfId="5383" priority="577">
      <formula>$S17="y"</formula>
    </cfRule>
    <cfRule type="expression" dxfId="5382" priority="578">
      <formula>$R17="y"</formula>
    </cfRule>
  </conditionalFormatting>
  <conditionalFormatting sqref="O17">
    <cfRule type="expression" dxfId="5381" priority="569">
      <formula>#REF!="y"</formula>
    </cfRule>
    <cfRule type="expression" dxfId="5380" priority="570">
      <formula>#REF!="y"</formula>
    </cfRule>
  </conditionalFormatting>
  <conditionalFormatting sqref="S17">
    <cfRule type="expression" dxfId="5379" priority="567">
      <formula>$AK17="y"</formula>
    </cfRule>
    <cfRule type="expression" dxfId="5378" priority="568">
      <formula>$AI17="y"</formula>
    </cfRule>
  </conditionalFormatting>
  <conditionalFormatting sqref="R17">
    <cfRule type="expression" dxfId="5377" priority="565">
      <formula>#REF!="y"</formula>
    </cfRule>
    <cfRule type="expression" dxfId="5376" priority="566">
      <formula>#REF!="y"</formula>
    </cfRule>
  </conditionalFormatting>
  <conditionalFormatting sqref="S16">
    <cfRule type="expression" dxfId="5375" priority="563">
      <formula>$AK16="y"</formula>
    </cfRule>
    <cfRule type="expression" dxfId="5374" priority="564">
      <formula>$AI16="y"</formula>
    </cfRule>
  </conditionalFormatting>
  <conditionalFormatting sqref="R16">
    <cfRule type="expression" dxfId="5373" priority="561">
      <formula>#REF!="y"</formula>
    </cfRule>
    <cfRule type="expression" dxfId="5372" priority="562">
      <formula>#REF!="y"</formula>
    </cfRule>
  </conditionalFormatting>
  <conditionalFormatting sqref="S15">
    <cfRule type="expression" dxfId="5371" priority="559">
      <formula>$AK15="y"</formula>
    </cfRule>
    <cfRule type="expression" dxfId="5370" priority="560">
      <formula>$AI15="y"</formula>
    </cfRule>
  </conditionalFormatting>
  <conditionalFormatting sqref="R15">
    <cfRule type="expression" dxfId="5369" priority="557">
      <formula>#REF!="y"</formula>
    </cfRule>
    <cfRule type="expression" dxfId="5368" priority="558">
      <formula>#REF!="y"</formula>
    </cfRule>
  </conditionalFormatting>
  <conditionalFormatting sqref="AE16:AE17">
    <cfRule type="expression" dxfId="5367" priority="555">
      <formula>#REF!="y"</formula>
    </cfRule>
    <cfRule type="expression" dxfId="5366" priority="556">
      <formula>#REF!="y"</formula>
    </cfRule>
  </conditionalFormatting>
  <conditionalFormatting sqref="AD16:AD17">
    <cfRule type="expression" dxfId="5365" priority="553">
      <formula>#REF!="y"</formula>
    </cfRule>
    <cfRule type="expression" dxfId="5364" priority="554">
      <formula>#REF!="y"</formula>
    </cfRule>
  </conditionalFormatting>
  <conditionalFormatting sqref="E16">
    <cfRule type="expression" dxfId="5363" priority="551">
      <formula>$AD16="y"</formula>
    </cfRule>
    <cfRule type="expression" dxfId="5362" priority="552">
      <formula>$AB16="y"</formula>
    </cfRule>
  </conditionalFormatting>
  <conditionalFormatting sqref="J16">
    <cfRule type="expression" dxfId="5361" priority="549">
      <formula>$S16="y"</formula>
    </cfRule>
    <cfRule type="expression" dxfId="5360" priority="550">
      <formula>$R16="y"</formula>
    </cfRule>
  </conditionalFormatting>
  <conditionalFormatting sqref="D18">
    <cfRule type="expression" dxfId="5359" priority="539">
      <formula>$S18="y"</formula>
    </cfRule>
    <cfRule type="expression" dxfId="5358" priority="540">
      <formula>$R18="y"</formula>
    </cfRule>
  </conditionalFormatting>
  <conditionalFormatting sqref="B18:C18">
    <cfRule type="expression" dxfId="5357" priority="537">
      <formula>$S18="y"</formula>
    </cfRule>
    <cfRule type="expression" dxfId="5356" priority="538">
      <formula>$R18="y"</formula>
    </cfRule>
  </conditionalFormatting>
  <conditionalFormatting sqref="J18">
    <cfRule type="expression" dxfId="5355" priority="535">
      <formula>$S18="y"</formula>
    </cfRule>
    <cfRule type="expression" dxfId="5354" priority="536">
      <formula>$R18="y"</formula>
    </cfRule>
  </conditionalFormatting>
  <conditionalFormatting sqref="E18">
    <cfRule type="expression" dxfId="5353" priority="531">
      <formula>$AD18="y"</formula>
    </cfRule>
    <cfRule type="expression" dxfId="5352" priority="532">
      <formula>$AB18="y"</formula>
    </cfRule>
  </conditionalFormatting>
  <conditionalFormatting sqref="AE19:AE21">
    <cfRule type="expression" dxfId="5351" priority="529">
      <formula>#REF!="y"</formula>
    </cfRule>
    <cfRule type="expression" dxfId="5350" priority="530">
      <formula>#REF!="y"</formula>
    </cfRule>
  </conditionalFormatting>
  <conditionalFormatting sqref="V19:V21 X19:AC21">
    <cfRule type="expression" dxfId="5349" priority="527">
      <formula>#REF!="y"</formula>
    </cfRule>
    <cfRule type="expression" dxfId="5348" priority="528">
      <formula>#REF!="y"</formula>
    </cfRule>
  </conditionalFormatting>
  <conditionalFormatting sqref="O19:O21">
    <cfRule type="expression" dxfId="5347" priority="525">
      <formula>#REF!="y"</formula>
    </cfRule>
    <cfRule type="expression" dxfId="5346" priority="526">
      <formula>#REF!="y"</formula>
    </cfRule>
  </conditionalFormatting>
  <conditionalFormatting sqref="S19:S21">
    <cfRule type="expression" dxfId="5345" priority="523">
      <formula>$AK19="y"</formula>
    </cfRule>
    <cfRule type="expression" dxfId="5344" priority="524">
      <formula>$AI19="y"</formula>
    </cfRule>
  </conditionalFormatting>
  <conditionalFormatting sqref="T19:U21">
    <cfRule type="expression" dxfId="5343" priority="521">
      <formula>$AK19="y"</formula>
    </cfRule>
    <cfRule type="expression" dxfId="5342" priority="522">
      <formula>$AI19="y"</formula>
    </cfRule>
  </conditionalFormatting>
  <conditionalFormatting sqref="R19:R21">
    <cfRule type="expression" dxfId="5341" priority="519">
      <formula>#REF!="y"</formula>
    </cfRule>
    <cfRule type="expression" dxfId="5340" priority="520">
      <formula>#REF!="y"</formula>
    </cfRule>
  </conditionalFormatting>
  <conditionalFormatting sqref="AD19:AD21">
    <cfRule type="expression" dxfId="5339" priority="517">
      <formula>#REF!="y"</formula>
    </cfRule>
    <cfRule type="expression" dxfId="5338" priority="518">
      <formula>#REF!="y"</formula>
    </cfRule>
  </conditionalFormatting>
  <conditionalFormatting sqref="W19:W21">
    <cfRule type="expression" dxfId="5337" priority="515">
      <formula>#REF!="y"</formula>
    </cfRule>
    <cfRule type="expression" dxfId="5336" priority="516">
      <formula>#REF!="y"</formula>
    </cfRule>
  </conditionalFormatting>
  <conditionalFormatting sqref="D19:D21">
    <cfRule type="expression" dxfId="5335" priority="513">
      <formula>$S19="y"</formula>
    </cfRule>
    <cfRule type="expression" dxfId="5334" priority="514">
      <formula>$R19="y"</formula>
    </cfRule>
  </conditionalFormatting>
  <conditionalFormatting sqref="B19:C21">
    <cfRule type="expression" dxfId="5333" priority="511">
      <formula>$S19="y"</formula>
    </cfRule>
    <cfRule type="expression" dxfId="5332" priority="512">
      <formula>$R19="y"</formula>
    </cfRule>
  </conditionalFormatting>
  <conditionalFormatting sqref="J19:J21">
    <cfRule type="expression" dxfId="5331" priority="509">
      <formula>$S19="y"</formula>
    </cfRule>
    <cfRule type="expression" dxfId="5330" priority="510">
      <formula>$R19="y"</formula>
    </cfRule>
  </conditionalFormatting>
  <conditionalFormatting sqref="E19:E21">
    <cfRule type="expression" dxfId="5329" priority="505">
      <formula>$AD19="y"</formula>
    </cfRule>
    <cfRule type="expression" dxfId="5328" priority="506">
      <formula>$AB19="y"</formula>
    </cfRule>
  </conditionalFormatting>
  <conditionalFormatting sqref="D22">
    <cfRule type="expression" dxfId="5327" priority="503">
      <formula>$S22="y"</formula>
    </cfRule>
    <cfRule type="expression" dxfId="5326" priority="504">
      <formula>$R22="y"</formula>
    </cfRule>
  </conditionalFormatting>
  <conditionalFormatting sqref="B22:C22">
    <cfRule type="expression" dxfId="5325" priority="501">
      <formula>$S22="y"</formula>
    </cfRule>
    <cfRule type="expression" dxfId="5324" priority="502">
      <formula>$R22="y"</formula>
    </cfRule>
  </conditionalFormatting>
  <conditionalFormatting sqref="J22">
    <cfRule type="expression" dxfId="5323" priority="499">
      <formula>$S22="y"</formula>
    </cfRule>
    <cfRule type="expression" dxfId="5322" priority="500">
      <formula>$R22="y"</formula>
    </cfRule>
  </conditionalFormatting>
  <conditionalFormatting sqref="E22">
    <cfRule type="expression" dxfId="5321" priority="495">
      <formula>$AD22="y"</formula>
    </cfRule>
    <cfRule type="expression" dxfId="5320" priority="496">
      <formula>$AB22="y"</formula>
    </cfRule>
  </conditionalFormatting>
  <conditionalFormatting sqref="D23:D25">
    <cfRule type="expression" dxfId="5319" priority="493">
      <formula>$S23="y"</formula>
    </cfRule>
    <cfRule type="expression" dxfId="5318" priority="494">
      <formula>$R23="y"</formula>
    </cfRule>
  </conditionalFormatting>
  <conditionalFormatting sqref="B23:C25">
    <cfRule type="expression" dxfId="5317" priority="491">
      <formula>$S23="y"</formula>
    </cfRule>
    <cfRule type="expression" dxfId="5316" priority="492">
      <formula>$R23="y"</formula>
    </cfRule>
  </conditionalFormatting>
  <conditionalFormatting sqref="J23:J25">
    <cfRule type="expression" dxfId="5315" priority="489">
      <formula>$S23="y"</formula>
    </cfRule>
    <cfRule type="expression" dxfId="5314" priority="490">
      <formula>$R23="y"</formula>
    </cfRule>
  </conditionalFormatting>
  <conditionalFormatting sqref="E23:E25">
    <cfRule type="expression" dxfId="5313" priority="485">
      <formula>$AD23="y"</formula>
    </cfRule>
    <cfRule type="expression" dxfId="5312" priority="486">
      <formula>$AB23="y"</formula>
    </cfRule>
  </conditionalFormatting>
  <conditionalFormatting sqref="O22">
    <cfRule type="expression" dxfId="5311" priority="483">
      <formula>#REF!="y"</formula>
    </cfRule>
    <cfRule type="expression" dxfId="5310" priority="484">
      <formula>#REF!="y"</formula>
    </cfRule>
  </conditionalFormatting>
  <conditionalFormatting sqref="S22">
    <cfRule type="expression" dxfId="5309" priority="481">
      <formula>$AK22="y"</formula>
    </cfRule>
    <cfRule type="expression" dxfId="5308" priority="482">
      <formula>$AI22="y"</formula>
    </cfRule>
  </conditionalFormatting>
  <conditionalFormatting sqref="R22">
    <cfRule type="expression" dxfId="5307" priority="479">
      <formula>#REF!="y"</formula>
    </cfRule>
    <cfRule type="expression" dxfId="5306" priority="480">
      <formula>#REF!="y"</formula>
    </cfRule>
  </conditionalFormatting>
  <conditionalFormatting sqref="O23:O25">
    <cfRule type="expression" dxfId="5305" priority="477">
      <formula>#REF!="y"</formula>
    </cfRule>
    <cfRule type="expression" dxfId="5304" priority="478">
      <formula>#REF!="y"</formula>
    </cfRule>
  </conditionalFormatting>
  <conditionalFormatting sqref="S23:S25">
    <cfRule type="expression" dxfId="5303" priority="475">
      <formula>$AK23="y"</formula>
    </cfRule>
    <cfRule type="expression" dxfId="5302" priority="476">
      <formula>$AI23="y"</formula>
    </cfRule>
  </conditionalFormatting>
  <conditionalFormatting sqref="R23:R25">
    <cfRule type="expression" dxfId="5301" priority="473">
      <formula>#REF!="y"</formula>
    </cfRule>
    <cfRule type="expression" dxfId="5300" priority="474">
      <formula>#REF!="y"</formula>
    </cfRule>
  </conditionalFormatting>
  <conditionalFormatting sqref="AE23:AE25">
    <cfRule type="expression" dxfId="5299" priority="471">
      <formula>#REF!="y"</formula>
    </cfRule>
    <cfRule type="expression" dxfId="5298" priority="472">
      <formula>#REF!="y"</formula>
    </cfRule>
  </conditionalFormatting>
  <conditionalFormatting sqref="AD23:AD25">
    <cfRule type="expression" dxfId="5297" priority="469">
      <formula>#REF!="y"</formula>
    </cfRule>
    <cfRule type="expression" dxfId="5296" priority="470">
      <formula>#REF!="y"</formula>
    </cfRule>
  </conditionalFormatting>
  <conditionalFormatting sqref="E26">
    <cfRule type="expression" dxfId="5295" priority="467">
      <formula>$AD26="y"</formula>
    </cfRule>
    <cfRule type="expression" dxfId="5294" priority="468">
      <formula>$AB26="y"</formula>
    </cfRule>
  </conditionalFormatting>
  <conditionalFormatting sqref="J26">
    <cfRule type="expression" dxfId="5293" priority="465">
      <formula>$S26="y"</formula>
    </cfRule>
    <cfRule type="expression" dxfId="5292" priority="466">
      <formula>$R26="y"</formula>
    </cfRule>
  </conditionalFormatting>
  <conditionalFormatting sqref="D30:D32">
    <cfRule type="expression" dxfId="5291" priority="461">
      <formula>$S30="y"</formula>
    </cfRule>
    <cfRule type="expression" dxfId="5290" priority="462">
      <formula>$R30="y"</formula>
    </cfRule>
  </conditionalFormatting>
  <conditionalFormatting sqref="D30:D32">
    <cfRule type="expression" dxfId="5289" priority="463">
      <formula>$S30="y"</formula>
    </cfRule>
    <cfRule type="expression" dxfId="5288" priority="464">
      <formula>$R30="y"</formula>
    </cfRule>
  </conditionalFormatting>
  <conditionalFormatting sqref="B30:C32">
    <cfRule type="expression" dxfId="5287" priority="459">
      <formula>$S30="y"</formula>
    </cfRule>
    <cfRule type="expression" dxfId="5286" priority="460">
      <formula>$R30="y"</formula>
    </cfRule>
  </conditionalFormatting>
  <conditionalFormatting sqref="B30:C32">
    <cfRule type="expression" dxfId="5285" priority="457">
      <formula>$S30="y"</formula>
    </cfRule>
    <cfRule type="expression" dxfId="5284" priority="458">
      <formula>$R30="y"</formula>
    </cfRule>
  </conditionalFormatting>
  <conditionalFormatting sqref="E30">
    <cfRule type="expression" dxfId="5283" priority="455">
      <formula>$AD30="y"</formula>
    </cfRule>
    <cfRule type="expression" dxfId="5282" priority="456">
      <formula>$AB30="y"</formula>
    </cfRule>
  </conditionalFormatting>
  <conditionalFormatting sqref="E31">
    <cfRule type="expression" dxfId="5281" priority="453">
      <formula>$AD31="y"</formula>
    </cfRule>
    <cfRule type="expression" dxfId="5280" priority="454">
      <formula>$AB31="y"</formula>
    </cfRule>
  </conditionalFormatting>
  <conditionalFormatting sqref="E32">
    <cfRule type="expression" dxfId="5279" priority="451">
      <formula>$AD32="y"</formula>
    </cfRule>
    <cfRule type="expression" dxfId="5278" priority="452">
      <formula>$AB32="y"</formula>
    </cfRule>
  </conditionalFormatting>
  <conditionalFormatting sqref="J31">
    <cfRule type="expression" dxfId="5277" priority="449">
      <formula>$S31="y"</formula>
    </cfRule>
    <cfRule type="expression" dxfId="5276" priority="450">
      <formula>$R31="y"</formula>
    </cfRule>
  </conditionalFormatting>
  <conditionalFormatting sqref="J30">
    <cfRule type="expression" dxfId="5275" priority="443">
      <formula>$S30="y"</formula>
    </cfRule>
    <cfRule type="expression" dxfId="5274" priority="444">
      <formula>$R30="y"</formula>
    </cfRule>
  </conditionalFormatting>
  <conditionalFormatting sqref="J30">
    <cfRule type="expression" dxfId="5273" priority="441">
      <formula>$S12="y"</formula>
    </cfRule>
    <cfRule type="expression" dxfId="5272" priority="442">
      <formula>$R12="y"</formula>
    </cfRule>
  </conditionalFormatting>
  <conditionalFormatting sqref="J32">
    <cfRule type="expression" dxfId="5271" priority="435">
      <formula>$S32="y"</formula>
    </cfRule>
    <cfRule type="expression" dxfId="5270" priority="436">
      <formula>$R32="y"</formula>
    </cfRule>
  </conditionalFormatting>
  <conditionalFormatting sqref="J32">
    <cfRule type="expression" dxfId="5269" priority="433">
      <formula>$S32="y"</formula>
    </cfRule>
    <cfRule type="expression" dxfId="5268" priority="434">
      <formula>$R32="y"</formula>
    </cfRule>
  </conditionalFormatting>
  <conditionalFormatting sqref="B27:D29">
    <cfRule type="expression" dxfId="5267" priority="427">
      <formula>$S27="y"</formula>
    </cfRule>
    <cfRule type="expression" dxfId="5266" priority="428">
      <formula>$R27="y"</formula>
    </cfRule>
  </conditionalFormatting>
  <conditionalFormatting sqref="E27:E29">
    <cfRule type="expression" dxfId="5265" priority="425">
      <formula>$AD27="y"</formula>
    </cfRule>
    <cfRule type="expression" dxfId="5264" priority="426">
      <formula>$AB27="y"</formula>
    </cfRule>
  </conditionalFormatting>
  <conditionalFormatting sqref="J28">
    <cfRule type="expression" dxfId="5263" priority="423">
      <formula>$S28="y"</formula>
    </cfRule>
    <cfRule type="expression" dxfId="5262" priority="424">
      <formula>$R28="y"</formula>
    </cfRule>
  </conditionalFormatting>
  <conditionalFormatting sqref="J28">
    <cfRule type="expression" dxfId="5261" priority="421">
      <formula>$S10="y"</formula>
    </cfRule>
    <cfRule type="expression" dxfId="5260" priority="422">
      <formula>$R10="y"</formula>
    </cfRule>
  </conditionalFormatting>
  <conditionalFormatting sqref="J27">
    <cfRule type="expression" dxfId="5259" priority="415">
      <formula>$S27="y"</formula>
    </cfRule>
    <cfRule type="expression" dxfId="5258" priority="416">
      <formula>$R27="y"</formula>
    </cfRule>
  </conditionalFormatting>
  <conditionalFormatting sqref="J29">
    <cfRule type="expression" dxfId="5257" priority="409">
      <formula>$S29="y"</formula>
    </cfRule>
    <cfRule type="expression" dxfId="5256" priority="410">
      <formula>$R29="y"</formula>
    </cfRule>
  </conditionalFormatting>
  <conditionalFormatting sqref="J29">
    <cfRule type="expression" dxfId="5255" priority="407">
      <formula>$S29="y"</formula>
    </cfRule>
    <cfRule type="expression" dxfId="5254" priority="408">
      <formula>$R29="y"</formula>
    </cfRule>
  </conditionalFormatting>
  <conditionalFormatting sqref="O26">
    <cfRule type="expression" dxfId="5253" priority="401">
      <formula>#REF!="y"</formula>
    </cfRule>
    <cfRule type="expression" dxfId="5252" priority="402">
      <formula>#REF!="y"</formula>
    </cfRule>
  </conditionalFormatting>
  <conditionalFormatting sqref="S26">
    <cfRule type="expression" dxfId="5251" priority="399">
      <formula>$AK26="y"</formula>
    </cfRule>
    <cfRule type="expression" dxfId="5250" priority="400">
      <formula>$AI26="y"</formula>
    </cfRule>
  </conditionalFormatting>
  <conditionalFormatting sqref="R26">
    <cfRule type="expression" dxfId="5249" priority="397">
      <formula>#REF!="y"</formula>
    </cfRule>
    <cfRule type="expression" dxfId="5248" priority="398">
      <formula>#REF!="y"</formula>
    </cfRule>
  </conditionalFormatting>
  <conditionalFormatting sqref="O30:O32">
    <cfRule type="expression" dxfId="5247" priority="395">
      <formula>#REF!="y"</formula>
    </cfRule>
    <cfRule type="expression" dxfId="5246" priority="396">
      <formula>#REF!="y"</formula>
    </cfRule>
  </conditionalFormatting>
  <conditionalFormatting sqref="S30:S32">
    <cfRule type="expression" dxfId="5245" priority="393">
      <formula>$AK30="y"</formula>
    </cfRule>
    <cfRule type="expression" dxfId="5244" priority="394">
      <formula>$AI30="y"</formula>
    </cfRule>
  </conditionalFormatting>
  <conditionalFormatting sqref="R30:R32">
    <cfRule type="expression" dxfId="5243" priority="391">
      <formula>#REF!="y"</formula>
    </cfRule>
    <cfRule type="expression" dxfId="5242" priority="392">
      <formula>#REF!="y"</formula>
    </cfRule>
  </conditionalFormatting>
  <conditionalFormatting sqref="O27:O29">
    <cfRule type="expression" dxfId="5241" priority="389">
      <formula>#REF!="y"</formula>
    </cfRule>
    <cfRule type="expression" dxfId="5240" priority="390">
      <formula>#REF!="y"</formula>
    </cfRule>
  </conditionalFormatting>
  <conditionalFormatting sqref="P27:Q29">
    <cfRule type="expression" dxfId="5239" priority="387">
      <formula>$AK27="y"</formula>
    </cfRule>
    <cfRule type="expression" dxfId="5238" priority="388">
      <formula>$AI27="y"</formula>
    </cfRule>
  </conditionalFormatting>
  <conditionalFormatting sqref="B33:D33">
    <cfRule type="expression" dxfId="5237" priority="385">
      <formula>$S33="y"</formula>
    </cfRule>
    <cfRule type="expression" dxfId="5236" priority="386">
      <formula>$R33="y"</formula>
    </cfRule>
  </conditionalFormatting>
  <conditionalFormatting sqref="E33">
    <cfRule type="expression" dxfId="5235" priority="383">
      <formula>$AD33="y"</formula>
    </cfRule>
    <cfRule type="expression" dxfId="5234" priority="384">
      <formula>$AB33="y"</formula>
    </cfRule>
  </conditionalFormatting>
  <conditionalFormatting sqref="J33">
    <cfRule type="expression" dxfId="5233" priority="381">
      <formula>$S33="y"</formula>
    </cfRule>
    <cfRule type="expression" dxfId="5232" priority="382">
      <formula>$R33="y"</formula>
    </cfRule>
  </conditionalFormatting>
  <conditionalFormatting sqref="AE33">
    <cfRule type="expression" dxfId="5231" priority="375">
      <formula>#REF!="y"</formula>
    </cfRule>
    <cfRule type="expression" dxfId="5230" priority="376">
      <formula>#REF!="y"</formula>
    </cfRule>
  </conditionalFormatting>
  <conditionalFormatting sqref="X33:AC33 V33">
    <cfRule type="expression" dxfId="5229" priority="373">
      <formula>#REF!="y"</formula>
    </cfRule>
    <cfRule type="expression" dxfId="5228" priority="374">
      <formula>#REF!="y"</formula>
    </cfRule>
  </conditionalFormatting>
  <conditionalFormatting sqref="T33:U33">
    <cfRule type="expression" dxfId="5227" priority="371">
      <formula>$AK33="y"</formula>
    </cfRule>
    <cfRule type="expression" dxfId="5226" priority="372">
      <formula>$AI33="y"</formula>
    </cfRule>
  </conditionalFormatting>
  <conditionalFormatting sqref="AD33">
    <cfRule type="expression" dxfId="5225" priority="369">
      <formula>#REF!="y"</formula>
    </cfRule>
    <cfRule type="expression" dxfId="5224" priority="370">
      <formula>#REF!="y"</formula>
    </cfRule>
  </conditionalFormatting>
  <conditionalFormatting sqref="W33">
    <cfRule type="expression" dxfId="5223" priority="367">
      <formula>#REF!="y"</formula>
    </cfRule>
    <cfRule type="expression" dxfId="5222" priority="368">
      <formula>#REF!="y"</formula>
    </cfRule>
  </conditionalFormatting>
  <conditionalFormatting sqref="O33">
    <cfRule type="expression" dxfId="5221" priority="365">
      <formula>#REF!="y"</formula>
    </cfRule>
    <cfRule type="expression" dxfId="5220" priority="366">
      <formula>#REF!="y"</formula>
    </cfRule>
  </conditionalFormatting>
  <conditionalFormatting sqref="S33">
    <cfRule type="expression" dxfId="5219" priority="363">
      <formula>$AK33="y"</formula>
    </cfRule>
    <cfRule type="expression" dxfId="5218" priority="364">
      <formula>$AI33="y"</formula>
    </cfRule>
  </conditionalFormatting>
  <conditionalFormatting sqref="R33">
    <cfRule type="expression" dxfId="5217" priority="361">
      <formula>#REF!="y"</formula>
    </cfRule>
    <cfRule type="expression" dxfId="5216" priority="362">
      <formula>#REF!="y"</formula>
    </cfRule>
  </conditionalFormatting>
  <conditionalFormatting sqref="B34:C34">
    <cfRule type="expression" dxfId="5215" priority="355">
      <formula>$S34="y"</formula>
    </cfRule>
    <cfRule type="expression" dxfId="5214" priority="356">
      <formula>$R34="y"</formula>
    </cfRule>
  </conditionalFormatting>
  <conditionalFormatting sqref="D34">
    <cfRule type="expression" dxfId="5213" priority="359">
      <formula>$S34="y"</formula>
    </cfRule>
    <cfRule type="expression" dxfId="5212" priority="360">
      <formula>$R34="y"</formula>
    </cfRule>
  </conditionalFormatting>
  <conditionalFormatting sqref="D34">
    <cfRule type="expression" dxfId="5211" priority="357">
      <formula>$S34="y"</formula>
    </cfRule>
    <cfRule type="expression" dxfId="5210" priority="358">
      <formula>$R34="y"</formula>
    </cfRule>
  </conditionalFormatting>
  <conditionalFormatting sqref="E34">
    <cfRule type="expression" dxfId="5209" priority="353">
      <formula>$AD34="y"</formula>
    </cfRule>
    <cfRule type="expression" dxfId="5208" priority="354">
      <formula>$AB34="y"</formula>
    </cfRule>
  </conditionalFormatting>
  <conditionalFormatting sqref="B34:C34">
    <cfRule type="expression" dxfId="5207" priority="351">
      <formula>$S34="y"</formula>
    </cfRule>
    <cfRule type="expression" dxfId="5206" priority="352">
      <formula>$R34="y"</formula>
    </cfRule>
  </conditionalFormatting>
  <conditionalFormatting sqref="J34">
    <cfRule type="expression" dxfId="5205" priority="343">
      <formula>$S34="y"</formula>
    </cfRule>
    <cfRule type="expression" dxfId="5204" priority="344">
      <formula>$R34="y"</formula>
    </cfRule>
  </conditionalFormatting>
  <conditionalFormatting sqref="S34">
    <cfRule type="expression" dxfId="5203" priority="341">
      <formula>$AK34="y"</formula>
    </cfRule>
    <cfRule type="expression" dxfId="5202" priority="342">
      <formula>$AI34="y"</formula>
    </cfRule>
  </conditionalFormatting>
  <conditionalFormatting sqref="R34">
    <cfRule type="expression" dxfId="5201" priority="339">
      <formula>#REF!="y"</formula>
    </cfRule>
    <cfRule type="expression" dxfId="5200" priority="340">
      <formula>#REF!="y"</formula>
    </cfRule>
  </conditionalFormatting>
  <conditionalFormatting sqref="O34">
    <cfRule type="expression" dxfId="5199" priority="337">
      <formula>#REF!="y"</formula>
    </cfRule>
    <cfRule type="expression" dxfId="5198" priority="338">
      <formula>#REF!="y"</formula>
    </cfRule>
  </conditionalFormatting>
  <conditionalFormatting sqref="D35">
    <cfRule type="expression" dxfId="5197" priority="335">
      <formula>$S35="y"</formula>
    </cfRule>
    <cfRule type="expression" dxfId="5196" priority="336">
      <formula>$R35="y"</formula>
    </cfRule>
  </conditionalFormatting>
  <conditionalFormatting sqref="B35:C35">
    <cfRule type="expression" dxfId="5195" priority="327">
      <formula>$S35="y"</formula>
    </cfRule>
    <cfRule type="expression" dxfId="5194" priority="328">
      <formula>$R35="y"</formula>
    </cfRule>
  </conditionalFormatting>
  <conditionalFormatting sqref="B35:C35">
    <cfRule type="expression" dxfId="5193" priority="331">
      <formula>$S35="y"</formula>
    </cfRule>
    <cfRule type="expression" dxfId="5192" priority="332">
      <formula>$R35="y"</formula>
    </cfRule>
  </conditionalFormatting>
  <conditionalFormatting sqref="D35">
    <cfRule type="expression" dxfId="5191" priority="333">
      <formula>$S35="y"</formula>
    </cfRule>
    <cfRule type="expression" dxfId="5190" priority="334">
      <formula>$R35="y"</formula>
    </cfRule>
  </conditionalFormatting>
  <conditionalFormatting sqref="E35">
    <cfRule type="expression" dxfId="5189" priority="329">
      <formula>$AD35="y"</formula>
    </cfRule>
    <cfRule type="expression" dxfId="5188" priority="330">
      <formula>$AB35="y"</formula>
    </cfRule>
  </conditionalFormatting>
  <conditionalFormatting sqref="O35">
    <cfRule type="expression" dxfId="5187" priority="321">
      <formula>#REF!="y"</formula>
    </cfRule>
    <cfRule type="expression" dxfId="5186" priority="322">
      <formula>#REF!="y"</formula>
    </cfRule>
  </conditionalFormatting>
  <conditionalFormatting sqref="S35">
    <cfRule type="expression" dxfId="5185" priority="319">
      <formula>$AK35="y"</formula>
    </cfRule>
    <cfRule type="expression" dxfId="5184" priority="320">
      <formula>$AI35="y"</formula>
    </cfRule>
  </conditionalFormatting>
  <conditionalFormatting sqref="R35">
    <cfRule type="expression" dxfId="5183" priority="317">
      <formula>#REF!="y"</formula>
    </cfRule>
    <cfRule type="expression" dxfId="5182" priority="318">
      <formula>#REF!="y"</formula>
    </cfRule>
  </conditionalFormatting>
  <conditionalFormatting sqref="D36">
    <cfRule type="expression" dxfId="5181" priority="313">
      <formula>$S36="y"</formula>
    </cfRule>
    <cfRule type="expression" dxfId="5180" priority="314">
      <formula>$R36="y"</formula>
    </cfRule>
  </conditionalFormatting>
  <conditionalFormatting sqref="D36">
    <cfRule type="expression" dxfId="5179" priority="315">
      <formula>$S36="y"</formula>
    </cfRule>
    <cfRule type="expression" dxfId="5178" priority="316">
      <formula>$R36="y"</formula>
    </cfRule>
  </conditionalFormatting>
  <conditionalFormatting sqref="J36">
    <cfRule type="expression" dxfId="5177" priority="311">
      <formula>$S36="y"</formula>
    </cfRule>
    <cfRule type="expression" dxfId="5176" priority="312">
      <formula>$R36="y"</formula>
    </cfRule>
  </conditionalFormatting>
  <conditionalFormatting sqref="E36">
    <cfRule type="expression" dxfId="5175" priority="305">
      <formula>$AD36="y"</formula>
    </cfRule>
    <cfRule type="expression" dxfId="5174" priority="306">
      <formula>$AB36="y"</formula>
    </cfRule>
  </conditionalFormatting>
  <conditionalFormatting sqref="C36">
    <cfRule type="expression" dxfId="5173" priority="295">
      <formula>$S36="y"</formula>
    </cfRule>
    <cfRule type="expression" dxfId="5172" priority="296">
      <formula>$R36="y"</formula>
    </cfRule>
  </conditionalFormatting>
  <conditionalFormatting sqref="B36">
    <cfRule type="expression" dxfId="5171" priority="301">
      <formula>$S36="y"</formula>
    </cfRule>
    <cfRule type="expression" dxfId="5170" priority="302">
      <formula>$R36="y"</formula>
    </cfRule>
  </conditionalFormatting>
  <conditionalFormatting sqref="B36">
    <cfRule type="expression" dxfId="5169" priority="299">
      <formula>$S36="y"</formula>
    </cfRule>
    <cfRule type="expression" dxfId="5168" priority="300">
      <formula>$R36="y"</formula>
    </cfRule>
  </conditionalFormatting>
  <conditionalFormatting sqref="C36">
    <cfRule type="expression" dxfId="5167" priority="297">
      <formula>$S36="y"</formula>
    </cfRule>
    <cfRule type="expression" dxfId="5166" priority="298">
      <formula>$R36="y"</formula>
    </cfRule>
  </conditionalFormatting>
  <conditionalFormatting sqref="O36">
    <cfRule type="expression" dxfId="5165" priority="293">
      <formula>#REF!="y"</formula>
    </cfRule>
    <cfRule type="expression" dxfId="5164" priority="294">
      <formula>#REF!="y"</formula>
    </cfRule>
  </conditionalFormatting>
  <conditionalFormatting sqref="S36">
    <cfRule type="expression" dxfId="5163" priority="291">
      <formula>$AK36="y"</formula>
    </cfRule>
    <cfRule type="expression" dxfId="5162" priority="292">
      <formula>$AI36="y"</formula>
    </cfRule>
  </conditionalFormatting>
  <conditionalFormatting sqref="R36">
    <cfRule type="expression" dxfId="5161" priority="289">
      <formula>#REF!="y"</formula>
    </cfRule>
    <cfRule type="expression" dxfId="5160" priority="290">
      <formula>#REF!="y"</formula>
    </cfRule>
  </conditionalFormatting>
  <conditionalFormatting sqref="E37">
    <cfRule type="expression" dxfId="5159" priority="287">
      <formula>$AD37="y"</formula>
    </cfRule>
    <cfRule type="expression" dxfId="5158" priority="288">
      <formula>$AB37="y"</formula>
    </cfRule>
  </conditionalFormatting>
  <conditionalFormatting sqref="B37:D37">
    <cfRule type="expression" dxfId="5157" priority="285">
      <formula>$S37="y"</formula>
    </cfRule>
    <cfRule type="expression" dxfId="5156" priority="286">
      <formula>$R37="y"</formula>
    </cfRule>
  </conditionalFormatting>
  <conditionalFormatting sqref="O37">
    <cfRule type="expression" dxfId="5155" priority="283">
      <formula>#REF!="y"</formula>
    </cfRule>
    <cfRule type="expression" dxfId="5154" priority="284">
      <formula>#REF!="y"</formula>
    </cfRule>
  </conditionalFormatting>
  <conditionalFormatting sqref="S37">
    <cfRule type="expression" dxfId="5153" priority="281">
      <formula>$AK37="y"</formula>
    </cfRule>
    <cfRule type="expression" dxfId="5152" priority="282">
      <formula>$AI37="y"</formula>
    </cfRule>
  </conditionalFormatting>
  <conditionalFormatting sqref="R37">
    <cfRule type="expression" dxfId="5151" priority="279">
      <formula>#REF!="y"</formula>
    </cfRule>
    <cfRule type="expression" dxfId="5150" priority="280">
      <formula>#REF!="y"</formula>
    </cfRule>
  </conditionalFormatting>
  <conditionalFormatting sqref="B38:D39">
    <cfRule type="expression" dxfId="5149" priority="277">
      <formula>$S38="y"</formula>
    </cfRule>
    <cfRule type="expression" dxfId="5148" priority="278">
      <formula>$R38="y"</formula>
    </cfRule>
  </conditionalFormatting>
  <conditionalFormatting sqref="E38">
    <cfRule type="expression" dxfId="5147" priority="275">
      <formula>$AD38="y"</formula>
    </cfRule>
    <cfRule type="expression" dxfId="5146" priority="276">
      <formula>$AB38="y"</formula>
    </cfRule>
  </conditionalFormatting>
  <conditionalFormatting sqref="E39">
    <cfRule type="expression" dxfId="5145" priority="273">
      <formula>$AD39="y"</formula>
    </cfRule>
    <cfRule type="expression" dxfId="5144" priority="274">
      <formula>$AB39="y"</formula>
    </cfRule>
  </conditionalFormatting>
  <conditionalFormatting sqref="J38">
    <cfRule type="expression" dxfId="5143" priority="271">
      <formula>$S38="y"</formula>
    </cfRule>
    <cfRule type="expression" dxfId="5142" priority="272">
      <formula>$R38="y"</formula>
    </cfRule>
  </conditionalFormatting>
  <conditionalFormatting sqref="J39">
    <cfRule type="expression" dxfId="5141" priority="269">
      <formula>$S39="y"</formula>
    </cfRule>
    <cfRule type="expression" dxfId="5140" priority="270">
      <formula>$R39="y"</formula>
    </cfRule>
  </conditionalFormatting>
  <conditionalFormatting sqref="O38:O39">
    <cfRule type="expression" dxfId="5139" priority="267">
      <formula>#REF!="y"</formula>
    </cfRule>
    <cfRule type="expression" dxfId="5138" priority="268">
      <formula>#REF!="y"</formula>
    </cfRule>
  </conditionalFormatting>
  <conditionalFormatting sqref="S38:S39">
    <cfRule type="expression" dxfId="5137" priority="265">
      <formula>$AK38="y"</formula>
    </cfRule>
    <cfRule type="expression" dxfId="5136" priority="266">
      <formula>$AI38="y"</formula>
    </cfRule>
  </conditionalFormatting>
  <conditionalFormatting sqref="R38:R39">
    <cfRule type="expression" dxfId="5135" priority="263">
      <formula>#REF!="y"</formula>
    </cfRule>
    <cfRule type="expression" dxfId="5134" priority="264">
      <formula>#REF!="y"</formula>
    </cfRule>
  </conditionalFormatting>
  <conditionalFormatting sqref="E40">
    <cfRule type="expression" dxfId="5133" priority="261">
      <formula>$AD40="y"</formula>
    </cfRule>
    <cfRule type="expression" dxfId="5132" priority="262">
      <formula>$AB40="y"</formula>
    </cfRule>
  </conditionalFormatting>
  <conditionalFormatting sqref="B40:D40">
    <cfRule type="expression" dxfId="5131" priority="259">
      <formula>$S40="y"</formula>
    </cfRule>
    <cfRule type="expression" dxfId="5130" priority="260">
      <formula>$R40="y"</formula>
    </cfRule>
  </conditionalFormatting>
  <conditionalFormatting sqref="O40">
    <cfRule type="expression" dxfId="5129" priority="257">
      <formula>#REF!="y"</formula>
    </cfRule>
    <cfRule type="expression" dxfId="5128" priority="258">
      <formula>#REF!="y"</formula>
    </cfRule>
  </conditionalFormatting>
  <conditionalFormatting sqref="S40">
    <cfRule type="expression" dxfId="5127" priority="255">
      <formula>$AK40="y"</formula>
    </cfRule>
    <cfRule type="expression" dxfId="5126" priority="256">
      <formula>$AI40="y"</formula>
    </cfRule>
  </conditionalFormatting>
  <conditionalFormatting sqref="R40">
    <cfRule type="expression" dxfId="5125" priority="253">
      <formula>#REF!="y"</formula>
    </cfRule>
    <cfRule type="expression" dxfId="5124" priority="254">
      <formula>#REF!="y"</formula>
    </cfRule>
  </conditionalFormatting>
  <conditionalFormatting sqref="B41:D41">
    <cfRule type="expression" dxfId="5123" priority="251">
      <formula>$S41="y"</formula>
    </cfRule>
    <cfRule type="expression" dxfId="5122" priority="252">
      <formula>$R41="y"</formula>
    </cfRule>
  </conditionalFormatting>
  <conditionalFormatting sqref="E41">
    <cfRule type="expression" dxfId="5121" priority="249">
      <formula>$AD41="y"</formula>
    </cfRule>
    <cfRule type="expression" dxfId="5120" priority="250">
      <formula>$AB41="y"</formula>
    </cfRule>
  </conditionalFormatting>
  <conditionalFormatting sqref="J41">
    <cfRule type="expression" dxfId="5119" priority="247">
      <formula>$S41="y"</formula>
    </cfRule>
    <cfRule type="expression" dxfId="5118" priority="248">
      <formula>$R41="y"</formula>
    </cfRule>
  </conditionalFormatting>
  <conditionalFormatting sqref="E42">
    <cfRule type="expression" dxfId="5117" priority="245">
      <formula>$AD42="y"</formula>
    </cfRule>
    <cfRule type="expression" dxfId="5116" priority="246">
      <formula>$AB42="y"</formula>
    </cfRule>
  </conditionalFormatting>
  <conditionalFormatting sqref="B42:D42">
    <cfRule type="expression" dxfId="5115" priority="243">
      <formula>$S42="y"</formula>
    </cfRule>
    <cfRule type="expression" dxfId="5114" priority="244">
      <formula>$R42="y"</formula>
    </cfRule>
  </conditionalFormatting>
  <conditionalFormatting sqref="O41">
    <cfRule type="expression" dxfId="5113" priority="241">
      <formula>#REF!="y"</formula>
    </cfRule>
    <cfRule type="expression" dxfId="5112" priority="242">
      <formula>#REF!="y"</formula>
    </cfRule>
  </conditionalFormatting>
  <conditionalFormatting sqref="S41">
    <cfRule type="expression" dxfId="5111" priority="239">
      <formula>$AK41="y"</formula>
    </cfRule>
    <cfRule type="expression" dxfId="5110" priority="240">
      <formula>$AI41="y"</formula>
    </cfRule>
  </conditionalFormatting>
  <conditionalFormatting sqref="R41">
    <cfRule type="expression" dxfId="5109" priority="237">
      <formula>#REF!="y"</formula>
    </cfRule>
    <cfRule type="expression" dxfId="5108" priority="238">
      <formula>#REF!="y"</formula>
    </cfRule>
  </conditionalFormatting>
  <conditionalFormatting sqref="O42">
    <cfRule type="expression" dxfId="5107" priority="235">
      <formula>#REF!="y"</formula>
    </cfRule>
    <cfRule type="expression" dxfId="5106" priority="236">
      <formula>#REF!="y"</formula>
    </cfRule>
  </conditionalFormatting>
  <conditionalFormatting sqref="S42">
    <cfRule type="expression" dxfId="5105" priority="233">
      <formula>$AK42="y"</formula>
    </cfRule>
    <cfRule type="expression" dxfId="5104" priority="234">
      <formula>$AI42="y"</formula>
    </cfRule>
  </conditionalFormatting>
  <conditionalFormatting sqref="R42">
    <cfRule type="expression" dxfId="5103" priority="231">
      <formula>#REF!="y"</formula>
    </cfRule>
    <cfRule type="expression" dxfId="5102" priority="232">
      <formula>#REF!="y"</formula>
    </cfRule>
  </conditionalFormatting>
  <conditionalFormatting sqref="E43">
    <cfRule type="expression" dxfId="5101" priority="229">
      <formula>$AD43="y"</formula>
    </cfRule>
    <cfRule type="expression" dxfId="5100" priority="230">
      <formula>$AB43="y"</formula>
    </cfRule>
  </conditionalFormatting>
  <conditionalFormatting sqref="B43:D43">
    <cfRule type="expression" dxfId="5099" priority="227">
      <formula>$S43="y"</formula>
    </cfRule>
    <cfRule type="expression" dxfId="5098" priority="228">
      <formula>$R43="y"</formula>
    </cfRule>
  </conditionalFormatting>
  <conditionalFormatting sqref="O43">
    <cfRule type="expression" dxfId="5097" priority="225">
      <formula>#REF!="y"</formula>
    </cfRule>
    <cfRule type="expression" dxfId="5096" priority="226">
      <formula>#REF!="y"</formula>
    </cfRule>
  </conditionalFormatting>
  <conditionalFormatting sqref="S43">
    <cfRule type="expression" dxfId="5095" priority="223">
      <formula>$AK43="y"</formula>
    </cfRule>
    <cfRule type="expression" dxfId="5094" priority="224">
      <formula>$AI43="y"</formula>
    </cfRule>
  </conditionalFormatting>
  <conditionalFormatting sqref="R43">
    <cfRule type="expression" dxfId="5093" priority="221">
      <formula>#REF!="y"</formula>
    </cfRule>
    <cfRule type="expression" dxfId="5092" priority="222">
      <formula>#REF!="y"</formula>
    </cfRule>
  </conditionalFormatting>
  <conditionalFormatting sqref="D44">
    <cfRule type="expression" dxfId="5091" priority="213">
      <formula>$S44="y"</formula>
    </cfRule>
    <cfRule type="expression" dxfId="5090" priority="214">
      <formula>$R44="y"</formula>
    </cfRule>
  </conditionalFormatting>
  <conditionalFormatting sqref="D44">
    <cfRule type="expression" dxfId="5089" priority="215">
      <formula>$S44="y"</formula>
    </cfRule>
    <cfRule type="expression" dxfId="5088" priority="216">
      <formula>$R44="y"</formula>
    </cfRule>
  </conditionalFormatting>
  <conditionalFormatting sqref="D44">
    <cfRule type="expression" dxfId="5087" priority="219">
      <formula>$S44="y"</formula>
    </cfRule>
    <cfRule type="expression" dxfId="5086" priority="220">
      <formula>$R44="y"</formula>
    </cfRule>
  </conditionalFormatting>
  <conditionalFormatting sqref="B44:C44">
    <cfRule type="expression" dxfId="5085" priority="217">
      <formula>$S44="y"</formula>
    </cfRule>
    <cfRule type="expression" dxfId="5084" priority="218">
      <formula>$R44="y"</formula>
    </cfRule>
  </conditionalFormatting>
  <conditionalFormatting sqref="B44:C44">
    <cfRule type="expression" dxfId="5083" priority="211">
      <formula>$S44="y"</formula>
    </cfRule>
    <cfRule type="expression" dxfId="5082" priority="212">
      <formula>$R44="y"</formula>
    </cfRule>
  </conditionalFormatting>
  <conditionalFormatting sqref="D45">
    <cfRule type="expression" dxfId="5081" priority="203">
      <formula>$S45="y"</formula>
    </cfRule>
    <cfRule type="expression" dxfId="5080" priority="204">
      <formula>$R45="y"</formula>
    </cfRule>
  </conditionalFormatting>
  <conditionalFormatting sqref="D45">
    <cfRule type="expression" dxfId="5079" priority="205">
      <formula>$S45="y"</formula>
    </cfRule>
    <cfRule type="expression" dxfId="5078" priority="206">
      <formula>$R45="y"</formula>
    </cfRule>
  </conditionalFormatting>
  <conditionalFormatting sqref="D45">
    <cfRule type="expression" dxfId="5077" priority="209">
      <formula>$S45="y"</formula>
    </cfRule>
    <cfRule type="expression" dxfId="5076" priority="210">
      <formula>$R45="y"</formula>
    </cfRule>
  </conditionalFormatting>
  <conditionalFormatting sqref="B45:C45">
    <cfRule type="expression" dxfId="5075" priority="207">
      <formula>$S45="y"</formula>
    </cfRule>
    <cfRule type="expression" dxfId="5074" priority="208">
      <formula>$R45="y"</formula>
    </cfRule>
  </conditionalFormatting>
  <conditionalFormatting sqref="B45:C45">
    <cfRule type="expression" dxfId="5073" priority="201">
      <formula>$S45="y"</formula>
    </cfRule>
    <cfRule type="expression" dxfId="5072" priority="202">
      <formula>$R45="y"</formula>
    </cfRule>
  </conditionalFormatting>
  <conditionalFormatting sqref="E44">
    <cfRule type="expression" dxfId="5071" priority="199">
      <formula>$AD44="y"</formula>
    </cfRule>
    <cfRule type="expression" dxfId="5070" priority="200">
      <formula>$AB44="y"</formula>
    </cfRule>
  </conditionalFormatting>
  <conditionalFormatting sqref="E45">
    <cfRule type="expression" dxfId="5069" priority="197">
      <formula>$AD45="y"</formula>
    </cfRule>
    <cfRule type="expression" dxfId="5068" priority="198">
      <formula>$AB45="y"</formula>
    </cfRule>
  </conditionalFormatting>
  <conditionalFormatting sqref="J45">
    <cfRule type="expression" dxfId="5067" priority="195">
      <formula>$S45="y"</formula>
    </cfRule>
    <cfRule type="expression" dxfId="5066" priority="196">
      <formula>$R45="y"</formula>
    </cfRule>
  </conditionalFormatting>
  <conditionalFormatting sqref="J44">
    <cfRule type="expression" dxfId="5065" priority="193">
      <formula>$S44="y"</formula>
    </cfRule>
    <cfRule type="expression" dxfId="5064" priority="194">
      <formula>$R44="y"</formula>
    </cfRule>
  </conditionalFormatting>
  <conditionalFormatting sqref="O44">
    <cfRule type="expression" dxfId="5063" priority="191">
      <formula>#REF!="y"</formula>
    </cfRule>
    <cfRule type="expression" dxfId="5062" priority="192">
      <formula>#REF!="y"</formula>
    </cfRule>
  </conditionalFormatting>
  <conditionalFormatting sqref="S44">
    <cfRule type="expression" dxfId="5061" priority="189">
      <formula>$AK44="y"</formula>
    </cfRule>
    <cfRule type="expression" dxfId="5060" priority="190">
      <formula>$AI44="y"</formula>
    </cfRule>
  </conditionalFormatting>
  <conditionalFormatting sqref="R44">
    <cfRule type="expression" dxfId="5059" priority="187">
      <formula>#REF!="y"</formula>
    </cfRule>
    <cfRule type="expression" dxfId="5058" priority="188">
      <formula>#REF!="y"</formula>
    </cfRule>
  </conditionalFormatting>
  <conditionalFormatting sqref="O45">
    <cfRule type="expression" dxfId="5057" priority="185">
      <formula>#REF!="y"</formula>
    </cfRule>
    <cfRule type="expression" dxfId="5056" priority="186">
      <formula>#REF!="y"</formula>
    </cfRule>
  </conditionalFormatting>
  <conditionalFormatting sqref="S45">
    <cfRule type="expression" dxfId="5055" priority="183">
      <formula>$AK45="y"</formula>
    </cfRule>
    <cfRule type="expression" dxfId="5054" priority="184">
      <formula>$AI45="y"</formula>
    </cfRule>
  </conditionalFormatting>
  <conditionalFormatting sqref="R45">
    <cfRule type="expression" dxfId="5053" priority="181">
      <formula>#REF!="y"</formula>
    </cfRule>
    <cfRule type="expression" dxfId="5052" priority="182">
      <formula>#REF!="y"</formula>
    </cfRule>
  </conditionalFormatting>
  <conditionalFormatting sqref="B46:D46">
    <cfRule type="expression" dxfId="5051" priority="179">
      <formula>$S46="y"</formula>
    </cfRule>
    <cfRule type="expression" dxfId="5050" priority="180">
      <formula>$R46="y"</formula>
    </cfRule>
  </conditionalFormatting>
  <conditionalFormatting sqref="J46">
    <cfRule type="expression" dxfId="5049" priority="177">
      <formula>$S46="y"</formula>
    </cfRule>
    <cfRule type="expression" dxfId="5048" priority="178">
      <formula>$R46="y"</formula>
    </cfRule>
  </conditionalFormatting>
  <conditionalFormatting sqref="E46">
    <cfRule type="expression" dxfId="5047" priority="175">
      <formula>$AD46="y"</formula>
    </cfRule>
    <cfRule type="expression" dxfId="5046" priority="176">
      <formula>$AB46="y"</formula>
    </cfRule>
  </conditionalFormatting>
  <conditionalFormatting sqref="O46">
    <cfRule type="expression" dxfId="5045" priority="173">
      <formula>#REF!="y"</formula>
    </cfRule>
    <cfRule type="expression" dxfId="5044" priority="174">
      <formula>#REF!="y"</formula>
    </cfRule>
  </conditionalFormatting>
  <conditionalFormatting sqref="S46">
    <cfRule type="expression" dxfId="5043" priority="171">
      <formula>$AK46="y"</formula>
    </cfRule>
    <cfRule type="expression" dxfId="5042" priority="172">
      <formula>$AI46="y"</formula>
    </cfRule>
  </conditionalFormatting>
  <conditionalFormatting sqref="R46">
    <cfRule type="expression" dxfId="5041" priority="169">
      <formula>#REF!="y"</formula>
    </cfRule>
    <cfRule type="expression" dxfId="5040" priority="170">
      <formula>#REF!="y"</formula>
    </cfRule>
  </conditionalFormatting>
  <conditionalFormatting sqref="O47">
    <cfRule type="expression" dxfId="5039" priority="167">
      <formula>#REF!="y"</formula>
    </cfRule>
    <cfRule type="expression" dxfId="5038" priority="168">
      <formula>#REF!="y"</formula>
    </cfRule>
  </conditionalFormatting>
  <conditionalFormatting sqref="S47">
    <cfRule type="expression" dxfId="5037" priority="165">
      <formula>$AK47="y"</formula>
    </cfRule>
    <cfRule type="expression" dxfId="5036" priority="166">
      <formula>$AI47="y"</formula>
    </cfRule>
  </conditionalFormatting>
  <conditionalFormatting sqref="R47">
    <cfRule type="expression" dxfId="5035" priority="163">
      <formula>#REF!="y"</formula>
    </cfRule>
    <cfRule type="expression" dxfId="5034" priority="164">
      <formula>#REF!="y"</formula>
    </cfRule>
  </conditionalFormatting>
  <conditionalFormatting sqref="O48:O50">
    <cfRule type="expression" dxfId="5033" priority="161">
      <formula>#REF!="y"</formula>
    </cfRule>
    <cfRule type="expression" dxfId="5032" priority="162">
      <formula>#REF!="y"</formula>
    </cfRule>
  </conditionalFormatting>
  <conditionalFormatting sqref="S48:S50">
    <cfRule type="expression" dxfId="5031" priority="159">
      <formula>$AK48="y"</formula>
    </cfRule>
    <cfRule type="expression" dxfId="5030" priority="160">
      <formula>$AI48="y"</formula>
    </cfRule>
  </conditionalFormatting>
  <conditionalFormatting sqref="R48:R50">
    <cfRule type="expression" dxfId="5029" priority="157">
      <formula>#REF!="y"</formula>
    </cfRule>
    <cfRule type="expression" dxfId="5028" priority="158">
      <formula>#REF!="y"</formula>
    </cfRule>
  </conditionalFormatting>
  <conditionalFormatting sqref="D47">
    <cfRule type="expression" dxfId="5027" priority="155">
      <formula>$S47="y"</formula>
    </cfRule>
    <cfRule type="expression" dxfId="5026" priority="156">
      <formula>$R47="y"</formula>
    </cfRule>
  </conditionalFormatting>
  <conditionalFormatting sqref="B47:C47">
    <cfRule type="expression" dxfId="5025" priority="153">
      <formula>$S47="y"</formula>
    </cfRule>
    <cfRule type="expression" dxfId="5024" priority="154">
      <formula>$R47="y"</formula>
    </cfRule>
  </conditionalFormatting>
  <conditionalFormatting sqref="J47">
    <cfRule type="expression" dxfId="5023" priority="151">
      <formula>$S47="y"</formula>
    </cfRule>
    <cfRule type="expression" dxfId="5022" priority="152">
      <formula>$R47="y"</formula>
    </cfRule>
  </conditionalFormatting>
  <conditionalFormatting sqref="E47">
    <cfRule type="expression" dxfId="5021" priority="147">
      <formula>$AD47="y"</formula>
    </cfRule>
    <cfRule type="expression" dxfId="5020" priority="148">
      <formula>$AB47="y"</formula>
    </cfRule>
  </conditionalFormatting>
  <conditionalFormatting sqref="D48:D50">
    <cfRule type="expression" dxfId="5019" priority="145">
      <formula>$S48="y"</formula>
    </cfRule>
    <cfRule type="expression" dxfId="5018" priority="146">
      <formula>$R48="y"</formula>
    </cfRule>
  </conditionalFormatting>
  <conditionalFormatting sqref="B48:C50">
    <cfRule type="expression" dxfId="5017" priority="143">
      <formula>$S48="y"</formula>
    </cfRule>
    <cfRule type="expression" dxfId="5016" priority="144">
      <formula>$R48="y"</formula>
    </cfRule>
  </conditionalFormatting>
  <conditionalFormatting sqref="J48:J50">
    <cfRule type="expression" dxfId="5015" priority="141">
      <formula>$S48="y"</formula>
    </cfRule>
    <cfRule type="expression" dxfId="5014" priority="142">
      <formula>$R48="y"</formula>
    </cfRule>
  </conditionalFormatting>
  <conditionalFormatting sqref="E48:E50">
    <cfRule type="expression" dxfId="5013" priority="137">
      <formula>$AD48="y"</formula>
    </cfRule>
    <cfRule type="expression" dxfId="5012" priority="138">
      <formula>$AB48="y"</formula>
    </cfRule>
  </conditionalFormatting>
  <conditionalFormatting sqref="D51:D54">
    <cfRule type="expression" dxfId="5011" priority="135">
      <formula>$S51="y"</formula>
    </cfRule>
    <cfRule type="expression" dxfId="5010" priority="136">
      <formula>$R51="y"</formula>
    </cfRule>
  </conditionalFormatting>
  <conditionalFormatting sqref="B51:C54">
    <cfRule type="expression" dxfId="5009" priority="133">
      <formula>$S51="y"</formula>
    </cfRule>
    <cfRule type="expression" dxfId="5008" priority="134">
      <formula>$R51="y"</formula>
    </cfRule>
  </conditionalFormatting>
  <conditionalFormatting sqref="J51:J54">
    <cfRule type="expression" dxfId="5007" priority="131">
      <formula>$S51="y"</formula>
    </cfRule>
    <cfRule type="expression" dxfId="5006" priority="132">
      <formula>$R51="y"</formula>
    </cfRule>
  </conditionalFormatting>
  <conditionalFormatting sqref="E51:E54">
    <cfRule type="expression" dxfId="5005" priority="127">
      <formula>$AD51="y"</formula>
    </cfRule>
    <cfRule type="expression" dxfId="5004" priority="128">
      <formula>$AB51="y"</formula>
    </cfRule>
  </conditionalFormatting>
  <conditionalFormatting sqref="T51:U54">
    <cfRule type="expression" dxfId="5003" priority="125">
      <formula>$AK51="y"</formula>
    </cfRule>
    <cfRule type="expression" dxfId="5002" priority="126">
      <formula>$AI51="y"</formula>
    </cfRule>
  </conditionalFormatting>
  <conditionalFormatting sqref="O51">
    <cfRule type="expression" dxfId="5001" priority="123">
      <formula>#REF!="y"</formula>
    </cfRule>
    <cfRule type="expression" dxfId="5000" priority="124">
      <formula>#REF!="y"</formula>
    </cfRule>
  </conditionalFormatting>
  <conditionalFormatting sqref="S51">
    <cfRule type="expression" dxfId="4999" priority="121">
      <formula>$AK51="y"</formula>
    </cfRule>
    <cfRule type="expression" dxfId="4998" priority="122">
      <formula>$AI51="y"</formula>
    </cfRule>
  </conditionalFormatting>
  <conditionalFormatting sqref="R51">
    <cfRule type="expression" dxfId="4997" priority="119">
      <formula>#REF!="y"</formula>
    </cfRule>
    <cfRule type="expression" dxfId="4996" priority="120">
      <formula>#REF!="y"</formula>
    </cfRule>
  </conditionalFormatting>
  <conditionalFormatting sqref="O52:O54">
    <cfRule type="expression" dxfId="4995" priority="117">
      <formula>#REF!="y"</formula>
    </cfRule>
    <cfRule type="expression" dxfId="4994" priority="118">
      <formula>#REF!="y"</formula>
    </cfRule>
  </conditionalFormatting>
  <conditionalFormatting sqref="S52:S54">
    <cfRule type="expression" dxfId="4993" priority="115">
      <formula>$AK52="y"</formula>
    </cfRule>
    <cfRule type="expression" dxfId="4992" priority="116">
      <formula>$AI52="y"</formula>
    </cfRule>
  </conditionalFormatting>
  <conditionalFormatting sqref="R52:R54">
    <cfRule type="expression" dxfId="4991" priority="113">
      <formula>#REF!="y"</formula>
    </cfRule>
    <cfRule type="expression" dxfId="4990" priority="114">
      <formula>#REF!="y"</formula>
    </cfRule>
  </conditionalFormatting>
  <conditionalFormatting sqref="B55:C55">
    <cfRule type="expression" dxfId="4989" priority="107">
      <formula>$S55="y"</formula>
    </cfRule>
    <cfRule type="expression" dxfId="4988" priority="108">
      <formula>$R55="y"</formula>
    </cfRule>
  </conditionalFormatting>
  <conditionalFormatting sqref="D55">
    <cfRule type="expression" dxfId="4987" priority="111">
      <formula>$S55="y"</formula>
    </cfRule>
    <cfRule type="expression" dxfId="4986" priority="112">
      <formula>$R55="y"</formula>
    </cfRule>
  </conditionalFormatting>
  <conditionalFormatting sqref="D55">
    <cfRule type="expression" dxfId="4985" priority="109">
      <formula>$S55="y"</formula>
    </cfRule>
    <cfRule type="expression" dxfId="4984" priority="110">
      <formula>$R55="y"</formula>
    </cfRule>
  </conditionalFormatting>
  <conditionalFormatting sqref="E55">
    <cfRule type="expression" dxfId="4983" priority="105">
      <formula>$AD55="y"</formula>
    </cfRule>
    <cfRule type="expression" dxfId="4982" priority="106">
      <formula>$AB55="y"</formula>
    </cfRule>
  </conditionalFormatting>
  <conditionalFormatting sqref="B55:C55">
    <cfRule type="expression" dxfId="4981" priority="103">
      <formula>$S55="y"</formula>
    </cfRule>
    <cfRule type="expression" dxfId="4980" priority="104">
      <formula>$R55="y"</formula>
    </cfRule>
  </conditionalFormatting>
  <conditionalFormatting sqref="S55">
    <cfRule type="expression" dxfId="4979" priority="95">
      <formula>$AK55="y"</formula>
    </cfRule>
    <cfRule type="expression" dxfId="4978" priority="96">
      <formula>$AI55="y"</formula>
    </cfRule>
  </conditionalFormatting>
  <conditionalFormatting sqref="R55">
    <cfRule type="expression" dxfId="4977" priority="93">
      <formula>#REF!="y"</formula>
    </cfRule>
    <cfRule type="expression" dxfId="4976" priority="94">
      <formula>#REF!="y"</formula>
    </cfRule>
  </conditionalFormatting>
  <conditionalFormatting sqref="O55">
    <cfRule type="expression" dxfId="4975" priority="91">
      <formula>#REF!="y"</formula>
    </cfRule>
    <cfRule type="expression" dxfId="4974" priority="92">
      <formula>#REF!="y"</formula>
    </cfRule>
  </conditionalFormatting>
  <conditionalFormatting sqref="K13:N55">
    <cfRule type="expression" dxfId="4973" priority="89">
      <formula>$S13="y"</formula>
    </cfRule>
    <cfRule type="expression" dxfId="4972" priority="90">
      <formula>$R13="y"</formula>
    </cfRule>
  </conditionalFormatting>
  <conditionalFormatting sqref="O5">
    <cfRule type="expression" dxfId="4971" priority="87">
      <formula>#REF!="y"</formula>
    </cfRule>
    <cfRule type="expression" dxfId="4970" priority="88">
      <formula>#REF!="y"</formula>
    </cfRule>
  </conditionalFormatting>
  <conditionalFormatting sqref="O6">
    <cfRule type="expression" dxfId="4969" priority="85">
      <formula>#REF!="y"</formula>
    </cfRule>
    <cfRule type="expression" dxfId="4968" priority="86">
      <formula>#REF!="y"</formula>
    </cfRule>
  </conditionalFormatting>
  <conditionalFormatting sqref="K5:N5">
    <cfRule type="expression" dxfId="4967" priority="83">
      <formula>$S5="y"</formula>
    </cfRule>
    <cfRule type="expression" dxfId="4966" priority="84">
      <formula>$R5="y"</formula>
    </cfRule>
  </conditionalFormatting>
  <conditionalFormatting sqref="D5">
    <cfRule type="expression" dxfId="4965" priority="81">
      <formula>$S5="y"</formula>
    </cfRule>
    <cfRule type="expression" dxfId="4964" priority="82">
      <formula>$R5="y"</formula>
    </cfRule>
  </conditionalFormatting>
  <conditionalFormatting sqref="B5:C5">
    <cfRule type="expression" dxfId="4963" priority="79">
      <formula>$S5="y"</formula>
    </cfRule>
    <cfRule type="expression" dxfId="4962" priority="80">
      <formula>$R5="y"</formula>
    </cfRule>
  </conditionalFormatting>
  <conditionalFormatting sqref="E5">
    <cfRule type="expression" dxfId="4961" priority="77">
      <formula>$AA5="y"</formula>
    </cfRule>
    <cfRule type="expression" dxfId="4960" priority="78">
      <formula>$Y5="y"</formula>
    </cfRule>
  </conditionalFormatting>
  <conditionalFormatting sqref="J5">
    <cfRule type="expression" dxfId="4959" priority="75">
      <formula>$S5="y"</formula>
    </cfRule>
    <cfRule type="expression" dxfId="4958" priority="76">
      <formula>$R5="y"</formula>
    </cfRule>
  </conditionalFormatting>
  <conditionalFormatting sqref="K6:N6">
    <cfRule type="expression" dxfId="4957" priority="73">
      <formula>$S6="y"</formula>
    </cfRule>
    <cfRule type="expression" dxfId="4956" priority="74">
      <formula>$R6="y"</formula>
    </cfRule>
  </conditionalFormatting>
  <conditionalFormatting sqref="D6">
    <cfRule type="expression" dxfId="4955" priority="71">
      <formula>$S6="y"</formula>
    </cfRule>
    <cfRule type="expression" dxfId="4954" priority="72">
      <formula>$R6="y"</formula>
    </cfRule>
  </conditionalFormatting>
  <conditionalFormatting sqref="B6:C6">
    <cfRule type="expression" dxfId="4953" priority="69">
      <formula>$S6="y"</formula>
    </cfRule>
    <cfRule type="expression" dxfId="4952" priority="70">
      <formula>$R6="y"</formula>
    </cfRule>
  </conditionalFormatting>
  <conditionalFormatting sqref="E6">
    <cfRule type="expression" dxfId="4951" priority="67">
      <formula>$AA6="y"</formula>
    </cfRule>
    <cfRule type="expression" dxfId="4950" priority="68">
      <formula>$Y6="y"</formula>
    </cfRule>
  </conditionalFormatting>
  <conditionalFormatting sqref="J6">
    <cfRule type="expression" dxfId="4949" priority="65">
      <formula>$S6="y"</formula>
    </cfRule>
    <cfRule type="expression" dxfId="4948" priority="66">
      <formula>$R6="y"</formula>
    </cfRule>
  </conditionalFormatting>
  <conditionalFormatting sqref="P5:P6">
    <cfRule type="expression" dxfId="4947" priority="63">
      <formula>$AK5="y"</formula>
    </cfRule>
    <cfRule type="expression" dxfId="4946" priority="64">
      <formula>$AI5="y"</formula>
    </cfRule>
  </conditionalFormatting>
  <conditionalFormatting sqref="E7">
    <cfRule type="expression" dxfId="4945" priority="61">
      <formula>$AA7="y"</formula>
    </cfRule>
    <cfRule type="expression" dxfId="4944" priority="62">
      <formula>$Y7="y"</formula>
    </cfRule>
  </conditionalFormatting>
  <conditionalFormatting sqref="B7:D7 J7:J8">
    <cfRule type="expression" dxfId="4943" priority="59">
      <formula>$S7="y"</formula>
    </cfRule>
    <cfRule type="expression" dxfId="4942" priority="60">
      <formula>$R7="y"</formula>
    </cfRule>
  </conditionalFormatting>
  <conditionalFormatting sqref="K7:N7">
    <cfRule type="expression" dxfId="4941" priority="57">
      <formula>$S7="y"</formula>
    </cfRule>
    <cfRule type="expression" dxfId="4940" priority="58">
      <formula>$R7="y"</formula>
    </cfRule>
  </conditionalFormatting>
  <conditionalFormatting sqref="E8">
    <cfRule type="expression" dxfId="4939" priority="55">
      <formula>$AA8="y"</formula>
    </cfRule>
    <cfRule type="expression" dxfId="4938" priority="56">
      <formula>$Y8="y"</formula>
    </cfRule>
  </conditionalFormatting>
  <conditionalFormatting sqref="B8:D8">
    <cfRule type="expression" dxfId="4937" priority="53">
      <formula>$S8="y"</formula>
    </cfRule>
    <cfRule type="expression" dxfId="4936" priority="54">
      <formula>$R8="y"</formula>
    </cfRule>
  </conditionalFormatting>
  <conditionalFormatting sqref="K8:N8">
    <cfRule type="expression" dxfId="4935" priority="51">
      <formula>$S8="y"</formula>
    </cfRule>
    <cfRule type="expression" dxfId="4934" priority="52">
      <formula>$R8="y"</formula>
    </cfRule>
  </conditionalFormatting>
  <conditionalFormatting sqref="J9">
    <cfRule type="expression" dxfId="4933" priority="47">
      <formula>$S9="y"</formula>
    </cfRule>
    <cfRule type="expression" dxfId="4932" priority="48">
      <formula>$R9="y"</formula>
    </cfRule>
  </conditionalFormatting>
  <conditionalFormatting sqref="E9">
    <cfRule type="expression" dxfId="4931" priority="45">
      <formula>$AA9="y"</formula>
    </cfRule>
    <cfRule type="expression" dxfId="4930" priority="46">
      <formula>$Y9="y"</formula>
    </cfRule>
  </conditionalFormatting>
  <conditionalFormatting sqref="B9:D9">
    <cfRule type="expression" dxfId="4929" priority="43">
      <formula>$S9="y"</formula>
    </cfRule>
    <cfRule type="expression" dxfId="4928" priority="44">
      <formula>$R9="y"</formula>
    </cfRule>
  </conditionalFormatting>
  <conditionalFormatting sqref="K9:N9">
    <cfRule type="expression" dxfId="4927" priority="41">
      <formula>$S9="y"</formula>
    </cfRule>
    <cfRule type="expression" dxfId="4926" priority="42">
      <formula>$R9="y"</formula>
    </cfRule>
  </conditionalFormatting>
  <conditionalFormatting sqref="Q7">
    <cfRule type="expression" dxfId="4925" priority="39">
      <formula>$AK7="y"</formula>
    </cfRule>
    <cfRule type="expression" dxfId="4924" priority="40">
      <formula>$AI7="y"</formula>
    </cfRule>
  </conditionalFormatting>
  <conditionalFormatting sqref="P7">
    <cfRule type="expression" dxfId="4923" priority="37">
      <formula>$AK7="y"</formula>
    </cfRule>
    <cfRule type="expression" dxfId="4922" priority="38">
      <formula>$AI7="y"</formula>
    </cfRule>
  </conditionalFormatting>
  <conditionalFormatting sqref="S8:S11 P8:Q9 Q10:Q11">
    <cfRule type="expression" dxfId="4921" priority="35">
      <formula>$AK8="y"</formula>
    </cfRule>
    <cfRule type="expression" dxfId="4920" priority="36">
      <formula>$AI8="y"</formula>
    </cfRule>
  </conditionalFormatting>
  <conditionalFormatting sqref="R8:R11">
    <cfRule type="expression" dxfId="4919" priority="33">
      <formula>#REF!="y"</formula>
    </cfRule>
    <cfRule type="expression" dxfId="4918" priority="34">
      <formula>#REF!="y"</formula>
    </cfRule>
  </conditionalFormatting>
  <conditionalFormatting sqref="AD8:AD9">
    <cfRule type="expression" dxfId="4917" priority="31">
      <formula>#REF!="y"</formula>
    </cfRule>
    <cfRule type="expression" dxfId="4916" priority="32">
      <formula>#REF!="y"</formula>
    </cfRule>
  </conditionalFormatting>
  <conditionalFormatting sqref="E11">
    <cfRule type="expression" dxfId="4915" priority="29">
      <formula>$AA11="y"</formula>
    </cfRule>
    <cfRule type="expression" dxfId="4914" priority="30">
      <formula>$Y11="y"</formula>
    </cfRule>
  </conditionalFormatting>
  <conditionalFormatting sqref="B11:D11">
    <cfRule type="expression" dxfId="4913" priority="27">
      <formula>$S11="y"</formula>
    </cfRule>
    <cfRule type="expression" dxfId="4912" priority="28">
      <formula>$R11="y"</formula>
    </cfRule>
  </conditionalFormatting>
  <conditionalFormatting sqref="E10">
    <cfRule type="expression" dxfId="4911" priority="25">
      <formula>$AA10="y"</formula>
    </cfRule>
    <cfRule type="expression" dxfId="4910" priority="26">
      <formula>$Y10="y"</formula>
    </cfRule>
  </conditionalFormatting>
  <conditionalFormatting sqref="B10:C10">
    <cfRule type="expression" dxfId="4909" priority="23">
      <formula>$S10="y"</formula>
    </cfRule>
    <cfRule type="expression" dxfId="4908" priority="24">
      <formula>$R10="y"</formula>
    </cfRule>
  </conditionalFormatting>
  <conditionalFormatting sqref="D10">
    <cfRule type="expression" dxfId="4907" priority="21">
      <formula>$S10="y"</formula>
    </cfRule>
    <cfRule type="expression" dxfId="4906" priority="22">
      <formula>$R10="y"</formula>
    </cfRule>
  </conditionalFormatting>
  <conditionalFormatting sqref="E12">
    <cfRule type="expression" dxfId="4905" priority="19">
      <formula>$AA12="y"</formula>
    </cfRule>
    <cfRule type="expression" dxfId="4904" priority="20">
      <formula>$Y12="y"</formula>
    </cfRule>
  </conditionalFormatting>
  <conditionalFormatting sqref="B12:C12">
    <cfRule type="expression" dxfId="4903" priority="17">
      <formula>$S12="y"</formula>
    </cfRule>
    <cfRule type="expression" dxfId="4902" priority="18">
      <formula>$R12="y"</formula>
    </cfRule>
  </conditionalFormatting>
  <conditionalFormatting sqref="D12">
    <cfRule type="expression" dxfId="4901" priority="15">
      <formula>$S12="y"</formula>
    </cfRule>
    <cfRule type="expression" dxfId="4900" priority="16">
      <formula>$R12="y"</formula>
    </cfRule>
  </conditionalFormatting>
  <conditionalFormatting sqref="J10:J12">
    <cfRule type="expression" dxfId="4899" priority="13">
      <formula>$S10="y"</formula>
    </cfRule>
    <cfRule type="expression" dxfId="4898" priority="14">
      <formula>$R10="y"</formula>
    </cfRule>
  </conditionalFormatting>
  <conditionalFormatting sqref="K10:N12">
    <cfRule type="expression" dxfId="4897" priority="11">
      <formula>$S10="y"</formula>
    </cfRule>
    <cfRule type="expression" dxfId="4896" priority="12">
      <formula>$R10="y"</formula>
    </cfRule>
  </conditionalFormatting>
  <conditionalFormatting sqref="P10:P12">
    <cfRule type="expression" dxfId="4895" priority="9">
      <formula>$AK10="y"</formula>
    </cfRule>
    <cfRule type="expression" dxfId="4894" priority="10">
      <formula>$AI10="y"</formula>
    </cfRule>
  </conditionalFormatting>
  <conditionalFormatting sqref="AG8:AG9">
    <cfRule type="expression" dxfId="4893" priority="7">
      <formula>#REF!="y"</formula>
    </cfRule>
    <cfRule type="expression" dxfId="4892" priority="8">
      <formula>#REF!="y"</formula>
    </cfRule>
  </conditionalFormatting>
  <conditionalFormatting sqref="AF8:AF9">
    <cfRule type="expression" dxfId="4891" priority="5">
      <formula>#REF!="y"</formula>
    </cfRule>
    <cfRule type="expression" dxfId="4890" priority="6">
      <formula>#REF!="y"</formula>
    </cfRule>
  </conditionalFormatting>
  <conditionalFormatting sqref="AG10">
    <cfRule type="expression" dxfId="4889" priority="3">
      <formula>#REF!="y"</formula>
    </cfRule>
    <cfRule type="expression" dxfId="4888" priority="4">
      <formula>#REF!="y"</formula>
    </cfRule>
  </conditionalFormatting>
  <conditionalFormatting sqref="AF10">
    <cfRule type="expression" dxfId="4887" priority="1">
      <formula>#REF!="y"</formula>
    </cfRule>
    <cfRule type="expression" dxfId="4886" priority="2">
      <formula>#REF!="y"</formula>
    </cfRule>
  </conditionalFormatting>
  <pageMargins left="0.70866141732283472" right="0.70866141732283472" top="0.74803149606299213" bottom="0.74803149606299213" header="0.31496062992125984" footer="0.31496062992125984"/>
  <pageSetup paperSize="9" scale="33" fitToHeight="0" orientation="landscape" horizontalDpi="360" verticalDpi="36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09C9FA-EE08-43B1-ADC3-541BAF23B54F}">
  <sheetPr>
    <pageSetUpPr fitToPage="1"/>
  </sheetPr>
  <dimension ref="A1:AD1048576"/>
  <sheetViews>
    <sheetView zoomScale="85" zoomScaleNormal="85" workbookViewId="0">
      <pane xSplit="4" ySplit="4" topLeftCell="E5" activePane="bottomRight" state="frozen"/>
      <selection activeCell="AC20" sqref="AC20:AJ21"/>
      <selection pane="topRight" activeCell="AC20" sqref="AC20:AJ21"/>
      <selection pane="bottomLeft" activeCell="AC20" sqref="AC20:AJ21"/>
      <selection pane="bottomRight" activeCell="AC20" sqref="AC20:AJ21"/>
    </sheetView>
  </sheetViews>
  <sheetFormatPr defaultColWidth="9.140625" defaultRowHeight="15"/>
  <cols>
    <col min="1" max="1" width="9.140625" style="213"/>
    <col min="2" max="4" width="6.42578125" style="127" customWidth="1"/>
    <col min="5" max="6" width="6.42578125" style="213" customWidth="1"/>
    <col min="7" max="7" width="9.85546875" style="213" customWidth="1"/>
    <col min="8" max="8" width="22.140625" style="213" customWidth="1"/>
    <col min="9" max="9" width="20.28515625" style="213" customWidth="1"/>
    <col min="10" max="10" width="23" style="127" customWidth="1"/>
    <col min="11" max="11" width="12.7109375" style="213" customWidth="1"/>
    <col min="12" max="12" width="10.42578125" style="127" customWidth="1"/>
    <col min="13" max="13" width="6" style="127" customWidth="1"/>
    <col min="14" max="14" width="9.85546875" style="127" customWidth="1"/>
    <col min="15" max="15" width="21.5703125" style="127" customWidth="1"/>
    <col min="16" max="16" width="14.85546875" style="127" customWidth="1"/>
    <col min="17" max="17" width="9.85546875" style="127" customWidth="1"/>
    <col min="18" max="18" width="14.140625" style="127" customWidth="1"/>
    <col min="19" max="19" width="11.42578125" style="127" customWidth="1"/>
    <col min="20" max="23" width="9.85546875" style="127" hidden="1" customWidth="1"/>
    <col min="24" max="24" width="16" style="265" bestFit="1" customWidth="1"/>
    <col min="25" max="25" width="13.28515625" style="265" customWidth="1"/>
    <col min="26" max="26" width="17.42578125" style="265" customWidth="1"/>
    <col min="27" max="27" width="38.140625" style="127" customWidth="1"/>
    <col min="28" max="28" width="17.5703125" style="124" customWidth="1"/>
    <col min="29" max="29" width="12.140625" style="124" customWidth="1"/>
    <col min="30" max="30" width="15.28515625" style="124" customWidth="1"/>
    <col min="31" max="16384" width="9.140625" style="130"/>
  </cols>
  <sheetData>
    <row r="1" spans="1:30" ht="30" customHeight="1">
      <c r="B1" s="132"/>
      <c r="C1" s="132"/>
      <c r="D1" s="132"/>
      <c r="E1" s="18"/>
      <c r="F1" s="18"/>
      <c r="G1" s="380"/>
      <c r="H1" s="380"/>
      <c r="I1" s="380"/>
      <c r="J1" s="380"/>
      <c r="K1" s="380"/>
      <c r="L1" s="380"/>
      <c r="M1" s="380"/>
      <c r="N1" s="380"/>
      <c r="O1" s="380"/>
      <c r="P1" s="380"/>
      <c r="Q1" s="380"/>
      <c r="R1" s="380"/>
      <c r="S1" s="380"/>
      <c r="T1" s="380"/>
      <c r="U1" s="380"/>
      <c r="V1" s="380"/>
      <c r="W1" s="380"/>
      <c r="X1" s="380"/>
      <c r="Y1" s="380"/>
      <c r="Z1" s="380"/>
      <c r="AA1" s="380"/>
      <c r="AB1" s="380"/>
      <c r="AC1" s="380"/>
      <c r="AD1" s="380"/>
    </row>
    <row r="2" spans="1:30" ht="56.25" customHeight="1" thickBot="1">
      <c r="B2" s="121"/>
      <c r="C2" s="121"/>
      <c r="D2" s="121"/>
      <c r="E2" s="19"/>
      <c r="F2" s="19"/>
      <c r="G2" s="381" t="s">
        <v>18</v>
      </c>
      <c r="H2" s="381"/>
      <c r="I2" s="381"/>
      <c r="J2" s="214" t="s">
        <v>2093</v>
      </c>
      <c r="K2" s="382" t="s">
        <v>19</v>
      </c>
      <c r="L2" s="382"/>
      <c r="M2" s="382"/>
      <c r="N2" s="382"/>
      <c r="O2" s="112"/>
      <c r="P2" s="215"/>
      <c r="Q2" s="215"/>
      <c r="R2" s="215"/>
      <c r="S2" s="215"/>
      <c r="T2" s="383" t="s">
        <v>2064</v>
      </c>
      <c r="U2" s="383"/>
      <c r="V2" s="383"/>
      <c r="W2" s="383"/>
      <c r="X2" s="383"/>
      <c r="Y2" s="383"/>
      <c r="Z2" s="383"/>
      <c r="AA2" s="383"/>
      <c r="AB2" s="383"/>
      <c r="AC2" s="383"/>
      <c r="AD2" s="383"/>
    </row>
    <row r="3" spans="1:30" ht="22.5" customHeight="1" thickBot="1">
      <c r="B3" s="122"/>
      <c r="C3" s="122"/>
      <c r="D3" s="134"/>
      <c r="E3" s="20"/>
      <c r="F3" s="20"/>
      <c r="G3" s="371" t="s">
        <v>14</v>
      </c>
      <c r="H3" s="372"/>
      <c r="I3" s="136" t="s">
        <v>2065</v>
      </c>
      <c r="J3" s="371">
        <f>COUNT(Y5:Y523)</f>
        <v>0</v>
      </c>
      <c r="K3" s="372"/>
      <c r="L3" s="136" t="s">
        <v>2066</v>
      </c>
      <c r="M3" s="371">
        <f>COUNT(Z5:Z238)</f>
        <v>0</v>
      </c>
      <c r="N3" s="372"/>
      <c r="O3" s="136"/>
      <c r="P3" s="21"/>
      <c r="Q3" s="113"/>
      <c r="R3" s="113"/>
      <c r="S3" s="113"/>
      <c r="T3" s="113"/>
      <c r="U3" s="113"/>
      <c r="V3" s="113"/>
      <c r="W3" s="135"/>
      <c r="X3" s="217"/>
      <c r="Y3" s="218"/>
      <c r="Z3" s="218"/>
      <c r="AA3" s="220" t="s">
        <v>2067</v>
      </c>
      <c r="AB3" s="221" t="s">
        <v>35</v>
      </c>
      <c r="AC3" s="373" t="s">
        <v>2068</v>
      </c>
      <c r="AD3" s="374"/>
    </row>
    <row r="4" spans="1:30" ht="30.75" thickBot="1">
      <c r="A4" s="222" t="s">
        <v>2069</v>
      </c>
      <c r="B4" s="375" t="s">
        <v>1</v>
      </c>
      <c r="C4" s="376"/>
      <c r="D4" s="377"/>
      <c r="E4" s="376" t="s">
        <v>2083</v>
      </c>
      <c r="F4" s="376"/>
      <c r="G4" s="376"/>
      <c r="H4" s="376"/>
      <c r="I4" s="377"/>
      <c r="J4" s="116" t="s">
        <v>46</v>
      </c>
      <c r="K4" s="137" t="s">
        <v>37</v>
      </c>
      <c r="L4" s="376" t="s">
        <v>38</v>
      </c>
      <c r="M4" s="376"/>
      <c r="N4" s="377"/>
      <c r="O4" s="137" t="s">
        <v>2071</v>
      </c>
      <c r="P4" s="30" t="s">
        <v>2072</v>
      </c>
      <c r="Q4" s="30" t="s">
        <v>2073</v>
      </c>
      <c r="R4" s="114" t="s">
        <v>2074</v>
      </c>
      <c r="S4" s="117" t="s">
        <v>2073</v>
      </c>
      <c r="T4" s="114" t="s">
        <v>2075</v>
      </c>
      <c r="U4" s="117" t="s">
        <v>2073</v>
      </c>
      <c r="V4" s="30" t="s">
        <v>2076</v>
      </c>
      <c r="W4" s="115" t="s">
        <v>2073</v>
      </c>
      <c r="X4" s="223" t="s">
        <v>2080</v>
      </c>
      <c r="Y4" s="224" t="s">
        <v>320</v>
      </c>
      <c r="Z4" s="225" t="s">
        <v>2081</v>
      </c>
      <c r="AA4" s="2" t="s">
        <v>2100</v>
      </c>
      <c r="AB4" s="138"/>
      <c r="AC4" s="46" t="s">
        <v>22</v>
      </c>
      <c r="AD4" s="46" t="s">
        <v>42</v>
      </c>
    </row>
    <row r="5" spans="1:30" ht="15" customHeight="1">
      <c r="A5" s="242">
        <v>1</v>
      </c>
      <c r="B5" s="140"/>
      <c r="C5" s="141"/>
      <c r="D5" s="142"/>
      <c r="E5" s="365"/>
      <c r="F5" s="366"/>
      <c r="G5" s="366"/>
      <c r="H5" s="366"/>
      <c r="I5" s="367"/>
      <c r="J5" s="118"/>
      <c r="K5" s="143"/>
      <c r="L5" s="284"/>
      <c r="M5" s="144"/>
      <c r="N5" s="284"/>
      <c r="O5" s="269"/>
      <c r="P5" s="251" t="s">
        <v>2084</v>
      </c>
      <c r="Q5" s="243">
        <v>1</v>
      </c>
      <c r="R5" s="252" t="s">
        <v>2085</v>
      </c>
      <c r="S5" s="247">
        <v>3</v>
      </c>
      <c r="T5" s="252"/>
      <c r="U5" s="247"/>
      <c r="V5" s="251"/>
      <c r="W5" s="243"/>
      <c r="X5" s="271"/>
      <c r="Y5" s="285"/>
      <c r="Z5" s="305"/>
      <c r="AA5" s="258"/>
      <c r="AB5" s="239"/>
      <c r="AC5" s="240"/>
      <c r="AD5" s="241"/>
    </row>
    <row r="6" spans="1:30" ht="15" customHeight="1">
      <c r="A6" s="242">
        <v>1</v>
      </c>
      <c r="B6" s="140"/>
      <c r="C6" s="141"/>
      <c r="D6" s="142"/>
      <c r="E6" s="365"/>
      <c r="F6" s="366"/>
      <c r="G6" s="366"/>
      <c r="H6" s="366"/>
      <c r="I6" s="367"/>
      <c r="J6" s="118"/>
      <c r="K6" s="143"/>
      <c r="L6" s="284"/>
      <c r="M6" s="144"/>
      <c r="N6" s="284"/>
      <c r="O6" s="269"/>
      <c r="P6" s="270" t="s">
        <v>2084</v>
      </c>
      <c r="Q6" s="243">
        <v>1</v>
      </c>
      <c r="R6" s="252" t="s">
        <v>2085</v>
      </c>
      <c r="S6" s="247">
        <v>3</v>
      </c>
      <c r="T6" s="252"/>
      <c r="U6" s="247"/>
      <c r="V6" s="251"/>
      <c r="W6" s="243"/>
      <c r="X6" s="271"/>
      <c r="Y6" s="256"/>
      <c r="Z6" s="305"/>
      <c r="AA6" s="258"/>
      <c r="AB6" s="239"/>
      <c r="AC6" s="240"/>
      <c r="AD6" s="241"/>
    </row>
    <row r="7" spans="1:30" ht="15" customHeight="1">
      <c r="A7" s="242">
        <v>2</v>
      </c>
      <c r="B7" s="140"/>
      <c r="C7" s="141"/>
      <c r="D7" s="142"/>
      <c r="E7" s="365"/>
      <c r="F7" s="366"/>
      <c r="G7" s="366"/>
      <c r="H7" s="366"/>
      <c r="I7" s="367"/>
      <c r="J7" s="118"/>
      <c r="K7" s="143"/>
      <c r="L7" s="284"/>
      <c r="M7" s="144"/>
      <c r="N7" s="284"/>
      <c r="O7" s="269"/>
      <c r="P7" s="270" t="s">
        <v>2084</v>
      </c>
      <c r="Q7" s="243">
        <v>1</v>
      </c>
      <c r="R7" s="252" t="s">
        <v>2085</v>
      </c>
      <c r="S7" s="247">
        <v>3</v>
      </c>
      <c r="T7" s="252"/>
      <c r="U7" s="247"/>
      <c r="V7" s="251"/>
      <c r="W7" s="243"/>
      <c r="X7" s="271"/>
      <c r="Y7" s="256"/>
      <c r="Z7" s="305"/>
      <c r="AA7" s="258"/>
      <c r="AB7" s="239"/>
      <c r="AC7" s="240"/>
      <c r="AD7" s="241"/>
    </row>
    <row r="8" spans="1:30" ht="15" customHeight="1">
      <c r="A8" s="242">
        <v>3</v>
      </c>
      <c r="B8" s="155"/>
      <c r="C8" s="156"/>
      <c r="D8" s="157"/>
      <c r="E8" s="365"/>
      <c r="F8" s="366"/>
      <c r="G8" s="366"/>
      <c r="H8" s="366"/>
      <c r="I8" s="367"/>
      <c r="J8" s="143"/>
      <c r="K8" s="143"/>
      <c r="L8" s="143"/>
      <c r="M8" s="144"/>
      <c r="N8" s="143"/>
      <c r="O8" s="269"/>
      <c r="P8" s="270" t="s">
        <v>2084</v>
      </c>
      <c r="Q8" s="243">
        <v>1</v>
      </c>
      <c r="R8" s="252" t="s">
        <v>2085</v>
      </c>
      <c r="S8" s="247">
        <v>3</v>
      </c>
      <c r="T8" s="252"/>
      <c r="U8" s="247"/>
      <c r="V8" s="251"/>
      <c r="W8" s="243"/>
      <c r="X8" s="271"/>
      <c r="Y8" s="304"/>
      <c r="Z8" s="305"/>
      <c r="AA8" s="258"/>
      <c r="AB8" s="239"/>
      <c r="AC8" s="240"/>
      <c r="AD8" s="241"/>
    </row>
    <row r="9" spans="1:30" ht="15" customHeight="1">
      <c r="A9" s="242">
        <v>3</v>
      </c>
      <c r="B9" s="155"/>
      <c r="C9" s="156"/>
      <c r="D9" s="157"/>
      <c r="E9" s="365"/>
      <c r="F9" s="366"/>
      <c r="G9" s="366"/>
      <c r="H9" s="366"/>
      <c r="I9" s="367"/>
      <c r="J9" s="143"/>
      <c r="K9" s="143"/>
      <c r="L9" s="143"/>
      <c r="M9" s="144"/>
      <c r="N9" s="143"/>
      <c r="O9" s="269"/>
      <c r="P9" s="270" t="s">
        <v>2084</v>
      </c>
      <c r="Q9" s="243">
        <v>2</v>
      </c>
      <c r="R9" s="252" t="s">
        <v>2085</v>
      </c>
      <c r="S9" s="247">
        <v>6</v>
      </c>
      <c r="T9" s="252"/>
      <c r="U9" s="247"/>
      <c r="V9" s="251"/>
      <c r="W9" s="243"/>
      <c r="X9" s="271"/>
      <c r="Y9" s="256"/>
      <c r="Z9" s="305"/>
      <c r="AA9" s="258"/>
      <c r="AB9" s="239"/>
      <c r="AC9" s="240"/>
      <c r="AD9" s="241"/>
    </row>
    <row r="10" spans="1:30" ht="15" customHeight="1">
      <c r="A10" s="242">
        <v>4</v>
      </c>
      <c r="B10" s="155"/>
      <c r="C10" s="156"/>
      <c r="D10" s="157"/>
      <c r="E10" s="365"/>
      <c r="F10" s="366"/>
      <c r="G10" s="366"/>
      <c r="H10" s="366"/>
      <c r="I10" s="367"/>
      <c r="J10" s="143"/>
      <c r="K10" s="143"/>
      <c r="L10" s="143"/>
      <c r="M10" s="144"/>
      <c r="N10" s="143"/>
      <c r="O10" s="269"/>
      <c r="P10" s="270" t="s">
        <v>2084</v>
      </c>
      <c r="Q10" s="243">
        <v>1</v>
      </c>
      <c r="R10" s="252" t="s">
        <v>2085</v>
      </c>
      <c r="S10" s="247">
        <v>3</v>
      </c>
      <c r="T10" s="252"/>
      <c r="U10" s="247"/>
      <c r="V10" s="251"/>
      <c r="W10" s="243"/>
      <c r="X10" s="271"/>
      <c r="Y10" s="256"/>
      <c r="Z10" s="305"/>
      <c r="AA10" s="258"/>
      <c r="AB10" s="239"/>
      <c r="AC10" s="240"/>
      <c r="AD10" s="241"/>
    </row>
    <row r="11" spans="1:30" ht="15" customHeight="1">
      <c r="A11" s="332" t="s">
        <v>2107</v>
      </c>
      <c r="B11" s="155"/>
      <c r="C11" s="156"/>
      <c r="D11" s="157"/>
      <c r="E11" s="365"/>
      <c r="F11" s="366"/>
      <c r="G11" s="366"/>
      <c r="H11" s="366"/>
      <c r="I11" s="367"/>
      <c r="J11" s="272"/>
      <c r="K11" s="246" t="s">
        <v>8</v>
      </c>
      <c r="L11" s="143" t="s">
        <v>8</v>
      </c>
      <c r="M11" s="144" t="s">
        <v>8</v>
      </c>
      <c r="N11" s="143" t="s">
        <v>8</v>
      </c>
      <c r="O11" s="269"/>
      <c r="P11" s="270" t="s">
        <v>2084</v>
      </c>
      <c r="Q11" s="243"/>
      <c r="R11" s="252" t="s">
        <v>2085</v>
      </c>
      <c r="S11" s="247"/>
      <c r="T11" s="252"/>
      <c r="U11" s="247"/>
      <c r="V11" s="251"/>
      <c r="W11" s="243"/>
      <c r="X11" s="271"/>
      <c r="Y11" s="256"/>
      <c r="Z11" s="243"/>
      <c r="AA11" s="258"/>
      <c r="AB11" s="239"/>
      <c r="AC11" s="240"/>
      <c r="AD11" s="241"/>
    </row>
    <row r="12" spans="1:30" ht="15" customHeight="1">
      <c r="A12" s="332" t="s">
        <v>2108</v>
      </c>
      <c r="B12" s="155"/>
      <c r="C12" s="156"/>
      <c r="D12" s="157"/>
      <c r="E12" s="365"/>
      <c r="F12" s="366"/>
      <c r="G12" s="366"/>
      <c r="H12" s="366"/>
      <c r="I12" s="367"/>
      <c r="J12" s="143"/>
      <c r="K12" s="246" t="s">
        <v>8</v>
      </c>
      <c r="L12" s="143" t="s">
        <v>8</v>
      </c>
      <c r="M12" s="144" t="s">
        <v>8</v>
      </c>
      <c r="N12" s="143" t="s">
        <v>8</v>
      </c>
      <c r="O12" s="269"/>
      <c r="P12" s="270" t="s">
        <v>2084</v>
      </c>
      <c r="Q12" s="243"/>
      <c r="R12" s="252" t="s">
        <v>2085</v>
      </c>
      <c r="S12" s="247"/>
      <c r="T12" s="252"/>
      <c r="U12" s="247"/>
      <c r="V12" s="251"/>
      <c r="W12" s="243"/>
      <c r="X12" s="271"/>
      <c r="Y12" s="256"/>
      <c r="Z12" s="243"/>
      <c r="AA12" s="258"/>
      <c r="AB12" s="239"/>
      <c r="AC12" s="240"/>
      <c r="AD12" s="241"/>
    </row>
    <row r="13" spans="1:30" ht="15" customHeight="1">
      <c r="A13" s="332" t="s">
        <v>2109</v>
      </c>
      <c r="B13" s="155"/>
      <c r="C13" s="156"/>
      <c r="D13" s="157"/>
      <c r="E13" s="365"/>
      <c r="F13" s="366"/>
      <c r="G13" s="366"/>
      <c r="H13" s="366"/>
      <c r="I13" s="367"/>
      <c r="J13" s="143"/>
      <c r="K13" s="246" t="s">
        <v>8</v>
      </c>
      <c r="L13" s="143" t="s">
        <v>8</v>
      </c>
      <c r="M13" s="144" t="s">
        <v>8</v>
      </c>
      <c r="N13" s="143" t="s">
        <v>8</v>
      </c>
      <c r="O13" s="269"/>
      <c r="P13" s="270" t="s">
        <v>2084</v>
      </c>
      <c r="Q13" s="243"/>
      <c r="R13" s="252" t="s">
        <v>2085</v>
      </c>
      <c r="S13" s="247"/>
      <c r="T13" s="252"/>
      <c r="U13" s="247"/>
      <c r="V13" s="251"/>
      <c r="W13" s="243"/>
      <c r="X13" s="271"/>
      <c r="Y13" s="256"/>
      <c r="Z13" s="243"/>
      <c r="AA13" s="258"/>
      <c r="AB13" s="239"/>
      <c r="AC13" s="240"/>
      <c r="AD13" s="241"/>
    </row>
    <row r="14" spans="1:30" ht="15" customHeight="1">
      <c r="A14" s="332" t="s">
        <v>2110</v>
      </c>
      <c r="B14" s="155"/>
      <c r="C14" s="156"/>
      <c r="D14" s="157"/>
      <c r="E14" s="365"/>
      <c r="F14" s="366"/>
      <c r="G14" s="366"/>
      <c r="H14" s="366"/>
      <c r="I14" s="367"/>
      <c r="J14" s="143"/>
      <c r="K14" s="246" t="s">
        <v>8</v>
      </c>
      <c r="L14" s="143" t="s">
        <v>8</v>
      </c>
      <c r="M14" s="144" t="s">
        <v>8</v>
      </c>
      <c r="N14" s="143" t="s">
        <v>8</v>
      </c>
      <c r="O14" s="269"/>
      <c r="P14" s="270" t="s">
        <v>2084</v>
      </c>
      <c r="Q14" s="243"/>
      <c r="R14" s="252" t="s">
        <v>2085</v>
      </c>
      <c r="S14" s="247"/>
      <c r="T14" s="252"/>
      <c r="U14" s="247"/>
      <c r="V14" s="251"/>
      <c r="W14" s="243"/>
      <c r="X14" s="271"/>
      <c r="Y14" s="256"/>
      <c r="Z14" s="243"/>
      <c r="AA14" s="258"/>
      <c r="AB14" s="239"/>
      <c r="AC14" s="240"/>
      <c r="AD14" s="241"/>
    </row>
    <row r="15" spans="1:30" ht="15" customHeight="1">
      <c r="A15" s="332" t="s">
        <v>2111</v>
      </c>
      <c r="B15" s="155"/>
      <c r="C15" s="156"/>
      <c r="D15" s="157"/>
      <c r="E15" s="365"/>
      <c r="F15" s="366"/>
      <c r="G15" s="366"/>
      <c r="H15" s="366"/>
      <c r="I15" s="367"/>
      <c r="J15" s="143"/>
      <c r="K15" s="246" t="s">
        <v>8</v>
      </c>
      <c r="L15" s="143" t="s">
        <v>8</v>
      </c>
      <c r="M15" s="144" t="s">
        <v>8</v>
      </c>
      <c r="N15" s="143" t="s">
        <v>8</v>
      </c>
      <c r="O15" s="269"/>
      <c r="P15" s="270" t="s">
        <v>2084</v>
      </c>
      <c r="Q15" s="243"/>
      <c r="R15" s="252" t="s">
        <v>2085</v>
      </c>
      <c r="S15" s="247"/>
      <c r="T15" s="252"/>
      <c r="U15" s="247"/>
      <c r="V15" s="251"/>
      <c r="W15" s="243"/>
      <c r="X15" s="271"/>
      <c r="Y15" s="256"/>
      <c r="Z15" s="243"/>
      <c r="AA15" s="258"/>
      <c r="AB15" s="239"/>
      <c r="AC15" s="240"/>
      <c r="AD15" s="241"/>
    </row>
    <row r="16" spans="1:30" ht="15" customHeight="1">
      <c r="A16" s="332" t="s">
        <v>2112</v>
      </c>
      <c r="B16" s="155"/>
      <c r="C16" s="156"/>
      <c r="D16" s="157"/>
      <c r="E16" s="365"/>
      <c r="F16" s="366"/>
      <c r="G16" s="366"/>
      <c r="H16" s="366"/>
      <c r="I16" s="367"/>
      <c r="J16" s="143"/>
      <c r="K16" s="246" t="s">
        <v>8</v>
      </c>
      <c r="L16" s="143" t="s">
        <v>8</v>
      </c>
      <c r="M16" s="144" t="s">
        <v>8</v>
      </c>
      <c r="N16" s="143" t="s">
        <v>8</v>
      </c>
      <c r="O16" s="269"/>
      <c r="P16" s="270" t="s">
        <v>2084</v>
      </c>
      <c r="Q16" s="243"/>
      <c r="R16" s="252" t="s">
        <v>2085</v>
      </c>
      <c r="S16" s="247"/>
      <c r="T16" s="252"/>
      <c r="U16" s="247"/>
      <c r="V16" s="251"/>
      <c r="W16" s="243"/>
      <c r="X16" s="271"/>
      <c r="Y16" s="256"/>
      <c r="Z16" s="243"/>
      <c r="AA16" s="258"/>
      <c r="AB16" s="239"/>
      <c r="AC16" s="240"/>
      <c r="AD16" s="241"/>
    </row>
    <row r="17" spans="1:30" ht="15" customHeight="1">
      <c r="A17" s="332" t="s">
        <v>2113</v>
      </c>
      <c r="B17" s="155"/>
      <c r="C17" s="156"/>
      <c r="D17" s="157"/>
      <c r="E17" s="365"/>
      <c r="F17" s="366"/>
      <c r="G17" s="366"/>
      <c r="H17" s="366"/>
      <c r="I17" s="367"/>
      <c r="J17" s="143"/>
      <c r="K17" s="246" t="s">
        <v>8</v>
      </c>
      <c r="L17" s="143" t="s">
        <v>8</v>
      </c>
      <c r="M17" s="144" t="s">
        <v>8</v>
      </c>
      <c r="N17" s="143" t="s">
        <v>8</v>
      </c>
      <c r="O17" s="269"/>
      <c r="P17" s="270" t="s">
        <v>2084</v>
      </c>
      <c r="Q17" s="243"/>
      <c r="R17" s="252" t="s">
        <v>2085</v>
      </c>
      <c r="S17" s="247"/>
      <c r="T17" s="252"/>
      <c r="U17" s="247"/>
      <c r="V17" s="251"/>
      <c r="W17" s="243"/>
      <c r="X17" s="271"/>
      <c r="Y17" s="256"/>
      <c r="Z17" s="243"/>
      <c r="AA17" s="258"/>
      <c r="AB17" s="239"/>
      <c r="AC17" s="240"/>
      <c r="AD17" s="241"/>
    </row>
    <row r="18" spans="1:30" ht="15" customHeight="1">
      <c r="A18" s="332" t="s">
        <v>2114</v>
      </c>
      <c r="B18" s="155"/>
      <c r="C18" s="156"/>
      <c r="D18" s="157"/>
      <c r="E18" s="365"/>
      <c r="F18" s="366"/>
      <c r="G18" s="366"/>
      <c r="H18" s="366"/>
      <c r="I18" s="367"/>
      <c r="J18" s="143"/>
      <c r="K18" s="246" t="s">
        <v>8</v>
      </c>
      <c r="L18" s="143" t="s">
        <v>8</v>
      </c>
      <c r="M18" s="144" t="s">
        <v>8</v>
      </c>
      <c r="N18" s="143" t="s">
        <v>8</v>
      </c>
      <c r="O18" s="269"/>
      <c r="P18" s="270" t="s">
        <v>2084</v>
      </c>
      <c r="Q18" s="243"/>
      <c r="R18" s="252" t="s">
        <v>2085</v>
      </c>
      <c r="S18" s="247"/>
      <c r="T18" s="252"/>
      <c r="U18" s="247"/>
      <c r="V18" s="251"/>
      <c r="W18" s="243"/>
      <c r="X18" s="271"/>
      <c r="Y18" s="256"/>
      <c r="Z18" s="243"/>
      <c r="AA18" s="258"/>
      <c r="AB18" s="239"/>
      <c r="AC18" s="240"/>
      <c r="AD18" s="241"/>
    </row>
    <row r="19" spans="1:30" ht="15" customHeight="1">
      <c r="A19" s="332" t="s">
        <v>2115</v>
      </c>
      <c r="B19" s="155"/>
      <c r="C19" s="156"/>
      <c r="D19" s="157"/>
      <c r="E19" s="365"/>
      <c r="F19" s="366"/>
      <c r="G19" s="366"/>
      <c r="H19" s="366"/>
      <c r="I19" s="367"/>
      <c r="J19" s="143"/>
      <c r="K19" s="246" t="s">
        <v>8</v>
      </c>
      <c r="L19" s="143" t="s">
        <v>8</v>
      </c>
      <c r="M19" s="144" t="s">
        <v>8</v>
      </c>
      <c r="N19" s="143" t="s">
        <v>8</v>
      </c>
      <c r="O19" s="269"/>
      <c r="P19" s="270" t="s">
        <v>2084</v>
      </c>
      <c r="Q19" s="243"/>
      <c r="R19" s="252" t="s">
        <v>2085</v>
      </c>
      <c r="S19" s="247"/>
      <c r="T19" s="252"/>
      <c r="U19" s="247"/>
      <c r="V19" s="251"/>
      <c r="W19" s="243"/>
      <c r="X19" s="271"/>
      <c r="Y19" s="256"/>
      <c r="Z19" s="243"/>
      <c r="AA19" s="258"/>
      <c r="AB19" s="239"/>
      <c r="AC19" s="240"/>
      <c r="AD19" s="241"/>
    </row>
    <row r="20" spans="1:30" ht="15" customHeight="1">
      <c r="A20" s="332" t="s">
        <v>2116</v>
      </c>
      <c r="B20" s="155"/>
      <c r="C20" s="156"/>
      <c r="D20" s="157"/>
      <c r="E20" s="365"/>
      <c r="F20" s="366"/>
      <c r="G20" s="366"/>
      <c r="H20" s="366"/>
      <c r="I20" s="367"/>
      <c r="J20" s="143"/>
      <c r="K20" s="246" t="s">
        <v>8</v>
      </c>
      <c r="L20" s="143" t="s">
        <v>8</v>
      </c>
      <c r="M20" s="144" t="s">
        <v>8</v>
      </c>
      <c r="N20" s="143" t="s">
        <v>8</v>
      </c>
      <c r="O20" s="269"/>
      <c r="P20" s="270" t="s">
        <v>2084</v>
      </c>
      <c r="Q20" s="243"/>
      <c r="R20" s="252" t="s">
        <v>2085</v>
      </c>
      <c r="S20" s="247"/>
      <c r="T20" s="252"/>
      <c r="U20" s="247"/>
      <c r="V20" s="251"/>
      <c r="W20" s="243"/>
      <c r="X20" s="271"/>
      <c r="Y20" s="256"/>
      <c r="Z20" s="243"/>
      <c r="AA20" s="258"/>
      <c r="AB20" s="239"/>
      <c r="AC20" s="240"/>
      <c r="AD20" s="241"/>
    </row>
    <row r="21" spans="1:30" ht="15" customHeight="1">
      <c r="A21" s="332" t="s">
        <v>2117</v>
      </c>
      <c r="B21" s="155"/>
      <c r="C21" s="156"/>
      <c r="D21" s="157"/>
      <c r="E21" s="365"/>
      <c r="F21" s="366"/>
      <c r="G21" s="366"/>
      <c r="H21" s="366"/>
      <c r="I21" s="367"/>
      <c r="J21" s="143"/>
      <c r="K21" s="246" t="s">
        <v>8</v>
      </c>
      <c r="L21" s="143" t="s">
        <v>8</v>
      </c>
      <c r="M21" s="144" t="s">
        <v>8</v>
      </c>
      <c r="N21" s="143" t="s">
        <v>8</v>
      </c>
      <c r="O21" s="269"/>
      <c r="P21" s="270" t="s">
        <v>2084</v>
      </c>
      <c r="Q21" s="243"/>
      <c r="R21" s="252" t="s">
        <v>2085</v>
      </c>
      <c r="S21" s="247"/>
      <c r="T21" s="252"/>
      <c r="U21" s="247"/>
      <c r="V21" s="251"/>
      <c r="W21" s="243"/>
      <c r="X21" s="271"/>
      <c r="Y21" s="256"/>
      <c r="Z21" s="243"/>
      <c r="AA21" s="258"/>
      <c r="AB21" s="239"/>
      <c r="AC21" s="240"/>
      <c r="AD21" s="241"/>
    </row>
    <row r="22" spans="1:30" ht="15" customHeight="1">
      <c r="A22" s="332" t="s">
        <v>2118</v>
      </c>
      <c r="B22" s="155"/>
      <c r="C22" s="156"/>
      <c r="D22" s="157"/>
      <c r="E22" s="365"/>
      <c r="F22" s="366"/>
      <c r="G22" s="366"/>
      <c r="H22" s="366"/>
      <c r="I22" s="367"/>
      <c r="J22" s="143"/>
      <c r="K22" s="246" t="s">
        <v>8</v>
      </c>
      <c r="L22" s="143" t="s">
        <v>8</v>
      </c>
      <c r="M22" s="144" t="s">
        <v>8</v>
      </c>
      <c r="N22" s="143" t="s">
        <v>8</v>
      </c>
      <c r="O22" s="269"/>
      <c r="P22" s="270" t="s">
        <v>2084</v>
      </c>
      <c r="Q22" s="243"/>
      <c r="R22" s="252" t="s">
        <v>2085</v>
      </c>
      <c r="S22" s="247"/>
      <c r="T22" s="252"/>
      <c r="U22" s="247"/>
      <c r="V22" s="251"/>
      <c r="W22" s="243"/>
      <c r="X22" s="271"/>
      <c r="Y22" s="256"/>
      <c r="Z22" s="243"/>
      <c r="AA22" s="258"/>
      <c r="AB22" s="239"/>
      <c r="AC22" s="240"/>
      <c r="AD22" s="241"/>
    </row>
    <row r="23" spans="1:30" ht="15" customHeight="1">
      <c r="A23" s="332" t="s">
        <v>2119</v>
      </c>
      <c r="B23" s="155"/>
      <c r="C23" s="156"/>
      <c r="D23" s="157"/>
      <c r="E23" s="365"/>
      <c r="F23" s="366"/>
      <c r="G23" s="366"/>
      <c r="H23" s="366"/>
      <c r="I23" s="367"/>
      <c r="J23" s="143"/>
      <c r="K23" s="246" t="s">
        <v>8</v>
      </c>
      <c r="L23" s="143" t="s">
        <v>8</v>
      </c>
      <c r="M23" s="144" t="s">
        <v>8</v>
      </c>
      <c r="N23" s="143" t="s">
        <v>8</v>
      </c>
      <c r="O23" s="269"/>
      <c r="P23" s="270" t="s">
        <v>2084</v>
      </c>
      <c r="Q23" s="243"/>
      <c r="R23" s="252" t="s">
        <v>2085</v>
      </c>
      <c r="S23" s="247"/>
      <c r="T23" s="252"/>
      <c r="U23" s="247"/>
      <c r="V23" s="251"/>
      <c r="W23" s="243"/>
      <c r="X23" s="271"/>
      <c r="Y23" s="256"/>
      <c r="Z23" s="243"/>
      <c r="AA23" s="258"/>
      <c r="AB23" s="239"/>
      <c r="AC23" s="240"/>
      <c r="AD23" s="241"/>
    </row>
    <row r="24" spans="1:30" ht="15" customHeight="1">
      <c r="A24" s="332" t="s">
        <v>2120</v>
      </c>
      <c r="B24" s="155"/>
      <c r="C24" s="156"/>
      <c r="D24" s="157"/>
      <c r="E24" s="365"/>
      <c r="F24" s="366"/>
      <c r="G24" s="366"/>
      <c r="H24" s="366"/>
      <c r="I24" s="367"/>
      <c r="J24" s="143"/>
      <c r="K24" s="246" t="s">
        <v>8</v>
      </c>
      <c r="L24" s="143" t="s">
        <v>8</v>
      </c>
      <c r="M24" s="144" t="s">
        <v>8</v>
      </c>
      <c r="N24" s="143" t="s">
        <v>8</v>
      </c>
      <c r="O24" s="269"/>
      <c r="P24" s="270" t="s">
        <v>2084</v>
      </c>
      <c r="Q24" s="243"/>
      <c r="R24" s="252" t="s">
        <v>2085</v>
      </c>
      <c r="S24" s="247"/>
      <c r="T24" s="252"/>
      <c r="U24" s="247"/>
      <c r="V24" s="251"/>
      <c r="W24" s="243"/>
      <c r="X24" s="271"/>
      <c r="Y24" s="256"/>
      <c r="Z24" s="243"/>
      <c r="AA24" s="258"/>
      <c r="AB24" s="239"/>
      <c r="AC24" s="240"/>
      <c r="AD24" s="241"/>
    </row>
    <row r="25" spans="1:30" ht="15" customHeight="1">
      <c r="A25" s="332" t="s">
        <v>2121</v>
      </c>
      <c r="B25" s="155"/>
      <c r="C25" s="156"/>
      <c r="D25" s="157"/>
      <c r="E25" s="365"/>
      <c r="F25" s="366"/>
      <c r="G25" s="366"/>
      <c r="H25" s="366"/>
      <c r="I25" s="367"/>
      <c r="J25" s="143"/>
      <c r="K25" s="246" t="s">
        <v>8</v>
      </c>
      <c r="L25" s="143" t="s">
        <v>8</v>
      </c>
      <c r="M25" s="144" t="s">
        <v>8</v>
      </c>
      <c r="N25" s="143" t="s">
        <v>8</v>
      </c>
      <c r="O25" s="269"/>
      <c r="P25" s="270" t="s">
        <v>2084</v>
      </c>
      <c r="Q25" s="243"/>
      <c r="R25" s="252" t="s">
        <v>2085</v>
      </c>
      <c r="S25" s="247"/>
      <c r="T25" s="252"/>
      <c r="U25" s="247"/>
      <c r="V25" s="251"/>
      <c r="W25" s="243"/>
      <c r="X25" s="271"/>
      <c r="Y25" s="256"/>
      <c r="Z25" s="243"/>
      <c r="AA25" s="258"/>
      <c r="AB25" s="239"/>
      <c r="AC25" s="240"/>
      <c r="AD25" s="241"/>
    </row>
    <row r="26" spans="1:30" ht="15" customHeight="1">
      <c r="A26" s="332" t="s">
        <v>2122</v>
      </c>
      <c r="B26" s="155"/>
      <c r="C26" s="156"/>
      <c r="D26" s="157"/>
      <c r="E26" s="365"/>
      <c r="F26" s="366"/>
      <c r="G26" s="366"/>
      <c r="H26" s="366"/>
      <c r="I26" s="367"/>
      <c r="J26" s="143"/>
      <c r="K26" s="246" t="s">
        <v>8</v>
      </c>
      <c r="L26" s="143" t="s">
        <v>8</v>
      </c>
      <c r="M26" s="144" t="s">
        <v>8</v>
      </c>
      <c r="N26" s="143" t="s">
        <v>8</v>
      </c>
      <c r="O26" s="269"/>
      <c r="P26" s="270" t="s">
        <v>2084</v>
      </c>
      <c r="Q26" s="243"/>
      <c r="R26" s="252" t="s">
        <v>2085</v>
      </c>
      <c r="S26" s="247"/>
      <c r="T26" s="252"/>
      <c r="U26" s="247"/>
      <c r="V26" s="251"/>
      <c r="W26" s="243"/>
      <c r="X26" s="271"/>
      <c r="Y26" s="256"/>
      <c r="Z26" s="243"/>
      <c r="AA26" s="258"/>
      <c r="AB26" s="239"/>
      <c r="AC26" s="240"/>
      <c r="AD26" s="241"/>
    </row>
    <row r="27" spans="1:30" ht="15" customHeight="1">
      <c r="A27" s="332" t="s">
        <v>2123</v>
      </c>
      <c r="B27" s="155"/>
      <c r="C27" s="156"/>
      <c r="D27" s="157"/>
      <c r="E27" s="365"/>
      <c r="F27" s="366"/>
      <c r="G27" s="366"/>
      <c r="H27" s="366"/>
      <c r="I27" s="367"/>
      <c r="J27" s="143"/>
      <c r="K27" s="246" t="s">
        <v>8</v>
      </c>
      <c r="L27" s="143" t="s">
        <v>8</v>
      </c>
      <c r="M27" s="144" t="s">
        <v>8</v>
      </c>
      <c r="N27" s="143" t="s">
        <v>8</v>
      </c>
      <c r="O27" s="269"/>
      <c r="P27" s="270" t="s">
        <v>2084</v>
      </c>
      <c r="Q27" s="243"/>
      <c r="R27" s="252" t="s">
        <v>2085</v>
      </c>
      <c r="S27" s="247"/>
      <c r="T27" s="252"/>
      <c r="U27" s="247"/>
      <c r="V27" s="251"/>
      <c r="W27" s="243"/>
      <c r="X27" s="271"/>
      <c r="Y27" s="256"/>
      <c r="Z27" s="243"/>
      <c r="AA27" s="258"/>
      <c r="AB27" s="239"/>
      <c r="AC27" s="240"/>
      <c r="AD27" s="241"/>
    </row>
    <row r="28" spans="1:30" ht="15" customHeight="1">
      <c r="A28" s="332" t="s">
        <v>2124</v>
      </c>
      <c r="B28" s="155"/>
      <c r="C28" s="156"/>
      <c r="D28" s="157"/>
      <c r="E28" s="365"/>
      <c r="F28" s="366"/>
      <c r="G28" s="366"/>
      <c r="H28" s="366"/>
      <c r="I28" s="367"/>
      <c r="J28" s="143"/>
      <c r="K28" s="246" t="s">
        <v>8</v>
      </c>
      <c r="L28" s="143" t="s">
        <v>8</v>
      </c>
      <c r="M28" s="144" t="s">
        <v>8</v>
      </c>
      <c r="N28" s="143" t="s">
        <v>8</v>
      </c>
      <c r="O28" s="269"/>
      <c r="P28" s="270" t="s">
        <v>2084</v>
      </c>
      <c r="Q28" s="243"/>
      <c r="R28" s="252" t="s">
        <v>2085</v>
      </c>
      <c r="S28" s="247"/>
      <c r="T28" s="252"/>
      <c r="U28" s="247"/>
      <c r="V28" s="251"/>
      <c r="W28" s="243"/>
      <c r="X28" s="271"/>
      <c r="Y28" s="256"/>
      <c r="Z28" s="243"/>
      <c r="AA28" s="258"/>
      <c r="AB28" s="239"/>
      <c r="AC28" s="240"/>
      <c r="AD28" s="241"/>
    </row>
    <row r="29" spans="1:30" ht="15" customHeight="1">
      <c r="A29" s="332" t="s">
        <v>2125</v>
      </c>
      <c r="B29" s="155"/>
      <c r="C29" s="156"/>
      <c r="D29" s="157"/>
      <c r="E29" s="365"/>
      <c r="F29" s="366"/>
      <c r="G29" s="366"/>
      <c r="H29" s="366"/>
      <c r="I29" s="367"/>
      <c r="J29" s="143"/>
      <c r="K29" s="246" t="s">
        <v>8</v>
      </c>
      <c r="L29" s="143" t="s">
        <v>8</v>
      </c>
      <c r="M29" s="144" t="s">
        <v>8</v>
      </c>
      <c r="N29" s="143" t="s">
        <v>8</v>
      </c>
      <c r="O29" s="269"/>
      <c r="P29" s="270" t="s">
        <v>2084</v>
      </c>
      <c r="Q29" s="243"/>
      <c r="R29" s="252" t="s">
        <v>2085</v>
      </c>
      <c r="S29" s="247"/>
      <c r="T29" s="252"/>
      <c r="U29" s="247"/>
      <c r="V29" s="251"/>
      <c r="W29" s="243"/>
      <c r="X29" s="271"/>
      <c r="Y29" s="256"/>
      <c r="Z29" s="243"/>
      <c r="AA29" s="258"/>
      <c r="AB29" s="239"/>
      <c r="AC29" s="240"/>
      <c r="AD29" s="241"/>
    </row>
    <row r="30" spans="1:30" ht="15" customHeight="1">
      <c r="A30" s="332" t="s">
        <v>2126</v>
      </c>
      <c r="B30" s="155"/>
      <c r="C30" s="156"/>
      <c r="D30" s="157"/>
      <c r="E30" s="365"/>
      <c r="F30" s="366"/>
      <c r="G30" s="366"/>
      <c r="H30" s="366"/>
      <c r="I30" s="367"/>
      <c r="J30" s="143"/>
      <c r="K30" s="246" t="s">
        <v>8</v>
      </c>
      <c r="L30" s="143" t="s">
        <v>8</v>
      </c>
      <c r="M30" s="144" t="s">
        <v>8</v>
      </c>
      <c r="N30" s="143" t="s">
        <v>8</v>
      </c>
      <c r="O30" s="269"/>
      <c r="P30" s="270" t="s">
        <v>2084</v>
      </c>
      <c r="Q30" s="243"/>
      <c r="R30" s="252" t="s">
        <v>2085</v>
      </c>
      <c r="S30" s="247"/>
      <c r="T30" s="252"/>
      <c r="U30" s="247"/>
      <c r="V30" s="251"/>
      <c r="W30" s="243"/>
      <c r="X30" s="271"/>
      <c r="Y30" s="256"/>
      <c r="Z30" s="243"/>
      <c r="AA30" s="258"/>
      <c r="AB30" s="239"/>
      <c r="AC30" s="240"/>
      <c r="AD30" s="241"/>
    </row>
    <row r="31" spans="1:30" ht="15" customHeight="1">
      <c r="A31" s="332" t="s">
        <v>2127</v>
      </c>
      <c r="B31" s="155"/>
      <c r="C31" s="156"/>
      <c r="D31" s="157"/>
      <c r="E31" s="365"/>
      <c r="F31" s="366"/>
      <c r="G31" s="366"/>
      <c r="H31" s="366"/>
      <c r="I31" s="367"/>
      <c r="J31" s="143"/>
      <c r="K31" s="246" t="s">
        <v>8</v>
      </c>
      <c r="L31" s="143" t="s">
        <v>8</v>
      </c>
      <c r="M31" s="144" t="s">
        <v>8</v>
      </c>
      <c r="N31" s="143" t="s">
        <v>8</v>
      </c>
      <c r="O31" s="269"/>
      <c r="P31" s="270" t="s">
        <v>2084</v>
      </c>
      <c r="Q31" s="243"/>
      <c r="R31" s="252" t="s">
        <v>2085</v>
      </c>
      <c r="S31" s="247"/>
      <c r="T31" s="252"/>
      <c r="U31" s="247"/>
      <c r="V31" s="251"/>
      <c r="W31" s="243"/>
      <c r="X31" s="271"/>
      <c r="Y31" s="256"/>
      <c r="Z31" s="243"/>
      <c r="AA31" s="258"/>
      <c r="AB31" s="239"/>
      <c r="AC31" s="240"/>
      <c r="AD31" s="241"/>
    </row>
    <row r="32" spans="1:30" ht="15" customHeight="1">
      <c r="A32" s="332" t="s">
        <v>2128</v>
      </c>
      <c r="B32" s="155"/>
      <c r="C32" s="156"/>
      <c r="D32" s="157"/>
      <c r="E32" s="365"/>
      <c r="F32" s="366"/>
      <c r="G32" s="366"/>
      <c r="H32" s="366"/>
      <c r="I32" s="367"/>
      <c r="J32" s="143"/>
      <c r="K32" s="246" t="s">
        <v>8</v>
      </c>
      <c r="L32" s="143" t="s">
        <v>8</v>
      </c>
      <c r="M32" s="144" t="s">
        <v>8</v>
      </c>
      <c r="N32" s="143" t="s">
        <v>8</v>
      </c>
      <c r="O32" s="269"/>
      <c r="P32" s="270" t="s">
        <v>2084</v>
      </c>
      <c r="Q32" s="243"/>
      <c r="R32" s="252" t="s">
        <v>2085</v>
      </c>
      <c r="S32" s="247"/>
      <c r="T32" s="252"/>
      <c r="U32" s="247"/>
      <c r="V32" s="251"/>
      <c r="W32" s="243"/>
      <c r="X32" s="271"/>
      <c r="Y32" s="256"/>
      <c r="Z32" s="243"/>
      <c r="AA32" s="258"/>
      <c r="AB32" s="239"/>
      <c r="AC32" s="240"/>
      <c r="AD32" s="241"/>
    </row>
    <row r="33" spans="1:30" ht="15" customHeight="1">
      <c r="A33" s="332" t="s">
        <v>2129</v>
      </c>
      <c r="B33" s="155"/>
      <c r="C33" s="156"/>
      <c r="D33" s="157"/>
      <c r="E33" s="365"/>
      <c r="F33" s="366"/>
      <c r="G33" s="366"/>
      <c r="H33" s="366"/>
      <c r="I33" s="367"/>
      <c r="J33" s="143"/>
      <c r="K33" s="246" t="s">
        <v>8</v>
      </c>
      <c r="L33" s="143" t="s">
        <v>8</v>
      </c>
      <c r="M33" s="144" t="s">
        <v>8</v>
      </c>
      <c r="N33" s="143" t="s">
        <v>8</v>
      </c>
      <c r="O33" s="269"/>
      <c r="P33" s="270" t="s">
        <v>2084</v>
      </c>
      <c r="Q33" s="243"/>
      <c r="R33" s="252" t="s">
        <v>2085</v>
      </c>
      <c r="S33" s="247"/>
      <c r="T33" s="252"/>
      <c r="U33" s="247"/>
      <c r="V33" s="251"/>
      <c r="W33" s="243"/>
      <c r="X33" s="271"/>
      <c r="Y33" s="256"/>
      <c r="Z33" s="243"/>
      <c r="AA33" s="258"/>
      <c r="AB33" s="239"/>
      <c r="AC33" s="240"/>
      <c r="AD33" s="241"/>
    </row>
    <row r="34" spans="1:30" ht="15" customHeight="1">
      <c r="A34" s="332" t="s">
        <v>2130</v>
      </c>
      <c r="B34" s="155"/>
      <c r="C34" s="156"/>
      <c r="D34" s="157"/>
      <c r="E34" s="365"/>
      <c r="F34" s="366"/>
      <c r="G34" s="366"/>
      <c r="H34" s="366"/>
      <c r="I34" s="367"/>
      <c r="J34" s="143"/>
      <c r="K34" s="246" t="s">
        <v>8</v>
      </c>
      <c r="L34" s="143" t="s">
        <v>8</v>
      </c>
      <c r="M34" s="144" t="s">
        <v>8</v>
      </c>
      <c r="N34" s="143" t="s">
        <v>8</v>
      </c>
      <c r="O34" s="269"/>
      <c r="P34" s="270" t="s">
        <v>2084</v>
      </c>
      <c r="Q34" s="243"/>
      <c r="R34" s="252" t="s">
        <v>2085</v>
      </c>
      <c r="S34" s="247"/>
      <c r="T34" s="252"/>
      <c r="U34" s="247"/>
      <c r="V34" s="251"/>
      <c r="W34" s="243"/>
      <c r="X34" s="271"/>
      <c r="Y34" s="256"/>
      <c r="Z34" s="243"/>
      <c r="AA34" s="258"/>
      <c r="AB34" s="239"/>
      <c r="AC34" s="240"/>
      <c r="AD34" s="241"/>
    </row>
    <row r="35" spans="1:30" ht="15" customHeight="1">
      <c r="A35" s="332" t="s">
        <v>2131</v>
      </c>
      <c r="B35" s="155"/>
      <c r="C35" s="156"/>
      <c r="D35" s="157"/>
      <c r="E35" s="365"/>
      <c r="F35" s="366"/>
      <c r="G35" s="366"/>
      <c r="H35" s="366"/>
      <c r="I35" s="367"/>
      <c r="J35" s="143"/>
      <c r="K35" s="246" t="s">
        <v>8</v>
      </c>
      <c r="L35" s="143" t="s">
        <v>8</v>
      </c>
      <c r="M35" s="144" t="s">
        <v>8</v>
      </c>
      <c r="N35" s="143" t="s">
        <v>8</v>
      </c>
      <c r="O35" s="269"/>
      <c r="P35" s="270" t="s">
        <v>2084</v>
      </c>
      <c r="Q35" s="243"/>
      <c r="R35" s="252" t="s">
        <v>2085</v>
      </c>
      <c r="S35" s="247"/>
      <c r="T35" s="252"/>
      <c r="U35" s="247"/>
      <c r="V35" s="251"/>
      <c r="W35" s="243"/>
      <c r="X35" s="271"/>
      <c r="Y35" s="256"/>
      <c r="Z35" s="243"/>
      <c r="AA35" s="258"/>
      <c r="AB35" s="239"/>
      <c r="AC35" s="240"/>
      <c r="AD35" s="241"/>
    </row>
    <row r="36" spans="1:30" ht="15" customHeight="1">
      <c r="A36" s="332" t="s">
        <v>2132</v>
      </c>
      <c r="B36" s="155"/>
      <c r="C36" s="156"/>
      <c r="D36" s="157"/>
      <c r="E36" s="365"/>
      <c r="F36" s="366"/>
      <c r="G36" s="366"/>
      <c r="H36" s="366"/>
      <c r="I36" s="367"/>
      <c r="J36" s="143"/>
      <c r="K36" s="246" t="s">
        <v>8</v>
      </c>
      <c r="L36" s="143" t="s">
        <v>8</v>
      </c>
      <c r="M36" s="144" t="s">
        <v>8</v>
      </c>
      <c r="N36" s="143" t="s">
        <v>8</v>
      </c>
      <c r="O36" s="269"/>
      <c r="P36" s="270" t="s">
        <v>2084</v>
      </c>
      <c r="Q36" s="243"/>
      <c r="R36" s="252" t="s">
        <v>2085</v>
      </c>
      <c r="S36" s="247"/>
      <c r="T36" s="252"/>
      <c r="U36" s="247"/>
      <c r="V36" s="251"/>
      <c r="W36" s="243"/>
      <c r="X36" s="271"/>
      <c r="Y36" s="256"/>
      <c r="Z36" s="243"/>
      <c r="AA36" s="258"/>
      <c r="AB36" s="239"/>
      <c r="AC36" s="240"/>
      <c r="AD36" s="241"/>
    </row>
    <row r="37" spans="1:30" ht="15" customHeight="1">
      <c r="A37" s="332" t="s">
        <v>2133</v>
      </c>
      <c r="B37" s="155"/>
      <c r="C37" s="156"/>
      <c r="D37" s="157"/>
      <c r="E37" s="365"/>
      <c r="F37" s="366"/>
      <c r="G37" s="366"/>
      <c r="H37" s="366"/>
      <c r="I37" s="367"/>
      <c r="J37" s="143"/>
      <c r="K37" s="246" t="s">
        <v>8</v>
      </c>
      <c r="L37" s="143" t="s">
        <v>8</v>
      </c>
      <c r="M37" s="144" t="s">
        <v>8</v>
      </c>
      <c r="N37" s="143" t="s">
        <v>8</v>
      </c>
      <c r="O37" s="269"/>
      <c r="P37" s="270" t="s">
        <v>2084</v>
      </c>
      <c r="Q37" s="243"/>
      <c r="R37" s="252" t="s">
        <v>2085</v>
      </c>
      <c r="S37" s="247"/>
      <c r="T37" s="252"/>
      <c r="U37" s="247"/>
      <c r="V37" s="251"/>
      <c r="W37" s="243"/>
      <c r="X37" s="271"/>
      <c r="Y37" s="256"/>
      <c r="Z37" s="243"/>
      <c r="AA37" s="258"/>
      <c r="AB37" s="239"/>
      <c r="AC37" s="240"/>
      <c r="AD37" s="241"/>
    </row>
    <row r="38" spans="1:30" ht="15" customHeight="1">
      <c r="A38" s="332" t="s">
        <v>2134</v>
      </c>
      <c r="B38" s="155"/>
      <c r="C38" s="156"/>
      <c r="D38" s="157"/>
      <c r="E38" s="365"/>
      <c r="F38" s="366"/>
      <c r="G38" s="366"/>
      <c r="H38" s="366"/>
      <c r="I38" s="367"/>
      <c r="J38" s="143"/>
      <c r="K38" s="246" t="s">
        <v>8</v>
      </c>
      <c r="L38" s="143" t="s">
        <v>8</v>
      </c>
      <c r="M38" s="144" t="s">
        <v>8</v>
      </c>
      <c r="N38" s="143" t="s">
        <v>8</v>
      </c>
      <c r="O38" s="269"/>
      <c r="P38" s="270" t="s">
        <v>2084</v>
      </c>
      <c r="Q38" s="243"/>
      <c r="R38" s="252" t="s">
        <v>2085</v>
      </c>
      <c r="S38" s="247"/>
      <c r="T38" s="252"/>
      <c r="U38" s="247"/>
      <c r="V38" s="251"/>
      <c r="W38" s="243"/>
      <c r="X38" s="271"/>
      <c r="Y38" s="256"/>
      <c r="Z38" s="243"/>
      <c r="AA38" s="258"/>
      <c r="AB38" s="239"/>
      <c r="AC38" s="240"/>
      <c r="AD38" s="241"/>
    </row>
    <row r="39" spans="1:30" ht="15" customHeight="1">
      <c r="A39" s="332" t="s">
        <v>2135</v>
      </c>
      <c r="B39" s="155"/>
      <c r="C39" s="156"/>
      <c r="D39" s="157"/>
      <c r="E39" s="365"/>
      <c r="F39" s="366"/>
      <c r="G39" s="366"/>
      <c r="H39" s="366"/>
      <c r="I39" s="367"/>
      <c r="J39" s="143"/>
      <c r="K39" s="246" t="s">
        <v>8</v>
      </c>
      <c r="L39" s="143" t="s">
        <v>8</v>
      </c>
      <c r="M39" s="144" t="s">
        <v>8</v>
      </c>
      <c r="N39" s="143" t="s">
        <v>8</v>
      </c>
      <c r="O39" s="269"/>
      <c r="P39" s="270" t="s">
        <v>2084</v>
      </c>
      <c r="Q39" s="243"/>
      <c r="R39" s="252" t="s">
        <v>2085</v>
      </c>
      <c r="S39" s="247"/>
      <c r="T39" s="252"/>
      <c r="U39" s="247"/>
      <c r="V39" s="251"/>
      <c r="W39" s="243"/>
      <c r="X39" s="271"/>
      <c r="Y39" s="256"/>
      <c r="Z39" s="257"/>
      <c r="AA39" s="258"/>
      <c r="AB39" s="239"/>
      <c r="AC39" s="240"/>
      <c r="AD39" s="241"/>
    </row>
    <row r="40" spans="1:30" ht="15" customHeight="1">
      <c r="A40" s="332" t="s">
        <v>2136</v>
      </c>
      <c r="B40" s="155"/>
      <c r="C40" s="156"/>
      <c r="D40" s="157"/>
      <c r="E40" s="365"/>
      <c r="F40" s="366"/>
      <c r="G40" s="366"/>
      <c r="H40" s="366"/>
      <c r="I40" s="367"/>
      <c r="J40" s="143"/>
      <c r="K40" s="246" t="s">
        <v>8</v>
      </c>
      <c r="L40" s="143" t="s">
        <v>8</v>
      </c>
      <c r="M40" s="144" t="s">
        <v>8</v>
      </c>
      <c r="N40" s="143" t="s">
        <v>8</v>
      </c>
      <c r="O40" s="269"/>
      <c r="P40" s="270" t="s">
        <v>2084</v>
      </c>
      <c r="Q40" s="243"/>
      <c r="R40" s="252" t="s">
        <v>2085</v>
      </c>
      <c r="S40" s="247"/>
      <c r="T40" s="252"/>
      <c r="U40" s="247"/>
      <c r="V40" s="251"/>
      <c r="W40" s="243"/>
      <c r="X40" s="271"/>
      <c r="Y40" s="256"/>
      <c r="Z40" s="257"/>
      <c r="AA40" s="258"/>
      <c r="AB40" s="239"/>
      <c r="AC40" s="240"/>
      <c r="AD40" s="241"/>
    </row>
    <row r="41" spans="1:30" ht="15" customHeight="1">
      <c r="A41" s="332" t="s">
        <v>2137</v>
      </c>
      <c r="B41" s="155"/>
      <c r="C41" s="156"/>
      <c r="D41" s="157"/>
      <c r="E41" s="365"/>
      <c r="F41" s="366"/>
      <c r="G41" s="366"/>
      <c r="H41" s="366"/>
      <c r="I41" s="367"/>
      <c r="J41" s="143"/>
      <c r="K41" s="246" t="s">
        <v>8</v>
      </c>
      <c r="L41" s="143" t="s">
        <v>8</v>
      </c>
      <c r="M41" s="144" t="s">
        <v>8</v>
      </c>
      <c r="N41" s="143" t="s">
        <v>8</v>
      </c>
      <c r="O41" s="269"/>
      <c r="P41" s="270" t="s">
        <v>2084</v>
      </c>
      <c r="Q41" s="243"/>
      <c r="R41" s="252" t="s">
        <v>2085</v>
      </c>
      <c r="S41" s="247"/>
      <c r="T41" s="252"/>
      <c r="U41" s="247"/>
      <c r="V41" s="251"/>
      <c r="W41" s="243"/>
      <c r="X41" s="271"/>
      <c r="Y41" s="256"/>
      <c r="Z41" s="257"/>
      <c r="AA41" s="258"/>
      <c r="AB41" s="239"/>
      <c r="AC41" s="240"/>
      <c r="AD41" s="241"/>
    </row>
    <row r="42" spans="1:30" ht="15" customHeight="1">
      <c r="A42" s="332" t="s">
        <v>2138</v>
      </c>
      <c r="B42" s="155"/>
      <c r="C42" s="156"/>
      <c r="D42" s="157"/>
      <c r="E42" s="365"/>
      <c r="F42" s="366"/>
      <c r="G42" s="366"/>
      <c r="H42" s="366"/>
      <c r="I42" s="367"/>
      <c r="J42" s="143"/>
      <c r="K42" s="246" t="s">
        <v>8</v>
      </c>
      <c r="L42" s="143" t="s">
        <v>8</v>
      </c>
      <c r="M42" s="144" t="s">
        <v>8</v>
      </c>
      <c r="N42" s="143" t="s">
        <v>8</v>
      </c>
      <c r="O42" s="269"/>
      <c r="P42" s="270" t="s">
        <v>2084</v>
      </c>
      <c r="Q42" s="243"/>
      <c r="R42" s="252" t="s">
        <v>2085</v>
      </c>
      <c r="S42" s="247"/>
      <c r="T42" s="252"/>
      <c r="U42" s="247"/>
      <c r="V42" s="251"/>
      <c r="W42" s="243"/>
      <c r="X42" s="271"/>
      <c r="Y42" s="256"/>
      <c r="Z42" s="257"/>
      <c r="AA42" s="258"/>
      <c r="AB42" s="239"/>
      <c r="AC42" s="240"/>
      <c r="AD42" s="241"/>
    </row>
    <row r="43" spans="1:30" ht="15" customHeight="1">
      <c r="A43" s="332" t="s">
        <v>2139</v>
      </c>
      <c r="B43" s="155"/>
      <c r="C43" s="156"/>
      <c r="D43" s="157"/>
      <c r="E43" s="365"/>
      <c r="F43" s="366"/>
      <c r="G43" s="366"/>
      <c r="H43" s="366"/>
      <c r="I43" s="367"/>
      <c r="J43" s="143"/>
      <c r="K43" s="246" t="s">
        <v>8</v>
      </c>
      <c r="L43" s="143" t="s">
        <v>8</v>
      </c>
      <c r="M43" s="144" t="s">
        <v>8</v>
      </c>
      <c r="N43" s="143" t="s">
        <v>8</v>
      </c>
      <c r="O43" s="269"/>
      <c r="P43" s="270" t="s">
        <v>2084</v>
      </c>
      <c r="Q43" s="243"/>
      <c r="R43" s="252" t="s">
        <v>2085</v>
      </c>
      <c r="S43" s="247"/>
      <c r="T43" s="252"/>
      <c r="U43" s="247"/>
      <c r="V43" s="251"/>
      <c r="W43" s="243"/>
      <c r="X43" s="271"/>
      <c r="Y43" s="256"/>
      <c r="Z43" s="257"/>
      <c r="AA43" s="258"/>
      <c r="AB43" s="239"/>
      <c r="AC43" s="240"/>
      <c r="AD43" s="241"/>
    </row>
    <row r="44" spans="1:30" ht="15" customHeight="1">
      <c r="A44" s="332" t="s">
        <v>2140</v>
      </c>
      <c r="B44" s="155"/>
      <c r="C44" s="156"/>
      <c r="D44" s="157"/>
      <c r="E44" s="365"/>
      <c r="F44" s="366"/>
      <c r="G44" s="366"/>
      <c r="H44" s="366"/>
      <c r="I44" s="367"/>
      <c r="J44" s="143"/>
      <c r="K44" s="246" t="s">
        <v>8</v>
      </c>
      <c r="L44" s="143" t="s">
        <v>8</v>
      </c>
      <c r="M44" s="144" t="s">
        <v>8</v>
      </c>
      <c r="N44" s="143" t="s">
        <v>8</v>
      </c>
      <c r="O44" s="269"/>
      <c r="P44" s="270" t="s">
        <v>2084</v>
      </c>
      <c r="Q44" s="243"/>
      <c r="R44" s="252" t="s">
        <v>2085</v>
      </c>
      <c r="S44" s="247"/>
      <c r="T44" s="252"/>
      <c r="U44" s="247"/>
      <c r="V44" s="251"/>
      <c r="W44" s="243"/>
      <c r="X44" s="271"/>
      <c r="Y44" s="256"/>
      <c r="Z44" s="257"/>
      <c r="AA44" s="258"/>
      <c r="AB44" s="239"/>
      <c r="AC44" s="240"/>
      <c r="AD44" s="241"/>
    </row>
    <row r="45" spans="1:30" ht="15" customHeight="1">
      <c r="A45" s="332" t="s">
        <v>2141</v>
      </c>
      <c r="B45" s="155"/>
      <c r="C45" s="156"/>
      <c r="D45" s="157"/>
      <c r="E45" s="365"/>
      <c r="F45" s="366"/>
      <c r="G45" s="366"/>
      <c r="H45" s="366"/>
      <c r="I45" s="367"/>
      <c r="J45" s="143"/>
      <c r="K45" s="246" t="s">
        <v>8</v>
      </c>
      <c r="L45" s="143" t="s">
        <v>8</v>
      </c>
      <c r="M45" s="144" t="s">
        <v>8</v>
      </c>
      <c r="N45" s="143" t="s">
        <v>8</v>
      </c>
      <c r="O45" s="269"/>
      <c r="P45" s="270" t="s">
        <v>2084</v>
      </c>
      <c r="Q45" s="243"/>
      <c r="R45" s="252" t="s">
        <v>2085</v>
      </c>
      <c r="S45" s="247"/>
      <c r="T45" s="252"/>
      <c r="U45" s="247"/>
      <c r="V45" s="251"/>
      <c r="W45" s="243"/>
      <c r="X45" s="271"/>
      <c r="Y45" s="256"/>
      <c r="Z45" s="257"/>
      <c r="AA45" s="258"/>
      <c r="AB45" s="239"/>
      <c r="AC45" s="240"/>
      <c r="AD45" s="241"/>
    </row>
    <row r="46" spans="1:30" ht="15" customHeight="1">
      <c r="A46" s="332" t="s">
        <v>2142</v>
      </c>
      <c r="B46" s="155"/>
      <c r="C46" s="156"/>
      <c r="D46" s="157"/>
      <c r="E46" s="365"/>
      <c r="F46" s="366"/>
      <c r="G46" s="366"/>
      <c r="H46" s="366"/>
      <c r="I46" s="367"/>
      <c r="J46" s="143"/>
      <c r="K46" s="246" t="s">
        <v>8</v>
      </c>
      <c r="L46" s="143" t="s">
        <v>8</v>
      </c>
      <c r="M46" s="144" t="s">
        <v>8</v>
      </c>
      <c r="N46" s="143" t="s">
        <v>8</v>
      </c>
      <c r="O46" s="269"/>
      <c r="P46" s="270" t="s">
        <v>2084</v>
      </c>
      <c r="Q46" s="243"/>
      <c r="R46" s="252" t="s">
        <v>2085</v>
      </c>
      <c r="S46" s="247"/>
      <c r="T46" s="252"/>
      <c r="U46" s="247"/>
      <c r="V46" s="251"/>
      <c r="W46" s="243"/>
      <c r="X46" s="271"/>
      <c r="Y46" s="256"/>
      <c r="Z46" s="257"/>
      <c r="AA46" s="258"/>
      <c r="AB46" s="239"/>
      <c r="AC46" s="240"/>
      <c r="AD46" s="241"/>
    </row>
    <row r="47" spans="1:30" ht="15" customHeight="1">
      <c r="A47" s="332" t="s">
        <v>2143</v>
      </c>
      <c r="B47" s="155"/>
      <c r="C47" s="156"/>
      <c r="D47" s="157"/>
      <c r="E47" s="365"/>
      <c r="F47" s="366"/>
      <c r="G47" s="366"/>
      <c r="H47" s="366"/>
      <c r="I47" s="367"/>
      <c r="J47" s="143"/>
      <c r="K47" s="246" t="s">
        <v>8</v>
      </c>
      <c r="L47" s="143" t="s">
        <v>8</v>
      </c>
      <c r="M47" s="144" t="s">
        <v>8</v>
      </c>
      <c r="N47" s="143" t="s">
        <v>8</v>
      </c>
      <c r="O47" s="269"/>
      <c r="P47" s="270" t="s">
        <v>2084</v>
      </c>
      <c r="Q47" s="243"/>
      <c r="R47" s="252" t="s">
        <v>2085</v>
      </c>
      <c r="S47" s="247"/>
      <c r="T47" s="252"/>
      <c r="U47" s="247"/>
      <c r="V47" s="251"/>
      <c r="W47" s="243"/>
      <c r="X47" s="271"/>
      <c r="Y47" s="256"/>
      <c r="Z47" s="257"/>
      <c r="AA47" s="258"/>
      <c r="AB47" s="239"/>
      <c r="AC47" s="240"/>
      <c r="AD47" s="241"/>
    </row>
    <row r="48" spans="1:30" ht="15" customHeight="1">
      <c r="A48" s="332" t="s">
        <v>2144</v>
      </c>
      <c r="B48" s="155"/>
      <c r="C48" s="156"/>
      <c r="D48" s="157"/>
      <c r="E48" s="365"/>
      <c r="F48" s="366"/>
      <c r="G48" s="366"/>
      <c r="H48" s="366"/>
      <c r="I48" s="367"/>
      <c r="J48" s="143"/>
      <c r="K48" s="246" t="s">
        <v>8</v>
      </c>
      <c r="L48" s="143" t="s">
        <v>8</v>
      </c>
      <c r="M48" s="144" t="s">
        <v>8</v>
      </c>
      <c r="N48" s="143" t="s">
        <v>8</v>
      </c>
      <c r="O48" s="269"/>
      <c r="P48" s="270" t="s">
        <v>2084</v>
      </c>
      <c r="Q48" s="243"/>
      <c r="R48" s="252" t="s">
        <v>2085</v>
      </c>
      <c r="S48" s="247"/>
      <c r="T48" s="252"/>
      <c r="U48" s="247"/>
      <c r="V48" s="251"/>
      <c r="W48" s="243"/>
      <c r="X48" s="271"/>
      <c r="Y48" s="256"/>
      <c r="Z48" s="257"/>
      <c r="AA48" s="258"/>
      <c r="AB48" s="239"/>
      <c r="AC48" s="240"/>
      <c r="AD48" s="241"/>
    </row>
    <row r="49" spans="1:30" ht="15" customHeight="1">
      <c r="A49" s="332" t="s">
        <v>2145</v>
      </c>
      <c r="B49" s="155"/>
      <c r="C49" s="156"/>
      <c r="D49" s="157"/>
      <c r="E49" s="365"/>
      <c r="F49" s="366"/>
      <c r="G49" s="366"/>
      <c r="H49" s="366"/>
      <c r="I49" s="367"/>
      <c r="J49" s="143"/>
      <c r="K49" s="246" t="s">
        <v>8</v>
      </c>
      <c r="L49" s="143" t="s">
        <v>8</v>
      </c>
      <c r="M49" s="144" t="s">
        <v>8</v>
      </c>
      <c r="N49" s="143" t="s">
        <v>8</v>
      </c>
      <c r="O49" s="269"/>
      <c r="P49" s="270" t="s">
        <v>2084</v>
      </c>
      <c r="Q49" s="243"/>
      <c r="R49" s="252" t="s">
        <v>2085</v>
      </c>
      <c r="S49" s="247"/>
      <c r="T49" s="252"/>
      <c r="U49" s="247"/>
      <c r="V49" s="251"/>
      <c r="W49" s="243"/>
      <c r="X49" s="271"/>
      <c r="Y49" s="256"/>
      <c r="Z49" s="257"/>
      <c r="AA49" s="258"/>
      <c r="AB49" s="239"/>
      <c r="AC49" s="240"/>
      <c r="AD49" s="241"/>
    </row>
    <row r="50" spans="1:30" ht="15" customHeight="1">
      <c r="A50" s="332" t="s">
        <v>2146</v>
      </c>
      <c r="B50" s="155"/>
      <c r="C50" s="156"/>
      <c r="D50" s="157"/>
      <c r="E50" s="365"/>
      <c r="F50" s="366"/>
      <c r="G50" s="366"/>
      <c r="H50" s="366"/>
      <c r="I50" s="367"/>
      <c r="J50" s="143"/>
      <c r="K50" s="246" t="s">
        <v>8</v>
      </c>
      <c r="L50" s="143" t="s">
        <v>8</v>
      </c>
      <c r="M50" s="144" t="s">
        <v>8</v>
      </c>
      <c r="N50" s="143" t="s">
        <v>8</v>
      </c>
      <c r="O50" s="269"/>
      <c r="P50" s="270" t="s">
        <v>2084</v>
      </c>
      <c r="Q50" s="243"/>
      <c r="R50" s="252" t="s">
        <v>2085</v>
      </c>
      <c r="S50" s="247"/>
      <c r="T50" s="252"/>
      <c r="U50" s="247"/>
      <c r="V50" s="251"/>
      <c r="W50" s="243"/>
      <c r="X50" s="271"/>
      <c r="Y50" s="256"/>
      <c r="Z50" s="257"/>
      <c r="AA50" s="258"/>
      <c r="AB50" s="239"/>
      <c r="AC50" s="240"/>
      <c r="AD50" s="241"/>
    </row>
    <row r="51" spans="1:30" ht="15" customHeight="1">
      <c r="A51" s="332" t="s">
        <v>2147</v>
      </c>
      <c r="B51" s="155"/>
      <c r="C51" s="156"/>
      <c r="D51" s="157"/>
      <c r="E51" s="365"/>
      <c r="F51" s="366"/>
      <c r="G51" s="366"/>
      <c r="H51" s="366"/>
      <c r="I51" s="367"/>
      <c r="J51" s="143"/>
      <c r="K51" s="246" t="s">
        <v>8</v>
      </c>
      <c r="L51" s="143" t="s">
        <v>8</v>
      </c>
      <c r="M51" s="144" t="s">
        <v>8</v>
      </c>
      <c r="N51" s="143" t="s">
        <v>8</v>
      </c>
      <c r="O51" s="269"/>
      <c r="P51" s="270" t="s">
        <v>2084</v>
      </c>
      <c r="Q51" s="243"/>
      <c r="R51" s="252" t="s">
        <v>2085</v>
      </c>
      <c r="S51" s="247"/>
      <c r="T51" s="252"/>
      <c r="U51" s="247"/>
      <c r="V51" s="251"/>
      <c r="W51" s="243"/>
      <c r="X51" s="271"/>
      <c r="Y51" s="256"/>
      <c r="Z51" s="257"/>
      <c r="AA51" s="258"/>
      <c r="AB51" s="239"/>
      <c r="AC51" s="240"/>
      <c r="AD51" s="241"/>
    </row>
    <row r="52" spans="1:30" ht="15" customHeight="1">
      <c r="A52" s="332" t="s">
        <v>2148</v>
      </c>
      <c r="B52" s="155"/>
      <c r="C52" s="156"/>
      <c r="D52" s="157"/>
      <c r="E52" s="365"/>
      <c r="F52" s="366"/>
      <c r="G52" s="366"/>
      <c r="H52" s="366"/>
      <c r="I52" s="367"/>
      <c r="J52" s="143"/>
      <c r="K52" s="246" t="s">
        <v>8</v>
      </c>
      <c r="L52" s="143" t="s">
        <v>8</v>
      </c>
      <c r="M52" s="144" t="s">
        <v>8</v>
      </c>
      <c r="N52" s="143" t="s">
        <v>8</v>
      </c>
      <c r="O52" s="269"/>
      <c r="P52" s="270" t="s">
        <v>2084</v>
      </c>
      <c r="Q52" s="243"/>
      <c r="R52" s="252" t="s">
        <v>2085</v>
      </c>
      <c r="S52" s="247"/>
      <c r="T52" s="252"/>
      <c r="U52" s="247"/>
      <c r="V52" s="251"/>
      <c r="W52" s="243"/>
      <c r="X52" s="271"/>
      <c r="Y52" s="256"/>
      <c r="Z52" s="257"/>
      <c r="AA52" s="258"/>
      <c r="AB52" s="239"/>
      <c r="AC52" s="240"/>
      <c r="AD52" s="241"/>
    </row>
    <row r="53" spans="1:30" ht="15" customHeight="1">
      <c r="A53" s="332" t="s">
        <v>2149</v>
      </c>
      <c r="B53" s="155"/>
      <c r="C53" s="156"/>
      <c r="D53" s="157"/>
      <c r="E53" s="365"/>
      <c r="F53" s="366"/>
      <c r="G53" s="366"/>
      <c r="H53" s="366"/>
      <c r="I53" s="367"/>
      <c r="J53" s="143"/>
      <c r="K53" s="246" t="s">
        <v>8</v>
      </c>
      <c r="L53" s="143" t="s">
        <v>8</v>
      </c>
      <c r="M53" s="144" t="s">
        <v>8</v>
      </c>
      <c r="N53" s="143" t="s">
        <v>8</v>
      </c>
      <c r="O53" s="269"/>
      <c r="P53" s="270" t="s">
        <v>2084</v>
      </c>
      <c r="Q53" s="243"/>
      <c r="R53" s="252" t="s">
        <v>2085</v>
      </c>
      <c r="S53" s="247"/>
      <c r="T53" s="252"/>
      <c r="U53" s="247"/>
      <c r="V53" s="251"/>
      <c r="W53" s="243"/>
      <c r="X53" s="271"/>
      <c r="Y53" s="256"/>
      <c r="Z53" s="257"/>
      <c r="AA53" s="258"/>
      <c r="AB53" s="239"/>
      <c r="AC53" s="240"/>
      <c r="AD53" s="241"/>
    </row>
    <row r="54" spans="1:30" ht="15" customHeight="1">
      <c r="A54" s="332" t="s">
        <v>2150</v>
      </c>
      <c r="B54" s="155"/>
      <c r="C54" s="156"/>
      <c r="D54" s="157"/>
      <c r="E54" s="365"/>
      <c r="F54" s="366"/>
      <c r="G54" s="366"/>
      <c r="H54" s="366"/>
      <c r="I54" s="367"/>
      <c r="J54" s="143"/>
      <c r="K54" s="246" t="s">
        <v>8</v>
      </c>
      <c r="L54" s="143" t="s">
        <v>8</v>
      </c>
      <c r="M54" s="144" t="s">
        <v>8</v>
      </c>
      <c r="N54" s="143" t="s">
        <v>8</v>
      </c>
      <c r="O54" s="269"/>
      <c r="P54" s="270" t="s">
        <v>2084</v>
      </c>
      <c r="Q54" s="243"/>
      <c r="R54" s="252" t="s">
        <v>2085</v>
      </c>
      <c r="S54" s="247"/>
      <c r="T54" s="252"/>
      <c r="U54" s="247"/>
      <c r="V54" s="251"/>
      <c r="W54" s="243"/>
      <c r="X54" s="271"/>
      <c r="Y54" s="256"/>
      <c r="Z54" s="257"/>
      <c r="AA54" s="258"/>
      <c r="AB54" s="239"/>
      <c r="AC54" s="240"/>
      <c r="AD54" s="241"/>
    </row>
    <row r="55" spans="1:30" ht="15" customHeight="1">
      <c r="A55" s="332" t="s">
        <v>2151</v>
      </c>
      <c r="B55" s="155"/>
      <c r="C55" s="156"/>
      <c r="D55" s="157"/>
      <c r="E55" s="365"/>
      <c r="F55" s="366"/>
      <c r="G55" s="366"/>
      <c r="H55" s="366"/>
      <c r="I55" s="367"/>
      <c r="J55" s="143"/>
      <c r="K55" s="246" t="s">
        <v>8</v>
      </c>
      <c r="L55" s="143" t="s">
        <v>8</v>
      </c>
      <c r="M55" s="144" t="s">
        <v>8</v>
      </c>
      <c r="N55" s="143" t="s">
        <v>8</v>
      </c>
      <c r="O55" s="269"/>
      <c r="P55" s="270" t="s">
        <v>2084</v>
      </c>
      <c r="Q55" s="243"/>
      <c r="R55" s="252" t="s">
        <v>2085</v>
      </c>
      <c r="S55" s="247"/>
      <c r="T55" s="252"/>
      <c r="U55" s="247"/>
      <c r="V55" s="251"/>
      <c r="W55" s="243"/>
      <c r="X55" s="271"/>
      <c r="Y55" s="256"/>
      <c r="Z55" s="257"/>
      <c r="AA55" s="258"/>
      <c r="AB55" s="239"/>
      <c r="AC55" s="240"/>
      <c r="AD55" s="241"/>
    </row>
    <row r="56" spans="1:30" ht="15" customHeight="1">
      <c r="A56" s="332" t="s">
        <v>2152</v>
      </c>
      <c r="B56" s="155"/>
      <c r="C56" s="156"/>
      <c r="D56" s="157"/>
      <c r="E56" s="365"/>
      <c r="F56" s="366"/>
      <c r="G56" s="366"/>
      <c r="H56" s="366"/>
      <c r="I56" s="367"/>
      <c r="J56" s="143"/>
      <c r="K56" s="246" t="s">
        <v>8</v>
      </c>
      <c r="L56" s="143" t="s">
        <v>8</v>
      </c>
      <c r="M56" s="144" t="s">
        <v>8</v>
      </c>
      <c r="N56" s="143" t="s">
        <v>8</v>
      </c>
      <c r="O56" s="269"/>
      <c r="P56" s="270" t="s">
        <v>2084</v>
      </c>
      <c r="Q56" s="243"/>
      <c r="R56" s="252" t="s">
        <v>2085</v>
      </c>
      <c r="S56" s="247"/>
      <c r="T56" s="252"/>
      <c r="U56" s="247"/>
      <c r="V56" s="251"/>
      <c r="W56" s="243"/>
      <c r="X56" s="271"/>
      <c r="Y56" s="256"/>
      <c r="Z56" s="257"/>
      <c r="AA56" s="258"/>
      <c r="AB56" s="239"/>
      <c r="AC56" s="240"/>
      <c r="AD56" s="241"/>
    </row>
    <row r="57" spans="1:30" ht="15" customHeight="1">
      <c r="A57" s="332" t="s">
        <v>2153</v>
      </c>
      <c r="B57" s="155"/>
      <c r="C57" s="156"/>
      <c r="D57" s="157"/>
      <c r="E57" s="365"/>
      <c r="F57" s="366"/>
      <c r="G57" s="366"/>
      <c r="H57" s="366"/>
      <c r="I57" s="367"/>
      <c r="J57" s="143"/>
      <c r="K57" s="246" t="s">
        <v>8</v>
      </c>
      <c r="L57" s="143" t="s">
        <v>8</v>
      </c>
      <c r="M57" s="144" t="s">
        <v>8</v>
      </c>
      <c r="N57" s="143" t="s">
        <v>8</v>
      </c>
      <c r="O57" s="269"/>
      <c r="P57" s="270" t="s">
        <v>2084</v>
      </c>
      <c r="Q57" s="243"/>
      <c r="R57" s="252" t="s">
        <v>2085</v>
      </c>
      <c r="S57" s="247"/>
      <c r="T57" s="252"/>
      <c r="U57" s="247"/>
      <c r="V57" s="251"/>
      <c r="W57" s="243"/>
      <c r="X57" s="271"/>
      <c r="Y57" s="256"/>
      <c r="Z57" s="257"/>
      <c r="AA57" s="258"/>
      <c r="AB57" s="239"/>
      <c r="AC57" s="240"/>
      <c r="AD57" s="241"/>
    </row>
    <row r="58" spans="1:30" ht="15" customHeight="1">
      <c r="A58" s="332" t="s">
        <v>2154</v>
      </c>
      <c r="B58" s="155"/>
      <c r="C58" s="156"/>
      <c r="D58" s="157"/>
      <c r="E58" s="365"/>
      <c r="F58" s="366"/>
      <c r="G58" s="366"/>
      <c r="H58" s="366"/>
      <c r="I58" s="367"/>
      <c r="J58" s="143"/>
      <c r="K58" s="246" t="s">
        <v>8</v>
      </c>
      <c r="L58" s="143" t="s">
        <v>8</v>
      </c>
      <c r="M58" s="144" t="s">
        <v>8</v>
      </c>
      <c r="N58" s="143" t="s">
        <v>8</v>
      </c>
      <c r="O58" s="269"/>
      <c r="P58" s="270" t="s">
        <v>2084</v>
      </c>
      <c r="Q58" s="243"/>
      <c r="R58" s="252" t="s">
        <v>2085</v>
      </c>
      <c r="S58" s="247"/>
      <c r="T58" s="252"/>
      <c r="U58" s="247"/>
      <c r="V58" s="251"/>
      <c r="W58" s="243"/>
      <c r="X58" s="271"/>
      <c r="Y58" s="256"/>
      <c r="Z58" s="257"/>
      <c r="AA58" s="258"/>
      <c r="AB58" s="239"/>
      <c r="AC58" s="240"/>
      <c r="AD58" s="241"/>
    </row>
    <row r="59" spans="1:30" ht="15" customHeight="1">
      <c r="A59" s="332" t="s">
        <v>2155</v>
      </c>
      <c r="B59" s="155"/>
      <c r="C59" s="156"/>
      <c r="D59" s="157"/>
      <c r="E59" s="365"/>
      <c r="F59" s="366"/>
      <c r="G59" s="366"/>
      <c r="H59" s="366"/>
      <c r="I59" s="367"/>
      <c r="J59" s="143"/>
      <c r="K59" s="246" t="s">
        <v>8</v>
      </c>
      <c r="L59" s="143" t="s">
        <v>8</v>
      </c>
      <c r="M59" s="144" t="s">
        <v>8</v>
      </c>
      <c r="N59" s="143" t="s">
        <v>8</v>
      </c>
      <c r="O59" s="269"/>
      <c r="P59" s="270" t="s">
        <v>2084</v>
      </c>
      <c r="Q59" s="243"/>
      <c r="R59" s="252" t="s">
        <v>2085</v>
      </c>
      <c r="S59" s="247"/>
      <c r="T59" s="252"/>
      <c r="U59" s="247"/>
      <c r="V59" s="251"/>
      <c r="W59" s="243"/>
      <c r="X59" s="271"/>
      <c r="Y59" s="256"/>
      <c r="Z59" s="257"/>
      <c r="AA59" s="258"/>
      <c r="AB59" s="239"/>
      <c r="AC59" s="240"/>
      <c r="AD59" s="241"/>
    </row>
    <row r="60" spans="1:30" ht="15" customHeight="1">
      <c r="A60" s="332" t="s">
        <v>2156</v>
      </c>
      <c r="B60" s="119"/>
      <c r="C60" s="160"/>
      <c r="D60" s="161"/>
      <c r="E60" s="368"/>
      <c r="F60" s="369"/>
      <c r="G60" s="369"/>
      <c r="H60" s="369"/>
      <c r="I60" s="370"/>
      <c r="J60" s="143"/>
      <c r="K60" s="246" t="s">
        <v>8</v>
      </c>
      <c r="L60" s="143" t="s">
        <v>8</v>
      </c>
      <c r="M60" s="144" t="s">
        <v>8</v>
      </c>
      <c r="N60" s="143" t="s">
        <v>8</v>
      </c>
      <c r="O60" s="269"/>
      <c r="P60" s="270" t="s">
        <v>2084</v>
      </c>
      <c r="Q60" s="243"/>
      <c r="R60" s="252" t="s">
        <v>2085</v>
      </c>
      <c r="S60" s="247"/>
      <c r="T60" s="252"/>
      <c r="U60" s="247"/>
      <c r="V60" s="251"/>
      <c r="W60" s="243"/>
      <c r="X60" s="271"/>
      <c r="Y60" s="256"/>
      <c r="Z60" s="257"/>
      <c r="AA60" s="258"/>
      <c r="AB60" s="239"/>
      <c r="AC60" s="240"/>
      <c r="AD60" s="241"/>
    </row>
    <row r="61" spans="1:30" ht="15" customHeight="1">
      <c r="A61" s="332" t="s">
        <v>2157</v>
      </c>
      <c r="B61" s="155"/>
      <c r="C61" s="156"/>
      <c r="D61" s="157"/>
      <c r="E61" s="365"/>
      <c r="F61" s="366"/>
      <c r="G61" s="366"/>
      <c r="H61" s="366"/>
      <c r="I61" s="367"/>
      <c r="J61" s="143"/>
      <c r="K61" s="246" t="s">
        <v>8</v>
      </c>
      <c r="L61" s="143" t="s">
        <v>8</v>
      </c>
      <c r="M61" s="144" t="s">
        <v>8</v>
      </c>
      <c r="N61" s="143" t="s">
        <v>8</v>
      </c>
      <c r="O61" s="269"/>
      <c r="P61" s="270" t="s">
        <v>2084</v>
      </c>
      <c r="Q61" s="243"/>
      <c r="R61" s="252" t="s">
        <v>2085</v>
      </c>
      <c r="S61" s="247"/>
      <c r="T61" s="252"/>
      <c r="U61" s="247"/>
      <c r="V61" s="251"/>
      <c r="W61" s="243"/>
      <c r="X61" s="271"/>
      <c r="Y61" s="256"/>
      <c r="Z61" s="257"/>
      <c r="AA61" s="258"/>
      <c r="AB61" s="239"/>
      <c r="AC61" s="240"/>
      <c r="AD61" s="241"/>
    </row>
    <row r="62" spans="1:30" ht="15" customHeight="1">
      <c r="A62" s="332" t="s">
        <v>2158</v>
      </c>
      <c r="B62" s="155"/>
      <c r="C62" s="156"/>
      <c r="D62" s="157"/>
      <c r="E62" s="365"/>
      <c r="F62" s="366"/>
      <c r="G62" s="366"/>
      <c r="H62" s="366"/>
      <c r="I62" s="367"/>
      <c r="J62" s="143"/>
      <c r="K62" s="246" t="s">
        <v>8</v>
      </c>
      <c r="L62" s="143" t="s">
        <v>8</v>
      </c>
      <c r="M62" s="144" t="s">
        <v>8</v>
      </c>
      <c r="N62" s="143" t="s">
        <v>8</v>
      </c>
      <c r="O62" s="269"/>
      <c r="P62" s="270" t="s">
        <v>2084</v>
      </c>
      <c r="Q62" s="243"/>
      <c r="R62" s="252" t="s">
        <v>2085</v>
      </c>
      <c r="S62" s="247"/>
      <c r="T62" s="252"/>
      <c r="U62" s="247"/>
      <c r="V62" s="251"/>
      <c r="W62" s="243"/>
      <c r="X62" s="271"/>
      <c r="Y62" s="256"/>
      <c r="Z62" s="257"/>
      <c r="AA62" s="258"/>
      <c r="AB62" s="239"/>
      <c r="AC62" s="240"/>
      <c r="AD62" s="241"/>
    </row>
    <row r="63" spans="1:30" ht="15" customHeight="1">
      <c r="A63" s="332" t="s">
        <v>2159</v>
      </c>
      <c r="B63" s="155"/>
      <c r="C63" s="156"/>
      <c r="D63" s="157"/>
      <c r="E63" s="365"/>
      <c r="F63" s="366"/>
      <c r="G63" s="366"/>
      <c r="H63" s="366"/>
      <c r="I63" s="367"/>
      <c r="J63" s="143"/>
      <c r="K63" s="246" t="s">
        <v>8</v>
      </c>
      <c r="L63" s="143" t="s">
        <v>8</v>
      </c>
      <c r="M63" s="144" t="s">
        <v>8</v>
      </c>
      <c r="N63" s="143" t="s">
        <v>8</v>
      </c>
      <c r="O63" s="269"/>
      <c r="P63" s="270" t="s">
        <v>2084</v>
      </c>
      <c r="Q63" s="243"/>
      <c r="R63" s="252" t="s">
        <v>2085</v>
      </c>
      <c r="S63" s="247"/>
      <c r="T63" s="252"/>
      <c r="U63" s="247"/>
      <c r="V63" s="251"/>
      <c r="W63" s="243"/>
      <c r="X63" s="271"/>
      <c r="Y63" s="256"/>
      <c r="Z63" s="257"/>
      <c r="AA63" s="258"/>
      <c r="AB63" s="239"/>
      <c r="AC63" s="240"/>
      <c r="AD63" s="241"/>
    </row>
    <row r="64" spans="1:30" ht="15" customHeight="1">
      <c r="A64" s="332" t="s">
        <v>2160</v>
      </c>
      <c r="B64" s="155"/>
      <c r="C64" s="156"/>
      <c r="D64" s="157"/>
      <c r="E64" s="365"/>
      <c r="F64" s="366"/>
      <c r="G64" s="366"/>
      <c r="H64" s="366"/>
      <c r="I64" s="367"/>
      <c r="J64" s="143"/>
      <c r="K64" s="246" t="s">
        <v>8</v>
      </c>
      <c r="L64" s="143" t="s">
        <v>8</v>
      </c>
      <c r="M64" s="144" t="s">
        <v>8</v>
      </c>
      <c r="N64" s="143" t="s">
        <v>8</v>
      </c>
      <c r="O64" s="269"/>
      <c r="P64" s="270" t="s">
        <v>2084</v>
      </c>
      <c r="Q64" s="243"/>
      <c r="R64" s="252" t="s">
        <v>2085</v>
      </c>
      <c r="S64" s="247"/>
      <c r="T64" s="252"/>
      <c r="U64" s="247"/>
      <c r="V64" s="251"/>
      <c r="W64" s="243"/>
      <c r="X64" s="271"/>
      <c r="Y64" s="256"/>
      <c r="Z64" s="257"/>
      <c r="AA64" s="258"/>
      <c r="AB64" s="239"/>
      <c r="AC64" s="240"/>
      <c r="AD64" s="241"/>
    </row>
    <row r="65" spans="1:30" ht="15" customHeight="1">
      <c r="A65" s="332" t="s">
        <v>2161</v>
      </c>
      <c r="B65" s="155"/>
      <c r="C65" s="156"/>
      <c r="D65" s="157"/>
      <c r="E65" s="365"/>
      <c r="F65" s="366"/>
      <c r="G65" s="366"/>
      <c r="H65" s="366"/>
      <c r="I65" s="367"/>
      <c r="J65" s="143"/>
      <c r="K65" s="246" t="s">
        <v>8</v>
      </c>
      <c r="L65" s="143" t="s">
        <v>8</v>
      </c>
      <c r="M65" s="144" t="s">
        <v>8</v>
      </c>
      <c r="N65" s="143" t="s">
        <v>8</v>
      </c>
      <c r="O65" s="269"/>
      <c r="P65" s="270" t="s">
        <v>2084</v>
      </c>
      <c r="Q65" s="243"/>
      <c r="R65" s="252" t="s">
        <v>2085</v>
      </c>
      <c r="S65" s="247"/>
      <c r="T65" s="252"/>
      <c r="U65" s="247"/>
      <c r="V65" s="251"/>
      <c r="W65" s="243"/>
      <c r="X65" s="271"/>
      <c r="Y65" s="256"/>
      <c r="Z65" s="257"/>
      <c r="AA65" s="258"/>
      <c r="AB65" s="239"/>
      <c r="AC65" s="240"/>
      <c r="AD65" s="241"/>
    </row>
    <row r="66" spans="1:30" ht="15.75" customHeight="1">
      <c r="A66" s="332" t="s">
        <v>2162</v>
      </c>
      <c r="B66" s="155"/>
      <c r="C66" s="156"/>
      <c r="D66" s="157"/>
      <c r="E66" s="365"/>
      <c r="F66" s="366"/>
      <c r="G66" s="366"/>
      <c r="H66" s="366"/>
      <c r="I66" s="367"/>
      <c r="J66" s="143"/>
      <c r="K66" s="246" t="s">
        <v>8</v>
      </c>
      <c r="L66" s="143" t="s">
        <v>8</v>
      </c>
      <c r="M66" s="144" t="s">
        <v>8</v>
      </c>
      <c r="N66" s="143" t="s">
        <v>8</v>
      </c>
      <c r="O66" s="269"/>
      <c r="P66" s="270" t="s">
        <v>2084</v>
      </c>
      <c r="Q66" s="243"/>
      <c r="R66" s="252" t="s">
        <v>2085</v>
      </c>
      <c r="S66" s="247"/>
      <c r="T66" s="252"/>
      <c r="U66" s="247"/>
      <c r="V66" s="251"/>
      <c r="W66" s="273"/>
      <c r="X66" s="271"/>
      <c r="Y66" s="256"/>
      <c r="Z66" s="257"/>
      <c r="AA66" s="258"/>
      <c r="AB66" s="239"/>
      <c r="AC66" s="240"/>
      <c r="AD66" s="241"/>
    </row>
    <row r="67" spans="1:30">
      <c r="A67" s="332" t="s">
        <v>2163</v>
      </c>
      <c r="B67" s="155"/>
      <c r="C67" s="156"/>
      <c r="D67" s="157"/>
      <c r="E67" s="365"/>
      <c r="F67" s="366"/>
      <c r="G67" s="366"/>
      <c r="H67" s="366"/>
      <c r="I67" s="367"/>
      <c r="J67" s="143"/>
      <c r="K67" s="246" t="s">
        <v>8</v>
      </c>
      <c r="L67" s="143" t="s">
        <v>8</v>
      </c>
      <c r="M67" s="144" t="s">
        <v>8</v>
      </c>
      <c r="N67" s="143" t="s">
        <v>8</v>
      </c>
      <c r="O67" s="269"/>
      <c r="P67" s="270" t="s">
        <v>2084</v>
      </c>
      <c r="Q67" s="243"/>
      <c r="R67" s="252" t="s">
        <v>2085</v>
      </c>
      <c r="S67" s="247"/>
      <c r="T67" s="252"/>
      <c r="U67" s="247"/>
      <c r="V67" s="251"/>
      <c r="W67" s="273"/>
      <c r="X67" s="255"/>
      <c r="Y67" s="256"/>
      <c r="Z67" s="257"/>
      <c r="AA67" s="258"/>
      <c r="AB67" s="239"/>
      <c r="AC67" s="240"/>
      <c r="AD67" s="241"/>
    </row>
    <row r="68" spans="1:30" ht="15" customHeight="1">
      <c r="A68" s="332" t="s">
        <v>2164</v>
      </c>
      <c r="B68" s="155"/>
      <c r="C68" s="156"/>
      <c r="D68" s="157"/>
      <c r="E68" s="365"/>
      <c r="F68" s="366"/>
      <c r="G68" s="366"/>
      <c r="H68" s="366"/>
      <c r="I68" s="367"/>
      <c r="J68" s="143"/>
      <c r="K68" s="246" t="s">
        <v>8</v>
      </c>
      <c r="L68" s="143" t="s">
        <v>8</v>
      </c>
      <c r="M68" s="144" t="s">
        <v>8</v>
      </c>
      <c r="N68" s="143" t="s">
        <v>8</v>
      </c>
      <c r="O68" s="269"/>
      <c r="P68" s="270" t="s">
        <v>2084</v>
      </c>
      <c r="Q68" s="243"/>
      <c r="R68" s="252" t="s">
        <v>2085</v>
      </c>
      <c r="S68" s="247"/>
      <c r="T68" s="252"/>
      <c r="U68" s="247"/>
      <c r="V68" s="251"/>
      <c r="W68" s="243"/>
      <c r="X68" s="271"/>
      <c r="Y68" s="256"/>
      <c r="Z68" s="257"/>
      <c r="AA68" s="258"/>
      <c r="AB68" s="239"/>
      <c r="AC68" s="240"/>
      <c r="AD68" s="241"/>
    </row>
    <row r="69" spans="1:30" ht="15" customHeight="1">
      <c r="A69" s="332" t="s">
        <v>2165</v>
      </c>
      <c r="B69" s="155"/>
      <c r="C69" s="156"/>
      <c r="D69" s="157"/>
      <c r="E69" s="365"/>
      <c r="F69" s="366"/>
      <c r="G69" s="366"/>
      <c r="H69" s="366"/>
      <c r="I69" s="367"/>
      <c r="J69" s="143"/>
      <c r="K69" s="246" t="s">
        <v>8</v>
      </c>
      <c r="L69" s="143" t="s">
        <v>8</v>
      </c>
      <c r="M69" s="144" t="s">
        <v>8</v>
      </c>
      <c r="N69" s="143" t="s">
        <v>8</v>
      </c>
      <c r="O69" s="269"/>
      <c r="P69" s="270" t="s">
        <v>2084</v>
      </c>
      <c r="Q69" s="243"/>
      <c r="R69" s="252" t="s">
        <v>2085</v>
      </c>
      <c r="S69" s="247"/>
      <c r="T69" s="252"/>
      <c r="U69" s="247"/>
      <c r="V69" s="251"/>
      <c r="W69" s="243"/>
      <c r="X69" s="271"/>
      <c r="Y69" s="256"/>
      <c r="Z69" s="257"/>
      <c r="AA69" s="258"/>
      <c r="AB69" s="239"/>
      <c r="AC69" s="240"/>
      <c r="AD69" s="241"/>
    </row>
    <row r="70" spans="1:30" ht="15" customHeight="1">
      <c r="A70" s="332" t="s">
        <v>2166</v>
      </c>
      <c r="B70" s="155"/>
      <c r="C70" s="156"/>
      <c r="D70" s="157"/>
      <c r="E70" s="365"/>
      <c r="F70" s="366"/>
      <c r="G70" s="366"/>
      <c r="H70" s="366"/>
      <c r="I70" s="367"/>
      <c r="J70" s="143"/>
      <c r="K70" s="246" t="s">
        <v>8</v>
      </c>
      <c r="L70" s="143" t="s">
        <v>8</v>
      </c>
      <c r="M70" s="144" t="s">
        <v>8</v>
      </c>
      <c r="N70" s="143" t="s">
        <v>8</v>
      </c>
      <c r="O70" s="269"/>
      <c r="P70" s="270" t="s">
        <v>2084</v>
      </c>
      <c r="Q70" s="243"/>
      <c r="R70" s="252" t="s">
        <v>2085</v>
      </c>
      <c r="S70" s="247"/>
      <c r="T70" s="252"/>
      <c r="U70" s="247"/>
      <c r="V70" s="251"/>
      <c r="W70" s="273"/>
      <c r="X70" s="255"/>
      <c r="Y70" s="256"/>
      <c r="Z70" s="257"/>
      <c r="AA70" s="258"/>
      <c r="AB70" s="239"/>
      <c r="AC70" s="240"/>
      <c r="AD70" s="241"/>
    </row>
    <row r="71" spans="1:30" ht="15" customHeight="1">
      <c r="A71" s="332" t="s">
        <v>2167</v>
      </c>
      <c r="B71" s="155"/>
      <c r="C71" s="156"/>
      <c r="D71" s="157"/>
      <c r="E71" s="365"/>
      <c r="F71" s="366"/>
      <c r="G71" s="366"/>
      <c r="H71" s="366"/>
      <c r="I71" s="367"/>
      <c r="J71" s="143"/>
      <c r="K71" s="246" t="s">
        <v>8</v>
      </c>
      <c r="L71" s="143" t="s">
        <v>8</v>
      </c>
      <c r="M71" s="144" t="s">
        <v>8</v>
      </c>
      <c r="N71" s="143" t="s">
        <v>8</v>
      </c>
      <c r="O71" s="269"/>
      <c r="P71" s="270" t="s">
        <v>2084</v>
      </c>
      <c r="Q71" s="243"/>
      <c r="R71" s="252" t="s">
        <v>2085</v>
      </c>
      <c r="S71" s="247"/>
      <c r="T71" s="252"/>
      <c r="U71" s="247"/>
      <c r="V71" s="251"/>
      <c r="W71" s="243"/>
      <c r="X71" s="271"/>
      <c r="Y71" s="256"/>
      <c r="Z71" s="257"/>
      <c r="AA71" s="258"/>
      <c r="AB71" s="239"/>
      <c r="AC71" s="240"/>
      <c r="AD71" s="241"/>
    </row>
    <row r="72" spans="1:30" ht="15" customHeight="1">
      <c r="A72" s="332" t="s">
        <v>2168</v>
      </c>
      <c r="B72" s="155"/>
      <c r="C72" s="156"/>
      <c r="D72" s="157"/>
      <c r="E72" s="365"/>
      <c r="F72" s="366"/>
      <c r="G72" s="366"/>
      <c r="H72" s="366"/>
      <c r="I72" s="367"/>
      <c r="J72" s="143"/>
      <c r="K72" s="246" t="s">
        <v>8</v>
      </c>
      <c r="L72" s="143" t="s">
        <v>8</v>
      </c>
      <c r="M72" s="144" t="s">
        <v>8</v>
      </c>
      <c r="N72" s="143" t="s">
        <v>8</v>
      </c>
      <c r="O72" s="269"/>
      <c r="P72" s="270" t="s">
        <v>2084</v>
      </c>
      <c r="Q72" s="243"/>
      <c r="R72" s="252" t="s">
        <v>2085</v>
      </c>
      <c r="S72" s="247"/>
      <c r="T72" s="252"/>
      <c r="U72" s="247"/>
      <c r="V72" s="251"/>
      <c r="W72" s="243"/>
      <c r="X72" s="271"/>
      <c r="Y72" s="256"/>
      <c r="Z72" s="257"/>
      <c r="AA72" s="258"/>
      <c r="AB72" s="239"/>
      <c r="AC72" s="240"/>
      <c r="AD72" s="241"/>
    </row>
    <row r="73" spans="1:30">
      <c r="A73" s="332" t="s">
        <v>2169</v>
      </c>
      <c r="B73" s="155"/>
      <c r="C73" s="156"/>
      <c r="D73" s="157"/>
      <c r="E73" s="365"/>
      <c r="F73" s="366"/>
      <c r="G73" s="366"/>
      <c r="H73" s="366"/>
      <c r="I73" s="367"/>
      <c r="J73" s="143"/>
      <c r="K73" s="246" t="s">
        <v>8</v>
      </c>
      <c r="L73" s="143" t="s">
        <v>8</v>
      </c>
      <c r="M73" s="144" t="s">
        <v>8</v>
      </c>
      <c r="N73" s="143" t="s">
        <v>8</v>
      </c>
      <c r="O73" s="269"/>
      <c r="P73" s="270" t="s">
        <v>2084</v>
      </c>
      <c r="Q73" s="243"/>
      <c r="R73" s="252" t="s">
        <v>2085</v>
      </c>
      <c r="S73" s="247"/>
      <c r="T73" s="252"/>
      <c r="U73" s="247"/>
      <c r="V73" s="251"/>
      <c r="W73" s="273"/>
      <c r="X73" s="271"/>
      <c r="Y73" s="256"/>
      <c r="Z73" s="257"/>
      <c r="AA73" s="258"/>
      <c r="AB73" s="239"/>
      <c r="AC73" s="240"/>
      <c r="AD73" s="241"/>
    </row>
    <row r="74" spans="1:30">
      <c r="A74" s="332" t="s">
        <v>2170</v>
      </c>
      <c r="B74" s="155"/>
      <c r="C74" s="156"/>
      <c r="D74" s="157"/>
      <c r="E74" s="365"/>
      <c r="F74" s="366"/>
      <c r="G74" s="366"/>
      <c r="H74" s="366"/>
      <c r="I74" s="367"/>
      <c r="J74" s="143"/>
      <c r="K74" s="246" t="s">
        <v>8</v>
      </c>
      <c r="L74" s="143" t="s">
        <v>8</v>
      </c>
      <c r="M74" s="144" t="s">
        <v>8</v>
      </c>
      <c r="N74" s="143" t="s">
        <v>8</v>
      </c>
      <c r="O74" s="269"/>
      <c r="P74" s="270" t="s">
        <v>2084</v>
      </c>
      <c r="Q74" s="243"/>
      <c r="R74" s="252" t="s">
        <v>2085</v>
      </c>
      <c r="S74" s="247"/>
      <c r="T74" s="252"/>
      <c r="U74" s="247"/>
      <c r="V74" s="251"/>
      <c r="W74" s="273"/>
      <c r="X74" s="271"/>
      <c r="Y74" s="256"/>
      <c r="Z74" s="257"/>
      <c r="AA74" s="258"/>
      <c r="AB74" s="239"/>
      <c r="AC74" s="240"/>
      <c r="AD74" s="241"/>
    </row>
    <row r="75" spans="1:30" ht="15" customHeight="1">
      <c r="A75" s="332" t="s">
        <v>2171</v>
      </c>
      <c r="B75" s="155"/>
      <c r="C75" s="156"/>
      <c r="D75" s="157"/>
      <c r="E75" s="365"/>
      <c r="F75" s="366"/>
      <c r="G75" s="366"/>
      <c r="H75" s="366"/>
      <c r="I75" s="367"/>
      <c r="J75" s="118"/>
      <c r="K75" s="246" t="s">
        <v>8</v>
      </c>
      <c r="L75" s="143" t="s">
        <v>8</v>
      </c>
      <c r="M75" s="144" t="s">
        <v>8</v>
      </c>
      <c r="N75" s="143" t="s">
        <v>8</v>
      </c>
      <c r="O75" s="269"/>
      <c r="P75" s="270" t="s">
        <v>2084</v>
      </c>
      <c r="Q75" s="243"/>
      <c r="R75" s="252" t="s">
        <v>2085</v>
      </c>
      <c r="S75" s="247"/>
      <c r="T75" s="252"/>
      <c r="U75" s="247"/>
      <c r="V75" s="251"/>
      <c r="W75" s="243"/>
      <c r="X75" s="271"/>
      <c r="Y75" s="256"/>
      <c r="Z75" s="257"/>
      <c r="AA75" s="258"/>
      <c r="AB75" s="239"/>
      <c r="AC75" s="240"/>
      <c r="AD75" s="241"/>
    </row>
    <row r="76" spans="1:30" ht="15" customHeight="1">
      <c r="A76" s="332" t="s">
        <v>2172</v>
      </c>
      <c r="B76" s="119"/>
      <c r="C76" s="160"/>
      <c r="D76" s="161"/>
      <c r="E76" s="365"/>
      <c r="F76" s="366"/>
      <c r="G76" s="366"/>
      <c r="H76" s="366"/>
      <c r="I76" s="367"/>
      <c r="J76" s="245"/>
      <c r="K76" s="246" t="s">
        <v>8</v>
      </c>
      <c r="L76" s="143" t="s">
        <v>8</v>
      </c>
      <c r="M76" s="144" t="s">
        <v>8</v>
      </c>
      <c r="N76" s="143" t="s">
        <v>8</v>
      </c>
      <c r="O76" s="269"/>
      <c r="P76" s="270" t="s">
        <v>2084</v>
      </c>
      <c r="Q76" s="243"/>
      <c r="R76" s="252" t="s">
        <v>2085</v>
      </c>
      <c r="S76" s="247"/>
      <c r="T76" s="252"/>
      <c r="U76" s="247"/>
      <c r="V76" s="251"/>
      <c r="W76" s="243"/>
      <c r="X76" s="271"/>
      <c r="Y76" s="256"/>
      <c r="Z76" s="257"/>
      <c r="AA76" s="258"/>
      <c r="AB76" s="239"/>
      <c r="AC76" s="240"/>
      <c r="AD76" s="241"/>
    </row>
    <row r="77" spans="1:30">
      <c r="A77" s="332" t="s">
        <v>2173</v>
      </c>
      <c r="B77" s="155"/>
      <c r="C77" s="156"/>
      <c r="D77" s="157"/>
      <c r="E77" s="365"/>
      <c r="F77" s="366"/>
      <c r="G77" s="366"/>
      <c r="H77" s="366"/>
      <c r="I77" s="367"/>
      <c r="J77" s="143"/>
      <c r="K77" s="246" t="s">
        <v>8</v>
      </c>
      <c r="L77" s="143" t="s">
        <v>8</v>
      </c>
      <c r="M77" s="144" t="s">
        <v>8</v>
      </c>
      <c r="N77" s="143" t="s">
        <v>8</v>
      </c>
      <c r="O77" s="269"/>
      <c r="P77" s="270" t="s">
        <v>2084</v>
      </c>
      <c r="Q77" s="243"/>
      <c r="R77" s="252" t="s">
        <v>2085</v>
      </c>
      <c r="S77" s="247"/>
      <c r="T77" s="252"/>
      <c r="U77" s="247"/>
      <c r="V77" s="251"/>
      <c r="W77" s="273"/>
      <c r="X77" s="255"/>
      <c r="Y77" s="256"/>
      <c r="Z77" s="257"/>
      <c r="AA77" s="258"/>
      <c r="AB77" s="239"/>
      <c r="AC77" s="240"/>
      <c r="AD77" s="241"/>
    </row>
    <row r="78" spans="1:30" ht="15" customHeight="1">
      <c r="A78" s="332" t="s">
        <v>2174</v>
      </c>
      <c r="B78" s="155"/>
      <c r="C78" s="156"/>
      <c r="D78" s="157"/>
      <c r="E78" s="365"/>
      <c r="F78" s="366"/>
      <c r="G78" s="366"/>
      <c r="H78" s="366"/>
      <c r="I78" s="367"/>
      <c r="J78" s="143"/>
      <c r="K78" s="246" t="s">
        <v>8</v>
      </c>
      <c r="L78" s="143" t="s">
        <v>8</v>
      </c>
      <c r="M78" s="144" t="s">
        <v>8</v>
      </c>
      <c r="N78" s="143" t="s">
        <v>8</v>
      </c>
      <c r="O78" s="269"/>
      <c r="P78" s="270" t="s">
        <v>2084</v>
      </c>
      <c r="Q78" s="243"/>
      <c r="R78" s="252" t="s">
        <v>2085</v>
      </c>
      <c r="S78" s="247"/>
      <c r="T78" s="252"/>
      <c r="U78" s="247"/>
      <c r="V78" s="251"/>
      <c r="W78" s="243"/>
      <c r="X78" s="255"/>
      <c r="Y78" s="256"/>
      <c r="Z78" s="257"/>
      <c r="AA78" s="258"/>
      <c r="AB78" s="239"/>
      <c r="AC78" s="240"/>
      <c r="AD78" s="241"/>
    </row>
    <row r="79" spans="1:30" ht="15" customHeight="1">
      <c r="A79" s="332" t="s">
        <v>2175</v>
      </c>
      <c r="B79" s="155"/>
      <c r="C79" s="156"/>
      <c r="D79" s="157"/>
      <c r="E79" s="365"/>
      <c r="F79" s="366"/>
      <c r="G79" s="366"/>
      <c r="H79" s="366"/>
      <c r="I79" s="367"/>
      <c r="J79" s="143"/>
      <c r="K79" s="246" t="s">
        <v>8</v>
      </c>
      <c r="L79" s="143" t="s">
        <v>8</v>
      </c>
      <c r="M79" s="144" t="s">
        <v>8</v>
      </c>
      <c r="N79" s="143" t="s">
        <v>8</v>
      </c>
      <c r="O79" s="269"/>
      <c r="P79" s="270" t="s">
        <v>2084</v>
      </c>
      <c r="Q79" s="243"/>
      <c r="R79" s="252" t="s">
        <v>2085</v>
      </c>
      <c r="S79" s="247"/>
      <c r="T79" s="252"/>
      <c r="U79" s="247"/>
      <c r="V79" s="251"/>
      <c r="W79" s="273"/>
      <c r="X79" s="255"/>
      <c r="Y79" s="256"/>
      <c r="Z79" s="257"/>
      <c r="AA79" s="258"/>
      <c r="AB79" s="239"/>
      <c r="AC79" s="240"/>
      <c r="AD79" s="241"/>
    </row>
    <row r="80" spans="1:30" ht="15" customHeight="1">
      <c r="A80" s="332" t="s">
        <v>2176</v>
      </c>
      <c r="B80" s="155"/>
      <c r="C80" s="156"/>
      <c r="D80" s="157"/>
      <c r="E80" s="365"/>
      <c r="F80" s="366"/>
      <c r="G80" s="366"/>
      <c r="H80" s="366"/>
      <c r="I80" s="367"/>
      <c r="J80" s="143"/>
      <c r="K80" s="246" t="s">
        <v>8</v>
      </c>
      <c r="L80" s="143" t="s">
        <v>8</v>
      </c>
      <c r="M80" s="144" t="s">
        <v>8</v>
      </c>
      <c r="N80" s="143" t="s">
        <v>8</v>
      </c>
      <c r="O80" s="269"/>
      <c r="P80" s="270" t="s">
        <v>2084</v>
      </c>
      <c r="Q80" s="243"/>
      <c r="R80" s="252" t="s">
        <v>2085</v>
      </c>
      <c r="S80" s="247"/>
      <c r="T80" s="252"/>
      <c r="U80" s="247"/>
      <c r="V80" s="251"/>
      <c r="W80" s="273"/>
      <c r="X80" s="255"/>
      <c r="Y80" s="256"/>
      <c r="Z80" s="257"/>
      <c r="AA80" s="258"/>
      <c r="AB80" s="274"/>
      <c r="AC80" s="240"/>
      <c r="AD80" s="241"/>
    </row>
    <row r="81" spans="1:30">
      <c r="A81" s="332" t="s">
        <v>2177</v>
      </c>
      <c r="B81" s="155"/>
      <c r="C81" s="156"/>
      <c r="D81" s="157"/>
      <c r="E81" s="365"/>
      <c r="F81" s="366"/>
      <c r="G81" s="366"/>
      <c r="H81" s="366"/>
      <c r="I81" s="367"/>
      <c r="J81" s="143"/>
      <c r="K81" s="246" t="s">
        <v>8</v>
      </c>
      <c r="L81" s="143" t="s">
        <v>8</v>
      </c>
      <c r="M81" s="144" t="s">
        <v>8</v>
      </c>
      <c r="N81" s="143" t="s">
        <v>8</v>
      </c>
      <c r="O81" s="269"/>
      <c r="P81" s="270" t="s">
        <v>2084</v>
      </c>
      <c r="Q81" s="243"/>
      <c r="R81" s="252" t="s">
        <v>2085</v>
      </c>
      <c r="S81" s="247"/>
      <c r="T81" s="252"/>
      <c r="U81" s="247"/>
      <c r="V81" s="251"/>
      <c r="W81" s="273"/>
      <c r="X81" s="255"/>
      <c r="Y81" s="256"/>
      <c r="Z81" s="257"/>
      <c r="AA81" s="258"/>
      <c r="AB81" s="274"/>
      <c r="AC81" s="240"/>
      <c r="AD81" s="241"/>
    </row>
    <row r="82" spans="1:30" ht="15" customHeight="1">
      <c r="A82" s="332" t="s">
        <v>2178</v>
      </c>
      <c r="B82" s="155"/>
      <c r="C82" s="156"/>
      <c r="D82" s="157"/>
      <c r="E82" s="365"/>
      <c r="F82" s="366"/>
      <c r="G82" s="366"/>
      <c r="H82" s="366"/>
      <c r="I82" s="367"/>
      <c r="J82" s="143"/>
      <c r="K82" s="246" t="s">
        <v>8</v>
      </c>
      <c r="L82" s="143" t="s">
        <v>8</v>
      </c>
      <c r="M82" s="144" t="s">
        <v>8</v>
      </c>
      <c r="N82" s="143" t="s">
        <v>8</v>
      </c>
      <c r="O82" s="269"/>
      <c r="P82" s="270" t="s">
        <v>2084</v>
      </c>
      <c r="Q82" s="243"/>
      <c r="R82" s="252" t="s">
        <v>2085</v>
      </c>
      <c r="S82" s="247"/>
      <c r="T82" s="252"/>
      <c r="U82" s="247"/>
      <c r="V82" s="251"/>
      <c r="W82" s="273"/>
      <c r="X82" s="255"/>
      <c r="Y82" s="256"/>
      <c r="Z82" s="257"/>
      <c r="AA82" s="258"/>
      <c r="AB82" s="274"/>
      <c r="AC82" s="240"/>
      <c r="AD82" s="241"/>
    </row>
    <row r="83" spans="1:30" ht="15" customHeight="1">
      <c r="A83" s="332" t="s">
        <v>2179</v>
      </c>
      <c r="B83" s="155"/>
      <c r="C83" s="156"/>
      <c r="D83" s="157"/>
      <c r="E83" s="365"/>
      <c r="F83" s="366"/>
      <c r="G83" s="366"/>
      <c r="H83" s="366"/>
      <c r="I83" s="367"/>
      <c r="J83" s="143"/>
      <c r="K83" s="246" t="s">
        <v>8</v>
      </c>
      <c r="L83" s="143" t="s">
        <v>8</v>
      </c>
      <c r="M83" s="144" t="s">
        <v>8</v>
      </c>
      <c r="N83" s="143" t="s">
        <v>8</v>
      </c>
      <c r="O83" s="269"/>
      <c r="P83" s="270" t="s">
        <v>2084</v>
      </c>
      <c r="Q83" s="243"/>
      <c r="R83" s="252" t="s">
        <v>2085</v>
      </c>
      <c r="S83" s="247"/>
      <c r="T83" s="252"/>
      <c r="U83" s="247"/>
      <c r="V83" s="251"/>
      <c r="W83" s="243"/>
      <c r="X83" s="271"/>
      <c r="Y83" s="256"/>
      <c r="Z83" s="257"/>
      <c r="AA83" s="258"/>
      <c r="AB83" s="239"/>
      <c r="AC83" s="240"/>
      <c r="AD83" s="241"/>
    </row>
    <row r="84" spans="1:30">
      <c r="A84" s="332" t="s">
        <v>2180</v>
      </c>
      <c r="B84" s="155"/>
      <c r="C84" s="156"/>
      <c r="D84" s="157"/>
      <c r="E84" s="365"/>
      <c r="F84" s="366"/>
      <c r="G84" s="366"/>
      <c r="H84" s="366"/>
      <c r="I84" s="367"/>
      <c r="J84" s="143"/>
      <c r="K84" s="246" t="s">
        <v>8</v>
      </c>
      <c r="L84" s="143" t="s">
        <v>8</v>
      </c>
      <c r="M84" s="144" t="s">
        <v>8</v>
      </c>
      <c r="N84" s="143" t="s">
        <v>8</v>
      </c>
      <c r="O84" s="269"/>
      <c r="P84" s="270" t="s">
        <v>2084</v>
      </c>
      <c r="Q84" s="243"/>
      <c r="R84" s="252" t="s">
        <v>2085</v>
      </c>
      <c r="S84" s="247"/>
      <c r="T84" s="252"/>
      <c r="U84" s="247"/>
      <c r="V84" s="251"/>
      <c r="W84" s="273"/>
      <c r="X84" s="275"/>
      <c r="Y84" s="256"/>
      <c r="Z84" s="257"/>
      <c r="AA84" s="258"/>
      <c r="AB84" s="239"/>
      <c r="AC84" s="240"/>
      <c r="AD84" s="241"/>
    </row>
    <row r="85" spans="1:30">
      <c r="A85" s="332" t="s">
        <v>2181</v>
      </c>
      <c r="B85" s="155"/>
      <c r="C85" s="156"/>
      <c r="D85" s="157"/>
      <c r="E85" s="365"/>
      <c r="F85" s="366"/>
      <c r="G85" s="366"/>
      <c r="H85" s="366"/>
      <c r="I85" s="367"/>
      <c r="J85" s="143"/>
      <c r="K85" s="246" t="s">
        <v>8</v>
      </c>
      <c r="L85" s="143" t="s">
        <v>8</v>
      </c>
      <c r="M85" s="144" t="s">
        <v>8</v>
      </c>
      <c r="N85" s="143" t="s">
        <v>8</v>
      </c>
      <c r="O85" s="269"/>
      <c r="P85" s="270" t="s">
        <v>2084</v>
      </c>
      <c r="Q85" s="243"/>
      <c r="R85" s="252" t="s">
        <v>2085</v>
      </c>
      <c r="S85" s="247"/>
      <c r="T85" s="252"/>
      <c r="U85" s="247"/>
      <c r="V85" s="251"/>
      <c r="W85" s="273"/>
      <c r="X85" s="255"/>
      <c r="Y85" s="256"/>
      <c r="Z85" s="257"/>
      <c r="AA85" s="258"/>
      <c r="AB85" s="239"/>
      <c r="AC85" s="240"/>
      <c r="AD85" s="241"/>
    </row>
    <row r="86" spans="1:30" ht="15" customHeight="1">
      <c r="A86" s="332" t="s">
        <v>2182</v>
      </c>
      <c r="B86" s="155"/>
      <c r="C86" s="156"/>
      <c r="D86" s="157"/>
      <c r="E86" s="365"/>
      <c r="F86" s="366"/>
      <c r="G86" s="366"/>
      <c r="H86" s="366"/>
      <c r="I86" s="367"/>
      <c r="J86" s="143"/>
      <c r="K86" s="246" t="s">
        <v>8</v>
      </c>
      <c r="L86" s="143" t="s">
        <v>8</v>
      </c>
      <c r="M86" s="144" t="s">
        <v>8</v>
      </c>
      <c r="N86" s="143" t="s">
        <v>8</v>
      </c>
      <c r="O86" s="269"/>
      <c r="P86" s="270" t="s">
        <v>2084</v>
      </c>
      <c r="Q86" s="243"/>
      <c r="R86" s="252" t="s">
        <v>2085</v>
      </c>
      <c r="S86" s="247"/>
      <c r="T86" s="252"/>
      <c r="U86" s="247"/>
      <c r="V86" s="251"/>
      <c r="W86" s="243"/>
      <c r="X86" s="255"/>
      <c r="Y86" s="256"/>
      <c r="Z86" s="257"/>
      <c r="AA86" s="258"/>
      <c r="AB86" s="239"/>
      <c r="AC86" s="240"/>
      <c r="AD86" s="241"/>
    </row>
    <row r="87" spans="1:30" ht="15" customHeight="1">
      <c r="A87" s="332" t="s">
        <v>2183</v>
      </c>
      <c r="B87" s="155"/>
      <c r="C87" s="156"/>
      <c r="D87" s="157"/>
      <c r="E87" s="365"/>
      <c r="F87" s="366"/>
      <c r="G87" s="366"/>
      <c r="H87" s="366"/>
      <c r="I87" s="367"/>
      <c r="J87" s="143"/>
      <c r="K87" s="246" t="s">
        <v>8</v>
      </c>
      <c r="L87" s="143" t="s">
        <v>8</v>
      </c>
      <c r="M87" s="144" t="s">
        <v>8</v>
      </c>
      <c r="N87" s="143" t="s">
        <v>8</v>
      </c>
      <c r="O87" s="269"/>
      <c r="P87" s="270" t="s">
        <v>2084</v>
      </c>
      <c r="Q87" s="243"/>
      <c r="R87" s="252" t="s">
        <v>2085</v>
      </c>
      <c r="S87" s="247"/>
      <c r="T87" s="252"/>
      <c r="U87" s="247"/>
      <c r="V87" s="251"/>
      <c r="W87" s="243"/>
      <c r="X87" s="255"/>
      <c r="Y87" s="256"/>
      <c r="Z87" s="257"/>
      <c r="AA87" s="258"/>
      <c r="AB87" s="239"/>
      <c r="AC87" s="240"/>
      <c r="AD87" s="241"/>
    </row>
    <row r="88" spans="1:30" ht="15" customHeight="1">
      <c r="A88" s="332" t="s">
        <v>2184</v>
      </c>
      <c r="B88" s="155"/>
      <c r="C88" s="156"/>
      <c r="D88" s="157"/>
      <c r="E88" s="365"/>
      <c r="F88" s="366"/>
      <c r="G88" s="366"/>
      <c r="H88" s="366"/>
      <c r="I88" s="367"/>
      <c r="J88" s="143"/>
      <c r="K88" s="246" t="s">
        <v>8</v>
      </c>
      <c r="L88" s="143" t="s">
        <v>8</v>
      </c>
      <c r="M88" s="144" t="s">
        <v>8</v>
      </c>
      <c r="N88" s="143" t="s">
        <v>8</v>
      </c>
      <c r="O88" s="269"/>
      <c r="P88" s="270" t="s">
        <v>2084</v>
      </c>
      <c r="Q88" s="243"/>
      <c r="R88" s="252" t="s">
        <v>2085</v>
      </c>
      <c r="S88" s="247"/>
      <c r="T88" s="252"/>
      <c r="U88" s="247"/>
      <c r="V88" s="251"/>
      <c r="W88" s="243"/>
      <c r="X88" s="255"/>
      <c r="Y88" s="256"/>
      <c r="Z88" s="257"/>
      <c r="AA88" s="258"/>
      <c r="AB88" s="239"/>
      <c r="AC88" s="240"/>
      <c r="AD88" s="241"/>
    </row>
    <row r="89" spans="1:30" ht="15" customHeight="1">
      <c r="A89" s="332" t="s">
        <v>2185</v>
      </c>
      <c r="B89" s="155"/>
      <c r="C89" s="156"/>
      <c r="D89" s="157"/>
      <c r="E89" s="365"/>
      <c r="F89" s="366"/>
      <c r="G89" s="366"/>
      <c r="H89" s="366"/>
      <c r="I89" s="367"/>
      <c r="J89" s="143"/>
      <c r="K89" s="246" t="s">
        <v>8</v>
      </c>
      <c r="L89" s="143" t="s">
        <v>8</v>
      </c>
      <c r="M89" s="144" t="s">
        <v>8</v>
      </c>
      <c r="N89" s="143" t="s">
        <v>8</v>
      </c>
      <c r="O89" s="269"/>
      <c r="P89" s="270" t="s">
        <v>2084</v>
      </c>
      <c r="Q89" s="243"/>
      <c r="R89" s="252" t="s">
        <v>2085</v>
      </c>
      <c r="S89" s="247"/>
      <c r="T89" s="252"/>
      <c r="U89" s="247"/>
      <c r="V89" s="251"/>
      <c r="W89" s="273"/>
      <c r="X89" s="255"/>
      <c r="Y89" s="256"/>
      <c r="Z89" s="257"/>
      <c r="AA89" s="258"/>
      <c r="AB89" s="239"/>
      <c r="AC89" s="240"/>
      <c r="AD89" s="241"/>
    </row>
    <row r="90" spans="1:30" ht="15" customHeight="1">
      <c r="A90" s="332" t="s">
        <v>2186</v>
      </c>
      <c r="B90" s="155"/>
      <c r="C90" s="156"/>
      <c r="D90" s="157"/>
      <c r="E90" s="365"/>
      <c r="F90" s="366"/>
      <c r="G90" s="366"/>
      <c r="H90" s="366"/>
      <c r="I90" s="367"/>
      <c r="J90" s="143"/>
      <c r="K90" s="246" t="s">
        <v>8</v>
      </c>
      <c r="L90" s="143" t="s">
        <v>8</v>
      </c>
      <c r="M90" s="144" t="s">
        <v>8</v>
      </c>
      <c r="N90" s="143" t="s">
        <v>8</v>
      </c>
      <c r="O90" s="269"/>
      <c r="P90" s="270" t="s">
        <v>2084</v>
      </c>
      <c r="Q90" s="243"/>
      <c r="R90" s="252" t="s">
        <v>2085</v>
      </c>
      <c r="S90" s="247"/>
      <c r="T90" s="252"/>
      <c r="U90" s="247"/>
      <c r="V90" s="251"/>
      <c r="W90" s="243"/>
      <c r="X90" s="276"/>
      <c r="Y90" s="256"/>
      <c r="Z90" s="257"/>
      <c r="AA90" s="258"/>
      <c r="AB90" s="239"/>
      <c r="AC90" s="240"/>
      <c r="AD90" s="241"/>
    </row>
    <row r="91" spans="1:30" ht="15" customHeight="1">
      <c r="A91" s="332" t="s">
        <v>2187</v>
      </c>
      <c r="B91" s="155"/>
      <c r="C91" s="156"/>
      <c r="D91" s="157"/>
      <c r="E91" s="365"/>
      <c r="F91" s="366"/>
      <c r="G91" s="366"/>
      <c r="H91" s="366"/>
      <c r="I91" s="367"/>
      <c r="J91" s="143"/>
      <c r="K91" s="246" t="s">
        <v>8</v>
      </c>
      <c r="L91" s="143" t="s">
        <v>8</v>
      </c>
      <c r="M91" s="144" t="s">
        <v>8</v>
      </c>
      <c r="N91" s="143" t="s">
        <v>8</v>
      </c>
      <c r="O91" s="269"/>
      <c r="P91" s="270" t="s">
        <v>2084</v>
      </c>
      <c r="Q91" s="243"/>
      <c r="R91" s="252" t="s">
        <v>2085</v>
      </c>
      <c r="S91" s="247"/>
      <c r="T91" s="252"/>
      <c r="U91" s="247"/>
      <c r="V91" s="251"/>
      <c r="W91" s="273"/>
      <c r="X91" s="255"/>
      <c r="Y91" s="256"/>
      <c r="Z91" s="257"/>
      <c r="AA91" s="258"/>
      <c r="AB91" s="239"/>
      <c r="AC91" s="240"/>
      <c r="AD91" s="241"/>
    </row>
    <row r="92" spans="1:30">
      <c r="A92" s="332" t="s">
        <v>2188</v>
      </c>
      <c r="B92" s="155"/>
      <c r="C92" s="156"/>
      <c r="D92" s="157"/>
      <c r="E92" s="365"/>
      <c r="F92" s="366"/>
      <c r="G92" s="366"/>
      <c r="H92" s="366"/>
      <c r="I92" s="367"/>
      <c r="J92" s="143"/>
      <c r="K92" s="246" t="s">
        <v>8</v>
      </c>
      <c r="L92" s="143" t="s">
        <v>8</v>
      </c>
      <c r="M92" s="144" t="s">
        <v>8</v>
      </c>
      <c r="N92" s="143" t="s">
        <v>8</v>
      </c>
      <c r="O92" s="269"/>
      <c r="P92" s="270" t="s">
        <v>2084</v>
      </c>
      <c r="Q92" s="243"/>
      <c r="R92" s="252" t="s">
        <v>2085</v>
      </c>
      <c r="S92" s="247"/>
      <c r="T92" s="252"/>
      <c r="U92" s="247"/>
      <c r="V92" s="251"/>
      <c r="W92" s="273"/>
      <c r="X92" s="255"/>
      <c r="Y92" s="256"/>
      <c r="Z92" s="257"/>
      <c r="AA92" s="258"/>
      <c r="AB92" s="239"/>
      <c r="AC92" s="240"/>
      <c r="AD92" s="241"/>
    </row>
    <row r="93" spans="1:30" ht="15" customHeight="1">
      <c r="A93" s="332" t="s">
        <v>2189</v>
      </c>
      <c r="B93" s="155"/>
      <c r="C93" s="156"/>
      <c r="D93" s="157"/>
      <c r="E93" s="365"/>
      <c r="F93" s="366"/>
      <c r="G93" s="366"/>
      <c r="H93" s="366"/>
      <c r="I93" s="367"/>
      <c r="J93" s="143"/>
      <c r="K93" s="246" t="s">
        <v>8</v>
      </c>
      <c r="L93" s="143" t="s">
        <v>8</v>
      </c>
      <c r="M93" s="144" t="s">
        <v>8</v>
      </c>
      <c r="N93" s="143" t="s">
        <v>8</v>
      </c>
      <c r="O93" s="269"/>
      <c r="P93" s="270" t="s">
        <v>2084</v>
      </c>
      <c r="Q93" s="243"/>
      <c r="R93" s="252" t="s">
        <v>2085</v>
      </c>
      <c r="S93" s="247"/>
      <c r="T93" s="252"/>
      <c r="U93" s="247"/>
      <c r="V93" s="251"/>
      <c r="W93" s="243"/>
      <c r="X93" s="271"/>
      <c r="Y93" s="256"/>
      <c r="Z93" s="257"/>
      <c r="AA93" s="258"/>
      <c r="AB93" s="239"/>
      <c r="AC93" s="240"/>
      <c r="AD93" s="241"/>
    </row>
    <row r="94" spans="1:30" ht="15" customHeight="1">
      <c r="A94" s="332" t="s">
        <v>2190</v>
      </c>
      <c r="B94" s="155"/>
      <c r="C94" s="156"/>
      <c r="D94" s="157"/>
      <c r="E94" s="368"/>
      <c r="F94" s="369"/>
      <c r="G94" s="369"/>
      <c r="H94" s="369"/>
      <c r="I94" s="370"/>
      <c r="J94" s="143"/>
      <c r="K94" s="246" t="s">
        <v>8</v>
      </c>
      <c r="L94" s="143" t="s">
        <v>8</v>
      </c>
      <c r="M94" s="144" t="s">
        <v>8</v>
      </c>
      <c r="N94" s="143" t="s">
        <v>8</v>
      </c>
      <c r="O94" s="269"/>
      <c r="P94" s="270" t="s">
        <v>2084</v>
      </c>
      <c r="Q94" s="243"/>
      <c r="R94" s="252" t="s">
        <v>2085</v>
      </c>
      <c r="S94" s="247"/>
      <c r="T94" s="252"/>
      <c r="U94" s="247"/>
      <c r="V94" s="251"/>
      <c r="W94" s="243"/>
      <c r="X94" s="271"/>
      <c r="Y94" s="256"/>
      <c r="Z94" s="257"/>
      <c r="AA94" s="258"/>
      <c r="AB94" s="239"/>
      <c r="AC94" s="240"/>
      <c r="AD94" s="241"/>
    </row>
    <row r="95" spans="1:30">
      <c r="A95" s="332" t="s">
        <v>2191</v>
      </c>
      <c r="B95" s="155"/>
      <c r="C95" s="156"/>
      <c r="D95" s="157"/>
      <c r="E95" s="368"/>
      <c r="F95" s="369"/>
      <c r="G95" s="369"/>
      <c r="H95" s="369"/>
      <c r="I95" s="370"/>
      <c r="J95" s="143"/>
      <c r="K95" s="246" t="s">
        <v>8</v>
      </c>
      <c r="L95" s="143" t="s">
        <v>8</v>
      </c>
      <c r="M95" s="144" t="s">
        <v>8</v>
      </c>
      <c r="N95" s="143" t="s">
        <v>8</v>
      </c>
      <c r="O95" s="269"/>
      <c r="P95" s="270" t="s">
        <v>2084</v>
      </c>
      <c r="Q95" s="243"/>
      <c r="R95" s="252" t="s">
        <v>2085</v>
      </c>
      <c r="S95" s="247"/>
      <c r="T95" s="252"/>
      <c r="U95" s="247"/>
      <c r="V95" s="251"/>
      <c r="W95" s="243"/>
      <c r="X95" s="271"/>
      <c r="Y95" s="256"/>
      <c r="Z95" s="257"/>
      <c r="AA95" s="258"/>
      <c r="AB95" s="239"/>
      <c r="AC95" s="240"/>
      <c r="AD95" s="241"/>
    </row>
    <row r="96" spans="1:30" ht="15" customHeight="1">
      <c r="A96" s="332" t="s">
        <v>2192</v>
      </c>
      <c r="B96" s="155"/>
      <c r="C96" s="156"/>
      <c r="D96" s="157"/>
      <c r="E96" s="368"/>
      <c r="F96" s="369"/>
      <c r="G96" s="369"/>
      <c r="H96" s="369"/>
      <c r="I96" s="370"/>
      <c r="J96" s="143"/>
      <c r="K96" s="246" t="s">
        <v>8</v>
      </c>
      <c r="L96" s="143" t="s">
        <v>8</v>
      </c>
      <c r="M96" s="144" t="s">
        <v>8</v>
      </c>
      <c r="N96" s="143" t="s">
        <v>8</v>
      </c>
      <c r="O96" s="269"/>
      <c r="P96" s="270" t="s">
        <v>2084</v>
      </c>
      <c r="Q96" s="243"/>
      <c r="R96" s="252" t="s">
        <v>2085</v>
      </c>
      <c r="S96" s="247"/>
      <c r="T96" s="252"/>
      <c r="U96" s="247"/>
      <c r="V96" s="251"/>
      <c r="W96" s="243"/>
      <c r="X96" s="271"/>
      <c r="Y96" s="256"/>
      <c r="Z96" s="257"/>
      <c r="AA96" s="258"/>
      <c r="AB96" s="239"/>
      <c r="AC96" s="240"/>
      <c r="AD96" s="241"/>
    </row>
    <row r="97" spans="1:30" ht="15" customHeight="1">
      <c r="A97" s="332" t="s">
        <v>2193</v>
      </c>
      <c r="B97" s="155"/>
      <c r="C97" s="156"/>
      <c r="D97" s="157"/>
      <c r="E97" s="365"/>
      <c r="F97" s="366"/>
      <c r="G97" s="366"/>
      <c r="H97" s="366"/>
      <c r="I97" s="367"/>
      <c r="J97" s="143"/>
      <c r="K97" s="246" t="s">
        <v>8</v>
      </c>
      <c r="L97" s="143" t="s">
        <v>8</v>
      </c>
      <c r="M97" s="144" t="s">
        <v>8</v>
      </c>
      <c r="N97" s="143" t="s">
        <v>8</v>
      </c>
      <c r="O97" s="269"/>
      <c r="P97" s="270" t="s">
        <v>2084</v>
      </c>
      <c r="Q97" s="243"/>
      <c r="R97" s="252" t="s">
        <v>2085</v>
      </c>
      <c r="S97" s="247"/>
      <c r="T97" s="252"/>
      <c r="U97" s="247"/>
      <c r="V97" s="251"/>
      <c r="W97" s="243"/>
      <c r="X97" s="271"/>
      <c r="Y97" s="256"/>
      <c r="Z97" s="257"/>
      <c r="AA97" s="258"/>
      <c r="AB97" s="239"/>
      <c r="AC97" s="240"/>
      <c r="AD97" s="241"/>
    </row>
    <row r="98" spans="1:30">
      <c r="A98" s="332" t="s">
        <v>2194</v>
      </c>
      <c r="B98" s="155"/>
      <c r="C98" s="156"/>
      <c r="D98" s="157"/>
      <c r="E98" s="365"/>
      <c r="F98" s="366"/>
      <c r="G98" s="366"/>
      <c r="H98" s="366"/>
      <c r="I98" s="367"/>
      <c r="J98" s="143"/>
      <c r="K98" s="246" t="s">
        <v>8</v>
      </c>
      <c r="L98" s="143" t="s">
        <v>8</v>
      </c>
      <c r="M98" s="144" t="s">
        <v>8</v>
      </c>
      <c r="N98" s="143" t="s">
        <v>8</v>
      </c>
      <c r="O98" s="250"/>
      <c r="P98" s="270" t="s">
        <v>2084</v>
      </c>
      <c r="Q98" s="243"/>
      <c r="R98" s="252" t="s">
        <v>2085</v>
      </c>
      <c r="S98" s="247"/>
      <c r="T98" s="252"/>
      <c r="U98" s="247"/>
      <c r="V98" s="251"/>
      <c r="W98" s="243"/>
      <c r="X98" s="271"/>
      <c r="Y98" s="256"/>
      <c r="Z98" s="257"/>
      <c r="AA98" s="258"/>
      <c r="AB98" s="239"/>
      <c r="AC98" s="240"/>
      <c r="AD98" s="241"/>
    </row>
    <row r="99" spans="1:30" ht="15" customHeight="1">
      <c r="A99" s="332" t="s">
        <v>2195</v>
      </c>
      <c r="B99" s="119"/>
      <c r="C99" s="160"/>
      <c r="D99" s="161"/>
      <c r="E99" s="362"/>
      <c r="F99" s="363"/>
      <c r="G99" s="363"/>
      <c r="H99" s="363"/>
      <c r="I99" s="364"/>
      <c r="J99" s="245"/>
      <c r="K99" s="246" t="s">
        <v>8</v>
      </c>
      <c r="L99" s="143" t="s">
        <v>8</v>
      </c>
      <c r="M99" s="144" t="s">
        <v>8</v>
      </c>
      <c r="N99" s="143" t="s">
        <v>8</v>
      </c>
      <c r="O99" s="269"/>
      <c r="P99" s="270"/>
      <c r="Q99" s="243"/>
      <c r="R99" s="252"/>
      <c r="S99" s="247"/>
      <c r="T99" s="252"/>
      <c r="U99" s="247"/>
      <c r="V99" s="251"/>
      <c r="W99" s="243"/>
      <c r="X99" s="271"/>
      <c r="Y99" s="256"/>
      <c r="Z99" s="257"/>
      <c r="AA99" s="258"/>
      <c r="AB99" s="239"/>
      <c r="AC99" s="240"/>
      <c r="AD99" s="241"/>
    </row>
    <row r="100" spans="1:30" ht="15" customHeight="1">
      <c r="A100" s="332" t="s">
        <v>2196</v>
      </c>
      <c r="B100" s="119"/>
      <c r="C100" s="160"/>
      <c r="D100" s="161"/>
      <c r="E100" s="362"/>
      <c r="F100" s="363"/>
      <c r="G100" s="363"/>
      <c r="H100" s="363"/>
      <c r="I100" s="364"/>
      <c r="J100" s="245"/>
      <c r="K100" s="246"/>
      <c r="L100" s="143" t="s">
        <v>8</v>
      </c>
      <c r="M100" s="144" t="s">
        <v>8</v>
      </c>
      <c r="N100" s="143" t="s">
        <v>8</v>
      </c>
      <c r="O100" s="269"/>
      <c r="P100" s="270"/>
      <c r="Q100" s="243"/>
      <c r="R100" s="252"/>
      <c r="S100" s="247"/>
      <c r="T100" s="252"/>
      <c r="U100" s="247"/>
      <c r="V100" s="251"/>
      <c r="W100" s="243"/>
      <c r="X100" s="271"/>
      <c r="Y100" s="256"/>
      <c r="Z100" s="257"/>
      <c r="AA100" s="258"/>
      <c r="AB100" s="239"/>
      <c r="AC100" s="240"/>
      <c r="AD100" s="241"/>
    </row>
    <row r="101" spans="1:30">
      <c r="A101" s="332" t="s">
        <v>2197</v>
      </c>
      <c r="B101" s="119"/>
      <c r="C101" s="243"/>
      <c r="D101" s="244"/>
      <c r="E101" s="362"/>
      <c r="F101" s="363"/>
      <c r="G101" s="363"/>
      <c r="H101" s="363"/>
      <c r="I101" s="364"/>
      <c r="J101" s="245"/>
      <c r="K101" s="246"/>
      <c r="L101" s="143" t="s">
        <v>8</v>
      </c>
      <c r="M101" s="144" t="s">
        <v>8</v>
      </c>
      <c r="N101" s="143" t="s">
        <v>8</v>
      </c>
      <c r="O101" s="250"/>
      <c r="P101" s="251"/>
      <c r="Q101" s="243"/>
      <c r="R101" s="252"/>
      <c r="S101" s="247"/>
      <c r="T101" s="252"/>
      <c r="U101" s="247"/>
      <c r="V101" s="251"/>
      <c r="W101" s="273"/>
      <c r="X101" s="255"/>
      <c r="Y101" s="256"/>
      <c r="Z101" s="257"/>
      <c r="AA101" s="258"/>
      <c r="AB101" s="239"/>
      <c r="AC101" s="240"/>
      <c r="AD101" s="241"/>
    </row>
    <row r="102" spans="1:30">
      <c r="A102" s="332" t="s">
        <v>2198</v>
      </c>
      <c r="B102" s="119"/>
      <c r="C102" s="243"/>
      <c r="D102" s="244"/>
      <c r="E102" s="362"/>
      <c r="F102" s="363"/>
      <c r="G102" s="363"/>
      <c r="H102" s="363"/>
      <c r="I102" s="364"/>
      <c r="J102" s="245"/>
      <c r="K102" s="246"/>
      <c r="L102" s="143" t="s">
        <v>8</v>
      </c>
      <c r="M102" s="144" t="s">
        <v>8</v>
      </c>
      <c r="N102" s="143" t="s">
        <v>8</v>
      </c>
      <c r="O102" s="250"/>
      <c r="P102" s="251"/>
      <c r="Q102" s="243"/>
      <c r="R102" s="252"/>
      <c r="S102" s="247"/>
      <c r="T102" s="252"/>
      <c r="U102" s="247"/>
      <c r="V102" s="251"/>
      <c r="W102" s="273"/>
      <c r="X102" s="255"/>
      <c r="Y102" s="256"/>
      <c r="Z102" s="257"/>
      <c r="AA102" s="258"/>
      <c r="AB102" s="239"/>
      <c r="AC102" s="240"/>
      <c r="AD102" s="241"/>
    </row>
    <row r="103" spans="1:30" ht="15" customHeight="1">
      <c r="A103" s="332" t="s">
        <v>2199</v>
      </c>
      <c r="B103" s="119"/>
      <c r="C103" s="160"/>
      <c r="D103" s="161"/>
      <c r="E103" s="362"/>
      <c r="F103" s="363"/>
      <c r="G103" s="363"/>
      <c r="H103" s="363"/>
      <c r="I103" s="364"/>
      <c r="J103" s="245"/>
      <c r="K103" s="246"/>
      <c r="L103" s="143" t="s">
        <v>8</v>
      </c>
      <c r="M103" s="144" t="s">
        <v>8</v>
      </c>
      <c r="N103" s="143" t="s">
        <v>8</v>
      </c>
      <c r="O103" s="269"/>
      <c r="P103" s="270"/>
      <c r="Q103" s="243"/>
      <c r="R103" s="252"/>
      <c r="S103" s="247"/>
      <c r="T103" s="252"/>
      <c r="U103" s="247"/>
      <c r="V103" s="251"/>
      <c r="W103" s="243"/>
      <c r="X103" s="271"/>
      <c r="Y103" s="256"/>
      <c r="Z103" s="257"/>
      <c r="AA103" s="258"/>
      <c r="AB103" s="239"/>
      <c r="AC103" s="240"/>
      <c r="AD103" s="241"/>
    </row>
    <row r="104" spans="1:30" ht="15" customHeight="1">
      <c r="A104" s="332" t="s">
        <v>2200</v>
      </c>
      <c r="B104" s="119"/>
      <c r="C104" s="160"/>
      <c r="D104" s="161"/>
      <c r="E104" s="362"/>
      <c r="F104" s="363"/>
      <c r="G104" s="363"/>
      <c r="H104" s="363"/>
      <c r="I104" s="364"/>
      <c r="J104" s="245"/>
      <c r="K104" s="246"/>
      <c r="L104" s="143" t="s">
        <v>8</v>
      </c>
      <c r="M104" s="144" t="s">
        <v>8</v>
      </c>
      <c r="N104" s="143" t="s">
        <v>8</v>
      </c>
      <c r="O104" s="269"/>
      <c r="P104" s="270"/>
      <c r="Q104" s="243"/>
      <c r="R104" s="252"/>
      <c r="S104" s="247"/>
      <c r="T104" s="252"/>
      <c r="U104" s="247"/>
      <c r="V104" s="251"/>
      <c r="W104" s="243"/>
      <c r="X104" s="271"/>
      <c r="Y104" s="256"/>
      <c r="Z104" s="257"/>
      <c r="AA104" s="258"/>
      <c r="AB104" s="239"/>
      <c r="AC104" s="240"/>
      <c r="AD104" s="241"/>
    </row>
    <row r="105" spans="1:30">
      <c r="A105" s="332" t="s">
        <v>2201</v>
      </c>
      <c r="B105" s="119"/>
      <c r="C105" s="243"/>
      <c r="D105" s="244"/>
      <c r="E105" s="362"/>
      <c r="F105" s="363"/>
      <c r="G105" s="363"/>
      <c r="H105" s="363"/>
      <c r="I105" s="364"/>
      <c r="J105" s="245"/>
      <c r="K105" s="246"/>
      <c r="L105" s="143" t="s">
        <v>8</v>
      </c>
      <c r="M105" s="144" t="s">
        <v>8</v>
      </c>
      <c r="N105" s="143" t="s">
        <v>8</v>
      </c>
      <c r="O105" s="250"/>
      <c r="P105" s="251"/>
      <c r="Q105" s="243"/>
      <c r="R105" s="252"/>
      <c r="S105" s="247"/>
      <c r="T105" s="252"/>
      <c r="U105" s="247"/>
      <c r="V105" s="251"/>
      <c r="W105" s="273"/>
      <c r="X105" s="255"/>
      <c r="Y105" s="256"/>
      <c r="Z105" s="257"/>
      <c r="AA105" s="258"/>
      <c r="AB105" s="239"/>
      <c r="AC105" s="240"/>
      <c r="AD105" s="241"/>
    </row>
    <row r="106" spans="1:30" ht="15" customHeight="1">
      <c r="A106" s="332" t="s">
        <v>2202</v>
      </c>
      <c r="B106" s="119"/>
      <c r="C106" s="160"/>
      <c r="D106" s="161"/>
      <c r="E106" s="362"/>
      <c r="F106" s="363"/>
      <c r="G106" s="363"/>
      <c r="H106" s="363"/>
      <c r="I106" s="364"/>
      <c r="J106" s="245"/>
      <c r="K106" s="246"/>
      <c r="L106" s="143" t="s">
        <v>8</v>
      </c>
      <c r="M106" s="144" t="s">
        <v>8</v>
      </c>
      <c r="N106" s="143" t="s">
        <v>8</v>
      </c>
      <c r="O106" s="269"/>
      <c r="P106" s="270"/>
      <c r="Q106" s="243"/>
      <c r="R106" s="252"/>
      <c r="S106" s="247"/>
      <c r="T106" s="252"/>
      <c r="U106" s="247"/>
      <c r="V106" s="251"/>
      <c r="W106" s="243"/>
      <c r="X106" s="271"/>
      <c r="Y106" s="256"/>
      <c r="Z106" s="257"/>
      <c r="AA106" s="258"/>
      <c r="AB106" s="239"/>
      <c r="AC106" s="240"/>
      <c r="AD106" s="241"/>
    </row>
    <row r="107" spans="1:30" ht="15" customHeight="1">
      <c r="A107" s="332" t="s">
        <v>2203</v>
      </c>
      <c r="B107" s="119"/>
      <c r="C107" s="160"/>
      <c r="D107" s="161"/>
      <c r="E107" s="362"/>
      <c r="F107" s="363"/>
      <c r="G107" s="363"/>
      <c r="H107" s="363"/>
      <c r="I107" s="364"/>
      <c r="J107" s="245"/>
      <c r="K107" s="246"/>
      <c r="L107" s="143" t="s">
        <v>8</v>
      </c>
      <c r="M107" s="144" t="s">
        <v>8</v>
      </c>
      <c r="N107" s="143" t="s">
        <v>8</v>
      </c>
      <c r="O107" s="269"/>
      <c r="P107" s="270"/>
      <c r="Q107" s="243"/>
      <c r="R107" s="252"/>
      <c r="S107" s="247"/>
      <c r="T107" s="252"/>
      <c r="U107" s="247"/>
      <c r="V107" s="251"/>
      <c r="W107" s="243"/>
      <c r="X107" s="271"/>
      <c r="Y107" s="256"/>
      <c r="Z107" s="257"/>
      <c r="AA107" s="258"/>
      <c r="AB107" s="239"/>
      <c r="AC107" s="240"/>
      <c r="AD107" s="241"/>
    </row>
    <row r="108" spans="1:30">
      <c r="A108" s="332" t="s">
        <v>2204</v>
      </c>
      <c r="B108" s="119"/>
      <c r="C108" s="243"/>
      <c r="D108" s="244"/>
      <c r="E108" s="362"/>
      <c r="F108" s="363"/>
      <c r="G108" s="363"/>
      <c r="H108" s="363"/>
      <c r="I108" s="364"/>
      <c r="J108" s="245"/>
      <c r="K108" s="246"/>
      <c r="L108" s="143" t="s">
        <v>8</v>
      </c>
      <c r="M108" s="144" t="s">
        <v>8</v>
      </c>
      <c r="N108" s="143" t="s">
        <v>8</v>
      </c>
      <c r="O108" s="250"/>
      <c r="P108" s="251"/>
      <c r="Q108" s="243"/>
      <c r="R108" s="252"/>
      <c r="S108" s="247"/>
      <c r="T108" s="252"/>
      <c r="U108" s="247"/>
      <c r="V108" s="251"/>
      <c r="W108" s="273"/>
      <c r="X108" s="255"/>
      <c r="Y108" s="256"/>
      <c r="Z108" s="257"/>
      <c r="AA108" s="258"/>
      <c r="AB108" s="239"/>
      <c r="AC108" s="240"/>
      <c r="AD108" s="241"/>
    </row>
    <row r="109" spans="1:30">
      <c r="A109" s="242"/>
      <c r="B109" s="119"/>
      <c r="C109" s="243"/>
      <c r="D109" s="244"/>
      <c r="E109" s="362"/>
      <c r="F109" s="363"/>
      <c r="G109" s="363"/>
      <c r="H109" s="363"/>
      <c r="I109" s="364"/>
      <c r="J109" s="245"/>
      <c r="K109" s="246"/>
      <c r="L109" s="243"/>
      <c r="M109" s="119"/>
      <c r="N109" s="243"/>
      <c r="O109" s="250"/>
      <c r="P109" s="251"/>
      <c r="Q109" s="243"/>
      <c r="R109" s="252"/>
      <c r="S109" s="247"/>
      <c r="T109" s="252"/>
      <c r="U109" s="247"/>
      <c r="V109" s="251"/>
      <c r="W109" s="273"/>
      <c r="X109" s="255"/>
      <c r="Y109" s="256"/>
      <c r="Z109" s="257"/>
      <c r="AA109" s="258"/>
      <c r="AB109" s="239"/>
      <c r="AC109" s="240"/>
      <c r="AD109" s="241"/>
    </row>
    <row r="110" spans="1:30" ht="15" customHeight="1">
      <c r="A110" s="242"/>
      <c r="B110" s="119"/>
      <c r="C110" s="160"/>
      <c r="D110" s="161"/>
      <c r="E110" s="362"/>
      <c r="F110" s="363"/>
      <c r="G110" s="363"/>
      <c r="H110" s="363"/>
      <c r="I110" s="364"/>
      <c r="J110" s="245"/>
      <c r="K110" s="246"/>
      <c r="L110" s="160"/>
      <c r="M110" s="119"/>
      <c r="N110" s="160"/>
      <c r="O110" s="269"/>
      <c r="P110" s="270"/>
      <c r="Q110" s="243"/>
      <c r="R110" s="252"/>
      <c r="S110" s="247"/>
      <c r="T110" s="252"/>
      <c r="U110" s="247"/>
      <c r="V110" s="251"/>
      <c r="W110" s="243"/>
      <c r="X110" s="271"/>
      <c r="Y110" s="256"/>
      <c r="Z110" s="257"/>
      <c r="AA110" s="258"/>
      <c r="AB110" s="239"/>
      <c r="AC110" s="240"/>
      <c r="AD110" s="241"/>
    </row>
    <row r="111" spans="1:30" ht="15" customHeight="1">
      <c r="A111" s="242"/>
      <c r="B111" s="119"/>
      <c r="C111" s="160"/>
      <c r="D111" s="161"/>
      <c r="E111" s="362"/>
      <c r="F111" s="363"/>
      <c r="G111" s="363"/>
      <c r="H111" s="363"/>
      <c r="I111" s="364"/>
      <c r="J111" s="245"/>
      <c r="K111" s="246"/>
      <c r="L111" s="160"/>
      <c r="M111" s="119"/>
      <c r="N111" s="160"/>
      <c r="O111" s="269"/>
      <c r="P111" s="270"/>
      <c r="Q111" s="243"/>
      <c r="R111" s="252"/>
      <c r="S111" s="247"/>
      <c r="T111" s="252"/>
      <c r="U111" s="247"/>
      <c r="V111" s="251"/>
      <c r="W111" s="243"/>
      <c r="X111" s="271"/>
      <c r="Y111" s="256"/>
      <c r="Z111" s="257"/>
      <c r="AA111" s="258"/>
      <c r="AB111" s="239"/>
      <c r="AC111" s="240"/>
      <c r="AD111" s="241"/>
    </row>
    <row r="112" spans="1:30">
      <c r="A112" s="242"/>
      <c r="B112" s="119"/>
      <c r="C112" s="243"/>
      <c r="D112" s="244"/>
      <c r="E112" s="362"/>
      <c r="F112" s="363"/>
      <c r="G112" s="363"/>
      <c r="H112" s="363"/>
      <c r="I112" s="364"/>
      <c r="J112" s="245"/>
      <c r="K112" s="246"/>
      <c r="L112" s="243"/>
      <c r="M112" s="119"/>
      <c r="N112" s="243"/>
      <c r="O112" s="250"/>
      <c r="P112" s="251"/>
      <c r="Q112" s="243"/>
      <c r="R112" s="252"/>
      <c r="S112" s="247"/>
      <c r="T112" s="252"/>
      <c r="U112" s="247"/>
      <c r="V112" s="251"/>
      <c r="W112" s="273"/>
      <c r="X112" s="255"/>
      <c r="Y112" s="256"/>
      <c r="Z112" s="257"/>
      <c r="AA112" s="258"/>
      <c r="AB112" s="239"/>
      <c r="AC112" s="240"/>
      <c r="AD112" s="241"/>
    </row>
    <row r="113" spans="1:30" ht="15" customHeight="1">
      <c r="A113" s="242"/>
      <c r="B113" s="119"/>
      <c r="C113" s="160"/>
      <c r="D113" s="161"/>
      <c r="E113" s="362"/>
      <c r="F113" s="363"/>
      <c r="G113" s="363"/>
      <c r="H113" s="363"/>
      <c r="I113" s="364"/>
      <c r="J113" s="245"/>
      <c r="K113" s="246"/>
      <c r="L113" s="160"/>
      <c r="M113" s="119"/>
      <c r="N113" s="160"/>
      <c r="O113" s="269"/>
      <c r="P113" s="270"/>
      <c r="Q113" s="243"/>
      <c r="R113" s="252"/>
      <c r="S113" s="247"/>
      <c r="T113" s="252"/>
      <c r="U113" s="247"/>
      <c r="V113" s="251"/>
      <c r="W113" s="243"/>
      <c r="X113" s="271"/>
      <c r="Y113" s="256"/>
      <c r="Z113" s="257"/>
      <c r="AA113" s="258"/>
      <c r="AB113" s="239"/>
      <c r="AC113" s="240"/>
      <c r="AD113" s="241"/>
    </row>
    <row r="114" spans="1:30" ht="15" customHeight="1">
      <c r="A114" s="242"/>
      <c r="B114" s="119"/>
      <c r="C114" s="160"/>
      <c r="D114" s="161"/>
      <c r="E114" s="362"/>
      <c r="F114" s="363"/>
      <c r="G114" s="363"/>
      <c r="H114" s="363"/>
      <c r="I114" s="364"/>
      <c r="J114" s="245"/>
      <c r="K114" s="246"/>
      <c r="L114" s="160"/>
      <c r="M114" s="119"/>
      <c r="N114" s="160"/>
      <c r="O114" s="269"/>
      <c r="P114" s="270"/>
      <c r="Q114" s="243"/>
      <c r="R114" s="252"/>
      <c r="S114" s="247"/>
      <c r="T114" s="252"/>
      <c r="U114" s="247"/>
      <c r="V114" s="251"/>
      <c r="W114" s="243"/>
      <c r="X114" s="271"/>
      <c r="Y114" s="256"/>
      <c r="Z114" s="257"/>
      <c r="AA114" s="258"/>
      <c r="AB114" s="239"/>
      <c r="AC114" s="240"/>
      <c r="AD114" s="241"/>
    </row>
    <row r="115" spans="1:30">
      <c r="A115" s="242"/>
      <c r="B115" s="119"/>
      <c r="C115" s="243"/>
      <c r="D115" s="244"/>
      <c r="E115" s="362"/>
      <c r="F115" s="363"/>
      <c r="G115" s="363"/>
      <c r="H115" s="363"/>
      <c r="I115" s="364"/>
      <c r="J115" s="245"/>
      <c r="K115" s="246"/>
      <c r="L115" s="243"/>
      <c r="M115" s="119"/>
      <c r="N115" s="243"/>
      <c r="O115" s="250"/>
      <c r="P115" s="251"/>
      <c r="Q115" s="243"/>
      <c r="R115" s="252"/>
      <c r="S115" s="247"/>
      <c r="T115" s="252"/>
      <c r="U115" s="247"/>
      <c r="V115" s="251"/>
      <c r="W115" s="273"/>
      <c r="X115" s="255"/>
      <c r="Y115" s="256"/>
      <c r="Z115" s="257"/>
      <c r="AA115" s="258"/>
      <c r="AB115" s="239"/>
      <c r="AC115" s="240"/>
      <c r="AD115" s="241"/>
    </row>
    <row r="116" spans="1:30" ht="15" customHeight="1">
      <c r="A116" s="242"/>
      <c r="B116" s="119"/>
      <c r="C116" s="160"/>
      <c r="D116" s="161"/>
      <c r="E116" s="362"/>
      <c r="F116" s="363"/>
      <c r="G116" s="363"/>
      <c r="H116" s="363"/>
      <c r="I116" s="364"/>
      <c r="J116" s="245"/>
      <c r="K116" s="246"/>
      <c r="L116" s="160"/>
      <c r="M116" s="119"/>
      <c r="N116" s="160"/>
      <c r="O116" s="269"/>
      <c r="P116" s="270"/>
      <c r="Q116" s="243"/>
      <c r="R116" s="252"/>
      <c r="S116" s="247"/>
      <c r="T116" s="252"/>
      <c r="U116" s="247"/>
      <c r="V116" s="251"/>
      <c r="W116" s="243"/>
      <c r="X116" s="271"/>
      <c r="Y116" s="256"/>
      <c r="Z116" s="257"/>
      <c r="AA116" s="258"/>
      <c r="AB116" s="239"/>
      <c r="AC116" s="240"/>
      <c r="AD116" s="241"/>
    </row>
    <row r="117" spans="1:30" ht="15" customHeight="1">
      <c r="A117" s="242"/>
      <c r="B117" s="119"/>
      <c r="C117" s="160"/>
      <c r="D117" s="161"/>
      <c r="E117" s="362"/>
      <c r="F117" s="363"/>
      <c r="G117" s="363"/>
      <c r="H117" s="363"/>
      <c r="I117" s="364"/>
      <c r="J117" s="245"/>
      <c r="K117" s="246"/>
      <c r="L117" s="160"/>
      <c r="M117" s="119"/>
      <c r="N117" s="160"/>
      <c r="O117" s="269"/>
      <c r="P117" s="270"/>
      <c r="Q117" s="243"/>
      <c r="R117" s="252"/>
      <c r="S117" s="247"/>
      <c r="T117" s="252"/>
      <c r="U117" s="247"/>
      <c r="V117" s="251"/>
      <c r="W117" s="243"/>
      <c r="X117" s="271"/>
      <c r="Y117" s="256"/>
      <c r="Z117" s="257"/>
      <c r="AA117" s="258"/>
      <c r="AB117" s="239"/>
      <c r="AC117" s="240"/>
      <c r="AD117" s="241"/>
    </row>
    <row r="118" spans="1:30">
      <c r="A118" s="242"/>
      <c r="B118" s="119"/>
      <c r="C118" s="243"/>
      <c r="D118" s="244"/>
      <c r="E118" s="362"/>
      <c r="F118" s="363"/>
      <c r="G118" s="363"/>
      <c r="H118" s="363"/>
      <c r="I118" s="364"/>
      <c r="J118" s="245"/>
      <c r="K118" s="246"/>
      <c r="L118" s="243"/>
      <c r="M118" s="119"/>
      <c r="N118" s="243"/>
      <c r="O118" s="250"/>
      <c r="P118" s="251"/>
      <c r="Q118" s="243"/>
      <c r="R118" s="252"/>
      <c r="S118" s="247"/>
      <c r="T118" s="252"/>
      <c r="U118" s="247"/>
      <c r="V118" s="251"/>
      <c r="W118" s="273"/>
      <c r="X118" s="255"/>
      <c r="Y118" s="256"/>
      <c r="Z118" s="257"/>
      <c r="AA118" s="258"/>
      <c r="AB118" s="239"/>
      <c r="AC118" s="240"/>
      <c r="AD118" s="241"/>
    </row>
    <row r="119" spans="1:30">
      <c r="A119" s="242"/>
      <c r="B119" s="119"/>
      <c r="C119" s="243"/>
      <c r="D119" s="244"/>
      <c r="E119" s="362"/>
      <c r="F119" s="363"/>
      <c r="G119" s="363"/>
      <c r="H119" s="363"/>
      <c r="I119" s="364"/>
      <c r="J119" s="245"/>
      <c r="K119" s="246"/>
      <c r="L119" s="243"/>
      <c r="M119" s="119"/>
      <c r="N119" s="243"/>
      <c r="O119" s="250"/>
      <c r="P119" s="251"/>
      <c r="Q119" s="243"/>
      <c r="R119" s="252"/>
      <c r="S119" s="247"/>
      <c r="T119" s="252"/>
      <c r="U119" s="247"/>
      <c r="V119" s="251"/>
      <c r="W119" s="273"/>
      <c r="X119" s="255"/>
      <c r="Y119" s="256"/>
      <c r="Z119" s="257"/>
      <c r="AA119" s="258"/>
      <c r="AB119" s="239"/>
      <c r="AC119" s="240"/>
      <c r="AD119" s="241"/>
    </row>
    <row r="120" spans="1:30" ht="15" customHeight="1">
      <c r="A120" s="242"/>
      <c r="B120" s="119"/>
      <c r="C120" s="160"/>
      <c r="D120" s="161"/>
      <c r="E120" s="362"/>
      <c r="F120" s="363"/>
      <c r="G120" s="363"/>
      <c r="H120" s="363"/>
      <c r="I120" s="364"/>
      <c r="J120" s="245"/>
      <c r="K120" s="246"/>
      <c r="L120" s="160"/>
      <c r="M120" s="119"/>
      <c r="N120" s="160"/>
      <c r="O120" s="269"/>
      <c r="P120" s="270"/>
      <c r="Q120" s="243"/>
      <c r="R120" s="252"/>
      <c r="S120" s="247"/>
      <c r="T120" s="252"/>
      <c r="U120" s="247"/>
      <c r="V120" s="251"/>
      <c r="W120" s="243"/>
      <c r="X120" s="271"/>
      <c r="Y120" s="256"/>
      <c r="Z120" s="257"/>
      <c r="AA120" s="258"/>
      <c r="AB120" s="239"/>
      <c r="AC120" s="240"/>
      <c r="AD120" s="241"/>
    </row>
    <row r="121" spans="1:30" ht="15" customHeight="1">
      <c r="A121" s="242"/>
      <c r="B121" s="119"/>
      <c r="C121" s="160"/>
      <c r="D121" s="161"/>
      <c r="E121" s="362"/>
      <c r="F121" s="363"/>
      <c r="G121" s="363"/>
      <c r="H121" s="363"/>
      <c r="I121" s="364"/>
      <c r="J121" s="245"/>
      <c r="K121" s="246"/>
      <c r="L121" s="160"/>
      <c r="M121" s="119"/>
      <c r="N121" s="160"/>
      <c r="O121" s="269"/>
      <c r="P121" s="270"/>
      <c r="Q121" s="243"/>
      <c r="R121" s="252"/>
      <c r="S121" s="247"/>
      <c r="T121" s="252"/>
      <c r="U121" s="247"/>
      <c r="V121" s="251"/>
      <c r="W121" s="243"/>
      <c r="X121" s="271"/>
      <c r="Y121" s="256"/>
      <c r="Z121" s="257"/>
      <c r="AA121" s="258"/>
      <c r="AB121" s="239"/>
      <c r="AC121" s="240"/>
      <c r="AD121" s="241"/>
    </row>
    <row r="122" spans="1:30">
      <c r="A122" s="242"/>
      <c r="B122" s="119"/>
      <c r="C122" s="243"/>
      <c r="D122" s="244"/>
      <c r="E122" s="362"/>
      <c r="F122" s="363"/>
      <c r="G122" s="363"/>
      <c r="H122" s="363"/>
      <c r="I122" s="364"/>
      <c r="J122" s="245"/>
      <c r="K122" s="246"/>
      <c r="L122" s="243"/>
      <c r="M122" s="119"/>
      <c r="N122" s="243"/>
      <c r="O122" s="250"/>
      <c r="P122" s="251"/>
      <c r="Q122" s="243"/>
      <c r="R122" s="252"/>
      <c r="S122" s="247"/>
      <c r="T122" s="252"/>
      <c r="U122" s="247"/>
      <c r="V122" s="251"/>
      <c r="W122" s="273"/>
      <c r="X122" s="255"/>
      <c r="Y122" s="256"/>
      <c r="Z122" s="257"/>
      <c r="AA122" s="258"/>
      <c r="AB122" s="239"/>
      <c r="AC122" s="240"/>
      <c r="AD122" s="241"/>
    </row>
    <row r="123" spans="1:30" ht="15" customHeight="1">
      <c r="A123" s="242"/>
      <c r="B123" s="119"/>
      <c r="C123" s="160"/>
      <c r="D123" s="161"/>
      <c r="E123" s="362"/>
      <c r="F123" s="363"/>
      <c r="G123" s="363"/>
      <c r="H123" s="363"/>
      <c r="I123" s="364"/>
      <c r="J123" s="245"/>
      <c r="K123" s="246"/>
      <c r="L123" s="160"/>
      <c r="M123" s="119"/>
      <c r="N123" s="160"/>
      <c r="O123" s="269"/>
      <c r="P123" s="270"/>
      <c r="Q123" s="243"/>
      <c r="R123" s="252"/>
      <c r="S123" s="247"/>
      <c r="T123" s="252"/>
      <c r="U123" s="247"/>
      <c r="V123" s="251"/>
      <c r="W123" s="243"/>
      <c r="X123" s="271"/>
      <c r="Y123" s="256"/>
      <c r="Z123" s="257"/>
      <c r="AA123" s="258"/>
      <c r="AB123" s="239"/>
      <c r="AC123" s="240"/>
      <c r="AD123" s="241"/>
    </row>
    <row r="124" spans="1:30" ht="15" customHeight="1">
      <c r="A124" s="242"/>
      <c r="B124" s="119"/>
      <c r="C124" s="160"/>
      <c r="D124" s="161"/>
      <c r="E124" s="362"/>
      <c r="F124" s="363"/>
      <c r="G124" s="363"/>
      <c r="H124" s="363"/>
      <c r="I124" s="364"/>
      <c r="J124" s="245"/>
      <c r="K124" s="246"/>
      <c r="L124" s="160"/>
      <c r="M124" s="119"/>
      <c r="N124" s="160"/>
      <c r="O124" s="269"/>
      <c r="P124" s="270"/>
      <c r="Q124" s="243"/>
      <c r="R124" s="252"/>
      <c r="S124" s="247"/>
      <c r="T124" s="252"/>
      <c r="U124" s="247"/>
      <c r="V124" s="251"/>
      <c r="W124" s="243"/>
      <c r="X124" s="271"/>
      <c r="Y124" s="256"/>
      <c r="Z124" s="257"/>
      <c r="AA124" s="258"/>
      <c r="AB124" s="239"/>
      <c r="AC124" s="240"/>
      <c r="AD124" s="241"/>
    </row>
    <row r="125" spans="1:30">
      <c r="A125" s="242"/>
      <c r="B125" s="119"/>
      <c r="C125" s="243"/>
      <c r="D125" s="244"/>
      <c r="E125" s="362"/>
      <c r="F125" s="363"/>
      <c r="G125" s="363"/>
      <c r="H125" s="363"/>
      <c r="I125" s="364"/>
      <c r="J125" s="245"/>
      <c r="K125" s="246"/>
      <c r="L125" s="243"/>
      <c r="M125" s="119"/>
      <c r="N125" s="243"/>
      <c r="O125" s="250"/>
      <c r="P125" s="251"/>
      <c r="Q125" s="243"/>
      <c r="R125" s="252"/>
      <c r="S125" s="247"/>
      <c r="T125" s="252"/>
      <c r="U125" s="247"/>
      <c r="V125" s="251"/>
      <c r="W125" s="273"/>
      <c r="X125" s="255"/>
      <c r="Y125" s="256"/>
      <c r="Z125" s="257"/>
      <c r="AA125" s="258"/>
      <c r="AB125" s="239"/>
      <c r="AC125" s="240"/>
      <c r="AD125" s="241"/>
    </row>
    <row r="126" spans="1:30">
      <c r="A126" s="242"/>
      <c r="B126" s="119"/>
      <c r="C126" s="243"/>
      <c r="D126" s="244"/>
      <c r="E126" s="362"/>
      <c r="F126" s="363"/>
      <c r="G126" s="363"/>
      <c r="H126" s="363"/>
      <c r="I126" s="364"/>
      <c r="J126" s="245"/>
      <c r="K126" s="246"/>
      <c r="L126" s="243"/>
      <c r="M126" s="119"/>
      <c r="N126" s="243"/>
      <c r="O126" s="250"/>
      <c r="P126" s="251"/>
      <c r="Q126" s="243"/>
      <c r="R126" s="252"/>
      <c r="S126" s="247"/>
      <c r="T126" s="252"/>
      <c r="U126" s="247"/>
      <c r="V126" s="251"/>
      <c r="W126" s="273"/>
      <c r="X126" s="255"/>
      <c r="Y126" s="256"/>
      <c r="Z126" s="257"/>
      <c r="AA126" s="258"/>
      <c r="AB126" s="239"/>
      <c r="AC126" s="240"/>
      <c r="AD126" s="241"/>
    </row>
    <row r="127" spans="1:30" ht="15" customHeight="1">
      <c r="A127" s="242"/>
      <c r="B127" s="119"/>
      <c r="C127" s="160"/>
      <c r="D127" s="161"/>
      <c r="E127" s="362"/>
      <c r="F127" s="363"/>
      <c r="G127" s="363"/>
      <c r="H127" s="363"/>
      <c r="I127" s="364"/>
      <c r="J127" s="245"/>
      <c r="K127" s="246"/>
      <c r="L127" s="160"/>
      <c r="M127" s="119"/>
      <c r="N127" s="160"/>
      <c r="O127" s="269"/>
      <c r="P127" s="270"/>
      <c r="Q127" s="243"/>
      <c r="R127" s="252"/>
      <c r="S127" s="247"/>
      <c r="T127" s="252"/>
      <c r="U127" s="247"/>
      <c r="V127" s="251"/>
      <c r="W127" s="243"/>
      <c r="X127" s="271"/>
      <c r="Y127" s="256"/>
      <c r="Z127" s="257"/>
      <c r="AA127" s="258"/>
      <c r="AB127" s="239"/>
      <c r="AC127" s="240"/>
      <c r="AD127" s="241"/>
    </row>
    <row r="128" spans="1:30" ht="15" customHeight="1">
      <c r="A128" s="242"/>
      <c r="B128" s="119"/>
      <c r="C128" s="160"/>
      <c r="D128" s="161"/>
      <c r="E128" s="362"/>
      <c r="F128" s="363"/>
      <c r="G128" s="363"/>
      <c r="H128" s="363"/>
      <c r="I128" s="364"/>
      <c r="J128" s="245"/>
      <c r="K128" s="246"/>
      <c r="L128" s="160"/>
      <c r="M128" s="119"/>
      <c r="N128" s="160"/>
      <c r="O128" s="269"/>
      <c r="P128" s="270"/>
      <c r="Q128" s="243"/>
      <c r="R128" s="252"/>
      <c r="S128" s="247"/>
      <c r="T128" s="252"/>
      <c r="U128" s="247"/>
      <c r="V128" s="251"/>
      <c r="W128" s="243"/>
      <c r="X128" s="271"/>
      <c r="Y128" s="256"/>
      <c r="Z128" s="257"/>
      <c r="AA128" s="258"/>
      <c r="AB128" s="239"/>
      <c r="AC128" s="240"/>
      <c r="AD128" s="241"/>
    </row>
    <row r="129" spans="1:30">
      <c r="A129" s="242"/>
      <c r="B129" s="119"/>
      <c r="C129" s="243"/>
      <c r="D129" s="244"/>
      <c r="E129" s="362"/>
      <c r="F129" s="363"/>
      <c r="G129" s="363"/>
      <c r="H129" s="363"/>
      <c r="I129" s="364"/>
      <c r="J129" s="245"/>
      <c r="K129" s="246"/>
      <c r="L129" s="243"/>
      <c r="M129" s="119"/>
      <c r="N129" s="243"/>
      <c r="O129" s="250"/>
      <c r="P129" s="251"/>
      <c r="Q129" s="243"/>
      <c r="R129" s="252"/>
      <c r="S129" s="247"/>
      <c r="T129" s="252"/>
      <c r="U129" s="247"/>
      <c r="V129" s="251"/>
      <c r="W129" s="273"/>
      <c r="X129" s="255"/>
      <c r="Y129" s="256"/>
      <c r="Z129" s="257"/>
      <c r="AA129" s="258"/>
      <c r="AB129" s="239"/>
      <c r="AC129" s="240"/>
      <c r="AD129" s="241"/>
    </row>
    <row r="130" spans="1:30" ht="15" customHeight="1">
      <c r="A130" s="242"/>
      <c r="B130" s="119"/>
      <c r="C130" s="160"/>
      <c r="D130" s="161"/>
      <c r="E130" s="362"/>
      <c r="F130" s="363"/>
      <c r="G130" s="363"/>
      <c r="H130" s="363"/>
      <c r="I130" s="364"/>
      <c r="J130" s="245"/>
      <c r="K130" s="246"/>
      <c r="L130" s="160"/>
      <c r="M130" s="119"/>
      <c r="N130" s="160"/>
      <c r="O130" s="269"/>
      <c r="P130" s="270"/>
      <c r="Q130" s="243"/>
      <c r="R130" s="252"/>
      <c r="S130" s="247"/>
      <c r="T130" s="252"/>
      <c r="U130" s="247"/>
      <c r="V130" s="251"/>
      <c r="W130" s="243"/>
      <c r="X130" s="271"/>
      <c r="Y130" s="256"/>
      <c r="Z130" s="257"/>
      <c r="AA130" s="258"/>
      <c r="AB130" s="239"/>
      <c r="AC130" s="240"/>
      <c r="AD130" s="241"/>
    </row>
    <row r="131" spans="1:30" ht="15" customHeight="1">
      <c r="A131" s="242"/>
      <c r="B131" s="119"/>
      <c r="C131" s="160"/>
      <c r="D131" s="161"/>
      <c r="E131" s="362"/>
      <c r="F131" s="363"/>
      <c r="G131" s="363"/>
      <c r="H131" s="363"/>
      <c r="I131" s="364"/>
      <c r="J131" s="245"/>
      <c r="K131" s="246"/>
      <c r="L131" s="160"/>
      <c r="M131" s="119"/>
      <c r="N131" s="160"/>
      <c r="O131" s="269"/>
      <c r="P131" s="270"/>
      <c r="Q131" s="243"/>
      <c r="R131" s="252"/>
      <c r="S131" s="247"/>
      <c r="T131" s="252"/>
      <c r="U131" s="247"/>
      <c r="V131" s="251"/>
      <c r="W131" s="243"/>
      <c r="X131" s="271"/>
      <c r="Y131" s="256"/>
      <c r="Z131" s="257"/>
      <c r="AA131" s="258"/>
      <c r="AB131" s="239"/>
      <c r="AC131" s="240"/>
      <c r="AD131" s="241"/>
    </row>
    <row r="132" spans="1:30">
      <c r="A132" s="242"/>
      <c r="B132" s="119"/>
      <c r="C132" s="243"/>
      <c r="D132" s="244"/>
      <c r="E132" s="362"/>
      <c r="F132" s="363"/>
      <c r="G132" s="363"/>
      <c r="H132" s="363"/>
      <c r="I132" s="364"/>
      <c r="J132" s="245"/>
      <c r="K132" s="246"/>
      <c r="L132" s="243"/>
      <c r="M132" s="119"/>
      <c r="N132" s="243"/>
      <c r="O132" s="250"/>
      <c r="P132" s="251"/>
      <c r="Q132" s="243"/>
      <c r="R132" s="252"/>
      <c r="S132" s="247"/>
      <c r="T132" s="252"/>
      <c r="U132" s="247"/>
      <c r="V132" s="251"/>
      <c r="W132" s="273"/>
      <c r="X132" s="255"/>
      <c r="Y132" s="256"/>
      <c r="Z132" s="257"/>
      <c r="AA132" s="258"/>
      <c r="AB132" s="239"/>
      <c r="AC132" s="240"/>
      <c r="AD132" s="241"/>
    </row>
    <row r="133" spans="1:30" ht="15" customHeight="1">
      <c r="A133" s="242"/>
      <c r="B133" s="119"/>
      <c r="C133" s="160"/>
      <c r="D133" s="161"/>
      <c r="E133" s="362"/>
      <c r="F133" s="363"/>
      <c r="G133" s="363"/>
      <c r="H133" s="363"/>
      <c r="I133" s="364"/>
      <c r="J133" s="245"/>
      <c r="K133" s="246"/>
      <c r="L133" s="160"/>
      <c r="M133" s="119"/>
      <c r="N133" s="160"/>
      <c r="O133" s="269"/>
      <c r="P133" s="270"/>
      <c r="Q133" s="243"/>
      <c r="R133" s="252"/>
      <c r="S133" s="247"/>
      <c r="T133" s="252"/>
      <c r="U133" s="247"/>
      <c r="V133" s="251"/>
      <c r="W133" s="243"/>
      <c r="X133" s="271"/>
      <c r="Y133" s="256"/>
      <c r="Z133" s="257"/>
      <c r="AA133" s="258"/>
      <c r="AB133" s="239"/>
      <c r="AC133" s="240"/>
      <c r="AD133" s="241"/>
    </row>
    <row r="134" spans="1:30" ht="15" customHeight="1">
      <c r="A134" s="242"/>
      <c r="B134" s="119"/>
      <c r="C134" s="160"/>
      <c r="D134" s="161"/>
      <c r="E134" s="362"/>
      <c r="F134" s="363"/>
      <c r="G134" s="363"/>
      <c r="H134" s="363"/>
      <c r="I134" s="364"/>
      <c r="J134" s="245"/>
      <c r="K134" s="246"/>
      <c r="L134" s="160"/>
      <c r="M134" s="119"/>
      <c r="N134" s="160"/>
      <c r="O134" s="269"/>
      <c r="P134" s="270"/>
      <c r="Q134" s="243"/>
      <c r="R134" s="252"/>
      <c r="S134" s="247"/>
      <c r="T134" s="252"/>
      <c r="U134" s="247"/>
      <c r="V134" s="251"/>
      <c r="W134" s="243"/>
      <c r="X134" s="271"/>
      <c r="Y134" s="256"/>
      <c r="Z134" s="257"/>
      <c r="AA134" s="258"/>
      <c r="AB134" s="239"/>
      <c r="AC134" s="240"/>
      <c r="AD134" s="241"/>
    </row>
    <row r="135" spans="1:30">
      <c r="A135" s="242"/>
      <c r="B135" s="119"/>
      <c r="C135" s="243"/>
      <c r="D135" s="244"/>
      <c r="E135" s="362"/>
      <c r="F135" s="363"/>
      <c r="G135" s="363"/>
      <c r="H135" s="363"/>
      <c r="I135" s="364"/>
      <c r="J135" s="245"/>
      <c r="K135" s="246"/>
      <c r="L135" s="243"/>
      <c r="M135" s="119"/>
      <c r="N135" s="243"/>
      <c r="O135" s="250"/>
      <c r="P135" s="251"/>
      <c r="Q135" s="243"/>
      <c r="R135" s="252"/>
      <c r="S135" s="247"/>
      <c r="T135" s="252"/>
      <c r="U135" s="247"/>
      <c r="V135" s="251"/>
      <c r="W135" s="273"/>
      <c r="X135" s="255"/>
      <c r="Y135" s="256"/>
      <c r="Z135" s="257"/>
      <c r="AA135" s="258"/>
      <c r="AB135" s="239"/>
      <c r="AC135" s="240"/>
      <c r="AD135" s="241"/>
    </row>
    <row r="136" spans="1:30">
      <c r="A136" s="242"/>
      <c r="B136" s="119"/>
      <c r="C136" s="243"/>
      <c r="D136" s="244"/>
      <c r="E136" s="362"/>
      <c r="F136" s="363"/>
      <c r="G136" s="363"/>
      <c r="H136" s="363"/>
      <c r="I136" s="364"/>
      <c r="J136" s="245"/>
      <c r="K136" s="246"/>
      <c r="L136" s="243"/>
      <c r="M136" s="119"/>
      <c r="N136" s="243"/>
      <c r="O136" s="250"/>
      <c r="P136" s="251"/>
      <c r="Q136" s="243"/>
      <c r="R136" s="252"/>
      <c r="S136" s="247"/>
      <c r="T136" s="252"/>
      <c r="U136" s="247"/>
      <c r="V136" s="251"/>
      <c r="W136" s="273"/>
      <c r="X136" s="255"/>
      <c r="Y136" s="256"/>
      <c r="Z136" s="257"/>
      <c r="AA136" s="258"/>
      <c r="AB136" s="239"/>
      <c r="AC136" s="240"/>
      <c r="AD136" s="241"/>
    </row>
    <row r="137" spans="1:30" ht="15" customHeight="1">
      <c r="A137" s="242"/>
      <c r="B137" s="119"/>
      <c r="C137" s="160"/>
      <c r="D137" s="161"/>
      <c r="E137" s="362"/>
      <c r="F137" s="363"/>
      <c r="G137" s="363"/>
      <c r="H137" s="363"/>
      <c r="I137" s="364"/>
      <c r="J137" s="245"/>
      <c r="K137" s="246"/>
      <c r="L137" s="160"/>
      <c r="M137" s="119"/>
      <c r="N137" s="160"/>
      <c r="O137" s="269"/>
      <c r="P137" s="270"/>
      <c r="Q137" s="243"/>
      <c r="R137" s="252"/>
      <c r="S137" s="247"/>
      <c r="T137" s="252"/>
      <c r="U137" s="247"/>
      <c r="V137" s="251"/>
      <c r="W137" s="243"/>
      <c r="X137" s="271"/>
      <c r="Y137" s="256"/>
      <c r="Z137" s="257"/>
      <c r="AA137" s="258"/>
      <c r="AB137" s="239"/>
      <c r="AC137" s="240"/>
      <c r="AD137" s="241"/>
    </row>
    <row r="138" spans="1:30" ht="15" customHeight="1">
      <c r="A138" s="242"/>
      <c r="B138" s="119"/>
      <c r="C138" s="160"/>
      <c r="D138" s="161"/>
      <c r="E138" s="362"/>
      <c r="F138" s="363"/>
      <c r="G138" s="363"/>
      <c r="H138" s="363"/>
      <c r="I138" s="364"/>
      <c r="J138" s="245"/>
      <c r="K138" s="246"/>
      <c r="L138" s="160"/>
      <c r="M138" s="119"/>
      <c r="N138" s="160"/>
      <c r="O138" s="269"/>
      <c r="P138" s="270"/>
      <c r="Q138" s="243"/>
      <c r="R138" s="252"/>
      <c r="S138" s="247"/>
      <c r="T138" s="252"/>
      <c r="U138" s="247"/>
      <c r="V138" s="251"/>
      <c r="W138" s="243"/>
      <c r="X138" s="271"/>
      <c r="Y138" s="256"/>
      <c r="Z138" s="257"/>
      <c r="AA138" s="258"/>
      <c r="AB138" s="239"/>
      <c r="AC138" s="240"/>
      <c r="AD138" s="241"/>
    </row>
    <row r="139" spans="1:30">
      <c r="A139" s="242"/>
      <c r="B139" s="119"/>
      <c r="C139" s="243"/>
      <c r="D139" s="244"/>
      <c r="E139" s="362"/>
      <c r="F139" s="363"/>
      <c r="G139" s="363"/>
      <c r="H139" s="363"/>
      <c r="I139" s="364"/>
      <c r="J139" s="245"/>
      <c r="K139" s="246"/>
      <c r="L139" s="243"/>
      <c r="M139" s="119"/>
      <c r="N139" s="243"/>
      <c r="O139" s="250"/>
      <c r="P139" s="251"/>
      <c r="Q139" s="243"/>
      <c r="R139" s="252"/>
      <c r="S139" s="247"/>
      <c r="T139" s="252"/>
      <c r="U139" s="247"/>
      <c r="V139" s="251"/>
      <c r="W139" s="273"/>
      <c r="X139" s="255"/>
      <c r="Y139" s="256"/>
      <c r="Z139" s="257"/>
      <c r="AA139" s="258"/>
      <c r="AB139" s="239"/>
      <c r="AC139" s="240"/>
      <c r="AD139" s="241"/>
    </row>
    <row r="140" spans="1:30" ht="15" customHeight="1">
      <c r="A140" s="242"/>
      <c r="B140" s="119"/>
      <c r="C140" s="160"/>
      <c r="D140" s="161"/>
      <c r="E140" s="362"/>
      <c r="F140" s="363"/>
      <c r="G140" s="363"/>
      <c r="H140" s="363"/>
      <c r="I140" s="364"/>
      <c r="J140" s="245"/>
      <c r="K140" s="246"/>
      <c r="L140" s="160"/>
      <c r="M140" s="119"/>
      <c r="N140" s="160"/>
      <c r="O140" s="269"/>
      <c r="P140" s="270"/>
      <c r="Q140" s="243"/>
      <c r="R140" s="252"/>
      <c r="S140" s="247"/>
      <c r="T140" s="252"/>
      <c r="U140" s="247"/>
      <c r="V140" s="251"/>
      <c r="W140" s="243"/>
      <c r="X140" s="271"/>
      <c r="Y140" s="256"/>
      <c r="Z140" s="257"/>
      <c r="AA140" s="258"/>
      <c r="AB140" s="239"/>
      <c r="AC140" s="240"/>
      <c r="AD140" s="241"/>
    </row>
    <row r="141" spans="1:30" ht="15" customHeight="1">
      <c r="A141" s="242"/>
      <c r="B141" s="119"/>
      <c r="C141" s="160"/>
      <c r="D141" s="161"/>
      <c r="E141" s="362"/>
      <c r="F141" s="363"/>
      <c r="G141" s="363"/>
      <c r="H141" s="363"/>
      <c r="I141" s="364"/>
      <c r="J141" s="245"/>
      <c r="K141" s="246"/>
      <c r="L141" s="160"/>
      <c r="M141" s="119"/>
      <c r="N141" s="160"/>
      <c r="O141" s="269"/>
      <c r="P141" s="270"/>
      <c r="Q141" s="243"/>
      <c r="R141" s="252"/>
      <c r="S141" s="247"/>
      <c r="T141" s="252"/>
      <c r="U141" s="247"/>
      <c r="V141" s="251"/>
      <c r="W141" s="243"/>
      <c r="X141" s="271"/>
      <c r="Y141" s="256"/>
      <c r="Z141" s="257"/>
      <c r="AA141" s="258"/>
      <c r="AB141" s="239"/>
      <c r="AC141" s="240"/>
      <c r="AD141" s="241"/>
    </row>
    <row r="142" spans="1:30">
      <c r="A142" s="242"/>
      <c r="B142" s="119"/>
      <c r="C142" s="243"/>
      <c r="D142" s="244"/>
      <c r="E142" s="362"/>
      <c r="F142" s="363"/>
      <c r="G142" s="363"/>
      <c r="H142" s="363"/>
      <c r="I142" s="364"/>
      <c r="J142" s="245"/>
      <c r="K142" s="246"/>
      <c r="L142" s="243"/>
      <c r="M142" s="119"/>
      <c r="N142" s="243"/>
      <c r="O142" s="250"/>
      <c r="P142" s="251"/>
      <c r="Q142" s="243"/>
      <c r="R142" s="252"/>
      <c r="S142" s="247"/>
      <c r="T142" s="252"/>
      <c r="U142" s="247"/>
      <c r="V142" s="251"/>
      <c r="W142" s="273"/>
      <c r="X142" s="255"/>
      <c r="Y142" s="256"/>
      <c r="Z142" s="257"/>
      <c r="AA142" s="258"/>
      <c r="AB142" s="239"/>
      <c r="AC142" s="240"/>
      <c r="AD142" s="241"/>
    </row>
    <row r="143" spans="1:30">
      <c r="A143" s="242"/>
      <c r="B143" s="119"/>
      <c r="C143" s="243"/>
      <c r="D143" s="244"/>
      <c r="E143" s="362"/>
      <c r="F143" s="363"/>
      <c r="G143" s="363"/>
      <c r="H143" s="363"/>
      <c r="I143" s="364"/>
      <c r="J143" s="245"/>
      <c r="K143" s="246"/>
      <c r="L143" s="243"/>
      <c r="M143" s="119"/>
      <c r="N143" s="243"/>
      <c r="O143" s="250"/>
      <c r="P143" s="251"/>
      <c r="Q143" s="243"/>
      <c r="R143" s="252"/>
      <c r="S143" s="247"/>
      <c r="T143" s="252"/>
      <c r="U143" s="247"/>
      <c r="V143" s="251"/>
      <c r="W143" s="273"/>
      <c r="X143" s="255"/>
      <c r="Y143" s="256"/>
      <c r="Z143" s="257"/>
      <c r="AA143" s="258"/>
      <c r="AB143" s="239"/>
      <c r="AC143" s="240"/>
      <c r="AD143" s="241"/>
    </row>
    <row r="144" spans="1:30" ht="15" customHeight="1">
      <c r="A144" s="242"/>
      <c r="B144" s="119"/>
      <c r="C144" s="160"/>
      <c r="D144" s="161"/>
      <c r="E144" s="362"/>
      <c r="F144" s="363"/>
      <c r="G144" s="363"/>
      <c r="H144" s="363"/>
      <c r="I144" s="364"/>
      <c r="J144" s="245"/>
      <c r="K144" s="246"/>
      <c r="L144" s="160"/>
      <c r="M144" s="119"/>
      <c r="N144" s="160"/>
      <c r="O144" s="269"/>
      <c r="P144" s="270"/>
      <c r="Q144" s="243"/>
      <c r="R144" s="252"/>
      <c r="S144" s="247"/>
      <c r="T144" s="252"/>
      <c r="U144" s="247"/>
      <c r="V144" s="251"/>
      <c r="W144" s="243"/>
      <c r="X144" s="271"/>
      <c r="Y144" s="256"/>
      <c r="Z144" s="257"/>
      <c r="AA144" s="258"/>
      <c r="AB144" s="239"/>
      <c r="AC144" s="240"/>
      <c r="AD144" s="241"/>
    </row>
    <row r="145" spans="1:30" ht="15" customHeight="1">
      <c r="A145" s="242"/>
      <c r="B145" s="119"/>
      <c r="C145" s="160"/>
      <c r="D145" s="161"/>
      <c r="E145" s="362"/>
      <c r="F145" s="363"/>
      <c r="G145" s="363"/>
      <c r="H145" s="363"/>
      <c r="I145" s="364"/>
      <c r="J145" s="245"/>
      <c r="K145" s="246"/>
      <c r="L145" s="160"/>
      <c r="M145" s="119"/>
      <c r="N145" s="160"/>
      <c r="O145" s="269"/>
      <c r="P145" s="270"/>
      <c r="Q145" s="243"/>
      <c r="R145" s="252"/>
      <c r="S145" s="247"/>
      <c r="T145" s="252"/>
      <c r="U145" s="247"/>
      <c r="V145" s="251"/>
      <c r="W145" s="243"/>
      <c r="X145" s="271"/>
      <c r="Y145" s="256"/>
      <c r="Z145" s="257"/>
      <c r="AA145" s="258"/>
      <c r="AB145" s="239"/>
      <c r="AC145" s="240"/>
      <c r="AD145" s="241"/>
    </row>
    <row r="146" spans="1:30">
      <c r="A146" s="242"/>
      <c r="B146" s="119"/>
      <c r="C146" s="243"/>
      <c r="D146" s="244"/>
      <c r="E146" s="362"/>
      <c r="F146" s="363"/>
      <c r="G146" s="363"/>
      <c r="H146" s="363"/>
      <c r="I146" s="364"/>
      <c r="J146" s="245"/>
      <c r="K146" s="246"/>
      <c r="L146" s="243"/>
      <c r="M146" s="119"/>
      <c r="N146" s="243"/>
      <c r="O146" s="250"/>
      <c r="P146" s="251"/>
      <c r="Q146" s="243"/>
      <c r="R146" s="252"/>
      <c r="S146" s="247"/>
      <c r="T146" s="252"/>
      <c r="U146" s="247"/>
      <c r="V146" s="251"/>
      <c r="W146" s="273"/>
      <c r="X146" s="255"/>
      <c r="Y146" s="256"/>
      <c r="Z146" s="257"/>
      <c r="AA146" s="258"/>
      <c r="AB146" s="239"/>
      <c r="AC146" s="240"/>
      <c r="AD146" s="241"/>
    </row>
    <row r="147" spans="1:30" ht="15" customHeight="1">
      <c r="A147" s="242"/>
      <c r="B147" s="119"/>
      <c r="C147" s="160"/>
      <c r="D147" s="161"/>
      <c r="E147" s="362"/>
      <c r="F147" s="363"/>
      <c r="G147" s="363"/>
      <c r="H147" s="363"/>
      <c r="I147" s="364"/>
      <c r="J147" s="245"/>
      <c r="K147" s="246"/>
      <c r="L147" s="160"/>
      <c r="M147" s="119"/>
      <c r="N147" s="160"/>
      <c r="O147" s="269"/>
      <c r="P147" s="270"/>
      <c r="Q147" s="243"/>
      <c r="R147" s="252"/>
      <c r="S147" s="247"/>
      <c r="T147" s="252"/>
      <c r="U147" s="247"/>
      <c r="V147" s="251"/>
      <c r="W147" s="243"/>
      <c r="X147" s="271"/>
      <c r="Y147" s="256"/>
      <c r="Z147" s="257"/>
      <c r="AA147" s="258"/>
      <c r="AB147" s="239"/>
      <c r="AC147" s="240"/>
      <c r="AD147" s="241"/>
    </row>
    <row r="148" spans="1:30" ht="15" customHeight="1">
      <c r="A148" s="242"/>
      <c r="B148" s="119"/>
      <c r="C148" s="160"/>
      <c r="D148" s="161"/>
      <c r="E148" s="362"/>
      <c r="F148" s="363"/>
      <c r="G148" s="363"/>
      <c r="H148" s="363"/>
      <c r="I148" s="364"/>
      <c r="J148" s="245"/>
      <c r="K148" s="246"/>
      <c r="L148" s="160"/>
      <c r="M148" s="119"/>
      <c r="N148" s="160"/>
      <c r="O148" s="269"/>
      <c r="P148" s="270"/>
      <c r="Q148" s="243"/>
      <c r="R148" s="252"/>
      <c r="S148" s="247"/>
      <c r="T148" s="252"/>
      <c r="U148" s="247"/>
      <c r="V148" s="251"/>
      <c r="W148" s="243"/>
      <c r="X148" s="271"/>
      <c r="Y148" s="256"/>
      <c r="Z148" s="257"/>
      <c r="AA148" s="258"/>
      <c r="AB148" s="239"/>
      <c r="AC148" s="240"/>
      <c r="AD148" s="241"/>
    </row>
    <row r="149" spans="1:30">
      <c r="A149" s="242"/>
      <c r="B149" s="119"/>
      <c r="C149" s="243"/>
      <c r="D149" s="244"/>
      <c r="E149" s="362"/>
      <c r="F149" s="363"/>
      <c r="G149" s="363"/>
      <c r="H149" s="363"/>
      <c r="I149" s="364"/>
      <c r="J149" s="245"/>
      <c r="K149" s="246"/>
      <c r="L149" s="243"/>
      <c r="M149" s="119"/>
      <c r="N149" s="243"/>
      <c r="O149" s="250"/>
      <c r="P149" s="251"/>
      <c r="Q149" s="243"/>
      <c r="R149" s="252"/>
      <c r="S149" s="247"/>
      <c r="T149" s="252"/>
      <c r="U149" s="247"/>
      <c r="V149" s="251"/>
      <c r="W149" s="273"/>
      <c r="X149" s="255"/>
      <c r="Y149" s="256"/>
      <c r="Z149" s="257"/>
      <c r="AA149" s="258"/>
      <c r="AB149" s="239"/>
      <c r="AC149" s="240"/>
      <c r="AD149" s="241"/>
    </row>
    <row r="150" spans="1:30" ht="15" customHeight="1">
      <c r="A150" s="242"/>
      <c r="B150" s="119"/>
      <c r="C150" s="160"/>
      <c r="D150" s="161"/>
      <c r="E150" s="362"/>
      <c r="F150" s="363"/>
      <c r="G150" s="363"/>
      <c r="H150" s="363"/>
      <c r="I150" s="364"/>
      <c r="J150" s="245"/>
      <c r="K150" s="246"/>
      <c r="L150" s="160"/>
      <c r="M150" s="119"/>
      <c r="N150" s="160"/>
      <c r="O150" s="269"/>
      <c r="P150" s="270"/>
      <c r="Q150" s="243"/>
      <c r="R150" s="252"/>
      <c r="S150" s="247"/>
      <c r="T150" s="252"/>
      <c r="U150" s="247"/>
      <c r="V150" s="251"/>
      <c r="W150" s="243"/>
      <c r="X150" s="271"/>
      <c r="Y150" s="256"/>
      <c r="Z150" s="257"/>
      <c r="AA150" s="258"/>
      <c r="AB150" s="239"/>
      <c r="AC150" s="240"/>
      <c r="AD150" s="241"/>
    </row>
    <row r="151" spans="1:30" ht="15" customHeight="1">
      <c r="A151" s="242"/>
      <c r="B151" s="119"/>
      <c r="C151" s="160"/>
      <c r="D151" s="161"/>
      <c r="E151" s="362"/>
      <c r="F151" s="363"/>
      <c r="G151" s="363"/>
      <c r="H151" s="363"/>
      <c r="I151" s="364"/>
      <c r="J151" s="245"/>
      <c r="K151" s="246"/>
      <c r="L151" s="160"/>
      <c r="M151" s="119"/>
      <c r="N151" s="160"/>
      <c r="O151" s="269"/>
      <c r="P151" s="270"/>
      <c r="Q151" s="243"/>
      <c r="R151" s="252"/>
      <c r="S151" s="247"/>
      <c r="T151" s="252"/>
      <c r="U151" s="247"/>
      <c r="V151" s="251"/>
      <c r="W151" s="243"/>
      <c r="X151" s="271"/>
      <c r="Y151" s="256"/>
      <c r="Z151" s="257"/>
      <c r="AA151" s="258"/>
      <c r="AB151" s="239"/>
      <c r="AC151" s="240"/>
      <c r="AD151" s="241"/>
    </row>
    <row r="152" spans="1:30">
      <c r="A152" s="242"/>
      <c r="B152" s="119"/>
      <c r="C152" s="243"/>
      <c r="D152" s="244"/>
      <c r="E152" s="362"/>
      <c r="F152" s="363"/>
      <c r="G152" s="363"/>
      <c r="H152" s="363"/>
      <c r="I152" s="364"/>
      <c r="J152" s="245"/>
      <c r="K152" s="246"/>
      <c r="L152" s="243"/>
      <c r="M152" s="119"/>
      <c r="N152" s="243"/>
      <c r="O152" s="250"/>
      <c r="P152" s="251"/>
      <c r="Q152" s="243"/>
      <c r="R152" s="252"/>
      <c r="S152" s="247"/>
      <c r="T152" s="252"/>
      <c r="U152" s="247"/>
      <c r="V152" s="251"/>
      <c r="W152" s="273"/>
      <c r="X152" s="255"/>
      <c r="Y152" s="256"/>
      <c r="Z152" s="257"/>
      <c r="AA152" s="258"/>
      <c r="AB152" s="239"/>
      <c r="AC152" s="240"/>
      <c r="AD152" s="241"/>
    </row>
    <row r="153" spans="1:30">
      <c r="A153" s="242"/>
      <c r="B153" s="119"/>
      <c r="C153" s="243"/>
      <c r="D153" s="244"/>
      <c r="E153" s="362"/>
      <c r="F153" s="363"/>
      <c r="G153" s="363"/>
      <c r="H153" s="363"/>
      <c r="I153" s="364"/>
      <c r="J153" s="245"/>
      <c r="K153" s="246"/>
      <c r="L153" s="243"/>
      <c r="M153" s="119"/>
      <c r="N153" s="243"/>
      <c r="O153" s="250"/>
      <c r="P153" s="251"/>
      <c r="Q153" s="243"/>
      <c r="R153" s="252"/>
      <c r="S153" s="247"/>
      <c r="T153" s="252"/>
      <c r="U153" s="247"/>
      <c r="V153" s="251"/>
      <c r="W153" s="273"/>
      <c r="X153" s="255"/>
      <c r="Y153" s="256"/>
      <c r="Z153" s="257"/>
      <c r="AA153" s="258"/>
      <c r="AB153" s="239"/>
      <c r="AC153" s="240"/>
      <c r="AD153" s="241"/>
    </row>
    <row r="154" spans="1:30" ht="15" customHeight="1">
      <c r="A154" s="242"/>
      <c r="B154" s="119"/>
      <c r="C154" s="160"/>
      <c r="D154" s="161"/>
      <c r="E154" s="362"/>
      <c r="F154" s="363"/>
      <c r="G154" s="363"/>
      <c r="H154" s="363"/>
      <c r="I154" s="364"/>
      <c r="J154" s="245"/>
      <c r="K154" s="246"/>
      <c r="L154" s="160"/>
      <c r="M154" s="119"/>
      <c r="N154" s="160"/>
      <c r="O154" s="269"/>
      <c r="P154" s="270"/>
      <c r="Q154" s="243"/>
      <c r="R154" s="252"/>
      <c r="S154" s="247"/>
      <c r="T154" s="252"/>
      <c r="U154" s="247"/>
      <c r="V154" s="251"/>
      <c r="W154" s="243"/>
      <c r="X154" s="271"/>
      <c r="Y154" s="256"/>
      <c r="Z154" s="257"/>
      <c r="AA154" s="258"/>
      <c r="AB154" s="239"/>
      <c r="AC154" s="240"/>
      <c r="AD154" s="241"/>
    </row>
    <row r="155" spans="1:30" ht="15" customHeight="1">
      <c r="A155" s="242"/>
      <c r="B155" s="119"/>
      <c r="C155" s="160"/>
      <c r="D155" s="161"/>
      <c r="E155" s="362"/>
      <c r="F155" s="363"/>
      <c r="G155" s="363"/>
      <c r="H155" s="363"/>
      <c r="I155" s="364"/>
      <c r="J155" s="245"/>
      <c r="K155" s="246"/>
      <c r="L155" s="160"/>
      <c r="M155" s="119"/>
      <c r="N155" s="160"/>
      <c r="O155" s="269"/>
      <c r="P155" s="270"/>
      <c r="Q155" s="243"/>
      <c r="R155" s="252"/>
      <c r="S155" s="247"/>
      <c r="T155" s="252"/>
      <c r="U155" s="247"/>
      <c r="V155" s="251"/>
      <c r="W155" s="243"/>
      <c r="X155" s="271"/>
      <c r="Y155" s="256"/>
      <c r="Z155" s="257"/>
      <c r="AA155" s="258"/>
      <c r="AB155" s="239"/>
      <c r="AC155" s="240"/>
      <c r="AD155" s="241"/>
    </row>
    <row r="156" spans="1:30">
      <c r="A156" s="242"/>
      <c r="B156" s="119"/>
      <c r="C156" s="243"/>
      <c r="D156" s="244"/>
      <c r="E156" s="362"/>
      <c r="F156" s="363"/>
      <c r="G156" s="363"/>
      <c r="H156" s="363"/>
      <c r="I156" s="364"/>
      <c r="J156" s="245"/>
      <c r="K156" s="246"/>
      <c r="L156" s="243"/>
      <c r="M156" s="119"/>
      <c r="N156" s="243"/>
      <c r="O156" s="250"/>
      <c r="P156" s="251"/>
      <c r="Q156" s="243"/>
      <c r="R156" s="252"/>
      <c r="S156" s="247"/>
      <c r="T156" s="252"/>
      <c r="U156" s="247"/>
      <c r="V156" s="251"/>
      <c r="W156" s="273"/>
      <c r="X156" s="255"/>
      <c r="Y156" s="256"/>
      <c r="Z156" s="257"/>
      <c r="AA156" s="258"/>
      <c r="AB156" s="239"/>
      <c r="AC156" s="240"/>
      <c r="AD156" s="241"/>
    </row>
    <row r="157" spans="1:30" ht="15" customHeight="1">
      <c r="A157" s="242"/>
      <c r="B157" s="119"/>
      <c r="C157" s="160"/>
      <c r="D157" s="161"/>
      <c r="E157" s="362"/>
      <c r="F157" s="363"/>
      <c r="G157" s="363"/>
      <c r="H157" s="363"/>
      <c r="I157" s="364"/>
      <c r="J157" s="245"/>
      <c r="K157" s="246"/>
      <c r="L157" s="160"/>
      <c r="M157" s="119"/>
      <c r="N157" s="160"/>
      <c r="O157" s="269"/>
      <c r="P157" s="270"/>
      <c r="Q157" s="243"/>
      <c r="R157" s="252"/>
      <c r="S157" s="247"/>
      <c r="T157" s="252"/>
      <c r="U157" s="247"/>
      <c r="V157" s="251"/>
      <c r="W157" s="243"/>
      <c r="X157" s="271"/>
      <c r="Y157" s="256"/>
      <c r="Z157" s="257"/>
      <c r="AA157" s="258"/>
      <c r="AB157" s="239"/>
      <c r="AC157" s="240"/>
      <c r="AD157" s="241"/>
    </row>
    <row r="158" spans="1:30" ht="15" customHeight="1">
      <c r="A158" s="242"/>
      <c r="B158" s="119"/>
      <c r="C158" s="160"/>
      <c r="D158" s="161"/>
      <c r="E158" s="362"/>
      <c r="F158" s="363"/>
      <c r="G158" s="363"/>
      <c r="H158" s="363"/>
      <c r="I158" s="364"/>
      <c r="J158" s="245"/>
      <c r="K158" s="246"/>
      <c r="L158" s="160"/>
      <c r="M158" s="119"/>
      <c r="N158" s="160"/>
      <c r="O158" s="269"/>
      <c r="P158" s="270"/>
      <c r="Q158" s="243"/>
      <c r="R158" s="252"/>
      <c r="S158" s="247"/>
      <c r="T158" s="252"/>
      <c r="U158" s="247"/>
      <c r="V158" s="251"/>
      <c r="W158" s="243"/>
      <c r="X158" s="271"/>
      <c r="Y158" s="256"/>
      <c r="Z158" s="257"/>
      <c r="AA158" s="258"/>
      <c r="AB158" s="239"/>
      <c r="AC158" s="240"/>
      <c r="AD158" s="241"/>
    </row>
    <row r="159" spans="1:30">
      <c r="A159" s="242"/>
      <c r="B159" s="119"/>
      <c r="C159" s="243"/>
      <c r="D159" s="244"/>
      <c r="E159" s="362"/>
      <c r="F159" s="363"/>
      <c r="G159" s="363"/>
      <c r="H159" s="363"/>
      <c r="I159" s="364"/>
      <c r="J159" s="245"/>
      <c r="K159" s="246"/>
      <c r="L159" s="243"/>
      <c r="M159" s="119"/>
      <c r="N159" s="243"/>
      <c r="O159" s="250"/>
      <c r="P159" s="251"/>
      <c r="Q159" s="243"/>
      <c r="R159" s="252"/>
      <c r="S159" s="247"/>
      <c r="T159" s="252"/>
      <c r="U159" s="247"/>
      <c r="V159" s="251"/>
      <c r="W159" s="273"/>
      <c r="X159" s="255"/>
      <c r="Y159" s="256"/>
      <c r="Z159" s="257"/>
      <c r="AA159" s="258"/>
      <c r="AB159" s="239"/>
      <c r="AC159" s="240"/>
      <c r="AD159" s="241"/>
    </row>
    <row r="160" spans="1:30">
      <c r="A160" s="242"/>
      <c r="B160" s="119"/>
      <c r="C160" s="243"/>
      <c r="D160" s="244"/>
      <c r="E160" s="362"/>
      <c r="F160" s="363"/>
      <c r="G160" s="363"/>
      <c r="H160" s="363"/>
      <c r="I160" s="364"/>
      <c r="J160" s="245"/>
      <c r="K160" s="246"/>
      <c r="L160" s="243"/>
      <c r="M160" s="119"/>
      <c r="N160" s="243"/>
      <c r="O160" s="250"/>
      <c r="P160" s="251"/>
      <c r="Q160" s="243"/>
      <c r="R160" s="252"/>
      <c r="S160" s="247"/>
      <c r="T160" s="252"/>
      <c r="U160" s="247"/>
      <c r="V160" s="251"/>
      <c r="W160" s="273"/>
      <c r="X160" s="255"/>
      <c r="Y160" s="256"/>
      <c r="Z160" s="257"/>
      <c r="AA160" s="258"/>
      <c r="AB160" s="239"/>
      <c r="AC160" s="240"/>
      <c r="AD160" s="241"/>
    </row>
    <row r="161" spans="1:30" ht="15" customHeight="1">
      <c r="A161" s="242"/>
      <c r="B161" s="119"/>
      <c r="C161" s="160"/>
      <c r="D161" s="161"/>
      <c r="E161" s="362"/>
      <c r="F161" s="363"/>
      <c r="G161" s="363"/>
      <c r="H161" s="363"/>
      <c r="I161" s="364"/>
      <c r="J161" s="245"/>
      <c r="K161" s="246"/>
      <c r="L161" s="160"/>
      <c r="M161" s="119"/>
      <c r="N161" s="160"/>
      <c r="O161" s="269"/>
      <c r="P161" s="270"/>
      <c r="Q161" s="243"/>
      <c r="R161" s="252"/>
      <c r="S161" s="247"/>
      <c r="T161" s="252"/>
      <c r="U161" s="247"/>
      <c r="V161" s="251"/>
      <c r="W161" s="243"/>
      <c r="X161" s="271"/>
      <c r="Y161" s="256"/>
      <c r="Z161" s="257"/>
      <c r="AA161" s="258"/>
      <c r="AB161" s="239"/>
      <c r="AC161" s="240"/>
      <c r="AD161" s="241"/>
    </row>
    <row r="162" spans="1:30" ht="15" customHeight="1">
      <c r="A162" s="242"/>
      <c r="B162" s="119"/>
      <c r="C162" s="160"/>
      <c r="D162" s="161"/>
      <c r="E162" s="362"/>
      <c r="F162" s="363"/>
      <c r="G162" s="363"/>
      <c r="H162" s="363"/>
      <c r="I162" s="364"/>
      <c r="J162" s="245"/>
      <c r="K162" s="246"/>
      <c r="L162" s="160"/>
      <c r="M162" s="119"/>
      <c r="N162" s="160"/>
      <c r="O162" s="269"/>
      <c r="P162" s="270"/>
      <c r="Q162" s="243"/>
      <c r="R162" s="252"/>
      <c r="S162" s="247"/>
      <c r="T162" s="252"/>
      <c r="U162" s="247"/>
      <c r="V162" s="251"/>
      <c r="W162" s="243"/>
      <c r="X162" s="271"/>
      <c r="Y162" s="256"/>
      <c r="Z162" s="257"/>
      <c r="AA162" s="258"/>
      <c r="AB162" s="239"/>
      <c r="AC162" s="240"/>
      <c r="AD162" s="241"/>
    </row>
    <row r="163" spans="1:30">
      <c r="A163" s="242"/>
      <c r="B163" s="119"/>
      <c r="C163" s="243"/>
      <c r="D163" s="244"/>
      <c r="E163" s="362"/>
      <c r="F163" s="363"/>
      <c r="G163" s="363"/>
      <c r="H163" s="363"/>
      <c r="I163" s="364"/>
      <c r="J163" s="245"/>
      <c r="K163" s="246"/>
      <c r="L163" s="243"/>
      <c r="M163" s="119"/>
      <c r="N163" s="243"/>
      <c r="O163" s="250"/>
      <c r="P163" s="251"/>
      <c r="Q163" s="243"/>
      <c r="R163" s="252"/>
      <c r="S163" s="247"/>
      <c r="T163" s="252"/>
      <c r="U163" s="247"/>
      <c r="V163" s="251"/>
      <c r="W163" s="273"/>
      <c r="X163" s="255"/>
      <c r="Y163" s="256"/>
      <c r="Z163" s="257"/>
      <c r="AA163" s="258"/>
      <c r="AB163" s="239"/>
      <c r="AC163" s="240"/>
      <c r="AD163" s="241"/>
    </row>
    <row r="164" spans="1:30" ht="15" customHeight="1">
      <c r="A164" s="242"/>
      <c r="B164" s="119"/>
      <c r="C164" s="160"/>
      <c r="D164" s="161"/>
      <c r="E164" s="362"/>
      <c r="F164" s="363"/>
      <c r="G164" s="363"/>
      <c r="H164" s="363"/>
      <c r="I164" s="364"/>
      <c r="J164" s="245"/>
      <c r="K164" s="246"/>
      <c r="L164" s="160"/>
      <c r="M164" s="119"/>
      <c r="N164" s="160"/>
      <c r="O164" s="269"/>
      <c r="P164" s="270"/>
      <c r="Q164" s="243"/>
      <c r="R164" s="252"/>
      <c r="S164" s="247"/>
      <c r="T164" s="252"/>
      <c r="U164" s="247"/>
      <c r="V164" s="251"/>
      <c r="W164" s="243"/>
      <c r="X164" s="271"/>
      <c r="Y164" s="256"/>
      <c r="Z164" s="257"/>
      <c r="AA164" s="258"/>
      <c r="AB164" s="239"/>
      <c r="AC164" s="240"/>
      <c r="AD164" s="241"/>
    </row>
    <row r="165" spans="1:30" ht="15" customHeight="1">
      <c r="A165" s="242"/>
      <c r="B165" s="119"/>
      <c r="C165" s="160"/>
      <c r="D165" s="161"/>
      <c r="E165" s="362"/>
      <c r="F165" s="363"/>
      <c r="G165" s="363"/>
      <c r="H165" s="363"/>
      <c r="I165" s="364"/>
      <c r="J165" s="245"/>
      <c r="K165" s="246"/>
      <c r="L165" s="160"/>
      <c r="M165" s="119"/>
      <c r="N165" s="160"/>
      <c r="O165" s="269"/>
      <c r="P165" s="270"/>
      <c r="Q165" s="243"/>
      <c r="R165" s="252"/>
      <c r="S165" s="247"/>
      <c r="T165" s="252"/>
      <c r="U165" s="247"/>
      <c r="V165" s="251"/>
      <c r="W165" s="243"/>
      <c r="X165" s="271"/>
      <c r="Y165" s="256"/>
      <c r="Z165" s="257"/>
      <c r="AA165" s="258"/>
      <c r="AB165" s="239"/>
      <c r="AC165" s="240"/>
      <c r="AD165" s="241"/>
    </row>
    <row r="166" spans="1:30">
      <c r="A166" s="242"/>
      <c r="B166" s="119"/>
      <c r="C166" s="243"/>
      <c r="D166" s="244"/>
      <c r="E166" s="362"/>
      <c r="F166" s="363"/>
      <c r="G166" s="363"/>
      <c r="H166" s="363"/>
      <c r="I166" s="364"/>
      <c r="J166" s="245"/>
      <c r="K166" s="246"/>
      <c r="L166" s="243"/>
      <c r="M166" s="119"/>
      <c r="N166" s="243"/>
      <c r="O166" s="250"/>
      <c r="P166" s="251"/>
      <c r="Q166" s="243"/>
      <c r="R166" s="252"/>
      <c r="S166" s="247"/>
      <c r="T166" s="252"/>
      <c r="U166" s="247"/>
      <c r="V166" s="251"/>
      <c r="W166" s="273"/>
      <c r="X166" s="255"/>
      <c r="Y166" s="256"/>
      <c r="Z166" s="257"/>
      <c r="AA166" s="258"/>
      <c r="AB166" s="239"/>
      <c r="AC166" s="240"/>
      <c r="AD166" s="241"/>
    </row>
    <row r="167" spans="1:30" ht="15" customHeight="1">
      <c r="A167" s="242"/>
      <c r="B167" s="119"/>
      <c r="C167" s="160"/>
      <c r="D167" s="161"/>
      <c r="E167" s="362"/>
      <c r="F167" s="363"/>
      <c r="G167" s="363"/>
      <c r="H167" s="363"/>
      <c r="I167" s="364"/>
      <c r="J167" s="245"/>
      <c r="K167" s="246"/>
      <c r="L167" s="160"/>
      <c r="M167" s="119"/>
      <c r="N167" s="160"/>
      <c r="O167" s="269"/>
      <c r="P167" s="270"/>
      <c r="Q167" s="243"/>
      <c r="R167" s="252"/>
      <c r="S167" s="247"/>
      <c r="T167" s="252"/>
      <c r="U167" s="247"/>
      <c r="V167" s="251"/>
      <c r="W167" s="243"/>
      <c r="X167" s="271"/>
      <c r="Y167" s="256"/>
      <c r="Z167" s="257"/>
      <c r="AA167" s="258"/>
      <c r="AB167" s="239"/>
      <c r="AC167" s="240"/>
      <c r="AD167" s="241"/>
    </row>
    <row r="168" spans="1:30" ht="15" customHeight="1">
      <c r="A168" s="242"/>
      <c r="B168" s="119"/>
      <c r="C168" s="160"/>
      <c r="D168" s="161"/>
      <c r="E168" s="362"/>
      <c r="F168" s="363"/>
      <c r="G168" s="363"/>
      <c r="H168" s="363"/>
      <c r="I168" s="364"/>
      <c r="J168" s="245"/>
      <c r="K168" s="246"/>
      <c r="L168" s="160"/>
      <c r="M168" s="119"/>
      <c r="N168" s="160"/>
      <c r="O168" s="269"/>
      <c r="P168" s="270"/>
      <c r="Q168" s="243"/>
      <c r="R168" s="252"/>
      <c r="S168" s="247"/>
      <c r="T168" s="252"/>
      <c r="U168" s="247"/>
      <c r="V168" s="251"/>
      <c r="W168" s="243"/>
      <c r="X168" s="271"/>
      <c r="Y168" s="256"/>
      <c r="Z168" s="257"/>
      <c r="AA168" s="258"/>
      <c r="AB168" s="239"/>
      <c r="AC168" s="240"/>
      <c r="AD168" s="241"/>
    </row>
    <row r="169" spans="1:30">
      <c r="A169" s="242"/>
      <c r="B169" s="119"/>
      <c r="C169" s="243"/>
      <c r="D169" s="244"/>
      <c r="E169" s="362"/>
      <c r="F169" s="363"/>
      <c r="G169" s="363"/>
      <c r="H169" s="363"/>
      <c r="I169" s="364"/>
      <c r="J169" s="245"/>
      <c r="K169" s="246"/>
      <c r="L169" s="243"/>
      <c r="M169" s="119"/>
      <c r="N169" s="243"/>
      <c r="O169" s="250"/>
      <c r="P169" s="251"/>
      <c r="Q169" s="243"/>
      <c r="R169" s="252"/>
      <c r="S169" s="247"/>
      <c r="T169" s="252"/>
      <c r="U169" s="247"/>
      <c r="V169" s="251"/>
      <c r="W169" s="273"/>
      <c r="X169" s="255"/>
      <c r="Y169" s="256"/>
      <c r="Z169" s="257"/>
      <c r="AA169" s="258"/>
      <c r="AB169" s="239"/>
      <c r="AC169" s="240"/>
      <c r="AD169" s="241"/>
    </row>
    <row r="170" spans="1:30">
      <c r="A170" s="242"/>
      <c r="B170" s="119"/>
      <c r="C170" s="243"/>
      <c r="D170" s="244"/>
      <c r="E170" s="362"/>
      <c r="F170" s="363"/>
      <c r="G170" s="363"/>
      <c r="H170" s="363"/>
      <c r="I170" s="364"/>
      <c r="J170" s="245"/>
      <c r="K170" s="246"/>
      <c r="L170" s="243"/>
      <c r="M170" s="119"/>
      <c r="N170" s="243"/>
      <c r="O170" s="250"/>
      <c r="P170" s="251"/>
      <c r="Q170" s="243"/>
      <c r="R170" s="252"/>
      <c r="S170" s="247"/>
      <c r="T170" s="252"/>
      <c r="U170" s="247"/>
      <c r="V170" s="251"/>
      <c r="W170" s="273"/>
      <c r="X170" s="255"/>
      <c r="Y170" s="256"/>
      <c r="Z170" s="257"/>
      <c r="AA170" s="258"/>
      <c r="AB170" s="239"/>
      <c r="AC170" s="240"/>
      <c r="AD170" s="241"/>
    </row>
    <row r="171" spans="1:30" ht="15" customHeight="1">
      <c r="A171" s="242"/>
      <c r="B171" s="119"/>
      <c r="C171" s="160"/>
      <c r="D171" s="161"/>
      <c r="E171" s="362"/>
      <c r="F171" s="363"/>
      <c r="G171" s="363"/>
      <c r="H171" s="363"/>
      <c r="I171" s="364"/>
      <c r="J171" s="245"/>
      <c r="K171" s="246"/>
      <c r="L171" s="160"/>
      <c r="M171" s="119"/>
      <c r="N171" s="160"/>
      <c r="O171" s="269"/>
      <c r="P171" s="270"/>
      <c r="Q171" s="243"/>
      <c r="R171" s="252"/>
      <c r="S171" s="247"/>
      <c r="T171" s="252"/>
      <c r="U171" s="247"/>
      <c r="V171" s="251"/>
      <c r="W171" s="243"/>
      <c r="X171" s="271"/>
      <c r="Y171" s="256"/>
      <c r="Z171" s="257"/>
      <c r="AA171" s="258"/>
      <c r="AB171" s="239"/>
      <c r="AC171" s="240"/>
      <c r="AD171" s="241"/>
    </row>
    <row r="172" spans="1:30" ht="15" customHeight="1">
      <c r="A172" s="242"/>
      <c r="B172" s="119"/>
      <c r="C172" s="160"/>
      <c r="D172" s="161"/>
      <c r="E172" s="362"/>
      <c r="F172" s="363"/>
      <c r="G172" s="363"/>
      <c r="H172" s="363"/>
      <c r="I172" s="364"/>
      <c r="J172" s="245"/>
      <c r="K172" s="246"/>
      <c r="L172" s="160"/>
      <c r="M172" s="119"/>
      <c r="N172" s="160"/>
      <c r="O172" s="269"/>
      <c r="P172" s="270"/>
      <c r="Q172" s="243"/>
      <c r="R172" s="252"/>
      <c r="S172" s="247"/>
      <c r="T172" s="252"/>
      <c r="U172" s="247"/>
      <c r="V172" s="251"/>
      <c r="W172" s="243"/>
      <c r="X172" s="271"/>
      <c r="Y172" s="256"/>
      <c r="Z172" s="257"/>
      <c r="AA172" s="258"/>
      <c r="AB172" s="239"/>
      <c r="AC172" s="240"/>
      <c r="AD172" s="241"/>
    </row>
    <row r="173" spans="1:30">
      <c r="A173" s="242"/>
      <c r="B173" s="119"/>
      <c r="C173" s="243"/>
      <c r="D173" s="244"/>
      <c r="E173" s="362"/>
      <c r="F173" s="363"/>
      <c r="G173" s="363"/>
      <c r="H173" s="363"/>
      <c r="I173" s="364"/>
      <c r="J173" s="245"/>
      <c r="K173" s="246"/>
      <c r="L173" s="243"/>
      <c r="M173" s="119"/>
      <c r="N173" s="243"/>
      <c r="O173" s="250"/>
      <c r="P173" s="251"/>
      <c r="Q173" s="243"/>
      <c r="R173" s="252"/>
      <c r="S173" s="247"/>
      <c r="T173" s="252"/>
      <c r="U173" s="247"/>
      <c r="V173" s="251"/>
      <c r="W173" s="273"/>
      <c r="X173" s="255"/>
      <c r="Y173" s="256"/>
      <c r="Z173" s="257"/>
      <c r="AA173" s="258"/>
      <c r="AB173" s="239"/>
      <c r="AC173" s="240"/>
      <c r="AD173" s="241"/>
    </row>
    <row r="174" spans="1:30" ht="15" customHeight="1">
      <c r="A174" s="242"/>
      <c r="B174" s="119"/>
      <c r="C174" s="160"/>
      <c r="D174" s="161"/>
      <c r="E174" s="362"/>
      <c r="F174" s="363"/>
      <c r="G174" s="363"/>
      <c r="H174" s="363"/>
      <c r="I174" s="364"/>
      <c r="J174" s="245"/>
      <c r="K174" s="246"/>
      <c r="L174" s="160"/>
      <c r="M174" s="119"/>
      <c r="N174" s="160"/>
      <c r="O174" s="269"/>
      <c r="P174" s="270"/>
      <c r="Q174" s="243"/>
      <c r="R174" s="252"/>
      <c r="S174" s="247"/>
      <c r="T174" s="252"/>
      <c r="U174" s="247"/>
      <c r="V174" s="251"/>
      <c r="W174" s="243"/>
      <c r="X174" s="271"/>
      <c r="Y174" s="256"/>
      <c r="Z174" s="257"/>
      <c r="AA174" s="258"/>
      <c r="AB174" s="239"/>
      <c r="AC174" s="240"/>
      <c r="AD174" s="241"/>
    </row>
    <row r="175" spans="1:30" ht="15" customHeight="1">
      <c r="A175" s="242"/>
      <c r="B175" s="119"/>
      <c r="C175" s="160"/>
      <c r="D175" s="161"/>
      <c r="E175" s="362"/>
      <c r="F175" s="363"/>
      <c r="G175" s="363"/>
      <c r="H175" s="363"/>
      <c r="I175" s="364"/>
      <c r="J175" s="245"/>
      <c r="K175" s="246"/>
      <c r="L175" s="160"/>
      <c r="M175" s="119"/>
      <c r="N175" s="160"/>
      <c r="O175" s="269"/>
      <c r="P175" s="270"/>
      <c r="Q175" s="243"/>
      <c r="R175" s="252"/>
      <c r="S175" s="247"/>
      <c r="T175" s="252"/>
      <c r="U175" s="247"/>
      <c r="V175" s="251"/>
      <c r="W175" s="243"/>
      <c r="X175" s="271"/>
      <c r="Y175" s="256"/>
      <c r="Z175" s="257"/>
      <c r="AA175" s="258"/>
      <c r="AB175" s="239"/>
      <c r="AC175" s="240"/>
      <c r="AD175" s="241"/>
    </row>
    <row r="176" spans="1:30">
      <c r="A176" s="242"/>
      <c r="B176" s="119"/>
      <c r="C176" s="243"/>
      <c r="D176" s="244"/>
      <c r="E176" s="362"/>
      <c r="F176" s="363"/>
      <c r="G176" s="363"/>
      <c r="H176" s="363"/>
      <c r="I176" s="364"/>
      <c r="J176" s="245"/>
      <c r="K176" s="246"/>
      <c r="L176" s="243"/>
      <c r="M176" s="119"/>
      <c r="N176" s="243"/>
      <c r="O176" s="250"/>
      <c r="P176" s="251"/>
      <c r="Q176" s="243"/>
      <c r="R176" s="252"/>
      <c r="S176" s="247"/>
      <c r="T176" s="252"/>
      <c r="U176" s="247"/>
      <c r="V176" s="251"/>
      <c r="W176" s="273"/>
      <c r="X176" s="255"/>
      <c r="Y176" s="256"/>
      <c r="Z176" s="257"/>
      <c r="AA176" s="258"/>
      <c r="AB176" s="239"/>
      <c r="AC176" s="240"/>
      <c r="AD176" s="241"/>
    </row>
    <row r="177" spans="1:30">
      <c r="A177" s="242"/>
      <c r="B177" s="119"/>
      <c r="C177" s="243"/>
      <c r="D177" s="244"/>
      <c r="E177" s="362"/>
      <c r="F177" s="363"/>
      <c r="G177" s="363"/>
      <c r="H177" s="363"/>
      <c r="I177" s="364"/>
      <c r="J177" s="245"/>
      <c r="K177" s="246"/>
      <c r="L177" s="243"/>
      <c r="M177" s="119"/>
      <c r="N177" s="243"/>
      <c r="O177" s="250"/>
      <c r="P177" s="251"/>
      <c r="Q177" s="243"/>
      <c r="R177" s="252"/>
      <c r="S177" s="247"/>
      <c r="T177" s="252"/>
      <c r="U177" s="247"/>
      <c r="V177" s="251"/>
      <c r="W177" s="273"/>
      <c r="X177" s="255"/>
      <c r="Y177" s="256"/>
      <c r="Z177" s="257"/>
      <c r="AA177" s="258"/>
      <c r="AB177" s="239"/>
      <c r="AC177" s="240"/>
      <c r="AD177" s="241"/>
    </row>
    <row r="178" spans="1:30" ht="15" customHeight="1">
      <c r="A178" s="242"/>
      <c r="B178" s="119"/>
      <c r="C178" s="160"/>
      <c r="D178" s="161"/>
      <c r="E178" s="362"/>
      <c r="F178" s="363"/>
      <c r="G178" s="363"/>
      <c r="H178" s="363"/>
      <c r="I178" s="364"/>
      <c r="J178" s="245"/>
      <c r="K178" s="246"/>
      <c r="L178" s="160"/>
      <c r="M178" s="119"/>
      <c r="N178" s="160"/>
      <c r="O178" s="269"/>
      <c r="P178" s="270"/>
      <c r="Q178" s="243"/>
      <c r="R178" s="252"/>
      <c r="S178" s="247"/>
      <c r="T178" s="252"/>
      <c r="U178" s="247"/>
      <c r="V178" s="251"/>
      <c r="W178" s="243"/>
      <c r="X178" s="271"/>
      <c r="Y178" s="256"/>
      <c r="Z178" s="257"/>
      <c r="AA178" s="258"/>
      <c r="AB178" s="239"/>
      <c r="AC178" s="240"/>
      <c r="AD178" s="241"/>
    </row>
    <row r="179" spans="1:30" ht="15" customHeight="1">
      <c r="A179" s="242"/>
      <c r="B179" s="119"/>
      <c r="C179" s="160"/>
      <c r="D179" s="161"/>
      <c r="E179" s="362"/>
      <c r="F179" s="363"/>
      <c r="G179" s="363"/>
      <c r="H179" s="363"/>
      <c r="I179" s="364"/>
      <c r="J179" s="245"/>
      <c r="K179" s="246"/>
      <c r="L179" s="160"/>
      <c r="M179" s="119"/>
      <c r="N179" s="160"/>
      <c r="O179" s="269"/>
      <c r="P179" s="270"/>
      <c r="Q179" s="243"/>
      <c r="R179" s="252"/>
      <c r="S179" s="247"/>
      <c r="T179" s="252"/>
      <c r="U179" s="247"/>
      <c r="V179" s="251"/>
      <c r="W179" s="243"/>
      <c r="X179" s="271"/>
      <c r="Y179" s="256"/>
      <c r="Z179" s="257"/>
      <c r="AA179" s="258"/>
      <c r="AB179" s="239"/>
      <c r="AC179" s="240"/>
      <c r="AD179" s="241"/>
    </row>
    <row r="180" spans="1:30">
      <c r="A180" s="242"/>
      <c r="B180" s="119"/>
      <c r="C180" s="243"/>
      <c r="D180" s="244"/>
      <c r="E180" s="362"/>
      <c r="F180" s="363"/>
      <c r="G180" s="363"/>
      <c r="H180" s="363"/>
      <c r="I180" s="364"/>
      <c r="J180" s="245"/>
      <c r="K180" s="246"/>
      <c r="L180" s="243"/>
      <c r="M180" s="119"/>
      <c r="N180" s="243"/>
      <c r="O180" s="250"/>
      <c r="P180" s="251"/>
      <c r="Q180" s="243"/>
      <c r="R180" s="252"/>
      <c r="S180" s="247"/>
      <c r="T180" s="252"/>
      <c r="U180" s="247"/>
      <c r="V180" s="251"/>
      <c r="W180" s="273"/>
      <c r="X180" s="255"/>
      <c r="Y180" s="256"/>
      <c r="Z180" s="257"/>
      <c r="AA180" s="258"/>
      <c r="AB180" s="239"/>
      <c r="AC180" s="240"/>
      <c r="AD180" s="241"/>
    </row>
    <row r="181" spans="1:30" ht="15" customHeight="1">
      <c r="A181" s="242"/>
      <c r="B181" s="119"/>
      <c r="C181" s="160"/>
      <c r="D181" s="161"/>
      <c r="E181" s="362"/>
      <c r="F181" s="363"/>
      <c r="G181" s="363"/>
      <c r="H181" s="363"/>
      <c r="I181" s="364"/>
      <c r="J181" s="245"/>
      <c r="K181" s="246"/>
      <c r="L181" s="160"/>
      <c r="M181" s="119"/>
      <c r="N181" s="160"/>
      <c r="O181" s="269"/>
      <c r="P181" s="270"/>
      <c r="Q181" s="243"/>
      <c r="R181" s="252"/>
      <c r="S181" s="247"/>
      <c r="T181" s="252"/>
      <c r="U181" s="247"/>
      <c r="V181" s="251"/>
      <c r="W181" s="243"/>
      <c r="X181" s="271"/>
      <c r="Y181" s="256"/>
      <c r="Z181" s="257"/>
      <c r="AA181" s="258"/>
      <c r="AB181" s="239"/>
      <c r="AC181" s="240"/>
      <c r="AD181" s="241"/>
    </row>
    <row r="182" spans="1:30" ht="15" customHeight="1">
      <c r="A182" s="242"/>
      <c r="B182" s="119"/>
      <c r="C182" s="160"/>
      <c r="D182" s="161"/>
      <c r="E182" s="362"/>
      <c r="F182" s="363"/>
      <c r="G182" s="363"/>
      <c r="H182" s="363"/>
      <c r="I182" s="364"/>
      <c r="J182" s="245"/>
      <c r="K182" s="246"/>
      <c r="L182" s="160"/>
      <c r="M182" s="119"/>
      <c r="N182" s="160"/>
      <c r="O182" s="269"/>
      <c r="P182" s="270"/>
      <c r="Q182" s="243"/>
      <c r="R182" s="252"/>
      <c r="S182" s="247"/>
      <c r="T182" s="252"/>
      <c r="U182" s="247"/>
      <c r="V182" s="251"/>
      <c r="W182" s="243"/>
      <c r="X182" s="271"/>
      <c r="Y182" s="256"/>
      <c r="Z182" s="257"/>
      <c r="AA182" s="258"/>
      <c r="AB182" s="239"/>
      <c r="AC182" s="240"/>
      <c r="AD182" s="241"/>
    </row>
    <row r="183" spans="1:30">
      <c r="A183" s="242"/>
      <c r="B183" s="119"/>
      <c r="C183" s="243"/>
      <c r="D183" s="244"/>
      <c r="E183" s="362"/>
      <c r="F183" s="363"/>
      <c r="G183" s="363"/>
      <c r="H183" s="363"/>
      <c r="I183" s="364"/>
      <c r="J183" s="245"/>
      <c r="K183" s="246"/>
      <c r="L183" s="243"/>
      <c r="M183" s="119"/>
      <c r="N183" s="243"/>
      <c r="O183" s="250"/>
      <c r="P183" s="251"/>
      <c r="Q183" s="243"/>
      <c r="R183" s="252"/>
      <c r="S183" s="247"/>
      <c r="T183" s="252"/>
      <c r="U183" s="247"/>
      <c r="V183" s="251"/>
      <c r="W183" s="273"/>
      <c r="X183" s="255"/>
      <c r="Y183" s="256"/>
      <c r="Z183" s="257"/>
      <c r="AA183" s="258"/>
      <c r="AB183" s="239"/>
      <c r="AC183" s="240"/>
      <c r="AD183" s="241"/>
    </row>
    <row r="184" spans="1:30" ht="15" customHeight="1">
      <c r="A184" s="242"/>
      <c r="B184" s="119"/>
      <c r="C184" s="160"/>
      <c r="D184" s="161"/>
      <c r="E184" s="362"/>
      <c r="F184" s="363"/>
      <c r="G184" s="363"/>
      <c r="H184" s="363"/>
      <c r="I184" s="364"/>
      <c r="J184" s="245"/>
      <c r="K184" s="246"/>
      <c r="L184" s="160"/>
      <c r="M184" s="119"/>
      <c r="N184" s="160"/>
      <c r="O184" s="269"/>
      <c r="P184" s="270"/>
      <c r="Q184" s="243"/>
      <c r="R184" s="252"/>
      <c r="S184" s="247"/>
      <c r="T184" s="252"/>
      <c r="U184" s="247"/>
      <c r="V184" s="251"/>
      <c r="W184" s="243"/>
      <c r="X184" s="271"/>
      <c r="Y184" s="256"/>
      <c r="Z184" s="257"/>
      <c r="AA184" s="258"/>
      <c r="AB184" s="239"/>
      <c r="AC184" s="240"/>
      <c r="AD184" s="241"/>
    </row>
    <row r="185" spans="1:30" ht="15" customHeight="1">
      <c r="A185" s="242"/>
      <c r="B185" s="119"/>
      <c r="C185" s="160"/>
      <c r="D185" s="161"/>
      <c r="E185" s="362"/>
      <c r="F185" s="363"/>
      <c r="G185" s="363"/>
      <c r="H185" s="363"/>
      <c r="I185" s="364"/>
      <c r="J185" s="245"/>
      <c r="K185" s="246"/>
      <c r="L185" s="160"/>
      <c r="M185" s="119"/>
      <c r="N185" s="160"/>
      <c r="O185" s="269"/>
      <c r="P185" s="270"/>
      <c r="Q185" s="243"/>
      <c r="R185" s="252"/>
      <c r="S185" s="247"/>
      <c r="T185" s="252"/>
      <c r="U185" s="247"/>
      <c r="V185" s="251"/>
      <c r="W185" s="243"/>
      <c r="X185" s="271"/>
      <c r="Y185" s="256"/>
      <c r="Z185" s="257"/>
      <c r="AA185" s="258"/>
      <c r="AB185" s="239"/>
      <c r="AC185" s="240"/>
      <c r="AD185" s="241"/>
    </row>
    <row r="186" spans="1:30">
      <c r="A186" s="242"/>
      <c r="B186" s="119"/>
      <c r="C186" s="243"/>
      <c r="D186" s="244"/>
      <c r="E186" s="362"/>
      <c r="F186" s="363"/>
      <c r="G186" s="363"/>
      <c r="H186" s="363"/>
      <c r="I186" s="364"/>
      <c r="J186" s="245"/>
      <c r="K186" s="246"/>
      <c r="L186" s="243"/>
      <c r="M186" s="119"/>
      <c r="N186" s="243"/>
      <c r="O186" s="250"/>
      <c r="P186" s="251"/>
      <c r="Q186" s="243"/>
      <c r="R186" s="252"/>
      <c r="S186" s="247"/>
      <c r="T186" s="252"/>
      <c r="U186" s="247"/>
      <c r="V186" s="251"/>
      <c r="W186" s="273"/>
      <c r="X186" s="255"/>
      <c r="Y186" s="256"/>
      <c r="Z186" s="257"/>
      <c r="AA186" s="258"/>
      <c r="AB186" s="239"/>
      <c r="AC186" s="240"/>
      <c r="AD186" s="241"/>
    </row>
    <row r="187" spans="1:30">
      <c r="A187" s="242"/>
      <c r="B187" s="119"/>
      <c r="C187" s="243"/>
      <c r="D187" s="244"/>
      <c r="E187" s="362"/>
      <c r="F187" s="363"/>
      <c r="G187" s="363"/>
      <c r="H187" s="363"/>
      <c r="I187" s="364"/>
      <c r="J187" s="245"/>
      <c r="K187" s="246"/>
      <c r="L187" s="243"/>
      <c r="M187" s="119"/>
      <c r="N187" s="243"/>
      <c r="O187" s="250"/>
      <c r="P187" s="251"/>
      <c r="Q187" s="243"/>
      <c r="R187" s="252"/>
      <c r="S187" s="247"/>
      <c r="T187" s="252"/>
      <c r="U187" s="247"/>
      <c r="V187" s="251"/>
      <c r="W187" s="273"/>
      <c r="X187" s="255"/>
      <c r="Y187" s="256"/>
      <c r="Z187" s="257"/>
      <c r="AA187" s="258"/>
      <c r="AB187" s="239"/>
      <c r="AC187" s="240"/>
      <c r="AD187" s="241"/>
    </row>
    <row r="188" spans="1:30" ht="15" customHeight="1">
      <c r="A188" s="242"/>
      <c r="B188" s="119"/>
      <c r="C188" s="160"/>
      <c r="D188" s="161"/>
      <c r="E188" s="362"/>
      <c r="F188" s="363"/>
      <c r="G188" s="363"/>
      <c r="H188" s="363"/>
      <c r="I188" s="364"/>
      <c r="J188" s="245"/>
      <c r="K188" s="246"/>
      <c r="L188" s="160"/>
      <c r="M188" s="119"/>
      <c r="N188" s="160"/>
      <c r="O188" s="269"/>
      <c r="P188" s="270"/>
      <c r="Q188" s="243"/>
      <c r="R188" s="252"/>
      <c r="S188" s="247"/>
      <c r="T188" s="252"/>
      <c r="U188" s="247"/>
      <c r="V188" s="251"/>
      <c r="W188" s="243"/>
      <c r="X188" s="271"/>
      <c r="Y188" s="256"/>
      <c r="Z188" s="257"/>
      <c r="AA188" s="258"/>
      <c r="AB188" s="239"/>
      <c r="AC188" s="240"/>
      <c r="AD188" s="241"/>
    </row>
    <row r="189" spans="1:30" ht="15" customHeight="1">
      <c r="A189" s="242"/>
      <c r="B189" s="119"/>
      <c r="C189" s="160"/>
      <c r="D189" s="161"/>
      <c r="E189" s="362"/>
      <c r="F189" s="363"/>
      <c r="G189" s="363"/>
      <c r="H189" s="363"/>
      <c r="I189" s="364"/>
      <c r="J189" s="245"/>
      <c r="K189" s="246"/>
      <c r="L189" s="160"/>
      <c r="M189" s="119"/>
      <c r="N189" s="160"/>
      <c r="O189" s="269"/>
      <c r="P189" s="270"/>
      <c r="Q189" s="243"/>
      <c r="R189" s="252"/>
      <c r="S189" s="247"/>
      <c r="T189" s="252"/>
      <c r="U189" s="247"/>
      <c r="V189" s="251"/>
      <c r="W189" s="243"/>
      <c r="X189" s="271"/>
      <c r="Y189" s="256"/>
      <c r="Z189" s="257"/>
      <c r="AA189" s="258"/>
      <c r="AB189" s="239"/>
      <c r="AC189" s="240"/>
      <c r="AD189" s="241"/>
    </row>
    <row r="190" spans="1:30">
      <c r="A190" s="242"/>
      <c r="B190" s="119"/>
      <c r="C190" s="243"/>
      <c r="D190" s="244"/>
      <c r="E190" s="362"/>
      <c r="F190" s="363"/>
      <c r="G190" s="363"/>
      <c r="H190" s="363"/>
      <c r="I190" s="364"/>
      <c r="J190" s="245"/>
      <c r="K190" s="246"/>
      <c r="L190" s="243"/>
      <c r="M190" s="119"/>
      <c r="N190" s="243"/>
      <c r="O190" s="250"/>
      <c r="P190" s="251"/>
      <c r="Q190" s="243"/>
      <c r="R190" s="252"/>
      <c r="S190" s="247"/>
      <c r="T190" s="252"/>
      <c r="U190" s="247"/>
      <c r="V190" s="251"/>
      <c r="W190" s="273"/>
      <c r="X190" s="255"/>
      <c r="Y190" s="256"/>
      <c r="Z190" s="257"/>
      <c r="AA190" s="258"/>
      <c r="AB190" s="239"/>
      <c r="AC190" s="240"/>
      <c r="AD190" s="241"/>
    </row>
    <row r="191" spans="1:30" ht="15" customHeight="1">
      <c r="A191" s="242"/>
      <c r="B191" s="119"/>
      <c r="C191" s="160"/>
      <c r="D191" s="161"/>
      <c r="E191" s="362"/>
      <c r="F191" s="363"/>
      <c r="G191" s="363"/>
      <c r="H191" s="363"/>
      <c r="I191" s="364"/>
      <c r="J191" s="245"/>
      <c r="K191" s="246"/>
      <c r="L191" s="160"/>
      <c r="M191" s="119"/>
      <c r="N191" s="160"/>
      <c r="O191" s="269"/>
      <c r="P191" s="270"/>
      <c r="Q191" s="243"/>
      <c r="R191" s="252"/>
      <c r="S191" s="247"/>
      <c r="T191" s="252"/>
      <c r="U191" s="247"/>
      <c r="V191" s="251"/>
      <c r="W191" s="243"/>
      <c r="X191" s="271"/>
      <c r="Y191" s="256"/>
      <c r="Z191" s="257"/>
      <c r="AA191" s="258"/>
      <c r="AB191" s="239"/>
      <c r="AC191" s="240"/>
      <c r="AD191" s="241"/>
    </row>
    <row r="192" spans="1:30" ht="15" customHeight="1">
      <c r="A192" s="242"/>
      <c r="B192" s="119"/>
      <c r="C192" s="160"/>
      <c r="D192" s="161"/>
      <c r="E192" s="362"/>
      <c r="F192" s="363"/>
      <c r="G192" s="363"/>
      <c r="H192" s="363"/>
      <c r="I192" s="364"/>
      <c r="J192" s="245"/>
      <c r="K192" s="246"/>
      <c r="L192" s="160"/>
      <c r="M192" s="119"/>
      <c r="N192" s="160"/>
      <c r="O192" s="269"/>
      <c r="P192" s="270"/>
      <c r="Q192" s="243"/>
      <c r="R192" s="252"/>
      <c r="S192" s="247"/>
      <c r="T192" s="252"/>
      <c r="U192" s="247"/>
      <c r="V192" s="251"/>
      <c r="W192" s="243"/>
      <c r="X192" s="271"/>
      <c r="Y192" s="256"/>
      <c r="Z192" s="257"/>
      <c r="AA192" s="258"/>
      <c r="AB192" s="239"/>
      <c r="AC192" s="240"/>
      <c r="AD192" s="241"/>
    </row>
    <row r="193" spans="1:30">
      <c r="A193" s="242"/>
      <c r="B193" s="119"/>
      <c r="C193" s="243"/>
      <c r="D193" s="244"/>
      <c r="E193" s="362"/>
      <c r="F193" s="363"/>
      <c r="G193" s="363"/>
      <c r="H193" s="363"/>
      <c r="I193" s="364"/>
      <c r="J193" s="245"/>
      <c r="K193" s="246"/>
      <c r="L193" s="243"/>
      <c r="M193" s="119"/>
      <c r="N193" s="243"/>
      <c r="O193" s="250"/>
      <c r="P193" s="251"/>
      <c r="Q193" s="243"/>
      <c r="R193" s="252"/>
      <c r="S193" s="247"/>
      <c r="T193" s="252"/>
      <c r="U193" s="247"/>
      <c r="V193" s="251"/>
      <c r="W193" s="273"/>
      <c r="X193" s="255"/>
      <c r="Y193" s="256"/>
      <c r="Z193" s="257"/>
      <c r="AA193" s="258"/>
      <c r="AB193" s="239"/>
      <c r="AC193" s="240"/>
      <c r="AD193" s="241"/>
    </row>
    <row r="194" spans="1:30">
      <c r="A194" s="242"/>
      <c r="B194" s="119"/>
      <c r="C194" s="243"/>
      <c r="D194" s="244"/>
      <c r="E194" s="362"/>
      <c r="F194" s="363"/>
      <c r="G194" s="363"/>
      <c r="H194" s="363"/>
      <c r="I194" s="364"/>
      <c r="J194" s="245"/>
      <c r="K194" s="246"/>
      <c r="L194" s="243"/>
      <c r="M194" s="119"/>
      <c r="N194" s="243"/>
      <c r="O194" s="250"/>
      <c r="P194" s="251"/>
      <c r="Q194" s="243"/>
      <c r="R194" s="252"/>
      <c r="S194" s="247"/>
      <c r="T194" s="252"/>
      <c r="U194" s="247"/>
      <c r="V194" s="251"/>
      <c r="W194" s="273"/>
      <c r="X194" s="255"/>
      <c r="Y194" s="256"/>
      <c r="Z194" s="257"/>
      <c r="AA194" s="258"/>
      <c r="AB194" s="239"/>
      <c r="AC194" s="240"/>
      <c r="AD194" s="241"/>
    </row>
    <row r="195" spans="1:30" ht="15" customHeight="1">
      <c r="A195" s="242"/>
      <c r="B195" s="119"/>
      <c r="C195" s="160"/>
      <c r="D195" s="161"/>
      <c r="E195" s="362"/>
      <c r="F195" s="363"/>
      <c r="G195" s="363"/>
      <c r="H195" s="363"/>
      <c r="I195" s="364"/>
      <c r="J195" s="245"/>
      <c r="K195" s="246"/>
      <c r="L195" s="160"/>
      <c r="M195" s="119"/>
      <c r="N195" s="160"/>
      <c r="O195" s="269"/>
      <c r="P195" s="270"/>
      <c r="Q195" s="243"/>
      <c r="R195" s="252"/>
      <c r="S195" s="247"/>
      <c r="T195" s="252"/>
      <c r="U195" s="247"/>
      <c r="V195" s="251"/>
      <c r="W195" s="243"/>
      <c r="X195" s="271"/>
      <c r="Y195" s="256"/>
      <c r="Z195" s="257"/>
      <c r="AA195" s="258"/>
      <c r="AB195" s="239"/>
      <c r="AC195" s="240"/>
      <c r="AD195" s="241"/>
    </row>
    <row r="196" spans="1:30" ht="15" customHeight="1">
      <c r="A196" s="242"/>
      <c r="B196" s="119"/>
      <c r="C196" s="160"/>
      <c r="D196" s="161"/>
      <c r="E196" s="362"/>
      <c r="F196" s="363"/>
      <c r="G196" s="363"/>
      <c r="H196" s="363"/>
      <c r="I196" s="364"/>
      <c r="J196" s="245"/>
      <c r="K196" s="246"/>
      <c r="L196" s="160"/>
      <c r="M196" s="119"/>
      <c r="N196" s="160"/>
      <c r="O196" s="269"/>
      <c r="P196" s="270"/>
      <c r="Q196" s="243"/>
      <c r="R196" s="252"/>
      <c r="S196" s="247"/>
      <c r="T196" s="252"/>
      <c r="U196" s="247"/>
      <c r="V196" s="251"/>
      <c r="W196" s="243"/>
      <c r="X196" s="271"/>
      <c r="Y196" s="256"/>
      <c r="Z196" s="257"/>
      <c r="AA196" s="258"/>
      <c r="AB196" s="239"/>
      <c r="AC196" s="240"/>
      <c r="AD196" s="241"/>
    </row>
    <row r="197" spans="1:30">
      <c r="A197" s="242"/>
      <c r="B197" s="119"/>
      <c r="C197" s="243"/>
      <c r="D197" s="244"/>
      <c r="E197" s="362"/>
      <c r="F197" s="363"/>
      <c r="G197" s="363"/>
      <c r="H197" s="363"/>
      <c r="I197" s="364"/>
      <c r="J197" s="245"/>
      <c r="K197" s="246"/>
      <c r="L197" s="243"/>
      <c r="M197" s="119"/>
      <c r="N197" s="243"/>
      <c r="O197" s="250"/>
      <c r="P197" s="251"/>
      <c r="Q197" s="243"/>
      <c r="R197" s="252"/>
      <c r="S197" s="247"/>
      <c r="T197" s="252"/>
      <c r="U197" s="247"/>
      <c r="V197" s="251"/>
      <c r="W197" s="273"/>
      <c r="X197" s="255"/>
      <c r="Y197" s="256"/>
      <c r="Z197" s="257"/>
      <c r="AA197" s="258"/>
      <c r="AB197" s="239"/>
      <c r="AC197" s="240"/>
      <c r="AD197" s="241"/>
    </row>
    <row r="198" spans="1:30" ht="15" customHeight="1">
      <c r="A198" s="242"/>
      <c r="B198" s="119"/>
      <c r="C198" s="160"/>
      <c r="D198" s="161"/>
      <c r="E198" s="362"/>
      <c r="F198" s="363"/>
      <c r="G198" s="363"/>
      <c r="H198" s="363"/>
      <c r="I198" s="364"/>
      <c r="J198" s="245"/>
      <c r="K198" s="246"/>
      <c r="L198" s="160"/>
      <c r="M198" s="119"/>
      <c r="N198" s="160"/>
      <c r="O198" s="269"/>
      <c r="P198" s="270"/>
      <c r="Q198" s="243"/>
      <c r="R198" s="252"/>
      <c r="S198" s="247"/>
      <c r="T198" s="252"/>
      <c r="U198" s="247"/>
      <c r="V198" s="251"/>
      <c r="W198" s="243"/>
      <c r="X198" s="271"/>
      <c r="Y198" s="256"/>
      <c r="Z198" s="257"/>
      <c r="AA198" s="258"/>
      <c r="AB198" s="239"/>
      <c r="AC198" s="240"/>
      <c r="AD198" s="241"/>
    </row>
    <row r="199" spans="1:30" ht="15" customHeight="1">
      <c r="A199" s="242"/>
      <c r="B199" s="119"/>
      <c r="C199" s="160"/>
      <c r="D199" s="161"/>
      <c r="E199" s="362"/>
      <c r="F199" s="363"/>
      <c r="G199" s="363"/>
      <c r="H199" s="363"/>
      <c r="I199" s="364"/>
      <c r="J199" s="245"/>
      <c r="K199" s="246"/>
      <c r="L199" s="160"/>
      <c r="M199" s="119"/>
      <c r="N199" s="160"/>
      <c r="O199" s="269"/>
      <c r="P199" s="270"/>
      <c r="Q199" s="243"/>
      <c r="R199" s="252"/>
      <c r="S199" s="247"/>
      <c r="T199" s="252"/>
      <c r="U199" s="247"/>
      <c r="V199" s="251"/>
      <c r="W199" s="243"/>
      <c r="X199" s="271"/>
      <c r="Y199" s="256"/>
      <c r="Z199" s="257"/>
      <c r="AA199" s="258"/>
      <c r="AB199" s="239"/>
      <c r="AC199" s="240"/>
      <c r="AD199" s="241"/>
    </row>
    <row r="200" spans="1:30">
      <c r="A200" s="242"/>
      <c r="B200" s="119"/>
      <c r="C200" s="243"/>
      <c r="D200" s="244"/>
      <c r="E200" s="362"/>
      <c r="F200" s="363"/>
      <c r="G200" s="363"/>
      <c r="H200" s="363"/>
      <c r="I200" s="364"/>
      <c r="J200" s="245"/>
      <c r="K200" s="246"/>
      <c r="L200" s="243"/>
      <c r="M200" s="119"/>
      <c r="N200" s="243"/>
      <c r="O200" s="250"/>
      <c r="P200" s="251"/>
      <c r="Q200" s="243"/>
      <c r="R200" s="252"/>
      <c r="S200" s="247"/>
      <c r="T200" s="252"/>
      <c r="U200" s="247"/>
      <c r="V200" s="251"/>
      <c r="W200" s="273"/>
      <c r="X200" s="255"/>
      <c r="Y200" s="256"/>
      <c r="Z200" s="257"/>
      <c r="AA200" s="258"/>
      <c r="AB200" s="239"/>
      <c r="AC200" s="240"/>
      <c r="AD200" s="241"/>
    </row>
    <row r="201" spans="1:30" ht="15" customHeight="1">
      <c r="A201" s="242"/>
      <c r="B201" s="119"/>
      <c r="C201" s="160"/>
      <c r="D201" s="161"/>
      <c r="E201" s="362"/>
      <c r="F201" s="363"/>
      <c r="G201" s="363"/>
      <c r="H201" s="363"/>
      <c r="I201" s="364"/>
      <c r="J201" s="245"/>
      <c r="K201" s="246"/>
      <c r="L201" s="160"/>
      <c r="M201" s="119"/>
      <c r="N201" s="160"/>
      <c r="O201" s="269"/>
      <c r="P201" s="270"/>
      <c r="Q201" s="243"/>
      <c r="R201" s="252"/>
      <c r="S201" s="247"/>
      <c r="T201" s="252"/>
      <c r="U201" s="247"/>
      <c r="V201" s="251"/>
      <c r="W201" s="243"/>
      <c r="X201" s="271"/>
      <c r="Y201" s="256"/>
      <c r="Z201" s="257"/>
      <c r="AA201" s="258"/>
      <c r="AB201" s="239"/>
      <c r="AC201" s="240"/>
      <c r="AD201" s="241"/>
    </row>
    <row r="202" spans="1:30" ht="15" customHeight="1">
      <c r="A202" s="242"/>
      <c r="B202" s="119"/>
      <c r="C202" s="160"/>
      <c r="D202" s="161"/>
      <c r="E202" s="362"/>
      <c r="F202" s="363"/>
      <c r="G202" s="363"/>
      <c r="H202" s="363"/>
      <c r="I202" s="364"/>
      <c r="J202" s="245"/>
      <c r="K202" s="246"/>
      <c r="L202" s="160"/>
      <c r="M202" s="119"/>
      <c r="N202" s="160"/>
      <c r="O202" s="269"/>
      <c r="P202" s="270"/>
      <c r="Q202" s="243"/>
      <c r="R202" s="252"/>
      <c r="S202" s="247"/>
      <c r="T202" s="252"/>
      <c r="U202" s="247"/>
      <c r="V202" s="251"/>
      <c r="W202" s="243"/>
      <c r="X202" s="271"/>
      <c r="Y202" s="256"/>
      <c r="Z202" s="257"/>
      <c r="AA202" s="258"/>
      <c r="AB202" s="239"/>
      <c r="AC202" s="240"/>
      <c r="AD202" s="241"/>
    </row>
    <row r="203" spans="1:30">
      <c r="A203" s="242"/>
      <c r="B203" s="119"/>
      <c r="C203" s="243"/>
      <c r="D203" s="244"/>
      <c r="E203" s="362"/>
      <c r="F203" s="363"/>
      <c r="G203" s="363"/>
      <c r="H203" s="363"/>
      <c r="I203" s="364"/>
      <c r="J203" s="245"/>
      <c r="K203" s="246"/>
      <c r="L203" s="243"/>
      <c r="M203" s="119"/>
      <c r="N203" s="243"/>
      <c r="O203" s="250"/>
      <c r="P203" s="251"/>
      <c r="Q203" s="243"/>
      <c r="R203" s="252"/>
      <c r="S203" s="247"/>
      <c r="T203" s="252"/>
      <c r="U203" s="247"/>
      <c r="V203" s="251"/>
      <c r="W203" s="273"/>
      <c r="X203" s="255"/>
      <c r="Y203" s="256"/>
      <c r="Z203" s="257"/>
      <c r="AA203" s="258"/>
      <c r="AB203" s="239"/>
      <c r="AC203" s="240"/>
      <c r="AD203" s="241"/>
    </row>
    <row r="204" spans="1:30">
      <c r="A204" s="242"/>
      <c r="B204" s="119"/>
      <c r="C204" s="243"/>
      <c r="D204" s="244"/>
      <c r="E204" s="362"/>
      <c r="F204" s="363"/>
      <c r="G204" s="363"/>
      <c r="H204" s="363"/>
      <c r="I204" s="364"/>
      <c r="J204" s="245"/>
      <c r="K204" s="246"/>
      <c r="L204" s="243"/>
      <c r="M204" s="119"/>
      <c r="N204" s="243"/>
      <c r="O204" s="250"/>
      <c r="P204" s="251"/>
      <c r="Q204" s="243"/>
      <c r="R204" s="252"/>
      <c r="S204" s="247"/>
      <c r="T204" s="252"/>
      <c r="U204" s="247"/>
      <c r="V204" s="251"/>
      <c r="W204" s="273"/>
      <c r="X204" s="255"/>
      <c r="Y204" s="256"/>
      <c r="Z204" s="257"/>
      <c r="AA204" s="258"/>
      <c r="AB204" s="239"/>
      <c r="AC204" s="240"/>
      <c r="AD204" s="241"/>
    </row>
    <row r="205" spans="1:30" ht="15" customHeight="1">
      <c r="A205" s="242"/>
      <c r="B205" s="119"/>
      <c r="C205" s="160"/>
      <c r="D205" s="161"/>
      <c r="E205" s="362"/>
      <c r="F205" s="363"/>
      <c r="G205" s="363"/>
      <c r="H205" s="363"/>
      <c r="I205" s="364"/>
      <c r="J205" s="245"/>
      <c r="K205" s="246"/>
      <c r="L205" s="160"/>
      <c r="M205" s="119"/>
      <c r="N205" s="160"/>
      <c r="O205" s="269"/>
      <c r="P205" s="270"/>
      <c r="Q205" s="243"/>
      <c r="R205" s="252"/>
      <c r="S205" s="247"/>
      <c r="T205" s="252"/>
      <c r="U205" s="247"/>
      <c r="V205" s="251"/>
      <c r="W205" s="243"/>
      <c r="X205" s="271"/>
      <c r="Y205" s="256"/>
      <c r="Z205" s="257"/>
      <c r="AA205" s="258"/>
      <c r="AB205" s="239"/>
      <c r="AC205" s="240"/>
      <c r="AD205" s="241"/>
    </row>
    <row r="206" spans="1:30" ht="15" customHeight="1">
      <c r="A206" s="242"/>
      <c r="B206" s="119"/>
      <c r="C206" s="160"/>
      <c r="D206" s="161"/>
      <c r="E206" s="362"/>
      <c r="F206" s="363"/>
      <c r="G206" s="363"/>
      <c r="H206" s="363"/>
      <c r="I206" s="364"/>
      <c r="J206" s="245"/>
      <c r="K206" s="246"/>
      <c r="L206" s="160"/>
      <c r="M206" s="119"/>
      <c r="N206" s="160"/>
      <c r="O206" s="269"/>
      <c r="P206" s="270"/>
      <c r="Q206" s="243"/>
      <c r="R206" s="252"/>
      <c r="S206" s="247"/>
      <c r="T206" s="252"/>
      <c r="U206" s="247"/>
      <c r="V206" s="251"/>
      <c r="W206" s="243"/>
      <c r="X206" s="271"/>
      <c r="Y206" s="256"/>
      <c r="Z206" s="257"/>
      <c r="AA206" s="258"/>
      <c r="AB206" s="239"/>
      <c r="AC206" s="240"/>
      <c r="AD206" s="241"/>
    </row>
    <row r="207" spans="1:30">
      <c r="A207" s="242"/>
      <c r="B207" s="119"/>
      <c r="C207" s="243"/>
      <c r="D207" s="244"/>
      <c r="E207" s="362"/>
      <c r="F207" s="363"/>
      <c r="G207" s="363"/>
      <c r="H207" s="363"/>
      <c r="I207" s="364"/>
      <c r="J207" s="245"/>
      <c r="K207" s="246"/>
      <c r="L207" s="243"/>
      <c r="M207" s="119"/>
      <c r="N207" s="243"/>
      <c r="O207" s="250"/>
      <c r="P207" s="251"/>
      <c r="Q207" s="243"/>
      <c r="R207" s="252"/>
      <c r="S207" s="247"/>
      <c r="T207" s="252"/>
      <c r="U207" s="247"/>
      <c r="V207" s="251"/>
      <c r="W207" s="273"/>
      <c r="X207" s="255"/>
      <c r="Y207" s="256"/>
      <c r="Z207" s="257"/>
      <c r="AA207" s="258"/>
      <c r="AB207" s="239"/>
      <c r="AC207" s="240"/>
      <c r="AD207" s="241"/>
    </row>
    <row r="208" spans="1:30" ht="15" customHeight="1">
      <c r="A208" s="242"/>
      <c r="B208" s="119"/>
      <c r="C208" s="160"/>
      <c r="D208" s="161"/>
      <c r="E208" s="362"/>
      <c r="F208" s="363"/>
      <c r="G208" s="363"/>
      <c r="H208" s="363"/>
      <c r="I208" s="364"/>
      <c r="J208" s="245"/>
      <c r="K208" s="246"/>
      <c r="L208" s="160"/>
      <c r="M208" s="119"/>
      <c r="N208" s="160"/>
      <c r="O208" s="269"/>
      <c r="P208" s="270"/>
      <c r="Q208" s="243"/>
      <c r="R208" s="252"/>
      <c r="S208" s="247"/>
      <c r="T208" s="252"/>
      <c r="U208" s="247"/>
      <c r="V208" s="251"/>
      <c r="W208" s="243"/>
      <c r="X208" s="271"/>
      <c r="Y208" s="256"/>
      <c r="Z208" s="257"/>
      <c r="AA208" s="258"/>
      <c r="AB208" s="239"/>
      <c r="AC208" s="240"/>
      <c r="AD208" s="241"/>
    </row>
    <row r="209" spans="1:30" ht="15" customHeight="1">
      <c r="A209" s="242"/>
      <c r="B209" s="119"/>
      <c r="C209" s="160"/>
      <c r="D209" s="161"/>
      <c r="E209" s="362"/>
      <c r="F209" s="363"/>
      <c r="G209" s="363"/>
      <c r="H209" s="363"/>
      <c r="I209" s="364"/>
      <c r="J209" s="245"/>
      <c r="K209" s="246"/>
      <c r="L209" s="160"/>
      <c r="M209" s="119"/>
      <c r="N209" s="160"/>
      <c r="O209" s="269"/>
      <c r="P209" s="270"/>
      <c r="Q209" s="243"/>
      <c r="R209" s="252"/>
      <c r="S209" s="247"/>
      <c r="T209" s="252"/>
      <c r="U209" s="247"/>
      <c r="V209" s="251"/>
      <c r="W209" s="243"/>
      <c r="X209" s="271"/>
      <c r="Y209" s="256"/>
      <c r="Z209" s="257"/>
      <c r="AA209" s="258"/>
      <c r="AB209" s="239"/>
      <c r="AC209" s="240"/>
      <c r="AD209" s="241"/>
    </row>
    <row r="210" spans="1:30">
      <c r="A210" s="242"/>
      <c r="B210" s="119"/>
      <c r="C210" s="243"/>
      <c r="D210" s="244"/>
      <c r="E210" s="362"/>
      <c r="F210" s="363"/>
      <c r="G210" s="363"/>
      <c r="H210" s="363"/>
      <c r="I210" s="364"/>
      <c r="J210" s="245"/>
      <c r="K210" s="246"/>
      <c r="L210" s="243"/>
      <c r="M210" s="119"/>
      <c r="N210" s="243"/>
      <c r="O210" s="250"/>
      <c r="P210" s="251"/>
      <c r="Q210" s="243"/>
      <c r="R210" s="252"/>
      <c r="S210" s="247"/>
      <c r="T210" s="252"/>
      <c r="U210" s="247"/>
      <c r="V210" s="251"/>
      <c r="W210" s="273"/>
      <c r="X210" s="255"/>
      <c r="Y210" s="256"/>
      <c r="Z210" s="257"/>
      <c r="AA210" s="258"/>
      <c r="AB210" s="239"/>
      <c r="AC210" s="240"/>
      <c r="AD210" s="241"/>
    </row>
    <row r="211" spans="1:30">
      <c r="A211" s="242"/>
      <c r="B211" s="119"/>
      <c r="C211" s="243"/>
      <c r="D211" s="244"/>
      <c r="E211" s="362"/>
      <c r="F211" s="363"/>
      <c r="G211" s="363"/>
      <c r="H211" s="363"/>
      <c r="I211" s="364"/>
      <c r="J211" s="245"/>
      <c r="K211" s="246"/>
      <c r="L211" s="243"/>
      <c r="M211" s="119"/>
      <c r="N211" s="243"/>
      <c r="O211" s="250"/>
      <c r="P211" s="251"/>
      <c r="Q211" s="243"/>
      <c r="R211" s="252"/>
      <c r="S211" s="247"/>
      <c r="T211" s="252"/>
      <c r="U211" s="247"/>
      <c r="V211" s="251"/>
      <c r="W211" s="273"/>
      <c r="X211" s="255"/>
      <c r="Y211" s="256"/>
      <c r="Z211" s="257"/>
      <c r="AA211" s="258"/>
      <c r="AB211" s="239"/>
      <c r="AC211" s="240"/>
      <c r="AD211" s="241"/>
    </row>
    <row r="212" spans="1:30" ht="15" customHeight="1">
      <c r="A212" s="242"/>
      <c r="B212" s="119"/>
      <c r="C212" s="160"/>
      <c r="D212" s="161"/>
      <c r="E212" s="362"/>
      <c r="F212" s="363"/>
      <c r="G212" s="363"/>
      <c r="H212" s="363"/>
      <c r="I212" s="364"/>
      <c r="J212" s="245"/>
      <c r="K212" s="246"/>
      <c r="L212" s="160"/>
      <c r="M212" s="119"/>
      <c r="N212" s="160"/>
      <c r="O212" s="269"/>
      <c r="P212" s="270"/>
      <c r="Q212" s="243"/>
      <c r="R212" s="252"/>
      <c r="S212" s="247"/>
      <c r="T212" s="252"/>
      <c r="U212" s="247"/>
      <c r="V212" s="251"/>
      <c r="W212" s="243"/>
      <c r="X212" s="271"/>
      <c r="Y212" s="256"/>
      <c r="Z212" s="257"/>
      <c r="AA212" s="258"/>
      <c r="AB212" s="239"/>
      <c r="AC212" s="240"/>
      <c r="AD212" s="241"/>
    </row>
    <row r="213" spans="1:30" ht="15" customHeight="1">
      <c r="A213" s="242"/>
      <c r="B213" s="119"/>
      <c r="C213" s="160"/>
      <c r="D213" s="161"/>
      <c r="E213" s="362"/>
      <c r="F213" s="363"/>
      <c r="G213" s="363"/>
      <c r="H213" s="363"/>
      <c r="I213" s="364"/>
      <c r="J213" s="245"/>
      <c r="K213" s="246"/>
      <c r="L213" s="160"/>
      <c r="M213" s="119"/>
      <c r="N213" s="160"/>
      <c r="O213" s="269"/>
      <c r="P213" s="270"/>
      <c r="Q213" s="243"/>
      <c r="R213" s="252"/>
      <c r="S213" s="247"/>
      <c r="T213" s="252"/>
      <c r="U213" s="247"/>
      <c r="V213" s="251"/>
      <c r="W213" s="243"/>
      <c r="X213" s="271"/>
      <c r="Y213" s="256"/>
      <c r="Z213" s="257"/>
      <c r="AA213" s="258"/>
      <c r="AB213" s="239"/>
      <c r="AC213" s="240"/>
      <c r="AD213" s="241"/>
    </row>
    <row r="214" spans="1:30">
      <c r="A214" s="242"/>
      <c r="B214" s="119"/>
      <c r="C214" s="243"/>
      <c r="D214" s="244"/>
      <c r="E214" s="362"/>
      <c r="F214" s="363"/>
      <c r="G214" s="363"/>
      <c r="H214" s="363"/>
      <c r="I214" s="364"/>
      <c r="J214" s="245"/>
      <c r="K214" s="246"/>
      <c r="L214" s="243"/>
      <c r="M214" s="119"/>
      <c r="N214" s="243"/>
      <c r="O214" s="250"/>
      <c r="P214" s="251"/>
      <c r="Q214" s="243"/>
      <c r="R214" s="252"/>
      <c r="S214" s="247"/>
      <c r="T214" s="252"/>
      <c r="U214" s="247"/>
      <c r="V214" s="251"/>
      <c r="W214" s="273"/>
      <c r="X214" s="255"/>
      <c r="Y214" s="256"/>
      <c r="Z214" s="257"/>
      <c r="AA214" s="258"/>
      <c r="AB214" s="239"/>
      <c r="AC214" s="240"/>
      <c r="AD214" s="241"/>
    </row>
    <row r="215" spans="1:30" ht="15" customHeight="1">
      <c r="A215" s="242"/>
      <c r="B215" s="119"/>
      <c r="C215" s="160"/>
      <c r="D215" s="161"/>
      <c r="E215" s="362"/>
      <c r="F215" s="363"/>
      <c r="G215" s="363"/>
      <c r="H215" s="363"/>
      <c r="I215" s="364"/>
      <c r="J215" s="245"/>
      <c r="K215" s="246"/>
      <c r="L215" s="160"/>
      <c r="M215" s="119"/>
      <c r="N215" s="160"/>
      <c r="O215" s="269"/>
      <c r="P215" s="270"/>
      <c r="Q215" s="243"/>
      <c r="R215" s="252"/>
      <c r="S215" s="247"/>
      <c r="T215" s="252"/>
      <c r="U215" s="247"/>
      <c r="V215" s="251"/>
      <c r="W215" s="243"/>
      <c r="X215" s="271"/>
      <c r="Y215" s="256"/>
      <c r="Z215" s="257"/>
      <c r="AA215" s="258"/>
      <c r="AB215" s="239"/>
      <c r="AC215" s="240"/>
      <c r="AD215" s="241"/>
    </row>
    <row r="216" spans="1:30" ht="15" customHeight="1">
      <c r="A216" s="242"/>
      <c r="B216" s="119"/>
      <c r="C216" s="160"/>
      <c r="D216" s="161"/>
      <c r="E216" s="362"/>
      <c r="F216" s="363"/>
      <c r="G216" s="363"/>
      <c r="H216" s="363"/>
      <c r="I216" s="364"/>
      <c r="J216" s="245"/>
      <c r="K216" s="246"/>
      <c r="L216" s="160"/>
      <c r="M216" s="119"/>
      <c r="N216" s="160"/>
      <c r="O216" s="269"/>
      <c r="P216" s="270"/>
      <c r="Q216" s="243"/>
      <c r="R216" s="252"/>
      <c r="S216" s="247"/>
      <c r="T216" s="252"/>
      <c r="U216" s="247"/>
      <c r="V216" s="251"/>
      <c r="W216" s="243"/>
      <c r="X216" s="271"/>
      <c r="Y216" s="256"/>
      <c r="Z216" s="257"/>
      <c r="AA216" s="258"/>
      <c r="AB216" s="239"/>
      <c r="AC216" s="240"/>
      <c r="AD216" s="241"/>
    </row>
    <row r="217" spans="1:30">
      <c r="A217" s="242"/>
      <c r="B217" s="119"/>
      <c r="C217" s="243"/>
      <c r="D217" s="244"/>
      <c r="E217" s="362"/>
      <c r="F217" s="363"/>
      <c r="G217" s="363"/>
      <c r="H217" s="363"/>
      <c r="I217" s="364"/>
      <c r="J217" s="245"/>
      <c r="K217" s="246"/>
      <c r="L217" s="243"/>
      <c r="M217" s="119"/>
      <c r="N217" s="243"/>
      <c r="O217" s="250"/>
      <c r="P217" s="251"/>
      <c r="Q217" s="243"/>
      <c r="R217" s="252"/>
      <c r="S217" s="247"/>
      <c r="T217" s="252"/>
      <c r="U217" s="247"/>
      <c r="V217" s="251"/>
      <c r="W217" s="273"/>
      <c r="X217" s="255"/>
      <c r="Y217" s="256"/>
      <c r="Z217" s="257"/>
      <c r="AA217" s="258"/>
      <c r="AB217" s="239"/>
      <c r="AC217" s="240"/>
      <c r="AD217" s="241"/>
    </row>
    <row r="218" spans="1:30" ht="15" customHeight="1">
      <c r="A218" s="242"/>
      <c r="B218" s="119"/>
      <c r="C218" s="160"/>
      <c r="D218" s="161"/>
      <c r="E218" s="362"/>
      <c r="F218" s="363"/>
      <c r="G218" s="363"/>
      <c r="H218" s="363"/>
      <c r="I218" s="364"/>
      <c r="J218" s="245"/>
      <c r="K218" s="246"/>
      <c r="L218" s="160"/>
      <c r="M218" s="119"/>
      <c r="N218" s="160"/>
      <c r="O218" s="269"/>
      <c r="P218" s="270"/>
      <c r="Q218" s="243"/>
      <c r="R218" s="252"/>
      <c r="S218" s="247"/>
      <c r="T218" s="252"/>
      <c r="U218" s="247"/>
      <c r="V218" s="251"/>
      <c r="W218" s="243"/>
      <c r="X218" s="271"/>
      <c r="Y218" s="256"/>
      <c r="Z218" s="257"/>
      <c r="AA218" s="258"/>
      <c r="AB218" s="239"/>
      <c r="AC218" s="240"/>
      <c r="AD218" s="241"/>
    </row>
    <row r="219" spans="1:30" ht="15" customHeight="1">
      <c r="A219" s="242"/>
      <c r="B219" s="119"/>
      <c r="C219" s="160"/>
      <c r="D219" s="161"/>
      <c r="E219" s="362"/>
      <c r="F219" s="363"/>
      <c r="G219" s="363"/>
      <c r="H219" s="363"/>
      <c r="I219" s="364"/>
      <c r="J219" s="245"/>
      <c r="K219" s="246"/>
      <c r="L219" s="160"/>
      <c r="M219" s="119"/>
      <c r="N219" s="160"/>
      <c r="O219" s="269"/>
      <c r="P219" s="270"/>
      <c r="Q219" s="243"/>
      <c r="R219" s="252"/>
      <c r="S219" s="247"/>
      <c r="T219" s="252"/>
      <c r="U219" s="247"/>
      <c r="V219" s="251"/>
      <c r="W219" s="243"/>
      <c r="X219" s="271"/>
      <c r="Y219" s="256"/>
      <c r="Z219" s="257"/>
      <c r="AA219" s="258"/>
      <c r="AB219" s="239"/>
      <c r="AC219" s="240"/>
      <c r="AD219" s="241"/>
    </row>
    <row r="220" spans="1:30">
      <c r="A220" s="242"/>
      <c r="B220" s="119"/>
      <c r="C220" s="243"/>
      <c r="D220" s="244"/>
      <c r="E220" s="362"/>
      <c r="F220" s="363"/>
      <c r="G220" s="363"/>
      <c r="H220" s="363"/>
      <c r="I220" s="364"/>
      <c r="J220" s="245"/>
      <c r="K220" s="246"/>
      <c r="L220" s="243"/>
      <c r="M220" s="119"/>
      <c r="N220" s="243"/>
      <c r="O220" s="250"/>
      <c r="P220" s="251"/>
      <c r="Q220" s="243"/>
      <c r="R220" s="252"/>
      <c r="S220" s="247"/>
      <c r="T220" s="252"/>
      <c r="U220" s="247"/>
      <c r="V220" s="251"/>
      <c r="W220" s="273"/>
      <c r="X220" s="255"/>
      <c r="Y220" s="256"/>
      <c r="Z220" s="257"/>
      <c r="AA220" s="258"/>
      <c r="AB220" s="239"/>
      <c r="AC220" s="240"/>
      <c r="AD220" s="241"/>
    </row>
    <row r="221" spans="1:30">
      <c r="A221" s="242"/>
      <c r="B221" s="119"/>
      <c r="C221" s="243"/>
      <c r="D221" s="244"/>
      <c r="E221" s="362"/>
      <c r="F221" s="363"/>
      <c r="G221" s="363"/>
      <c r="H221" s="363"/>
      <c r="I221" s="364"/>
      <c r="J221" s="245"/>
      <c r="K221" s="246"/>
      <c r="L221" s="243"/>
      <c r="M221" s="119"/>
      <c r="N221" s="243"/>
      <c r="O221" s="250"/>
      <c r="P221" s="251"/>
      <c r="Q221" s="243"/>
      <c r="R221" s="252"/>
      <c r="S221" s="247"/>
      <c r="T221" s="252"/>
      <c r="U221" s="247"/>
      <c r="V221" s="251"/>
      <c r="W221" s="273"/>
      <c r="X221" s="255"/>
      <c r="Y221" s="256"/>
      <c r="Z221" s="257"/>
      <c r="AA221" s="258"/>
      <c r="AB221" s="239"/>
      <c r="AC221" s="240"/>
      <c r="AD221" s="241"/>
    </row>
    <row r="222" spans="1:30" ht="15" customHeight="1">
      <c r="A222" s="242"/>
      <c r="B222" s="119"/>
      <c r="C222" s="160"/>
      <c r="D222" s="161"/>
      <c r="E222" s="362"/>
      <c r="F222" s="363"/>
      <c r="G222" s="363"/>
      <c r="H222" s="363"/>
      <c r="I222" s="364"/>
      <c r="J222" s="245"/>
      <c r="K222" s="246"/>
      <c r="L222" s="160"/>
      <c r="M222" s="119"/>
      <c r="N222" s="160"/>
      <c r="O222" s="269"/>
      <c r="P222" s="270"/>
      <c r="Q222" s="243"/>
      <c r="R222" s="252"/>
      <c r="S222" s="247"/>
      <c r="T222" s="252"/>
      <c r="U222" s="247"/>
      <c r="V222" s="251"/>
      <c r="W222" s="243"/>
      <c r="X222" s="271"/>
      <c r="Y222" s="256"/>
      <c r="Z222" s="257"/>
      <c r="AA222" s="258"/>
      <c r="AB222" s="239"/>
      <c r="AC222" s="240"/>
      <c r="AD222" s="241"/>
    </row>
    <row r="223" spans="1:30" ht="15" customHeight="1">
      <c r="A223" s="242"/>
      <c r="B223" s="119"/>
      <c r="C223" s="160"/>
      <c r="D223" s="161"/>
      <c r="E223" s="362"/>
      <c r="F223" s="363"/>
      <c r="G223" s="363"/>
      <c r="H223" s="363"/>
      <c r="I223" s="364"/>
      <c r="J223" s="245"/>
      <c r="K223" s="246"/>
      <c r="L223" s="160"/>
      <c r="M223" s="119"/>
      <c r="N223" s="160"/>
      <c r="O223" s="269"/>
      <c r="P223" s="270"/>
      <c r="Q223" s="243"/>
      <c r="R223" s="252"/>
      <c r="S223" s="247"/>
      <c r="T223" s="252"/>
      <c r="U223" s="247"/>
      <c r="V223" s="251"/>
      <c r="W223" s="243"/>
      <c r="X223" s="271"/>
      <c r="Y223" s="256"/>
      <c r="Z223" s="257"/>
      <c r="AA223" s="258"/>
      <c r="AB223" s="239"/>
      <c r="AC223" s="240"/>
      <c r="AD223" s="241"/>
    </row>
    <row r="224" spans="1:30">
      <c r="A224" s="242"/>
      <c r="B224" s="119"/>
      <c r="C224" s="243"/>
      <c r="D224" s="244"/>
      <c r="E224" s="362"/>
      <c r="F224" s="363"/>
      <c r="G224" s="363"/>
      <c r="H224" s="363"/>
      <c r="I224" s="364"/>
      <c r="J224" s="245"/>
      <c r="K224" s="246"/>
      <c r="L224" s="243"/>
      <c r="M224" s="119"/>
      <c r="N224" s="243"/>
      <c r="O224" s="250"/>
      <c r="P224" s="251"/>
      <c r="Q224" s="243"/>
      <c r="R224" s="252"/>
      <c r="S224" s="247"/>
      <c r="T224" s="252"/>
      <c r="U224" s="247"/>
      <c r="V224" s="251"/>
      <c r="W224" s="273"/>
      <c r="X224" s="255"/>
      <c r="Y224" s="256"/>
      <c r="Z224" s="257"/>
      <c r="AA224" s="258"/>
      <c r="AB224" s="239"/>
      <c r="AC224" s="240"/>
      <c r="AD224" s="241"/>
    </row>
    <row r="225" spans="1:30" ht="15" customHeight="1">
      <c r="A225" s="242"/>
      <c r="B225" s="119"/>
      <c r="C225" s="160"/>
      <c r="D225" s="161"/>
      <c r="E225" s="362"/>
      <c r="F225" s="363"/>
      <c r="G225" s="363"/>
      <c r="H225" s="363"/>
      <c r="I225" s="364"/>
      <c r="J225" s="245"/>
      <c r="K225" s="246"/>
      <c r="L225" s="160"/>
      <c r="M225" s="119"/>
      <c r="N225" s="160"/>
      <c r="O225" s="269"/>
      <c r="P225" s="270"/>
      <c r="Q225" s="243"/>
      <c r="R225" s="252"/>
      <c r="S225" s="247"/>
      <c r="T225" s="252"/>
      <c r="U225" s="247"/>
      <c r="V225" s="251"/>
      <c r="W225" s="243"/>
      <c r="X225" s="271"/>
      <c r="Y225" s="256"/>
      <c r="Z225" s="257"/>
      <c r="AA225" s="258"/>
      <c r="AB225" s="239"/>
      <c r="AC225" s="240"/>
      <c r="AD225" s="241"/>
    </row>
    <row r="226" spans="1:30" ht="15" customHeight="1">
      <c r="A226" s="242"/>
      <c r="B226" s="119"/>
      <c r="C226" s="160"/>
      <c r="D226" s="161"/>
      <c r="E226" s="362"/>
      <c r="F226" s="363"/>
      <c r="G226" s="363"/>
      <c r="H226" s="363"/>
      <c r="I226" s="364"/>
      <c r="J226" s="245"/>
      <c r="K226" s="246"/>
      <c r="L226" s="160"/>
      <c r="M226" s="119"/>
      <c r="N226" s="160"/>
      <c r="O226" s="269"/>
      <c r="P226" s="270"/>
      <c r="Q226" s="243"/>
      <c r="R226" s="252"/>
      <c r="S226" s="247"/>
      <c r="T226" s="252"/>
      <c r="U226" s="247"/>
      <c r="V226" s="251"/>
      <c r="W226" s="243"/>
      <c r="X226" s="271"/>
      <c r="Y226" s="256"/>
      <c r="Z226" s="257"/>
      <c r="AA226" s="258"/>
      <c r="AB226" s="239"/>
      <c r="AC226" s="240"/>
      <c r="AD226" s="241"/>
    </row>
    <row r="227" spans="1:30">
      <c r="A227" s="242"/>
      <c r="B227" s="119"/>
      <c r="C227" s="243"/>
      <c r="D227" s="244"/>
      <c r="E227" s="362"/>
      <c r="F227" s="363"/>
      <c r="G227" s="363"/>
      <c r="H227" s="363"/>
      <c r="I227" s="364"/>
      <c r="J227" s="245"/>
      <c r="K227" s="246"/>
      <c r="L227" s="243"/>
      <c r="M227" s="119"/>
      <c r="N227" s="243"/>
      <c r="O227" s="250"/>
      <c r="P227" s="251"/>
      <c r="Q227" s="243"/>
      <c r="R227" s="252"/>
      <c r="S227" s="247"/>
      <c r="T227" s="252"/>
      <c r="U227" s="247"/>
      <c r="V227" s="251"/>
      <c r="W227" s="273"/>
      <c r="X227" s="255"/>
      <c r="Y227" s="256"/>
      <c r="Z227" s="257"/>
      <c r="AA227" s="258"/>
      <c r="AB227" s="239"/>
      <c r="AC227" s="240"/>
      <c r="AD227" s="241"/>
    </row>
    <row r="228" spans="1:30">
      <c r="A228" s="242"/>
      <c r="B228" s="119"/>
      <c r="C228" s="243"/>
      <c r="D228" s="244"/>
      <c r="E228" s="362"/>
      <c r="F228" s="363"/>
      <c r="G228" s="363"/>
      <c r="H228" s="363"/>
      <c r="I228" s="364"/>
      <c r="J228" s="245"/>
      <c r="K228" s="246"/>
      <c r="L228" s="243"/>
      <c r="M228" s="119"/>
      <c r="N228" s="243"/>
      <c r="O228" s="250"/>
      <c r="P228" s="251"/>
      <c r="Q228" s="243"/>
      <c r="R228" s="252"/>
      <c r="S228" s="247"/>
      <c r="T228" s="252"/>
      <c r="U228" s="247"/>
      <c r="V228" s="251"/>
      <c r="W228" s="273"/>
      <c r="X228" s="255"/>
      <c r="Y228" s="256"/>
      <c r="Z228" s="257"/>
      <c r="AA228" s="258"/>
      <c r="AB228" s="239"/>
      <c r="AC228" s="240"/>
      <c r="AD228" s="241"/>
    </row>
    <row r="229" spans="1:30" ht="15" customHeight="1">
      <c r="A229" s="242"/>
      <c r="B229" s="119"/>
      <c r="C229" s="160"/>
      <c r="D229" s="161"/>
      <c r="E229" s="362"/>
      <c r="F229" s="363"/>
      <c r="G229" s="363"/>
      <c r="H229" s="363"/>
      <c r="I229" s="364"/>
      <c r="J229" s="245"/>
      <c r="K229" s="246"/>
      <c r="L229" s="160"/>
      <c r="M229" s="119"/>
      <c r="N229" s="160"/>
      <c r="O229" s="269"/>
      <c r="P229" s="270"/>
      <c r="Q229" s="243"/>
      <c r="R229" s="252"/>
      <c r="S229" s="247"/>
      <c r="T229" s="252"/>
      <c r="U229" s="247"/>
      <c r="V229" s="251"/>
      <c r="W229" s="243"/>
      <c r="X229" s="271"/>
      <c r="Y229" s="256"/>
      <c r="Z229" s="257"/>
      <c r="AA229" s="258"/>
      <c r="AB229" s="239"/>
      <c r="AC229" s="240"/>
      <c r="AD229" s="241"/>
    </row>
    <row r="230" spans="1:30" ht="15" customHeight="1">
      <c r="A230" s="242"/>
      <c r="B230" s="119"/>
      <c r="C230" s="160"/>
      <c r="D230" s="161"/>
      <c r="E230" s="362"/>
      <c r="F230" s="363"/>
      <c r="G230" s="363"/>
      <c r="H230" s="363"/>
      <c r="I230" s="364"/>
      <c r="J230" s="245"/>
      <c r="K230" s="246"/>
      <c r="L230" s="160"/>
      <c r="M230" s="119"/>
      <c r="N230" s="160"/>
      <c r="O230" s="269"/>
      <c r="P230" s="270"/>
      <c r="Q230" s="243"/>
      <c r="R230" s="252"/>
      <c r="S230" s="247"/>
      <c r="T230" s="252"/>
      <c r="U230" s="247"/>
      <c r="V230" s="251"/>
      <c r="W230" s="243"/>
      <c r="X230" s="271"/>
      <c r="Y230" s="256"/>
      <c r="Z230" s="257"/>
      <c r="AA230" s="258"/>
      <c r="AB230" s="239"/>
      <c r="AC230" s="240"/>
      <c r="AD230" s="241"/>
    </row>
    <row r="231" spans="1:30">
      <c r="A231" s="242"/>
      <c r="B231" s="119"/>
      <c r="C231" s="243"/>
      <c r="D231" s="244"/>
      <c r="E231" s="362"/>
      <c r="F231" s="363"/>
      <c r="G231" s="363"/>
      <c r="H231" s="363"/>
      <c r="I231" s="364"/>
      <c r="J231" s="245"/>
      <c r="K231" s="246"/>
      <c r="L231" s="243"/>
      <c r="M231" s="119"/>
      <c r="N231" s="243"/>
      <c r="O231" s="250"/>
      <c r="P231" s="251"/>
      <c r="Q231" s="243"/>
      <c r="R231" s="252"/>
      <c r="S231" s="247"/>
      <c r="T231" s="252"/>
      <c r="U231" s="247"/>
      <c r="V231" s="251"/>
      <c r="W231" s="273"/>
      <c r="X231" s="255"/>
      <c r="Y231" s="256"/>
      <c r="Z231" s="257"/>
      <c r="AA231" s="258"/>
      <c r="AB231" s="239"/>
      <c r="AC231" s="240"/>
      <c r="AD231" s="241"/>
    </row>
    <row r="232" spans="1:30" ht="15" customHeight="1">
      <c r="A232" s="242"/>
      <c r="B232" s="119"/>
      <c r="C232" s="160"/>
      <c r="D232" s="161"/>
      <c r="E232" s="362"/>
      <c r="F232" s="363"/>
      <c r="G232" s="363"/>
      <c r="H232" s="363"/>
      <c r="I232" s="364"/>
      <c r="J232" s="245"/>
      <c r="K232" s="246"/>
      <c r="L232" s="160"/>
      <c r="M232" s="119"/>
      <c r="N232" s="160"/>
      <c r="O232" s="269"/>
      <c r="P232" s="270"/>
      <c r="Q232" s="243"/>
      <c r="R232" s="252"/>
      <c r="S232" s="247"/>
      <c r="T232" s="252"/>
      <c r="U232" s="247"/>
      <c r="V232" s="251"/>
      <c r="W232" s="243"/>
      <c r="X232" s="271"/>
      <c r="Y232" s="256"/>
      <c r="Z232" s="257"/>
      <c r="AA232" s="258"/>
      <c r="AB232" s="239"/>
      <c r="AC232" s="240"/>
      <c r="AD232" s="241"/>
    </row>
    <row r="233" spans="1:30" ht="15" customHeight="1">
      <c r="A233" s="242"/>
      <c r="B233" s="119"/>
      <c r="C233" s="160"/>
      <c r="D233" s="161"/>
      <c r="E233" s="362"/>
      <c r="F233" s="363"/>
      <c r="G233" s="363"/>
      <c r="H233" s="363"/>
      <c r="I233" s="364"/>
      <c r="J233" s="245"/>
      <c r="K233" s="246"/>
      <c r="L233" s="160"/>
      <c r="M233" s="119"/>
      <c r="N233" s="160"/>
      <c r="O233" s="269"/>
      <c r="P233" s="270"/>
      <c r="Q233" s="243"/>
      <c r="R233" s="252"/>
      <c r="S233" s="247"/>
      <c r="T233" s="252"/>
      <c r="U233" s="247"/>
      <c r="V233" s="251"/>
      <c r="W233" s="243"/>
      <c r="X233" s="271"/>
      <c r="Y233" s="256"/>
      <c r="Z233" s="257"/>
      <c r="AA233" s="258"/>
      <c r="AB233" s="239"/>
      <c r="AC233" s="240"/>
      <c r="AD233" s="241"/>
    </row>
    <row r="234" spans="1:30">
      <c r="A234" s="242"/>
      <c r="B234" s="119"/>
      <c r="C234" s="243"/>
      <c r="D234" s="244"/>
      <c r="E234" s="362"/>
      <c r="F234" s="363"/>
      <c r="G234" s="363"/>
      <c r="H234" s="363"/>
      <c r="I234" s="364"/>
      <c r="J234" s="245"/>
      <c r="K234" s="246"/>
      <c r="L234" s="243"/>
      <c r="M234" s="119"/>
      <c r="N234" s="243"/>
      <c r="O234" s="250"/>
      <c r="P234" s="251"/>
      <c r="Q234" s="243"/>
      <c r="R234" s="252"/>
      <c r="S234" s="247"/>
      <c r="T234" s="252"/>
      <c r="U234" s="247"/>
      <c r="V234" s="251"/>
      <c r="W234" s="273"/>
      <c r="X234" s="255"/>
      <c r="Y234" s="256"/>
      <c r="Z234" s="257"/>
      <c r="AA234" s="258"/>
      <c r="AB234" s="239"/>
      <c r="AC234" s="240"/>
      <c r="AD234" s="241"/>
    </row>
    <row r="235" spans="1:30" ht="15" customHeight="1">
      <c r="A235" s="242"/>
      <c r="B235" s="119"/>
      <c r="C235" s="160"/>
      <c r="D235" s="161"/>
      <c r="E235" s="362"/>
      <c r="F235" s="363"/>
      <c r="G235" s="363"/>
      <c r="H235" s="363"/>
      <c r="I235" s="364"/>
      <c r="J235" s="245"/>
      <c r="K235" s="246"/>
      <c r="L235" s="160"/>
      <c r="M235" s="119"/>
      <c r="N235" s="160"/>
      <c r="O235" s="269"/>
      <c r="P235" s="270"/>
      <c r="Q235" s="243"/>
      <c r="R235" s="252"/>
      <c r="S235" s="247"/>
      <c r="T235" s="252"/>
      <c r="U235" s="247"/>
      <c r="V235" s="251"/>
      <c r="W235" s="243"/>
      <c r="X235" s="271"/>
      <c r="Y235" s="256"/>
      <c r="Z235" s="257"/>
      <c r="AA235" s="258"/>
      <c r="AB235" s="239"/>
      <c r="AC235" s="240"/>
      <c r="AD235" s="241"/>
    </row>
    <row r="236" spans="1:30" ht="15" customHeight="1">
      <c r="A236" s="242"/>
      <c r="B236" s="119"/>
      <c r="C236" s="160"/>
      <c r="D236" s="161"/>
      <c r="E236" s="362"/>
      <c r="F236" s="363"/>
      <c r="G236" s="363"/>
      <c r="H236" s="363"/>
      <c r="I236" s="364"/>
      <c r="J236" s="245"/>
      <c r="K236" s="246"/>
      <c r="L236" s="160"/>
      <c r="M236" s="119"/>
      <c r="N236" s="160"/>
      <c r="O236" s="269"/>
      <c r="P236" s="270"/>
      <c r="Q236" s="243"/>
      <c r="R236" s="252"/>
      <c r="S236" s="247"/>
      <c r="T236" s="252"/>
      <c r="U236" s="247"/>
      <c r="V236" s="251"/>
      <c r="W236" s="243"/>
      <c r="X236" s="271"/>
      <c r="Y236" s="256"/>
      <c r="Z236" s="257"/>
      <c r="AA236" s="258"/>
      <c r="AB236" s="239"/>
      <c r="AC236" s="240"/>
      <c r="AD236" s="241"/>
    </row>
    <row r="237" spans="1:30">
      <c r="A237" s="242"/>
      <c r="B237" s="119"/>
      <c r="C237" s="243"/>
      <c r="D237" s="244"/>
      <c r="E237" s="362"/>
      <c r="F237" s="363"/>
      <c r="G237" s="363"/>
      <c r="H237" s="363"/>
      <c r="I237" s="364"/>
      <c r="J237" s="245"/>
      <c r="K237" s="246"/>
      <c r="L237" s="243"/>
      <c r="M237" s="119"/>
      <c r="N237" s="243"/>
      <c r="O237" s="250"/>
      <c r="P237" s="251"/>
      <c r="Q237" s="243"/>
      <c r="R237" s="252"/>
      <c r="S237" s="247"/>
      <c r="T237" s="252"/>
      <c r="U237" s="247"/>
      <c r="V237" s="251"/>
      <c r="W237" s="273"/>
      <c r="X237" s="255"/>
      <c r="Y237" s="256"/>
      <c r="Z237" s="257"/>
      <c r="AA237" s="258"/>
      <c r="AB237" s="239"/>
      <c r="AC237" s="240"/>
      <c r="AD237" s="241"/>
    </row>
    <row r="238" spans="1:30" ht="15" customHeight="1" thickBot="1">
      <c r="A238" s="242"/>
      <c r="B238" s="119"/>
      <c r="C238" s="160"/>
      <c r="D238" s="244"/>
      <c r="E238" s="362"/>
      <c r="F238" s="363"/>
      <c r="G238" s="363"/>
      <c r="H238" s="363"/>
      <c r="I238" s="364"/>
      <c r="J238" s="277"/>
      <c r="K238" s="259"/>
      <c r="L238" s="160"/>
      <c r="M238" s="119"/>
      <c r="N238" s="160"/>
      <c r="O238" s="183"/>
      <c r="P238" s="270"/>
      <c r="Q238" s="243"/>
      <c r="R238" s="252"/>
      <c r="S238" s="247"/>
      <c r="T238" s="252"/>
      <c r="U238" s="247"/>
      <c r="V238" s="251"/>
      <c r="W238" s="243"/>
      <c r="X238" s="255"/>
      <c r="Y238" s="256"/>
      <c r="Z238" s="257"/>
      <c r="AA238" s="258"/>
      <c r="AB238" s="239"/>
      <c r="AC238" s="240"/>
      <c r="AD238" s="241"/>
    </row>
    <row r="239" spans="1:30">
      <c r="A239" s="260"/>
      <c r="B239" s="261"/>
      <c r="C239" s="261"/>
      <c r="D239" s="262"/>
      <c r="E239" s="263"/>
      <c r="F239" s="263"/>
      <c r="G239" s="263"/>
      <c r="H239" s="263"/>
      <c r="I239" s="263"/>
      <c r="J239" s="261"/>
      <c r="K239" s="263"/>
      <c r="L239" s="261"/>
      <c r="M239" s="261"/>
      <c r="N239" s="261"/>
    </row>
    <row r="240" spans="1:30">
      <c r="A240" s="266"/>
      <c r="B240" s="267" t="s">
        <v>2086</v>
      </c>
    </row>
    <row r="241" spans="1:2">
      <c r="A241" s="278"/>
      <c r="B241" s="267" t="s">
        <v>2087</v>
      </c>
    </row>
    <row r="1048576" spans="11:11">
      <c r="K1048576" s="120"/>
    </row>
  </sheetData>
  <autoFilter ref="A4:AD62" xr:uid="{00000000-0009-0000-0000-000000000000}">
    <filterColumn colId="4" showButton="0"/>
    <filterColumn colId="5" showButton="0"/>
    <filterColumn colId="6" showButton="0"/>
    <filterColumn colId="7" showButton="0"/>
    <filterColumn colId="11" showButton="0"/>
    <filterColumn colId="12" showButton="0"/>
  </autoFilter>
  <mergeCells count="245">
    <mergeCell ref="G1:AD1"/>
    <mergeCell ref="G2:I2"/>
    <mergeCell ref="K2:N2"/>
    <mergeCell ref="T2:AD2"/>
    <mergeCell ref="G3:H3"/>
    <mergeCell ref="J3:K3"/>
    <mergeCell ref="M3:N3"/>
    <mergeCell ref="AC3:AD3"/>
    <mergeCell ref="E8:I8"/>
    <mergeCell ref="E9:I9"/>
    <mergeCell ref="E10:I10"/>
    <mergeCell ref="E11:I11"/>
    <mergeCell ref="E12:I12"/>
    <mergeCell ref="E13:I13"/>
    <mergeCell ref="B4:D4"/>
    <mergeCell ref="E4:I4"/>
    <mergeCell ref="L4:N4"/>
    <mergeCell ref="E5:I5"/>
    <mergeCell ref="E6:I6"/>
    <mergeCell ref="E7:I7"/>
    <mergeCell ref="E20:I20"/>
    <mergeCell ref="E21:I21"/>
    <mergeCell ref="E22:I22"/>
    <mergeCell ref="E23:I23"/>
    <mergeCell ref="E24:I24"/>
    <mergeCell ref="E25:I25"/>
    <mergeCell ref="E14:I14"/>
    <mergeCell ref="E15:I15"/>
    <mergeCell ref="E16:I16"/>
    <mergeCell ref="E17:I17"/>
    <mergeCell ref="E18:I18"/>
    <mergeCell ref="E19:I19"/>
    <mergeCell ref="E32:I32"/>
    <mergeCell ref="E33:I33"/>
    <mergeCell ref="E34:I34"/>
    <mergeCell ref="E35:I35"/>
    <mergeCell ref="E36:I36"/>
    <mergeCell ref="E37:I37"/>
    <mergeCell ref="E26:I26"/>
    <mergeCell ref="E27:I27"/>
    <mergeCell ref="E28:I28"/>
    <mergeCell ref="E29:I29"/>
    <mergeCell ref="E30:I30"/>
    <mergeCell ref="E31:I31"/>
    <mergeCell ref="E44:I44"/>
    <mergeCell ref="E45:I45"/>
    <mergeCell ref="E46:I46"/>
    <mergeCell ref="E47:I47"/>
    <mergeCell ref="E48:I48"/>
    <mergeCell ref="E49:I49"/>
    <mergeCell ref="E38:I38"/>
    <mergeCell ref="E39:I39"/>
    <mergeCell ref="E40:I40"/>
    <mergeCell ref="E41:I41"/>
    <mergeCell ref="E42:I42"/>
    <mergeCell ref="E43:I43"/>
    <mergeCell ref="E56:I56"/>
    <mergeCell ref="E57:I57"/>
    <mergeCell ref="E58:I58"/>
    <mergeCell ref="E59:I59"/>
    <mergeCell ref="E60:I60"/>
    <mergeCell ref="E61:I61"/>
    <mergeCell ref="E50:I50"/>
    <mergeCell ref="E51:I51"/>
    <mergeCell ref="E52:I52"/>
    <mergeCell ref="E53:I53"/>
    <mergeCell ref="E54:I54"/>
    <mergeCell ref="E55:I55"/>
    <mergeCell ref="E68:I68"/>
    <mergeCell ref="E69:I69"/>
    <mergeCell ref="E70:I70"/>
    <mergeCell ref="E71:I71"/>
    <mergeCell ref="E72:I72"/>
    <mergeCell ref="E73:I73"/>
    <mergeCell ref="E62:I62"/>
    <mergeCell ref="E63:I63"/>
    <mergeCell ref="E64:I64"/>
    <mergeCell ref="E65:I65"/>
    <mergeCell ref="E66:I66"/>
    <mergeCell ref="E67:I67"/>
    <mergeCell ref="E80:I80"/>
    <mergeCell ref="E81:I81"/>
    <mergeCell ref="E82:I82"/>
    <mergeCell ref="E83:I83"/>
    <mergeCell ref="E84:I84"/>
    <mergeCell ref="E85:I85"/>
    <mergeCell ref="E74:I74"/>
    <mergeCell ref="E75:I75"/>
    <mergeCell ref="E76:I76"/>
    <mergeCell ref="E77:I77"/>
    <mergeCell ref="E78:I78"/>
    <mergeCell ref="E79:I79"/>
    <mergeCell ref="E92:I92"/>
    <mergeCell ref="E93:I93"/>
    <mergeCell ref="E94:I94"/>
    <mergeCell ref="E95:I95"/>
    <mergeCell ref="E96:I96"/>
    <mergeCell ref="E97:I97"/>
    <mergeCell ref="E86:I86"/>
    <mergeCell ref="E87:I87"/>
    <mergeCell ref="E88:I88"/>
    <mergeCell ref="E89:I89"/>
    <mergeCell ref="E90:I90"/>
    <mergeCell ref="E91:I91"/>
    <mergeCell ref="E104:I104"/>
    <mergeCell ref="E105:I105"/>
    <mergeCell ref="E106:I106"/>
    <mergeCell ref="E107:I107"/>
    <mergeCell ref="E108:I108"/>
    <mergeCell ref="E109:I109"/>
    <mergeCell ref="E98:I98"/>
    <mergeCell ref="E99:I99"/>
    <mergeCell ref="E100:I100"/>
    <mergeCell ref="E101:I101"/>
    <mergeCell ref="E102:I102"/>
    <mergeCell ref="E103:I103"/>
    <mergeCell ref="E116:I116"/>
    <mergeCell ref="E117:I117"/>
    <mergeCell ref="E118:I118"/>
    <mergeCell ref="E119:I119"/>
    <mergeCell ref="E120:I120"/>
    <mergeCell ref="E121:I121"/>
    <mergeCell ref="E110:I110"/>
    <mergeCell ref="E111:I111"/>
    <mergeCell ref="E112:I112"/>
    <mergeCell ref="E113:I113"/>
    <mergeCell ref="E114:I114"/>
    <mergeCell ref="E115:I115"/>
    <mergeCell ref="E128:I128"/>
    <mergeCell ref="E129:I129"/>
    <mergeCell ref="E130:I130"/>
    <mergeCell ref="E131:I131"/>
    <mergeCell ref="E132:I132"/>
    <mergeCell ref="E133:I133"/>
    <mergeCell ref="E122:I122"/>
    <mergeCell ref="E123:I123"/>
    <mergeCell ref="E124:I124"/>
    <mergeCell ref="E125:I125"/>
    <mergeCell ref="E126:I126"/>
    <mergeCell ref="E127:I127"/>
    <mergeCell ref="E140:I140"/>
    <mergeCell ref="E141:I141"/>
    <mergeCell ref="E142:I142"/>
    <mergeCell ref="E143:I143"/>
    <mergeCell ref="E144:I144"/>
    <mergeCell ref="E145:I145"/>
    <mergeCell ref="E134:I134"/>
    <mergeCell ref="E135:I135"/>
    <mergeCell ref="E136:I136"/>
    <mergeCell ref="E137:I137"/>
    <mergeCell ref="E138:I138"/>
    <mergeCell ref="E139:I139"/>
    <mergeCell ref="E152:I152"/>
    <mergeCell ref="E153:I153"/>
    <mergeCell ref="E154:I154"/>
    <mergeCell ref="E155:I155"/>
    <mergeCell ref="E156:I156"/>
    <mergeCell ref="E157:I157"/>
    <mergeCell ref="E146:I146"/>
    <mergeCell ref="E147:I147"/>
    <mergeCell ref="E148:I148"/>
    <mergeCell ref="E149:I149"/>
    <mergeCell ref="E150:I150"/>
    <mergeCell ref="E151:I151"/>
    <mergeCell ref="E164:I164"/>
    <mergeCell ref="E165:I165"/>
    <mergeCell ref="E166:I166"/>
    <mergeCell ref="E167:I167"/>
    <mergeCell ref="E168:I168"/>
    <mergeCell ref="E169:I169"/>
    <mergeCell ref="E158:I158"/>
    <mergeCell ref="E159:I159"/>
    <mergeCell ref="E160:I160"/>
    <mergeCell ref="E161:I161"/>
    <mergeCell ref="E162:I162"/>
    <mergeCell ref="E163:I163"/>
    <mergeCell ref="E176:I176"/>
    <mergeCell ref="E177:I177"/>
    <mergeCell ref="E178:I178"/>
    <mergeCell ref="E179:I179"/>
    <mergeCell ref="E180:I180"/>
    <mergeCell ref="E181:I181"/>
    <mergeCell ref="E170:I170"/>
    <mergeCell ref="E171:I171"/>
    <mergeCell ref="E172:I172"/>
    <mergeCell ref="E173:I173"/>
    <mergeCell ref="E174:I174"/>
    <mergeCell ref="E175:I175"/>
    <mergeCell ref="E188:I188"/>
    <mergeCell ref="E189:I189"/>
    <mergeCell ref="E190:I190"/>
    <mergeCell ref="E191:I191"/>
    <mergeCell ref="E192:I192"/>
    <mergeCell ref="E193:I193"/>
    <mergeCell ref="E182:I182"/>
    <mergeCell ref="E183:I183"/>
    <mergeCell ref="E184:I184"/>
    <mergeCell ref="E185:I185"/>
    <mergeCell ref="E186:I186"/>
    <mergeCell ref="E187:I187"/>
    <mergeCell ref="E200:I200"/>
    <mergeCell ref="E201:I201"/>
    <mergeCell ref="E202:I202"/>
    <mergeCell ref="E203:I203"/>
    <mergeCell ref="E204:I204"/>
    <mergeCell ref="E205:I205"/>
    <mergeCell ref="E194:I194"/>
    <mergeCell ref="E195:I195"/>
    <mergeCell ref="E196:I196"/>
    <mergeCell ref="E197:I197"/>
    <mergeCell ref="E198:I198"/>
    <mergeCell ref="E199:I199"/>
    <mergeCell ref="E212:I212"/>
    <mergeCell ref="E213:I213"/>
    <mergeCell ref="E214:I214"/>
    <mergeCell ref="E215:I215"/>
    <mergeCell ref="E216:I216"/>
    <mergeCell ref="E217:I217"/>
    <mergeCell ref="E206:I206"/>
    <mergeCell ref="E207:I207"/>
    <mergeCell ref="E208:I208"/>
    <mergeCell ref="E209:I209"/>
    <mergeCell ref="E210:I210"/>
    <mergeCell ref="E211:I211"/>
    <mergeCell ref="E224:I224"/>
    <mergeCell ref="E225:I225"/>
    <mergeCell ref="E226:I226"/>
    <mergeCell ref="E227:I227"/>
    <mergeCell ref="E228:I228"/>
    <mergeCell ref="E229:I229"/>
    <mergeCell ref="E218:I218"/>
    <mergeCell ref="E219:I219"/>
    <mergeCell ref="E220:I220"/>
    <mergeCell ref="E221:I221"/>
    <mergeCell ref="E222:I222"/>
    <mergeCell ref="E223:I223"/>
    <mergeCell ref="E236:I236"/>
    <mergeCell ref="E237:I237"/>
    <mergeCell ref="E238:I238"/>
    <mergeCell ref="E230:I230"/>
    <mergeCell ref="E231:I231"/>
    <mergeCell ref="E232:I232"/>
    <mergeCell ref="E233:I233"/>
    <mergeCell ref="E234:I234"/>
    <mergeCell ref="E235:I235"/>
  </mergeCells>
  <phoneticPr fontId="60" type="noConversion"/>
  <conditionalFormatting sqref="B228:D228 B231:D231">
    <cfRule type="expression" dxfId="4885" priority="2419">
      <formula>#REF!="y"</formula>
    </cfRule>
    <cfRule type="expression" dxfId="4884" priority="2420">
      <formula>#REF!="y"</formula>
    </cfRule>
  </conditionalFormatting>
  <conditionalFormatting sqref="B237:D237">
    <cfRule type="expression" dxfId="4883" priority="2417">
      <formula>#REF!="y"</formula>
    </cfRule>
    <cfRule type="expression" dxfId="4882" priority="2418">
      <formula>#REF!="y"</formula>
    </cfRule>
  </conditionalFormatting>
  <conditionalFormatting sqref="B229:B230 B232:B233 B235:B236 B238 B222:B223 B225:B226 B60 B215:B216 B218:B219 B205:B206 B208:B209 B198:B199 B201:B202 B188:B189 B191:B192 B181:B182 B184:B185 B171:B172 B174:B175 B164:B165 B167:B168 B154:B155 B157:B158 B147:B148 B150:B151 B137:B138 B140:B141 B130:B131 B133:B134 B120:B121 B123:B124 B113:B114 B116:B117 B103:B104 B106:B107">
    <cfRule type="expression" dxfId="4881" priority="2415">
      <formula>$T59="y"</formula>
    </cfRule>
    <cfRule type="expression" dxfId="4880" priority="2416">
      <formula>$R59="y"</formula>
    </cfRule>
  </conditionalFormatting>
  <conditionalFormatting sqref="M238 D238 J238:K238">
    <cfRule type="expression" dxfId="4879" priority="2413">
      <formula>$T238="y"</formula>
    </cfRule>
    <cfRule type="expression" dxfId="4878" priority="2414">
      <formula>$R238="y"</formula>
    </cfRule>
  </conditionalFormatting>
  <conditionalFormatting sqref="J228:N228 O228:AD238 X221:AD227 O211:AD220 X204:AD210 O194:AD203 X187:AD193 O177:AD186 X170:AD176 O160:AD169 X153:AD159 O143:AD152 X136:AD142 O126:AD135 X119:AD125 O109:AD118 X102:AD108 O15 T15:W15 Z15:AD15 O18:O19 Y33:Z33 T16:AD23 T29:W29 Z34:AD34 T31:W31 T24:W26 Y29:Z29 Z30:Z32 Y24:AD28 AB29:AD33 Y35:Z35 T35:W38 Z37 AB35:AD35 AC37:AD37 Z36:AD36 Z38:AD38 T55:W56 Z55:Z57 O59 T58:Z60 AB55:AD60 O62 T63:W63 Y62:Z63 T64:Z66 X67:Z72 O76 T74:X74 X73 Z73:Z74 T75:Z78 Y80:Z80 Z79 T84:Z84 Y82:Z83 AB62:AD80 X85:Z87 Z91 Y88:Z90 T92:Z93 O99:AD101 O94:O98 AB82:AD98">
    <cfRule type="expression" dxfId="4877" priority="2411">
      <formula>#REF!="y"</formula>
    </cfRule>
    <cfRule type="expression" dxfId="4876" priority="2412">
      <formula>#REF!="y"</formula>
    </cfRule>
  </conditionalFormatting>
  <conditionalFormatting sqref="M229:M230">
    <cfRule type="expression" dxfId="4875" priority="2405">
      <formula>$T229="y"</formula>
    </cfRule>
    <cfRule type="expression" dxfId="4874" priority="2406">
      <formula>$R229="y"</formula>
    </cfRule>
  </conditionalFormatting>
  <conditionalFormatting sqref="M229:M230">
    <cfRule type="expression" dxfId="4873" priority="2403">
      <formula>$T229="y"</formula>
    </cfRule>
    <cfRule type="expression" dxfId="4872" priority="2404">
      <formula>$R229="y"</formula>
    </cfRule>
  </conditionalFormatting>
  <conditionalFormatting sqref="D229:D230">
    <cfRule type="expression" dxfId="4871" priority="2401">
      <formula>$T229="y"</formula>
    </cfRule>
    <cfRule type="expression" dxfId="4870" priority="2402">
      <formula>$R229="y"</formula>
    </cfRule>
  </conditionalFormatting>
  <conditionalFormatting sqref="J229:J230">
    <cfRule type="expression" dxfId="4869" priority="2399">
      <formula>$T229="y"</formula>
    </cfRule>
    <cfRule type="expression" dxfId="4868" priority="2400">
      <formula>$R229="y"</formula>
    </cfRule>
  </conditionalFormatting>
  <conditionalFormatting sqref="K229:K230">
    <cfRule type="expression" dxfId="4867" priority="2397">
      <formula>$T229="y"</formula>
    </cfRule>
    <cfRule type="expression" dxfId="4866" priority="2398">
      <formula>$R229="y"</formula>
    </cfRule>
  </conditionalFormatting>
  <conditionalFormatting sqref="J231:N231">
    <cfRule type="expression" dxfId="4865" priority="2409">
      <formula>#REF!="y"</formula>
    </cfRule>
    <cfRule type="expression" dxfId="4864" priority="2410">
      <formula>#REF!="y"</formula>
    </cfRule>
  </conditionalFormatting>
  <conditionalFormatting sqref="M232:M233">
    <cfRule type="expression" dxfId="4863" priority="2391">
      <formula>$T232="y"</formula>
    </cfRule>
    <cfRule type="expression" dxfId="4862" priority="2392">
      <formula>$R232="y"</formula>
    </cfRule>
  </conditionalFormatting>
  <conditionalFormatting sqref="M232:M233">
    <cfRule type="expression" dxfId="4861" priority="2389">
      <formula>$T232="y"</formula>
    </cfRule>
    <cfRule type="expression" dxfId="4860" priority="2390">
      <formula>$R232="y"</formula>
    </cfRule>
  </conditionalFormatting>
  <conditionalFormatting sqref="D232:D233">
    <cfRule type="expression" dxfId="4859" priority="2387">
      <formula>$T232="y"</formula>
    </cfRule>
    <cfRule type="expression" dxfId="4858" priority="2388">
      <formula>$R232="y"</formula>
    </cfRule>
  </conditionalFormatting>
  <conditionalFormatting sqref="J232:J233">
    <cfRule type="expression" dxfId="4857" priority="2385">
      <formula>$T232="y"</formula>
    </cfRule>
    <cfRule type="expression" dxfId="4856" priority="2386">
      <formula>$R232="y"</formula>
    </cfRule>
  </conditionalFormatting>
  <conditionalFormatting sqref="K232:K233">
    <cfRule type="expression" dxfId="4855" priority="2383">
      <formula>$T232="y"</formula>
    </cfRule>
    <cfRule type="expression" dxfId="4854" priority="2384">
      <formula>$R232="y"</formula>
    </cfRule>
  </conditionalFormatting>
  <conditionalFormatting sqref="J234:N234 B234:D234">
    <cfRule type="expression" dxfId="4853" priority="2395">
      <formula>#REF!="y"</formula>
    </cfRule>
    <cfRule type="expression" dxfId="4852" priority="2396">
      <formula>#REF!="y"</formula>
    </cfRule>
  </conditionalFormatting>
  <conditionalFormatting sqref="M235:M236">
    <cfRule type="expression" dxfId="4851" priority="2377">
      <formula>$T235="y"</formula>
    </cfRule>
    <cfRule type="expression" dxfId="4850" priority="2378">
      <formula>$R235="y"</formula>
    </cfRule>
  </conditionalFormatting>
  <conditionalFormatting sqref="M235:M236">
    <cfRule type="expression" dxfId="4849" priority="2375">
      <formula>$T235="y"</formula>
    </cfRule>
    <cfRule type="expression" dxfId="4848" priority="2376">
      <formula>$R235="y"</formula>
    </cfRule>
  </conditionalFormatting>
  <conditionalFormatting sqref="D235:D236">
    <cfRule type="expression" dxfId="4847" priority="2373">
      <formula>$T235="y"</formula>
    </cfRule>
    <cfRule type="expression" dxfId="4846" priority="2374">
      <formula>$R235="y"</formula>
    </cfRule>
  </conditionalFormatting>
  <conditionalFormatting sqref="J235:J236">
    <cfRule type="expression" dxfId="4845" priority="2371">
      <formula>$T235="y"</formula>
    </cfRule>
    <cfRule type="expression" dxfId="4844" priority="2372">
      <formula>$R235="y"</formula>
    </cfRule>
  </conditionalFormatting>
  <conditionalFormatting sqref="K235:K236">
    <cfRule type="expression" dxfId="4843" priority="2369">
      <formula>$T235="y"</formula>
    </cfRule>
    <cfRule type="expression" dxfId="4842" priority="2370">
      <formula>$R235="y"</formula>
    </cfRule>
  </conditionalFormatting>
  <conditionalFormatting sqref="J237:N237">
    <cfRule type="expression" dxfId="4841" priority="2381">
      <formula>#REF!="y"</formula>
    </cfRule>
    <cfRule type="expression" dxfId="4840" priority="2382">
      <formula>#REF!="y"</formula>
    </cfRule>
  </conditionalFormatting>
  <conditionalFormatting sqref="B239:N239">
    <cfRule type="expression" dxfId="4839" priority="2421">
      <formula>#REF!="y"</formula>
    </cfRule>
    <cfRule type="expression" dxfId="4838" priority="2422">
      <formula>#REF!="y"</formula>
    </cfRule>
  </conditionalFormatting>
  <conditionalFormatting sqref="B224:D224 B227:D227">
    <cfRule type="expression" dxfId="4837" priority="2363">
      <formula>#REF!="y"</formula>
    </cfRule>
    <cfRule type="expression" dxfId="4836" priority="2364">
      <formula>#REF!="y"</formula>
    </cfRule>
  </conditionalFormatting>
  <conditionalFormatting sqref="J221:N221">
    <cfRule type="expression" dxfId="4835" priority="2361">
      <formula>#REF!="y"</formula>
    </cfRule>
    <cfRule type="expression" dxfId="4834" priority="2362">
      <formula>#REF!="y"</formula>
    </cfRule>
  </conditionalFormatting>
  <conditionalFormatting sqref="M222:M223">
    <cfRule type="expression" dxfId="4833" priority="2355">
      <formula>$T222="y"</formula>
    </cfRule>
    <cfRule type="expression" dxfId="4832" priority="2356">
      <formula>$R222="y"</formula>
    </cfRule>
  </conditionalFormatting>
  <conditionalFormatting sqref="M222:M223">
    <cfRule type="expression" dxfId="4831" priority="2353">
      <formula>$T222="y"</formula>
    </cfRule>
    <cfRule type="expression" dxfId="4830" priority="2354">
      <formula>$R222="y"</formula>
    </cfRule>
  </conditionalFormatting>
  <conditionalFormatting sqref="D222:D223">
    <cfRule type="expression" dxfId="4829" priority="2351">
      <formula>$T222="y"</formula>
    </cfRule>
    <cfRule type="expression" dxfId="4828" priority="2352">
      <formula>$R222="y"</formula>
    </cfRule>
  </conditionalFormatting>
  <conditionalFormatting sqref="J222:J223">
    <cfRule type="expression" dxfId="4827" priority="2349">
      <formula>$T222="y"</formula>
    </cfRule>
    <cfRule type="expression" dxfId="4826" priority="2350">
      <formula>$R222="y"</formula>
    </cfRule>
  </conditionalFormatting>
  <conditionalFormatting sqref="K222:K223">
    <cfRule type="expression" dxfId="4825" priority="2347">
      <formula>$T222="y"</formula>
    </cfRule>
    <cfRule type="expression" dxfId="4824" priority="2348">
      <formula>$R222="y"</formula>
    </cfRule>
  </conditionalFormatting>
  <conditionalFormatting sqref="J224:N224">
    <cfRule type="expression" dxfId="4823" priority="2359">
      <formula>#REF!="y"</formula>
    </cfRule>
    <cfRule type="expression" dxfId="4822" priority="2360">
      <formula>#REF!="y"</formula>
    </cfRule>
  </conditionalFormatting>
  <conditionalFormatting sqref="M225:M226">
    <cfRule type="expression" dxfId="4821" priority="2341">
      <formula>$T225="y"</formula>
    </cfRule>
    <cfRule type="expression" dxfId="4820" priority="2342">
      <formula>$R225="y"</formula>
    </cfRule>
  </conditionalFormatting>
  <conditionalFormatting sqref="M225:M226">
    <cfRule type="expression" dxfId="4819" priority="2339">
      <formula>$T225="y"</formula>
    </cfRule>
    <cfRule type="expression" dxfId="4818" priority="2340">
      <formula>$R225="y"</formula>
    </cfRule>
  </conditionalFormatting>
  <conditionalFormatting sqref="D225:D226">
    <cfRule type="expression" dxfId="4817" priority="2337">
      <formula>$T225="y"</formula>
    </cfRule>
    <cfRule type="expression" dxfId="4816" priority="2338">
      <formula>$R225="y"</formula>
    </cfRule>
  </conditionalFormatting>
  <conditionalFormatting sqref="J225:J226">
    <cfRule type="expression" dxfId="4815" priority="2335">
      <formula>$T225="y"</formula>
    </cfRule>
    <cfRule type="expression" dxfId="4814" priority="2336">
      <formula>$R225="y"</formula>
    </cfRule>
  </conditionalFormatting>
  <conditionalFormatting sqref="K225:K226">
    <cfRule type="expression" dxfId="4813" priority="2333">
      <formula>$T225="y"</formula>
    </cfRule>
    <cfRule type="expression" dxfId="4812" priority="2334">
      <formula>$R225="y"</formula>
    </cfRule>
  </conditionalFormatting>
  <conditionalFormatting sqref="J227:N227">
    <cfRule type="expression" dxfId="4811" priority="2345">
      <formula>#REF!="y"</formula>
    </cfRule>
    <cfRule type="expression" dxfId="4810" priority="2346">
      <formula>#REF!="y"</formula>
    </cfRule>
  </conditionalFormatting>
  <conditionalFormatting sqref="O221:U227">
    <cfRule type="expression" dxfId="4809" priority="2365">
      <formula>#REF!="y"</formula>
    </cfRule>
    <cfRule type="expression" dxfId="4808" priority="2366">
      <formula>#REF!="y"</formula>
    </cfRule>
  </conditionalFormatting>
  <conditionalFormatting sqref="E222:E238">
    <cfRule type="expression" dxfId="4807" priority="2331">
      <formula>#REF!="y"</formula>
    </cfRule>
    <cfRule type="expression" dxfId="4806" priority="2332">
      <formula>#REF!="y"</formula>
    </cfRule>
  </conditionalFormatting>
  <conditionalFormatting sqref="V221:W227">
    <cfRule type="expression" dxfId="4805" priority="2329">
      <formula>#REF!="y"</formula>
    </cfRule>
    <cfRule type="expression" dxfId="4804" priority="2330">
      <formula>#REF!="y"</formula>
    </cfRule>
  </conditionalFormatting>
  <conditionalFormatting sqref="B221:D221">
    <cfRule type="expression" dxfId="4803" priority="2327">
      <formula>#REF!="y"</formula>
    </cfRule>
    <cfRule type="expression" dxfId="4802" priority="2328">
      <formula>#REF!="y"</formula>
    </cfRule>
  </conditionalFormatting>
  <conditionalFormatting sqref="E221">
    <cfRule type="expression" dxfId="4801" priority="2325">
      <formula>#REF!="y"</formula>
    </cfRule>
    <cfRule type="expression" dxfId="4800" priority="2326">
      <formula>#REF!="y"</formula>
    </cfRule>
  </conditionalFormatting>
  <conditionalFormatting sqref="B211:D211 B214:D214">
    <cfRule type="expression" dxfId="4799" priority="2323">
      <formula>#REF!="y"</formula>
    </cfRule>
    <cfRule type="expression" dxfId="4798" priority="2324">
      <formula>#REF!="y"</formula>
    </cfRule>
  </conditionalFormatting>
  <conditionalFormatting sqref="B220:D220">
    <cfRule type="expression" dxfId="4797" priority="2321">
      <formula>#REF!="y"</formula>
    </cfRule>
    <cfRule type="expression" dxfId="4796" priority="2322">
      <formula>#REF!="y"</formula>
    </cfRule>
  </conditionalFormatting>
  <conditionalFormatting sqref="B212:B213">
    <cfRule type="expression" dxfId="4795" priority="2319">
      <formula>$T211="y"</formula>
    </cfRule>
    <cfRule type="expression" dxfId="4794" priority="2320">
      <formula>$R211="y"</formula>
    </cfRule>
  </conditionalFormatting>
  <conditionalFormatting sqref="J211:N211">
    <cfRule type="expression" dxfId="4793" priority="2317">
      <formula>#REF!="y"</formula>
    </cfRule>
    <cfRule type="expression" dxfId="4792" priority="2318">
      <formula>#REF!="y"</formula>
    </cfRule>
  </conditionalFormatting>
  <conditionalFormatting sqref="M212:M213">
    <cfRule type="expression" dxfId="4791" priority="2311">
      <formula>$T212="y"</formula>
    </cfRule>
    <cfRule type="expression" dxfId="4790" priority="2312">
      <formula>$R212="y"</formula>
    </cfRule>
  </conditionalFormatting>
  <conditionalFormatting sqref="M212:M213">
    <cfRule type="expression" dxfId="4789" priority="2309">
      <formula>$T212="y"</formula>
    </cfRule>
    <cfRule type="expression" dxfId="4788" priority="2310">
      <formula>$R212="y"</formula>
    </cfRule>
  </conditionalFormatting>
  <conditionalFormatting sqref="D212:D213">
    <cfRule type="expression" dxfId="4787" priority="2307">
      <formula>$T212="y"</formula>
    </cfRule>
    <cfRule type="expression" dxfId="4786" priority="2308">
      <formula>$R212="y"</formula>
    </cfRule>
  </conditionalFormatting>
  <conditionalFormatting sqref="J212:J213">
    <cfRule type="expression" dxfId="4785" priority="2305">
      <formula>$T212="y"</formula>
    </cfRule>
    <cfRule type="expression" dxfId="4784" priority="2306">
      <formula>$R212="y"</formula>
    </cfRule>
  </conditionalFormatting>
  <conditionalFormatting sqref="K212:K213">
    <cfRule type="expression" dxfId="4783" priority="2303">
      <formula>$T212="y"</formula>
    </cfRule>
    <cfRule type="expression" dxfId="4782" priority="2304">
      <formula>$R212="y"</formula>
    </cfRule>
  </conditionalFormatting>
  <conditionalFormatting sqref="J214:N214">
    <cfRule type="expression" dxfId="4781" priority="2315">
      <formula>#REF!="y"</formula>
    </cfRule>
    <cfRule type="expression" dxfId="4780" priority="2316">
      <formula>#REF!="y"</formula>
    </cfRule>
  </conditionalFormatting>
  <conditionalFormatting sqref="M215:M216">
    <cfRule type="expression" dxfId="4779" priority="2297">
      <formula>$T215="y"</formula>
    </cfRule>
    <cfRule type="expression" dxfId="4778" priority="2298">
      <formula>$R215="y"</formula>
    </cfRule>
  </conditionalFormatting>
  <conditionalFormatting sqref="M215:M216">
    <cfRule type="expression" dxfId="4777" priority="2295">
      <formula>$T215="y"</formula>
    </cfRule>
    <cfRule type="expression" dxfId="4776" priority="2296">
      <formula>$R215="y"</formula>
    </cfRule>
  </conditionalFormatting>
  <conditionalFormatting sqref="D215:D216">
    <cfRule type="expression" dxfId="4775" priority="2293">
      <formula>$T215="y"</formula>
    </cfRule>
    <cfRule type="expression" dxfId="4774" priority="2294">
      <formula>$R215="y"</formula>
    </cfRule>
  </conditionalFormatting>
  <conditionalFormatting sqref="J215:J216">
    <cfRule type="expression" dxfId="4773" priority="2291">
      <formula>$T215="y"</formula>
    </cfRule>
    <cfRule type="expression" dxfId="4772" priority="2292">
      <formula>$R215="y"</formula>
    </cfRule>
  </conditionalFormatting>
  <conditionalFormatting sqref="K215:K216">
    <cfRule type="expression" dxfId="4771" priority="2289">
      <formula>$T215="y"</formula>
    </cfRule>
    <cfRule type="expression" dxfId="4770" priority="2290">
      <formula>$R215="y"</formula>
    </cfRule>
  </conditionalFormatting>
  <conditionalFormatting sqref="J217:N217 B217:D217">
    <cfRule type="expression" dxfId="4769" priority="2301">
      <formula>#REF!="y"</formula>
    </cfRule>
    <cfRule type="expression" dxfId="4768" priority="2302">
      <formula>#REF!="y"</formula>
    </cfRule>
  </conditionalFormatting>
  <conditionalFormatting sqref="M218:M219">
    <cfRule type="expression" dxfId="4767" priority="2283">
      <formula>$T218="y"</formula>
    </cfRule>
    <cfRule type="expression" dxfId="4766" priority="2284">
      <formula>$R218="y"</formula>
    </cfRule>
  </conditionalFormatting>
  <conditionalFormatting sqref="M218:M219">
    <cfRule type="expression" dxfId="4765" priority="2281">
      <formula>$T218="y"</formula>
    </cfRule>
    <cfRule type="expression" dxfId="4764" priority="2282">
      <formula>$R218="y"</formula>
    </cfRule>
  </conditionalFormatting>
  <conditionalFormatting sqref="D218:D219">
    <cfRule type="expression" dxfId="4763" priority="2279">
      <formula>$T218="y"</formula>
    </cfRule>
    <cfRule type="expression" dxfId="4762" priority="2280">
      <formula>$R218="y"</formula>
    </cfRule>
  </conditionalFormatting>
  <conditionalFormatting sqref="J218:J219">
    <cfRule type="expression" dxfId="4761" priority="2277">
      <formula>$T218="y"</formula>
    </cfRule>
    <cfRule type="expression" dxfId="4760" priority="2278">
      <formula>$R218="y"</formula>
    </cfRule>
  </conditionalFormatting>
  <conditionalFormatting sqref="K218:K219">
    <cfRule type="expression" dxfId="4759" priority="2275">
      <formula>$T218="y"</formula>
    </cfRule>
    <cfRule type="expression" dxfId="4758" priority="2276">
      <formula>$R218="y"</formula>
    </cfRule>
  </conditionalFormatting>
  <conditionalFormatting sqref="J220:N220">
    <cfRule type="expression" dxfId="4757" priority="2287">
      <formula>#REF!="y"</formula>
    </cfRule>
    <cfRule type="expression" dxfId="4756" priority="2288">
      <formula>#REF!="y"</formula>
    </cfRule>
  </conditionalFormatting>
  <conditionalFormatting sqref="B207:D207 B210:D210">
    <cfRule type="expression" dxfId="4755" priority="2271">
      <formula>#REF!="y"</formula>
    </cfRule>
    <cfRule type="expression" dxfId="4754" priority="2272">
      <formula>#REF!="y"</formula>
    </cfRule>
  </conditionalFormatting>
  <conditionalFormatting sqref="J204:N204">
    <cfRule type="expression" dxfId="4753" priority="2269">
      <formula>#REF!="y"</formula>
    </cfRule>
    <cfRule type="expression" dxfId="4752" priority="2270">
      <formula>#REF!="y"</formula>
    </cfRule>
  </conditionalFormatting>
  <conditionalFormatting sqref="M205:M206">
    <cfRule type="expression" dxfId="4751" priority="2263">
      <formula>$T205="y"</formula>
    </cfRule>
    <cfRule type="expression" dxfId="4750" priority="2264">
      <formula>$R205="y"</formula>
    </cfRule>
  </conditionalFormatting>
  <conditionalFormatting sqref="M205:M206">
    <cfRule type="expression" dxfId="4749" priority="2261">
      <formula>$T205="y"</formula>
    </cfRule>
    <cfRule type="expression" dxfId="4748" priority="2262">
      <formula>$R205="y"</formula>
    </cfRule>
  </conditionalFormatting>
  <conditionalFormatting sqref="D205:D206">
    <cfRule type="expression" dxfId="4747" priority="2259">
      <formula>$T205="y"</formula>
    </cfRule>
    <cfRule type="expression" dxfId="4746" priority="2260">
      <formula>$R205="y"</formula>
    </cfRule>
  </conditionalFormatting>
  <conditionalFormatting sqref="J205:J206">
    <cfRule type="expression" dxfId="4745" priority="2257">
      <formula>$T205="y"</formula>
    </cfRule>
    <cfRule type="expression" dxfId="4744" priority="2258">
      <formula>$R205="y"</formula>
    </cfRule>
  </conditionalFormatting>
  <conditionalFormatting sqref="K205:K206">
    <cfRule type="expression" dxfId="4743" priority="2255">
      <formula>$T205="y"</formula>
    </cfRule>
    <cfRule type="expression" dxfId="4742" priority="2256">
      <formula>$R205="y"</formula>
    </cfRule>
  </conditionalFormatting>
  <conditionalFormatting sqref="J207:N207">
    <cfRule type="expression" dxfId="4741" priority="2267">
      <formula>#REF!="y"</formula>
    </cfRule>
    <cfRule type="expression" dxfId="4740" priority="2268">
      <formula>#REF!="y"</formula>
    </cfRule>
  </conditionalFormatting>
  <conditionalFormatting sqref="M208:M209">
    <cfRule type="expression" dxfId="4739" priority="2249">
      <formula>$T208="y"</formula>
    </cfRule>
    <cfRule type="expression" dxfId="4738" priority="2250">
      <formula>$R208="y"</formula>
    </cfRule>
  </conditionalFormatting>
  <conditionalFormatting sqref="M208:M209">
    <cfRule type="expression" dxfId="4737" priority="2247">
      <formula>$T208="y"</formula>
    </cfRule>
    <cfRule type="expression" dxfId="4736" priority="2248">
      <formula>$R208="y"</formula>
    </cfRule>
  </conditionalFormatting>
  <conditionalFormatting sqref="D208:D209">
    <cfRule type="expression" dxfId="4735" priority="2245">
      <formula>$T208="y"</formula>
    </cfRule>
    <cfRule type="expression" dxfId="4734" priority="2246">
      <formula>$R208="y"</formula>
    </cfRule>
  </conditionalFormatting>
  <conditionalFormatting sqref="J208:J209">
    <cfRule type="expression" dxfId="4733" priority="2243">
      <formula>$T208="y"</formula>
    </cfRule>
    <cfRule type="expression" dxfId="4732" priority="2244">
      <formula>$R208="y"</formula>
    </cfRule>
  </conditionalFormatting>
  <conditionalFormatting sqref="K208:K209">
    <cfRule type="expression" dxfId="4731" priority="2241">
      <formula>$T208="y"</formula>
    </cfRule>
    <cfRule type="expression" dxfId="4730" priority="2242">
      <formula>$R208="y"</formula>
    </cfRule>
  </conditionalFormatting>
  <conditionalFormatting sqref="J210:N210">
    <cfRule type="expression" dxfId="4729" priority="2253">
      <formula>#REF!="y"</formula>
    </cfRule>
    <cfRule type="expression" dxfId="4728" priority="2254">
      <formula>#REF!="y"</formula>
    </cfRule>
  </conditionalFormatting>
  <conditionalFormatting sqref="O204:U210">
    <cfRule type="expression" dxfId="4727" priority="2273">
      <formula>#REF!="y"</formula>
    </cfRule>
    <cfRule type="expression" dxfId="4726" priority="2274">
      <formula>#REF!="y"</formula>
    </cfRule>
  </conditionalFormatting>
  <conditionalFormatting sqref="E205:E220">
    <cfRule type="expression" dxfId="4725" priority="2239">
      <formula>#REF!="y"</formula>
    </cfRule>
    <cfRule type="expression" dxfId="4724" priority="2240">
      <formula>#REF!="y"</formula>
    </cfRule>
  </conditionalFormatting>
  <conditionalFormatting sqref="V204:W210">
    <cfRule type="expression" dxfId="4723" priority="2237">
      <formula>#REF!="y"</formula>
    </cfRule>
    <cfRule type="expression" dxfId="4722" priority="2238">
      <formula>#REF!="y"</formula>
    </cfRule>
  </conditionalFormatting>
  <conditionalFormatting sqref="B204:D204">
    <cfRule type="expression" dxfId="4721" priority="2235">
      <formula>#REF!="y"</formula>
    </cfRule>
    <cfRule type="expression" dxfId="4720" priority="2236">
      <formula>#REF!="y"</formula>
    </cfRule>
  </conditionalFormatting>
  <conditionalFormatting sqref="E204">
    <cfRule type="expression" dxfId="4719" priority="2233">
      <formula>#REF!="y"</formula>
    </cfRule>
    <cfRule type="expression" dxfId="4718" priority="2234">
      <formula>#REF!="y"</formula>
    </cfRule>
  </conditionalFormatting>
  <conditionalFormatting sqref="B194:D194 B197:D197">
    <cfRule type="expression" dxfId="4717" priority="2231">
      <formula>#REF!="y"</formula>
    </cfRule>
    <cfRule type="expression" dxfId="4716" priority="2232">
      <formula>#REF!="y"</formula>
    </cfRule>
  </conditionalFormatting>
  <conditionalFormatting sqref="B203:D203">
    <cfRule type="expression" dxfId="4715" priority="2229">
      <formula>#REF!="y"</formula>
    </cfRule>
    <cfRule type="expression" dxfId="4714" priority="2230">
      <formula>#REF!="y"</formula>
    </cfRule>
  </conditionalFormatting>
  <conditionalFormatting sqref="B195:B196">
    <cfRule type="expression" dxfId="4713" priority="2227">
      <formula>$T194="y"</formula>
    </cfRule>
    <cfRule type="expression" dxfId="4712" priority="2228">
      <formula>$R194="y"</formula>
    </cfRule>
  </conditionalFormatting>
  <conditionalFormatting sqref="J194:N194">
    <cfRule type="expression" dxfId="4711" priority="2225">
      <formula>#REF!="y"</formula>
    </cfRule>
    <cfRule type="expression" dxfId="4710" priority="2226">
      <formula>#REF!="y"</formula>
    </cfRule>
  </conditionalFormatting>
  <conditionalFormatting sqref="M195:M196">
    <cfRule type="expression" dxfId="4709" priority="2219">
      <formula>$T195="y"</formula>
    </cfRule>
    <cfRule type="expression" dxfId="4708" priority="2220">
      <formula>$R195="y"</formula>
    </cfRule>
  </conditionalFormatting>
  <conditionalFormatting sqref="M195:M196">
    <cfRule type="expression" dxfId="4707" priority="2217">
      <formula>$T195="y"</formula>
    </cfRule>
    <cfRule type="expression" dxfId="4706" priority="2218">
      <formula>$R195="y"</formula>
    </cfRule>
  </conditionalFormatting>
  <conditionalFormatting sqref="D195:D196">
    <cfRule type="expression" dxfId="4705" priority="2215">
      <formula>$T195="y"</formula>
    </cfRule>
    <cfRule type="expression" dxfId="4704" priority="2216">
      <formula>$R195="y"</formula>
    </cfRule>
  </conditionalFormatting>
  <conditionalFormatting sqref="J195:J196">
    <cfRule type="expression" dxfId="4703" priority="2213">
      <formula>$T195="y"</formula>
    </cfRule>
    <cfRule type="expression" dxfId="4702" priority="2214">
      <formula>$R195="y"</formula>
    </cfRule>
  </conditionalFormatting>
  <conditionalFormatting sqref="K195:K196">
    <cfRule type="expression" dxfId="4701" priority="2211">
      <formula>$T195="y"</formula>
    </cfRule>
    <cfRule type="expression" dxfId="4700" priority="2212">
      <formula>$R195="y"</formula>
    </cfRule>
  </conditionalFormatting>
  <conditionalFormatting sqref="J197:N197">
    <cfRule type="expression" dxfId="4699" priority="2223">
      <formula>#REF!="y"</formula>
    </cfRule>
    <cfRule type="expression" dxfId="4698" priority="2224">
      <formula>#REF!="y"</formula>
    </cfRule>
  </conditionalFormatting>
  <conditionalFormatting sqref="M198:M199">
    <cfRule type="expression" dxfId="4697" priority="2205">
      <formula>$T198="y"</formula>
    </cfRule>
    <cfRule type="expression" dxfId="4696" priority="2206">
      <formula>$R198="y"</formula>
    </cfRule>
  </conditionalFormatting>
  <conditionalFormatting sqref="M198:M199">
    <cfRule type="expression" dxfId="4695" priority="2203">
      <formula>$T198="y"</formula>
    </cfRule>
    <cfRule type="expression" dxfId="4694" priority="2204">
      <formula>$R198="y"</formula>
    </cfRule>
  </conditionalFormatting>
  <conditionalFormatting sqref="D198:D199">
    <cfRule type="expression" dxfId="4693" priority="2201">
      <formula>$T198="y"</formula>
    </cfRule>
    <cfRule type="expression" dxfId="4692" priority="2202">
      <formula>$R198="y"</formula>
    </cfRule>
  </conditionalFormatting>
  <conditionalFormatting sqref="J198:J199">
    <cfRule type="expression" dxfId="4691" priority="2199">
      <formula>$T198="y"</formula>
    </cfRule>
    <cfRule type="expression" dxfId="4690" priority="2200">
      <formula>$R198="y"</formula>
    </cfRule>
  </conditionalFormatting>
  <conditionalFormatting sqref="K198:K199">
    <cfRule type="expression" dxfId="4689" priority="2197">
      <formula>$T198="y"</formula>
    </cfRule>
    <cfRule type="expression" dxfId="4688" priority="2198">
      <formula>$R198="y"</formula>
    </cfRule>
  </conditionalFormatting>
  <conditionalFormatting sqref="J200:N200 B200:D200">
    <cfRule type="expression" dxfId="4687" priority="2209">
      <formula>#REF!="y"</formula>
    </cfRule>
    <cfRule type="expression" dxfId="4686" priority="2210">
      <formula>#REF!="y"</formula>
    </cfRule>
  </conditionalFormatting>
  <conditionalFormatting sqref="M201:M202">
    <cfRule type="expression" dxfId="4685" priority="2191">
      <formula>$T201="y"</formula>
    </cfRule>
    <cfRule type="expression" dxfId="4684" priority="2192">
      <formula>$R201="y"</formula>
    </cfRule>
  </conditionalFormatting>
  <conditionalFormatting sqref="M201:M202">
    <cfRule type="expression" dxfId="4683" priority="2189">
      <formula>$T201="y"</formula>
    </cfRule>
    <cfRule type="expression" dxfId="4682" priority="2190">
      <formula>$R201="y"</formula>
    </cfRule>
  </conditionalFormatting>
  <conditionalFormatting sqref="D201:D202">
    <cfRule type="expression" dxfId="4681" priority="2187">
      <formula>$T201="y"</formula>
    </cfRule>
    <cfRule type="expression" dxfId="4680" priority="2188">
      <formula>$R201="y"</formula>
    </cfRule>
  </conditionalFormatting>
  <conditionalFormatting sqref="J201:J202">
    <cfRule type="expression" dxfId="4679" priority="2185">
      <formula>$T201="y"</formula>
    </cfRule>
    <cfRule type="expression" dxfId="4678" priority="2186">
      <formula>$R201="y"</formula>
    </cfRule>
  </conditionalFormatting>
  <conditionalFormatting sqref="K201:K202">
    <cfRule type="expression" dxfId="4677" priority="2183">
      <formula>$T201="y"</formula>
    </cfRule>
    <cfRule type="expression" dxfId="4676" priority="2184">
      <formula>$R201="y"</formula>
    </cfRule>
  </conditionalFormatting>
  <conditionalFormatting sqref="J203:N203">
    <cfRule type="expression" dxfId="4675" priority="2195">
      <formula>#REF!="y"</formula>
    </cfRule>
    <cfRule type="expression" dxfId="4674" priority="2196">
      <formula>#REF!="y"</formula>
    </cfRule>
  </conditionalFormatting>
  <conditionalFormatting sqref="B190:D190 B193:D193">
    <cfRule type="expression" dxfId="4673" priority="2179">
      <formula>#REF!="y"</formula>
    </cfRule>
    <cfRule type="expression" dxfId="4672" priority="2180">
      <formula>#REF!="y"</formula>
    </cfRule>
  </conditionalFormatting>
  <conditionalFormatting sqref="J187:N187">
    <cfRule type="expression" dxfId="4671" priority="2177">
      <formula>#REF!="y"</formula>
    </cfRule>
    <cfRule type="expression" dxfId="4670" priority="2178">
      <formula>#REF!="y"</formula>
    </cfRule>
  </conditionalFormatting>
  <conditionalFormatting sqref="M188:M189">
    <cfRule type="expression" dxfId="4669" priority="2171">
      <formula>$T188="y"</formula>
    </cfRule>
    <cfRule type="expression" dxfId="4668" priority="2172">
      <formula>$R188="y"</formula>
    </cfRule>
  </conditionalFormatting>
  <conditionalFormatting sqref="M188:M189">
    <cfRule type="expression" dxfId="4667" priority="2169">
      <formula>$T188="y"</formula>
    </cfRule>
    <cfRule type="expression" dxfId="4666" priority="2170">
      <formula>$R188="y"</formula>
    </cfRule>
  </conditionalFormatting>
  <conditionalFormatting sqref="D188:D189">
    <cfRule type="expression" dxfId="4665" priority="2167">
      <formula>$T188="y"</formula>
    </cfRule>
    <cfRule type="expression" dxfId="4664" priority="2168">
      <formula>$R188="y"</formula>
    </cfRule>
  </conditionalFormatting>
  <conditionalFormatting sqref="J188:J189">
    <cfRule type="expression" dxfId="4663" priority="2165">
      <formula>$T188="y"</formula>
    </cfRule>
    <cfRule type="expression" dxfId="4662" priority="2166">
      <formula>$R188="y"</formula>
    </cfRule>
  </conditionalFormatting>
  <conditionalFormatting sqref="K188:K189">
    <cfRule type="expression" dxfId="4661" priority="2163">
      <formula>$T188="y"</formula>
    </cfRule>
    <cfRule type="expression" dxfId="4660" priority="2164">
      <formula>$R188="y"</formula>
    </cfRule>
  </conditionalFormatting>
  <conditionalFormatting sqref="J190:N190">
    <cfRule type="expression" dxfId="4659" priority="2175">
      <formula>#REF!="y"</formula>
    </cfRule>
    <cfRule type="expression" dxfId="4658" priority="2176">
      <formula>#REF!="y"</formula>
    </cfRule>
  </conditionalFormatting>
  <conditionalFormatting sqref="M191:M192">
    <cfRule type="expression" dxfId="4657" priority="2157">
      <formula>$T191="y"</formula>
    </cfRule>
    <cfRule type="expression" dxfId="4656" priority="2158">
      <formula>$R191="y"</formula>
    </cfRule>
  </conditionalFormatting>
  <conditionalFormatting sqref="M191:M192">
    <cfRule type="expression" dxfId="4655" priority="2155">
      <formula>$T191="y"</formula>
    </cfRule>
    <cfRule type="expression" dxfId="4654" priority="2156">
      <formula>$R191="y"</formula>
    </cfRule>
  </conditionalFormatting>
  <conditionalFormatting sqref="D191:D192">
    <cfRule type="expression" dxfId="4653" priority="2153">
      <formula>$T191="y"</formula>
    </cfRule>
    <cfRule type="expression" dxfId="4652" priority="2154">
      <formula>$R191="y"</formula>
    </cfRule>
  </conditionalFormatting>
  <conditionalFormatting sqref="J191:J192">
    <cfRule type="expression" dxfId="4651" priority="2151">
      <formula>$T191="y"</formula>
    </cfRule>
    <cfRule type="expression" dxfId="4650" priority="2152">
      <formula>$R191="y"</formula>
    </cfRule>
  </conditionalFormatting>
  <conditionalFormatting sqref="K191:K192">
    <cfRule type="expression" dxfId="4649" priority="2149">
      <formula>$T191="y"</formula>
    </cfRule>
    <cfRule type="expression" dxfId="4648" priority="2150">
      <formula>$R191="y"</formula>
    </cfRule>
  </conditionalFormatting>
  <conditionalFormatting sqref="J193:N193">
    <cfRule type="expression" dxfId="4647" priority="2161">
      <formula>#REF!="y"</formula>
    </cfRule>
    <cfRule type="expression" dxfId="4646" priority="2162">
      <formula>#REF!="y"</formula>
    </cfRule>
  </conditionalFormatting>
  <conditionalFormatting sqref="O187:U193">
    <cfRule type="expression" dxfId="4645" priority="2181">
      <formula>#REF!="y"</formula>
    </cfRule>
    <cfRule type="expression" dxfId="4644" priority="2182">
      <formula>#REF!="y"</formula>
    </cfRule>
  </conditionalFormatting>
  <conditionalFormatting sqref="E188:E203">
    <cfRule type="expression" dxfId="4643" priority="2147">
      <formula>#REF!="y"</formula>
    </cfRule>
    <cfRule type="expression" dxfId="4642" priority="2148">
      <formula>#REF!="y"</formula>
    </cfRule>
  </conditionalFormatting>
  <conditionalFormatting sqref="V187:W193">
    <cfRule type="expression" dxfId="4641" priority="2145">
      <formula>#REF!="y"</formula>
    </cfRule>
    <cfRule type="expression" dxfId="4640" priority="2146">
      <formula>#REF!="y"</formula>
    </cfRule>
  </conditionalFormatting>
  <conditionalFormatting sqref="B187:D187">
    <cfRule type="expression" dxfId="4639" priority="2143">
      <formula>#REF!="y"</formula>
    </cfRule>
    <cfRule type="expression" dxfId="4638" priority="2144">
      <formula>#REF!="y"</formula>
    </cfRule>
  </conditionalFormatting>
  <conditionalFormatting sqref="E187">
    <cfRule type="expression" dxfId="4637" priority="2141">
      <formula>#REF!="y"</formula>
    </cfRule>
    <cfRule type="expression" dxfId="4636" priority="2142">
      <formula>#REF!="y"</formula>
    </cfRule>
  </conditionalFormatting>
  <conditionalFormatting sqref="B177:D177 B180:D180">
    <cfRule type="expression" dxfId="4635" priority="2139">
      <formula>#REF!="y"</formula>
    </cfRule>
    <cfRule type="expression" dxfId="4634" priority="2140">
      <formula>#REF!="y"</formula>
    </cfRule>
  </conditionalFormatting>
  <conditionalFormatting sqref="B186:D186">
    <cfRule type="expression" dxfId="4633" priority="2137">
      <formula>#REF!="y"</formula>
    </cfRule>
    <cfRule type="expression" dxfId="4632" priority="2138">
      <formula>#REF!="y"</formula>
    </cfRule>
  </conditionalFormatting>
  <conditionalFormatting sqref="B178:B179">
    <cfRule type="expression" dxfId="4631" priority="2135">
      <formula>$T177="y"</formula>
    </cfRule>
    <cfRule type="expression" dxfId="4630" priority="2136">
      <formula>$R177="y"</formula>
    </cfRule>
  </conditionalFormatting>
  <conditionalFormatting sqref="J177:N177">
    <cfRule type="expression" dxfId="4629" priority="2133">
      <formula>#REF!="y"</formula>
    </cfRule>
    <cfRule type="expression" dxfId="4628" priority="2134">
      <formula>#REF!="y"</formula>
    </cfRule>
  </conditionalFormatting>
  <conditionalFormatting sqref="M178:M179">
    <cfRule type="expression" dxfId="4627" priority="2127">
      <formula>$T178="y"</formula>
    </cfRule>
    <cfRule type="expression" dxfId="4626" priority="2128">
      <formula>$R178="y"</formula>
    </cfRule>
  </conditionalFormatting>
  <conditionalFormatting sqref="M178:M179">
    <cfRule type="expression" dxfId="4625" priority="2125">
      <formula>$T178="y"</formula>
    </cfRule>
    <cfRule type="expression" dxfId="4624" priority="2126">
      <formula>$R178="y"</formula>
    </cfRule>
  </conditionalFormatting>
  <conditionalFormatting sqref="D178:D179">
    <cfRule type="expression" dxfId="4623" priority="2123">
      <formula>$T178="y"</formula>
    </cfRule>
    <cfRule type="expression" dxfId="4622" priority="2124">
      <formula>$R178="y"</formula>
    </cfRule>
  </conditionalFormatting>
  <conditionalFormatting sqref="J178:J179">
    <cfRule type="expression" dxfId="4621" priority="2121">
      <formula>$T178="y"</formula>
    </cfRule>
    <cfRule type="expression" dxfId="4620" priority="2122">
      <formula>$R178="y"</formula>
    </cfRule>
  </conditionalFormatting>
  <conditionalFormatting sqref="K178:K179">
    <cfRule type="expression" dxfId="4619" priority="2119">
      <formula>$T178="y"</formula>
    </cfRule>
    <cfRule type="expression" dxfId="4618" priority="2120">
      <formula>$R178="y"</formula>
    </cfRule>
  </conditionalFormatting>
  <conditionalFormatting sqref="J180:N180">
    <cfRule type="expression" dxfId="4617" priority="2131">
      <formula>#REF!="y"</formula>
    </cfRule>
    <cfRule type="expression" dxfId="4616" priority="2132">
      <formula>#REF!="y"</formula>
    </cfRule>
  </conditionalFormatting>
  <conditionalFormatting sqref="M181:M182">
    <cfRule type="expression" dxfId="4615" priority="2113">
      <formula>$T181="y"</formula>
    </cfRule>
    <cfRule type="expression" dxfId="4614" priority="2114">
      <formula>$R181="y"</formula>
    </cfRule>
  </conditionalFormatting>
  <conditionalFormatting sqref="M181:M182">
    <cfRule type="expression" dxfId="4613" priority="2111">
      <formula>$T181="y"</formula>
    </cfRule>
    <cfRule type="expression" dxfId="4612" priority="2112">
      <formula>$R181="y"</formula>
    </cfRule>
  </conditionalFormatting>
  <conditionalFormatting sqref="D181:D182">
    <cfRule type="expression" dxfId="4611" priority="2109">
      <formula>$T181="y"</formula>
    </cfRule>
    <cfRule type="expression" dxfId="4610" priority="2110">
      <formula>$R181="y"</formula>
    </cfRule>
  </conditionalFormatting>
  <conditionalFormatting sqref="J181:J182">
    <cfRule type="expression" dxfId="4609" priority="2107">
      <formula>$T181="y"</formula>
    </cfRule>
    <cfRule type="expression" dxfId="4608" priority="2108">
      <formula>$R181="y"</formula>
    </cfRule>
  </conditionalFormatting>
  <conditionalFormatting sqref="K181:K182">
    <cfRule type="expression" dxfId="4607" priority="2105">
      <formula>$T181="y"</formula>
    </cfRule>
    <cfRule type="expression" dxfId="4606" priority="2106">
      <formula>$R181="y"</formula>
    </cfRule>
  </conditionalFormatting>
  <conditionalFormatting sqref="J183:N183 B183:D183">
    <cfRule type="expression" dxfId="4605" priority="2117">
      <formula>#REF!="y"</formula>
    </cfRule>
    <cfRule type="expression" dxfId="4604" priority="2118">
      <formula>#REF!="y"</formula>
    </cfRule>
  </conditionalFormatting>
  <conditionalFormatting sqref="M184:M185">
    <cfRule type="expression" dxfId="4603" priority="2099">
      <formula>$T184="y"</formula>
    </cfRule>
    <cfRule type="expression" dxfId="4602" priority="2100">
      <formula>$R184="y"</formula>
    </cfRule>
  </conditionalFormatting>
  <conditionalFormatting sqref="M184:M185">
    <cfRule type="expression" dxfId="4601" priority="2097">
      <formula>$T184="y"</formula>
    </cfRule>
    <cfRule type="expression" dxfId="4600" priority="2098">
      <formula>$R184="y"</formula>
    </cfRule>
  </conditionalFormatting>
  <conditionalFormatting sqref="D184:D185">
    <cfRule type="expression" dxfId="4599" priority="2095">
      <formula>$T184="y"</formula>
    </cfRule>
    <cfRule type="expression" dxfId="4598" priority="2096">
      <formula>$R184="y"</formula>
    </cfRule>
  </conditionalFormatting>
  <conditionalFormatting sqref="J184:J185">
    <cfRule type="expression" dxfId="4597" priority="2093">
      <formula>$T184="y"</formula>
    </cfRule>
    <cfRule type="expression" dxfId="4596" priority="2094">
      <formula>$R184="y"</formula>
    </cfRule>
  </conditionalFormatting>
  <conditionalFormatting sqref="K184:K185">
    <cfRule type="expression" dxfId="4595" priority="2091">
      <formula>$T184="y"</formula>
    </cfRule>
    <cfRule type="expression" dxfId="4594" priority="2092">
      <formula>$R184="y"</formula>
    </cfRule>
  </conditionalFormatting>
  <conditionalFormatting sqref="J186:N186">
    <cfRule type="expression" dxfId="4593" priority="2103">
      <formula>#REF!="y"</formula>
    </cfRule>
    <cfRule type="expression" dxfId="4592" priority="2104">
      <formula>#REF!="y"</formula>
    </cfRule>
  </conditionalFormatting>
  <conditionalFormatting sqref="B173:D173 B176:D176">
    <cfRule type="expression" dxfId="4591" priority="2087">
      <formula>#REF!="y"</formula>
    </cfRule>
    <cfRule type="expression" dxfId="4590" priority="2088">
      <formula>#REF!="y"</formula>
    </cfRule>
  </conditionalFormatting>
  <conditionalFormatting sqref="J170:N170">
    <cfRule type="expression" dxfId="4589" priority="2085">
      <formula>#REF!="y"</formula>
    </cfRule>
    <cfRule type="expression" dxfId="4588" priority="2086">
      <formula>#REF!="y"</formula>
    </cfRule>
  </conditionalFormatting>
  <conditionalFormatting sqref="M171:M172">
    <cfRule type="expression" dxfId="4587" priority="2079">
      <formula>$T171="y"</formula>
    </cfRule>
    <cfRule type="expression" dxfId="4586" priority="2080">
      <formula>$R171="y"</formula>
    </cfRule>
  </conditionalFormatting>
  <conditionalFormatting sqref="M171:M172">
    <cfRule type="expression" dxfId="4585" priority="2077">
      <formula>$T171="y"</formula>
    </cfRule>
    <cfRule type="expression" dxfId="4584" priority="2078">
      <formula>$R171="y"</formula>
    </cfRule>
  </conditionalFormatting>
  <conditionalFormatting sqref="D171:D172">
    <cfRule type="expression" dxfId="4583" priority="2075">
      <formula>$T171="y"</formula>
    </cfRule>
    <cfRule type="expression" dxfId="4582" priority="2076">
      <formula>$R171="y"</formula>
    </cfRule>
  </conditionalFormatting>
  <conditionalFormatting sqref="J171:J172">
    <cfRule type="expression" dxfId="4581" priority="2073">
      <formula>$T171="y"</formula>
    </cfRule>
    <cfRule type="expression" dxfId="4580" priority="2074">
      <formula>$R171="y"</formula>
    </cfRule>
  </conditionalFormatting>
  <conditionalFormatting sqref="K171:K172">
    <cfRule type="expression" dxfId="4579" priority="2071">
      <formula>$T171="y"</formula>
    </cfRule>
    <cfRule type="expression" dxfId="4578" priority="2072">
      <formula>$R171="y"</formula>
    </cfRule>
  </conditionalFormatting>
  <conditionalFormatting sqref="J173:N173">
    <cfRule type="expression" dxfId="4577" priority="2083">
      <formula>#REF!="y"</formula>
    </cfRule>
    <cfRule type="expression" dxfId="4576" priority="2084">
      <formula>#REF!="y"</formula>
    </cfRule>
  </conditionalFormatting>
  <conditionalFormatting sqref="M174:M175">
    <cfRule type="expression" dxfId="4575" priority="2065">
      <formula>$T174="y"</formula>
    </cfRule>
    <cfRule type="expression" dxfId="4574" priority="2066">
      <formula>$R174="y"</formula>
    </cfRule>
  </conditionalFormatting>
  <conditionalFormatting sqref="M174:M175">
    <cfRule type="expression" dxfId="4573" priority="2063">
      <formula>$T174="y"</formula>
    </cfRule>
    <cfRule type="expression" dxfId="4572" priority="2064">
      <formula>$R174="y"</formula>
    </cfRule>
  </conditionalFormatting>
  <conditionalFormatting sqref="D174:D175">
    <cfRule type="expression" dxfId="4571" priority="2061">
      <formula>$T174="y"</formula>
    </cfRule>
    <cfRule type="expression" dxfId="4570" priority="2062">
      <formula>$R174="y"</formula>
    </cfRule>
  </conditionalFormatting>
  <conditionalFormatting sqref="J174:J175">
    <cfRule type="expression" dxfId="4569" priority="2059">
      <formula>$T174="y"</formula>
    </cfRule>
    <cfRule type="expression" dxfId="4568" priority="2060">
      <formula>$R174="y"</formula>
    </cfRule>
  </conditionalFormatting>
  <conditionalFormatting sqref="K174:K175">
    <cfRule type="expression" dxfId="4567" priority="2057">
      <formula>$T174="y"</formula>
    </cfRule>
    <cfRule type="expression" dxfId="4566" priority="2058">
      <formula>$R174="y"</formula>
    </cfRule>
  </conditionalFormatting>
  <conditionalFormatting sqref="J176:N176">
    <cfRule type="expression" dxfId="4565" priority="2069">
      <formula>#REF!="y"</formula>
    </cfRule>
    <cfRule type="expression" dxfId="4564" priority="2070">
      <formula>#REF!="y"</formula>
    </cfRule>
  </conditionalFormatting>
  <conditionalFormatting sqref="O170:U176">
    <cfRule type="expression" dxfId="4563" priority="2089">
      <formula>#REF!="y"</formula>
    </cfRule>
    <cfRule type="expression" dxfId="4562" priority="2090">
      <formula>#REF!="y"</formula>
    </cfRule>
  </conditionalFormatting>
  <conditionalFormatting sqref="E171:E186">
    <cfRule type="expression" dxfId="4561" priority="2055">
      <formula>#REF!="y"</formula>
    </cfRule>
    <cfRule type="expression" dxfId="4560" priority="2056">
      <formula>#REF!="y"</formula>
    </cfRule>
  </conditionalFormatting>
  <conditionalFormatting sqref="V170:W176">
    <cfRule type="expression" dxfId="4559" priority="2053">
      <formula>#REF!="y"</formula>
    </cfRule>
    <cfRule type="expression" dxfId="4558" priority="2054">
      <formula>#REF!="y"</formula>
    </cfRule>
  </conditionalFormatting>
  <conditionalFormatting sqref="B170:D170">
    <cfRule type="expression" dxfId="4557" priority="2051">
      <formula>#REF!="y"</formula>
    </cfRule>
    <cfRule type="expression" dxfId="4556" priority="2052">
      <formula>#REF!="y"</formula>
    </cfRule>
  </conditionalFormatting>
  <conditionalFormatting sqref="E170">
    <cfRule type="expression" dxfId="4555" priority="2049">
      <formula>#REF!="y"</formula>
    </cfRule>
    <cfRule type="expression" dxfId="4554" priority="2050">
      <formula>#REF!="y"</formula>
    </cfRule>
  </conditionalFormatting>
  <conditionalFormatting sqref="B160:D160 B163:D163">
    <cfRule type="expression" dxfId="4553" priority="2047">
      <formula>#REF!="y"</formula>
    </cfRule>
    <cfRule type="expression" dxfId="4552" priority="2048">
      <formula>#REF!="y"</formula>
    </cfRule>
  </conditionalFormatting>
  <conditionalFormatting sqref="B169:D169">
    <cfRule type="expression" dxfId="4551" priority="2045">
      <formula>#REF!="y"</formula>
    </cfRule>
    <cfRule type="expression" dxfId="4550" priority="2046">
      <formula>#REF!="y"</formula>
    </cfRule>
  </conditionalFormatting>
  <conditionalFormatting sqref="B161:B162">
    <cfRule type="expression" dxfId="4549" priority="2043">
      <formula>$T160="y"</formula>
    </cfRule>
    <cfRule type="expression" dxfId="4548" priority="2044">
      <formula>$R160="y"</formula>
    </cfRule>
  </conditionalFormatting>
  <conditionalFormatting sqref="J160:N160">
    <cfRule type="expression" dxfId="4547" priority="2041">
      <formula>#REF!="y"</formula>
    </cfRule>
    <cfRule type="expression" dxfId="4546" priority="2042">
      <formula>#REF!="y"</formula>
    </cfRule>
  </conditionalFormatting>
  <conditionalFormatting sqref="M161:M162">
    <cfRule type="expression" dxfId="4545" priority="2035">
      <formula>$T161="y"</formula>
    </cfRule>
    <cfRule type="expression" dxfId="4544" priority="2036">
      <formula>$R161="y"</formula>
    </cfRule>
  </conditionalFormatting>
  <conditionalFormatting sqref="M161:M162">
    <cfRule type="expression" dxfId="4543" priority="2033">
      <formula>$T161="y"</formula>
    </cfRule>
    <cfRule type="expression" dxfId="4542" priority="2034">
      <formula>$R161="y"</formula>
    </cfRule>
  </conditionalFormatting>
  <conditionalFormatting sqref="D161:D162">
    <cfRule type="expression" dxfId="4541" priority="2031">
      <formula>$T161="y"</formula>
    </cfRule>
    <cfRule type="expression" dxfId="4540" priority="2032">
      <formula>$R161="y"</formula>
    </cfRule>
  </conditionalFormatting>
  <conditionalFormatting sqref="J161:J162">
    <cfRule type="expression" dxfId="4539" priority="2029">
      <formula>$T161="y"</formula>
    </cfRule>
    <cfRule type="expression" dxfId="4538" priority="2030">
      <formula>$R161="y"</formula>
    </cfRule>
  </conditionalFormatting>
  <conditionalFormatting sqref="K161:K162">
    <cfRule type="expression" dxfId="4537" priority="2027">
      <formula>$T161="y"</formula>
    </cfRule>
    <cfRule type="expression" dxfId="4536" priority="2028">
      <formula>$R161="y"</formula>
    </cfRule>
  </conditionalFormatting>
  <conditionalFormatting sqref="J163:N163">
    <cfRule type="expression" dxfId="4535" priority="2039">
      <formula>#REF!="y"</formula>
    </cfRule>
    <cfRule type="expression" dxfId="4534" priority="2040">
      <formula>#REF!="y"</formula>
    </cfRule>
  </conditionalFormatting>
  <conditionalFormatting sqref="M164:M165">
    <cfRule type="expression" dxfId="4533" priority="2021">
      <formula>$T164="y"</formula>
    </cfRule>
    <cfRule type="expression" dxfId="4532" priority="2022">
      <formula>$R164="y"</formula>
    </cfRule>
  </conditionalFormatting>
  <conditionalFormatting sqref="M164:M165">
    <cfRule type="expression" dxfId="4531" priority="2019">
      <formula>$T164="y"</formula>
    </cfRule>
    <cfRule type="expression" dxfId="4530" priority="2020">
      <formula>$R164="y"</formula>
    </cfRule>
  </conditionalFormatting>
  <conditionalFormatting sqref="D164:D165">
    <cfRule type="expression" dxfId="4529" priority="2017">
      <formula>$T164="y"</formula>
    </cfRule>
    <cfRule type="expression" dxfId="4528" priority="2018">
      <formula>$R164="y"</formula>
    </cfRule>
  </conditionalFormatting>
  <conditionalFormatting sqref="J164:J165">
    <cfRule type="expression" dxfId="4527" priority="2015">
      <formula>$T164="y"</formula>
    </cfRule>
    <cfRule type="expression" dxfId="4526" priority="2016">
      <formula>$R164="y"</formula>
    </cfRule>
  </conditionalFormatting>
  <conditionalFormatting sqref="K164:K165">
    <cfRule type="expression" dxfId="4525" priority="2013">
      <formula>$T164="y"</formula>
    </cfRule>
    <cfRule type="expression" dxfId="4524" priority="2014">
      <formula>$R164="y"</formula>
    </cfRule>
  </conditionalFormatting>
  <conditionalFormatting sqref="J166:N166 B166:D166">
    <cfRule type="expression" dxfId="4523" priority="2025">
      <formula>#REF!="y"</formula>
    </cfRule>
    <cfRule type="expression" dxfId="4522" priority="2026">
      <formula>#REF!="y"</formula>
    </cfRule>
  </conditionalFormatting>
  <conditionalFormatting sqref="M167:M168">
    <cfRule type="expression" dxfId="4521" priority="2007">
      <formula>$T167="y"</formula>
    </cfRule>
    <cfRule type="expression" dxfId="4520" priority="2008">
      <formula>$R167="y"</formula>
    </cfRule>
  </conditionalFormatting>
  <conditionalFormatting sqref="M167:M168">
    <cfRule type="expression" dxfId="4519" priority="2005">
      <formula>$T167="y"</formula>
    </cfRule>
    <cfRule type="expression" dxfId="4518" priority="2006">
      <formula>$R167="y"</formula>
    </cfRule>
  </conditionalFormatting>
  <conditionalFormatting sqref="D167:D168">
    <cfRule type="expression" dxfId="4517" priority="2003">
      <formula>$T167="y"</formula>
    </cfRule>
    <cfRule type="expression" dxfId="4516" priority="2004">
      <formula>$R167="y"</formula>
    </cfRule>
  </conditionalFormatting>
  <conditionalFormatting sqref="J167:J168">
    <cfRule type="expression" dxfId="4515" priority="2001">
      <formula>$T167="y"</formula>
    </cfRule>
    <cfRule type="expression" dxfId="4514" priority="2002">
      <formula>$R167="y"</formula>
    </cfRule>
  </conditionalFormatting>
  <conditionalFormatting sqref="K167:K168">
    <cfRule type="expression" dxfId="4513" priority="1999">
      <formula>$T167="y"</formula>
    </cfRule>
    <cfRule type="expression" dxfId="4512" priority="2000">
      <formula>$R167="y"</formula>
    </cfRule>
  </conditionalFormatting>
  <conditionalFormatting sqref="J169:N169">
    <cfRule type="expression" dxfId="4511" priority="2011">
      <formula>#REF!="y"</formula>
    </cfRule>
    <cfRule type="expression" dxfId="4510" priority="2012">
      <formula>#REF!="y"</formula>
    </cfRule>
  </conditionalFormatting>
  <conditionalFormatting sqref="B156:D156 B159:D159">
    <cfRule type="expression" dxfId="4509" priority="1995">
      <formula>#REF!="y"</formula>
    </cfRule>
    <cfRule type="expression" dxfId="4508" priority="1996">
      <formula>#REF!="y"</formula>
    </cfRule>
  </conditionalFormatting>
  <conditionalFormatting sqref="J153:N153">
    <cfRule type="expression" dxfId="4507" priority="1993">
      <formula>#REF!="y"</formula>
    </cfRule>
    <cfRule type="expression" dxfId="4506" priority="1994">
      <formula>#REF!="y"</formula>
    </cfRule>
  </conditionalFormatting>
  <conditionalFormatting sqref="M154:M155">
    <cfRule type="expression" dxfId="4505" priority="1987">
      <formula>$T154="y"</formula>
    </cfRule>
    <cfRule type="expression" dxfId="4504" priority="1988">
      <formula>$R154="y"</formula>
    </cfRule>
  </conditionalFormatting>
  <conditionalFormatting sqref="M154:M155">
    <cfRule type="expression" dxfId="4503" priority="1985">
      <formula>$T154="y"</formula>
    </cfRule>
    <cfRule type="expression" dxfId="4502" priority="1986">
      <formula>$R154="y"</formula>
    </cfRule>
  </conditionalFormatting>
  <conditionalFormatting sqref="D154:D155">
    <cfRule type="expression" dxfId="4501" priority="1983">
      <formula>$T154="y"</formula>
    </cfRule>
    <cfRule type="expression" dxfId="4500" priority="1984">
      <formula>$R154="y"</formula>
    </cfRule>
  </conditionalFormatting>
  <conditionalFormatting sqref="J154:J155">
    <cfRule type="expression" dxfId="4499" priority="1981">
      <formula>$T154="y"</formula>
    </cfRule>
    <cfRule type="expression" dxfId="4498" priority="1982">
      <formula>$R154="y"</formula>
    </cfRule>
  </conditionalFormatting>
  <conditionalFormatting sqref="K154:K155">
    <cfRule type="expression" dxfId="4497" priority="1979">
      <formula>$T154="y"</formula>
    </cfRule>
    <cfRule type="expression" dxfId="4496" priority="1980">
      <formula>$R154="y"</formula>
    </cfRule>
  </conditionalFormatting>
  <conditionalFormatting sqref="J156:N156">
    <cfRule type="expression" dxfId="4495" priority="1991">
      <formula>#REF!="y"</formula>
    </cfRule>
    <cfRule type="expression" dxfId="4494" priority="1992">
      <formula>#REF!="y"</formula>
    </cfRule>
  </conditionalFormatting>
  <conditionalFormatting sqref="M157:M158">
    <cfRule type="expression" dxfId="4493" priority="1973">
      <formula>$T157="y"</formula>
    </cfRule>
    <cfRule type="expression" dxfId="4492" priority="1974">
      <formula>$R157="y"</formula>
    </cfRule>
  </conditionalFormatting>
  <conditionalFormatting sqref="M157:M158">
    <cfRule type="expression" dxfId="4491" priority="1971">
      <formula>$T157="y"</formula>
    </cfRule>
    <cfRule type="expression" dxfId="4490" priority="1972">
      <formula>$R157="y"</formula>
    </cfRule>
  </conditionalFormatting>
  <conditionalFormatting sqref="D157:D158">
    <cfRule type="expression" dxfId="4489" priority="1969">
      <formula>$T157="y"</formula>
    </cfRule>
    <cfRule type="expression" dxfId="4488" priority="1970">
      <formula>$R157="y"</formula>
    </cfRule>
  </conditionalFormatting>
  <conditionalFormatting sqref="J157:J158">
    <cfRule type="expression" dxfId="4487" priority="1967">
      <formula>$T157="y"</formula>
    </cfRule>
    <cfRule type="expression" dxfId="4486" priority="1968">
      <formula>$R157="y"</formula>
    </cfRule>
  </conditionalFormatting>
  <conditionalFormatting sqref="K157:K158">
    <cfRule type="expression" dxfId="4485" priority="1965">
      <formula>$T157="y"</formula>
    </cfRule>
    <cfRule type="expression" dxfId="4484" priority="1966">
      <formula>$R157="y"</formula>
    </cfRule>
  </conditionalFormatting>
  <conditionalFormatting sqref="J159:N159">
    <cfRule type="expression" dxfId="4483" priority="1977">
      <formula>#REF!="y"</formula>
    </cfRule>
    <cfRule type="expression" dxfId="4482" priority="1978">
      <formula>#REF!="y"</formula>
    </cfRule>
  </conditionalFormatting>
  <conditionalFormatting sqref="O153:U159">
    <cfRule type="expression" dxfId="4481" priority="1997">
      <formula>#REF!="y"</formula>
    </cfRule>
    <cfRule type="expression" dxfId="4480" priority="1998">
      <formula>#REF!="y"</formula>
    </cfRule>
  </conditionalFormatting>
  <conditionalFormatting sqref="E154:E169">
    <cfRule type="expression" dxfId="4479" priority="1963">
      <formula>#REF!="y"</formula>
    </cfRule>
    <cfRule type="expression" dxfId="4478" priority="1964">
      <formula>#REF!="y"</formula>
    </cfRule>
  </conditionalFormatting>
  <conditionalFormatting sqref="V153:W159">
    <cfRule type="expression" dxfId="4477" priority="1961">
      <formula>#REF!="y"</formula>
    </cfRule>
    <cfRule type="expression" dxfId="4476" priority="1962">
      <formula>#REF!="y"</formula>
    </cfRule>
  </conditionalFormatting>
  <conditionalFormatting sqref="B153:D153">
    <cfRule type="expression" dxfId="4475" priority="1959">
      <formula>#REF!="y"</formula>
    </cfRule>
    <cfRule type="expression" dxfId="4474" priority="1960">
      <formula>#REF!="y"</formula>
    </cfRule>
  </conditionalFormatting>
  <conditionalFormatting sqref="E153">
    <cfRule type="expression" dxfId="4473" priority="1957">
      <formula>#REF!="y"</formula>
    </cfRule>
    <cfRule type="expression" dxfId="4472" priority="1958">
      <formula>#REF!="y"</formula>
    </cfRule>
  </conditionalFormatting>
  <conditionalFormatting sqref="B143:D143 B146:D146">
    <cfRule type="expression" dxfId="4471" priority="1955">
      <formula>#REF!="y"</formula>
    </cfRule>
    <cfRule type="expression" dxfId="4470" priority="1956">
      <formula>#REF!="y"</formula>
    </cfRule>
  </conditionalFormatting>
  <conditionalFormatting sqref="B152:D152">
    <cfRule type="expression" dxfId="4469" priority="1953">
      <formula>#REF!="y"</formula>
    </cfRule>
    <cfRule type="expression" dxfId="4468" priority="1954">
      <formula>#REF!="y"</formula>
    </cfRule>
  </conditionalFormatting>
  <conditionalFormatting sqref="B144:B145">
    <cfRule type="expression" dxfId="4467" priority="1951">
      <formula>$T143="y"</formula>
    </cfRule>
    <cfRule type="expression" dxfId="4466" priority="1952">
      <formula>$R143="y"</formula>
    </cfRule>
  </conditionalFormatting>
  <conditionalFormatting sqref="J143:N143">
    <cfRule type="expression" dxfId="4465" priority="1949">
      <formula>#REF!="y"</formula>
    </cfRule>
    <cfRule type="expression" dxfId="4464" priority="1950">
      <formula>#REF!="y"</formula>
    </cfRule>
  </conditionalFormatting>
  <conditionalFormatting sqref="M144:M145">
    <cfRule type="expression" dxfId="4463" priority="1943">
      <formula>$T144="y"</formula>
    </cfRule>
    <cfRule type="expression" dxfId="4462" priority="1944">
      <formula>$R144="y"</formula>
    </cfRule>
  </conditionalFormatting>
  <conditionalFormatting sqref="M144:M145">
    <cfRule type="expression" dxfId="4461" priority="1941">
      <formula>$T144="y"</formula>
    </cfRule>
    <cfRule type="expression" dxfId="4460" priority="1942">
      <formula>$R144="y"</formula>
    </cfRule>
  </conditionalFormatting>
  <conditionalFormatting sqref="D144:D145">
    <cfRule type="expression" dxfId="4459" priority="1939">
      <formula>$T144="y"</formula>
    </cfRule>
    <cfRule type="expression" dxfId="4458" priority="1940">
      <formula>$R144="y"</formula>
    </cfRule>
  </conditionalFormatting>
  <conditionalFormatting sqref="J144:J145">
    <cfRule type="expression" dxfId="4457" priority="1937">
      <formula>$T144="y"</formula>
    </cfRule>
    <cfRule type="expression" dxfId="4456" priority="1938">
      <formula>$R144="y"</formula>
    </cfRule>
  </conditionalFormatting>
  <conditionalFormatting sqref="K144:K145">
    <cfRule type="expression" dxfId="4455" priority="1935">
      <formula>$T144="y"</formula>
    </cfRule>
    <cfRule type="expression" dxfId="4454" priority="1936">
      <formula>$R144="y"</formula>
    </cfRule>
  </conditionalFormatting>
  <conditionalFormatting sqref="J146:N146">
    <cfRule type="expression" dxfId="4453" priority="1947">
      <formula>#REF!="y"</formula>
    </cfRule>
    <cfRule type="expression" dxfId="4452" priority="1948">
      <formula>#REF!="y"</formula>
    </cfRule>
  </conditionalFormatting>
  <conditionalFormatting sqref="M147:M148">
    <cfRule type="expression" dxfId="4451" priority="1929">
      <formula>$T147="y"</formula>
    </cfRule>
    <cfRule type="expression" dxfId="4450" priority="1930">
      <formula>$R147="y"</formula>
    </cfRule>
  </conditionalFormatting>
  <conditionalFormatting sqref="M147:M148">
    <cfRule type="expression" dxfId="4449" priority="1927">
      <formula>$T147="y"</formula>
    </cfRule>
    <cfRule type="expression" dxfId="4448" priority="1928">
      <formula>$R147="y"</formula>
    </cfRule>
  </conditionalFormatting>
  <conditionalFormatting sqref="D147:D148">
    <cfRule type="expression" dxfId="4447" priority="1925">
      <formula>$T147="y"</formula>
    </cfRule>
    <cfRule type="expression" dxfId="4446" priority="1926">
      <formula>$R147="y"</formula>
    </cfRule>
  </conditionalFormatting>
  <conditionalFormatting sqref="J147:J148">
    <cfRule type="expression" dxfId="4445" priority="1923">
      <formula>$T147="y"</formula>
    </cfRule>
    <cfRule type="expression" dxfId="4444" priority="1924">
      <formula>$R147="y"</formula>
    </cfRule>
  </conditionalFormatting>
  <conditionalFormatting sqref="K147:K148">
    <cfRule type="expression" dxfId="4443" priority="1921">
      <formula>$T147="y"</formula>
    </cfRule>
    <cfRule type="expression" dxfId="4442" priority="1922">
      <formula>$R147="y"</formula>
    </cfRule>
  </conditionalFormatting>
  <conditionalFormatting sqref="J149:N149 B149:D149">
    <cfRule type="expression" dxfId="4441" priority="1933">
      <formula>#REF!="y"</formula>
    </cfRule>
    <cfRule type="expression" dxfId="4440" priority="1934">
      <formula>#REF!="y"</formula>
    </cfRule>
  </conditionalFormatting>
  <conditionalFormatting sqref="M150:M151">
    <cfRule type="expression" dxfId="4439" priority="1915">
      <formula>$T150="y"</formula>
    </cfRule>
    <cfRule type="expression" dxfId="4438" priority="1916">
      <formula>$R150="y"</formula>
    </cfRule>
  </conditionalFormatting>
  <conditionalFormatting sqref="M150:M151">
    <cfRule type="expression" dxfId="4437" priority="1913">
      <formula>$T150="y"</formula>
    </cfRule>
    <cfRule type="expression" dxfId="4436" priority="1914">
      <formula>$R150="y"</formula>
    </cfRule>
  </conditionalFormatting>
  <conditionalFormatting sqref="D150:D151">
    <cfRule type="expression" dxfId="4435" priority="1911">
      <formula>$T150="y"</formula>
    </cfRule>
    <cfRule type="expression" dxfId="4434" priority="1912">
      <formula>$R150="y"</formula>
    </cfRule>
  </conditionalFormatting>
  <conditionalFormatting sqref="J150:J151">
    <cfRule type="expression" dxfId="4433" priority="1909">
      <formula>$T150="y"</formula>
    </cfRule>
    <cfRule type="expression" dxfId="4432" priority="1910">
      <formula>$R150="y"</formula>
    </cfRule>
  </conditionalFormatting>
  <conditionalFormatting sqref="K150:K151">
    <cfRule type="expression" dxfId="4431" priority="1907">
      <formula>$T150="y"</formula>
    </cfRule>
    <cfRule type="expression" dxfId="4430" priority="1908">
      <formula>$R150="y"</formula>
    </cfRule>
  </conditionalFormatting>
  <conditionalFormatting sqref="J152:N152">
    <cfRule type="expression" dxfId="4429" priority="1919">
      <formula>#REF!="y"</formula>
    </cfRule>
    <cfRule type="expression" dxfId="4428" priority="1920">
      <formula>#REF!="y"</formula>
    </cfRule>
  </conditionalFormatting>
  <conditionalFormatting sqref="B139:D139 B142:D142">
    <cfRule type="expression" dxfId="4427" priority="1903">
      <formula>#REF!="y"</formula>
    </cfRule>
    <cfRule type="expression" dxfId="4426" priority="1904">
      <formula>#REF!="y"</formula>
    </cfRule>
  </conditionalFormatting>
  <conditionalFormatting sqref="J136:N136">
    <cfRule type="expression" dxfId="4425" priority="1901">
      <formula>#REF!="y"</formula>
    </cfRule>
    <cfRule type="expression" dxfId="4424" priority="1902">
      <formula>#REF!="y"</formula>
    </cfRule>
  </conditionalFormatting>
  <conditionalFormatting sqref="M137:M138">
    <cfRule type="expression" dxfId="4423" priority="1895">
      <formula>$T137="y"</formula>
    </cfRule>
    <cfRule type="expression" dxfId="4422" priority="1896">
      <formula>$R137="y"</formula>
    </cfRule>
  </conditionalFormatting>
  <conditionalFormatting sqref="M137:M138">
    <cfRule type="expression" dxfId="4421" priority="1893">
      <formula>$T137="y"</formula>
    </cfRule>
    <cfRule type="expression" dxfId="4420" priority="1894">
      <formula>$R137="y"</formula>
    </cfRule>
  </conditionalFormatting>
  <conditionalFormatting sqref="D137:D138">
    <cfRule type="expression" dxfId="4419" priority="1891">
      <formula>$T137="y"</formula>
    </cfRule>
    <cfRule type="expression" dxfId="4418" priority="1892">
      <formula>$R137="y"</formula>
    </cfRule>
  </conditionalFormatting>
  <conditionalFormatting sqref="J137:J138">
    <cfRule type="expression" dxfId="4417" priority="1889">
      <formula>$T137="y"</formula>
    </cfRule>
    <cfRule type="expression" dxfId="4416" priority="1890">
      <formula>$R137="y"</formula>
    </cfRule>
  </conditionalFormatting>
  <conditionalFormatting sqref="K137:K138">
    <cfRule type="expression" dxfId="4415" priority="1887">
      <formula>$T137="y"</formula>
    </cfRule>
    <cfRule type="expression" dxfId="4414" priority="1888">
      <formula>$R137="y"</formula>
    </cfRule>
  </conditionalFormatting>
  <conditionalFormatting sqref="J139:N139">
    <cfRule type="expression" dxfId="4413" priority="1899">
      <formula>#REF!="y"</formula>
    </cfRule>
    <cfRule type="expression" dxfId="4412" priority="1900">
      <formula>#REF!="y"</formula>
    </cfRule>
  </conditionalFormatting>
  <conditionalFormatting sqref="M140:M141">
    <cfRule type="expression" dxfId="4411" priority="1881">
      <formula>$T140="y"</formula>
    </cfRule>
    <cfRule type="expression" dxfId="4410" priority="1882">
      <formula>$R140="y"</formula>
    </cfRule>
  </conditionalFormatting>
  <conditionalFormatting sqref="M140:M141">
    <cfRule type="expression" dxfId="4409" priority="1879">
      <formula>$T140="y"</formula>
    </cfRule>
    <cfRule type="expression" dxfId="4408" priority="1880">
      <formula>$R140="y"</formula>
    </cfRule>
  </conditionalFormatting>
  <conditionalFormatting sqref="D140:D141">
    <cfRule type="expression" dxfId="4407" priority="1877">
      <formula>$T140="y"</formula>
    </cfRule>
    <cfRule type="expression" dxfId="4406" priority="1878">
      <formula>$R140="y"</formula>
    </cfRule>
  </conditionalFormatting>
  <conditionalFormatting sqref="J140:J141">
    <cfRule type="expression" dxfId="4405" priority="1875">
      <formula>$T140="y"</formula>
    </cfRule>
    <cfRule type="expression" dxfId="4404" priority="1876">
      <formula>$R140="y"</formula>
    </cfRule>
  </conditionalFormatting>
  <conditionalFormatting sqref="K140:K141">
    <cfRule type="expression" dxfId="4403" priority="1873">
      <formula>$T140="y"</formula>
    </cfRule>
    <cfRule type="expression" dxfId="4402" priority="1874">
      <formula>$R140="y"</formula>
    </cfRule>
  </conditionalFormatting>
  <conditionalFormatting sqref="J142:N142">
    <cfRule type="expression" dxfId="4401" priority="1885">
      <formula>#REF!="y"</formula>
    </cfRule>
    <cfRule type="expression" dxfId="4400" priority="1886">
      <formula>#REF!="y"</formula>
    </cfRule>
  </conditionalFormatting>
  <conditionalFormatting sqref="O136:U142">
    <cfRule type="expression" dxfId="4399" priority="1905">
      <formula>#REF!="y"</formula>
    </cfRule>
    <cfRule type="expression" dxfId="4398" priority="1906">
      <formula>#REF!="y"</formula>
    </cfRule>
  </conditionalFormatting>
  <conditionalFormatting sqref="E137:E152">
    <cfRule type="expression" dxfId="4397" priority="1871">
      <formula>#REF!="y"</formula>
    </cfRule>
    <cfRule type="expression" dxfId="4396" priority="1872">
      <formula>#REF!="y"</formula>
    </cfRule>
  </conditionalFormatting>
  <conditionalFormatting sqref="V136:W142">
    <cfRule type="expression" dxfId="4395" priority="1869">
      <formula>#REF!="y"</formula>
    </cfRule>
    <cfRule type="expression" dxfId="4394" priority="1870">
      <formula>#REF!="y"</formula>
    </cfRule>
  </conditionalFormatting>
  <conditionalFormatting sqref="B136:D136">
    <cfRule type="expression" dxfId="4393" priority="1867">
      <formula>#REF!="y"</formula>
    </cfRule>
    <cfRule type="expression" dxfId="4392" priority="1868">
      <formula>#REF!="y"</formula>
    </cfRule>
  </conditionalFormatting>
  <conditionalFormatting sqref="E136">
    <cfRule type="expression" dxfId="4391" priority="1865">
      <formula>#REF!="y"</formula>
    </cfRule>
    <cfRule type="expression" dxfId="4390" priority="1866">
      <formula>#REF!="y"</formula>
    </cfRule>
  </conditionalFormatting>
  <conditionalFormatting sqref="B126:D126 B129:D129">
    <cfRule type="expression" dxfId="4389" priority="1863">
      <formula>#REF!="y"</formula>
    </cfRule>
    <cfRule type="expression" dxfId="4388" priority="1864">
      <formula>#REF!="y"</formula>
    </cfRule>
  </conditionalFormatting>
  <conditionalFormatting sqref="B135:D135">
    <cfRule type="expression" dxfId="4387" priority="1861">
      <formula>#REF!="y"</formula>
    </cfRule>
    <cfRule type="expression" dxfId="4386" priority="1862">
      <formula>#REF!="y"</formula>
    </cfRule>
  </conditionalFormatting>
  <conditionalFormatting sqref="B127:B128">
    <cfRule type="expression" dxfId="4385" priority="1859">
      <formula>$T126="y"</formula>
    </cfRule>
    <cfRule type="expression" dxfId="4384" priority="1860">
      <formula>$R126="y"</formula>
    </cfRule>
  </conditionalFormatting>
  <conditionalFormatting sqref="J126:N126">
    <cfRule type="expression" dxfId="4383" priority="1857">
      <formula>#REF!="y"</formula>
    </cfRule>
    <cfRule type="expression" dxfId="4382" priority="1858">
      <formula>#REF!="y"</formula>
    </cfRule>
  </conditionalFormatting>
  <conditionalFormatting sqref="M127:M128">
    <cfRule type="expression" dxfId="4381" priority="1851">
      <formula>$T127="y"</formula>
    </cfRule>
    <cfRule type="expression" dxfId="4380" priority="1852">
      <formula>$R127="y"</formula>
    </cfRule>
  </conditionalFormatting>
  <conditionalFormatting sqref="M127:M128">
    <cfRule type="expression" dxfId="4379" priority="1849">
      <formula>$T127="y"</formula>
    </cfRule>
    <cfRule type="expression" dxfId="4378" priority="1850">
      <formula>$R127="y"</formula>
    </cfRule>
  </conditionalFormatting>
  <conditionalFormatting sqref="D127:D128">
    <cfRule type="expression" dxfId="4377" priority="1847">
      <formula>$T127="y"</formula>
    </cfRule>
    <cfRule type="expression" dxfId="4376" priority="1848">
      <formula>$R127="y"</formula>
    </cfRule>
  </conditionalFormatting>
  <conditionalFormatting sqref="J127:J128">
    <cfRule type="expression" dxfId="4375" priority="1845">
      <formula>$T127="y"</formula>
    </cfRule>
    <cfRule type="expression" dxfId="4374" priority="1846">
      <formula>$R127="y"</formula>
    </cfRule>
  </conditionalFormatting>
  <conditionalFormatting sqref="K127:K128">
    <cfRule type="expression" dxfId="4373" priority="1843">
      <formula>$T127="y"</formula>
    </cfRule>
    <cfRule type="expression" dxfId="4372" priority="1844">
      <formula>$R127="y"</formula>
    </cfRule>
  </conditionalFormatting>
  <conditionalFormatting sqref="J129:N129">
    <cfRule type="expression" dxfId="4371" priority="1855">
      <formula>#REF!="y"</formula>
    </cfRule>
    <cfRule type="expression" dxfId="4370" priority="1856">
      <formula>#REF!="y"</formula>
    </cfRule>
  </conditionalFormatting>
  <conditionalFormatting sqref="M130:M131">
    <cfRule type="expression" dxfId="4369" priority="1837">
      <formula>$T130="y"</formula>
    </cfRule>
    <cfRule type="expression" dxfId="4368" priority="1838">
      <formula>$R130="y"</formula>
    </cfRule>
  </conditionalFormatting>
  <conditionalFormatting sqref="M130:M131">
    <cfRule type="expression" dxfId="4367" priority="1835">
      <formula>$T130="y"</formula>
    </cfRule>
    <cfRule type="expression" dxfId="4366" priority="1836">
      <formula>$R130="y"</formula>
    </cfRule>
  </conditionalFormatting>
  <conditionalFormatting sqref="D130:D131">
    <cfRule type="expression" dxfId="4365" priority="1833">
      <formula>$T130="y"</formula>
    </cfRule>
    <cfRule type="expression" dxfId="4364" priority="1834">
      <formula>$R130="y"</formula>
    </cfRule>
  </conditionalFormatting>
  <conditionalFormatting sqref="J130:J131">
    <cfRule type="expression" dxfId="4363" priority="1831">
      <formula>$T130="y"</formula>
    </cfRule>
    <cfRule type="expression" dxfId="4362" priority="1832">
      <formula>$R130="y"</formula>
    </cfRule>
  </conditionalFormatting>
  <conditionalFormatting sqref="K130:K131">
    <cfRule type="expression" dxfId="4361" priority="1829">
      <formula>$T130="y"</formula>
    </cfRule>
    <cfRule type="expression" dxfId="4360" priority="1830">
      <formula>$R130="y"</formula>
    </cfRule>
  </conditionalFormatting>
  <conditionalFormatting sqref="J132:N132 B132:D132">
    <cfRule type="expression" dxfId="4359" priority="1841">
      <formula>#REF!="y"</formula>
    </cfRule>
    <cfRule type="expression" dxfId="4358" priority="1842">
      <formula>#REF!="y"</formula>
    </cfRule>
  </conditionalFormatting>
  <conditionalFormatting sqref="M133:M134">
    <cfRule type="expression" dxfId="4357" priority="1823">
      <formula>$T133="y"</formula>
    </cfRule>
    <cfRule type="expression" dxfId="4356" priority="1824">
      <formula>$R133="y"</formula>
    </cfRule>
  </conditionalFormatting>
  <conditionalFormatting sqref="M133:M134">
    <cfRule type="expression" dxfId="4355" priority="1821">
      <formula>$T133="y"</formula>
    </cfRule>
    <cfRule type="expression" dxfId="4354" priority="1822">
      <formula>$R133="y"</formula>
    </cfRule>
  </conditionalFormatting>
  <conditionalFormatting sqref="D133:D134">
    <cfRule type="expression" dxfId="4353" priority="1819">
      <formula>$T133="y"</formula>
    </cfRule>
    <cfRule type="expression" dxfId="4352" priority="1820">
      <formula>$R133="y"</formula>
    </cfRule>
  </conditionalFormatting>
  <conditionalFormatting sqref="J133:J134">
    <cfRule type="expression" dxfId="4351" priority="1817">
      <formula>$T133="y"</formula>
    </cfRule>
    <cfRule type="expression" dxfId="4350" priority="1818">
      <formula>$R133="y"</formula>
    </cfRule>
  </conditionalFormatting>
  <conditionalFormatting sqref="K133:K134">
    <cfRule type="expression" dxfId="4349" priority="1815">
      <formula>$T133="y"</formula>
    </cfRule>
    <cfRule type="expression" dxfId="4348" priority="1816">
      <formula>$R133="y"</formula>
    </cfRule>
  </conditionalFormatting>
  <conditionalFormatting sqref="J135:N135">
    <cfRule type="expression" dxfId="4347" priority="1827">
      <formula>#REF!="y"</formula>
    </cfRule>
    <cfRule type="expression" dxfId="4346" priority="1828">
      <formula>#REF!="y"</formula>
    </cfRule>
  </conditionalFormatting>
  <conditionalFormatting sqref="B122:D122 B125:D125">
    <cfRule type="expression" dxfId="4345" priority="1811">
      <formula>#REF!="y"</formula>
    </cfRule>
    <cfRule type="expression" dxfId="4344" priority="1812">
      <formula>#REF!="y"</formula>
    </cfRule>
  </conditionalFormatting>
  <conditionalFormatting sqref="J119:N119">
    <cfRule type="expression" dxfId="4343" priority="1809">
      <formula>#REF!="y"</formula>
    </cfRule>
    <cfRule type="expression" dxfId="4342" priority="1810">
      <formula>#REF!="y"</formula>
    </cfRule>
  </conditionalFormatting>
  <conditionalFormatting sqref="M120:M121">
    <cfRule type="expression" dxfId="4341" priority="1803">
      <formula>$T120="y"</formula>
    </cfRule>
    <cfRule type="expression" dxfId="4340" priority="1804">
      <formula>$R120="y"</formula>
    </cfRule>
  </conditionalFormatting>
  <conditionalFormatting sqref="M120:M121">
    <cfRule type="expression" dxfId="4339" priority="1801">
      <formula>$T120="y"</formula>
    </cfRule>
    <cfRule type="expression" dxfId="4338" priority="1802">
      <formula>$R120="y"</formula>
    </cfRule>
  </conditionalFormatting>
  <conditionalFormatting sqref="D120:D121">
    <cfRule type="expression" dxfId="4337" priority="1799">
      <formula>$T120="y"</formula>
    </cfRule>
    <cfRule type="expression" dxfId="4336" priority="1800">
      <formula>$R120="y"</formula>
    </cfRule>
  </conditionalFormatting>
  <conditionalFormatting sqref="J120:J121">
    <cfRule type="expression" dxfId="4335" priority="1797">
      <formula>$T120="y"</formula>
    </cfRule>
    <cfRule type="expression" dxfId="4334" priority="1798">
      <formula>$R120="y"</formula>
    </cfRule>
  </conditionalFormatting>
  <conditionalFormatting sqref="K120:K121">
    <cfRule type="expression" dxfId="4333" priority="1795">
      <formula>$T120="y"</formula>
    </cfRule>
    <cfRule type="expression" dxfId="4332" priority="1796">
      <formula>$R120="y"</formula>
    </cfRule>
  </conditionalFormatting>
  <conditionalFormatting sqref="J122:N122">
    <cfRule type="expression" dxfId="4331" priority="1807">
      <formula>#REF!="y"</formula>
    </cfRule>
    <cfRule type="expression" dxfId="4330" priority="1808">
      <formula>#REF!="y"</formula>
    </cfRule>
  </conditionalFormatting>
  <conditionalFormatting sqref="M123:M124">
    <cfRule type="expression" dxfId="4329" priority="1789">
      <formula>$T123="y"</formula>
    </cfRule>
    <cfRule type="expression" dxfId="4328" priority="1790">
      <formula>$R123="y"</formula>
    </cfRule>
  </conditionalFormatting>
  <conditionalFormatting sqref="M123:M124">
    <cfRule type="expression" dxfId="4327" priority="1787">
      <formula>$T123="y"</formula>
    </cfRule>
    <cfRule type="expression" dxfId="4326" priority="1788">
      <formula>$R123="y"</formula>
    </cfRule>
  </conditionalFormatting>
  <conditionalFormatting sqref="D123:D124">
    <cfRule type="expression" dxfId="4325" priority="1785">
      <formula>$T123="y"</formula>
    </cfRule>
    <cfRule type="expression" dxfId="4324" priority="1786">
      <formula>$R123="y"</formula>
    </cfRule>
  </conditionalFormatting>
  <conditionalFormatting sqref="J123:J124">
    <cfRule type="expression" dxfId="4323" priority="1783">
      <formula>$T123="y"</formula>
    </cfRule>
    <cfRule type="expression" dxfId="4322" priority="1784">
      <formula>$R123="y"</formula>
    </cfRule>
  </conditionalFormatting>
  <conditionalFormatting sqref="K123:K124">
    <cfRule type="expression" dxfId="4321" priority="1781">
      <formula>$T123="y"</formula>
    </cfRule>
    <cfRule type="expression" dxfId="4320" priority="1782">
      <formula>$R123="y"</formula>
    </cfRule>
  </conditionalFormatting>
  <conditionalFormatting sqref="J125:N125">
    <cfRule type="expression" dxfId="4319" priority="1793">
      <formula>#REF!="y"</formula>
    </cfRule>
    <cfRule type="expression" dxfId="4318" priority="1794">
      <formula>#REF!="y"</formula>
    </cfRule>
  </conditionalFormatting>
  <conditionalFormatting sqref="O119:U125">
    <cfRule type="expression" dxfId="4317" priority="1813">
      <formula>#REF!="y"</formula>
    </cfRule>
    <cfRule type="expression" dxfId="4316" priority="1814">
      <formula>#REF!="y"</formula>
    </cfRule>
  </conditionalFormatting>
  <conditionalFormatting sqref="E120:E135">
    <cfRule type="expression" dxfId="4315" priority="1779">
      <formula>#REF!="y"</formula>
    </cfRule>
    <cfRule type="expression" dxfId="4314" priority="1780">
      <formula>#REF!="y"</formula>
    </cfRule>
  </conditionalFormatting>
  <conditionalFormatting sqref="V119:W125">
    <cfRule type="expression" dxfId="4313" priority="1777">
      <formula>#REF!="y"</formula>
    </cfRule>
    <cfRule type="expression" dxfId="4312" priority="1778">
      <formula>#REF!="y"</formula>
    </cfRule>
  </conditionalFormatting>
  <conditionalFormatting sqref="B119:D119">
    <cfRule type="expression" dxfId="4311" priority="1775">
      <formula>#REF!="y"</formula>
    </cfRule>
    <cfRule type="expression" dxfId="4310" priority="1776">
      <formula>#REF!="y"</formula>
    </cfRule>
  </conditionalFormatting>
  <conditionalFormatting sqref="E119">
    <cfRule type="expression" dxfId="4309" priority="1773">
      <formula>#REF!="y"</formula>
    </cfRule>
    <cfRule type="expression" dxfId="4308" priority="1774">
      <formula>#REF!="y"</formula>
    </cfRule>
  </conditionalFormatting>
  <conditionalFormatting sqref="B109:D109 B112:D112">
    <cfRule type="expression" dxfId="4307" priority="1771">
      <formula>#REF!="y"</formula>
    </cfRule>
    <cfRule type="expression" dxfId="4306" priority="1772">
      <formula>#REF!="y"</formula>
    </cfRule>
  </conditionalFormatting>
  <conditionalFormatting sqref="B118:D118">
    <cfRule type="expression" dxfId="4305" priority="1769">
      <formula>#REF!="y"</formula>
    </cfRule>
    <cfRule type="expression" dxfId="4304" priority="1770">
      <formula>#REF!="y"</formula>
    </cfRule>
  </conditionalFormatting>
  <conditionalFormatting sqref="B110:B111">
    <cfRule type="expression" dxfId="4303" priority="1767">
      <formula>$T109="y"</formula>
    </cfRule>
    <cfRule type="expression" dxfId="4302" priority="1768">
      <formula>$R109="y"</formula>
    </cfRule>
  </conditionalFormatting>
  <conditionalFormatting sqref="J109:N109">
    <cfRule type="expression" dxfId="4301" priority="1765">
      <formula>#REF!="y"</formula>
    </cfRule>
    <cfRule type="expression" dxfId="4300" priority="1766">
      <formula>#REF!="y"</formula>
    </cfRule>
  </conditionalFormatting>
  <conditionalFormatting sqref="M110:M111">
    <cfRule type="expression" dxfId="4299" priority="1759">
      <formula>$T110="y"</formula>
    </cfRule>
    <cfRule type="expression" dxfId="4298" priority="1760">
      <formula>$R110="y"</formula>
    </cfRule>
  </conditionalFormatting>
  <conditionalFormatting sqref="M110:M111">
    <cfRule type="expression" dxfId="4297" priority="1757">
      <formula>$T110="y"</formula>
    </cfRule>
    <cfRule type="expression" dxfId="4296" priority="1758">
      <formula>$R110="y"</formula>
    </cfRule>
  </conditionalFormatting>
  <conditionalFormatting sqref="D110:D111">
    <cfRule type="expression" dxfId="4295" priority="1755">
      <formula>$T110="y"</formula>
    </cfRule>
    <cfRule type="expression" dxfId="4294" priority="1756">
      <formula>$R110="y"</formula>
    </cfRule>
  </conditionalFormatting>
  <conditionalFormatting sqref="J110:J111">
    <cfRule type="expression" dxfId="4293" priority="1753">
      <formula>$T110="y"</formula>
    </cfRule>
    <cfRule type="expression" dxfId="4292" priority="1754">
      <formula>$R110="y"</formula>
    </cfRule>
  </conditionalFormatting>
  <conditionalFormatting sqref="K110:K111">
    <cfRule type="expression" dxfId="4291" priority="1751">
      <formula>$T110="y"</formula>
    </cfRule>
    <cfRule type="expression" dxfId="4290" priority="1752">
      <formula>$R110="y"</formula>
    </cfRule>
  </conditionalFormatting>
  <conditionalFormatting sqref="J112:N112">
    <cfRule type="expression" dxfId="4289" priority="1763">
      <formula>#REF!="y"</formula>
    </cfRule>
    <cfRule type="expression" dxfId="4288" priority="1764">
      <formula>#REF!="y"</formula>
    </cfRule>
  </conditionalFormatting>
  <conditionalFormatting sqref="M113:M114">
    <cfRule type="expression" dxfId="4287" priority="1745">
      <formula>$T113="y"</formula>
    </cfRule>
    <cfRule type="expression" dxfId="4286" priority="1746">
      <formula>$R113="y"</formula>
    </cfRule>
  </conditionalFormatting>
  <conditionalFormatting sqref="M113:M114">
    <cfRule type="expression" dxfId="4285" priority="1743">
      <formula>$T113="y"</formula>
    </cfRule>
    <cfRule type="expression" dxfId="4284" priority="1744">
      <formula>$R113="y"</formula>
    </cfRule>
  </conditionalFormatting>
  <conditionalFormatting sqref="D113:D114">
    <cfRule type="expression" dxfId="4283" priority="1741">
      <formula>$T113="y"</formula>
    </cfRule>
    <cfRule type="expression" dxfId="4282" priority="1742">
      <formula>$R113="y"</formula>
    </cfRule>
  </conditionalFormatting>
  <conditionalFormatting sqref="J113:J114">
    <cfRule type="expression" dxfId="4281" priority="1739">
      <formula>$T113="y"</formula>
    </cfRule>
    <cfRule type="expression" dxfId="4280" priority="1740">
      <formula>$R113="y"</formula>
    </cfRule>
  </conditionalFormatting>
  <conditionalFormatting sqref="K113:K114">
    <cfRule type="expression" dxfId="4279" priority="1737">
      <formula>$T113="y"</formula>
    </cfRule>
    <cfRule type="expression" dxfId="4278" priority="1738">
      <formula>$R113="y"</formula>
    </cfRule>
  </conditionalFormatting>
  <conditionalFormatting sqref="J115:N115 B115:D115">
    <cfRule type="expression" dxfId="4277" priority="1749">
      <formula>#REF!="y"</formula>
    </cfRule>
    <cfRule type="expression" dxfId="4276" priority="1750">
      <formula>#REF!="y"</formula>
    </cfRule>
  </conditionalFormatting>
  <conditionalFormatting sqref="M116:M117">
    <cfRule type="expression" dxfId="4275" priority="1731">
      <formula>$T116="y"</formula>
    </cfRule>
    <cfRule type="expression" dxfId="4274" priority="1732">
      <formula>$R116="y"</formula>
    </cfRule>
  </conditionalFormatting>
  <conditionalFormatting sqref="M116:M117">
    <cfRule type="expression" dxfId="4273" priority="1729">
      <formula>$T116="y"</formula>
    </cfRule>
    <cfRule type="expression" dxfId="4272" priority="1730">
      <formula>$R116="y"</formula>
    </cfRule>
  </conditionalFormatting>
  <conditionalFormatting sqref="D116:D117">
    <cfRule type="expression" dxfId="4271" priority="1727">
      <formula>$T116="y"</formula>
    </cfRule>
    <cfRule type="expression" dxfId="4270" priority="1728">
      <formula>$R116="y"</formula>
    </cfRule>
  </conditionalFormatting>
  <conditionalFormatting sqref="J116:J117">
    <cfRule type="expression" dxfId="4269" priority="1725">
      <formula>$T116="y"</formula>
    </cfRule>
    <cfRule type="expression" dxfId="4268" priority="1726">
      <formula>$R116="y"</formula>
    </cfRule>
  </conditionalFormatting>
  <conditionalFormatting sqref="K116:K117">
    <cfRule type="expression" dxfId="4267" priority="1723">
      <formula>$T116="y"</formula>
    </cfRule>
    <cfRule type="expression" dxfId="4266" priority="1724">
      <formula>$R116="y"</formula>
    </cfRule>
  </conditionalFormatting>
  <conditionalFormatting sqref="J118:N118">
    <cfRule type="expression" dxfId="4265" priority="1735">
      <formula>#REF!="y"</formula>
    </cfRule>
    <cfRule type="expression" dxfId="4264" priority="1736">
      <formula>#REF!="y"</formula>
    </cfRule>
  </conditionalFormatting>
  <conditionalFormatting sqref="B105:D105 B108:D108">
    <cfRule type="expression" dxfId="4263" priority="1719">
      <formula>#REF!="y"</formula>
    </cfRule>
    <cfRule type="expression" dxfId="4262" priority="1720">
      <formula>#REF!="y"</formula>
    </cfRule>
  </conditionalFormatting>
  <conditionalFormatting sqref="J102:K102">
    <cfRule type="expression" dxfId="4261" priority="1717">
      <formula>#REF!="y"</formula>
    </cfRule>
    <cfRule type="expression" dxfId="4260" priority="1718">
      <formula>#REF!="y"</formula>
    </cfRule>
  </conditionalFormatting>
  <conditionalFormatting sqref="D103:D104">
    <cfRule type="expression" dxfId="4259" priority="1711">
      <formula>$T103="y"</formula>
    </cfRule>
    <cfRule type="expression" dxfId="4258" priority="1712">
      <formula>$R103="y"</formula>
    </cfRule>
  </conditionalFormatting>
  <conditionalFormatting sqref="J103:J104">
    <cfRule type="expression" dxfId="4257" priority="1709">
      <formula>$T103="y"</formula>
    </cfRule>
    <cfRule type="expression" dxfId="4256" priority="1710">
      <formula>$R103="y"</formula>
    </cfRule>
  </conditionalFormatting>
  <conditionalFormatting sqref="K103:K104">
    <cfRule type="expression" dxfId="4255" priority="1707">
      <formula>$T103="y"</formula>
    </cfRule>
    <cfRule type="expression" dxfId="4254" priority="1708">
      <formula>$R103="y"</formula>
    </cfRule>
  </conditionalFormatting>
  <conditionalFormatting sqref="J105:K105">
    <cfRule type="expression" dxfId="4253" priority="1715">
      <formula>#REF!="y"</formula>
    </cfRule>
    <cfRule type="expression" dxfId="4252" priority="1716">
      <formula>#REF!="y"</formula>
    </cfRule>
  </conditionalFormatting>
  <conditionalFormatting sqref="D106:D107">
    <cfRule type="expression" dxfId="4251" priority="1701">
      <formula>$T106="y"</formula>
    </cfRule>
    <cfRule type="expression" dxfId="4250" priority="1702">
      <formula>$R106="y"</formula>
    </cfRule>
  </conditionalFormatting>
  <conditionalFormatting sqref="J106:J107">
    <cfRule type="expression" dxfId="4249" priority="1699">
      <formula>$T106="y"</formula>
    </cfRule>
    <cfRule type="expression" dxfId="4248" priority="1700">
      <formula>$R106="y"</formula>
    </cfRule>
  </conditionalFormatting>
  <conditionalFormatting sqref="K106:K107">
    <cfRule type="expression" dxfId="4247" priority="1697">
      <formula>$T106="y"</formula>
    </cfRule>
    <cfRule type="expression" dxfId="4246" priority="1698">
      <formula>$R106="y"</formula>
    </cfRule>
  </conditionalFormatting>
  <conditionalFormatting sqref="J108:K108">
    <cfRule type="expression" dxfId="4245" priority="1705">
      <formula>#REF!="y"</formula>
    </cfRule>
    <cfRule type="expression" dxfId="4244" priority="1706">
      <formula>#REF!="y"</formula>
    </cfRule>
  </conditionalFormatting>
  <conditionalFormatting sqref="O102:U108">
    <cfRule type="expression" dxfId="4243" priority="1721">
      <formula>#REF!="y"</formula>
    </cfRule>
    <cfRule type="expression" dxfId="4242" priority="1722">
      <formula>#REF!="y"</formula>
    </cfRule>
  </conditionalFormatting>
  <conditionalFormatting sqref="E103:E118">
    <cfRule type="expression" dxfId="4241" priority="1695">
      <formula>#REF!="y"</formula>
    </cfRule>
    <cfRule type="expression" dxfId="4240" priority="1696">
      <formula>#REF!="y"</formula>
    </cfRule>
  </conditionalFormatting>
  <conditionalFormatting sqref="V102:W108">
    <cfRule type="expression" dxfId="4239" priority="1693">
      <formula>#REF!="y"</formula>
    </cfRule>
    <cfRule type="expression" dxfId="4238" priority="1694">
      <formula>#REF!="y"</formula>
    </cfRule>
  </conditionalFormatting>
  <conditionalFormatting sqref="B102:D102">
    <cfRule type="expression" dxfId="4237" priority="1691">
      <formula>#REF!="y"</formula>
    </cfRule>
    <cfRule type="expression" dxfId="4236" priority="1692">
      <formula>#REF!="y"</formula>
    </cfRule>
  </conditionalFormatting>
  <conditionalFormatting sqref="E102">
    <cfRule type="expression" dxfId="4235" priority="1689">
      <formula>#REF!="y"</formula>
    </cfRule>
    <cfRule type="expression" dxfId="4234" priority="1690">
      <formula>#REF!="y"</formula>
    </cfRule>
  </conditionalFormatting>
  <conditionalFormatting sqref="B101:D101">
    <cfRule type="expression" dxfId="4233" priority="1687">
      <formula>#REF!="y"</formula>
    </cfRule>
    <cfRule type="expression" dxfId="4232" priority="1688">
      <formula>#REF!="y"</formula>
    </cfRule>
  </conditionalFormatting>
  <conditionalFormatting sqref="B99:B100">
    <cfRule type="expression" dxfId="4231" priority="1685">
      <formula>$T98="y"</formula>
    </cfRule>
    <cfRule type="expression" dxfId="4230" priority="1686">
      <formula>$R98="y"</formula>
    </cfRule>
  </conditionalFormatting>
  <conditionalFormatting sqref="D99:D100">
    <cfRule type="expression" dxfId="4229" priority="1679">
      <formula>$T99="y"</formula>
    </cfRule>
    <cfRule type="expression" dxfId="4228" priority="1680">
      <formula>$R99="y"</formula>
    </cfRule>
  </conditionalFormatting>
  <conditionalFormatting sqref="J99:J100">
    <cfRule type="expression" dxfId="4227" priority="1677">
      <formula>$T99="y"</formula>
    </cfRule>
    <cfRule type="expression" dxfId="4226" priority="1678">
      <formula>$R99="y"</formula>
    </cfRule>
  </conditionalFormatting>
  <conditionalFormatting sqref="K99:K100">
    <cfRule type="expression" dxfId="4225" priority="1675">
      <formula>$T99="y"</formula>
    </cfRule>
    <cfRule type="expression" dxfId="4224" priority="1676">
      <formula>$R99="y"</formula>
    </cfRule>
  </conditionalFormatting>
  <conditionalFormatting sqref="J101:K101">
    <cfRule type="expression" dxfId="4223" priority="1683">
      <formula>#REF!="y"</formula>
    </cfRule>
    <cfRule type="expression" dxfId="4222" priority="1684">
      <formula>#REF!="y"</formula>
    </cfRule>
  </conditionalFormatting>
  <conditionalFormatting sqref="O86:U86 T85:U85 P87:U87">
    <cfRule type="expression" dxfId="4221" priority="1673">
      <formula>#REF!="y"</formula>
    </cfRule>
    <cfRule type="expression" dxfId="4220" priority="1674">
      <formula>#REF!="y"</formula>
    </cfRule>
  </conditionalFormatting>
  <conditionalFormatting sqref="E99:E101">
    <cfRule type="expression" dxfId="4219" priority="1671">
      <formula>#REF!="y"</formula>
    </cfRule>
    <cfRule type="expression" dxfId="4218" priority="1672">
      <formula>#REF!="y"</formula>
    </cfRule>
  </conditionalFormatting>
  <conditionalFormatting sqref="V85:W87">
    <cfRule type="expression" dxfId="4217" priority="1669">
      <formula>#REF!="y"</formula>
    </cfRule>
    <cfRule type="expression" dxfId="4216" priority="1670">
      <formula>#REF!="y"</formula>
    </cfRule>
  </conditionalFormatting>
  <conditionalFormatting sqref="B76">
    <cfRule type="expression" dxfId="4215" priority="1667">
      <formula>$T75="y"</formula>
    </cfRule>
    <cfRule type="expression" dxfId="4214" priority="1668">
      <formula>$R75="y"</formula>
    </cfRule>
  </conditionalFormatting>
  <conditionalFormatting sqref="D76">
    <cfRule type="expression" dxfId="4213" priority="1665">
      <formula>$T76="y"</formula>
    </cfRule>
    <cfRule type="expression" dxfId="4212" priority="1666">
      <formula>$R76="y"</formula>
    </cfRule>
  </conditionalFormatting>
  <conditionalFormatting sqref="J76">
    <cfRule type="expression" dxfId="4211" priority="1663">
      <formula>$T76="y"</formula>
    </cfRule>
    <cfRule type="expression" dxfId="4210" priority="1664">
      <formula>$R76="y"</formula>
    </cfRule>
  </conditionalFormatting>
  <conditionalFormatting sqref="T67:U73">
    <cfRule type="expression" dxfId="4209" priority="1659">
      <formula>#REF!="y"</formula>
    </cfRule>
    <cfRule type="expression" dxfId="4208" priority="1660">
      <formula>#REF!="y"</formula>
    </cfRule>
  </conditionalFormatting>
  <conditionalFormatting sqref="V67:W73">
    <cfRule type="expression" dxfId="4207" priority="1657">
      <formula>#REF!="y"</formula>
    </cfRule>
    <cfRule type="expression" dxfId="4206" priority="1658">
      <formula>#REF!="y"</formula>
    </cfRule>
  </conditionalFormatting>
  <conditionalFormatting sqref="K1048576 J8:J9 J23 J32 J40:J42 J54:J55 J85:J87 J90 J93 J11:J15">
    <cfRule type="expression" dxfId="4205" priority="1655">
      <formula>$S8="y"</formula>
    </cfRule>
    <cfRule type="expression" dxfId="4204" priority="1656">
      <formula>$R8="y"</formula>
    </cfRule>
  </conditionalFormatting>
  <conditionalFormatting sqref="D60">
    <cfRule type="expression" dxfId="4203" priority="1651">
      <formula>$T60="y"</formula>
    </cfRule>
    <cfRule type="expression" dxfId="4202" priority="1652">
      <formula>$R60="y"</formula>
    </cfRule>
  </conditionalFormatting>
  <conditionalFormatting sqref="O5:X5 O7:O10 T7:X10 O11:AD12 O14 T14:W14 Z14:AD14 Z5:AD10">
    <cfRule type="expression" dxfId="4201" priority="1649">
      <formula>#REF!="y"</formula>
    </cfRule>
    <cfRule type="expression" dxfId="4200" priority="1650">
      <formula>#REF!="y"</formula>
    </cfRule>
  </conditionalFormatting>
  <conditionalFormatting sqref="O6:X6">
    <cfRule type="expression" dxfId="4199" priority="1637">
      <formula>#REF!="y"</formula>
    </cfRule>
    <cfRule type="expression" dxfId="4198" priority="1638">
      <formula>#REF!="y"</formula>
    </cfRule>
  </conditionalFormatting>
  <conditionalFormatting sqref="D8">
    <cfRule type="expression" dxfId="4197" priority="1615">
      <formula>$S8="y"</formula>
    </cfRule>
    <cfRule type="expression" dxfId="4196" priority="1616">
      <formula>$R8="y"</formula>
    </cfRule>
  </conditionalFormatting>
  <conditionalFormatting sqref="B8:C8">
    <cfRule type="expression" dxfId="4195" priority="1611">
      <formula>$S8="y"</formula>
    </cfRule>
    <cfRule type="expression" dxfId="4194" priority="1612">
      <formula>$R8="y"</formula>
    </cfRule>
  </conditionalFormatting>
  <conditionalFormatting sqref="B8:C8">
    <cfRule type="expression" dxfId="4193" priority="1607">
      <formula>$S8="y"</formula>
    </cfRule>
    <cfRule type="expression" dxfId="4192" priority="1608">
      <formula>$R8="y"</formula>
    </cfRule>
  </conditionalFormatting>
  <conditionalFormatting sqref="D8">
    <cfRule type="expression" dxfId="4191" priority="1613">
      <formula>$S8="y"</formula>
    </cfRule>
    <cfRule type="expression" dxfId="4190" priority="1614">
      <formula>$R8="y"</formula>
    </cfRule>
  </conditionalFormatting>
  <conditionalFormatting sqref="E8">
    <cfRule type="expression" dxfId="4189" priority="1609">
      <formula>$AD8="y"</formula>
    </cfRule>
    <cfRule type="expression" dxfId="4188" priority="1610">
      <formula>$AB8="y"</formula>
    </cfRule>
  </conditionalFormatting>
  <conditionalFormatting sqref="B9:C9">
    <cfRule type="expression" dxfId="4187" priority="1597">
      <formula>$S9="y"</formula>
    </cfRule>
    <cfRule type="expression" dxfId="4186" priority="1598">
      <formula>$R9="y"</formula>
    </cfRule>
  </conditionalFormatting>
  <conditionalFormatting sqref="D9">
    <cfRule type="expression" dxfId="4185" priority="1601">
      <formula>$S9="y"</formula>
    </cfRule>
    <cfRule type="expression" dxfId="4184" priority="1602">
      <formula>$R9="y"</formula>
    </cfRule>
  </conditionalFormatting>
  <conditionalFormatting sqref="D9">
    <cfRule type="expression" dxfId="4183" priority="1599">
      <formula>$S9="y"</formula>
    </cfRule>
    <cfRule type="expression" dxfId="4182" priority="1600">
      <formula>$R9="y"</formula>
    </cfRule>
  </conditionalFormatting>
  <conditionalFormatting sqref="E9:E10">
    <cfRule type="expression" dxfId="4181" priority="1595">
      <formula>$AD9="y"</formula>
    </cfRule>
    <cfRule type="expression" dxfId="4180" priority="1596">
      <formula>$AB9="y"</formula>
    </cfRule>
  </conditionalFormatting>
  <conditionalFormatting sqref="B9:C9">
    <cfRule type="expression" dxfId="4179" priority="1593">
      <formula>$S9="y"</formula>
    </cfRule>
    <cfRule type="expression" dxfId="4178" priority="1594">
      <formula>$R9="y"</formula>
    </cfRule>
  </conditionalFormatting>
  <conditionalFormatting sqref="P7:S7">
    <cfRule type="expression" dxfId="4177" priority="1585">
      <formula>#REF!="y"</formula>
    </cfRule>
    <cfRule type="expression" dxfId="4176" priority="1586">
      <formula>#REF!="y"</formula>
    </cfRule>
  </conditionalFormatting>
  <conditionalFormatting sqref="P8:S8">
    <cfRule type="expression" dxfId="4175" priority="1583">
      <formula>#REF!="y"</formula>
    </cfRule>
    <cfRule type="expression" dxfId="4174" priority="1584">
      <formula>#REF!="y"</formula>
    </cfRule>
  </conditionalFormatting>
  <conditionalFormatting sqref="P9:S9">
    <cfRule type="expression" dxfId="4173" priority="1581">
      <formula>#REF!="y"</formula>
    </cfRule>
    <cfRule type="expression" dxfId="4172" priority="1582">
      <formula>#REF!="y"</formula>
    </cfRule>
  </conditionalFormatting>
  <conditionalFormatting sqref="P10:S10">
    <cfRule type="expression" dxfId="4171" priority="1579">
      <formula>#REF!="y"</formula>
    </cfRule>
    <cfRule type="expression" dxfId="4170" priority="1580">
      <formula>#REF!="y"</formula>
    </cfRule>
  </conditionalFormatting>
  <conditionalFormatting sqref="D11">
    <cfRule type="expression" dxfId="4169" priority="1577">
      <formula>$S11="y"</formula>
    </cfRule>
    <cfRule type="expression" dxfId="4168" priority="1578">
      <formula>$R11="y"</formula>
    </cfRule>
  </conditionalFormatting>
  <conditionalFormatting sqref="B11:C11">
    <cfRule type="expression" dxfId="4167" priority="1569">
      <formula>$S11="y"</formula>
    </cfRule>
    <cfRule type="expression" dxfId="4166" priority="1570">
      <formula>$R11="y"</formula>
    </cfRule>
  </conditionalFormatting>
  <conditionalFormatting sqref="B11:C11">
    <cfRule type="expression" dxfId="4165" priority="1573">
      <formula>$S11="y"</formula>
    </cfRule>
    <cfRule type="expression" dxfId="4164" priority="1574">
      <formula>$R11="y"</formula>
    </cfRule>
  </conditionalFormatting>
  <conditionalFormatting sqref="D11">
    <cfRule type="expression" dxfId="4163" priority="1575">
      <formula>$S11="y"</formula>
    </cfRule>
    <cfRule type="expression" dxfId="4162" priority="1576">
      <formula>$R11="y"</formula>
    </cfRule>
  </conditionalFormatting>
  <conditionalFormatting sqref="E11">
    <cfRule type="expression" dxfId="4161" priority="1571">
      <formula>$AD11="y"</formula>
    </cfRule>
    <cfRule type="expression" dxfId="4160" priority="1572">
      <formula>$AB11="y"</formula>
    </cfRule>
  </conditionalFormatting>
  <conditionalFormatting sqref="Y8:Y10">
    <cfRule type="expression" dxfId="4159" priority="1563">
      <formula>#REF!="y"</formula>
    </cfRule>
    <cfRule type="expression" dxfId="4158" priority="1564">
      <formula>#REF!="y"</formula>
    </cfRule>
  </conditionalFormatting>
  <conditionalFormatting sqref="E12">
    <cfRule type="expression" dxfId="4157" priority="1559">
      <formula>$AD12="y"</formula>
    </cfRule>
    <cfRule type="expression" dxfId="4156" priority="1560">
      <formula>$AB12="y"</formula>
    </cfRule>
  </conditionalFormatting>
  <conditionalFormatting sqref="B12:D12">
    <cfRule type="expression" dxfId="4155" priority="1557">
      <formula>$S12="y"</formula>
    </cfRule>
    <cfRule type="expression" dxfId="4154" priority="1558">
      <formula>$R12="y"</formula>
    </cfRule>
  </conditionalFormatting>
  <conditionalFormatting sqref="O13:X13 Z13:AD13">
    <cfRule type="expression" dxfId="4153" priority="1555">
      <formula>#REF!="y"</formula>
    </cfRule>
    <cfRule type="expression" dxfId="4152" priority="1556">
      <formula>#REF!="y"</formula>
    </cfRule>
  </conditionalFormatting>
  <conditionalFormatting sqref="E13">
    <cfRule type="expression" dxfId="4151" priority="1553">
      <formula>$AD13="y"</formula>
    </cfRule>
    <cfRule type="expression" dxfId="4150" priority="1554">
      <formula>$AB13="y"</formula>
    </cfRule>
  </conditionalFormatting>
  <conditionalFormatting sqref="B13:D13">
    <cfRule type="expression" dxfId="4149" priority="1551">
      <formula>$S13="y"</formula>
    </cfRule>
    <cfRule type="expression" dxfId="4148" priority="1552">
      <formula>$R13="y"</formula>
    </cfRule>
  </conditionalFormatting>
  <conditionalFormatting sqref="B14:C14">
    <cfRule type="expression" dxfId="4147" priority="1545">
      <formula>$S14="y"</formula>
    </cfRule>
    <cfRule type="expression" dxfId="4146" priority="1546">
      <formula>$R14="y"</formula>
    </cfRule>
  </conditionalFormatting>
  <conditionalFormatting sqref="D14">
    <cfRule type="expression" dxfId="4145" priority="1549">
      <formula>$S14="y"</formula>
    </cfRule>
    <cfRule type="expression" dxfId="4144" priority="1550">
      <formula>$R14="y"</formula>
    </cfRule>
  </conditionalFormatting>
  <conditionalFormatting sqref="D14">
    <cfRule type="expression" dxfId="4143" priority="1547">
      <formula>$S14="y"</formula>
    </cfRule>
    <cfRule type="expression" dxfId="4142" priority="1548">
      <formula>$R14="y"</formula>
    </cfRule>
  </conditionalFormatting>
  <conditionalFormatting sqref="E14">
    <cfRule type="expression" dxfId="4141" priority="1543">
      <formula>$AD14="y"</formula>
    </cfRule>
    <cfRule type="expression" dxfId="4140" priority="1544">
      <formula>$AB14="y"</formula>
    </cfRule>
  </conditionalFormatting>
  <conditionalFormatting sqref="B14:C14">
    <cfRule type="expression" dxfId="4139" priority="1541">
      <formula>$S14="y"</formula>
    </cfRule>
    <cfRule type="expression" dxfId="4138" priority="1542">
      <formula>$R14="y"</formula>
    </cfRule>
  </conditionalFormatting>
  <conditionalFormatting sqref="B15:C15">
    <cfRule type="expression" dxfId="4137" priority="1529">
      <formula>$S15="y"</formula>
    </cfRule>
    <cfRule type="expression" dxfId="4136" priority="1530">
      <formula>$R15="y"</formula>
    </cfRule>
  </conditionalFormatting>
  <conditionalFormatting sqref="D15">
    <cfRule type="expression" dxfId="4135" priority="1533">
      <formula>$S15="y"</formula>
    </cfRule>
    <cfRule type="expression" dxfId="4134" priority="1534">
      <formula>$R15="y"</formula>
    </cfRule>
  </conditionalFormatting>
  <conditionalFormatting sqref="D15">
    <cfRule type="expression" dxfId="4133" priority="1531">
      <formula>$S15="y"</formula>
    </cfRule>
    <cfRule type="expression" dxfId="4132" priority="1532">
      <formula>$R15="y"</formula>
    </cfRule>
  </conditionalFormatting>
  <conditionalFormatting sqref="B15:C15">
    <cfRule type="expression" dxfId="4131" priority="1527">
      <formula>$S15="y"</formula>
    </cfRule>
    <cfRule type="expression" dxfId="4130" priority="1528">
      <formula>$R15="y"</formula>
    </cfRule>
  </conditionalFormatting>
  <conditionalFormatting sqref="E15">
    <cfRule type="expression" dxfId="4129" priority="1519">
      <formula>$AD15="y"</formula>
    </cfRule>
    <cfRule type="expression" dxfId="4128" priority="1520">
      <formula>$AB15="y"</formula>
    </cfRule>
  </conditionalFormatting>
  <conditionalFormatting sqref="P14:S14">
    <cfRule type="expression" dxfId="4127" priority="1517">
      <formula>#REF!="y"</formula>
    </cfRule>
    <cfRule type="expression" dxfId="4126" priority="1518">
      <formula>#REF!="y"</formula>
    </cfRule>
  </conditionalFormatting>
  <conditionalFormatting sqref="P15:S15">
    <cfRule type="expression" dxfId="4125" priority="1515">
      <formula>#REF!="y"</formula>
    </cfRule>
    <cfRule type="expression" dxfId="4124" priority="1516">
      <formula>#REF!="y"</formula>
    </cfRule>
  </conditionalFormatting>
  <conditionalFormatting sqref="X14">
    <cfRule type="expression" dxfId="4123" priority="1513">
      <formula>#REF!="y"</formula>
    </cfRule>
    <cfRule type="expression" dxfId="4122" priority="1514">
      <formula>#REF!="y"</formula>
    </cfRule>
  </conditionalFormatting>
  <conditionalFormatting sqref="X15">
    <cfRule type="expression" dxfId="4121" priority="1511">
      <formula>#REF!="y"</formula>
    </cfRule>
    <cfRule type="expression" dxfId="4120" priority="1512">
      <formula>#REF!="y"</formula>
    </cfRule>
  </conditionalFormatting>
  <conditionalFormatting sqref="Y13">
    <cfRule type="expression" dxfId="4119" priority="1509">
      <formula>#REF!="y"</formula>
    </cfRule>
    <cfRule type="expression" dxfId="4118" priority="1510">
      <formula>#REF!="y"</formula>
    </cfRule>
  </conditionalFormatting>
  <conditionalFormatting sqref="Y14">
    <cfRule type="expression" dxfId="4117" priority="1507">
      <formula>#REF!="y"</formula>
    </cfRule>
    <cfRule type="expression" dxfId="4116" priority="1508">
      <formula>#REF!="y"</formula>
    </cfRule>
  </conditionalFormatting>
  <conditionalFormatting sqref="Y15">
    <cfRule type="expression" dxfId="4115" priority="1505">
      <formula>#REF!="y"</formula>
    </cfRule>
    <cfRule type="expression" dxfId="4114" priority="1506">
      <formula>#REF!="y"</formula>
    </cfRule>
  </conditionalFormatting>
  <conditionalFormatting sqref="B16:D16">
    <cfRule type="expression" dxfId="4113" priority="1503">
      <formula>$S16="y"</formula>
    </cfRule>
    <cfRule type="expression" dxfId="4112" priority="1504">
      <formula>$R16="y"</formula>
    </cfRule>
  </conditionalFormatting>
  <conditionalFormatting sqref="E16">
    <cfRule type="expression" dxfId="4111" priority="1501">
      <formula>$AD16="y"</formula>
    </cfRule>
    <cfRule type="expression" dxfId="4110" priority="1502">
      <formula>$AB16="y"</formula>
    </cfRule>
  </conditionalFormatting>
  <conditionalFormatting sqref="J16">
    <cfRule type="expression" dxfId="4109" priority="1499">
      <formula>$S16="y"</formula>
    </cfRule>
    <cfRule type="expression" dxfId="4108" priority="1500">
      <formula>$R16="y"</formula>
    </cfRule>
  </conditionalFormatting>
  <conditionalFormatting sqref="J16">
    <cfRule type="expression" dxfId="4107" priority="1497">
      <formula>$S16="y"</formula>
    </cfRule>
    <cfRule type="expression" dxfId="4106" priority="1498">
      <formula>$R16="y"</formula>
    </cfRule>
  </conditionalFormatting>
  <conditionalFormatting sqref="O16:S16">
    <cfRule type="expression" dxfId="4105" priority="1491">
      <formula>#REF!="y"</formula>
    </cfRule>
    <cfRule type="expression" dxfId="4104" priority="1492">
      <formula>#REF!="y"</formula>
    </cfRule>
  </conditionalFormatting>
  <conditionalFormatting sqref="B17:C17">
    <cfRule type="expression" dxfId="4103" priority="1481">
      <formula>$S17="y"</formula>
    </cfRule>
    <cfRule type="expression" dxfId="4102" priority="1482">
      <formula>$R17="y"</formula>
    </cfRule>
  </conditionalFormatting>
  <conditionalFormatting sqref="B17:C17">
    <cfRule type="expression" dxfId="4101" priority="1485">
      <formula>$S17="y"</formula>
    </cfRule>
    <cfRule type="expression" dxfId="4100" priority="1486">
      <formula>$R17="y"</formula>
    </cfRule>
  </conditionalFormatting>
  <conditionalFormatting sqref="D17">
    <cfRule type="expression" dxfId="4099" priority="1489">
      <formula>$S17="y"</formula>
    </cfRule>
    <cfRule type="expression" dxfId="4098" priority="1490">
      <formula>$R17="y"</formula>
    </cfRule>
  </conditionalFormatting>
  <conditionalFormatting sqref="D17">
    <cfRule type="expression" dxfId="4097" priority="1487">
      <formula>$S17="y"</formula>
    </cfRule>
    <cfRule type="expression" dxfId="4096" priority="1488">
      <formula>$R17="y"</formula>
    </cfRule>
  </conditionalFormatting>
  <conditionalFormatting sqref="E17">
    <cfRule type="expression" dxfId="4095" priority="1483">
      <formula>$AD17="y"</formula>
    </cfRule>
    <cfRule type="expression" dxfId="4094" priority="1484">
      <formula>$AB17="y"</formula>
    </cfRule>
  </conditionalFormatting>
  <conditionalFormatting sqref="J17">
    <cfRule type="expression" dxfId="4093" priority="1475">
      <formula>$S17="y"</formula>
    </cfRule>
    <cfRule type="expression" dxfId="4092" priority="1476">
      <formula>$R17="y"</formula>
    </cfRule>
  </conditionalFormatting>
  <conditionalFormatting sqref="O17">
    <cfRule type="expression" dxfId="4091" priority="1473">
      <formula>#REF!="y"</formula>
    </cfRule>
    <cfRule type="expression" dxfId="4090" priority="1474">
      <formula>#REF!="y"</formula>
    </cfRule>
  </conditionalFormatting>
  <conditionalFormatting sqref="P17:S17">
    <cfRule type="expression" dxfId="4089" priority="1471">
      <formula>#REF!="y"</formula>
    </cfRule>
    <cfRule type="expression" dxfId="4088" priority="1472">
      <formula>#REF!="y"</formula>
    </cfRule>
  </conditionalFormatting>
  <conditionalFormatting sqref="D18">
    <cfRule type="expression" dxfId="4087" priority="1469">
      <formula>$S18="y"</formula>
    </cfRule>
    <cfRule type="expression" dxfId="4086" priority="1470">
      <formula>$R18="y"</formula>
    </cfRule>
  </conditionalFormatting>
  <conditionalFormatting sqref="B18:C18">
    <cfRule type="expression" dxfId="4085" priority="1467">
      <formula>$S18="y"</formula>
    </cfRule>
    <cfRule type="expression" dxfId="4084" priority="1468">
      <formula>$R18="y"</formula>
    </cfRule>
  </conditionalFormatting>
  <conditionalFormatting sqref="E18">
    <cfRule type="expression" dxfId="4083" priority="1465">
      <formula>$AD18="y"</formula>
    </cfRule>
    <cfRule type="expression" dxfId="4082" priority="1466">
      <formula>$AB18="y"</formula>
    </cfRule>
  </conditionalFormatting>
  <conditionalFormatting sqref="J18">
    <cfRule type="expression" dxfId="4081" priority="1463">
      <formula>$S18="y"</formula>
    </cfRule>
    <cfRule type="expression" dxfId="4080" priority="1464">
      <formula>$R18="y"</formula>
    </cfRule>
  </conditionalFormatting>
  <conditionalFormatting sqref="D19">
    <cfRule type="expression" dxfId="4079" priority="1459">
      <formula>$S19="y"</formula>
    </cfRule>
    <cfRule type="expression" dxfId="4078" priority="1460">
      <formula>$R19="y"</formula>
    </cfRule>
  </conditionalFormatting>
  <conditionalFormatting sqref="B19:C19">
    <cfRule type="expression" dxfId="4077" priority="1457">
      <formula>$S19="y"</formula>
    </cfRule>
    <cfRule type="expression" dxfId="4076" priority="1458">
      <formula>$R19="y"</formula>
    </cfRule>
  </conditionalFormatting>
  <conditionalFormatting sqref="E19">
    <cfRule type="expression" dxfId="4075" priority="1455">
      <formula>$AD19="y"</formula>
    </cfRule>
    <cfRule type="expression" dxfId="4074" priority="1456">
      <formula>$AB19="y"</formula>
    </cfRule>
  </conditionalFormatting>
  <conditionalFormatting sqref="J19">
    <cfRule type="expression" dxfId="4073" priority="1453">
      <formula>$S19="y"</formula>
    </cfRule>
    <cfRule type="expression" dxfId="4072" priority="1454">
      <formula>$R19="y"</formula>
    </cfRule>
  </conditionalFormatting>
  <conditionalFormatting sqref="P18:S19">
    <cfRule type="expression" dxfId="4071" priority="1449">
      <formula>#REF!="y"</formula>
    </cfRule>
    <cfRule type="expression" dxfId="4070" priority="1450">
      <formula>#REF!="y"</formula>
    </cfRule>
  </conditionalFormatting>
  <conditionalFormatting sqref="O20:O21">
    <cfRule type="expression" dxfId="4069" priority="1447">
      <formula>#REF!="y"</formula>
    </cfRule>
    <cfRule type="expression" dxfId="4068" priority="1448">
      <formula>#REF!="y"</formula>
    </cfRule>
  </conditionalFormatting>
  <conditionalFormatting sqref="D20">
    <cfRule type="expression" dxfId="4067" priority="1445">
      <formula>$S20="y"</formula>
    </cfRule>
    <cfRule type="expression" dxfId="4066" priority="1446">
      <formula>$R20="y"</formula>
    </cfRule>
  </conditionalFormatting>
  <conditionalFormatting sqref="B20:C20">
    <cfRule type="expression" dxfId="4065" priority="1443">
      <formula>$S20="y"</formula>
    </cfRule>
    <cfRule type="expression" dxfId="4064" priority="1444">
      <formula>$R20="y"</formula>
    </cfRule>
  </conditionalFormatting>
  <conditionalFormatting sqref="E20">
    <cfRule type="expression" dxfId="4063" priority="1441">
      <formula>$AD20="y"</formula>
    </cfRule>
    <cfRule type="expression" dxfId="4062" priority="1442">
      <formula>$AB20="y"</formula>
    </cfRule>
  </conditionalFormatting>
  <conditionalFormatting sqref="J20">
    <cfRule type="expression" dxfId="4061" priority="1439">
      <formula>$S20="y"</formula>
    </cfRule>
    <cfRule type="expression" dxfId="4060" priority="1440">
      <formula>$R20="y"</formula>
    </cfRule>
  </conditionalFormatting>
  <conditionalFormatting sqref="D21">
    <cfRule type="expression" dxfId="4059" priority="1435">
      <formula>$S21="y"</formula>
    </cfRule>
    <cfRule type="expression" dxfId="4058" priority="1436">
      <formula>$R21="y"</formula>
    </cfRule>
  </conditionalFormatting>
  <conditionalFormatting sqref="B21:C21">
    <cfRule type="expression" dxfId="4057" priority="1433">
      <formula>$S21="y"</formula>
    </cfRule>
    <cfRule type="expression" dxfId="4056" priority="1434">
      <formula>$R21="y"</formula>
    </cfRule>
  </conditionalFormatting>
  <conditionalFormatting sqref="E21">
    <cfRule type="expression" dxfId="4055" priority="1431">
      <formula>$AD21="y"</formula>
    </cfRule>
    <cfRule type="expression" dxfId="4054" priority="1432">
      <formula>$AB21="y"</formula>
    </cfRule>
  </conditionalFormatting>
  <conditionalFormatting sqref="J21">
    <cfRule type="expression" dxfId="4053" priority="1429">
      <formula>$S21="y"</formula>
    </cfRule>
    <cfRule type="expression" dxfId="4052" priority="1430">
      <formula>$R21="y"</formula>
    </cfRule>
  </conditionalFormatting>
  <conditionalFormatting sqref="P20:S21">
    <cfRule type="expression" dxfId="4051" priority="1425">
      <formula>#REF!="y"</formula>
    </cfRule>
    <cfRule type="expression" dxfId="4050" priority="1426">
      <formula>#REF!="y"</formula>
    </cfRule>
  </conditionalFormatting>
  <conditionalFormatting sqref="D22">
    <cfRule type="expression" dxfId="4049" priority="1423">
      <formula>$S22="y"</formula>
    </cfRule>
    <cfRule type="expression" dxfId="4048" priority="1424">
      <formula>$R22="y"</formula>
    </cfRule>
  </conditionalFormatting>
  <conditionalFormatting sqref="B22:C22">
    <cfRule type="expression" dxfId="4047" priority="1421">
      <formula>$S22="y"</formula>
    </cfRule>
    <cfRule type="expression" dxfId="4046" priority="1422">
      <formula>$R22="y"</formula>
    </cfRule>
  </conditionalFormatting>
  <conditionalFormatting sqref="E22">
    <cfRule type="expression" dxfId="4045" priority="1419">
      <formula>$AD22="y"</formula>
    </cfRule>
    <cfRule type="expression" dxfId="4044" priority="1420">
      <formula>$AB22="y"</formula>
    </cfRule>
  </conditionalFormatting>
  <conditionalFormatting sqref="J22">
    <cfRule type="expression" dxfId="4043" priority="1417">
      <formula>$S22="y"</formula>
    </cfRule>
    <cfRule type="expression" dxfId="4042" priority="1418">
      <formula>$R22="y"</formula>
    </cfRule>
  </conditionalFormatting>
  <conditionalFormatting sqref="O22">
    <cfRule type="expression" dxfId="4041" priority="1413">
      <formula>#REF!="y"</formula>
    </cfRule>
    <cfRule type="expression" dxfId="4040" priority="1414">
      <formula>#REF!="y"</formula>
    </cfRule>
  </conditionalFormatting>
  <conditionalFormatting sqref="P22:S22">
    <cfRule type="expression" dxfId="4039" priority="1411">
      <formula>#REF!="y"</formula>
    </cfRule>
    <cfRule type="expression" dxfId="4038" priority="1412">
      <formula>#REF!="y"</formula>
    </cfRule>
  </conditionalFormatting>
  <conditionalFormatting sqref="D23">
    <cfRule type="expression" dxfId="4037" priority="1409">
      <formula>$S23="y"</formula>
    </cfRule>
    <cfRule type="expression" dxfId="4036" priority="1410">
      <formula>$R23="y"</formula>
    </cfRule>
  </conditionalFormatting>
  <conditionalFormatting sqref="B23:C23">
    <cfRule type="expression" dxfId="4035" priority="1401">
      <formula>$S23="y"</formula>
    </cfRule>
    <cfRule type="expression" dxfId="4034" priority="1402">
      <formula>$R23="y"</formula>
    </cfRule>
  </conditionalFormatting>
  <conditionalFormatting sqref="B23:C23">
    <cfRule type="expression" dxfId="4033" priority="1405">
      <formula>$S23="y"</formula>
    </cfRule>
    <cfRule type="expression" dxfId="4032" priority="1406">
      <formula>$R23="y"</formula>
    </cfRule>
  </conditionalFormatting>
  <conditionalFormatting sqref="D23">
    <cfRule type="expression" dxfId="4031" priority="1407">
      <formula>$S23="y"</formula>
    </cfRule>
    <cfRule type="expression" dxfId="4030" priority="1408">
      <formula>$R23="y"</formula>
    </cfRule>
  </conditionalFormatting>
  <conditionalFormatting sqref="E23">
    <cfRule type="expression" dxfId="4029" priority="1403">
      <formula>$AD23="y"</formula>
    </cfRule>
    <cfRule type="expression" dxfId="4028" priority="1404">
      <formula>$AB23="y"</formula>
    </cfRule>
  </conditionalFormatting>
  <conditionalFormatting sqref="B24:D24">
    <cfRule type="expression" dxfId="4027" priority="1395">
      <formula>$S24="y"</formula>
    </cfRule>
    <cfRule type="expression" dxfId="4026" priority="1396">
      <formula>$R24="y"</formula>
    </cfRule>
  </conditionalFormatting>
  <conditionalFormatting sqref="J24">
    <cfRule type="expression" dxfId="4025" priority="1393">
      <formula>$S24="y"</formula>
    </cfRule>
    <cfRule type="expression" dxfId="4024" priority="1394">
      <formula>$R24="y"</formula>
    </cfRule>
  </conditionalFormatting>
  <conditionalFormatting sqref="E24">
    <cfRule type="expression" dxfId="4023" priority="1391">
      <formula>$AD24="y"</formula>
    </cfRule>
    <cfRule type="expression" dxfId="4022" priority="1392">
      <formula>$AB24="y"</formula>
    </cfRule>
  </conditionalFormatting>
  <conditionalFormatting sqref="O24">
    <cfRule type="expression" dxfId="4021" priority="1389">
      <formula>#REF!="y"</formula>
    </cfRule>
    <cfRule type="expression" dxfId="4020" priority="1390">
      <formula>#REF!="y"</formula>
    </cfRule>
  </conditionalFormatting>
  <conditionalFormatting sqref="O23">
    <cfRule type="expression" dxfId="4019" priority="1387">
      <formula>#REF!="y"</formula>
    </cfRule>
    <cfRule type="expression" dxfId="4018" priority="1388">
      <formula>#REF!="y"</formula>
    </cfRule>
  </conditionalFormatting>
  <conditionalFormatting sqref="P23:S24">
    <cfRule type="expression" dxfId="4017" priority="1385">
      <formula>#REF!="y"</formula>
    </cfRule>
    <cfRule type="expression" dxfId="4016" priority="1386">
      <formula>#REF!="y"</formula>
    </cfRule>
  </conditionalFormatting>
  <conditionalFormatting sqref="D25">
    <cfRule type="expression" dxfId="4015" priority="1383">
      <formula>$S25="y"</formula>
    </cfRule>
    <cfRule type="expression" dxfId="4014" priority="1384">
      <formula>$R25="y"</formula>
    </cfRule>
  </conditionalFormatting>
  <conditionalFormatting sqref="D26">
    <cfRule type="expression" dxfId="4013" priority="1377">
      <formula>$S26="y"</formula>
    </cfRule>
    <cfRule type="expression" dxfId="4012" priority="1378">
      <formula>$R26="y"</formula>
    </cfRule>
  </conditionalFormatting>
  <conditionalFormatting sqref="B25:C25">
    <cfRule type="expression" dxfId="4011" priority="1381">
      <formula>$S25="y"</formula>
    </cfRule>
    <cfRule type="expression" dxfId="4010" priority="1382">
      <formula>$R25="y"</formula>
    </cfRule>
  </conditionalFormatting>
  <conditionalFormatting sqref="J25">
    <cfRule type="expression" dxfId="4009" priority="1379">
      <formula>$S25="y"</formula>
    </cfRule>
    <cfRule type="expression" dxfId="4008" priority="1380">
      <formula>$R25="y"</formula>
    </cfRule>
  </conditionalFormatting>
  <conditionalFormatting sqref="B26:C26">
    <cfRule type="expression" dxfId="4007" priority="1375">
      <formula>$S26="y"</formula>
    </cfRule>
    <cfRule type="expression" dxfId="4006" priority="1376">
      <formula>$R26="y"</formula>
    </cfRule>
  </conditionalFormatting>
  <conditionalFormatting sqref="E26">
    <cfRule type="expression" dxfId="4005" priority="1373">
      <formula>$AD26="y"</formula>
    </cfRule>
    <cfRule type="expression" dxfId="4004" priority="1374">
      <formula>$AB26="y"</formula>
    </cfRule>
  </conditionalFormatting>
  <conditionalFormatting sqref="J26">
    <cfRule type="expression" dxfId="4003" priority="1371">
      <formula>$S26="y"</formula>
    </cfRule>
    <cfRule type="expression" dxfId="4002" priority="1372">
      <formula>$R26="y"</formula>
    </cfRule>
  </conditionalFormatting>
  <conditionalFormatting sqref="O25:O26">
    <cfRule type="expression" dxfId="4001" priority="1367">
      <formula>#REF!="y"</formula>
    </cfRule>
    <cfRule type="expression" dxfId="4000" priority="1368">
      <formula>#REF!="y"</formula>
    </cfRule>
  </conditionalFormatting>
  <conditionalFormatting sqref="P25:S26">
    <cfRule type="expression" dxfId="3999" priority="1365">
      <formula>#REF!="y"</formula>
    </cfRule>
    <cfRule type="expression" dxfId="3998" priority="1366">
      <formula>#REF!="y"</formula>
    </cfRule>
  </conditionalFormatting>
  <conditionalFormatting sqref="T27:W27">
    <cfRule type="expression" dxfId="3997" priority="1363">
      <formula>#REF!="y"</formula>
    </cfRule>
    <cfRule type="expression" dxfId="3996" priority="1364">
      <formula>#REF!="y"</formula>
    </cfRule>
  </conditionalFormatting>
  <conditionalFormatting sqref="D27">
    <cfRule type="expression" dxfId="3995" priority="1361">
      <formula>$S27="y"</formula>
    </cfRule>
    <cfRule type="expression" dxfId="3994" priority="1362">
      <formula>$R27="y"</formula>
    </cfRule>
  </conditionalFormatting>
  <conditionalFormatting sqref="B27:C27">
    <cfRule type="expression" dxfId="3993" priority="1359">
      <formula>$S27="y"</formula>
    </cfRule>
    <cfRule type="expression" dxfId="3992" priority="1360">
      <formula>$R27="y"</formula>
    </cfRule>
  </conditionalFormatting>
  <conditionalFormatting sqref="J27">
    <cfRule type="expression" dxfId="3991" priority="1357">
      <formula>$S27="y"</formula>
    </cfRule>
    <cfRule type="expression" dxfId="3990" priority="1358">
      <formula>$R27="y"</formula>
    </cfRule>
  </conditionalFormatting>
  <conditionalFormatting sqref="O27">
    <cfRule type="expression" dxfId="3989" priority="1353">
      <formula>#REF!="y"</formula>
    </cfRule>
    <cfRule type="expression" dxfId="3988" priority="1354">
      <formula>#REF!="y"</formula>
    </cfRule>
  </conditionalFormatting>
  <conditionalFormatting sqref="P27:S27">
    <cfRule type="expression" dxfId="3987" priority="1351">
      <formula>#REF!="y"</formula>
    </cfRule>
    <cfRule type="expression" dxfId="3986" priority="1352">
      <formula>#REF!="y"</formula>
    </cfRule>
  </conditionalFormatting>
  <conditionalFormatting sqref="Y30">
    <cfRule type="expression" dxfId="3985" priority="1307">
      <formula>#REF!="y"</formula>
    </cfRule>
    <cfRule type="expression" dxfId="3984" priority="1308">
      <formula>#REF!="y"</formula>
    </cfRule>
  </conditionalFormatting>
  <conditionalFormatting sqref="B28:C28">
    <cfRule type="expression" dxfId="3983" priority="1349">
      <formula>$S28="y"</formula>
    </cfRule>
    <cfRule type="expression" dxfId="3982" priority="1350">
      <formula>$R28="y"</formula>
    </cfRule>
  </conditionalFormatting>
  <conditionalFormatting sqref="J28">
    <cfRule type="expression" dxfId="3981" priority="1347">
      <formula>$S28="y"</formula>
    </cfRule>
    <cfRule type="expression" dxfId="3980" priority="1348">
      <formula>$R28="y"</formula>
    </cfRule>
  </conditionalFormatting>
  <conditionalFormatting sqref="E28">
    <cfRule type="expression" dxfId="3979" priority="1343">
      <formula>$AD28="y"</formula>
    </cfRule>
    <cfRule type="expression" dxfId="3978" priority="1344">
      <formula>$AB28="y"</formula>
    </cfRule>
  </conditionalFormatting>
  <conditionalFormatting sqref="T28:W28">
    <cfRule type="expression" dxfId="3977" priority="1341">
      <formula>#REF!="y"</formula>
    </cfRule>
    <cfRule type="expression" dxfId="3976" priority="1342">
      <formula>#REF!="y"</formula>
    </cfRule>
  </conditionalFormatting>
  <conditionalFormatting sqref="P28:S28">
    <cfRule type="expression" dxfId="3975" priority="1339">
      <formula>#REF!="y"</formula>
    </cfRule>
    <cfRule type="expression" dxfId="3974" priority="1340">
      <formula>#REF!="y"</formula>
    </cfRule>
  </conditionalFormatting>
  <conditionalFormatting sqref="O28">
    <cfRule type="expression" dxfId="3973" priority="1337">
      <formula>#REF!="y"</formula>
    </cfRule>
    <cfRule type="expression" dxfId="3972" priority="1338">
      <formula>#REF!="y"</formula>
    </cfRule>
  </conditionalFormatting>
  <conditionalFormatting sqref="B29:D29">
    <cfRule type="expression" dxfId="3971" priority="1335">
      <formula>$S29="y"</formula>
    </cfRule>
    <cfRule type="expression" dxfId="3970" priority="1336">
      <formula>$R29="y"</formula>
    </cfRule>
  </conditionalFormatting>
  <conditionalFormatting sqref="J29">
    <cfRule type="expression" dxfId="3969" priority="1333">
      <formula>$S29="y"</formula>
    </cfRule>
    <cfRule type="expression" dxfId="3968" priority="1334">
      <formula>$R29="y"</formula>
    </cfRule>
  </conditionalFormatting>
  <conditionalFormatting sqref="E29">
    <cfRule type="expression" dxfId="3967" priority="1331">
      <formula>$AD29="y"</formula>
    </cfRule>
    <cfRule type="expression" dxfId="3966" priority="1332">
      <formula>$AB29="y"</formula>
    </cfRule>
  </conditionalFormatting>
  <conditionalFormatting sqref="P29:S29">
    <cfRule type="expression" dxfId="3965" priority="1329">
      <formula>#REF!="y"</formula>
    </cfRule>
    <cfRule type="expression" dxfId="3964" priority="1330">
      <formula>#REF!="y"</formula>
    </cfRule>
  </conditionalFormatting>
  <conditionalFormatting sqref="O29">
    <cfRule type="expression" dxfId="3963" priority="1327">
      <formula>#REF!="y"</formula>
    </cfRule>
    <cfRule type="expression" dxfId="3962" priority="1328">
      <formula>#REF!="y"</formula>
    </cfRule>
  </conditionalFormatting>
  <conditionalFormatting sqref="P31:S31">
    <cfRule type="expression" dxfId="3961" priority="1325">
      <formula>#REF!="y"</formula>
    </cfRule>
    <cfRule type="expression" dxfId="3960" priority="1326">
      <formula>#REF!="y"</formula>
    </cfRule>
  </conditionalFormatting>
  <conditionalFormatting sqref="O31">
    <cfRule type="expression" dxfId="3959" priority="1323">
      <formula>#REF!="y"</formula>
    </cfRule>
    <cfRule type="expression" dxfId="3958" priority="1324">
      <formula>#REF!="y"</formula>
    </cfRule>
  </conditionalFormatting>
  <conditionalFormatting sqref="T30:W30">
    <cfRule type="expression" dxfId="3957" priority="1321">
      <formula>#REF!="y"</formula>
    </cfRule>
    <cfRule type="expression" dxfId="3956" priority="1322">
      <formula>#REF!="y"</formula>
    </cfRule>
  </conditionalFormatting>
  <conditionalFormatting sqref="D30">
    <cfRule type="expression" dxfId="3955" priority="1319">
      <formula>$S30="y"</formula>
    </cfRule>
    <cfRule type="expression" dxfId="3954" priority="1320">
      <formula>$R30="y"</formula>
    </cfRule>
  </conditionalFormatting>
  <conditionalFormatting sqref="B30:C30">
    <cfRule type="expression" dxfId="3953" priority="1317">
      <formula>$S30="y"</formula>
    </cfRule>
    <cfRule type="expression" dxfId="3952" priority="1318">
      <formula>$R30="y"</formula>
    </cfRule>
  </conditionalFormatting>
  <conditionalFormatting sqref="J30">
    <cfRule type="expression" dxfId="3951" priority="1315">
      <formula>$S30="y"</formula>
    </cfRule>
    <cfRule type="expression" dxfId="3950" priority="1316">
      <formula>$R30="y"</formula>
    </cfRule>
  </conditionalFormatting>
  <conditionalFormatting sqref="P30:S30">
    <cfRule type="expression" dxfId="3949" priority="1311">
      <formula>#REF!="y"</formula>
    </cfRule>
    <cfRule type="expression" dxfId="3948" priority="1312">
      <formula>#REF!="y"</formula>
    </cfRule>
  </conditionalFormatting>
  <conditionalFormatting sqref="O30">
    <cfRule type="expression" dxfId="3947" priority="1309">
      <formula>#REF!="y"</formula>
    </cfRule>
    <cfRule type="expression" dxfId="3946" priority="1310">
      <formula>#REF!="y"</formula>
    </cfRule>
  </conditionalFormatting>
  <conditionalFormatting sqref="T34:W34 Y34">
    <cfRule type="expression" dxfId="3945" priority="1305">
      <formula>#REF!="y"</formula>
    </cfRule>
    <cfRule type="expression" dxfId="3944" priority="1306">
      <formula>#REF!="y"</formula>
    </cfRule>
  </conditionalFormatting>
  <conditionalFormatting sqref="X24:X30">
    <cfRule type="expression" dxfId="3943" priority="1303">
      <formula>#REF!="y"</formula>
    </cfRule>
    <cfRule type="expression" dxfId="3942" priority="1304">
      <formula>#REF!="y"</formula>
    </cfRule>
  </conditionalFormatting>
  <conditionalFormatting sqref="T32:X32">
    <cfRule type="expression" dxfId="3941" priority="1301">
      <formula>#REF!="y"</formula>
    </cfRule>
    <cfRule type="expression" dxfId="3940" priority="1302">
      <formula>#REF!="y"</formula>
    </cfRule>
  </conditionalFormatting>
  <conditionalFormatting sqref="B32:D32">
    <cfRule type="expression" dxfId="3939" priority="1299">
      <formula>$S32="y"</formula>
    </cfRule>
    <cfRule type="expression" dxfId="3938" priority="1300">
      <formula>$R32="y"</formula>
    </cfRule>
  </conditionalFormatting>
  <conditionalFormatting sqref="P32:S32">
    <cfRule type="expression" dxfId="3937" priority="1295">
      <formula>#REF!="y"</formula>
    </cfRule>
    <cfRule type="expression" dxfId="3936" priority="1296">
      <formula>#REF!="y"</formula>
    </cfRule>
  </conditionalFormatting>
  <conditionalFormatting sqref="O32">
    <cfRule type="expression" dxfId="3935" priority="1293">
      <formula>#REF!="y"</formula>
    </cfRule>
    <cfRule type="expression" dxfId="3934" priority="1294">
      <formula>#REF!="y"</formula>
    </cfRule>
  </conditionalFormatting>
  <conditionalFormatting sqref="E32">
    <cfRule type="expression" dxfId="3933" priority="1297">
      <formula>$AD35="y"</formula>
    </cfRule>
    <cfRule type="expression" dxfId="3932" priority="1298">
      <formula>$AB35="y"</formula>
    </cfRule>
  </conditionalFormatting>
  <conditionalFormatting sqref="Y32">
    <cfRule type="expression" dxfId="3931" priority="1291">
      <formula>#REF!="y"</formula>
    </cfRule>
    <cfRule type="expression" dxfId="3930" priority="1292">
      <formula>#REF!="y"</formula>
    </cfRule>
  </conditionalFormatting>
  <conditionalFormatting sqref="X31">
    <cfRule type="expression" dxfId="3929" priority="1289">
      <formula>#REF!="y"</formula>
    </cfRule>
    <cfRule type="expression" dxfId="3928" priority="1290">
      <formula>#REF!="y"</formula>
    </cfRule>
  </conditionalFormatting>
  <conditionalFormatting sqref="Y31">
    <cfRule type="expression" dxfId="3927" priority="1287">
      <formula>#REF!="y"</formula>
    </cfRule>
    <cfRule type="expression" dxfId="3926" priority="1288">
      <formula>#REF!="y"</formula>
    </cfRule>
  </conditionalFormatting>
  <conditionalFormatting sqref="B31:D31">
    <cfRule type="expression" dxfId="3925" priority="1285">
      <formula>$S31="y"</formula>
    </cfRule>
    <cfRule type="expression" dxfId="3924" priority="1286">
      <formula>$R31="y"</formula>
    </cfRule>
  </conditionalFormatting>
  <conditionalFormatting sqref="E31">
    <cfRule type="expression" dxfId="3923" priority="1283">
      <formula>$AD31="y"</formula>
    </cfRule>
    <cfRule type="expression" dxfId="3922" priority="1284">
      <formula>$AB31="y"</formula>
    </cfRule>
  </conditionalFormatting>
  <conditionalFormatting sqref="J31">
    <cfRule type="expression" dxfId="3921" priority="1277">
      <formula>$S31="y"</formula>
    </cfRule>
    <cfRule type="expression" dxfId="3920" priority="1278">
      <formula>$R31="y"</formula>
    </cfRule>
  </conditionalFormatting>
  <conditionalFormatting sqref="O33">
    <cfRule type="expression" dxfId="3919" priority="1275">
      <formula>#REF!="y"</formula>
    </cfRule>
    <cfRule type="expression" dxfId="3918" priority="1276">
      <formula>#REF!="y"</formula>
    </cfRule>
  </conditionalFormatting>
  <conditionalFormatting sqref="T33:X33">
    <cfRule type="expression" dxfId="3917" priority="1273">
      <formula>#REF!="y"</formula>
    </cfRule>
    <cfRule type="expression" dxfId="3916" priority="1274">
      <formula>#REF!="y"</formula>
    </cfRule>
  </conditionalFormatting>
  <conditionalFormatting sqref="P33:S33">
    <cfRule type="expression" dxfId="3915" priority="1271">
      <formula>#REF!="y"</formula>
    </cfRule>
    <cfRule type="expression" dxfId="3914" priority="1272">
      <formula>#REF!="y"</formula>
    </cfRule>
  </conditionalFormatting>
  <conditionalFormatting sqref="AA31">
    <cfRule type="expression" dxfId="3913" priority="1269">
      <formula>#REF!="y"</formula>
    </cfRule>
    <cfRule type="expression" dxfId="3912" priority="1270">
      <formula>#REF!="y"</formula>
    </cfRule>
  </conditionalFormatting>
  <conditionalFormatting sqref="AA29:AA30">
    <cfRule type="expression" dxfId="3911" priority="1267">
      <formula>#REF!="y"</formula>
    </cfRule>
    <cfRule type="expression" dxfId="3910" priority="1268">
      <formula>#REF!="y"</formula>
    </cfRule>
  </conditionalFormatting>
  <conditionalFormatting sqref="B33:D33">
    <cfRule type="expression" dxfId="3909" priority="1265">
      <formula>$S33="y"</formula>
    </cfRule>
    <cfRule type="expression" dxfId="3908" priority="1266">
      <formula>$R33="y"</formula>
    </cfRule>
  </conditionalFormatting>
  <conditionalFormatting sqref="E33">
    <cfRule type="expression" dxfId="3907" priority="1263">
      <formula>$AD33="y"</formula>
    </cfRule>
    <cfRule type="expression" dxfId="3906" priority="1264">
      <formula>$AB33="y"</formula>
    </cfRule>
  </conditionalFormatting>
  <conditionalFormatting sqref="J33">
    <cfRule type="expression" dxfId="3905" priority="1257">
      <formula>$S33="y"</formula>
    </cfRule>
    <cfRule type="expression" dxfId="3904" priority="1258">
      <formula>$R33="y"</formula>
    </cfRule>
  </conditionalFormatting>
  <conditionalFormatting sqref="AA32">
    <cfRule type="expression" dxfId="3903" priority="1255">
      <formula>#REF!="y"</formula>
    </cfRule>
    <cfRule type="expression" dxfId="3902" priority="1256">
      <formula>#REF!="y"</formula>
    </cfRule>
  </conditionalFormatting>
  <conditionalFormatting sqref="AA33">
    <cfRule type="expression" dxfId="3901" priority="1253">
      <formula>#REF!="y"</formula>
    </cfRule>
    <cfRule type="expression" dxfId="3900" priority="1254">
      <formula>#REF!="y"</formula>
    </cfRule>
  </conditionalFormatting>
  <conditionalFormatting sqref="T39:W39 AC39:AD41 T41:Z43 T40:X40 Z39:Z40 Z44:Z45 O53 T46:Z53 AB42:AD54 T54:W54 Y54:Z54">
    <cfRule type="expression" dxfId="3899" priority="1251">
      <formula>#REF!="y"</formula>
    </cfRule>
    <cfRule type="expression" dxfId="3898" priority="1252">
      <formula>#REF!="y"</formula>
    </cfRule>
  </conditionalFormatting>
  <conditionalFormatting sqref="E34">
    <cfRule type="expression" dxfId="3897" priority="1249">
      <formula>$AD34="y"</formula>
    </cfRule>
    <cfRule type="expression" dxfId="3896" priority="1250">
      <formula>$AB34="y"</formula>
    </cfRule>
  </conditionalFormatting>
  <conditionalFormatting sqref="B34:C34">
    <cfRule type="expression" dxfId="3895" priority="1247">
      <formula>$S34="y"</formula>
    </cfRule>
    <cfRule type="expression" dxfId="3894" priority="1248">
      <formula>$R34="y"</formula>
    </cfRule>
  </conditionalFormatting>
  <conditionalFormatting sqref="J34">
    <cfRule type="expression" dxfId="3893" priority="1243">
      <formula>$S34="y"</formula>
    </cfRule>
    <cfRule type="expression" dxfId="3892" priority="1244">
      <formula>$R34="y"</formula>
    </cfRule>
  </conditionalFormatting>
  <conditionalFormatting sqref="D34">
    <cfRule type="expression" dxfId="3891" priority="1241">
      <formula>$S34="y"</formula>
    </cfRule>
    <cfRule type="expression" dxfId="3890" priority="1242">
      <formula>$R34="y"</formula>
    </cfRule>
  </conditionalFormatting>
  <conditionalFormatting sqref="D28">
    <cfRule type="expression" dxfId="3889" priority="1239">
      <formula>$S28="y"</formula>
    </cfRule>
    <cfRule type="expression" dxfId="3888" priority="1240">
      <formula>$R28="y"</formula>
    </cfRule>
  </conditionalFormatting>
  <conditionalFormatting sqref="E27">
    <cfRule type="expression" dxfId="3887" priority="1237">
      <formula>$AD27="y"</formula>
    </cfRule>
    <cfRule type="expression" dxfId="3886" priority="1238">
      <formula>$AB27="y"</formula>
    </cfRule>
  </conditionalFormatting>
  <conditionalFormatting sqref="E25">
    <cfRule type="expression" dxfId="3885" priority="1235">
      <formula>$AD25="y"</formula>
    </cfRule>
    <cfRule type="expression" dxfId="3884" priority="1236">
      <formula>$AB25="y"</formula>
    </cfRule>
  </conditionalFormatting>
  <conditionalFormatting sqref="E30">
    <cfRule type="expression" dxfId="3883" priority="1233">
      <formula>$AD30="y"</formula>
    </cfRule>
    <cfRule type="expression" dxfId="3882" priority="1234">
      <formula>$AB30="y"</formula>
    </cfRule>
  </conditionalFormatting>
  <conditionalFormatting sqref="O34">
    <cfRule type="expression" dxfId="3881" priority="1231">
      <formula>#REF!="y"</formula>
    </cfRule>
    <cfRule type="expression" dxfId="3880" priority="1232">
      <formula>#REF!="y"</formula>
    </cfRule>
  </conditionalFormatting>
  <conditionalFormatting sqref="P34:S34">
    <cfRule type="expression" dxfId="3879" priority="1229">
      <formula>#REF!="y"</formula>
    </cfRule>
    <cfRule type="expression" dxfId="3878" priority="1230">
      <formula>#REF!="y"</formula>
    </cfRule>
  </conditionalFormatting>
  <conditionalFormatting sqref="O35">
    <cfRule type="expression" dxfId="3877" priority="1227">
      <formula>#REF!="y"</formula>
    </cfRule>
    <cfRule type="expression" dxfId="3876" priority="1228">
      <formula>#REF!="y"</formula>
    </cfRule>
  </conditionalFormatting>
  <conditionalFormatting sqref="P35:S35">
    <cfRule type="expression" dxfId="3875" priority="1225">
      <formula>#REF!="y"</formula>
    </cfRule>
    <cfRule type="expression" dxfId="3874" priority="1226">
      <formula>#REF!="y"</formula>
    </cfRule>
  </conditionalFormatting>
  <conditionalFormatting sqref="E35">
    <cfRule type="expression" dxfId="3873" priority="1223">
      <formula>$AD35="y"</formula>
    </cfRule>
    <cfRule type="expression" dxfId="3872" priority="1224">
      <formula>$AB35="y"</formula>
    </cfRule>
  </conditionalFormatting>
  <conditionalFormatting sqref="B35:C35">
    <cfRule type="expression" dxfId="3871" priority="1221">
      <formula>$S35="y"</formula>
    </cfRule>
    <cfRule type="expression" dxfId="3870" priority="1222">
      <formula>$R35="y"</formula>
    </cfRule>
  </conditionalFormatting>
  <conditionalFormatting sqref="J35">
    <cfRule type="expression" dxfId="3869" priority="1217">
      <formula>$S35="y"</formula>
    </cfRule>
    <cfRule type="expression" dxfId="3868" priority="1218">
      <formula>$R35="y"</formula>
    </cfRule>
  </conditionalFormatting>
  <conditionalFormatting sqref="D35">
    <cfRule type="expression" dxfId="3867" priority="1215">
      <formula>$S35="y"</formula>
    </cfRule>
    <cfRule type="expression" dxfId="3866" priority="1216">
      <formula>$R35="y"</formula>
    </cfRule>
  </conditionalFormatting>
  <conditionalFormatting sqref="O36">
    <cfRule type="expression" dxfId="3865" priority="1213">
      <formula>#REF!="y"</formula>
    </cfRule>
    <cfRule type="expression" dxfId="3864" priority="1214">
      <formula>#REF!="y"</formula>
    </cfRule>
  </conditionalFormatting>
  <conditionalFormatting sqref="P36:S36">
    <cfRule type="expression" dxfId="3863" priority="1211">
      <formula>#REF!="y"</formula>
    </cfRule>
    <cfRule type="expression" dxfId="3862" priority="1212">
      <formula>#REF!="y"</formula>
    </cfRule>
  </conditionalFormatting>
  <conditionalFormatting sqref="O37">
    <cfRule type="expression" dxfId="3861" priority="1209">
      <formula>#REF!="y"</formula>
    </cfRule>
    <cfRule type="expression" dxfId="3860" priority="1210">
      <formula>#REF!="y"</formula>
    </cfRule>
  </conditionalFormatting>
  <conditionalFormatting sqref="P37:S37">
    <cfRule type="expression" dxfId="3859" priority="1207">
      <formula>#REF!="y"</formula>
    </cfRule>
    <cfRule type="expression" dxfId="3858" priority="1208">
      <formula>#REF!="y"</formula>
    </cfRule>
  </conditionalFormatting>
  <conditionalFormatting sqref="O38">
    <cfRule type="expression" dxfId="3857" priority="1205">
      <formula>#REF!="y"</formula>
    </cfRule>
    <cfRule type="expression" dxfId="3856" priority="1206">
      <formula>#REF!="y"</formula>
    </cfRule>
  </conditionalFormatting>
  <conditionalFormatting sqref="P38:S38">
    <cfRule type="expression" dxfId="3855" priority="1203">
      <formula>#REF!="y"</formula>
    </cfRule>
    <cfRule type="expression" dxfId="3854" priority="1204">
      <formula>#REF!="y"</formula>
    </cfRule>
  </conditionalFormatting>
  <conditionalFormatting sqref="O39">
    <cfRule type="expression" dxfId="3853" priority="1201">
      <formula>#REF!="y"</formula>
    </cfRule>
    <cfRule type="expression" dxfId="3852" priority="1202">
      <formula>#REF!="y"</formula>
    </cfRule>
  </conditionalFormatting>
  <conditionalFormatting sqref="P39:S39">
    <cfRule type="expression" dxfId="3851" priority="1199">
      <formula>#REF!="y"</formula>
    </cfRule>
    <cfRule type="expression" dxfId="3850" priority="1200">
      <formula>#REF!="y"</formula>
    </cfRule>
  </conditionalFormatting>
  <conditionalFormatting sqref="B38:C38">
    <cfRule type="expression" dxfId="3849" priority="1197">
      <formula>$S38="y"</formula>
    </cfRule>
    <cfRule type="expression" dxfId="3848" priority="1198">
      <formula>$R38="y"</formula>
    </cfRule>
  </conditionalFormatting>
  <conditionalFormatting sqref="D38">
    <cfRule type="expression" dxfId="3847" priority="1195">
      <formula>$S38="y"</formula>
    </cfRule>
    <cfRule type="expression" dxfId="3846" priority="1196">
      <formula>$R38="y"</formula>
    </cfRule>
  </conditionalFormatting>
  <conditionalFormatting sqref="E38">
    <cfRule type="expression" dxfId="3845" priority="1193">
      <formula>$AD38="y"</formula>
    </cfRule>
    <cfRule type="expression" dxfId="3844" priority="1194">
      <formula>$AB38="y"</formula>
    </cfRule>
  </conditionalFormatting>
  <conditionalFormatting sqref="B39:C39">
    <cfRule type="expression" dxfId="3843" priority="1191">
      <formula>$S39="y"</formula>
    </cfRule>
    <cfRule type="expression" dxfId="3842" priority="1192">
      <formula>$R39="y"</formula>
    </cfRule>
  </conditionalFormatting>
  <conditionalFormatting sqref="D39">
    <cfRule type="expression" dxfId="3841" priority="1189">
      <formula>$S39="y"</formula>
    </cfRule>
    <cfRule type="expression" dxfId="3840" priority="1190">
      <formula>$R39="y"</formula>
    </cfRule>
  </conditionalFormatting>
  <conditionalFormatting sqref="E39">
    <cfRule type="expression" dxfId="3839" priority="1187">
      <formula>$AD39="y"</formula>
    </cfRule>
    <cfRule type="expression" dxfId="3838" priority="1188">
      <formula>$AB39="y"</formula>
    </cfRule>
  </conditionalFormatting>
  <conditionalFormatting sqref="B36:C37">
    <cfRule type="expression" dxfId="3837" priority="1185">
      <formula>$S36="y"</formula>
    </cfRule>
    <cfRule type="expression" dxfId="3836" priority="1186">
      <formula>$R36="y"</formula>
    </cfRule>
  </conditionalFormatting>
  <conditionalFormatting sqref="D36:D37">
    <cfRule type="expression" dxfId="3835" priority="1183">
      <formula>$S36="y"</formula>
    </cfRule>
    <cfRule type="expression" dxfId="3834" priority="1184">
      <formula>$R36="y"</formula>
    </cfRule>
  </conditionalFormatting>
  <conditionalFormatting sqref="E36:E37">
    <cfRule type="expression" dxfId="3833" priority="1181">
      <formula>$AD36="y"</formula>
    </cfRule>
    <cfRule type="expression" dxfId="3832" priority="1182">
      <formula>$AB36="y"</formula>
    </cfRule>
  </conditionalFormatting>
  <conditionalFormatting sqref="J36:J39">
    <cfRule type="expression" dxfId="3831" priority="1175">
      <formula>$S36="y"</formula>
    </cfRule>
    <cfRule type="expression" dxfId="3830" priority="1176">
      <formula>$R36="y"</formula>
    </cfRule>
  </conditionalFormatting>
  <conditionalFormatting sqref="X35">
    <cfRule type="expression" dxfId="3829" priority="1173">
      <formula>#REF!="y"</formula>
    </cfRule>
    <cfRule type="expression" dxfId="3828" priority="1174">
      <formula>#REF!="y"</formula>
    </cfRule>
  </conditionalFormatting>
  <conditionalFormatting sqref="X37">
    <cfRule type="expression" dxfId="3827" priority="1171">
      <formula>#REF!="y"</formula>
    </cfRule>
    <cfRule type="expression" dxfId="3826" priority="1172">
      <formula>#REF!="y"</formula>
    </cfRule>
  </conditionalFormatting>
  <conditionalFormatting sqref="AA35">
    <cfRule type="expression" dxfId="3825" priority="1169">
      <formula>#REF!="y"</formula>
    </cfRule>
    <cfRule type="expression" dxfId="3824" priority="1170">
      <formula>#REF!="y"</formula>
    </cfRule>
  </conditionalFormatting>
  <conditionalFormatting sqref="AB37">
    <cfRule type="expression" dxfId="3823" priority="1167">
      <formula>#REF!="y"</formula>
    </cfRule>
    <cfRule type="expression" dxfId="3822" priority="1168">
      <formula>#REF!="y"</formula>
    </cfRule>
  </conditionalFormatting>
  <conditionalFormatting sqref="AA37">
    <cfRule type="expression" dxfId="3821" priority="1165">
      <formula>#REF!="y"</formula>
    </cfRule>
    <cfRule type="expression" dxfId="3820" priority="1166">
      <formula>#REF!="y"</formula>
    </cfRule>
  </conditionalFormatting>
  <conditionalFormatting sqref="AB39">
    <cfRule type="expression" dxfId="3819" priority="1163">
      <formula>#REF!="y"</formula>
    </cfRule>
    <cfRule type="expression" dxfId="3818" priority="1164">
      <formula>#REF!="y"</formula>
    </cfRule>
  </conditionalFormatting>
  <conditionalFormatting sqref="AA39">
    <cfRule type="expression" dxfId="3817" priority="1161">
      <formula>#REF!="y"</formula>
    </cfRule>
    <cfRule type="expression" dxfId="3816" priority="1162">
      <formula>#REF!="y"</formula>
    </cfRule>
  </conditionalFormatting>
  <conditionalFormatting sqref="E40">
    <cfRule type="expression" dxfId="3815" priority="1159">
      <formula>$AD40="y"</formula>
    </cfRule>
    <cfRule type="expression" dxfId="3814" priority="1160">
      <formula>$AB40="y"</formula>
    </cfRule>
  </conditionalFormatting>
  <conditionalFormatting sqref="D40">
    <cfRule type="expression" dxfId="3813" priority="1157">
      <formula>$S40="y"</formula>
    </cfRule>
    <cfRule type="expression" dxfId="3812" priority="1158">
      <formula>$R40="y"</formula>
    </cfRule>
  </conditionalFormatting>
  <conditionalFormatting sqref="B40:C40">
    <cfRule type="expression" dxfId="3811" priority="1155">
      <formula>$S40="y"</formula>
    </cfRule>
    <cfRule type="expression" dxfId="3810" priority="1156">
      <formula>$R40="y"</formula>
    </cfRule>
  </conditionalFormatting>
  <conditionalFormatting sqref="O40">
    <cfRule type="expression" dxfId="3809" priority="1153">
      <formula>#REF!="y"</formula>
    </cfRule>
    <cfRule type="expression" dxfId="3808" priority="1154">
      <formula>#REF!="y"</formula>
    </cfRule>
  </conditionalFormatting>
  <conditionalFormatting sqref="P40:S40">
    <cfRule type="expression" dxfId="3807" priority="1151">
      <formula>#REF!="y"</formula>
    </cfRule>
    <cfRule type="expression" dxfId="3806" priority="1152">
      <formula>#REF!="y"</formula>
    </cfRule>
  </conditionalFormatting>
  <conditionalFormatting sqref="E41">
    <cfRule type="expression" dxfId="3805" priority="1149">
      <formula>$AD41="y"</formula>
    </cfRule>
    <cfRule type="expression" dxfId="3804" priority="1150">
      <formula>$AB41="y"</formula>
    </cfRule>
  </conditionalFormatting>
  <conditionalFormatting sqref="D41">
    <cfRule type="expression" dxfId="3803" priority="1147">
      <formula>$S41="y"</formula>
    </cfRule>
    <cfRule type="expression" dxfId="3802" priority="1148">
      <formula>$R41="y"</formula>
    </cfRule>
  </conditionalFormatting>
  <conditionalFormatting sqref="B41:C41">
    <cfRule type="expression" dxfId="3801" priority="1145">
      <formula>$S41="y"</formula>
    </cfRule>
    <cfRule type="expression" dxfId="3800" priority="1146">
      <formula>$R41="y"</formula>
    </cfRule>
  </conditionalFormatting>
  <conditionalFormatting sqref="P41:S41">
    <cfRule type="expression" dxfId="3799" priority="1143">
      <formula>#REF!="y"</formula>
    </cfRule>
    <cfRule type="expression" dxfId="3798" priority="1144">
      <formula>#REF!="y"</formula>
    </cfRule>
  </conditionalFormatting>
  <conditionalFormatting sqref="O41">
    <cfRule type="expression" dxfId="3797" priority="1141">
      <formula>#REF!="y"</formula>
    </cfRule>
    <cfRule type="expression" dxfId="3796" priority="1142">
      <formula>#REF!="y"</formula>
    </cfRule>
  </conditionalFormatting>
  <conditionalFormatting sqref="AB40:AB41">
    <cfRule type="expression" dxfId="3795" priority="1139">
      <formula>#REF!="y"</formula>
    </cfRule>
    <cfRule type="expression" dxfId="3794" priority="1140">
      <formula>#REF!="y"</formula>
    </cfRule>
  </conditionalFormatting>
  <conditionalFormatting sqref="AA40:AA41">
    <cfRule type="expression" dxfId="3793" priority="1137">
      <formula>#REF!="y"</formula>
    </cfRule>
    <cfRule type="expression" dxfId="3792" priority="1138">
      <formula>#REF!="y"</formula>
    </cfRule>
  </conditionalFormatting>
  <conditionalFormatting sqref="D42">
    <cfRule type="expression" dxfId="3791" priority="1135">
      <formula>$S42="y"</formula>
    </cfRule>
    <cfRule type="expression" dxfId="3790" priority="1136">
      <formula>$R42="y"</formula>
    </cfRule>
  </conditionalFormatting>
  <conditionalFormatting sqref="B42:C42">
    <cfRule type="expression" dxfId="3789" priority="1127">
      <formula>$S42="y"</formula>
    </cfRule>
    <cfRule type="expression" dxfId="3788" priority="1128">
      <formula>$R42="y"</formula>
    </cfRule>
  </conditionalFormatting>
  <conditionalFormatting sqref="B42:C42">
    <cfRule type="expression" dxfId="3787" priority="1131">
      <formula>$S42="y"</formula>
    </cfRule>
    <cfRule type="expression" dxfId="3786" priority="1132">
      <formula>$R42="y"</formula>
    </cfRule>
  </conditionalFormatting>
  <conditionalFormatting sqref="D42">
    <cfRule type="expression" dxfId="3785" priority="1133">
      <formula>$S42="y"</formula>
    </cfRule>
    <cfRule type="expression" dxfId="3784" priority="1134">
      <formula>$R42="y"</formula>
    </cfRule>
  </conditionalFormatting>
  <conditionalFormatting sqref="E42">
    <cfRule type="expression" dxfId="3783" priority="1129">
      <formula>$AD42="y"</formula>
    </cfRule>
    <cfRule type="expression" dxfId="3782" priority="1130">
      <formula>$AB42="y"</formula>
    </cfRule>
  </conditionalFormatting>
  <conditionalFormatting sqref="O42">
    <cfRule type="expression" dxfId="3781" priority="1121">
      <formula>#REF!="y"</formula>
    </cfRule>
    <cfRule type="expression" dxfId="3780" priority="1122">
      <formula>#REF!="y"</formula>
    </cfRule>
  </conditionalFormatting>
  <conditionalFormatting sqref="P42:S42">
    <cfRule type="expression" dxfId="3779" priority="1119">
      <formula>#REF!="y"</formula>
    </cfRule>
    <cfRule type="expression" dxfId="3778" priority="1120">
      <formula>#REF!="y"</formula>
    </cfRule>
  </conditionalFormatting>
  <conditionalFormatting sqref="AA42">
    <cfRule type="expression" dxfId="3777" priority="1117">
      <formula>#REF!="y"</formula>
    </cfRule>
    <cfRule type="expression" dxfId="3776" priority="1118">
      <formula>#REF!="y"</formula>
    </cfRule>
  </conditionalFormatting>
  <conditionalFormatting sqref="O43">
    <cfRule type="expression" dxfId="3775" priority="1115">
      <formula>#REF!="y"</formula>
    </cfRule>
    <cfRule type="expression" dxfId="3774" priority="1116">
      <formula>#REF!="y"</formula>
    </cfRule>
  </conditionalFormatting>
  <conditionalFormatting sqref="P43:S43">
    <cfRule type="expression" dxfId="3773" priority="1113">
      <formula>#REF!="y"</formula>
    </cfRule>
    <cfRule type="expression" dxfId="3772" priority="1114">
      <formula>#REF!="y"</formula>
    </cfRule>
  </conditionalFormatting>
  <conditionalFormatting sqref="AA43">
    <cfRule type="expression" dxfId="3771" priority="1111">
      <formula>#REF!="y"</formula>
    </cfRule>
    <cfRule type="expression" dxfId="3770" priority="1112">
      <formula>#REF!="y"</formula>
    </cfRule>
  </conditionalFormatting>
  <conditionalFormatting sqref="B43:C43">
    <cfRule type="expression" dxfId="3769" priority="1105">
      <formula>$S43="y"</formula>
    </cfRule>
    <cfRule type="expression" dxfId="3768" priority="1106">
      <formula>$R43="y"</formula>
    </cfRule>
  </conditionalFormatting>
  <conditionalFormatting sqref="D43">
    <cfRule type="expression" dxfId="3767" priority="1109">
      <formula>$S43="y"</formula>
    </cfRule>
    <cfRule type="expression" dxfId="3766" priority="1110">
      <formula>$R43="y"</formula>
    </cfRule>
  </conditionalFormatting>
  <conditionalFormatting sqref="D43">
    <cfRule type="expression" dxfId="3765" priority="1107">
      <formula>$S43="y"</formula>
    </cfRule>
    <cfRule type="expression" dxfId="3764" priority="1108">
      <formula>$R43="y"</formula>
    </cfRule>
  </conditionalFormatting>
  <conditionalFormatting sqref="E43">
    <cfRule type="expression" dxfId="3763" priority="1103">
      <formula>$AD43="y"</formula>
    </cfRule>
    <cfRule type="expression" dxfId="3762" priority="1104">
      <formula>$AB43="y"</formula>
    </cfRule>
  </conditionalFormatting>
  <conditionalFormatting sqref="B43:C43">
    <cfRule type="expression" dxfId="3761" priority="1101">
      <formula>$S43="y"</formula>
    </cfRule>
    <cfRule type="expression" dxfId="3760" priority="1102">
      <formula>$R43="y"</formula>
    </cfRule>
  </conditionalFormatting>
  <conditionalFormatting sqref="J43">
    <cfRule type="expression" dxfId="3759" priority="1093">
      <formula>$S43="y"</formula>
    </cfRule>
    <cfRule type="expression" dxfId="3758" priority="1094">
      <formula>$R43="y"</formula>
    </cfRule>
  </conditionalFormatting>
  <conditionalFormatting sqref="X36">
    <cfRule type="expression" dxfId="3757" priority="1091">
      <formula>#REF!="y"</formula>
    </cfRule>
    <cfRule type="expression" dxfId="3756" priority="1092">
      <formula>#REF!="y"</formula>
    </cfRule>
  </conditionalFormatting>
  <conditionalFormatting sqref="X38">
    <cfRule type="expression" dxfId="3755" priority="1089">
      <formula>#REF!="y"</formula>
    </cfRule>
    <cfRule type="expression" dxfId="3754" priority="1090">
      <formula>#REF!="y"</formula>
    </cfRule>
  </conditionalFormatting>
  <conditionalFormatting sqref="X39">
    <cfRule type="expression" dxfId="3753" priority="1087">
      <formula>#REF!="y"</formula>
    </cfRule>
    <cfRule type="expression" dxfId="3752" priority="1088">
      <formula>#REF!="y"</formula>
    </cfRule>
  </conditionalFormatting>
  <conditionalFormatting sqref="X34">
    <cfRule type="expression" dxfId="3751" priority="1085">
      <formula>#REF!="y"</formula>
    </cfRule>
    <cfRule type="expression" dxfId="3750" priority="1086">
      <formula>#REF!="y"</formula>
    </cfRule>
  </conditionalFormatting>
  <conditionalFormatting sqref="Y40">
    <cfRule type="expression" dxfId="3749" priority="1083">
      <formula>#REF!="y"</formula>
    </cfRule>
    <cfRule type="expression" dxfId="3748" priority="1084">
      <formula>#REF!="y"</formula>
    </cfRule>
  </conditionalFormatting>
  <conditionalFormatting sqref="Y37">
    <cfRule type="expression" dxfId="3747" priority="1081">
      <formula>#REF!="y"</formula>
    </cfRule>
    <cfRule type="expression" dxfId="3746" priority="1082">
      <formula>#REF!="y"</formula>
    </cfRule>
  </conditionalFormatting>
  <conditionalFormatting sqref="Y36">
    <cfRule type="expression" dxfId="3745" priority="1079">
      <formula>#REF!="y"</formula>
    </cfRule>
    <cfRule type="expression" dxfId="3744" priority="1080">
      <formula>#REF!="y"</formula>
    </cfRule>
  </conditionalFormatting>
  <conditionalFormatting sqref="Y38">
    <cfRule type="expression" dxfId="3743" priority="1077">
      <formula>#REF!="y"</formula>
    </cfRule>
    <cfRule type="expression" dxfId="3742" priority="1078">
      <formula>#REF!="y"</formula>
    </cfRule>
  </conditionalFormatting>
  <conditionalFormatting sqref="Y39">
    <cfRule type="expression" dxfId="3741" priority="1075">
      <formula>#REF!="y"</formula>
    </cfRule>
    <cfRule type="expression" dxfId="3740" priority="1076">
      <formula>#REF!="y"</formula>
    </cfRule>
  </conditionalFormatting>
  <conditionalFormatting sqref="D44">
    <cfRule type="expression" dxfId="3739" priority="1073">
      <formula>$S44="y"</formula>
    </cfRule>
    <cfRule type="expression" dxfId="3738" priority="1074">
      <formula>$R44="y"</formula>
    </cfRule>
  </conditionalFormatting>
  <conditionalFormatting sqref="B44:C44">
    <cfRule type="expression" dxfId="3737" priority="1071">
      <formula>$S44="y"</formula>
    </cfRule>
    <cfRule type="expression" dxfId="3736" priority="1072">
      <formula>$R44="y"</formula>
    </cfRule>
  </conditionalFormatting>
  <conditionalFormatting sqref="E44">
    <cfRule type="expression" dxfId="3735" priority="1069">
      <formula>$AD44="y"</formula>
    </cfRule>
    <cfRule type="expression" dxfId="3734" priority="1070">
      <formula>$AB44="y"</formula>
    </cfRule>
  </conditionalFormatting>
  <conditionalFormatting sqref="J44">
    <cfRule type="expression" dxfId="3733" priority="1067">
      <formula>$S44="y"</formula>
    </cfRule>
    <cfRule type="expression" dxfId="3732" priority="1068">
      <formula>$R44="y"</formula>
    </cfRule>
  </conditionalFormatting>
  <conditionalFormatting sqref="D45">
    <cfRule type="expression" dxfId="3731" priority="1063">
      <formula>$S45="y"</formula>
    </cfRule>
    <cfRule type="expression" dxfId="3730" priority="1064">
      <formula>$R45="y"</formula>
    </cfRule>
  </conditionalFormatting>
  <conditionalFormatting sqref="B45:C45">
    <cfRule type="expression" dxfId="3729" priority="1061">
      <formula>$S45="y"</formula>
    </cfRule>
    <cfRule type="expression" dxfId="3728" priority="1062">
      <formula>$R45="y"</formula>
    </cfRule>
  </conditionalFormatting>
  <conditionalFormatting sqref="E45">
    <cfRule type="expression" dxfId="3727" priority="1059">
      <formula>$AD45="y"</formula>
    </cfRule>
    <cfRule type="expression" dxfId="3726" priority="1060">
      <formula>$AB45="y"</formula>
    </cfRule>
  </conditionalFormatting>
  <conditionalFormatting sqref="J45">
    <cfRule type="expression" dxfId="3725" priority="1057">
      <formula>$S45="y"</formula>
    </cfRule>
    <cfRule type="expression" dxfId="3724" priority="1058">
      <formula>$R45="y"</formula>
    </cfRule>
  </conditionalFormatting>
  <conditionalFormatting sqref="D46">
    <cfRule type="expression" dxfId="3723" priority="1053">
      <formula>$S46="y"</formula>
    </cfRule>
    <cfRule type="expression" dxfId="3722" priority="1054">
      <formula>$R46="y"</formula>
    </cfRule>
  </conditionalFormatting>
  <conditionalFormatting sqref="B46:C46">
    <cfRule type="expression" dxfId="3721" priority="1051">
      <formula>$S46="y"</formula>
    </cfRule>
    <cfRule type="expression" dxfId="3720" priority="1052">
      <formula>$R46="y"</formula>
    </cfRule>
  </conditionalFormatting>
  <conditionalFormatting sqref="E46">
    <cfRule type="expression" dxfId="3719" priority="1049">
      <formula>$AD46="y"</formula>
    </cfRule>
    <cfRule type="expression" dxfId="3718" priority="1050">
      <formula>$AB46="y"</formula>
    </cfRule>
  </conditionalFormatting>
  <conditionalFormatting sqref="J46">
    <cfRule type="expression" dxfId="3717" priority="1047">
      <formula>$S46="y"</formula>
    </cfRule>
    <cfRule type="expression" dxfId="3716" priority="1048">
      <formula>$R46="y"</formula>
    </cfRule>
  </conditionalFormatting>
  <conditionalFormatting sqref="D47">
    <cfRule type="expression" dxfId="3715" priority="1045">
      <formula>$S47="y"</formula>
    </cfRule>
    <cfRule type="expression" dxfId="3714" priority="1046">
      <formula>$R47="y"</formula>
    </cfRule>
  </conditionalFormatting>
  <conditionalFormatting sqref="B47:C47">
    <cfRule type="expression" dxfId="3713" priority="1043">
      <formula>$S47="y"</formula>
    </cfRule>
    <cfRule type="expression" dxfId="3712" priority="1044">
      <formula>$R47="y"</formula>
    </cfRule>
  </conditionalFormatting>
  <conditionalFormatting sqref="E47">
    <cfRule type="expression" dxfId="3711" priority="1041">
      <formula>$AD47="y"</formula>
    </cfRule>
    <cfRule type="expression" dxfId="3710" priority="1042">
      <formula>$AB47="y"</formula>
    </cfRule>
  </conditionalFormatting>
  <conditionalFormatting sqref="J47">
    <cfRule type="expression" dxfId="3709" priority="1039">
      <formula>$S47="y"</formula>
    </cfRule>
    <cfRule type="expression" dxfId="3708" priority="1040">
      <formula>$R47="y"</formula>
    </cfRule>
  </conditionalFormatting>
  <conditionalFormatting sqref="D48">
    <cfRule type="expression" dxfId="3707" priority="1037">
      <formula>$S48="y"</formula>
    </cfRule>
    <cfRule type="expression" dxfId="3706" priority="1038">
      <formula>$R48="y"</formula>
    </cfRule>
  </conditionalFormatting>
  <conditionalFormatting sqref="B48:C48">
    <cfRule type="expression" dxfId="3705" priority="1035">
      <formula>$S48="y"</formula>
    </cfRule>
    <cfRule type="expression" dxfId="3704" priority="1036">
      <formula>$R48="y"</formula>
    </cfRule>
  </conditionalFormatting>
  <conditionalFormatting sqref="E48">
    <cfRule type="expression" dxfId="3703" priority="1033">
      <formula>$AD48="y"</formula>
    </cfRule>
    <cfRule type="expression" dxfId="3702" priority="1034">
      <formula>$AB48="y"</formula>
    </cfRule>
  </conditionalFormatting>
  <conditionalFormatting sqref="J48">
    <cfRule type="expression" dxfId="3701" priority="1031">
      <formula>$S48="y"</formula>
    </cfRule>
    <cfRule type="expression" dxfId="3700" priority="1032">
      <formula>$R48="y"</formula>
    </cfRule>
  </conditionalFormatting>
  <conditionalFormatting sqref="T44:X45">
    <cfRule type="expression" dxfId="3699" priority="1027">
      <formula>#REF!="y"</formula>
    </cfRule>
    <cfRule type="expression" dxfId="3698" priority="1028">
      <formula>#REF!="y"</formula>
    </cfRule>
  </conditionalFormatting>
  <conditionalFormatting sqref="O44:O45">
    <cfRule type="expression" dxfId="3697" priority="1025">
      <formula>#REF!="y"</formula>
    </cfRule>
    <cfRule type="expression" dxfId="3696" priority="1026">
      <formula>#REF!="y"</formula>
    </cfRule>
  </conditionalFormatting>
  <conditionalFormatting sqref="P44:S45">
    <cfRule type="expression" dxfId="3695" priority="1023">
      <formula>#REF!="y"</formula>
    </cfRule>
    <cfRule type="expression" dxfId="3694" priority="1024">
      <formula>#REF!="y"</formula>
    </cfRule>
  </conditionalFormatting>
  <conditionalFormatting sqref="Y44:Y45">
    <cfRule type="expression" dxfId="3693" priority="1021">
      <formula>#REF!="y"</formula>
    </cfRule>
    <cfRule type="expression" dxfId="3692" priority="1022">
      <formula>#REF!="y"</formula>
    </cfRule>
  </conditionalFormatting>
  <conditionalFormatting sqref="O46:O48">
    <cfRule type="expression" dxfId="3691" priority="1019">
      <formula>#REF!="y"</formula>
    </cfRule>
    <cfRule type="expression" dxfId="3690" priority="1020">
      <formula>#REF!="y"</formula>
    </cfRule>
  </conditionalFormatting>
  <conditionalFormatting sqref="P46:S48">
    <cfRule type="expression" dxfId="3689" priority="1017">
      <formula>#REF!="y"</formula>
    </cfRule>
    <cfRule type="expression" dxfId="3688" priority="1018">
      <formula>#REF!="y"</formula>
    </cfRule>
  </conditionalFormatting>
  <conditionalFormatting sqref="AA44:AA47">
    <cfRule type="expression" dxfId="3687" priority="1015">
      <formula>#REF!="y"</formula>
    </cfRule>
    <cfRule type="expression" dxfId="3686" priority="1016">
      <formula>#REF!="y"</formula>
    </cfRule>
  </conditionalFormatting>
  <conditionalFormatting sqref="AA48">
    <cfRule type="expression" dxfId="3685" priority="1013">
      <formula>#REF!="y"</formula>
    </cfRule>
    <cfRule type="expression" dxfId="3684" priority="1014">
      <formula>#REF!="y"</formula>
    </cfRule>
  </conditionalFormatting>
  <conditionalFormatting sqref="D49">
    <cfRule type="expression" dxfId="3683" priority="1011">
      <formula>$S49="y"</formula>
    </cfRule>
    <cfRule type="expression" dxfId="3682" priority="1012">
      <formula>$R49="y"</formula>
    </cfRule>
  </conditionalFormatting>
  <conditionalFormatting sqref="B49:C49">
    <cfRule type="expression" dxfId="3681" priority="1009">
      <formula>$S49="y"</formula>
    </cfRule>
    <cfRule type="expression" dxfId="3680" priority="1010">
      <formula>$R49="y"</formula>
    </cfRule>
  </conditionalFormatting>
  <conditionalFormatting sqref="E49">
    <cfRule type="expression" dxfId="3679" priority="1007">
      <formula>$AD49="y"</formula>
    </cfRule>
    <cfRule type="expression" dxfId="3678" priority="1008">
      <formula>$AB49="y"</formula>
    </cfRule>
  </conditionalFormatting>
  <conditionalFormatting sqref="J49">
    <cfRule type="expression" dxfId="3677" priority="1005">
      <formula>$S49="y"</formula>
    </cfRule>
    <cfRule type="expression" dxfId="3676" priority="1006">
      <formula>$R49="y"</formula>
    </cfRule>
  </conditionalFormatting>
  <conditionalFormatting sqref="D50">
    <cfRule type="expression" dxfId="3675" priority="1003">
      <formula>$S50="y"</formula>
    </cfRule>
    <cfRule type="expression" dxfId="3674" priority="1004">
      <formula>$R50="y"</formula>
    </cfRule>
  </conditionalFormatting>
  <conditionalFormatting sqref="B50:C50">
    <cfRule type="expression" dxfId="3673" priority="1001">
      <formula>$S50="y"</formula>
    </cfRule>
    <cfRule type="expression" dxfId="3672" priority="1002">
      <formula>$R50="y"</formula>
    </cfRule>
  </conditionalFormatting>
  <conditionalFormatting sqref="E50">
    <cfRule type="expression" dxfId="3671" priority="999">
      <formula>$AD50="y"</formula>
    </cfRule>
    <cfRule type="expression" dxfId="3670" priority="1000">
      <formula>$AB50="y"</formula>
    </cfRule>
  </conditionalFormatting>
  <conditionalFormatting sqref="J50">
    <cfRule type="expression" dxfId="3669" priority="997">
      <formula>$S50="y"</formula>
    </cfRule>
    <cfRule type="expression" dxfId="3668" priority="998">
      <formula>$R50="y"</formula>
    </cfRule>
  </conditionalFormatting>
  <conditionalFormatting sqref="D51">
    <cfRule type="expression" dxfId="3667" priority="995">
      <formula>$S51="y"</formula>
    </cfRule>
    <cfRule type="expression" dxfId="3666" priority="996">
      <formula>$R51="y"</formula>
    </cfRule>
  </conditionalFormatting>
  <conditionalFormatting sqref="B51:C51">
    <cfRule type="expression" dxfId="3665" priority="993">
      <formula>$S51="y"</formula>
    </cfRule>
    <cfRule type="expression" dxfId="3664" priority="994">
      <formula>$R51="y"</formula>
    </cfRule>
  </conditionalFormatting>
  <conditionalFormatting sqref="E51">
    <cfRule type="expression" dxfId="3663" priority="991">
      <formula>$AD51="y"</formula>
    </cfRule>
    <cfRule type="expression" dxfId="3662" priority="992">
      <formula>$AB51="y"</formula>
    </cfRule>
  </conditionalFormatting>
  <conditionalFormatting sqref="J51">
    <cfRule type="expression" dxfId="3661" priority="989">
      <formula>$S51="y"</formula>
    </cfRule>
    <cfRule type="expression" dxfId="3660" priority="990">
      <formula>$R51="y"</formula>
    </cfRule>
  </conditionalFormatting>
  <conditionalFormatting sqref="O49:O51">
    <cfRule type="expression" dxfId="3659" priority="985">
      <formula>#REF!="y"</formula>
    </cfRule>
    <cfRule type="expression" dxfId="3658" priority="986">
      <formula>#REF!="y"</formula>
    </cfRule>
  </conditionalFormatting>
  <conditionalFormatting sqref="P49:S51">
    <cfRule type="expression" dxfId="3657" priority="983">
      <formula>#REF!="y"</formula>
    </cfRule>
    <cfRule type="expression" dxfId="3656" priority="984">
      <formula>#REF!="y"</formula>
    </cfRule>
  </conditionalFormatting>
  <conditionalFormatting sqref="AA49:AA50">
    <cfRule type="expression" dxfId="3655" priority="981">
      <formula>#REF!="y"</formula>
    </cfRule>
    <cfRule type="expression" dxfId="3654" priority="982">
      <formula>#REF!="y"</formula>
    </cfRule>
  </conditionalFormatting>
  <conditionalFormatting sqref="AA51">
    <cfRule type="expression" dxfId="3653" priority="979">
      <formula>#REF!="y"</formula>
    </cfRule>
    <cfRule type="expression" dxfId="3652" priority="980">
      <formula>#REF!="y"</formula>
    </cfRule>
  </conditionalFormatting>
  <conditionalFormatting sqref="B52:C52">
    <cfRule type="expression" dxfId="3651" priority="977">
      <formula>$S52="y"</formula>
    </cfRule>
    <cfRule type="expression" dxfId="3650" priority="978">
      <formula>$R52="y"</formula>
    </cfRule>
  </conditionalFormatting>
  <conditionalFormatting sqref="J52">
    <cfRule type="expression" dxfId="3649" priority="975">
      <formula>$S52="y"</formula>
    </cfRule>
    <cfRule type="expression" dxfId="3648" priority="976">
      <formula>$R52="y"</formula>
    </cfRule>
  </conditionalFormatting>
  <conditionalFormatting sqref="D52">
    <cfRule type="expression" dxfId="3647" priority="973">
      <formula>$S52="y"</formula>
    </cfRule>
    <cfRule type="expression" dxfId="3646" priority="974">
      <formula>$R52="y"</formula>
    </cfRule>
  </conditionalFormatting>
  <conditionalFormatting sqref="E52">
    <cfRule type="expression" dxfId="3645" priority="969">
      <formula>$AD52="y"</formula>
    </cfRule>
    <cfRule type="expression" dxfId="3644" priority="970">
      <formula>$AB52="y"</formula>
    </cfRule>
  </conditionalFormatting>
  <conditionalFormatting sqref="AA52">
    <cfRule type="expression" dxfId="3643" priority="967">
      <formula>#REF!="y"</formula>
    </cfRule>
    <cfRule type="expression" dxfId="3642" priority="968">
      <formula>#REF!="y"</formula>
    </cfRule>
  </conditionalFormatting>
  <conditionalFormatting sqref="O52">
    <cfRule type="expression" dxfId="3641" priority="965">
      <formula>#REF!="y"</formula>
    </cfRule>
    <cfRule type="expression" dxfId="3640" priority="966">
      <formula>#REF!="y"</formula>
    </cfRule>
  </conditionalFormatting>
  <conditionalFormatting sqref="P52:S52">
    <cfRule type="expression" dxfId="3639" priority="963">
      <formula>#REF!="y"</formula>
    </cfRule>
    <cfRule type="expression" dxfId="3638" priority="964">
      <formula>#REF!="y"</formula>
    </cfRule>
  </conditionalFormatting>
  <conditionalFormatting sqref="B53:C53">
    <cfRule type="expression" dxfId="3637" priority="961">
      <formula>$S53="y"</formula>
    </cfRule>
    <cfRule type="expression" dxfId="3636" priority="962">
      <formula>$R53="y"</formula>
    </cfRule>
  </conditionalFormatting>
  <conditionalFormatting sqref="D53">
    <cfRule type="expression" dxfId="3635" priority="959">
      <formula>$S53="y"</formula>
    </cfRule>
    <cfRule type="expression" dxfId="3634" priority="960">
      <formula>$R53="y"</formula>
    </cfRule>
  </conditionalFormatting>
  <conditionalFormatting sqref="E53">
    <cfRule type="expression" dxfId="3633" priority="957">
      <formula>$AD53="y"</formula>
    </cfRule>
    <cfRule type="expression" dxfId="3632" priority="958">
      <formula>$AB53="y"</formula>
    </cfRule>
  </conditionalFormatting>
  <conditionalFormatting sqref="J53">
    <cfRule type="expression" dxfId="3631" priority="955">
      <formula>$S53="y"</formula>
    </cfRule>
    <cfRule type="expression" dxfId="3630" priority="956">
      <formula>$R53="y"</formula>
    </cfRule>
  </conditionalFormatting>
  <conditionalFormatting sqref="E54">
    <cfRule type="expression" dxfId="3629" priority="953">
      <formula>$AD54="y"</formula>
    </cfRule>
    <cfRule type="expression" dxfId="3628" priority="954">
      <formula>$AB54="y"</formula>
    </cfRule>
  </conditionalFormatting>
  <conditionalFormatting sqref="B54:D54">
    <cfRule type="expression" dxfId="3627" priority="951">
      <formula>$S54="y"</formula>
    </cfRule>
    <cfRule type="expression" dxfId="3626" priority="952">
      <formula>$R54="y"</formula>
    </cfRule>
  </conditionalFormatting>
  <conditionalFormatting sqref="E55">
    <cfRule type="expression" dxfId="3625" priority="949">
      <formula>$AD55="y"</formula>
    </cfRule>
    <cfRule type="expression" dxfId="3624" priority="950">
      <formula>$AB55="y"</formula>
    </cfRule>
  </conditionalFormatting>
  <conditionalFormatting sqref="B55:D55">
    <cfRule type="expression" dxfId="3623" priority="947">
      <formula>$S55="y"</formula>
    </cfRule>
    <cfRule type="expression" dxfId="3622" priority="948">
      <formula>$R55="y"</formula>
    </cfRule>
  </conditionalFormatting>
  <conditionalFormatting sqref="D56">
    <cfRule type="expression" dxfId="3621" priority="945">
      <formula>$S56="y"</formula>
    </cfRule>
    <cfRule type="expression" dxfId="3620" priority="946">
      <formula>$R56="y"</formula>
    </cfRule>
  </conditionalFormatting>
  <conditionalFormatting sqref="B56:C56">
    <cfRule type="expression" dxfId="3619" priority="943">
      <formula>$S56="y"</formula>
    </cfRule>
    <cfRule type="expression" dxfId="3618" priority="944">
      <formula>$R56="y"</formula>
    </cfRule>
  </conditionalFormatting>
  <conditionalFormatting sqref="J56">
    <cfRule type="expression" dxfId="3617" priority="941">
      <formula>$S56="y"</formula>
    </cfRule>
    <cfRule type="expression" dxfId="3616" priority="942">
      <formula>$R56="y"</formula>
    </cfRule>
  </conditionalFormatting>
  <conditionalFormatting sqref="E56">
    <cfRule type="expression" dxfId="3615" priority="937">
      <formula>$AD56="y"</formula>
    </cfRule>
    <cfRule type="expression" dxfId="3614" priority="938">
      <formula>$AB56="y"</formula>
    </cfRule>
  </conditionalFormatting>
  <conditionalFormatting sqref="O54:O56">
    <cfRule type="expression" dxfId="3613" priority="935">
      <formula>#REF!="y"</formula>
    </cfRule>
    <cfRule type="expression" dxfId="3612" priority="936">
      <formula>#REF!="y"</formula>
    </cfRule>
  </conditionalFormatting>
  <conditionalFormatting sqref="P53:S56">
    <cfRule type="expression" dxfId="3611" priority="933">
      <formula>#REF!="y"</formula>
    </cfRule>
    <cfRule type="expression" dxfId="3610" priority="934">
      <formula>#REF!="y"</formula>
    </cfRule>
  </conditionalFormatting>
  <conditionalFormatting sqref="AA53">
    <cfRule type="expression" dxfId="3609" priority="931">
      <formula>#REF!="y"</formula>
    </cfRule>
    <cfRule type="expression" dxfId="3608" priority="932">
      <formula>#REF!="y"</formula>
    </cfRule>
  </conditionalFormatting>
  <conditionalFormatting sqref="AA54:AA56">
    <cfRule type="expression" dxfId="3607" priority="929">
      <formula>#REF!="y"</formula>
    </cfRule>
    <cfRule type="expression" dxfId="3606" priority="930">
      <formula>#REF!="y"</formula>
    </cfRule>
  </conditionalFormatting>
  <conditionalFormatting sqref="X54:X56">
    <cfRule type="expression" dxfId="3605" priority="927">
      <formula>#REF!="y"</formula>
    </cfRule>
    <cfRule type="expression" dxfId="3604" priority="928">
      <formula>#REF!="y"</formula>
    </cfRule>
  </conditionalFormatting>
  <conditionalFormatting sqref="B57:C57">
    <cfRule type="expression" dxfId="3603" priority="925">
      <formula>$S57="y"</formula>
    </cfRule>
    <cfRule type="expression" dxfId="3602" priority="926">
      <formula>$R57="y"</formula>
    </cfRule>
  </conditionalFormatting>
  <conditionalFormatting sqref="J57">
    <cfRule type="expression" dxfId="3601" priority="923">
      <formula>$S57="y"</formula>
    </cfRule>
    <cfRule type="expression" dxfId="3600" priority="924">
      <formula>$R57="y"</formula>
    </cfRule>
  </conditionalFormatting>
  <conditionalFormatting sqref="D57">
    <cfRule type="expression" dxfId="3599" priority="921">
      <formula>$S57="y"</formula>
    </cfRule>
    <cfRule type="expression" dxfId="3598" priority="922">
      <formula>$R57="y"</formula>
    </cfRule>
  </conditionalFormatting>
  <conditionalFormatting sqref="E57">
    <cfRule type="expression" dxfId="3597" priority="917">
      <formula>$AD57="y"</formula>
    </cfRule>
    <cfRule type="expression" dxfId="3596" priority="918">
      <formula>$AB57="y"</formula>
    </cfRule>
  </conditionalFormatting>
  <conditionalFormatting sqref="O57">
    <cfRule type="expression" dxfId="3595" priority="915">
      <formula>#REF!="y"</formula>
    </cfRule>
    <cfRule type="expression" dxfId="3594" priority="916">
      <formula>#REF!="y"</formula>
    </cfRule>
  </conditionalFormatting>
  <conditionalFormatting sqref="T57:W57">
    <cfRule type="expression" dxfId="3593" priority="913">
      <formula>#REF!="y"</formula>
    </cfRule>
    <cfRule type="expression" dxfId="3592" priority="914">
      <formula>#REF!="y"</formula>
    </cfRule>
  </conditionalFormatting>
  <conditionalFormatting sqref="P57:S57">
    <cfRule type="expression" dxfId="3591" priority="911">
      <formula>#REF!="y"</formula>
    </cfRule>
    <cfRule type="expression" dxfId="3590" priority="912">
      <formula>#REF!="y"</formula>
    </cfRule>
  </conditionalFormatting>
  <conditionalFormatting sqref="X57">
    <cfRule type="expression" dxfId="3589" priority="909">
      <formula>#REF!="y"</formula>
    </cfRule>
    <cfRule type="expression" dxfId="3588" priority="910">
      <formula>#REF!="y"</formula>
    </cfRule>
  </conditionalFormatting>
  <conditionalFormatting sqref="AA57">
    <cfRule type="expression" dxfId="3587" priority="907">
      <formula>#REF!="y"</formula>
    </cfRule>
    <cfRule type="expression" dxfId="3586" priority="908">
      <formula>#REF!="y"</formula>
    </cfRule>
  </conditionalFormatting>
  <conditionalFormatting sqref="Y55">
    <cfRule type="expression" dxfId="3585" priority="905">
      <formula>#REF!="y"</formula>
    </cfRule>
    <cfRule type="expression" dxfId="3584" priority="906">
      <formula>#REF!="y"</formula>
    </cfRule>
  </conditionalFormatting>
  <conditionalFormatting sqref="Y56">
    <cfRule type="expression" dxfId="3583" priority="903">
      <formula>#REF!="y"</formula>
    </cfRule>
    <cfRule type="expression" dxfId="3582" priority="904">
      <formula>#REF!="y"</formula>
    </cfRule>
  </conditionalFormatting>
  <conditionalFormatting sqref="Y57">
    <cfRule type="expression" dxfId="3581" priority="901">
      <formula>#REF!="y"</formula>
    </cfRule>
    <cfRule type="expression" dxfId="3580" priority="902">
      <formula>#REF!="y"</formula>
    </cfRule>
  </conditionalFormatting>
  <conditionalFormatting sqref="O58">
    <cfRule type="expression" dxfId="3579" priority="899">
      <formula>#REF!="y"</formula>
    </cfRule>
    <cfRule type="expression" dxfId="3578" priority="900">
      <formula>#REF!="y"</formula>
    </cfRule>
  </conditionalFormatting>
  <conditionalFormatting sqref="P58:S58">
    <cfRule type="expression" dxfId="3577" priority="897">
      <formula>#REF!="y"</formula>
    </cfRule>
    <cfRule type="expression" dxfId="3576" priority="898">
      <formula>#REF!="y"</formula>
    </cfRule>
  </conditionalFormatting>
  <conditionalFormatting sqref="B58:C58">
    <cfRule type="expression" dxfId="3575" priority="891">
      <formula>$S58="y"</formula>
    </cfRule>
    <cfRule type="expression" dxfId="3574" priority="892">
      <formula>$R58="y"</formula>
    </cfRule>
  </conditionalFormatting>
  <conditionalFormatting sqref="D58">
    <cfRule type="expression" dxfId="3573" priority="895">
      <formula>$S58="y"</formula>
    </cfRule>
    <cfRule type="expression" dxfId="3572" priority="896">
      <formula>$R58="y"</formula>
    </cfRule>
  </conditionalFormatting>
  <conditionalFormatting sqref="D58">
    <cfRule type="expression" dxfId="3571" priority="893">
      <formula>$S58="y"</formula>
    </cfRule>
    <cfRule type="expression" dxfId="3570" priority="894">
      <formula>$R58="y"</formula>
    </cfRule>
  </conditionalFormatting>
  <conditionalFormatting sqref="E58">
    <cfRule type="expression" dxfId="3569" priority="889">
      <formula>$AD58="y"</formula>
    </cfRule>
    <cfRule type="expression" dxfId="3568" priority="890">
      <formula>$AB58="y"</formula>
    </cfRule>
  </conditionalFormatting>
  <conditionalFormatting sqref="B58:C58">
    <cfRule type="expression" dxfId="3567" priority="887">
      <formula>$S58="y"</formula>
    </cfRule>
    <cfRule type="expression" dxfId="3566" priority="888">
      <formula>$R58="y"</formula>
    </cfRule>
  </conditionalFormatting>
  <conditionalFormatting sqref="J58">
    <cfRule type="expression" dxfId="3565" priority="879">
      <formula>$S58="y"</formula>
    </cfRule>
    <cfRule type="expression" dxfId="3564" priority="880">
      <formula>$R58="y"</formula>
    </cfRule>
  </conditionalFormatting>
  <conditionalFormatting sqref="P59:S59">
    <cfRule type="expression" dxfId="3563" priority="871">
      <formula>#REF!="y"</formula>
    </cfRule>
    <cfRule type="expression" dxfId="3562" priority="872">
      <formula>#REF!="y"</formula>
    </cfRule>
  </conditionalFormatting>
  <conditionalFormatting sqref="AA58:AA59">
    <cfRule type="expression" dxfId="3561" priority="869">
      <formula>#REF!="y"</formula>
    </cfRule>
    <cfRule type="expression" dxfId="3560" priority="870">
      <formula>#REF!="y"</formula>
    </cfRule>
  </conditionalFormatting>
  <conditionalFormatting sqref="E60">
    <cfRule type="expression" dxfId="3559" priority="867">
      <formula>$AD60="y"</formula>
    </cfRule>
    <cfRule type="expression" dxfId="3558" priority="868">
      <formula>$AB60="y"</formula>
    </cfRule>
  </conditionalFormatting>
  <conditionalFormatting sqref="O60">
    <cfRule type="expression" dxfId="3557" priority="865">
      <formula>#REF!="y"</formula>
    </cfRule>
    <cfRule type="expression" dxfId="3556" priority="866">
      <formula>#REF!="y"</formula>
    </cfRule>
  </conditionalFormatting>
  <conditionalFormatting sqref="J60">
    <cfRule type="expression" dxfId="3555" priority="857">
      <formula>$S60="y"</formula>
    </cfRule>
    <cfRule type="expression" dxfId="3554" priority="858">
      <formula>$R60="y"</formula>
    </cfRule>
  </conditionalFormatting>
  <conditionalFormatting sqref="P60:S60">
    <cfRule type="expression" dxfId="3553" priority="855">
      <formula>#REF!="y"</formula>
    </cfRule>
    <cfRule type="expression" dxfId="3552" priority="856">
      <formula>#REF!="y"</formula>
    </cfRule>
  </conditionalFormatting>
  <conditionalFormatting sqref="AA60">
    <cfRule type="expression" dxfId="3551" priority="853">
      <formula>#REF!="y"</formula>
    </cfRule>
    <cfRule type="expression" dxfId="3550" priority="854">
      <formula>#REF!="y"</formula>
    </cfRule>
  </conditionalFormatting>
  <conditionalFormatting sqref="B59:C59">
    <cfRule type="expression" dxfId="3549" priority="847">
      <formula>$S59="y"</formula>
    </cfRule>
    <cfRule type="expression" dxfId="3548" priority="848">
      <formula>$R59="y"</formula>
    </cfRule>
  </conditionalFormatting>
  <conditionalFormatting sqref="D59">
    <cfRule type="expression" dxfId="3547" priority="851">
      <formula>$S59="y"</formula>
    </cfRule>
    <cfRule type="expression" dxfId="3546" priority="852">
      <formula>$R59="y"</formula>
    </cfRule>
  </conditionalFormatting>
  <conditionalFormatting sqref="D59">
    <cfRule type="expression" dxfId="3545" priority="849">
      <formula>$S59="y"</formula>
    </cfRule>
    <cfRule type="expression" dxfId="3544" priority="850">
      <formula>$R59="y"</formula>
    </cfRule>
  </conditionalFormatting>
  <conditionalFormatting sqref="B59:C59">
    <cfRule type="expression" dxfId="3543" priority="845">
      <formula>$S59="y"</formula>
    </cfRule>
    <cfRule type="expression" dxfId="3542" priority="846">
      <formula>$R59="y"</formula>
    </cfRule>
  </conditionalFormatting>
  <conditionalFormatting sqref="E59">
    <cfRule type="expression" dxfId="3541" priority="843">
      <formula>$AD59="y"</formula>
    </cfRule>
    <cfRule type="expression" dxfId="3540" priority="844">
      <formula>$AB59="y"</formula>
    </cfRule>
  </conditionalFormatting>
  <conditionalFormatting sqref="J59">
    <cfRule type="expression" dxfId="3539" priority="841">
      <formula>$S59="y"</formula>
    </cfRule>
    <cfRule type="expression" dxfId="3538" priority="842">
      <formula>$R59="y"</formula>
    </cfRule>
  </conditionalFormatting>
  <conditionalFormatting sqref="D62">
    <cfRule type="expression" dxfId="3537" priority="837">
      <formula>$S62="y"</formula>
    </cfRule>
    <cfRule type="expression" dxfId="3536" priority="838">
      <formula>$R62="y"</formula>
    </cfRule>
  </conditionalFormatting>
  <conditionalFormatting sqref="D62">
    <cfRule type="expression" dxfId="3535" priority="839">
      <formula>$S62="y"</formula>
    </cfRule>
    <cfRule type="expression" dxfId="3534" priority="840">
      <formula>$R62="y"</formula>
    </cfRule>
  </conditionalFormatting>
  <conditionalFormatting sqref="J62">
    <cfRule type="expression" dxfId="3533" priority="835">
      <formula>$S62="y"</formula>
    </cfRule>
    <cfRule type="expression" dxfId="3532" priority="836">
      <formula>$R62="y"</formula>
    </cfRule>
  </conditionalFormatting>
  <conditionalFormatting sqref="B62">
    <cfRule type="expression" dxfId="3531" priority="833">
      <formula>$S62="y"</formula>
    </cfRule>
    <cfRule type="expression" dxfId="3530" priority="834">
      <formula>$R62="y"</formula>
    </cfRule>
  </conditionalFormatting>
  <conditionalFormatting sqref="B62">
    <cfRule type="expression" dxfId="3529" priority="831">
      <formula>$S62="y"</formula>
    </cfRule>
    <cfRule type="expression" dxfId="3528" priority="832">
      <formula>$R62="y"</formula>
    </cfRule>
  </conditionalFormatting>
  <conditionalFormatting sqref="C62">
    <cfRule type="expression" dxfId="3527" priority="829">
      <formula>$S62="y"</formula>
    </cfRule>
    <cfRule type="expression" dxfId="3526" priority="830">
      <formula>$R62="y"</formula>
    </cfRule>
  </conditionalFormatting>
  <conditionalFormatting sqref="C62">
    <cfRule type="expression" dxfId="3525" priority="827">
      <formula>$S62="y"</formula>
    </cfRule>
    <cfRule type="expression" dxfId="3524" priority="828">
      <formula>$R62="y"</formula>
    </cfRule>
  </conditionalFormatting>
  <conditionalFormatting sqref="E62">
    <cfRule type="expression" dxfId="3523" priority="825">
      <formula>$AD62="y"</formula>
    </cfRule>
    <cfRule type="expression" dxfId="3522" priority="826">
      <formula>$AB62="y"</formula>
    </cfRule>
  </conditionalFormatting>
  <conditionalFormatting sqref="T62:W62">
    <cfRule type="expression" dxfId="3521" priority="817">
      <formula>#REF!="y"</formula>
    </cfRule>
    <cfRule type="expression" dxfId="3520" priority="818">
      <formula>#REF!="y"</formula>
    </cfRule>
  </conditionalFormatting>
  <conditionalFormatting sqref="P62:S62">
    <cfRule type="expression" dxfId="3519" priority="815">
      <formula>#REF!="y"</formula>
    </cfRule>
    <cfRule type="expression" dxfId="3518" priority="816">
      <formula>#REF!="y"</formula>
    </cfRule>
  </conditionalFormatting>
  <conditionalFormatting sqref="X62">
    <cfRule type="expression" dxfId="3517" priority="813">
      <formula>#REF!="y"</formula>
    </cfRule>
    <cfRule type="expression" dxfId="3516" priority="814">
      <formula>#REF!="y"</formula>
    </cfRule>
  </conditionalFormatting>
  <conditionalFormatting sqref="J63">
    <cfRule type="expression" dxfId="3515" priority="811">
      <formula>$S63="y"</formula>
    </cfRule>
    <cfRule type="expression" dxfId="3514" priority="812">
      <formula>$R63="y"</formula>
    </cfRule>
  </conditionalFormatting>
  <conditionalFormatting sqref="D63">
    <cfRule type="expression" dxfId="3513" priority="807">
      <formula>$S63="y"</formula>
    </cfRule>
    <cfRule type="expression" dxfId="3512" priority="808">
      <formula>$R63="y"</formula>
    </cfRule>
  </conditionalFormatting>
  <conditionalFormatting sqref="D63">
    <cfRule type="expression" dxfId="3511" priority="809">
      <formula>$S63="y"</formula>
    </cfRule>
    <cfRule type="expression" dxfId="3510" priority="810">
      <formula>$R63="y"</formula>
    </cfRule>
  </conditionalFormatting>
  <conditionalFormatting sqref="B63">
    <cfRule type="expression" dxfId="3509" priority="805">
      <formula>$S63="y"</formula>
    </cfRule>
    <cfRule type="expression" dxfId="3508" priority="806">
      <formula>$R63="y"</formula>
    </cfRule>
  </conditionalFormatting>
  <conditionalFormatting sqref="B63">
    <cfRule type="expression" dxfId="3507" priority="803">
      <formula>$S63="y"</formula>
    </cfRule>
    <cfRule type="expression" dxfId="3506" priority="804">
      <formula>$R63="y"</formula>
    </cfRule>
  </conditionalFormatting>
  <conditionalFormatting sqref="C63">
    <cfRule type="expression" dxfId="3505" priority="801">
      <formula>$S63="y"</formula>
    </cfRule>
    <cfRule type="expression" dxfId="3504" priority="802">
      <formula>$R63="y"</formula>
    </cfRule>
  </conditionalFormatting>
  <conditionalFormatting sqref="C63">
    <cfRule type="expression" dxfId="3503" priority="799">
      <formula>$S63="y"</formula>
    </cfRule>
    <cfRule type="expression" dxfId="3502" priority="800">
      <formula>$R63="y"</formula>
    </cfRule>
  </conditionalFormatting>
  <conditionalFormatting sqref="E63">
    <cfRule type="expression" dxfId="3501" priority="797">
      <formula>$AD63="y"</formula>
    </cfRule>
    <cfRule type="expression" dxfId="3500" priority="798">
      <formula>$AB63="y"</formula>
    </cfRule>
  </conditionalFormatting>
  <conditionalFormatting sqref="X63">
    <cfRule type="expression" dxfId="3499" priority="785">
      <formula>#REF!="y"</formula>
    </cfRule>
    <cfRule type="expression" dxfId="3498" priority="786">
      <formula>#REF!="y"</formula>
    </cfRule>
  </conditionalFormatting>
  <conditionalFormatting sqref="O63">
    <cfRule type="expression" dxfId="3497" priority="789">
      <formula>#REF!="y"</formula>
    </cfRule>
    <cfRule type="expression" dxfId="3496" priority="790">
      <formula>#REF!="y"</formula>
    </cfRule>
  </conditionalFormatting>
  <conditionalFormatting sqref="P63:S63">
    <cfRule type="expression" dxfId="3495" priority="787">
      <formula>#REF!="y"</formula>
    </cfRule>
    <cfRule type="expression" dxfId="3494" priority="788">
      <formula>#REF!="y"</formula>
    </cfRule>
  </conditionalFormatting>
  <conditionalFormatting sqref="T61:W61 Y61:Z61 AB61:AD61">
    <cfRule type="expression" dxfId="3493" priority="783">
      <formula>#REF!="y"</formula>
    </cfRule>
    <cfRule type="expression" dxfId="3492" priority="784">
      <formula>#REF!="y"</formula>
    </cfRule>
  </conditionalFormatting>
  <conditionalFormatting sqref="D61">
    <cfRule type="expression" dxfId="3491" priority="777">
      <formula>$S61="y"</formula>
    </cfRule>
    <cfRule type="expression" dxfId="3490" priority="778">
      <formula>$R61="y"</formula>
    </cfRule>
  </conditionalFormatting>
  <conditionalFormatting sqref="D61">
    <cfRule type="expression" dxfId="3489" priority="779">
      <formula>$S61="y"</formula>
    </cfRule>
    <cfRule type="expression" dxfId="3488" priority="780">
      <formula>$R61="y"</formula>
    </cfRule>
  </conditionalFormatting>
  <conditionalFormatting sqref="B61">
    <cfRule type="expression" dxfId="3487" priority="775">
      <formula>$S61="y"</formula>
    </cfRule>
    <cfRule type="expression" dxfId="3486" priority="776">
      <formula>$R61="y"</formula>
    </cfRule>
  </conditionalFormatting>
  <conditionalFormatting sqref="B61">
    <cfRule type="expression" dxfId="3485" priority="773">
      <formula>$S61="y"</formula>
    </cfRule>
    <cfRule type="expression" dxfId="3484" priority="774">
      <formula>$R61="y"</formula>
    </cfRule>
  </conditionalFormatting>
  <conditionalFormatting sqref="C61">
    <cfRule type="expression" dxfId="3483" priority="771">
      <formula>$S61="y"</formula>
    </cfRule>
    <cfRule type="expression" dxfId="3482" priority="772">
      <formula>$R61="y"</formula>
    </cfRule>
  </conditionalFormatting>
  <conditionalFormatting sqref="C61">
    <cfRule type="expression" dxfId="3481" priority="769">
      <formula>$S61="y"</formula>
    </cfRule>
    <cfRule type="expression" dxfId="3480" priority="770">
      <formula>$R61="y"</formula>
    </cfRule>
  </conditionalFormatting>
  <conditionalFormatting sqref="E61">
    <cfRule type="expression" dxfId="3479" priority="767">
      <formula>$AD61="y"</formula>
    </cfRule>
    <cfRule type="expression" dxfId="3478" priority="768">
      <formula>$AB61="y"</formula>
    </cfRule>
  </conditionalFormatting>
  <conditionalFormatting sqref="J61">
    <cfRule type="expression" dxfId="3477" priority="765">
      <formula>$S61="y"</formula>
    </cfRule>
    <cfRule type="expression" dxfId="3476" priority="766">
      <formula>$R61="y"</formula>
    </cfRule>
  </conditionalFormatting>
  <conditionalFormatting sqref="O61">
    <cfRule type="expression" dxfId="3475" priority="757">
      <formula>#REF!="y"</formula>
    </cfRule>
    <cfRule type="expression" dxfId="3474" priority="758">
      <formula>#REF!="y"</formula>
    </cfRule>
  </conditionalFormatting>
  <conditionalFormatting sqref="P61:S61">
    <cfRule type="expression" dxfId="3473" priority="755">
      <formula>#REF!="y"</formula>
    </cfRule>
    <cfRule type="expression" dxfId="3472" priority="756">
      <formula>#REF!="y"</formula>
    </cfRule>
  </conditionalFormatting>
  <conditionalFormatting sqref="X61">
    <cfRule type="expression" dxfId="3471" priority="753">
      <formula>#REF!="y"</formula>
    </cfRule>
    <cfRule type="expression" dxfId="3470" priority="754">
      <formula>#REF!="y"</formula>
    </cfRule>
  </conditionalFormatting>
  <conditionalFormatting sqref="AA61:AA63">
    <cfRule type="expression" dxfId="3469" priority="751">
      <formula>#REF!="y"</formula>
    </cfRule>
    <cfRule type="expression" dxfId="3468" priority="752">
      <formula>#REF!="y"</formula>
    </cfRule>
  </conditionalFormatting>
  <conditionalFormatting sqref="B64:C64">
    <cfRule type="expression" dxfId="3467" priority="749">
      <formula>$S64="y"</formula>
    </cfRule>
    <cfRule type="expression" dxfId="3466" priority="750">
      <formula>$R64="y"</formula>
    </cfRule>
  </conditionalFormatting>
  <conditionalFormatting sqref="J64">
    <cfRule type="expression" dxfId="3465" priority="747">
      <formula>$S64="y"</formula>
    </cfRule>
    <cfRule type="expression" dxfId="3464" priority="748">
      <formula>$R64="y"</formula>
    </cfRule>
  </conditionalFormatting>
  <conditionalFormatting sqref="D64">
    <cfRule type="expression" dxfId="3463" priority="745">
      <formula>$S64="y"</formula>
    </cfRule>
    <cfRule type="expression" dxfId="3462" priority="746">
      <formula>$R64="y"</formula>
    </cfRule>
  </conditionalFormatting>
  <conditionalFormatting sqref="E64">
    <cfRule type="expression" dxfId="3461" priority="741">
      <formula>$AD64="y"</formula>
    </cfRule>
    <cfRule type="expression" dxfId="3460" priority="742">
      <formula>$AB64="y"</formula>
    </cfRule>
  </conditionalFormatting>
  <conditionalFormatting sqref="O64">
    <cfRule type="expression" dxfId="3459" priority="739">
      <formula>#REF!="y"</formula>
    </cfRule>
    <cfRule type="expression" dxfId="3458" priority="740">
      <formula>#REF!="y"</formula>
    </cfRule>
  </conditionalFormatting>
  <conditionalFormatting sqref="P64:S64">
    <cfRule type="expression" dxfId="3457" priority="737">
      <formula>#REF!="y"</formula>
    </cfRule>
    <cfRule type="expression" dxfId="3456" priority="738">
      <formula>#REF!="y"</formula>
    </cfRule>
  </conditionalFormatting>
  <conditionalFormatting sqref="AA64">
    <cfRule type="expression" dxfId="3455" priority="735">
      <formula>#REF!="y"</formula>
    </cfRule>
    <cfRule type="expression" dxfId="3454" priority="736">
      <formula>#REF!="y"</formula>
    </cfRule>
  </conditionalFormatting>
  <conditionalFormatting sqref="B65:C65">
    <cfRule type="expression" dxfId="3453" priority="733">
      <formula>$S65="y"</formula>
    </cfRule>
    <cfRule type="expression" dxfId="3452" priority="734">
      <formula>$R65="y"</formula>
    </cfRule>
  </conditionalFormatting>
  <conditionalFormatting sqref="J65">
    <cfRule type="expression" dxfId="3451" priority="731">
      <formula>$S65="y"</formula>
    </cfRule>
    <cfRule type="expression" dxfId="3450" priority="732">
      <formula>$R65="y"</formula>
    </cfRule>
  </conditionalFormatting>
  <conditionalFormatting sqref="D65">
    <cfRule type="expression" dxfId="3449" priority="729">
      <formula>$S65="y"</formula>
    </cfRule>
    <cfRule type="expression" dxfId="3448" priority="730">
      <formula>$R65="y"</formula>
    </cfRule>
  </conditionalFormatting>
  <conditionalFormatting sqref="E65">
    <cfRule type="expression" dxfId="3447" priority="725">
      <formula>$AD65="y"</formula>
    </cfRule>
    <cfRule type="expression" dxfId="3446" priority="726">
      <formula>$AB65="y"</formula>
    </cfRule>
  </conditionalFormatting>
  <conditionalFormatting sqref="O65">
    <cfRule type="expression" dxfId="3445" priority="723">
      <formula>#REF!="y"</formula>
    </cfRule>
    <cfRule type="expression" dxfId="3444" priority="724">
      <formula>#REF!="y"</formula>
    </cfRule>
  </conditionalFormatting>
  <conditionalFormatting sqref="P65:S65">
    <cfRule type="expression" dxfId="3443" priority="721">
      <formula>#REF!="y"</formula>
    </cfRule>
    <cfRule type="expression" dxfId="3442" priority="722">
      <formula>#REF!="y"</formula>
    </cfRule>
  </conditionalFormatting>
  <conditionalFormatting sqref="AA65">
    <cfRule type="expression" dxfId="3441" priority="719">
      <formula>#REF!="y"</formula>
    </cfRule>
    <cfRule type="expression" dxfId="3440" priority="720">
      <formula>#REF!="y"</formula>
    </cfRule>
  </conditionalFormatting>
  <conditionalFormatting sqref="D66">
    <cfRule type="expression" dxfId="3439" priority="715">
      <formula>$S66="y"</formula>
    </cfRule>
    <cfRule type="expression" dxfId="3438" priority="716">
      <formula>$R66="y"</formula>
    </cfRule>
  </conditionalFormatting>
  <conditionalFormatting sqref="D66">
    <cfRule type="expression" dxfId="3437" priority="717">
      <formula>$S66="y"</formula>
    </cfRule>
    <cfRule type="expression" dxfId="3436" priority="718">
      <formula>$R66="y"</formula>
    </cfRule>
  </conditionalFormatting>
  <conditionalFormatting sqref="J66">
    <cfRule type="expression" dxfId="3435" priority="713">
      <formula>$S66="y"</formula>
    </cfRule>
    <cfRule type="expression" dxfId="3434" priority="714">
      <formula>$R66="y"</formula>
    </cfRule>
  </conditionalFormatting>
  <conditionalFormatting sqref="E66">
    <cfRule type="expression" dxfId="3433" priority="707">
      <formula>$AD66="y"</formula>
    </cfRule>
    <cfRule type="expression" dxfId="3432" priority="708">
      <formula>$AB66="y"</formula>
    </cfRule>
  </conditionalFormatting>
  <conditionalFormatting sqref="C66">
    <cfRule type="expression" dxfId="3431" priority="697">
      <formula>$S66="y"</formula>
    </cfRule>
    <cfRule type="expression" dxfId="3430" priority="698">
      <formula>$R66="y"</formula>
    </cfRule>
  </conditionalFormatting>
  <conditionalFormatting sqref="B66">
    <cfRule type="expression" dxfId="3429" priority="703">
      <formula>$S66="y"</formula>
    </cfRule>
    <cfRule type="expression" dxfId="3428" priority="704">
      <formula>$R66="y"</formula>
    </cfRule>
  </conditionalFormatting>
  <conditionalFormatting sqref="B66">
    <cfRule type="expression" dxfId="3427" priority="701">
      <formula>$S66="y"</formula>
    </cfRule>
    <cfRule type="expression" dxfId="3426" priority="702">
      <formula>$R66="y"</formula>
    </cfRule>
  </conditionalFormatting>
  <conditionalFormatting sqref="C66">
    <cfRule type="expression" dxfId="3425" priority="699">
      <formula>$S66="y"</formula>
    </cfRule>
    <cfRule type="expression" dxfId="3424" priority="700">
      <formula>$R66="y"</formula>
    </cfRule>
  </conditionalFormatting>
  <conditionalFormatting sqref="O66">
    <cfRule type="expression" dxfId="3423" priority="695">
      <formula>#REF!="y"</formula>
    </cfRule>
    <cfRule type="expression" dxfId="3422" priority="696">
      <formula>#REF!="y"</formula>
    </cfRule>
  </conditionalFormatting>
  <conditionalFormatting sqref="P66:S66">
    <cfRule type="expression" dxfId="3421" priority="693">
      <formula>#REF!="y"</formula>
    </cfRule>
    <cfRule type="expression" dxfId="3420" priority="694">
      <formula>#REF!="y"</formula>
    </cfRule>
  </conditionalFormatting>
  <conditionalFormatting sqref="AA66">
    <cfRule type="expression" dxfId="3419" priority="691">
      <formula>#REF!="y"</formula>
    </cfRule>
    <cfRule type="expression" dxfId="3418" priority="692">
      <formula>#REF!="y"</formula>
    </cfRule>
  </conditionalFormatting>
  <conditionalFormatting sqref="D67">
    <cfRule type="expression" dxfId="3417" priority="687">
      <formula>$S67="y"</formula>
    </cfRule>
    <cfRule type="expression" dxfId="3416" priority="688">
      <formula>$R67="y"</formula>
    </cfRule>
  </conditionalFormatting>
  <conditionalFormatting sqref="D67">
    <cfRule type="expression" dxfId="3415" priority="689">
      <formula>$S67="y"</formula>
    </cfRule>
    <cfRule type="expression" dxfId="3414" priority="690">
      <formula>$R67="y"</formula>
    </cfRule>
  </conditionalFormatting>
  <conditionalFormatting sqref="J67">
    <cfRule type="expression" dxfId="3413" priority="685">
      <formula>$S67="y"</formula>
    </cfRule>
    <cfRule type="expression" dxfId="3412" priority="686">
      <formula>$R67="y"</formula>
    </cfRule>
  </conditionalFormatting>
  <conditionalFormatting sqref="B67">
    <cfRule type="expression" dxfId="3411" priority="683">
      <formula>$S67="y"</formula>
    </cfRule>
    <cfRule type="expression" dxfId="3410" priority="684">
      <formula>$R67="y"</formula>
    </cfRule>
  </conditionalFormatting>
  <conditionalFormatting sqref="C67">
    <cfRule type="expression" dxfId="3409" priority="679">
      <formula>$S67="y"</formula>
    </cfRule>
    <cfRule type="expression" dxfId="3408" priority="680">
      <formula>$R67="y"</formula>
    </cfRule>
  </conditionalFormatting>
  <conditionalFormatting sqref="C67">
    <cfRule type="expression" dxfId="3407" priority="677">
      <formula>$S67="y"</formula>
    </cfRule>
    <cfRule type="expression" dxfId="3406" priority="678">
      <formula>$R67="y"</formula>
    </cfRule>
  </conditionalFormatting>
  <conditionalFormatting sqref="B67">
    <cfRule type="expression" dxfId="3405" priority="681">
      <formula>$S67="y"</formula>
    </cfRule>
    <cfRule type="expression" dxfId="3404" priority="682">
      <formula>$R67="y"</formula>
    </cfRule>
  </conditionalFormatting>
  <conditionalFormatting sqref="E67">
    <cfRule type="expression" dxfId="3403" priority="675">
      <formula>$AD67="y"</formula>
    </cfRule>
    <cfRule type="expression" dxfId="3402" priority="676">
      <formula>$AB67="y"</formula>
    </cfRule>
  </conditionalFormatting>
  <conditionalFormatting sqref="O67">
    <cfRule type="expression" dxfId="3401" priority="667">
      <formula>#REF!="y"</formula>
    </cfRule>
    <cfRule type="expression" dxfId="3400" priority="668">
      <formula>#REF!="y"</formula>
    </cfRule>
  </conditionalFormatting>
  <conditionalFormatting sqref="P67:S67">
    <cfRule type="expression" dxfId="3399" priority="665">
      <formula>#REF!="y"</formula>
    </cfRule>
    <cfRule type="expression" dxfId="3398" priority="666">
      <formula>#REF!="y"</formula>
    </cfRule>
  </conditionalFormatting>
  <conditionalFormatting sqref="AA67">
    <cfRule type="expression" dxfId="3397" priority="663">
      <formula>#REF!="y"</formula>
    </cfRule>
    <cfRule type="expression" dxfId="3396" priority="664">
      <formula>#REF!="y"</formula>
    </cfRule>
  </conditionalFormatting>
  <conditionalFormatting sqref="D68">
    <cfRule type="expression" dxfId="3395" priority="659">
      <formula>$S68="y"</formula>
    </cfRule>
    <cfRule type="expression" dxfId="3394" priority="660">
      <formula>$R68="y"</formula>
    </cfRule>
  </conditionalFormatting>
  <conditionalFormatting sqref="D68">
    <cfRule type="expression" dxfId="3393" priority="661">
      <formula>$S68="y"</formula>
    </cfRule>
    <cfRule type="expression" dxfId="3392" priority="662">
      <formula>$R68="y"</formula>
    </cfRule>
  </conditionalFormatting>
  <conditionalFormatting sqref="B68">
    <cfRule type="expression" dxfId="3391" priority="657">
      <formula>$S68="y"</formula>
    </cfRule>
    <cfRule type="expression" dxfId="3390" priority="658">
      <formula>$R68="y"</formula>
    </cfRule>
  </conditionalFormatting>
  <conditionalFormatting sqref="C68">
    <cfRule type="expression" dxfId="3389" priority="653">
      <formula>$S68="y"</formula>
    </cfRule>
    <cfRule type="expression" dxfId="3388" priority="654">
      <formula>$R68="y"</formula>
    </cfRule>
  </conditionalFormatting>
  <conditionalFormatting sqref="C68">
    <cfRule type="expression" dxfId="3387" priority="651">
      <formula>$S68="y"</formula>
    </cfRule>
    <cfRule type="expression" dxfId="3386" priority="652">
      <formula>$R68="y"</formula>
    </cfRule>
  </conditionalFormatting>
  <conditionalFormatting sqref="B68">
    <cfRule type="expression" dxfId="3385" priority="655">
      <formula>$S68="y"</formula>
    </cfRule>
    <cfRule type="expression" dxfId="3384" priority="656">
      <formula>$R68="y"</formula>
    </cfRule>
  </conditionalFormatting>
  <conditionalFormatting sqref="E68">
    <cfRule type="expression" dxfId="3383" priority="649">
      <formula>$AD68="y"</formula>
    </cfRule>
    <cfRule type="expression" dxfId="3382" priority="650">
      <formula>$AB68="y"</formula>
    </cfRule>
  </conditionalFormatting>
  <conditionalFormatting sqref="J68">
    <cfRule type="expression" dxfId="3381" priority="647">
      <formula>$S68="y"</formula>
    </cfRule>
    <cfRule type="expression" dxfId="3380" priority="648">
      <formula>$R68="y"</formula>
    </cfRule>
  </conditionalFormatting>
  <conditionalFormatting sqref="O68">
    <cfRule type="expression" dxfId="3379" priority="639">
      <formula>#REF!="y"</formula>
    </cfRule>
    <cfRule type="expression" dxfId="3378" priority="640">
      <formula>#REF!="y"</formula>
    </cfRule>
  </conditionalFormatting>
  <conditionalFormatting sqref="P68:S68">
    <cfRule type="expression" dxfId="3377" priority="637">
      <formula>#REF!="y"</formula>
    </cfRule>
    <cfRule type="expression" dxfId="3376" priority="638">
      <formula>#REF!="y"</formula>
    </cfRule>
  </conditionalFormatting>
  <conditionalFormatting sqref="AA68">
    <cfRule type="expression" dxfId="3375" priority="635">
      <formula>#REF!="y"</formula>
    </cfRule>
    <cfRule type="expression" dxfId="3374" priority="636">
      <formula>#REF!="y"</formula>
    </cfRule>
  </conditionalFormatting>
  <conditionalFormatting sqref="B69:D69">
    <cfRule type="expression" dxfId="3373" priority="633">
      <formula>$S69="y"</formula>
    </cfRule>
    <cfRule type="expression" dxfId="3372" priority="634">
      <formula>$R69="y"</formula>
    </cfRule>
  </conditionalFormatting>
  <conditionalFormatting sqref="J69">
    <cfRule type="expression" dxfId="3371" priority="631">
      <formula>$S69="y"</formula>
    </cfRule>
    <cfRule type="expression" dxfId="3370" priority="632">
      <formula>$R69="y"</formula>
    </cfRule>
  </conditionalFormatting>
  <conditionalFormatting sqref="E69">
    <cfRule type="expression" dxfId="3369" priority="629">
      <formula>$AD69="y"</formula>
    </cfRule>
    <cfRule type="expression" dxfId="3368" priority="630">
      <formula>$AB69="y"</formula>
    </cfRule>
  </conditionalFormatting>
  <conditionalFormatting sqref="O69">
    <cfRule type="expression" dxfId="3367" priority="623">
      <formula>#REF!="y"</formula>
    </cfRule>
    <cfRule type="expression" dxfId="3366" priority="624">
      <formula>#REF!="y"</formula>
    </cfRule>
  </conditionalFormatting>
  <conditionalFormatting sqref="P69:S69">
    <cfRule type="expression" dxfId="3365" priority="621">
      <formula>#REF!="y"</formula>
    </cfRule>
    <cfRule type="expression" dxfId="3364" priority="622">
      <formula>#REF!="y"</formula>
    </cfRule>
  </conditionalFormatting>
  <conditionalFormatting sqref="AA69">
    <cfRule type="expression" dxfId="3363" priority="619">
      <formula>#REF!="y"</formula>
    </cfRule>
    <cfRule type="expression" dxfId="3362" priority="620">
      <formula>#REF!="y"</formula>
    </cfRule>
  </conditionalFormatting>
  <conditionalFormatting sqref="D70">
    <cfRule type="expression" dxfId="3361" priority="615">
      <formula>$S70="y"</formula>
    </cfRule>
    <cfRule type="expression" dxfId="3360" priority="616">
      <formula>$R70="y"</formula>
    </cfRule>
  </conditionalFormatting>
  <conditionalFormatting sqref="D70">
    <cfRule type="expression" dxfId="3359" priority="617">
      <formula>$S70="y"</formula>
    </cfRule>
    <cfRule type="expression" dxfId="3358" priority="618">
      <formula>$R70="y"</formula>
    </cfRule>
  </conditionalFormatting>
  <conditionalFormatting sqref="B70">
    <cfRule type="expression" dxfId="3357" priority="613">
      <formula>$S70="y"</formula>
    </cfRule>
    <cfRule type="expression" dxfId="3356" priority="614">
      <formula>$R70="y"</formula>
    </cfRule>
  </conditionalFormatting>
  <conditionalFormatting sqref="C70">
    <cfRule type="expression" dxfId="3355" priority="609">
      <formula>$S70="y"</formula>
    </cfRule>
    <cfRule type="expression" dxfId="3354" priority="610">
      <formula>$R70="y"</formula>
    </cfRule>
  </conditionalFormatting>
  <conditionalFormatting sqref="C70">
    <cfRule type="expression" dxfId="3353" priority="607">
      <formula>$S70="y"</formula>
    </cfRule>
    <cfRule type="expression" dxfId="3352" priority="608">
      <formula>$R70="y"</formula>
    </cfRule>
  </conditionalFormatting>
  <conditionalFormatting sqref="B70">
    <cfRule type="expression" dxfId="3351" priority="611">
      <formula>$S70="y"</formula>
    </cfRule>
    <cfRule type="expression" dxfId="3350" priority="612">
      <formula>$R70="y"</formula>
    </cfRule>
  </conditionalFormatting>
  <conditionalFormatting sqref="E70">
    <cfRule type="expression" dxfId="3349" priority="605">
      <formula>$AD70="y"</formula>
    </cfRule>
    <cfRule type="expression" dxfId="3348" priority="606">
      <formula>$AB70="y"</formula>
    </cfRule>
  </conditionalFormatting>
  <conditionalFormatting sqref="J70">
    <cfRule type="expression" dxfId="3347" priority="603">
      <formula>$S70="y"</formula>
    </cfRule>
    <cfRule type="expression" dxfId="3346" priority="604">
      <formula>$R70="y"</formula>
    </cfRule>
  </conditionalFormatting>
  <conditionalFormatting sqref="O70">
    <cfRule type="expression" dxfId="3345" priority="597">
      <formula>#REF!="y"</formula>
    </cfRule>
    <cfRule type="expression" dxfId="3344" priority="598">
      <formula>#REF!="y"</formula>
    </cfRule>
  </conditionalFormatting>
  <conditionalFormatting sqref="P70:S70">
    <cfRule type="expression" dxfId="3343" priority="595">
      <formula>#REF!="y"</formula>
    </cfRule>
    <cfRule type="expression" dxfId="3342" priority="596">
      <formula>#REF!="y"</formula>
    </cfRule>
  </conditionalFormatting>
  <conditionalFormatting sqref="AA70">
    <cfRule type="expression" dxfId="3341" priority="593">
      <formula>#REF!="y"</formula>
    </cfRule>
    <cfRule type="expression" dxfId="3340" priority="594">
      <formula>#REF!="y"</formula>
    </cfRule>
  </conditionalFormatting>
  <conditionalFormatting sqref="B71:D71">
    <cfRule type="expression" dxfId="3339" priority="591">
      <formula>$S71="y"</formula>
    </cfRule>
    <cfRule type="expression" dxfId="3338" priority="592">
      <formula>$R71="y"</formula>
    </cfRule>
  </conditionalFormatting>
  <conditionalFormatting sqref="J71">
    <cfRule type="expression" dxfId="3337" priority="589">
      <formula>$S71="y"</formula>
    </cfRule>
    <cfRule type="expression" dxfId="3336" priority="590">
      <formula>$R71="y"</formula>
    </cfRule>
  </conditionalFormatting>
  <conditionalFormatting sqref="E71">
    <cfRule type="expression" dxfId="3335" priority="587">
      <formula>$AD71="y"</formula>
    </cfRule>
    <cfRule type="expression" dxfId="3334" priority="588">
      <formula>$AB71="y"</formula>
    </cfRule>
  </conditionalFormatting>
  <conditionalFormatting sqref="O71">
    <cfRule type="expression" dxfId="3333" priority="581">
      <formula>#REF!="y"</formula>
    </cfRule>
    <cfRule type="expression" dxfId="3332" priority="582">
      <formula>#REF!="y"</formula>
    </cfRule>
  </conditionalFormatting>
  <conditionalFormatting sqref="P71:S71">
    <cfRule type="expression" dxfId="3331" priority="579">
      <formula>#REF!="y"</formula>
    </cfRule>
    <cfRule type="expression" dxfId="3330" priority="580">
      <formula>#REF!="y"</formula>
    </cfRule>
  </conditionalFormatting>
  <conditionalFormatting sqref="D72">
    <cfRule type="expression" dxfId="3329" priority="575">
      <formula>$S72="y"</formula>
    </cfRule>
    <cfRule type="expression" dxfId="3328" priority="576">
      <formula>$R72="y"</formula>
    </cfRule>
  </conditionalFormatting>
  <conditionalFormatting sqref="D72">
    <cfRule type="expression" dxfId="3327" priority="577">
      <formula>$S72="y"</formula>
    </cfRule>
    <cfRule type="expression" dxfId="3326" priority="578">
      <formula>$R72="y"</formula>
    </cfRule>
  </conditionalFormatting>
  <conditionalFormatting sqref="B72">
    <cfRule type="expression" dxfId="3325" priority="573">
      <formula>$S72="y"</formula>
    </cfRule>
    <cfRule type="expression" dxfId="3324" priority="574">
      <formula>$R72="y"</formula>
    </cfRule>
  </conditionalFormatting>
  <conditionalFormatting sqref="C72">
    <cfRule type="expression" dxfId="3323" priority="569">
      <formula>$S72="y"</formula>
    </cfRule>
    <cfRule type="expression" dxfId="3322" priority="570">
      <formula>$R72="y"</formula>
    </cfRule>
  </conditionalFormatting>
  <conditionalFormatting sqref="C72">
    <cfRule type="expression" dxfId="3321" priority="567">
      <formula>$S72="y"</formula>
    </cfRule>
    <cfRule type="expression" dxfId="3320" priority="568">
      <formula>$R72="y"</formula>
    </cfRule>
  </conditionalFormatting>
  <conditionalFormatting sqref="B72">
    <cfRule type="expression" dxfId="3319" priority="571">
      <formula>$S72="y"</formula>
    </cfRule>
    <cfRule type="expression" dxfId="3318" priority="572">
      <formula>$R72="y"</formula>
    </cfRule>
  </conditionalFormatting>
  <conditionalFormatting sqref="E72">
    <cfRule type="expression" dxfId="3317" priority="565">
      <formula>$AD72="y"</formula>
    </cfRule>
    <cfRule type="expression" dxfId="3316" priority="566">
      <formula>$AB72="y"</formula>
    </cfRule>
  </conditionalFormatting>
  <conditionalFormatting sqref="J72">
    <cfRule type="expression" dxfId="3315" priority="563">
      <formula>$S72="y"</formula>
    </cfRule>
    <cfRule type="expression" dxfId="3314" priority="564">
      <formula>$R72="y"</formula>
    </cfRule>
  </conditionalFormatting>
  <conditionalFormatting sqref="O72">
    <cfRule type="expression" dxfId="3313" priority="557">
      <formula>#REF!="y"</formula>
    </cfRule>
    <cfRule type="expression" dxfId="3312" priority="558">
      <formula>#REF!="y"</formula>
    </cfRule>
  </conditionalFormatting>
  <conditionalFormatting sqref="P72:S72">
    <cfRule type="expression" dxfId="3311" priority="555">
      <formula>#REF!="y"</formula>
    </cfRule>
    <cfRule type="expression" dxfId="3310" priority="556">
      <formula>#REF!="y"</formula>
    </cfRule>
  </conditionalFormatting>
  <conditionalFormatting sqref="AA71">
    <cfRule type="expression" dxfId="3309" priority="553">
      <formula>#REF!="y"</formula>
    </cfRule>
    <cfRule type="expression" dxfId="3308" priority="554">
      <formula>#REF!="y"</formula>
    </cfRule>
  </conditionalFormatting>
  <conditionalFormatting sqref="AA72">
    <cfRule type="expression" dxfId="3307" priority="551">
      <formula>#REF!="y"</formula>
    </cfRule>
    <cfRule type="expression" dxfId="3306" priority="552">
      <formula>#REF!="y"</formula>
    </cfRule>
  </conditionalFormatting>
  <conditionalFormatting sqref="D73">
    <cfRule type="expression" dxfId="3305" priority="549">
      <formula>$S73="y"</formula>
    </cfRule>
    <cfRule type="expression" dxfId="3304" priority="550">
      <formula>$R73="y"</formula>
    </cfRule>
  </conditionalFormatting>
  <conditionalFormatting sqref="D74">
    <cfRule type="expression" dxfId="3303" priority="547">
      <formula>$S74="y"</formula>
    </cfRule>
    <cfRule type="expression" dxfId="3302" priority="548">
      <formula>$R74="y"</formula>
    </cfRule>
  </conditionalFormatting>
  <conditionalFormatting sqref="J74">
    <cfRule type="expression" dxfId="3301" priority="545">
      <formula>$S74="y"</formula>
    </cfRule>
    <cfRule type="expression" dxfId="3300" priority="546">
      <formula>$R74="y"</formula>
    </cfRule>
  </conditionalFormatting>
  <conditionalFormatting sqref="B73:C74">
    <cfRule type="expression" dxfId="3299" priority="543">
      <formula>$S73="y"</formula>
    </cfRule>
    <cfRule type="expression" dxfId="3298" priority="544">
      <formula>$R73="y"</formula>
    </cfRule>
  </conditionalFormatting>
  <conditionalFormatting sqref="E73:E74">
    <cfRule type="expression" dxfId="3297" priority="541">
      <formula>$AD73="y"</formula>
    </cfRule>
    <cfRule type="expression" dxfId="3296" priority="542">
      <formula>$AB73="y"</formula>
    </cfRule>
  </conditionalFormatting>
  <conditionalFormatting sqref="J73">
    <cfRule type="expression" dxfId="3295" priority="539">
      <formula>$S73="y"</formula>
    </cfRule>
    <cfRule type="expression" dxfId="3294" priority="540">
      <formula>$R73="y"</formula>
    </cfRule>
  </conditionalFormatting>
  <conditionalFormatting sqref="O73:O74">
    <cfRule type="expression" dxfId="3293" priority="535">
      <formula>#REF!="y"</formula>
    </cfRule>
    <cfRule type="expression" dxfId="3292" priority="536">
      <formula>#REF!="y"</formula>
    </cfRule>
  </conditionalFormatting>
  <conditionalFormatting sqref="P73:S74">
    <cfRule type="expression" dxfId="3291" priority="533">
      <formula>#REF!="y"</formula>
    </cfRule>
    <cfRule type="expression" dxfId="3290" priority="534">
      <formula>#REF!="y"</formula>
    </cfRule>
  </conditionalFormatting>
  <conditionalFormatting sqref="AA73">
    <cfRule type="expression" dxfId="3289" priority="531">
      <formula>#REF!="y"</formula>
    </cfRule>
    <cfRule type="expression" dxfId="3288" priority="532">
      <formula>#REF!="y"</formula>
    </cfRule>
  </conditionalFormatting>
  <conditionalFormatting sqref="AA74">
    <cfRule type="expression" dxfId="3287" priority="529">
      <formula>#REF!="y"</formula>
    </cfRule>
    <cfRule type="expression" dxfId="3286" priority="530">
      <formula>#REF!="y"</formula>
    </cfRule>
  </conditionalFormatting>
  <conditionalFormatting sqref="B75:D75">
    <cfRule type="expression" dxfId="3285" priority="527">
      <formula>$S75="y"</formula>
    </cfRule>
    <cfRule type="expression" dxfId="3284" priority="528">
      <formula>$R75="y"</formula>
    </cfRule>
  </conditionalFormatting>
  <conditionalFormatting sqref="E75">
    <cfRule type="expression" dxfId="3283" priority="525">
      <formula>$AD75="y"</formula>
    </cfRule>
    <cfRule type="expression" dxfId="3282" priority="526">
      <formula>$AB75="y"</formula>
    </cfRule>
  </conditionalFormatting>
  <conditionalFormatting sqref="J75">
    <cfRule type="expression" dxfId="3281" priority="523">
      <formula>$S75="y"</formula>
    </cfRule>
    <cfRule type="expression" dxfId="3280" priority="524">
      <formula>$R75="y"</formula>
    </cfRule>
  </conditionalFormatting>
  <conditionalFormatting sqref="O75">
    <cfRule type="expression" dxfId="3279" priority="517">
      <formula>#REF!="y"</formula>
    </cfRule>
    <cfRule type="expression" dxfId="3278" priority="518">
      <formula>#REF!="y"</formula>
    </cfRule>
  </conditionalFormatting>
  <conditionalFormatting sqref="P75:S75">
    <cfRule type="expression" dxfId="3277" priority="515">
      <formula>#REF!="y"</formula>
    </cfRule>
    <cfRule type="expression" dxfId="3276" priority="516">
      <formula>#REF!="y"</formula>
    </cfRule>
  </conditionalFormatting>
  <conditionalFormatting sqref="AA75">
    <cfRule type="expression" dxfId="3275" priority="513">
      <formula>#REF!="y"</formula>
    </cfRule>
    <cfRule type="expression" dxfId="3274" priority="514">
      <formula>#REF!="y"</formula>
    </cfRule>
  </conditionalFormatting>
  <conditionalFormatting sqref="E76">
    <cfRule type="expression" dxfId="3273" priority="511">
      <formula>$AD76="y"</formula>
    </cfRule>
    <cfRule type="expression" dxfId="3272" priority="512">
      <formula>$AB76="y"</formula>
    </cfRule>
  </conditionalFormatting>
  <conditionalFormatting sqref="P76:S76">
    <cfRule type="expression" dxfId="3271" priority="505">
      <formula>#REF!="y"</formula>
    </cfRule>
    <cfRule type="expression" dxfId="3270" priority="506">
      <formula>#REF!="y"</formula>
    </cfRule>
  </conditionalFormatting>
  <conditionalFormatting sqref="AA76">
    <cfRule type="expression" dxfId="3269" priority="503">
      <formula>#REF!="y"</formula>
    </cfRule>
    <cfRule type="expression" dxfId="3268" priority="504">
      <formula>#REF!="y"</formula>
    </cfRule>
  </conditionalFormatting>
  <conditionalFormatting sqref="Y73:Y74">
    <cfRule type="expression" dxfId="3267" priority="501">
      <formula>#REF!="y"</formula>
    </cfRule>
    <cfRule type="expression" dxfId="3266" priority="502">
      <formula>#REF!="y"</formula>
    </cfRule>
  </conditionalFormatting>
  <conditionalFormatting sqref="D77">
    <cfRule type="expression" dxfId="3265" priority="499">
      <formula>$S77="y"</formula>
    </cfRule>
    <cfRule type="expression" dxfId="3264" priority="500">
      <formula>$R77="y"</formula>
    </cfRule>
  </conditionalFormatting>
  <conditionalFormatting sqref="D78">
    <cfRule type="expression" dxfId="3263" priority="497">
      <formula>$S78="y"</formula>
    </cfRule>
    <cfRule type="expression" dxfId="3262" priority="498">
      <formula>$R78="y"</formula>
    </cfRule>
  </conditionalFormatting>
  <conditionalFormatting sqref="J78">
    <cfRule type="expression" dxfId="3261" priority="495">
      <formula>$S78="y"</formula>
    </cfRule>
    <cfRule type="expression" dxfId="3260" priority="496">
      <formula>$R78="y"</formula>
    </cfRule>
  </conditionalFormatting>
  <conditionalFormatting sqref="B77:C78">
    <cfRule type="expression" dxfId="3259" priority="493">
      <formula>$S77="y"</formula>
    </cfRule>
    <cfRule type="expression" dxfId="3258" priority="494">
      <formula>$R77="y"</formula>
    </cfRule>
  </conditionalFormatting>
  <conditionalFormatting sqref="E77:E78">
    <cfRule type="expression" dxfId="3257" priority="491">
      <formula>$AD77="y"</formula>
    </cfRule>
    <cfRule type="expression" dxfId="3256" priority="492">
      <formula>$AB77="y"</formula>
    </cfRule>
  </conditionalFormatting>
  <conditionalFormatting sqref="J77">
    <cfRule type="expression" dxfId="3255" priority="489">
      <formula>$S77="y"</formula>
    </cfRule>
    <cfRule type="expression" dxfId="3254" priority="490">
      <formula>$R77="y"</formula>
    </cfRule>
  </conditionalFormatting>
  <conditionalFormatting sqref="P77:S78">
    <cfRule type="expression" dxfId="3253" priority="485">
      <formula>#REF!="y"</formula>
    </cfRule>
    <cfRule type="expression" dxfId="3252" priority="486">
      <formula>#REF!="y"</formula>
    </cfRule>
  </conditionalFormatting>
  <conditionalFormatting sqref="O77:O78">
    <cfRule type="expression" dxfId="3251" priority="483">
      <formula>#REF!="y"</formula>
    </cfRule>
    <cfRule type="expression" dxfId="3250" priority="484">
      <formula>#REF!="y"</formula>
    </cfRule>
  </conditionalFormatting>
  <conditionalFormatting sqref="AA77:AA78">
    <cfRule type="expression" dxfId="3249" priority="481">
      <formula>#REF!="y"</formula>
    </cfRule>
    <cfRule type="expression" dxfId="3248" priority="482">
      <formula>#REF!="y"</formula>
    </cfRule>
  </conditionalFormatting>
  <conditionalFormatting sqref="B79">
    <cfRule type="expression" dxfId="3247" priority="479">
      <formula>$S79="y"</formula>
    </cfRule>
    <cfRule type="expression" dxfId="3246" priority="480">
      <formula>$R79="y"</formula>
    </cfRule>
  </conditionalFormatting>
  <conditionalFormatting sqref="B79">
    <cfRule type="expression" dxfId="3245" priority="477">
      <formula>$S79="y"</formula>
    </cfRule>
    <cfRule type="expression" dxfId="3244" priority="478">
      <formula>$R79="y"</formula>
    </cfRule>
  </conditionalFormatting>
  <conditionalFormatting sqref="C79">
    <cfRule type="expression" dxfId="3243" priority="475">
      <formula>$S79="y"</formula>
    </cfRule>
    <cfRule type="expression" dxfId="3242" priority="476">
      <formula>$R79="y"</formula>
    </cfRule>
  </conditionalFormatting>
  <conditionalFormatting sqref="C79">
    <cfRule type="expression" dxfId="3241" priority="473">
      <formula>$S79="y"</formula>
    </cfRule>
    <cfRule type="expression" dxfId="3240" priority="474">
      <formula>$R79="y"</formula>
    </cfRule>
  </conditionalFormatting>
  <conditionalFormatting sqref="Y79">
    <cfRule type="expression" dxfId="3239" priority="471">
      <formula>#REF!="y"</formula>
    </cfRule>
    <cfRule type="expression" dxfId="3238" priority="472">
      <formula>#REF!="y"</formula>
    </cfRule>
  </conditionalFormatting>
  <conditionalFormatting sqref="O79:X79">
    <cfRule type="expression" dxfId="3237" priority="469">
      <formula>#REF!="y"</formula>
    </cfRule>
    <cfRule type="expression" dxfId="3236" priority="470">
      <formula>#REF!="y"</formula>
    </cfRule>
  </conditionalFormatting>
  <conditionalFormatting sqref="D79">
    <cfRule type="expression" dxfId="3235" priority="465">
      <formula>$S79="y"</formula>
    </cfRule>
    <cfRule type="expression" dxfId="3234" priority="466">
      <formula>$R79="y"</formula>
    </cfRule>
  </conditionalFormatting>
  <conditionalFormatting sqref="D79">
    <cfRule type="expression" dxfId="3233" priority="467">
      <formula>$S79="y"</formula>
    </cfRule>
    <cfRule type="expression" dxfId="3232" priority="468">
      <formula>$R79="y"</formula>
    </cfRule>
  </conditionalFormatting>
  <conditionalFormatting sqref="J79">
    <cfRule type="expression" dxfId="3231" priority="463">
      <formula>$S79="y"</formula>
    </cfRule>
    <cfRule type="expression" dxfId="3230" priority="464">
      <formula>$R79="y"</formula>
    </cfRule>
  </conditionalFormatting>
  <conditionalFormatting sqref="E79">
    <cfRule type="expression" dxfId="3229" priority="461">
      <formula>$AD79="y"</formula>
    </cfRule>
    <cfRule type="expression" dxfId="3228" priority="462">
      <formula>$AB79="y"</formula>
    </cfRule>
  </conditionalFormatting>
  <conditionalFormatting sqref="Y81:Z81 AC81:AD81">
    <cfRule type="expression" dxfId="3227" priority="453">
      <formula>#REF!="y"</formula>
    </cfRule>
    <cfRule type="expression" dxfId="3226" priority="454">
      <formula>#REF!="y"</formula>
    </cfRule>
  </conditionalFormatting>
  <conditionalFormatting sqref="T83:X83">
    <cfRule type="expression" dxfId="3225" priority="451">
      <formula>#REF!="y"</formula>
    </cfRule>
    <cfRule type="expression" dxfId="3224" priority="452">
      <formula>#REF!="y"</formula>
    </cfRule>
  </conditionalFormatting>
  <conditionalFormatting sqref="T80:W82">
    <cfRule type="expression" dxfId="3223" priority="449">
      <formula>#REF!="y"</formula>
    </cfRule>
    <cfRule type="expression" dxfId="3222" priority="450">
      <formula>#REF!="y"</formula>
    </cfRule>
  </conditionalFormatting>
  <conditionalFormatting sqref="D80">
    <cfRule type="expression" dxfId="3221" priority="447">
      <formula>$S80="y"</formula>
    </cfRule>
    <cfRule type="expression" dxfId="3220" priority="448">
      <formula>$R80="y"</formula>
    </cfRule>
  </conditionalFormatting>
  <conditionalFormatting sqref="D80">
    <cfRule type="expression" dxfId="3219" priority="445">
      <formula>$S80="y"</formula>
    </cfRule>
    <cfRule type="expression" dxfId="3218" priority="446">
      <formula>$R80="y"</formula>
    </cfRule>
  </conditionalFormatting>
  <conditionalFormatting sqref="J80">
    <cfRule type="expression" dxfId="3217" priority="443">
      <formula>$S80="y"</formula>
    </cfRule>
    <cfRule type="expression" dxfId="3216" priority="444">
      <formula>$R80="y"</formula>
    </cfRule>
  </conditionalFormatting>
  <conditionalFormatting sqref="B80">
    <cfRule type="expression" dxfId="3215" priority="439">
      <formula>$S80="y"</formula>
    </cfRule>
    <cfRule type="expression" dxfId="3214" priority="440">
      <formula>$R80="y"</formula>
    </cfRule>
  </conditionalFormatting>
  <conditionalFormatting sqref="C80">
    <cfRule type="expression" dxfId="3213" priority="437">
      <formula>$S80="y"</formula>
    </cfRule>
    <cfRule type="expression" dxfId="3212" priority="438">
      <formula>$R80="y"</formula>
    </cfRule>
  </conditionalFormatting>
  <conditionalFormatting sqref="C80">
    <cfRule type="expression" dxfId="3211" priority="435">
      <formula>$S80="y"</formula>
    </cfRule>
    <cfRule type="expression" dxfId="3210" priority="436">
      <formula>$R80="y"</formula>
    </cfRule>
  </conditionalFormatting>
  <conditionalFormatting sqref="B80">
    <cfRule type="expression" dxfId="3209" priority="441">
      <formula>$S80="y"</formula>
    </cfRule>
    <cfRule type="expression" dxfId="3208" priority="442">
      <formula>$R80="y"</formula>
    </cfRule>
  </conditionalFormatting>
  <conditionalFormatting sqref="E80">
    <cfRule type="expression" dxfId="3207" priority="427">
      <formula>$AD80="y"</formula>
    </cfRule>
    <cfRule type="expression" dxfId="3206" priority="428">
      <formula>$AB80="y"</formula>
    </cfRule>
  </conditionalFormatting>
  <conditionalFormatting sqref="D81">
    <cfRule type="expression" dxfId="3205" priority="423">
      <formula>$S81="y"</formula>
    </cfRule>
    <cfRule type="expression" dxfId="3204" priority="424">
      <formula>$R81="y"</formula>
    </cfRule>
  </conditionalFormatting>
  <conditionalFormatting sqref="D81">
    <cfRule type="expression" dxfId="3203" priority="425">
      <formula>$S81="y"</formula>
    </cfRule>
    <cfRule type="expression" dxfId="3202" priority="426">
      <formula>$R81="y"</formula>
    </cfRule>
  </conditionalFormatting>
  <conditionalFormatting sqref="J81">
    <cfRule type="expression" dxfId="3201" priority="421">
      <formula>$S81="y"</formula>
    </cfRule>
    <cfRule type="expression" dxfId="3200" priority="422">
      <formula>$R81="y"</formula>
    </cfRule>
  </conditionalFormatting>
  <conditionalFormatting sqref="B81">
    <cfRule type="expression" dxfId="3199" priority="417">
      <formula>$S81="y"</formula>
    </cfRule>
    <cfRule type="expression" dxfId="3198" priority="418">
      <formula>$R81="y"</formula>
    </cfRule>
  </conditionalFormatting>
  <conditionalFormatting sqref="C81">
    <cfRule type="expression" dxfId="3197" priority="415">
      <formula>$S81="y"</formula>
    </cfRule>
    <cfRule type="expression" dxfId="3196" priority="416">
      <formula>$R81="y"</formula>
    </cfRule>
  </conditionalFormatting>
  <conditionalFormatting sqref="C81">
    <cfRule type="expression" dxfId="3195" priority="413">
      <formula>$S81="y"</formula>
    </cfRule>
    <cfRule type="expression" dxfId="3194" priority="414">
      <formula>$R81="y"</formula>
    </cfRule>
  </conditionalFormatting>
  <conditionalFormatting sqref="B81">
    <cfRule type="expression" dxfId="3193" priority="419">
      <formula>$S81="y"</formula>
    </cfRule>
    <cfRule type="expression" dxfId="3192" priority="420">
      <formula>$R81="y"</formula>
    </cfRule>
  </conditionalFormatting>
  <conditionalFormatting sqref="E81">
    <cfRule type="expression" dxfId="3191" priority="405">
      <formula>$AD81="y"</formula>
    </cfRule>
    <cfRule type="expression" dxfId="3190" priority="406">
      <formula>$AB81="y"</formula>
    </cfRule>
  </conditionalFormatting>
  <conditionalFormatting sqref="D82">
    <cfRule type="expression" dxfId="3189" priority="401">
      <formula>$S82="y"</formula>
    </cfRule>
    <cfRule type="expression" dxfId="3188" priority="402">
      <formula>$R82="y"</formula>
    </cfRule>
  </conditionalFormatting>
  <conditionalFormatting sqref="D82">
    <cfRule type="expression" dxfId="3187" priority="403">
      <formula>$S82="y"</formula>
    </cfRule>
    <cfRule type="expression" dxfId="3186" priority="404">
      <formula>$R82="y"</formula>
    </cfRule>
  </conditionalFormatting>
  <conditionalFormatting sqref="J82">
    <cfRule type="expression" dxfId="3185" priority="399">
      <formula>$S82="y"</formula>
    </cfRule>
    <cfRule type="expression" dxfId="3184" priority="400">
      <formula>$R82="y"</formula>
    </cfRule>
  </conditionalFormatting>
  <conditionalFormatting sqref="B82">
    <cfRule type="expression" dxfId="3183" priority="395">
      <formula>$S82="y"</formula>
    </cfRule>
    <cfRule type="expression" dxfId="3182" priority="396">
      <formula>$R82="y"</formula>
    </cfRule>
  </conditionalFormatting>
  <conditionalFormatting sqref="C82">
    <cfRule type="expression" dxfId="3181" priority="393">
      <formula>$S82="y"</formula>
    </cfRule>
    <cfRule type="expression" dxfId="3180" priority="394">
      <formula>$R82="y"</formula>
    </cfRule>
  </conditionalFormatting>
  <conditionalFormatting sqref="C82">
    <cfRule type="expression" dxfId="3179" priority="391">
      <formula>$S82="y"</formula>
    </cfRule>
    <cfRule type="expression" dxfId="3178" priority="392">
      <formula>$R82="y"</formula>
    </cfRule>
  </conditionalFormatting>
  <conditionalFormatting sqref="B82">
    <cfRule type="expression" dxfId="3177" priority="397">
      <formula>$S82="y"</formula>
    </cfRule>
    <cfRule type="expression" dxfId="3176" priority="398">
      <formula>$R82="y"</formula>
    </cfRule>
  </conditionalFormatting>
  <conditionalFormatting sqref="E82">
    <cfRule type="expression" dxfId="3175" priority="383">
      <formula>$AD82="y"</formula>
    </cfRule>
    <cfRule type="expression" dxfId="3174" priority="384">
      <formula>$AB82="y"</formula>
    </cfRule>
  </conditionalFormatting>
  <conditionalFormatting sqref="O80:O82">
    <cfRule type="expression" dxfId="3173" priority="381">
      <formula>#REF!="y"</formula>
    </cfRule>
    <cfRule type="expression" dxfId="3172" priority="382">
      <formula>#REF!="y"</formula>
    </cfRule>
  </conditionalFormatting>
  <conditionalFormatting sqref="P80:S82">
    <cfRule type="expression" dxfId="3171" priority="379">
      <formula>#REF!="y"</formula>
    </cfRule>
    <cfRule type="expression" dxfId="3170" priority="380">
      <formula>#REF!="y"</formula>
    </cfRule>
  </conditionalFormatting>
  <conditionalFormatting sqref="X80 X82">
    <cfRule type="expression" dxfId="3169" priority="377">
      <formula>#REF!="y"</formula>
    </cfRule>
    <cfRule type="expression" dxfId="3168" priority="378">
      <formula>#REF!="y"</formula>
    </cfRule>
  </conditionalFormatting>
  <conditionalFormatting sqref="AA79:AA83">
    <cfRule type="expression" dxfId="3167" priority="375">
      <formula>#REF!="y"</formula>
    </cfRule>
    <cfRule type="expression" dxfId="3166" priority="376">
      <formula>#REF!="y"</formula>
    </cfRule>
  </conditionalFormatting>
  <conditionalFormatting sqref="AB81">
    <cfRule type="expression" dxfId="3165" priority="373">
      <formula>#REF!="y"</formula>
    </cfRule>
    <cfRule type="expression" dxfId="3164" priority="374">
      <formula>#REF!="y"</formula>
    </cfRule>
  </conditionalFormatting>
  <conditionalFormatting sqref="O86:S86">
    <cfRule type="expression" dxfId="3163" priority="371">
      <formula>#REF!="y"</formula>
    </cfRule>
    <cfRule type="expression" dxfId="3162" priority="372">
      <formula>#REF!="y"</formula>
    </cfRule>
  </conditionalFormatting>
  <conditionalFormatting sqref="O83">
    <cfRule type="expression" dxfId="3161" priority="369">
      <formula>#REF!="y"</formula>
    </cfRule>
    <cfRule type="expression" dxfId="3160" priority="370">
      <formula>#REF!="y"</formula>
    </cfRule>
  </conditionalFormatting>
  <conditionalFormatting sqref="D83">
    <cfRule type="expression" dxfId="3159" priority="361">
      <formula>$S83="y"</formula>
    </cfRule>
    <cfRule type="expression" dxfId="3158" priority="362">
      <formula>$R83="y"</formula>
    </cfRule>
  </conditionalFormatting>
  <conditionalFormatting sqref="P83:S83">
    <cfRule type="expression" dxfId="3157" priority="367">
      <formula>#REF!="y"</formula>
    </cfRule>
    <cfRule type="expression" dxfId="3156" priority="368">
      <formula>#REF!="y"</formula>
    </cfRule>
  </conditionalFormatting>
  <conditionalFormatting sqref="B83:C83">
    <cfRule type="expression" dxfId="3155" priority="365">
      <formula>$S83="y"</formula>
    </cfRule>
    <cfRule type="expression" dxfId="3154" priority="366">
      <formula>$R83="y"</formula>
    </cfRule>
  </conditionalFormatting>
  <conditionalFormatting sqref="J83">
    <cfRule type="expression" dxfId="3153" priority="363">
      <formula>$S83="y"</formula>
    </cfRule>
    <cfRule type="expression" dxfId="3152" priority="364">
      <formula>$R83="y"</formula>
    </cfRule>
  </conditionalFormatting>
  <conditionalFormatting sqref="E83">
    <cfRule type="expression" dxfId="3151" priority="357">
      <formula>$AD83="y"</formula>
    </cfRule>
    <cfRule type="expression" dxfId="3150" priority="358">
      <formula>$AB83="y"</formula>
    </cfRule>
  </conditionalFormatting>
  <conditionalFormatting sqref="D84">
    <cfRule type="expression" dxfId="3149" priority="351">
      <formula>$S84="y"</formula>
    </cfRule>
    <cfRule type="expression" dxfId="3148" priority="352">
      <formula>$R84="y"</formula>
    </cfRule>
  </conditionalFormatting>
  <conditionalFormatting sqref="B84:C84">
    <cfRule type="expression" dxfId="3147" priority="355">
      <formula>$S84="y"</formula>
    </cfRule>
    <cfRule type="expression" dxfId="3146" priority="356">
      <formula>$R84="y"</formula>
    </cfRule>
  </conditionalFormatting>
  <conditionalFormatting sqref="J84">
    <cfRule type="expression" dxfId="3145" priority="353">
      <formula>$S84="y"</formula>
    </cfRule>
    <cfRule type="expression" dxfId="3144" priority="354">
      <formula>$R84="y"</formula>
    </cfRule>
  </conditionalFormatting>
  <conditionalFormatting sqref="E84">
    <cfRule type="expression" dxfId="3143" priority="347">
      <formula>$AD84="y"</formula>
    </cfRule>
    <cfRule type="expression" dxfId="3142" priority="348">
      <formula>$AB84="y"</formula>
    </cfRule>
  </conditionalFormatting>
  <conditionalFormatting sqref="P84:S84">
    <cfRule type="expression" dxfId="3141" priority="345">
      <formula>#REF!="y"</formula>
    </cfRule>
    <cfRule type="expression" dxfId="3140" priority="346">
      <formula>#REF!="y"</formula>
    </cfRule>
  </conditionalFormatting>
  <conditionalFormatting sqref="O84">
    <cfRule type="expression" dxfId="3139" priority="343">
      <formula>#REF!="y"</formula>
    </cfRule>
    <cfRule type="expression" dxfId="3138" priority="344">
      <formula>#REF!="y"</formula>
    </cfRule>
  </conditionalFormatting>
  <conditionalFormatting sqref="O85:S85">
    <cfRule type="expression" dxfId="3137" priority="341">
      <formula>#REF!="y"</formula>
    </cfRule>
    <cfRule type="expression" dxfId="3136" priority="342">
      <formula>#REF!="y"</formula>
    </cfRule>
  </conditionalFormatting>
  <conditionalFormatting sqref="E85">
    <cfRule type="expression" dxfId="3135" priority="339">
      <formula>#REF!="y"</formula>
    </cfRule>
    <cfRule type="expression" dxfId="3134" priority="340">
      <formula>#REF!="y"</formula>
    </cfRule>
  </conditionalFormatting>
  <conditionalFormatting sqref="B85:D85">
    <cfRule type="expression" dxfId="3133" priority="337">
      <formula>$S85="y"</formula>
    </cfRule>
    <cfRule type="expression" dxfId="3132" priority="338">
      <formula>$R85="y"</formula>
    </cfRule>
  </conditionalFormatting>
  <conditionalFormatting sqref="O85:S85">
    <cfRule type="expression" dxfId="3131" priority="335">
      <formula>#REF!="y"</formula>
    </cfRule>
    <cfRule type="expression" dxfId="3130" priority="336">
      <formula>#REF!="y"</formula>
    </cfRule>
  </conditionalFormatting>
  <conditionalFormatting sqref="E85">
    <cfRule type="expression" dxfId="3129" priority="333">
      <formula>#REF!="y"</formula>
    </cfRule>
    <cfRule type="expression" dxfId="3128" priority="334">
      <formula>#REF!="y"</formula>
    </cfRule>
  </conditionalFormatting>
  <conditionalFormatting sqref="E85">
    <cfRule type="expression" dxfId="3127" priority="331">
      <formula>$AD81="y"</formula>
    </cfRule>
    <cfRule type="expression" dxfId="3126" priority="332">
      <formula>$AB81="y"</formula>
    </cfRule>
  </conditionalFormatting>
  <conditionalFormatting sqref="D86">
    <cfRule type="expression" dxfId="3125" priority="329">
      <formula>$S86="y"</formula>
    </cfRule>
    <cfRule type="expression" dxfId="3124" priority="330">
      <formula>$R86="y"</formula>
    </cfRule>
  </conditionalFormatting>
  <conditionalFormatting sqref="B86:C86">
    <cfRule type="expression" dxfId="3123" priority="325">
      <formula>$S86="y"</formula>
    </cfRule>
    <cfRule type="expression" dxfId="3122" priority="326">
      <formula>$R86="y"</formula>
    </cfRule>
  </conditionalFormatting>
  <conditionalFormatting sqref="D86">
    <cfRule type="expression" dxfId="3121" priority="327">
      <formula>$S86="y"</formula>
    </cfRule>
    <cfRule type="expression" dxfId="3120" priority="328">
      <formula>$R86="y"</formula>
    </cfRule>
  </conditionalFormatting>
  <conditionalFormatting sqref="E86">
    <cfRule type="expression" dxfId="3119" priority="323">
      <formula>$AD86="y"</formula>
    </cfRule>
    <cfRule type="expression" dxfId="3118" priority="324">
      <formula>$AB86="y"</formula>
    </cfRule>
  </conditionalFormatting>
  <conditionalFormatting sqref="B86:C86">
    <cfRule type="expression" dxfId="3117" priority="321">
      <formula>$S86="y"</formula>
    </cfRule>
    <cfRule type="expression" dxfId="3116" priority="322">
      <formula>$R86="y"</formula>
    </cfRule>
  </conditionalFormatting>
  <conditionalFormatting sqref="D87">
    <cfRule type="expression" dxfId="3115" priority="313">
      <formula>$S87="y"</formula>
    </cfRule>
    <cfRule type="expression" dxfId="3114" priority="314">
      <formula>$R87="y"</formula>
    </cfRule>
  </conditionalFormatting>
  <conditionalFormatting sqref="B87:C87">
    <cfRule type="expression" dxfId="3113" priority="309">
      <formula>$S87="y"</formula>
    </cfRule>
    <cfRule type="expression" dxfId="3112" priority="310">
      <formula>$R87="y"</formula>
    </cfRule>
  </conditionalFormatting>
  <conditionalFormatting sqref="D87">
    <cfRule type="expression" dxfId="3111" priority="311">
      <formula>$S87="y"</formula>
    </cfRule>
    <cfRule type="expression" dxfId="3110" priority="312">
      <formula>$R87="y"</formula>
    </cfRule>
  </conditionalFormatting>
  <conditionalFormatting sqref="B87:C87">
    <cfRule type="expression" dxfId="3109" priority="307">
      <formula>$S87="y"</formula>
    </cfRule>
    <cfRule type="expression" dxfId="3108" priority="308">
      <formula>$R87="y"</formula>
    </cfRule>
  </conditionalFormatting>
  <conditionalFormatting sqref="E87">
    <cfRule type="expression" dxfId="3107" priority="299">
      <formula>$AD87="y"</formula>
    </cfRule>
    <cfRule type="expression" dxfId="3106" priority="300">
      <formula>$AB87="y"</formula>
    </cfRule>
  </conditionalFormatting>
  <conditionalFormatting sqref="O87">
    <cfRule type="expression" dxfId="3105" priority="297">
      <formula>#REF!="y"</formula>
    </cfRule>
    <cfRule type="expression" dxfId="3104" priority="298">
      <formula>#REF!="y"</formula>
    </cfRule>
  </conditionalFormatting>
  <conditionalFormatting sqref="O87">
    <cfRule type="expression" dxfId="3103" priority="295">
      <formula>#REF!="y"</formula>
    </cfRule>
    <cfRule type="expression" dxfId="3102" priority="296">
      <formula>#REF!="y"</formula>
    </cfRule>
  </conditionalFormatting>
  <conditionalFormatting sqref="P87:S87">
    <cfRule type="expression" dxfId="3101" priority="293">
      <formula>#REF!="y"</formula>
    </cfRule>
    <cfRule type="expression" dxfId="3100" priority="294">
      <formula>#REF!="y"</formula>
    </cfRule>
  </conditionalFormatting>
  <conditionalFormatting sqref="Y91">
    <cfRule type="expression" dxfId="3099" priority="291">
      <formula>#REF!="y"</formula>
    </cfRule>
    <cfRule type="expression" dxfId="3098" priority="292">
      <formula>#REF!="y"</formula>
    </cfRule>
  </conditionalFormatting>
  <conditionalFormatting sqref="X90">
    <cfRule type="expression" dxfId="3097" priority="289">
      <formula>#REF!="y"</formula>
    </cfRule>
    <cfRule type="expression" dxfId="3096" priority="290">
      <formula>#REF!="y"</formula>
    </cfRule>
  </conditionalFormatting>
  <conditionalFormatting sqref="O90 T90:U90">
    <cfRule type="expression" dxfId="3095" priority="287">
      <formula>#REF!="y"</formula>
    </cfRule>
    <cfRule type="expression" dxfId="3094" priority="288">
      <formula>#REF!="y"</formula>
    </cfRule>
  </conditionalFormatting>
  <conditionalFormatting sqref="V90:W90">
    <cfRule type="expression" dxfId="3093" priority="285">
      <formula>#REF!="y"</formula>
    </cfRule>
    <cfRule type="expression" dxfId="3092" priority="286">
      <formula>#REF!="y"</formula>
    </cfRule>
  </conditionalFormatting>
  <conditionalFormatting sqref="B90:D90">
    <cfRule type="expression" dxfId="3091" priority="283">
      <formula>$S90="y"</formula>
    </cfRule>
    <cfRule type="expression" dxfId="3090" priority="284">
      <formula>$R90="y"</formula>
    </cfRule>
  </conditionalFormatting>
  <conditionalFormatting sqref="E90">
    <cfRule type="expression" dxfId="3089" priority="281">
      <formula>$AD90="y"</formula>
    </cfRule>
    <cfRule type="expression" dxfId="3088" priority="282">
      <formula>$AB90="y"</formula>
    </cfRule>
  </conditionalFormatting>
  <conditionalFormatting sqref="P90:S90">
    <cfRule type="expression" dxfId="3087" priority="279">
      <formula>#REF!="y"</formula>
    </cfRule>
    <cfRule type="expression" dxfId="3086" priority="280">
      <formula>#REF!="y"</formula>
    </cfRule>
  </conditionalFormatting>
  <conditionalFormatting sqref="O88:U88">
    <cfRule type="expression" dxfId="3085" priority="277">
      <formula>#REF!="y"</formula>
    </cfRule>
    <cfRule type="expression" dxfId="3084" priority="278">
      <formula>#REF!="y"</formula>
    </cfRule>
  </conditionalFormatting>
  <conditionalFormatting sqref="V88:W88">
    <cfRule type="expression" dxfId="3083" priority="275">
      <formula>#REF!="y"</formula>
    </cfRule>
    <cfRule type="expression" dxfId="3082" priority="276">
      <formula>#REF!="y"</formula>
    </cfRule>
  </conditionalFormatting>
  <conditionalFormatting sqref="B88:D88">
    <cfRule type="expression" dxfId="3081" priority="273">
      <formula>$S88="y"</formula>
    </cfRule>
    <cfRule type="expression" dxfId="3080" priority="274">
      <formula>$R88="y"</formula>
    </cfRule>
  </conditionalFormatting>
  <conditionalFormatting sqref="E88">
    <cfRule type="expression" dxfId="3079" priority="271">
      <formula>$AD88="y"</formula>
    </cfRule>
    <cfRule type="expression" dxfId="3078" priority="272">
      <formula>$AB88="y"</formula>
    </cfRule>
  </conditionalFormatting>
  <conditionalFormatting sqref="J88">
    <cfRule type="expression" dxfId="3077" priority="269">
      <formula>$S88="y"</formula>
    </cfRule>
    <cfRule type="expression" dxfId="3076" priority="270">
      <formula>$R88="y"</formula>
    </cfRule>
  </conditionalFormatting>
  <conditionalFormatting sqref="P88:S88">
    <cfRule type="expression" dxfId="3075" priority="261">
      <formula>#REF!="y"</formula>
    </cfRule>
    <cfRule type="expression" dxfId="3074" priority="262">
      <formula>#REF!="y"</formula>
    </cfRule>
  </conditionalFormatting>
  <conditionalFormatting sqref="X89">
    <cfRule type="expression" dxfId="3073" priority="259">
      <formula>#REF!="y"</formula>
    </cfRule>
    <cfRule type="expression" dxfId="3072" priority="260">
      <formula>#REF!="y"</formula>
    </cfRule>
  </conditionalFormatting>
  <conditionalFormatting sqref="T89:U89">
    <cfRule type="expression" dxfId="3071" priority="257">
      <formula>#REF!="y"</formula>
    </cfRule>
    <cfRule type="expression" dxfId="3070" priority="258">
      <formula>#REF!="y"</formula>
    </cfRule>
  </conditionalFormatting>
  <conditionalFormatting sqref="V89:W89">
    <cfRule type="expression" dxfId="3069" priority="255">
      <formula>#REF!="y"</formula>
    </cfRule>
    <cfRule type="expression" dxfId="3068" priority="256">
      <formula>#REF!="y"</formula>
    </cfRule>
  </conditionalFormatting>
  <conditionalFormatting sqref="O89">
    <cfRule type="expression" dxfId="3067" priority="253">
      <formula>#REF!="y"</formula>
    </cfRule>
    <cfRule type="expression" dxfId="3066" priority="254">
      <formula>#REF!="y"</formula>
    </cfRule>
  </conditionalFormatting>
  <conditionalFormatting sqref="O89">
    <cfRule type="expression" dxfId="3065" priority="249">
      <formula>#REF!="y"</formula>
    </cfRule>
    <cfRule type="expression" dxfId="3064" priority="250">
      <formula>#REF!="y"</formula>
    </cfRule>
  </conditionalFormatting>
  <conditionalFormatting sqref="P89:S89">
    <cfRule type="expression" dxfId="3063" priority="247">
      <formula>#REF!="y"</formula>
    </cfRule>
    <cfRule type="expression" dxfId="3062" priority="248">
      <formula>#REF!="y"</formula>
    </cfRule>
  </conditionalFormatting>
  <conditionalFormatting sqref="P89:S89">
    <cfRule type="expression" dxfId="3061" priority="245">
      <formula>#REF!="y"</formula>
    </cfRule>
    <cfRule type="expression" dxfId="3060" priority="246">
      <formula>#REF!="y"</formula>
    </cfRule>
  </conditionalFormatting>
  <conditionalFormatting sqref="T91:X91">
    <cfRule type="expression" dxfId="3059" priority="243">
      <formula>#REF!="y"</formula>
    </cfRule>
    <cfRule type="expression" dxfId="3058" priority="244">
      <formula>#REF!="y"</formula>
    </cfRule>
  </conditionalFormatting>
  <conditionalFormatting sqref="X88">
    <cfRule type="expression" dxfId="3057" priority="241">
      <formula>#REF!="y"</formula>
    </cfRule>
    <cfRule type="expression" dxfId="3056" priority="242">
      <formula>#REF!="y"</formula>
    </cfRule>
  </conditionalFormatting>
  <conditionalFormatting sqref="AA84:AA90">
    <cfRule type="expression" dxfId="3055" priority="239">
      <formula>#REF!="y"</formula>
    </cfRule>
    <cfRule type="expression" dxfId="3054" priority="240">
      <formula>#REF!="y"</formula>
    </cfRule>
  </conditionalFormatting>
  <conditionalFormatting sqref="X81">
    <cfRule type="expression" dxfId="3053" priority="237">
      <formula>#REF!="y"</formula>
    </cfRule>
    <cfRule type="expression" dxfId="3052" priority="238">
      <formula>#REF!="y"</formula>
    </cfRule>
  </conditionalFormatting>
  <conditionalFormatting sqref="J91">
    <cfRule type="expression" dxfId="3051" priority="229">
      <formula>$S91="y"</formula>
    </cfRule>
    <cfRule type="expression" dxfId="3050" priority="230">
      <formula>$R91="y"</formula>
    </cfRule>
  </conditionalFormatting>
  <conditionalFormatting sqref="B91:D91">
    <cfRule type="expression" dxfId="3049" priority="235">
      <formula>$S91="y"</formula>
    </cfRule>
    <cfRule type="expression" dxfId="3048" priority="236">
      <formula>$R91="y"</formula>
    </cfRule>
  </conditionalFormatting>
  <conditionalFormatting sqref="E91">
    <cfRule type="expression" dxfId="3047" priority="231">
      <formula>$AD91="y"</formula>
    </cfRule>
    <cfRule type="expression" dxfId="3046" priority="232">
      <formula>$AB91="y"</formula>
    </cfRule>
  </conditionalFormatting>
  <conditionalFormatting sqref="B92:D92">
    <cfRule type="expression" dxfId="3045" priority="227">
      <formula>$S92="y"</formula>
    </cfRule>
    <cfRule type="expression" dxfId="3044" priority="228">
      <formula>$R92="y"</formula>
    </cfRule>
  </conditionalFormatting>
  <conditionalFormatting sqref="J92">
    <cfRule type="expression" dxfId="3043" priority="225">
      <formula>$S92="y"</formula>
    </cfRule>
    <cfRule type="expression" dxfId="3042" priority="226">
      <formula>$R92="y"</formula>
    </cfRule>
  </conditionalFormatting>
  <conditionalFormatting sqref="E92">
    <cfRule type="expression" dxfId="3041" priority="223">
      <formula>$AD92="y"</formula>
    </cfRule>
    <cfRule type="expression" dxfId="3040" priority="224">
      <formula>$AB92="y"</formula>
    </cfRule>
  </conditionalFormatting>
  <conditionalFormatting sqref="O91:O92">
    <cfRule type="expression" dxfId="3039" priority="221">
      <formula>#REF!="y"</formula>
    </cfRule>
    <cfRule type="expression" dxfId="3038" priority="222">
      <formula>#REF!="y"</formula>
    </cfRule>
  </conditionalFormatting>
  <conditionalFormatting sqref="P91:S92">
    <cfRule type="expression" dxfId="3037" priority="219">
      <formula>#REF!="y"</formula>
    </cfRule>
    <cfRule type="expression" dxfId="3036" priority="220">
      <formula>#REF!="y"</formula>
    </cfRule>
  </conditionalFormatting>
  <conditionalFormatting sqref="AA91">
    <cfRule type="expression" dxfId="3035" priority="217">
      <formula>#REF!="y"</formula>
    </cfRule>
    <cfRule type="expression" dxfId="3034" priority="218">
      <formula>#REF!="y"</formula>
    </cfRule>
  </conditionalFormatting>
  <conditionalFormatting sqref="AA92">
    <cfRule type="expression" dxfId="3033" priority="215">
      <formula>#REF!="y"</formula>
    </cfRule>
    <cfRule type="expression" dxfId="3032" priority="216">
      <formula>#REF!="y"</formula>
    </cfRule>
  </conditionalFormatting>
  <conditionalFormatting sqref="L99:N108">
    <cfRule type="expression" dxfId="3031" priority="213">
      <formula>$S99="y"</formula>
    </cfRule>
    <cfRule type="expression" dxfId="3030" priority="214">
      <formula>$R99="y"</formula>
    </cfRule>
  </conditionalFormatting>
  <conditionalFormatting sqref="D89">
    <cfRule type="expression" dxfId="3029" priority="209">
      <formula>$S89="y"</formula>
    </cfRule>
    <cfRule type="expression" dxfId="3028" priority="210">
      <formula>$R89="y"</formula>
    </cfRule>
  </conditionalFormatting>
  <conditionalFormatting sqref="D89">
    <cfRule type="expression" dxfId="3027" priority="211">
      <formula>$S89="y"</formula>
    </cfRule>
    <cfRule type="expression" dxfId="3026" priority="212">
      <formula>$R89="y"</formula>
    </cfRule>
  </conditionalFormatting>
  <conditionalFormatting sqref="J89">
    <cfRule type="expression" dxfId="3025" priority="207">
      <formula>$S89="y"</formula>
    </cfRule>
    <cfRule type="expression" dxfId="3024" priority="208">
      <formula>$R89="y"</formula>
    </cfRule>
  </conditionalFormatting>
  <conditionalFormatting sqref="B89">
    <cfRule type="expression" dxfId="3023" priority="205">
      <formula>$S89="y"</formula>
    </cfRule>
    <cfRule type="expression" dxfId="3022" priority="206">
      <formula>$R89="y"</formula>
    </cfRule>
  </conditionalFormatting>
  <conditionalFormatting sqref="C89">
    <cfRule type="expression" dxfId="3021" priority="201">
      <formula>$S89="y"</formula>
    </cfRule>
    <cfRule type="expression" dxfId="3020" priority="202">
      <formula>$R89="y"</formula>
    </cfRule>
  </conditionalFormatting>
  <conditionalFormatting sqref="C89">
    <cfRule type="expression" dxfId="3019" priority="199">
      <formula>$S89="y"</formula>
    </cfRule>
    <cfRule type="expression" dxfId="3018" priority="200">
      <formula>$R89="y"</formula>
    </cfRule>
  </conditionalFormatting>
  <conditionalFormatting sqref="B89">
    <cfRule type="expression" dxfId="3017" priority="203">
      <formula>$S89="y"</formula>
    </cfRule>
    <cfRule type="expression" dxfId="3016" priority="204">
      <formula>$R89="y"</formula>
    </cfRule>
  </conditionalFormatting>
  <conditionalFormatting sqref="E89">
    <cfRule type="expression" dxfId="3015" priority="197">
      <formula>$AD89="y"</formula>
    </cfRule>
    <cfRule type="expression" dxfId="3014" priority="198">
      <formula>$AB89="y"</formula>
    </cfRule>
  </conditionalFormatting>
  <conditionalFormatting sqref="B93:C93">
    <cfRule type="expression" dxfId="3013" priority="191">
      <formula>$S93="y"</formula>
    </cfRule>
    <cfRule type="expression" dxfId="3012" priority="192">
      <formula>$R93="y"</formula>
    </cfRule>
  </conditionalFormatting>
  <conditionalFormatting sqref="D93">
    <cfRule type="expression" dxfId="3011" priority="195">
      <formula>$S93="y"</formula>
    </cfRule>
    <cfRule type="expression" dxfId="3010" priority="196">
      <formula>$R93="y"</formula>
    </cfRule>
  </conditionalFormatting>
  <conditionalFormatting sqref="D93">
    <cfRule type="expression" dxfId="3009" priority="193">
      <formula>$S93="y"</formula>
    </cfRule>
    <cfRule type="expression" dxfId="3008" priority="194">
      <formula>$R93="y"</formula>
    </cfRule>
  </conditionalFormatting>
  <conditionalFormatting sqref="E93">
    <cfRule type="expression" dxfId="3007" priority="189">
      <formula>$AD93="y"</formula>
    </cfRule>
    <cfRule type="expression" dxfId="3006" priority="190">
      <formula>$AB93="y"</formula>
    </cfRule>
  </conditionalFormatting>
  <conditionalFormatting sqref="B93:C93">
    <cfRule type="expression" dxfId="3005" priority="187">
      <formula>$S93="y"</formula>
    </cfRule>
    <cfRule type="expression" dxfId="3004" priority="188">
      <formula>$R93="y"</formula>
    </cfRule>
  </conditionalFormatting>
  <conditionalFormatting sqref="O93">
    <cfRule type="expression" dxfId="3003" priority="179">
      <formula>#REF!="y"</formula>
    </cfRule>
    <cfRule type="expression" dxfId="3002" priority="180">
      <formula>#REF!="y"</formula>
    </cfRule>
  </conditionalFormatting>
  <conditionalFormatting sqref="P93:S93">
    <cfRule type="expression" dxfId="3001" priority="177">
      <formula>#REF!="y"</formula>
    </cfRule>
    <cfRule type="expression" dxfId="3000" priority="178">
      <formula>#REF!="y"</formula>
    </cfRule>
  </conditionalFormatting>
  <conditionalFormatting sqref="AA93">
    <cfRule type="expression" dxfId="2999" priority="175">
      <formula>#REF!="y"</formula>
    </cfRule>
    <cfRule type="expression" dxfId="2998" priority="176">
      <formula>#REF!="y"</formula>
    </cfRule>
  </conditionalFormatting>
  <conditionalFormatting sqref="J94">
    <cfRule type="expression" dxfId="2997" priority="173">
      <formula>$S94="y"</formula>
    </cfRule>
    <cfRule type="expression" dxfId="2996" priority="174">
      <formula>$R94="y"</formula>
    </cfRule>
  </conditionalFormatting>
  <conditionalFormatting sqref="D94">
    <cfRule type="expression" dxfId="2995" priority="171">
      <formula>$S94="y"</formula>
    </cfRule>
    <cfRule type="expression" dxfId="2994" priority="172">
      <formula>$R94="y"</formula>
    </cfRule>
  </conditionalFormatting>
  <conditionalFormatting sqref="B94">
    <cfRule type="expression" dxfId="2993" priority="167">
      <formula>$S94="y"</formula>
    </cfRule>
    <cfRule type="expression" dxfId="2992" priority="168">
      <formula>$R94="y"</formula>
    </cfRule>
  </conditionalFormatting>
  <conditionalFormatting sqref="D94">
    <cfRule type="expression" dxfId="2991" priority="169">
      <formula>$S94="y"</formula>
    </cfRule>
    <cfRule type="expression" dxfId="2990" priority="170">
      <formula>$R94="y"</formula>
    </cfRule>
  </conditionalFormatting>
  <conditionalFormatting sqref="B94">
    <cfRule type="expression" dxfId="2989" priority="165">
      <formula>$S94="y"</formula>
    </cfRule>
    <cfRule type="expression" dxfId="2988" priority="166">
      <formula>$R94="y"</formula>
    </cfRule>
  </conditionalFormatting>
  <conditionalFormatting sqref="C94">
    <cfRule type="expression" dxfId="2987" priority="163">
      <formula>$S94="y"</formula>
    </cfRule>
    <cfRule type="expression" dxfId="2986" priority="164">
      <formula>$R94="y"</formula>
    </cfRule>
  </conditionalFormatting>
  <conditionalFormatting sqref="C94">
    <cfRule type="expression" dxfId="2985" priority="161">
      <formula>$S94="y"</formula>
    </cfRule>
    <cfRule type="expression" dxfId="2984" priority="162">
      <formula>$R94="y"</formula>
    </cfRule>
  </conditionalFormatting>
  <conditionalFormatting sqref="E94">
    <cfRule type="expression" dxfId="2983" priority="159">
      <formula>$AD94="y"</formula>
    </cfRule>
    <cfRule type="expression" dxfId="2982" priority="160">
      <formula>$AB94="y"</formula>
    </cfRule>
  </conditionalFormatting>
  <conditionalFormatting sqref="J95">
    <cfRule type="expression" dxfId="2981" priority="151">
      <formula>$S95="y"</formula>
    </cfRule>
    <cfRule type="expression" dxfId="2980" priority="152">
      <formula>$R95="y"</formula>
    </cfRule>
  </conditionalFormatting>
  <conditionalFormatting sqref="D95">
    <cfRule type="expression" dxfId="2979" priority="149">
      <formula>$S95="y"</formula>
    </cfRule>
    <cfRule type="expression" dxfId="2978" priority="150">
      <formula>$R95="y"</formula>
    </cfRule>
  </conditionalFormatting>
  <conditionalFormatting sqref="B95">
    <cfRule type="expression" dxfId="2977" priority="145">
      <formula>$S95="y"</formula>
    </cfRule>
    <cfRule type="expression" dxfId="2976" priority="146">
      <formula>$R95="y"</formula>
    </cfRule>
  </conditionalFormatting>
  <conditionalFormatting sqref="D95">
    <cfRule type="expression" dxfId="2975" priority="147">
      <formula>$S95="y"</formula>
    </cfRule>
    <cfRule type="expression" dxfId="2974" priority="148">
      <formula>$R95="y"</formula>
    </cfRule>
  </conditionalFormatting>
  <conditionalFormatting sqref="B95">
    <cfRule type="expression" dxfId="2973" priority="143">
      <formula>$S95="y"</formula>
    </cfRule>
    <cfRule type="expression" dxfId="2972" priority="144">
      <formula>$R95="y"</formula>
    </cfRule>
  </conditionalFormatting>
  <conditionalFormatting sqref="C95">
    <cfRule type="expression" dxfId="2971" priority="141">
      <formula>$S95="y"</formula>
    </cfRule>
    <cfRule type="expression" dxfId="2970" priority="142">
      <formula>$R95="y"</formula>
    </cfRule>
  </conditionalFormatting>
  <conditionalFormatting sqref="C95">
    <cfRule type="expression" dxfId="2969" priority="139">
      <formula>$S95="y"</formula>
    </cfRule>
    <cfRule type="expression" dxfId="2968" priority="140">
      <formula>$R95="y"</formula>
    </cfRule>
  </conditionalFormatting>
  <conditionalFormatting sqref="E95">
    <cfRule type="expression" dxfId="2967" priority="137">
      <formula>$AD95="y"</formula>
    </cfRule>
    <cfRule type="expression" dxfId="2966" priority="138">
      <formula>$AB95="y"</formula>
    </cfRule>
  </conditionalFormatting>
  <conditionalFormatting sqref="J96">
    <cfRule type="expression" dxfId="2965" priority="129">
      <formula>$S96="y"</formula>
    </cfRule>
    <cfRule type="expression" dxfId="2964" priority="130">
      <formula>$R96="y"</formula>
    </cfRule>
  </conditionalFormatting>
  <conditionalFormatting sqref="D96">
    <cfRule type="expression" dxfId="2963" priority="127">
      <formula>$S96="y"</formula>
    </cfRule>
    <cfRule type="expression" dxfId="2962" priority="128">
      <formula>$R96="y"</formula>
    </cfRule>
  </conditionalFormatting>
  <conditionalFormatting sqref="B96">
    <cfRule type="expression" dxfId="2961" priority="123">
      <formula>$S96="y"</formula>
    </cfRule>
    <cfRule type="expression" dxfId="2960" priority="124">
      <formula>$R96="y"</formula>
    </cfRule>
  </conditionalFormatting>
  <conditionalFormatting sqref="D96">
    <cfRule type="expression" dxfId="2959" priority="125">
      <formula>$S96="y"</formula>
    </cfRule>
    <cfRule type="expression" dxfId="2958" priority="126">
      <formula>$R96="y"</formula>
    </cfRule>
  </conditionalFormatting>
  <conditionalFormatting sqref="B96">
    <cfRule type="expression" dxfId="2957" priority="121">
      <formula>$S96="y"</formula>
    </cfRule>
    <cfRule type="expression" dxfId="2956" priority="122">
      <formula>$R96="y"</formula>
    </cfRule>
  </conditionalFormatting>
  <conditionalFormatting sqref="C96">
    <cfRule type="expression" dxfId="2955" priority="119">
      <formula>$S96="y"</formula>
    </cfRule>
    <cfRule type="expression" dxfId="2954" priority="120">
      <formula>$R96="y"</formula>
    </cfRule>
  </conditionalFormatting>
  <conditionalFormatting sqref="C96">
    <cfRule type="expression" dxfId="2953" priority="117">
      <formula>$S96="y"</formula>
    </cfRule>
    <cfRule type="expression" dxfId="2952" priority="118">
      <formula>$R96="y"</formula>
    </cfRule>
  </conditionalFormatting>
  <conditionalFormatting sqref="E96">
    <cfRule type="expression" dxfId="2951" priority="115">
      <formula>$AD96="y"</formula>
    </cfRule>
    <cfRule type="expression" dxfId="2950" priority="116">
      <formula>$AB96="y"</formula>
    </cfRule>
  </conditionalFormatting>
  <conditionalFormatting sqref="T94:Z94">
    <cfRule type="expression" dxfId="2949" priority="107">
      <formula>#REF!="y"</formula>
    </cfRule>
    <cfRule type="expression" dxfId="2948" priority="108">
      <formula>#REF!="y"</formula>
    </cfRule>
  </conditionalFormatting>
  <conditionalFormatting sqref="P94:S94">
    <cfRule type="expression" dxfId="2947" priority="105">
      <formula>#REF!="y"</formula>
    </cfRule>
    <cfRule type="expression" dxfId="2946" priority="106">
      <formula>#REF!="y"</formula>
    </cfRule>
  </conditionalFormatting>
  <conditionalFormatting sqref="AA94">
    <cfRule type="expression" dxfId="2945" priority="103">
      <formula>#REF!="y"</formula>
    </cfRule>
    <cfRule type="expression" dxfId="2944" priority="104">
      <formula>#REF!="y"</formula>
    </cfRule>
  </conditionalFormatting>
  <conditionalFormatting sqref="T95:Z95">
    <cfRule type="expression" dxfId="2943" priority="101">
      <formula>#REF!="y"</formula>
    </cfRule>
    <cfRule type="expression" dxfId="2942" priority="102">
      <formula>#REF!="y"</formula>
    </cfRule>
  </conditionalFormatting>
  <conditionalFormatting sqref="P95:S95">
    <cfRule type="expression" dxfId="2941" priority="99">
      <formula>#REF!="y"</formula>
    </cfRule>
    <cfRule type="expression" dxfId="2940" priority="100">
      <formula>#REF!="y"</formula>
    </cfRule>
  </conditionalFormatting>
  <conditionalFormatting sqref="AA95">
    <cfRule type="expression" dxfId="2939" priority="97">
      <formula>#REF!="y"</formula>
    </cfRule>
    <cfRule type="expression" dxfId="2938" priority="98">
      <formula>#REF!="y"</formula>
    </cfRule>
  </conditionalFormatting>
  <conditionalFormatting sqref="T96:Z96">
    <cfRule type="expression" dxfId="2937" priority="95">
      <formula>#REF!="y"</formula>
    </cfRule>
    <cfRule type="expression" dxfId="2936" priority="96">
      <formula>#REF!="y"</formula>
    </cfRule>
  </conditionalFormatting>
  <conditionalFormatting sqref="P96:S96">
    <cfRule type="expression" dxfId="2935" priority="93">
      <formula>#REF!="y"</formula>
    </cfRule>
    <cfRule type="expression" dxfId="2934" priority="94">
      <formula>#REF!="y"</formula>
    </cfRule>
  </conditionalFormatting>
  <conditionalFormatting sqref="AA96">
    <cfRule type="expression" dxfId="2933" priority="91">
      <formula>#REF!="y"</formula>
    </cfRule>
    <cfRule type="expression" dxfId="2932" priority="92">
      <formula>#REF!="y"</formula>
    </cfRule>
  </conditionalFormatting>
  <conditionalFormatting sqref="B97:D97">
    <cfRule type="expression" dxfId="2931" priority="89">
      <formula>$S97="y"</formula>
    </cfRule>
    <cfRule type="expression" dxfId="2930" priority="90">
      <formula>$R97="y"</formula>
    </cfRule>
  </conditionalFormatting>
  <conditionalFormatting sqref="E97">
    <cfRule type="expression" dxfId="2929" priority="87">
      <formula>$AD97="y"</formula>
    </cfRule>
    <cfRule type="expression" dxfId="2928" priority="88">
      <formula>$AB97="y"</formula>
    </cfRule>
  </conditionalFormatting>
  <conditionalFormatting sqref="J97">
    <cfRule type="expression" dxfId="2927" priority="79">
      <formula>$S97="y"</formula>
    </cfRule>
    <cfRule type="expression" dxfId="2926" priority="80">
      <formula>$R97="y"</formula>
    </cfRule>
  </conditionalFormatting>
  <conditionalFormatting sqref="T97:Z97">
    <cfRule type="expression" dxfId="2925" priority="77">
      <formula>#REF!="y"</formula>
    </cfRule>
    <cfRule type="expression" dxfId="2924" priority="78">
      <formula>#REF!="y"</formula>
    </cfRule>
  </conditionalFormatting>
  <conditionalFormatting sqref="P97:S97">
    <cfRule type="expression" dxfId="2923" priority="75">
      <formula>#REF!="y"</formula>
    </cfRule>
    <cfRule type="expression" dxfId="2922" priority="76">
      <formula>#REF!="y"</formula>
    </cfRule>
  </conditionalFormatting>
  <conditionalFormatting sqref="AA97">
    <cfRule type="expression" dxfId="2921" priority="73">
      <formula>#REF!="y"</formula>
    </cfRule>
    <cfRule type="expression" dxfId="2920" priority="74">
      <formula>#REF!="y"</formula>
    </cfRule>
  </conditionalFormatting>
  <conditionalFormatting sqref="E98">
    <cfRule type="expression" dxfId="2919" priority="71">
      <formula>$AD98="y"</formula>
    </cfRule>
    <cfRule type="expression" dxfId="2918" priority="72">
      <formula>$AB98="y"</formula>
    </cfRule>
  </conditionalFormatting>
  <conditionalFormatting sqref="B98:D98">
    <cfRule type="expression" dxfId="2917" priority="69">
      <formula>$S98="y"</formula>
    </cfRule>
    <cfRule type="expression" dxfId="2916" priority="70">
      <formula>$R98="y"</formula>
    </cfRule>
  </conditionalFormatting>
  <conditionalFormatting sqref="J98">
    <cfRule type="expression" dxfId="2915" priority="67">
      <formula>$S98="y"</formula>
    </cfRule>
    <cfRule type="expression" dxfId="2914" priority="68">
      <formula>$R98="y"</formula>
    </cfRule>
  </conditionalFormatting>
  <conditionalFormatting sqref="T98:Z98">
    <cfRule type="expression" dxfId="2913" priority="65">
      <formula>#REF!="y"</formula>
    </cfRule>
    <cfRule type="expression" dxfId="2912" priority="66">
      <formula>#REF!="y"</formula>
    </cfRule>
  </conditionalFormatting>
  <conditionalFormatting sqref="P98:S98">
    <cfRule type="expression" dxfId="2911" priority="63">
      <formula>#REF!="y"</formula>
    </cfRule>
    <cfRule type="expression" dxfId="2910" priority="64">
      <formula>#REF!="y"</formula>
    </cfRule>
  </conditionalFormatting>
  <conditionalFormatting sqref="AA98">
    <cfRule type="expression" dxfId="2909" priority="61">
      <formula>#REF!="y"</formula>
    </cfRule>
    <cfRule type="expression" dxfId="2908" priority="62">
      <formula>#REF!="y"</formula>
    </cfRule>
  </conditionalFormatting>
  <conditionalFormatting sqref="K11:K98">
    <cfRule type="expression" dxfId="2907" priority="57">
      <formula>$T11="y"</formula>
    </cfRule>
    <cfRule type="expression" dxfId="2906" priority="58">
      <formula>$R11="y"</formula>
    </cfRule>
  </conditionalFormatting>
  <conditionalFormatting sqref="L8:N9 L11:N98">
    <cfRule type="expression" dxfId="2905" priority="55">
      <formula>$S8="y"</formula>
    </cfRule>
    <cfRule type="expression" dxfId="2904" priority="56">
      <formula>$R8="y"</formula>
    </cfRule>
  </conditionalFormatting>
  <conditionalFormatting sqref="K5:N5">
    <cfRule type="expression" dxfId="2903" priority="53">
      <formula>$S5="y"</formula>
    </cfRule>
    <cfRule type="expression" dxfId="2902" priority="54">
      <formula>$R5="y"</formula>
    </cfRule>
  </conditionalFormatting>
  <conditionalFormatting sqref="D5">
    <cfRule type="expression" dxfId="2901" priority="51">
      <formula>$S5="y"</formula>
    </cfRule>
    <cfRule type="expression" dxfId="2900" priority="52">
      <formula>$R5="y"</formula>
    </cfRule>
  </conditionalFormatting>
  <conditionalFormatting sqref="B5:C5">
    <cfRule type="expression" dxfId="2899" priority="49">
      <formula>$S5="y"</formula>
    </cfRule>
    <cfRule type="expression" dxfId="2898" priority="50">
      <formula>$R5="y"</formula>
    </cfRule>
  </conditionalFormatting>
  <conditionalFormatting sqref="E5">
    <cfRule type="expression" dxfId="2897" priority="47">
      <formula>$AA5="y"</formula>
    </cfRule>
    <cfRule type="expression" dxfId="2896" priority="48">
      <formula>$Y5="y"</formula>
    </cfRule>
  </conditionalFormatting>
  <conditionalFormatting sqref="J5">
    <cfRule type="expression" dxfId="2895" priority="45">
      <formula>$S5="y"</formula>
    </cfRule>
    <cfRule type="expression" dxfId="2894" priority="46">
      <formula>$R5="y"</formula>
    </cfRule>
  </conditionalFormatting>
  <conditionalFormatting sqref="K6:N6">
    <cfRule type="expression" dxfId="2893" priority="43">
      <formula>$S6="y"</formula>
    </cfRule>
    <cfRule type="expression" dxfId="2892" priority="44">
      <formula>$R6="y"</formula>
    </cfRule>
  </conditionalFormatting>
  <conditionalFormatting sqref="D6">
    <cfRule type="expression" dxfId="2891" priority="41">
      <formula>$S6="y"</formula>
    </cfRule>
    <cfRule type="expression" dxfId="2890" priority="42">
      <formula>$R6="y"</formula>
    </cfRule>
  </conditionalFormatting>
  <conditionalFormatting sqref="B6:C6">
    <cfRule type="expression" dxfId="2889" priority="39">
      <formula>$S6="y"</formula>
    </cfRule>
    <cfRule type="expression" dxfId="2888" priority="40">
      <formula>$R6="y"</formula>
    </cfRule>
  </conditionalFormatting>
  <conditionalFormatting sqref="E6">
    <cfRule type="expression" dxfId="2887" priority="37">
      <formula>$AA6="y"</formula>
    </cfRule>
    <cfRule type="expression" dxfId="2886" priority="38">
      <formula>$Y6="y"</formula>
    </cfRule>
  </conditionalFormatting>
  <conditionalFormatting sqref="J6">
    <cfRule type="expression" dxfId="2885" priority="35">
      <formula>$S6="y"</formula>
    </cfRule>
    <cfRule type="expression" dxfId="2884" priority="36">
      <formula>$R6="y"</formula>
    </cfRule>
  </conditionalFormatting>
  <conditionalFormatting sqref="Y5:Y7">
    <cfRule type="expression" dxfId="2883" priority="19">
      <formula>#REF!="y"</formula>
    </cfRule>
    <cfRule type="expression" dxfId="2882" priority="20">
      <formula>#REF!="y"</formula>
    </cfRule>
  </conditionalFormatting>
  <conditionalFormatting sqref="K7:N7">
    <cfRule type="expression" dxfId="2881" priority="33">
      <formula>$S7="y"</formula>
    </cfRule>
    <cfRule type="expression" dxfId="2880" priority="34">
      <formula>$R7="y"</formula>
    </cfRule>
  </conditionalFormatting>
  <conditionalFormatting sqref="D7">
    <cfRule type="expression" dxfId="2879" priority="31">
      <formula>$S7="y"</formula>
    </cfRule>
    <cfRule type="expression" dxfId="2878" priority="32">
      <formula>$R7="y"</formula>
    </cfRule>
  </conditionalFormatting>
  <conditionalFormatting sqref="B7:C7">
    <cfRule type="expression" dxfId="2877" priority="29">
      <formula>$S7="y"</formula>
    </cfRule>
    <cfRule type="expression" dxfId="2876" priority="30">
      <formula>$R7="y"</formula>
    </cfRule>
  </conditionalFormatting>
  <conditionalFormatting sqref="E7">
    <cfRule type="expression" dxfId="2875" priority="27">
      <formula>$AA7="y"</formula>
    </cfRule>
    <cfRule type="expression" dxfId="2874" priority="28">
      <formula>$Y7="y"</formula>
    </cfRule>
  </conditionalFormatting>
  <conditionalFormatting sqref="J7">
    <cfRule type="expression" dxfId="2873" priority="25">
      <formula>$S7="y"</formula>
    </cfRule>
    <cfRule type="expression" dxfId="2872" priority="26">
      <formula>$R7="y"</formula>
    </cfRule>
  </conditionalFormatting>
  <conditionalFormatting sqref="K8">
    <cfRule type="expression" dxfId="2871" priority="17">
      <formula>$S8="y"</formula>
    </cfRule>
    <cfRule type="expression" dxfId="2870" priority="18">
      <formula>$R8="y"</formula>
    </cfRule>
  </conditionalFormatting>
  <conditionalFormatting sqref="K9">
    <cfRule type="expression" dxfId="2869" priority="15">
      <formula>$S9="y"</formula>
    </cfRule>
    <cfRule type="expression" dxfId="2868" priority="16">
      <formula>$R9="y"</formula>
    </cfRule>
  </conditionalFormatting>
  <conditionalFormatting sqref="B10:C10">
    <cfRule type="expression" dxfId="2867" priority="9">
      <formula>$S10="y"</formula>
    </cfRule>
    <cfRule type="expression" dxfId="2866" priority="10">
      <formula>$R10="y"</formula>
    </cfRule>
  </conditionalFormatting>
  <conditionalFormatting sqref="D10">
    <cfRule type="expression" dxfId="2865" priority="13">
      <formula>$S10="y"</formula>
    </cfRule>
    <cfRule type="expression" dxfId="2864" priority="14">
      <formula>$R10="y"</formula>
    </cfRule>
  </conditionalFormatting>
  <conditionalFormatting sqref="D10">
    <cfRule type="expression" dxfId="2863" priority="11">
      <formula>$S10="y"</formula>
    </cfRule>
    <cfRule type="expression" dxfId="2862" priority="12">
      <formula>$R10="y"</formula>
    </cfRule>
  </conditionalFormatting>
  <conditionalFormatting sqref="B10:C10">
    <cfRule type="expression" dxfId="2861" priority="7">
      <formula>$S10="y"</formula>
    </cfRule>
    <cfRule type="expression" dxfId="2860" priority="8">
      <formula>$R10="y"</formula>
    </cfRule>
  </conditionalFormatting>
  <conditionalFormatting sqref="J10">
    <cfRule type="expression" dxfId="2859" priority="5">
      <formula>$S10="y"</formula>
    </cfRule>
    <cfRule type="expression" dxfId="2858" priority="6">
      <formula>$R10="y"</formula>
    </cfRule>
  </conditionalFormatting>
  <conditionalFormatting sqref="L10:N10">
    <cfRule type="expression" dxfId="2857" priority="3">
      <formula>$S10="y"</formula>
    </cfRule>
    <cfRule type="expression" dxfId="2856" priority="4">
      <formula>$R10="y"</formula>
    </cfRule>
  </conditionalFormatting>
  <conditionalFormatting sqref="K10">
    <cfRule type="expression" dxfId="2855" priority="1">
      <formula>$S10="y"</formula>
    </cfRule>
    <cfRule type="expression" dxfId="2854" priority="2">
      <formula>$R10="y"</formula>
    </cfRule>
  </conditionalFormatting>
  <pageMargins left="0.70866141732283472" right="0.70866141732283472" top="0.74803149606299213" bottom="0.74803149606299213" header="0.31496062992125984" footer="0.31496062992125984"/>
  <pageSetup paperSize="9" scale="39" fitToHeight="0"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AD18B7-0260-41D1-AE10-9DB975DB0F43}">
  <sheetPr>
    <pageSetUpPr fitToPage="1"/>
  </sheetPr>
  <dimension ref="A1:AJ239"/>
  <sheetViews>
    <sheetView zoomScale="85" zoomScaleNormal="85" workbookViewId="0">
      <pane xSplit="4" ySplit="4" topLeftCell="E224" activePane="bottomRight" state="frozen"/>
      <selection pane="topRight" activeCell="E1" sqref="E1"/>
      <selection pane="bottomLeft" activeCell="A5" sqref="A5"/>
      <selection pane="bottomRight" activeCell="E234" sqref="E234:I234"/>
    </sheetView>
  </sheetViews>
  <sheetFormatPr defaultColWidth="9.140625" defaultRowHeight="15"/>
  <cols>
    <col min="1" max="1" width="9.140625" style="213"/>
    <col min="2" max="4" width="6.42578125" style="127" customWidth="1"/>
    <col min="5" max="6" width="6.42578125" style="213" customWidth="1"/>
    <col min="7" max="7" width="9.85546875" style="213" customWidth="1"/>
    <col min="8" max="8" width="22.140625" style="213" customWidth="1"/>
    <col min="9" max="9" width="4.85546875" style="213" customWidth="1"/>
    <col min="10" max="10" width="16.140625" style="127" customWidth="1"/>
    <col min="11" max="11" width="12.7109375" style="213" customWidth="1"/>
    <col min="12" max="12" width="10.42578125" style="127" customWidth="1"/>
    <col min="13" max="13" width="6" style="127" customWidth="1"/>
    <col min="14" max="14" width="9.85546875" style="127" customWidth="1"/>
    <col min="15" max="15" width="7.42578125" style="127" customWidth="1"/>
    <col min="16" max="16" width="9.42578125" style="127" customWidth="1"/>
    <col min="17" max="17" width="21.5703125" style="127" customWidth="1"/>
    <col min="18" max="18" width="38.5703125" style="127" customWidth="1"/>
    <col min="19" max="19" width="9.85546875" style="127" customWidth="1"/>
    <col min="20" max="20" width="14.140625" style="127" hidden="1" customWidth="1"/>
    <col min="21" max="21" width="11.42578125" style="127" hidden="1" customWidth="1"/>
    <col min="22" max="25" width="9.85546875" style="127" hidden="1" customWidth="1"/>
    <col min="26" max="26" width="16" style="265" hidden="1" customWidth="1"/>
    <col min="27" max="27" width="13.28515625" style="265" hidden="1" customWidth="1"/>
    <col min="28" max="28" width="17.42578125" style="265" hidden="1" customWidth="1"/>
    <col min="29" max="29" width="38.140625" style="127" customWidth="1"/>
    <col min="30" max="30" width="17.5703125" style="124" customWidth="1"/>
    <col min="31" max="31" width="12.140625" style="124" customWidth="1"/>
    <col min="32" max="32" width="15.28515625" style="124" customWidth="1"/>
    <col min="33" max="16384" width="9.140625" style="130"/>
  </cols>
  <sheetData>
    <row r="1" spans="1:36" ht="30" customHeight="1">
      <c r="B1" s="132"/>
      <c r="C1" s="132"/>
      <c r="D1" s="132"/>
      <c r="E1" s="18"/>
      <c r="F1" s="18"/>
      <c r="G1" s="380" t="s">
        <v>2062</v>
      </c>
      <c r="H1" s="380"/>
      <c r="I1" s="380"/>
      <c r="J1" s="380"/>
      <c r="K1" s="380"/>
      <c r="L1" s="380"/>
      <c r="M1" s="380"/>
      <c r="N1" s="380"/>
      <c r="O1" s="380"/>
      <c r="P1" s="380"/>
      <c r="Q1" s="380"/>
      <c r="R1" s="380"/>
      <c r="S1" s="380"/>
      <c r="T1" s="380"/>
      <c r="U1" s="380"/>
      <c r="V1" s="380"/>
      <c r="W1" s="380"/>
      <c r="X1" s="380"/>
      <c r="Y1" s="380"/>
      <c r="Z1" s="380"/>
      <c r="AA1" s="380"/>
      <c r="AB1" s="380"/>
      <c r="AC1" s="380"/>
      <c r="AD1" s="380"/>
      <c r="AE1" s="380"/>
      <c r="AF1" s="380"/>
      <c r="AG1" s="380"/>
      <c r="AH1" s="380"/>
      <c r="AI1" s="380"/>
      <c r="AJ1" s="380"/>
    </row>
    <row r="2" spans="1:36" ht="56.25" customHeight="1" thickBot="1">
      <c r="B2" s="121"/>
      <c r="C2" s="121"/>
      <c r="D2" s="121"/>
      <c r="E2" s="19"/>
      <c r="F2" s="19"/>
      <c r="G2" s="381" t="s">
        <v>18</v>
      </c>
      <c r="H2" s="381"/>
      <c r="I2" s="381"/>
      <c r="J2" s="214" t="s">
        <v>2037</v>
      </c>
      <c r="K2" s="382" t="s">
        <v>19</v>
      </c>
      <c r="L2" s="382"/>
      <c r="M2" s="382"/>
      <c r="N2" s="382"/>
      <c r="O2" s="381" t="s">
        <v>2063</v>
      </c>
      <c r="P2" s="381"/>
      <c r="Q2" s="112"/>
      <c r="R2" s="215"/>
      <c r="S2" s="215"/>
      <c r="T2" s="215"/>
      <c r="U2" s="215"/>
      <c r="V2" s="383" t="s">
        <v>2088</v>
      </c>
      <c r="W2" s="383"/>
      <c r="X2" s="383"/>
      <c r="Y2" s="383"/>
      <c r="Z2" s="383"/>
      <c r="AA2" s="383"/>
      <c r="AB2" s="383"/>
      <c r="AC2" s="383"/>
      <c r="AD2" s="383"/>
      <c r="AE2" s="383"/>
      <c r="AF2" s="383"/>
      <c r="AG2" s="383"/>
      <c r="AH2" s="383"/>
      <c r="AI2" s="216"/>
      <c r="AJ2" s="215"/>
    </row>
    <row r="3" spans="1:36" ht="22.5" customHeight="1" thickBot="1">
      <c r="B3" s="122"/>
      <c r="C3" s="122"/>
      <c r="D3" s="134"/>
      <c r="E3" s="20"/>
      <c r="F3" s="20"/>
      <c r="G3" s="371" t="s">
        <v>14</v>
      </c>
      <c r="H3" s="372"/>
      <c r="I3" s="136" t="s">
        <v>2065</v>
      </c>
      <c r="J3" s="371">
        <f>COUNT(AA5:AA239)</f>
        <v>0</v>
      </c>
      <c r="K3" s="372"/>
      <c r="L3" s="136" t="s">
        <v>2066</v>
      </c>
      <c r="M3" s="371">
        <f>COUNT(AB5:AB236)</f>
        <v>0</v>
      </c>
      <c r="N3" s="372"/>
      <c r="O3" s="113"/>
      <c r="P3" s="113"/>
      <c r="Q3" s="136"/>
      <c r="R3" s="21"/>
      <c r="S3" s="113"/>
      <c r="T3" s="113"/>
      <c r="U3" s="113"/>
      <c r="V3" s="113"/>
      <c r="W3" s="113"/>
      <c r="X3" s="113"/>
      <c r="Y3" s="135"/>
      <c r="Z3" s="217"/>
      <c r="AA3" s="218"/>
      <c r="AB3" s="218"/>
      <c r="AC3" s="220" t="s">
        <v>2067</v>
      </c>
      <c r="AD3" s="221" t="s">
        <v>35</v>
      </c>
      <c r="AE3" s="373" t="s">
        <v>2068</v>
      </c>
      <c r="AF3" s="374"/>
    </row>
    <row r="4" spans="1:36" ht="30.75" thickBot="1">
      <c r="A4" s="222" t="s">
        <v>2069</v>
      </c>
      <c r="B4" s="375" t="s">
        <v>1</v>
      </c>
      <c r="C4" s="376"/>
      <c r="D4" s="377"/>
      <c r="E4" s="376" t="s">
        <v>2089</v>
      </c>
      <c r="F4" s="376"/>
      <c r="G4" s="376"/>
      <c r="H4" s="376"/>
      <c r="I4" s="377"/>
      <c r="J4" s="116" t="s">
        <v>46</v>
      </c>
      <c r="K4" s="137" t="s">
        <v>37</v>
      </c>
      <c r="L4" s="376" t="s">
        <v>38</v>
      </c>
      <c r="M4" s="376"/>
      <c r="N4" s="377"/>
      <c r="O4" s="30" t="s">
        <v>2040</v>
      </c>
      <c r="P4" s="30" t="s">
        <v>2041</v>
      </c>
      <c r="Q4" s="137" t="s">
        <v>2071</v>
      </c>
      <c r="R4" s="30" t="s">
        <v>2072</v>
      </c>
      <c r="S4" s="30" t="s">
        <v>2073</v>
      </c>
      <c r="T4" s="114" t="s">
        <v>2074</v>
      </c>
      <c r="U4" s="117" t="s">
        <v>2073</v>
      </c>
      <c r="V4" s="114" t="s">
        <v>2075</v>
      </c>
      <c r="W4" s="117" t="s">
        <v>2073</v>
      </c>
      <c r="X4" s="30" t="s">
        <v>2076</v>
      </c>
      <c r="Y4" s="115" t="s">
        <v>2073</v>
      </c>
      <c r="Z4" s="223" t="s">
        <v>2080</v>
      </c>
      <c r="AA4" s="268" t="s">
        <v>320</v>
      </c>
      <c r="AB4" s="225" t="s">
        <v>2081</v>
      </c>
      <c r="AC4" s="2"/>
      <c r="AD4" s="138"/>
      <c r="AE4" s="46" t="s">
        <v>22</v>
      </c>
      <c r="AF4" s="46" t="s">
        <v>42</v>
      </c>
    </row>
    <row r="5" spans="1:36" ht="15" customHeight="1">
      <c r="A5" s="242">
        <v>1</v>
      </c>
      <c r="B5" s="140" t="s">
        <v>2050</v>
      </c>
      <c r="C5" s="141">
        <v>1</v>
      </c>
      <c r="D5" s="142">
        <v>4</v>
      </c>
      <c r="E5" s="365" t="s">
        <v>2024</v>
      </c>
      <c r="F5" s="366"/>
      <c r="G5" s="366"/>
      <c r="H5" s="366"/>
      <c r="I5" s="367"/>
      <c r="J5" s="118" t="s">
        <v>2049</v>
      </c>
      <c r="K5" s="143" t="s">
        <v>8</v>
      </c>
      <c r="L5" s="143" t="s">
        <v>8</v>
      </c>
      <c r="M5" s="144" t="s">
        <v>8</v>
      </c>
      <c r="N5" s="143" t="s">
        <v>8</v>
      </c>
      <c r="O5" s="145" t="s">
        <v>8</v>
      </c>
      <c r="P5" s="146" t="s">
        <v>8</v>
      </c>
      <c r="Q5" s="269" t="s">
        <v>2090</v>
      </c>
      <c r="R5" s="270" t="s">
        <v>2091</v>
      </c>
      <c r="S5" s="243">
        <v>1</v>
      </c>
      <c r="T5" s="252"/>
      <c r="U5" s="247"/>
      <c r="V5" s="252"/>
      <c r="W5" s="247"/>
      <c r="X5" s="251"/>
      <c r="Y5" s="243"/>
      <c r="Z5" s="271"/>
      <c r="AA5" s="256"/>
      <c r="AB5" s="257"/>
      <c r="AC5" s="258"/>
      <c r="AD5" s="239"/>
      <c r="AE5" s="240"/>
      <c r="AF5" s="241"/>
    </row>
    <row r="6" spans="1:36" ht="15" customHeight="1">
      <c r="A6" s="242">
        <v>2</v>
      </c>
      <c r="B6" s="140" t="s">
        <v>2050</v>
      </c>
      <c r="C6" s="141">
        <v>1</v>
      </c>
      <c r="D6" s="142">
        <v>4</v>
      </c>
      <c r="E6" s="365" t="s">
        <v>2024</v>
      </c>
      <c r="F6" s="366"/>
      <c r="G6" s="366"/>
      <c r="H6" s="366"/>
      <c r="I6" s="367"/>
      <c r="J6" s="118" t="s">
        <v>2049</v>
      </c>
      <c r="K6" s="143" t="s">
        <v>8</v>
      </c>
      <c r="L6" s="143" t="s">
        <v>8</v>
      </c>
      <c r="M6" s="144" t="s">
        <v>8</v>
      </c>
      <c r="N6" s="143" t="s">
        <v>8</v>
      </c>
      <c r="O6" s="145" t="s">
        <v>8</v>
      </c>
      <c r="P6" s="146" t="s">
        <v>8</v>
      </c>
      <c r="Q6" s="269" t="s">
        <v>2090</v>
      </c>
      <c r="R6" s="270" t="s">
        <v>2092</v>
      </c>
      <c r="S6" s="243">
        <v>1</v>
      </c>
      <c r="T6" s="252"/>
      <c r="U6" s="247"/>
      <c r="V6" s="252"/>
      <c r="W6" s="247"/>
      <c r="X6" s="251"/>
      <c r="Y6" s="243"/>
      <c r="Z6" s="271"/>
      <c r="AA6" s="256"/>
      <c r="AB6" s="257"/>
      <c r="AC6" s="258"/>
      <c r="AD6" s="239"/>
      <c r="AE6" s="240"/>
      <c r="AF6" s="241"/>
    </row>
    <row r="7" spans="1:36" ht="15" customHeight="1">
      <c r="A7" s="242">
        <v>3</v>
      </c>
      <c r="B7" s="140" t="s">
        <v>2050</v>
      </c>
      <c r="C7" s="141">
        <v>1</v>
      </c>
      <c r="D7" s="142">
        <v>4</v>
      </c>
      <c r="E7" s="365" t="s">
        <v>2024</v>
      </c>
      <c r="F7" s="366"/>
      <c r="G7" s="366"/>
      <c r="H7" s="366"/>
      <c r="I7" s="367"/>
      <c r="J7" s="118" t="s">
        <v>2049</v>
      </c>
      <c r="K7" s="143" t="s">
        <v>8</v>
      </c>
      <c r="L7" s="143" t="s">
        <v>8</v>
      </c>
      <c r="M7" s="144" t="s">
        <v>8</v>
      </c>
      <c r="N7" s="143" t="s">
        <v>8</v>
      </c>
      <c r="O7" s="145" t="s">
        <v>8</v>
      </c>
      <c r="P7" s="146" t="s">
        <v>8</v>
      </c>
      <c r="Q7" s="269" t="s">
        <v>2090</v>
      </c>
      <c r="R7" s="270" t="s">
        <v>2092</v>
      </c>
      <c r="S7" s="243">
        <v>1</v>
      </c>
      <c r="T7" s="252"/>
      <c r="U7" s="247"/>
      <c r="V7" s="252"/>
      <c r="W7" s="247"/>
      <c r="X7" s="251"/>
      <c r="Y7" s="243"/>
      <c r="Z7" s="271"/>
      <c r="AA7" s="256"/>
      <c r="AB7" s="257"/>
      <c r="AC7" s="258"/>
      <c r="AD7" s="239"/>
      <c r="AE7" s="240"/>
      <c r="AF7" s="241"/>
    </row>
    <row r="8" spans="1:36" ht="15" customHeight="1">
      <c r="A8" s="242">
        <v>4</v>
      </c>
      <c r="B8" s="140" t="s">
        <v>2050</v>
      </c>
      <c r="C8" s="141">
        <v>1</v>
      </c>
      <c r="D8" s="142">
        <v>5</v>
      </c>
      <c r="E8" s="365" t="s">
        <v>2024</v>
      </c>
      <c r="F8" s="366"/>
      <c r="G8" s="366"/>
      <c r="H8" s="366"/>
      <c r="I8" s="367"/>
      <c r="J8" s="118" t="s">
        <v>2049</v>
      </c>
      <c r="K8" s="143" t="s">
        <v>8</v>
      </c>
      <c r="L8" s="143" t="s">
        <v>8</v>
      </c>
      <c r="M8" s="144" t="s">
        <v>8</v>
      </c>
      <c r="N8" s="143" t="s">
        <v>8</v>
      </c>
      <c r="O8" s="145" t="s">
        <v>8</v>
      </c>
      <c r="P8" s="146" t="s">
        <v>8</v>
      </c>
      <c r="Q8" s="269" t="s">
        <v>2090</v>
      </c>
      <c r="R8" s="270" t="s">
        <v>2092</v>
      </c>
      <c r="S8" s="243">
        <v>1</v>
      </c>
      <c r="T8" s="252"/>
      <c r="U8" s="247"/>
      <c r="V8" s="252"/>
      <c r="W8" s="247"/>
      <c r="X8" s="251"/>
      <c r="Y8" s="243"/>
      <c r="Z8" s="271"/>
      <c r="AA8" s="256"/>
      <c r="AB8" s="257"/>
      <c r="AC8" s="258"/>
      <c r="AD8" s="239"/>
      <c r="AE8" s="240"/>
      <c r="AF8" s="241"/>
    </row>
    <row r="9" spans="1:36" ht="15" customHeight="1">
      <c r="A9" s="242">
        <v>5</v>
      </c>
      <c r="B9" s="140" t="s">
        <v>2050</v>
      </c>
      <c r="C9" s="141">
        <v>1</v>
      </c>
      <c r="D9" s="142">
        <v>6</v>
      </c>
      <c r="E9" s="365" t="s">
        <v>2024</v>
      </c>
      <c r="F9" s="366"/>
      <c r="G9" s="366"/>
      <c r="H9" s="366"/>
      <c r="I9" s="367"/>
      <c r="J9" s="118" t="s">
        <v>2049</v>
      </c>
      <c r="K9" s="143" t="s">
        <v>8</v>
      </c>
      <c r="L9" s="143" t="s">
        <v>8</v>
      </c>
      <c r="M9" s="144" t="s">
        <v>8</v>
      </c>
      <c r="N9" s="143" t="s">
        <v>8</v>
      </c>
      <c r="O9" s="145" t="s">
        <v>8</v>
      </c>
      <c r="P9" s="146" t="s">
        <v>8</v>
      </c>
      <c r="Q9" s="269" t="s">
        <v>2090</v>
      </c>
      <c r="R9" s="270" t="s">
        <v>2091</v>
      </c>
      <c r="S9" s="243">
        <v>1</v>
      </c>
      <c r="T9" s="252"/>
      <c r="U9" s="247"/>
      <c r="V9" s="252"/>
      <c r="W9" s="247"/>
      <c r="X9" s="251"/>
      <c r="Y9" s="243"/>
      <c r="Z9" s="271"/>
      <c r="AA9" s="256"/>
      <c r="AB9" s="257"/>
      <c r="AC9" s="258"/>
      <c r="AD9" s="239"/>
      <c r="AE9" s="240"/>
      <c r="AF9" s="241"/>
    </row>
    <row r="10" spans="1:36" ht="15" customHeight="1">
      <c r="A10" s="242">
        <v>6</v>
      </c>
      <c r="B10" s="140" t="s">
        <v>2050</v>
      </c>
      <c r="C10" s="141">
        <v>1</v>
      </c>
      <c r="D10" s="142">
        <v>6</v>
      </c>
      <c r="E10" s="365" t="s">
        <v>2024</v>
      </c>
      <c r="F10" s="366"/>
      <c r="G10" s="366"/>
      <c r="H10" s="366"/>
      <c r="I10" s="367"/>
      <c r="J10" s="118" t="s">
        <v>2049</v>
      </c>
      <c r="K10" s="143" t="s">
        <v>8</v>
      </c>
      <c r="L10" s="143" t="s">
        <v>8</v>
      </c>
      <c r="M10" s="144" t="s">
        <v>8</v>
      </c>
      <c r="N10" s="143" t="s">
        <v>8</v>
      </c>
      <c r="O10" s="165" t="s">
        <v>8</v>
      </c>
      <c r="P10" s="167" t="s">
        <v>8</v>
      </c>
      <c r="Q10" s="269" t="s">
        <v>2090</v>
      </c>
      <c r="R10" s="270" t="s">
        <v>2092</v>
      </c>
      <c r="S10" s="243">
        <v>1</v>
      </c>
      <c r="T10" s="252"/>
      <c r="U10" s="247"/>
      <c r="V10" s="252"/>
      <c r="W10" s="247"/>
      <c r="X10" s="251"/>
      <c r="Y10" s="243"/>
      <c r="Z10" s="271"/>
      <c r="AA10" s="256"/>
      <c r="AB10" s="257"/>
      <c r="AC10" s="258"/>
      <c r="AD10" s="239"/>
      <c r="AE10" s="240"/>
      <c r="AF10" s="241"/>
    </row>
    <row r="11" spans="1:36" ht="15" customHeight="1">
      <c r="A11" s="242">
        <v>7</v>
      </c>
      <c r="B11" s="140" t="s">
        <v>2050</v>
      </c>
      <c r="C11" s="141">
        <v>1</v>
      </c>
      <c r="D11" s="161">
        <v>7</v>
      </c>
      <c r="E11" s="365" t="s">
        <v>2024</v>
      </c>
      <c r="F11" s="366"/>
      <c r="G11" s="366"/>
      <c r="H11" s="366"/>
      <c r="I11" s="367"/>
      <c r="J11" s="118" t="s">
        <v>2049</v>
      </c>
      <c r="K11" s="143" t="s">
        <v>8</v>
      </c>
      <c r="L11" s="143" t="s">
        <v>8</v>
      </c>
      <c r="M11" s="144" t="s">
        <v>8</v>
      </c>
      <c r="N11" s="143" t="s">
        <v>8</v>
      </c>
      <c r="O11" s="165" t="s">
        <v>8</v>
      </c>
      <c r="P11" s="167" t="s">
        <v>8</v>
      </c>
      <c r="Q11" s="269" t="s">
        <v>2090</v>
      </c>
      <c r="R11" s="270" t="s">
        <v>2092</v>
      </c>
      <c r="S11" s="243">
        <v>1</v>
      </c>
      <c r="T11" s="279"/>
      <c r="U11" s="280"/>
      <c r="V11" s="279"/>
      <c r="W11" s="280"/>
      <c r="X11" s="281"/>
      <c r="Y11" s="282"/>
      <c r="Z11" s="271"/>
      <c r="AA11" s="256"/>
      <c r="AB11" s="257"/>
      <c r="AC11" s="258"/>
      <c r="AD11" s="239"/>
      <c r="AE11" s="240"/>
      <c r="AF11" s="241"/>
    </row>
    <row r="12" spans="1:36" ht="15" customHeight="1">
      <c r="A12" s="242">
        <v>8</v>
      </c>
      <c r="B12" s="140" t="s">
        <v>2050</v>
      </c>
      <c r="C12" s="141">
        <v>1</v>
      </c>
      <c r="D12" s="161">
        <v>7</v>
      </c>
      <c r="E12" s="365" t="s">
        <v>2024</v>
      </c>
      <c r="F12" s="366"/>
      <c r="G12" s="366"/>
      <c r="H12" s="366"/>
      <c r="I12" s="367"/>
      <c r="J12" s="118" t="s">
        <v>2049</v>
      </c>
      <c r="K12" s="143" t="s">
        <v>8</v>
      </c>
      <c r="L12" s="143" t="s">
        <v>8</v>
      </c>
      <c r="M12" s="144" t="s">
        <v>8</v>
      </c>
      <c r="N12" s="143" t="s">
        <v>8</v>
      </c>
      <c r="O12" s="165" t="s">
        <v>8</v>
      </c>
      <c r="P12" s="167" t="s">
        <v>8</v>
      </c>
      <c r="Q12" s="269" t="s">
        <v>2090</v>
      </c>
      <c r="R12" s="270" t="s">
        <v>2092</v>
      </c>
      <c r="S12" s="243">
        <v>1</v>
      </c>
      <c r="T12" s="252"/>
      <c r="U12" s="247"/>
      <c r="V12" s="252"/>
      <c r="W12" s="247"/>
      <c r="X12" s="251"/>
      <c r="Y12" s="243"/>
      <c r="Z12" s="271"/>
      <c r="AA12" s="256"/>
      <c r="AB12" s="257"/>
      <c r="AC12" s="258"/>
      <c r="AD12" s="239"/>
      <c r="AE12" s="240"/>
      <c r="AF12" s="241"/>
    </row>
    <row r="13" spans="1:36" ht="15" customHeight="1">
      <c r="A13" s="242">
        <v>9</v>
      </c>
      <c r="B13" s="119"/>
      <c r="C13" s="160"/>
      <c r="D13" s="161"/>
      <c r="E13" s="362"/>
      <c r="F13" s="363"/>
      <c r="G13" s="363"/>
      <c r="H13" s="363"/>
      <c r="I13" s="364"/>
      <c r="J13" s="245"/>
      <c r="K13" s="246"/>
      <c r="L13" s="143" t="s">
        <v>8</v>
      </c>
      <c r="M13" s="144" t="s">
        <v>8</v>
      </c>
      <c r="N13" s="143" t="s">
        <v>8</v>
      </c>
      <c r="O13" s="165" t="s">
        <v>8</v>
      </c>
      <c r="P13" s="167" t="s">
        <v>8</v>
      </c>
      <c r="Q13" s="269"/>
      <c r="R13" s="270"/>
      <c r="S13" s="243"/>
      <c r="T13" s="252"/>
      <c r="U13" s="247"/>
      <c r="V13" s="252"/>
      <c r="W13" s="247"/>
      <c r="X13" s="251"/>
      <c r="Y13" s="243"/>
      <c r="Z13" s="271"/>
      <c r="AA13" s="256"/>
      <c r="AB13" s="257"/>
      <c r="AC13" s="258"/>
      <c r="AD13" s="239"/>
      <c r="AE13" s="240"/>
      <c r="AF13" s="241"/>
    </row>
    <row r="14" spans="1:36" ht="15" customHeight="1">
      <c r="A14" s="242">
        <v>10</v>
      </c>
      <c r="B14" s="119"/>
      <c r="C14" s="160"/>
      <c r="D14" s="161"/>
      <c r="E14" s="362"/>
      <c r="F14" s="363"/>
      <c r="G14" s="363"/>
      <c r="H14" s="363"/>
      <c r="I14" s="364"/>
      <c r="J14" s="245"/>
      <c r="K14" s="246"/>
      <c r="L14" s="143" t="s">
        <v>8</v>
      </c>
      <c r="M14" s="144" t="s">
        <v>8</v>
      </c>
      <c r="N14" s="143" t="s">
        <v>8</v>
      </c>
      <c r="O14" s="165" t="s">
        <v>8</v>
      </c>
      <c r="P14" s="167" t="s">
        <v>8</v>
      </c>
      <c r="Q14" s="269"/>
      <c r="R14" s="270"/>
      <c r="S14" s="243"/>
      <c r="T14" s="252"/>
      <c r="U14" s="247"/>
      <c r="V14" s="252"/>
      <c r="W14" s="247"/>
      <c r="X14" s="251"/>
      <c r="Y14" s="243"/>
      <c r="Z14" s="271"/>
      <c r="AA14" s="256"/>
      <c r="AB14" s="257"/>
      <c r="AC14" s="258"/>
      <c r="AD14" s="239"/>
      <c r="AE14" s="240"/>
      <c r="AF14" s="241"/>
    </row>
    <row r="15" spans="1:36" ht="15" customHeight="1">
      <c r="A15" s="242">
        <v>11</v>
      </c>
      <c r="B15" s="119"/>
      <c r="C15" s="160"/>
      <c r="D15" s="161"/>
      <c r="E15" s="362"/>
      <c r="F15" s="363"/>
      <c r="G15" s="363"/>
      <c r="H15" s="363"/>
      <c r="I15" s="364"/>
      <c r="J15" s="245"/>
      <c r="K15" s="246"/>
      <c r="L15" s="143" t="s">
        <v>8</v>
      </c>
      <c r="M15" s="144" t="s">
        <v>8</v>
      </c>
      <c r="N15" s="143" t="s">
        <v>8</v>
      </c>
      <c r="O15" s="165" t="s">
        <v>8</v>
      </c>
      <c r="P15" s="167" t="s">
        <v>8</v>
      </c>
      <c r="Q15" s="269"/>
      <c r="R15" s="270"/>
      <c r="S15" s="243"/>
      <c r="T15" s="252"/>
      <c r="U15" s="247"/>
      <c r="V15" s="252"/>
      <c r="W15" s="247"/>
      <c r="X15" s="251"/>
      <c r="Y15" s="243"/>
      <c r="Z15" s="271"/>
      <c r="AA15" s="256"/>
      <c r="AB15" s="257"/>
      <c r="AC15" s="258"/>
      <c r="AD15" s="239"/>
      <c r="AE15" s="240"/>
      <c r="AF15" s="241"/>
    </row>
    <row r="16" spans="1:36" ht="15" customHeight="1">
      <c r="A16" s="242"/>
      <c r="B16" s="119"/>
      <c r="C16" s="160"/>
      <c r="D16" s="161"/>
      <c r="E16" s="362"/>
      <c r="F16" s="363"/>
      <c r="G16" s="363"/>
      <c r="H16" s="363"/>
      <c r="I16" s="364"/>
      <c r="J16" s="245"/>
      <c r="K16" s="246"/>
      <c r="L16" s="143" t="s">
        <v>8</v>
      </c>
      <c r="M16" s="144" t="s">
        <v>8</v>
      </c>
      <c r="N16" s="143" t="s">
        <v>8</v>
      </c>
      <c r="O16" s="165" t="s">
        <v>8</v>
      </c>
      <c r="P16" s="167" t="s">
        <v>8</v>
      </c>
      <c r="Q16" s="269"/>
      <c r="R16" s="270"/>
      <c r="S16" s="243"/>
      <c r="T16" s="252"/>
      <c r="U16" s="247"/>
      <c r="V16" s="252"/>
      <c r="W16" s="247"/>
      <c r="X16" s="251"/>
      <c r="Y16" s="243"/>
      <c r="Z16" s="271"/>
      <c r="AA16" s="256"/>
      <c r="AB16" s="257"/>
      <c r="AC16" s="258"/>
      <c r="AD16" s="239"/>
      <c r="AE16" s="240"/>
      <c r="AF16" s="241"/>
    </row>
    <row r="17" spans="1:32" ht="15" customHeight="1">
      <c r="A17" s="242"/>
      <c r="B17" s="119"/>
      <c r="C17" s="160"/>
      <c r="D17" s="161"/>
      <c r="E17" s="362"/>
      <c r="F17" s="363"/>
      <c r="G17" s="363"/>
      <c r="H17" s="363"/>
      <c r="I17" s="364"/>
      <c r="J17" s="245"/>
      <c r="K17" s="246"/>
      <c r="L17" s="143" t="s">
        <v>8</v>
      </c>
      <c r="M17" s="144" t="s">
        <v>8</v>
      </c>
      <c r="N17" s="143" t="s">
        <v>8</v>
      </c>
      <c r="O17" s="165" t="s">
        <v>8</v>
      </c>
      <c r="P17" s="167" t="s">
        <v>8</v>
      </c>
      <c r="Q17" s="269"/>
      <c r="R17" s="270"/>
      <c r="S17" s="243"/>
      <c r="T17" s="252"/>
      <c r="U17" s="247"/>
      <c r="V17" s="252"/>
      <c r="W17" s="247"/>
      <c r="X17" s="251"/>
      <c r="Y17" s="243"/>
      <c r="Z17" s="271"/>
      <c r="AA17" s="256"/>
      <c r="AB17" s="257"/>
      <c r="AC17" s="258"/>
      <c r="AD17" s="239"/>
      <c r="AE17" s="240"/>
      <c r="AF17" s="241"/>
    </row>
    <row r="18" spans="1:32" ht="15" customHeight="1">
      <c r="A18" s="242"/>
      <c r="B18" s="119"/>
      <c r="C18" s="160"/>
      <c r="D18" s="161"/>
      <c r="E18" s="362"/>
      <c r="F18" s="363"/>
      <c r="G18" s="363"/>
      <c r="H18" s="363"/>
      <c r="I18" s="364"/>
      <c r="J18" s="245"/>
      <c r="K18" s="246"/>
      <c r="L18" s="143" t="s">
        <v>8</v>
      </c>
      <c r="M18" s="144" t="s">
        <v>8</v>
      </c>
      <c r="N18" s="143" t="s">
        <v>8</v>
      </c>
      <c r="O18" s="165" t="s">
        <v>8</v>
      </c>
      <c r="P18" s="167" t="s">
        <v>8</v>
      </c>
      <c r="Q18" s="269"/>
      <c r="R18" s="270"/>
      <c r="S18" s="243"/>
      <c r="T18" s="252"/>
      <c r="U18" s="247"/>
      <c r="V18" s="252"/>
      <c r="W18" s="247"/>
      <c r="X18" s="251"/>
      <c r="Y18" s="243"/>
      <c r="Z18" s="271"/>
      <c r="AA18" s="256"/>
      <c r="AB18" s="257"/>
      <c r="AC18" s="258"/>
      <c r="AD18" s="239"/>
      <c r="AE18" s="240"/>
      <c r="AF18" s="241"/>
    </row>
    <row r="19" spans="1:32" ht="15" customHeight="1">
      <c r="A19" s="242"/>
      <c r="B19" s="119"/>
      <c r="C19" s="160"/>
      <c r="D19" s="161"/>
      <c r="E19" s="362"/>
      <c r="F19" s="363"/>
      <c r="G19" s="363"/>
      <c r="H19" s="363"/>
      <c r="I19" s="364"/>
      <c r="J19" s="245"/>
      <c r="K19" s="246"/>
      <c r="L19" s="143" t="s">
        <v>8</v>
      </c>
      <c r="M19" s="144" t="s">
        <v>8</v>
      </c>
      <c r="N19" s="143" t="s">
        <v>8</v>
      </c>
      <c r="O19" s="165" t="s">
        <v>8</v>
      </c>
      <c r="P19" s="167" t="s">
        <v>8</v>
      </c>
      <c r="Q19" s="269"/>
      <c r="R19" s="270"/>
      <c r="S19" s="243"/>
      <c r="T19" s="252"/>
      <c r="U19" s="247"/>
      <c r="V19" s="252"/>
      <c r="W19" s="247"/>
      <c r="X19" s="251"/>
      <c r="Y19" s="243"/>
      <c r="Z19" s="271"/>
      <c r="AA19" s="256"/>
      <c r="AB19" s="257"/>
      <c r="AC19" s="258"/>
      <c r="AD19" s="239"/>
      <c r="AE19" s="240"/>
      <c r="AF19" s="241"/>
    </row>
    <row r="20" spans="1:32" ht="15" customHeight="1">
      <c r="A20" s="242"/>
      <c r="B20" s="119"/>
      <c r="C20" s="160"/>
      <c r="D20" s="161"/>
      <c r="E20" s="362"/>
      <c r="F20" s="363"/>
      <c r="G20" s="363"/>
      <c r="H20" s="363"/>
      <c r="I20" s="364"/>
      <c r="J20" s="245"/>
      <c r="K20" s="246"/>
      <c r="L20" s="143" t="s">
        <v>8</v>
      </c>
      <c r="M20" s="144" t="s">
        <v>8</v>
      </c>
      <c r="N20" s="143" t="s">
        <v>8</v>
      </c>
      <c r="O20" s="165" t="s">
        <v>8</v>
      </c>
      <c r="P20" s="167" t="s">
        <v>8</v>
      </c>
      <c r="Q20" s="269"/>
      <c r="R20" s="270"/>
      <c r="S20" s="243"/>
      <c r="T20" s="252"/>
      <c r="U20" s="247"/>
      <c r="V20" s="252"/>
      <c r="W20" s="247"/>
      <c r="X20" s="251"/>
      <c r="Y20" s="243"/>
      <c r="Z20" s="271"/>
      <c r="AA20" s="256"/>
      <c r="AB20" s="257"/>
      <c r="AC20" s="258"/>
      <c r="AD20" s="239"/>
      <c r="AE20" s="240"/>
      <c r="AF20" s="241"/>
    </row>
    <row r="21" spans="1:32" ht="15" customHeight="1">
      <c r="A21" s="242"/>
      <c r="B21" s="119"/>
      <c r="C21" s="160"/>
      <c r="D21" s="161"/>
      <c r="E21" s="362"/>
      <c r="F21" s="363"/>
      <c r="G21" s="363"/>
      <c r="H21" s="363"/>
      <c r="I21" s="364"/>
      <c r="J21" s="245"/>
      <c r="K21" s="246"/>
      <c r="L21" s="143" t="s">
        <v>8</v>
      </c>
      <c r="M21" s="144" t="s">
        <v>8</v>
      </c>
      <c r="N21" s="143" t="s">
        <v>8</v>
      </c>
      <c r="O21" s="165" t="s">
        <v>8</v>
      </c>
      <c r="P21" s="167" t="s">
        <v>8</v>
      </c>
      <c r="Q21" s="269"/>
      <c r="R21" s="270"/>
      <c r="S21" s="243"/>
      <c r="T21" s="252"/>
      <c r="U21" s="247"/>
      <c r="V21" s="252"/>
      <c r="W21" s="247"/>
      <c r="X21" s="251"/>
      <c r="Y21" s="243"/>
      <c r="Z21" s="271"/>
      <c r="AA21" s="256"/>
      <c r="AB21" s="257"/>
      <c r="AC21" s="258"/>
      <c r="AD21" s="239"/>
      <c r="AE21" s="240"/>
      <c r="AF21" s="241"/>
    </row>
    <row r="22" spans="1:32" ht="15" customHeight="1">
      <c r="A22" s="242"/>
      <c r="B22" s="119"/>
      <c r="C22" s="160"/>
      <c r="D22" s="161"/>
      <c r="E22" s="362"/>
      <c r="F22" s="363"/>
      <c r="G22" s="363"/>
      <c r="H22" s="363"/>
      <c r="I22" s="364"/>
      <c r="J22" s="245"/>
      <c r="K22" s="246"/>
      <c r="L22" s="143" t="s">
        <v>8</v>
      </c>
      <c r="M22" s="144" t="s">
        <v>8</v>
      </c>
      <c r="N22" s="143" t="s">
        <v>8</v>
      </c>
      <c r="O22" s="165" t="s">
        <v>8</v>
      </c>
      <c r="P22" s="167" t="s">
        <v>8</v>
      </c>
      <c r="Q22" s="269"/>
      <c r="R22" s="270"/>
      <c r="S22" s="243"/>
      <c r="T22" s="252"/>
      <c r="U22" s="247"/>
      <c r="V22" s="252"/>
      <c r="W22" s="247"/>
      <c r="X22" s="251"/>
      <c r="Y22" s="243"/>
      <c r="Z22" s="271"/>
      <c r="AA22" s="256"/>
      <c r="AB22" s="257"/>
      <c r="AC22" s="258"/>
      <c r="AD22" s="239"/>
      <c r="AE22" s="240"/>
      <c r="AF22" s="241"/>
    </row>
    <row r="23" spans="1:32" ht="15" customHeight="1">
      <c r="A23" s="242"/>
      <c r="B23" s="119"/>
      <c r="C23" s="160"/>
      <c r="D23" s="161"/>
      <c r="E23" s="362"/>
      <c r="F23" s="363"/>
      <c r="G23" s="363"/>
      <c r="H23" s="363"/>
      <c r="I23" s="364"/>
      <c r="J23" s="245"/>
      <c r="K23" s="246"/>
      <c r="L23" s="143" t="s">
        <v>8</v>
      </c>
      <c r="M23" s="144" t="s">
        <v>8</v>
      </c>
      <c r="N23" s="143" t="s">
        <v>8</v>
      </c>
      <c r="O23" s="165" t="s">
        <v>8</v>
      </c>
      <c r="P23" s="167" t="s">
        <v>8</v>
      </c>
      <c r="Q23" s="269"/>
      <c r="R23" s="270"/>
      <c r="S23" s="243"/>
      <c r="T23" s="252"/>
      <c r="U23" s="247"/>
      <c r="V23" s="252"/>
      <c r="W23" s="247"/>
      <c r="X23" s="251"/>
      <c r="Y23" s="243"/>
      <c r="Z23" s="271"/>
      <c r="AA23" s="256"/>
      <c r="AB23" s="257"/>
      <c r="AC23" s="258"/>
      <c r="AD23" s="239"/>
      <c r="AE23" s="240"/>
      <c r="AF23" s="241"/>
    </row>
    <row r="24" spans="1:32" ht="15" customHeight="1">
      <c r="A24" s="242"/>
      <c r="B24" s="119"/>
      <c r="C24" s="160"/>
      <c r="D24" s="161"/>
      <c r="E24" s="362"/>
      <c r="F24" s="363"/>
      <c r="G24" s="363"/>
      <c r="H24" s="363"/>
      <c r="I24" s="364"/>
      <c r="J24" s="245"/>
      <c r="K24" s="246"/>
      <c r="L24" s="143" t="s">
        <v>8</v>
      </c>
      <c r="M24" s="144" t="s">
        <v>8</v>
      </c>
      <c r="N24" s="143" t="s">
        <v>8</v>
      </c>
      <c r="O24" s="165" t="s">
        <v>8</v>
      </c>
      <c r="P24" s="167" t="s">
        <v>8</v>
      </c>
      <c r="Q24" s="269"/>
      <c r="R24" s="270"/>
      <c r="S24" s="243"/>
      <c r="T24" s="252"/>
      <c r="U24" s="247"/>
      <c r="V24" s="252"/>
      <c r="W24" s="247"/>
      <c r="X24" s="251"/>
      <c r="Y24" s="243"/>
      <c r="Z24" s="271"/>
      <c r="AA24" s="256"/>
      <c r="AB24" s="257"/>
      <c r="AC24" s="258"/>
      <c r="AD24" s="239"/>
      <c r="AE24" s="240"/>
      <c r="AF24" s="241"/>
    </row>
    <row r="25" spans="1:32" ht="15" customHeight="1">
      <c r="A25" s="242"/>
      <c r="B25" s="119"/>
      <c r="C25" s="160"/>
      <c r="D25" s="161"/>
      <c r="E25" s="362"/>
      <c r="F25" s="363"/>
      <c r="G25" s="363"/>
      <c r="H25" s="363"/>
      <c r="I25" s="364"/>
      <c r="J25" s="245"/>
      <c r="K25" s="246"/>
      <c r="L25" s="143" t="s">
        <v>8</v>
      </c>
      <c r="M25" s="144" t="s">
        <v>8</v>
      </c>
      <c r="N25" s="143" t="s">
        <v>8</v>
      </c>
      <c r="O25" s="165" t="s">
        <v>8</v>
      </c>
      <c r="P25" s="167" t="s">
        <v>8</v>
      </c>
      <c r="Q25" s="269"/>
      <c r="R25" s="270"/>
      <c r="S25" s="243"/>
      <c r="T25" s="252"/>
      <c r="U25" s="247"/>
      <c r="V25" s="252"/>
      <c r="W25" s="247"/>
      <c r="X25" s="251"/>
      <c r="Y25" s="243"/>
      <c r="Z25" s="271"/>
      <c r="AA25" s="256"/>
      <c r="AB25" s="257"/>
      <c r="AC25" s="258"/>
      <c r="AD25" s="239"/>
      <c r="AE25" s="240"/>
      <c r="AF25" s="241"/>
    </row>
    <row r="26" spans="1:32" ht="15" customHeight="1">
      <c r="A26" s="242"/>
      <c r="B26" s="119"/>
      <c r="C26" s="160"/>
      <c r="D26" s="161"/>
      <c r="E26" s="362"/>
      <c r="F26" s="363"/>
      <c r="G26" s="363"/>
      <c r="H26" s="363"/>
      <c r="I26" s="364"/>
      <c r="J26" s="245"/>
      <c r="K26" s="246"/>
      <c r="L26" s="143" t="s">
        <v>8</v>
      </c>
      <c r="M26" s="144" t="s">
        <v>8</v>
      </c>
      <c r="N26" s="143" t="s">
        <v>8</v>
      </c>
      <c r="O26" s="165" t="s">
        <v>8</v>
      </c>
      <c r="P26" s="167" t="s">
        <v>8</v>
      </c>
      <c r="Q26" s="269"/>
      <c r="R26" s="270"/>
      <c r="S26" s="243"/>
      <c r="T26" s="252"/>
      <c r="U26" s="247"/>
      <c r="V26" s="252"/>
      <c r="W26" s="247"/>
      <c r="X26" s="251"/>
      <c r="Y26" s="243"/>
      <c r="Z26" s="271"/>
      <c r="AA26" s="256"/>
      <c r="AB26" s="257"/>
      <c r="AC26" s="258"/>
      <c r="AD26" s="239"/>
      <c r="AE26" s="240"/>
      <c r="AF26" s="241"/>
    </row>
    <row r="27" spans="1:32" ht="15" customHeight="1">
      <c r="A27" s="242"/>
      <c r="B27" s="119"/>
      <c r="C27" s="160"/>
      <c r="D27" s="161"/>
      <c r="E27" s="362"/>
      <c r="F27" s="363"/>
      <c r="G27" s="363"/>
      <c r="H27" s="363"/>
      <c r="I27" s="364"/>
      <c r="J27" s="245"/>
      <c r="K27" s="246"/>
      <c r="L27" s="143" t="s">
        <v>8</v>
      </c>
      <c r="M27" s="144" t="s">
        <v>8</v>
      </c>
      <c r="N27" s="143" t="s">
        <v>8</v>
      </c>
      <c r="O27" s="165" t="s">
        <v>8</v>
      </c>
      <c r="P27" s="167" t="s">
        <v>8</v>
      </c>
      <c r="Q27" s="269"/>
      <c r="R27" s="270"/>
      <c r="S27" s="243"/>
      <c r="T27" s="252"/>
      <c r="U27" s="247"/>
      <c r="V27" s="252"/>
      <c r="W27" s="247"/>
      <c r="X27" s="251"/>
      <c r="Y27" s="243"/>
      <c r="Z27" s="271"/>
      <c r="AA27" s="256"/>
      <c r="AB27" s="257"/>
      <c r="AC27" s="258"/>
      <c r="AD27" s="239"/>
      <c r="AE27" s="240"/>
      <c r="AF27" s="241"/>
    </row>
    <row r="28" spans="1:32" ht="15" customHeight="1">
      <c r="A28" s="242"/>
      <c r="B28" s="119"/>
      <c r="C28" s="160"/>
      <c r="D28" s="161"/>
      <c r="E28" s="362"/>
      <c r="F28" s="363"/>
      <c r="G28" s="363"/>
      <c r="H28" s="363"/>
      <c r="I28" s="364"/>
      <c r="J28" s="245"/>
      <c r="K28" s="246"/>
      <c r="L28" s="143" t="s">
        <v>8</v>
      </c>
      <c r="M28" s="144" t="s">
        <v>8</v>
      </c>
      <c r="N28" s="143" t="s">
        <v>8</v>
      </c>
      <c r="O28" s="165" t="s">
        <v>8</v>
      </c>
      <c r="P28" s="167" t="s">
        <v>8</v>
      </c>
      <c r="Q28" s="269"/>
      <c r="R28" s="270"/>
      <c r="S28" s="243"/>
      <c r="T28" s="252"/>
      <c r="U28" s="247"/>
      <c r="V28" s="252"/>
      <c r="W28" s="247"/>
      <c r="X28" s="251"/>
      <c r="Y28" s="243"/>
      <c r="Z28" s="271"/>
      <c r="AA28" s="256"/>
      <c r="AB28" s="257"/>
      <c r="AC28" s="258"/>
      <c r="AD28" s="239"/>
      <c r="AE28" s="240"/>
      <c r="AF28" s="241"/>
    </row>
    <row r="29" spans="1:32" ht="15" customHeight="1">
      <c r="A29" s="242"/>
      <c r="B29" s="119"/>
      <c r="C29" s="160"/>
      <c r="D29" s="161"/>
      <c r="E29" s="362"/>
      <c r="F29" s="363"/>
      <c r="G29" s="363"/>
      <c r="H29" s="363"/>
      <c r="I29" s="364"/>
      <c r="J29" s="245"/>
      <c r="K29" s="246"/>
      <c r="L29" s="143" t="s">
        <v>8</v>
      </c>
      <c r="M29" s="144" t="s">
        <v>8</v>
      </c>
      <c r="N29" s="143" t="s">
        <v>8</v>
      </c>
      <c r="O29" s="165" t="s">
        <v>8</v>
      </c>
      <c r="P29" s="167" t="s">
        <v>8</v>
      </c>
      <c r="Q29" s="269"/>
      <c r="R29" s="270"/>
      <c r="S29" s="243"/>
      <c r="T29" s="252"/>
      <c r="U29" s="247"/>
      <c r="V29" s="252"/>
      <c r="W29" s="247"/>
      <c r="X29" s="251"/>
      <c r="Y29" s="243"/>
      <c r="Z29" s="271"/>
      <c r="AA29" s="256"/>
      <c r="AB29" s="257"/>
      <c r="AC29" s="258"/>
      <c r="AD29" s="239"/>
      <c r="AE29" s="240"/>
      <c r="AF29" s="241"/>
    </row>
    <row r="30" spans="1:32" ht="15" customHeight="1">
      <c r="A30" s="242"/>
      <c r="B30" s="119"/>
      <c r="C30" s="160"/>
      <c r="D30" s="161"/>
      <c r="E30" s="362"/>
      <c r="F30" s="363"/>
      <c r="G30" s="363"/>
      <c r="H30" s="363"/>
      <c r="I30" s="364"/>
      <c r="J30" s="245"/>
      <c r="K30" s="246"/>
      <c r="L30" s="143" t="s">
        <v>8</v>
      </c>
      <c r="M30" s="144" t="s">
        <v>8</v>
      </c>
      <c r="N30" s="143" t="s">
        <v>8</v>
      </c>
      <c r="O30" s="165" t="s">
        <v>8</v>
      </c>
      <c r="P30" s="167" t="s">
        <v>8</v>
      </c>
      <c r="Q30" s="269"/>
      <c r="R30" s="270"/>
      <c r="S30" s="243"/>
      <c r="T30" s="252"/>
      <c r="U30" s="247"/>
      <c r="V30" s="252"/>
      <c r="W30" s="247"/>
      <c r="X30" s="251"/>
      <c r="Y30" s="243"/>
      <c r="Z30" s="271"/>
      <c r="AA30" s="256"/>
      <c r="AB30" s="257"/>
      <c r="AC30" s="258"/>
      <c r="AD30" s="239"/>
      <c r="AE30" s="240"/>
      <c r="AF30" s="241"/>
    </row>
    <row r="31" spans="1:32" ht="15" customHeight="1">
      <c r="A31" s="242"/>
      <c r="B31" s="119"/>
      <c r="C31" s="160"/>
      <c r="D31" s="161"/>
      <c r="E31" s="362"/>
      <c r="F31" s="363"/>
      <c r="G31" s="363"/>
      <c r="H31" s="363"/>
      <c r="I31" s="364"/>
      <c r="J31" s="245"/>
      <c r="K31" s="246"/>
      <c r="L31" s="143" t="s">
        <v>8</v>
      </c>
      <c r="M31" s="144" t="s">
        <v>8</v>
      </c>
      <c r="N31" s="143" t="s">
        <v>8</v>
      </c>
      <c r="O31" s="165" t="s">
        <v>8</v>
      </c>
      <c r="P31" s="167" t="s">
        <v>8</v>
      </c>
      <c r="Q31" s="269"/>
      <c r="R31" s="270"/>
      <c r="S31" s="243"/>
      <c r="T31" s="252"/>
      <c r="U31" s="247"/>
      <c r="V31" s="252"/>
      <c r="W31" s="247"/>
      <c r="X31" s="251"/>
      <c r="Y31" s="243"/>
      <c r="Z31" s="271"/>
      <c r="AA31" s="256"/>
      <c r="AB31" s="257"/>
      <c r="AC31" s="258"/>
      <c r="AD31" s="239"/>
      <c r="AE31" s="240"/>
      <c r="AF31" s="241"/>
    </row>
    <row r="32" spans="1:32" ht="15" customHeight="1">
      <c r="A32" s="242"/>
      <c r="B32" s="119"/>
      <c r="C32" s="160"/>
      <c r="D32" s="161"/>
      <c r="E32" s="362"/>
      <c r="F32" s="363"/>
      <c r="G32" s="363"/>
      <c r="H32" s="363"/>
      <c r="I32" s="364"/>
      <c r="J32" s="245"/>
      <c r="K32" s="246"/>
      <c r="L32" s="143" t="s">
        <v>8</v>
      </c>
      <c r="M32" s="144" t="s">
        <v>8</v>
      </c>
      <c r="N32" s="143" t="s">
        <v>8</v>
      </c>
      <c r="O32" s="165" t="s">
        <v>8</v>
      </c>
      <c r="P32" s="167" t="s">
        <v>8</v>
      </c>
      <c r="Q32" s="269"/>
      <c r="R32" s="270"/>
      <c r="S32" s="243"/>
      <c r="T32" s="252"/>
      <c r="U32" s="247"/>
      <c r="V32" s="252"/>
      <c r="W32" s="247"/>
      <c r="X32" s="251"/>
      <c r="Y32" s="243"/>
      <c r="Z32" s="271"/>
      <c r="AA32" s="256"/>
      <c r="AB32" s="257"/>
      <c r="AC32" s="258"/>
      <c r="AD32" s="239"/>
      <c r="AE32" s="240"/>
      <c r="AF32" s="241"/>
    </row>
    <row r="33" spans="1:32" ht="15" customHeight="1">
      <c r="A33" s="242"/>
      <c r="B33" s="119"/>
      <c r="C33" s="160"/>
      <c r="D33" s="161"/>
      <c r="E33" s="362"/>
      <c r="F33" s="363"/>
      <c r="G33" s="363"/>
      <c r="H33" s="363"/>
      <c r="I33" s="364"/>
      <c r="J33" s="245"/>
      <c r="K33" s="246"/>
      <c r="L33" s="143" t="s">
        <v>8</v>
      </c>
      <c r="M33" s="144" t="s">
        <v>8</v>
      </c>
      <c r="N33" s="143" t="s">
        <v>8</v>
      </c>
      <c r="O33" s="165" t="s">
        <v>8</v>
      </c>
      <c r="P33" s="167" t="s">
        <v>8</v>
      </c>
      <c r="Q33" s="269"/>
      <c r="R33" s="270"/>
      <c r="S33" s="243"/>
      <c r="T33" s="252"/>
      <c r="U33" s="247"/>
      <c r="V33" s="252"/>
      <c r="W33" s="247"/>
      <c r="X33" s="251"/>
      <c r="Y33" s="243"/>
      <c r="Z33" s="271"/>
      <c r="AA33" s="256"/>
      <c r="AB33" s="257"/>
      <c r="AC33" s="258"/>
      <c r="AD33" s="239"/>
      <c r="AE33" s="240"/>
      <c r="AF33" s="241"/>
    </row>
    <row r="34" spans="1:32" ht="15" customHeight="1">
      <c r="A34" s="242"/>
      <c r="B34" s="119"/>
      <c r="C34" s="160"/>
      <c r="D34" s="161"/>
      <c r="E34" s="362"/>
      <c r="F34" s="363"/>
      <c r="G34" s="363"/>
      <c r="H34" s="363"/>
      <c r="I34" s="364"/>
      <c r="J34" s="245"/>
      <c r="K34" s="246"/>
      <c r="L34" s="143" t="s">
        <v>8</v>
      </c>
      <c r="M34" s="144" t="s">
        <v>8</v>
      </c>
      <c r="N34" s="143" t="s">
        <v>8</v>
      </c>
      <c r="O34" s="165" t="s">
        <v>8</v>
      </c>
      <c r="P34" s="167" t="s">
        <v>8</v>
      </c>
      <c r="Q34" s="269"/>
      <c r="R34" s="270"/>
      <c r="S34" s="243"/>
      <c r="T34" s="252"/>
      <c r="U34" s="247"/>
      <c r="V34" s="252"/>
      <c r="W34" s="247"/>
      <c r="X34" s="251"/>
      <c r="Y34" s="243"/>
      <c r="Z34" s="271"/>
      <c r="AA34" s="256"/>
      <c r="AB34" s="257"/>
      <c r="AC34" s="258"/>
      <c r="AD34" s="239"/>
      <c r="AE34" s="240"/>
      <c r="AF34" s="241"/>
    </row>
    <row r="35" spans="1:32" ht="15" customHeight="1">
      <c r="A35" s="242"/>
      <c r="B35" s="119"/>
      <c r="C35" s="160"/>
      <c r="D35" s="161"/>
      <c r="E35" s="362"/>
      <c r="F35" s="363"/>
      <c r="G35" s="363"/>
      <c r="H35" s="363"/>
      <c r="I35" s="364"/>
      <c r="J35" s="245"/>
      <c r="K35" s="246"/>
      <c r="L35" s="143" t="s">
        <v>8</v>
      </c>
      <c r="M35" s="144" t="s">
        <v>8</v>
      </c>
      <c r="N35" s="143" t="s">
        <v>8</v>
      </c>
      <c r="O35" s="165" t="s">
        <v>8</v>
      </c>
      <c r="P35" s="167" t="s">
        <v>8</v>
      </c>
      <c r="Q35" s="269"/>
      <c r="R35" s="270"/>
      <c r="S35" s="243"/>
      <c r="T35" s="252"/>
      <c r="U35" s="247"/>
      <c r="V35" s="252"/>
      <c r="W35" s="247"/>
      <c r="X35" s="251"/>
      <c r="Y35" s="243"/>
      <c r="Z35" s="271"/>
      <c r="AA35" s="256"/>
      <c r="AB35" s="257"/>
      <c r="AC35" s="258"/>
      <c r="AD35" s="239"/>
      <c r="AE35" s="240"/>
      <c r="AF35" s="241"/>
    </row>
    <row r="36" spans="1:32" ht="15" customHeight="1">
      <c r="A36" s="242"/>
      <c r="B36" s="119"/>
      <c r="C36" s="160"/>
      <c r="D36" s="161"/>
      <c r="E36" s="362"/>
      <c r="F36" s="363"/>
      <c r="G36" s="363"/>
      <c r="H36" s="363"/>
      <c r="I36" s="364"/>
      <c r="J36" s="245"/>
      <c r="K36" s="246"/>
      <c r="L36" s="143" t="s">
        <v>8</v>
      </c>
      <c r="M36" s="144" t="s">
        <v>8</v>
      </c>
      <c r="N36" s="143" t="s">
        <v>8</v>
      </c>
      <c r="O36" s="165" t="s">
        <v>8</v>
      </c>
      <c r="P36" s="167" t="s">
        <v>8</v>
      </c>
      <c r="Q36" s="269"/>
      <c r="R36" s="270"/>
      <c r="S36" s="243"/>
      <c r="T36" s="252"/>
      <c r="U36" s="247"/>
      <c r="V36" s="252"/>
      <c r="W36" s="247"/>
      <c r="X36" s="251"/>
      <c r="Y36" s="243"/>
      <c r="Z36" s="271"/>
      <c r="AA36" s="256"/>
      <c r="AB36" s="257"/>
      <c r="AC36" s="258"/>
      <c r="AD36" s="239"/>
      <c r="AE36" s="240"/>
      <c r="AF36" s="241"/>
    </row>
    <row r="37" spans="1:32" ht="15" customHeight="1">
      <c r="A37" s="242"/>
      <c r="B37" s="119"/>
      <c r="C37" s="160"/>
      <c r="D37" s="161"/>
      <c r="E37" s="362"/>
      <c r="F37" s="363"/>
      <c r="G37" s="363"/>
      <c r="H37" s="363"/>
      <c r="I37" s="364"/>
      <c r="J37" s="245"/>
      <c r="K37" s="246"/>
      <c r="L37" s="143" t="s">
        <v>8</v>
      </c>
      <c r="M37" s="144" t="s">
        <v>8</v>
      </c>
      <c r="N37" s="143" t="s">
        <v>8</v>
      </c>
      <c r="O37" s="165" t="s">
        <v>8</v>
      </c>
      <c r="P37" s="167" t="s">
        <v>8</v>
      </c>
      <c r="Q37" s="269"/>
      <c r="R37" s="270"/>
      <c r="S37" s="243"/>
      <c r="T37" s="252"/>
      <c r="U37" s="247"/>
      <c r="V37" s="252"/>
      <c r="W37" s="247"/>
      <c r="X37" s="251"/>
      <c r="Y37" s="243"/>
      <c r="Z37" s="271"/>
      <c r="AA37" s="256"/>
      <c r="AB37" s="257"/>
      <c r="AC37" s="258"/>
      <c r="AD37" s="239"/>
      <c r="AE37" s="240"/>
      <c r="AF37" s="241"/>
    </row>
    <row r="38" spans="1:32" ht="15" customHeight="1">
      <c r="A38" s="242"/>
      <c r="B38" s="119"/>
      <c r="C38" s="160"/>
      <c r="D38" s="161"/>
      <c r="E38" s="362"/>
      <c r="F38" s="363"/>
      <c r="G38" s="363"/>
      <c r="H38" s="363"/>
      <c r="I38" s="364"/>
      <c r="J38" s="245"/>
      <c r="K38" s="246"/>
      <c r="L38" s="143" t="s">
        <v>8</v>
      </c>
      <c r="M38" s="144" t="s">
        <v>8</v>
      </c>
      <c r="N38" s="143" t="s">
        <v>8</v>
      </c>
      <c r="O38" s="165" t="s">
        <v>8</v>
      </c>
      <c r="P38" s="167" t="s">
        <v>8</v>
      </c>
      <c r="Q38" s="269"/>
      <c r="R38" s="270"/>
      <c r="S38" s="243"/>
      <c r="T38" s="252"/>
      <c r="U38" s="247"/>
      <c r="V38" s="252"/>
      <c r="W38" s="247"/>
      <c r="X38" s="251"/>
      <c r="Y38" s="243"/>
      <c r="Z38" s="271"/>
      <c r="AA38" s="256"/>
      <c r="AB38" s="257"/>
      <c r="AC38" s="258"/>
      <c r="AD38" s="239"/>
      <c r="AE38" s="240"/>
      <c r="AF38" s="241"/>
    </row>
    <row r="39" spans="1:32" ht="15" customHeight="1">
      <c r="A39" s="242"/>
      <c r="B39" s="119"/>
      <c r="C39" s="160"/>
      <c r="D39" s="161"/>
      <c r="E39" s="362"/>
      <c r="F39" s="363"/>
      <c r="G39" s="363"/>
      <c r="H39" s="363"/>
      <c r="I39" s="364"/>
      <c r="J39" s="245"/>
      <c r="K39" s="246"/>
      <c r="L39" s="143" t="s">
        <v>8</v>
      </c>
      <c r="M39" s="144" t="s">
        <v>8</v>
      </c>
      <c r="N39" s="143" t="s">
        <v>8</v>
      </c>
      <c r="O39" s="165" t="s">
        <v>8</v>
      </c>
      <c r="P39" s="167" t="s">
        <v>8</v>
      </c>
      <c r="Q39" s="269"/>
      <c r="R39" s="270"/>
      <c r="S39" s="243"/>
      <c r="T39" s="252"/>
      <c r="U39" s="247"/>
      <c r="V39" s="252"/>
      <c r="W39" s="247"/>
      <c r="X39" s="251"/>
      <c r="Y39" s="243"/>
      <c r="Z39" s="271"/>
      <c r="AA39" s="256"/>
      <c r="AB39" s="257"/>
      <c r="AC39" s="258"/>
      <c r="AD39" s="239"/>
      <c r="AE39" s="240"/>
      <c r="AF39" s="241"/>
    </row>
    <row r="40" spans="1:32" ht="15" customHeight="1">
      <c r="A40" s="242"/>
      <c r="B40" s="119"/>
      <c r="C40" s="160"/>
      <c r="D40" s="161"/>
      <c r="E40" s="362"/>
      <c r="F40" s="363"/>
      <c r="G40" s="363"/>
      <c r="H40" s="363"/>
      <c r="I40" s="364"/>
      <c r="J40" s="245"/>
      <c r="K40" s="246"/>
      <c r="L40" s="143" t="s">
        <v>8</v>
      </c>
      <c r="M40" s="144" t="s">
        <v>8</v>
      </c>
      <c r="N40" s="143" t="s">
        <v>8</v>
      </c>
      <c r="O40" s="165" t="s">
        <v>8</v>
      </c>
      <c r="P40" s="167" t="s">
        <v>8</v>
      </c>
      <c r="Q40" s="269"/>
      <c r="R40" s="270"/>
      <c r="S40" s="243"/>
      <c r="T40" s="252"/>
      <c r="U40" s="247"/>
      <c r="V40" s="252"/>
      <c r="W40" s="247"/>
      <c r="X40" s="251"/>
      <c r="Y40" s="243"/>
      <c r="Z40" s="271"/>
      <c r="AA40" s="256"/>
      <c r="AB40" s="257"/>
      <c r="AC40" s="258"/>
      <c r="AD40" s="239"/>
      <c r="AE40" s="240"/>
      <c r="AF40" s="241"/>
    </row>
    <row r="41" spans="1:32" ht="15" customHeight="1">
      <c r="A41" s="242"/>
      <c r="B41" s="119"/>
      <c r="C41" s="160"/>
      <c r="D41" s="161"/>
      <c r="E41" s="362"/>
      <c r="F41" s="363"/>
      <c r="G41" s="363"/>
      <c r="H41" s="363"/>
      <c r="I41" s="364"/>
      <c r="J41" s="245"/>
      <c r="K41" s="246"/>
      <c r="L41" s="143" t="s">
        <v>8</v>
      </c>
      <c r="M41" s="144" t="s">
        <v>8</v>
      </c>
      <c r="N41" s="143" t="s">
        <v>8</v>
      </c>
      <c r="O41" s="165" t="s">
        <v>8</v>
      </c>
      <c r="P41" s="167" t="s">
        <v>8</v>
      </c>
      <c r="Q41" s="269"/>
      <c r="R41" s="270"/>
      <c r="S41" s="243"/>
      <c r="T41" s="252"/>
      <c r="U41" s="247"/>
      <c r="V41" s="252"/>
      <c r="W41" s="247"/>
      <c r="X41" s="251"/>
      <c r="Y41" s="243"/>
      <c r="Z41" s="271"/>
      <c r="AA41" s="256"/>
      <c r="AB41" s="257"/>
      <c r="AC41" s="258"/>
      <c r="AD41" s="239"/>
      <c r="AE41" s="240"/>
      <c r="AF41" s="241"/>
    </row>
    <row r="42" spans="1:32" ht="15" customHeight="1">
      <c r="A42" s="242"/>
      <c r="B42" s="119"/>
      <c r="C42" s="160"/>
      <c r="D42" s="161"/>
      <c r="E42" s="362"/>
      <c r="F42" s="363"/>
      <c r="G42" s="363"/>
      <c r="H42" s="363"/>
      <c r="I42" s="364"/>
      <c r="J42" s="245"/>
      <c r="K42" s="246"/>
      <c r="L42" s="143" t="s">
        <v>8</v>
      </c>
      <c r="M42" s="144" t="s">
        <v>8</v>
      </c>
      <c r="N42" s="143" t="s">
        <v>8</v>
      </c>
      <c r="O42" s="165" t="s">
        <v>8</v>
      </c>
      <c r="P42" s="167" t="s">
        <v>8</v>
      </c>
      <c r="Q42" s="269"/>
      <c r="R42" s="270"/>
      <c r="S42" s="243"/>
      <c r="T42" s="252"/>
      <c r="U42" s="247"/>
      <c r="V42" s="252"/>
      <c r="W42" s="247"/>
      <c r="X42" s="251"/>
      <c r="Y42" s="243"/>
      <c r="Z42" s="271"/>
      <c r="AA42" s="256"/>
      <c r="AB42" s="257"/>
      <c r="AC42" s="258"/>
      <c r="AD42" s="239"/>
      <c r="AE42" s="240"/>
      <c r="AF42" s="241"/>
    </row>
    <row r="43" spans="1:32" ht="15" customHeight="1">
      <c r="A43" s="242"/>
      <c r="B43" s="119"/>
      <c r="C43" s="160"/>
      <c r="D43" s="161"/>
      <c r="E43" s="362"/>
      <c r="F43" s="363"/>
      <c r="G43" s="363"/>
      <c r="H43" s="363"/>
      <c r="I43" s="364"/>
      <c r="J43" s="245"/>
      <c r="K43" s="246"/>
      <c r="L43" s="143" t="s">
        <v>8</v>
      </c>
      <c r="M43" s="144" t="s">
        <v>8</v>
      </c>
      <c r="N43" s="143" t="s">
        <v>8</v>
      </c>
      <c r="O43" s="165" t="s">
        <v>8</v>
      </c>
      <c r="P43" s="167" t="s">
        <v>8</v>
      </c>
      <c r="Q43" s="269"/>
      <c r="R43" s="270"/>
      <c r="S43" s="243"/>
      <c r="T43" s="252"/>
      <c r="U43" s="247"/>
      <c r="V43" s="252"/>
      <c r="W43" s="247"/>
      <c r="X43" s="251"/>
      <c r="Y43" s="243"/>
      <c r="Z43" s="271"/>
      <c r="AA43" s="256"/>
      <c r="AB43" s="257"/>
      <c r="AC43" s="258"/>
      <c r="AD43" s="239"/>
      <c r="AE43" s="240"/>
      <c r="AF43" s="241"/>
    </row>
    <row r="44" spans="1:32" ht="15" customHeight="1">
      <c r="A44" s="242"/>
      <c r="B44" s="119"/>
      <c r="C44" s="160"/>
      <c r="D44" s="161"/>
      <c r="E44" s="362"/>
      <c r="F44" s="363"/>
      <c r="G44" s="363"/>
      <c r="H44" s="363"/>
      <c r="I44" s="364"/>
      <c r="J44" s="245"/>
      <c r="K44" s="246"/>
      <c r="L44" s="143" t="s">
        <v>8</v>
      </c>
      <c r="M44" s="144" t="s">
        <v>8</v>
      </c>
      <c r="N44" s="143" t="s">
        <v>8</v>
      </c>
      <c r="O44" s="165" t="s">
        <v>8</v>
      </c>
      <c r="P44" s="167" t="s">
        <v>8</v>
      </c>
      <c r="Q44" s="269"/>
      <c r="R44" s="270"/>
      <c r="S44" s="243"/>
      <c r="T44" s="252"/>
      <c r="U44" s="247"/>
      <c r="V44" s="252"/>
      <c r="W44" s="247"/>
      <c r="X44" s="251"/>
      <c r="Y44" s="243"/>
      <c r="Z44" s="271"/>
      <c r="AA44" s="256"/>
      <c r="AB44" s="257"/>
      <c r="AC44" s="258"/>
      <c r="AD44" s="239"/>
      <c r="AE44" s="240"/>
      <c r="AF44" s="241"/>
    </row>
    <row r="45" spans="1:32" ht="15" customHeight="1">
      <c r="A45" s="242"/>
      <c r="B45" s="119"/>
      <c r="C45" s="160"/>
      <c r="D45" s="161"/>
      <c r="E45" s="362"/>
      <c r="F45" s="363"/>
      <c r="G45" s="363"/>
      <c r="H45" s="363"/>
      <c r="I45" s="364"/>
      <c r="J45" s="245"/>
      <c r="K45" s="246"/>
      <c r="L45" s="143" t="s">
        <v>8</v>
      </c>
      <c r="M45" s="144" t="s">
        <v>8</v>
      </c>
      <c r="N45" s="143" t="s">
        <v>8</v>
      </c>
      <c r="O45" s="165" t="s">
        <v>8</v>
      </c>
      <c r="P45" s="167" t="s">
        <v>8</v>
      </c>
      <c r="Q45" s="269"/>
      <c r="R45" s="270"/>
      <c r="S45" s="243"/>
      <c r="T45" s="252"/>
      <c r="U45" s="247"/>
      <c r="V45" s="252"/>
      <c r="W45" s="247"/>
      <c r="X45" s="251"/>
      <c r="Y45" s="243"/>
      <c r="Z45" s="271"/>
      <c r="AA45" s="256"/>
      <c r="AB45" s="257"/>
      <c r="AC45" s="258"/>
      <c r="AD45" s="239"/>
      <c r="AE45" s="240"/>
      <c r="AF45" s="241"/>
    </row>
    <row r="46" spans="1:32" ht="15" customHeight="1">
      <c r="A46" s="242"/>
      <c r="B46" s="119"/>
      <c r="C46" s="160"/>
      <c r="D46" s="161"/>
      <c r="E46" s="362"/>
      <c r="F46" s="363"/>
      <c r="G46" s="363"/>
      <c r="H46" s="363"/>
      <c r="I46" s="364"/>
      <c r="J46" s="245"/>
      <c r="K46" s="246"/>
      <c r="L46" s="143" t="s">
        <v>8</v>
      </c>
      <c r="M46" s="144" t="s">
        <v>8</v>
      </c>
      <c r="N46" s="143" t="s">
        <v>8</v>
      </c>
      <c r="O46" s="165" t="s">
        <v>8</v>
      </c>
      <c r="P46" s="167" t="s">
        <v>8</v>
      </c>
      <c r="Q46" s="269"/>
      <c r="R46" s="270"/>
      <c r="S46" s="243"/>
      <c r="T46" s="252"/>
      <c r="U46" s="247"/>
      <c r="V46" s="252"/>
      <c r="W46" s="247"/>
      <c r="X46" s="251"/>
      <c r="Y46" s="243"/>
      <c r="Z46" s="271"/>
      <c r="AA46" s="256"/>
      <c r="AB46" s="257"/>
      <c r="AC46" s="258"/>
      <c r="AD46" s="239"/>
      <c r="AE46" s="240"/>
      <c r="AF46" s="241"/>
    </row>
    <row r="47" spans="1:32" ht="15" customHeight="1">
      <c r="A47" s="242"/>
      <c r="B47" s="119"/>
      <c r="C47" s="160"/>
      <c r="D47" s="161"/>
      <c r="E47" s="362"/>
      <c r="F47" s="363"/>
      <c r="G47" s="363"/>
      <c r="H47" s="363"/>
      <c r="I47" s="364"/>
      <c r="J47" s="245"/>
      <c r="K47" s="246"/>
      <c r="L47" s="143" t="s">
        <v>8</v>
      </c>
      <c r="M47" s="144" t="s">
        <v>8</v>
      </c>
      <c r="N47" s="143" t="s">
        <v>8</v>
      </c>
      <c r="O47" s="165" t="s">
        <v>8</v>
      </c>
      <c r="P47" s="167" t="s">
        <v>8</v>
      </c>
      <c r="Q47" s="269"/>
      <c r="R47" s="270"/>
      <c r="S47" s="243"/>
      <c r="T47" s="252"/>
      <c r="U47" s="247"/>
      <c r="V47" s="252"/>
      <c r="W47" s="247"/>
      <c r="X47" s="251"/>
      <c r="Y47" s="243"/>
      <c r="Z47" s="271"/>
      <c r="AA47" s="256"/>
      <c r="AB47" s="257"/>
      <c r="AC47" s="258"/>
      <c r="AD47" s="239"/>
      <c r="AE47" s="240"/>
      <c r="AF47" s="241"/>
    </row>
    <row r="48" spans="1:32" ht="15" customHeight="1">
      <c r="A48" s="242"/>
      <c r="B48" s="119"/>
      <c r="C48" s="160"/>
      <c r="D48" s="161"/>
      <c r="E48" s="362"/>
      <c r="F48" s="363"/>
      <c r="G48" s="363"/>
      <c r="H48" s="363"/>
      <c r="I48" s="364"/>
      <c r="J48" s="245"/>
      <c r="K48" s="246"/>
      <c r="L48" s="143" t="s">
        <v>8</v>
      </c>
      <c r="M48" s="144" t="s">
        <v>8</v>
      </c>
      <c r="N48" s="143" t="s">
        <v>8</v>
      </c>
      <c r="O48" s="165" t="s">
        <v>8</v>
      </c>
      <c r="P48" s="167" t="s">
        <v>8</v>
      </c>
      <c r="Q48" s="269"/>
      <c r="R48" s="270"/>
      <c r="S48" s="243"/>
      <c r="T48" s="252"/>
      <c r="U48" s="247"/>
      <c r="V48" s="252"/>
      <c r="W48" s="247"/>
      <c r="X48" s="251"/>
      <c r="Y48" s="243"/>
      <c r="Z48" s="271"/>
      <c r="AA48" s="256"/>
      <c r="AB48" s="257"/>
      <c r="AC48" s="258"/>
      <c r="AD48" s="239"/>
      <c r="AE48" s="240"/>
      <c r="AF48" s="241"/>
    </row>
    <row r="49" spans="1:32" ht="15" customHeight="1">
      <c r="A49" s="242"/>
      <c r="B49" s="119"/>
      <c r="C49" s="160"/>
      <c r="D49" s="161"/>
      <c r="E49" s="362"/>
      <c r="F49" s="363"/>
      <c r="G49" s="363"/>
      <c r="H49" s="363"/>
      <c r="I49" s="364"/>
      <c r="J49" s="245"/>
      <c r="K49" s="246"/>
      <c r="L49" s="143" t="s">
        <v>8</v>
      </c>
      <c r="M49" s="144" t="s">
        <v>8</v>
      </c>
      <c r="N49" s="143" t="s">
        <v>8</v>
      </c>
      <c r="O49" s="165" t="s">
        <v>8</v>
      </c>
      <c r="P49" s="167" t="s">
        <v>8</v>
      </c>
      <c r="Q49" s="269"/>
      <c r="R49" s="270"/>
      <c r="S49" s="243"/>
      <c r="T49" s="252"/>
      <c r="U49" s="247"/>
      <c r="V49" s="252"/>
      <c r="W49" s="247"/>
      <c r="X49" s="251"/>
      <c r="Y49" s="243"/>
      <c r="Z49" s="271"/>
      <c r="AA49" s="256"/>
      <c r="AB49" s="257"/>
      <c r="AC49" s="258"/>
      <c r="AD49" s="239"/>
      <c r="AE49" s="240"/>
      <c r="AF49" s="241"/>
    </row>
    <row r="50" spans="1:32" ht="15" customHeight="1">
      <c r="A50" s="242"/>
      <c r="B50" s="119"/>
      <c r="C50" s="160"/>
      <c r="D50" s="161"/>
      <c r="E50" s="362"/>
      <c r="F50" s="363"/>
      <c r="G50" s="363"/>
      <c r="H50" s="363"/>
      <c r="I50" s="364"/>
      <c r="J50" s="245"/>
      <c r="K50" s="246"/>
      <c r="L50" s="143" t="s">
        <v>8</v>
      </c>
      <c r="M50" s="144" t="s">
        <v>8</v>
      </c>
      <c r="N50" s="143" t="s">
        <v>8</v>
      </c>
      <c r="O50" s="165" t="s">
        <v>8</v>
      </c>
      <c r="P50" s="167" t="s">
        <v>8</v>
      </c>
      <c r="Q50" s="269"/>
      <c r="R50" s="270"/>
      <c r="S50" s="243"/>
      <c r="T50" s="252"/>
      <c r="U50" s="247"/>
      <c r="V50" s="252"/>
      <c r="W50" s="247"/>
      <c r="X50" s="251"/>
      <c r="Y50" s="243"/>
      <c r="Z50" s="271"/>
      <c r="AA50" s="256"/>
      <c r="AB50" s="257"/>
      <c r="AC50" s="258"/>
      <c r="AD50" s="239"/>
      <c r="AE50" s="240"/>
      <c r="AF50" s="241"/>
    </row>
    <row r="51" spans="1:32" ht="15" customHeight="1">
      <c r="A51" s="242"/>
      <c r="B51" s="119"/>
      <c r="C51" s="160"/>
      <c r="D51" s="161"/>
      <c r="E51" s="362"/>
      <c r="F51" s="363"/>
      <c r="G51" s="363"/>
      <c r="H51" s="363"/>
      <c r="I51" s="364"/>
      <c r="J51" s="245"/>
      <c r="K51" s="246"/>
      <c r="L51" s="143" t="s">
        <v>8</v>
      </c>
      <c r="M51" s="144" t="s">
        <v>8</v>
      </c>
      <c r="N51" s="143" t="s">
        <v>8</v>
      </c>
      <c r="O51" s="165" t="s">
        <v>8</v>
      </c>
      <c r="P51" s="167" t="s">
        <v>8</v>
      </c>
      <c r="Q51" s="269"/>
      <c r="R51" s="270"/>
      <c r="S51" s="243"/>
      <c r="T51" s="252"/>
      <c r="U51" s="247"/>
      <c r="V51" s="252"/>
      <c r="W51" s="247"/>
      <c r="X51" s="251"/>
      <c r="Y51" s="243"/>
      <c r="Z51" s="271"/>
      <c r="AA51" s="256"/>
      <c r="AB51" s="257"/>
      <c r="AC51" s="258"/>
      <c r="AD51" s="239"/>
      <c r="AE51" s="240"/>
      <c r="AF51" s="241"/>
    </row>
    <row r="52" spans="1:32" ht="15" customHeight="1">
      <c r="A52" s="242"/>
      <c r="B52" s="119"/>
      <c r="C52" s="160"/>
      <c r="D52" s="161"/>
      <c r="E52" s="362"/>
      <c r="F52" s="363"/>
      <c r="G52" s="363"/>
      <c r="H52" s="363"/>
      <c r="I52" s="364"/>
      <c r="J52" s="245"/>
      <c r="K52" s="246"/>
      <c r="L52" s="143" t="s">
        <v>8</v>
      </c>
      <c r="M52" s="144" t="s">
        <v>8</v>
      </c>
      <c r="N52" s="143" t="s">
        <v>8</v>
      </c>
      <c r="O52" s="165" t="s">
        <v>8</v>
      </c>
      <c r="P52" s="167" t="s">
        <v>8</v>
      </c>
      <c r="Q52" s="269"/>
      <c r="R52" s="270"/>
      <c r="S52" s="243"/>
      <c r="T52" s="252"/>
      <c r="U52" s="247"/>
      <c r="V52" s="252"/>
      <c r="W52" s="247"/>
      <c r="X52" s="251"/>
      <c r="Y52" s="243"/>
      <c r="Z52" s="271"/>
      <c r="AA52" s="256"/>
      <c r="AB52" s="257"/>
      <c r="AC52" s="258"/>
      <c r="AD52" s="239"/>
      <c r="AE52" s="240"/>
      <c r="AF52" s="241"/>
    </row>
    <row r="53" spans="1:32" ht="15" customHeight="1">
      <c r="A53" s="242"/>
      <c r="B53" s="119"/>
      <c r="C53" s="160"/>
      <c r="D53" s="161"/>
      <c r="E53" s="362"/>
      <c r="F53" s="363"/>
      <c r="G53" s="363"/>
      <c r="H53" s="363"/>
      <c r="I53" s="364"/>
      <c r="J53" s="245"/>
      <c r="K53" s="246"/>
      <c r="L53" s="143" t="s">
        <v>8</v>
      </c>
      <c r="M53" s="144" t="s">
        <v>8</v>
      </c>
      <c r="N53" s="143" t="s">
        <v>8</v>
      </c>
      <c r="O53" s="165" t="s">
        <v>8</v>
      </c>
      <c r="P53" s="167" t="s">
        <v>8</v>
      </c>
      <c r="Q53" s="269"/>
      <c r="R53" s="270"/>
      <c r="S53" s="243"/>
      <c r="T53" s="252"/>
      <c r="U53" s="247"/>
      <c r="V53" s="252"/>
      <c r="W53" s="247"/>
      <c r="X53" s="251"/>
      <c r="Y53" s="243"/>
      <c r="Z53" s="271"/>
      <c r="AA53" s="256"/>
      <c r="AB53" s="257"/>
      <c r="AC53" s="258"/>
      <c r="AD53" s="239"/>
      <c r="AE53" s="240"/>
      <c r="AF53" s="241"/>
    </row>
    <row r="54" spans="1:32" ht="15" customHeight="1">
      <c r="A54" s="242"/>
      <c r="B54" s="119"/>
      <c r="C54" s="160"/>
      <c r="D54" s="161"/>
      <c r="E54" s="362"/>
      <c r="F54" s="363"/>
      <c r="G54" s="363"/>
      <c r="H54" s="363"/>
      <c r="I54" s="364"/>
      <c r="J54" s="245"/>
      <c r="K54" s="246"/>
      <c r="L54" s="143" t="s">
        <v>8</v>
      </c>
      <c r="M54" s="144" t="s">
        <v>8</v>
      </c>
      <c r="N54" s="143" t="s">
        <v>8</v>
      </c>
      <c r="O54" s="165" t="s">
        <v>8</v>
      </c>
      <c r="P54" s="167" t="s">
        <v>8</v>
      </c>
      <c r="Q54" s="269"/>
      <c r="R54" s="270"/>
      <c r="S54" s="243"/>
      <c r="T54" s="252"/>
      <c r="U54" s="247"/>
      <c r="V54" s="252"/>
      <c r="W54" s="247"/>
      <c r="X54" s="251"/>
      <c r="Y54" s="243"/>
      <c r="Z54" s="271"/>
      <c r="AA54" s="256"/>
      <c r="AB54" s="257"/>
      <c r="AC54" s="258"/>
      <c r="AD54" s="239"/>
      <c r="AE54" s="240"/>
      <c r="AF54" s="241"/>
    </row>
    <row r="55" spans="1:32" ht="15" customHeight="1">
      <c r="A55" s="242"/>
      <c r="B55" s="119"/>
      <c r="C55" s="160"/>
      <c r="D55" s="161"/>
      <c r="E55" s="362"/>
      <c r="F55" s="363"/>
      <c r="G55" s="363"/>
      <c r="H55" s="363"/>
      <c r="I55" s="364"/>
      <c r="J55" s="245"/>
      <c r="K55" s="246"/>
      <c r="L55" s="143" t="s">
        <v>8</v>
      </c>
      <c r="M55" s="144" t="s">
        <v>8</v>
      </c>
      <c r="N55" s="143" t="s">
        <v>8</v>
      </c>
      <c r="O55" s="165" t="s">
        <v>8</v>
      </c>
      <c r="P55" s="167" t="s">
        <v>8</v>
      </c>
      <c r="Q55" s="269"/>
      <c r="R55" s="270"/>
      <c r="S55" s="243"/>
      <c r="T55" s="252"/>
      <c r="U55" s="247"/>
      <c r="V55" s="252"/>
      <c r="W55" s="247"/>
      <c r="X55" s="251"/>
      <c r="Y55" s="243"/>
      <c r="Z55" s="271"/>
      <c r="AA55" s="256"/>
      <c r="AB55" s="257"/>
      <c r="AC55" s="258"/>
      <c r="AD55" s="239"/>
      <c r="AE55" s="240"/>
      <c r="AF55" s="241"/>
    </row>
    <row r="56" spans="1:32" ht="15" customHeight="1">
      <c r="A56" s="242"/>
      <c r="B56" s="119"/>
      <c r="C56" s="160"/>
      <c r="D56" s="161"/>
      <c r="E56" s="362"/>
      <c r="F56" s="363"/>
      <c r="G56" s="363"/>
      <c r="H56" s="363"/>
      <c r="I56" s="364"/>
      <c r="J56" s="245"/>
      <c r="K56" s="246"/>
      <c r="L56" s="143" t="s">
        <v>8</v>
      </c>
      <c r="M56" s="144" t="s">
        <v>8</v>
      </c>
      <c r="N56" s="143" t="s">
        <v>8</v>
      </c>
      <c r="O56" s="165" t="s">
        <v>8</v>
      </c>
      <c r="P56" s="167" t="s">
        <v>8</v>
      </c>
      <c r="Q56" s="269"/>
      <c r="R56" s="270"/>
      <c r="S56" s="243"/>
      <c r="T56" s="252"/>
      <c r="U56" s="247"/>
      <c r="V56" s="252"/>
      <c r="W56" s="247"/>
      <c r="X56" s="251"/>
      <c r="Y56" s="243"/>
      <c r="Z56" s="271"/>
      <c r="AA56" s="256"/>
      <c r="AB56" s="257"/>
      <c r="AC56" s="258"/>
      <c r="AD56" s="239"/>
      <c r="AE56" s="240"/>
      <c r="AF56" s="241"/>
    </row>
    <row r="57" spans="1:32" ht="15" customHeight="1">
      <c r="A57" s="242"/>
      <c r="B57" s="119"/>
      <c r="C57" s="160"/>
      <c r="D57" s="161"/>
      <c r="E57" s="362"/>
      <c r="F57" s="363"/>
      <c r="G57" s="363"/>
      <c r="H57" s="363"/>
      <c r="I57" s="364"/>
      <c r="J57" s="245"/>
      <c r="K57" s="246"/>
      <c r="L57" s="143" t="s">
        <v>8</v>
      </c>
      <c r="M57" s="144" t="s">
        <v>8</v>
      </c>
      <c r="N57" s="143" t="s">
        <v>8</v>
      </c>
      <c r="O57" s="165" t="s">
        <v>8</v>
      </c>
      <c r="P57" s="167" t="s">
        <v>8</v>
      </c>
      <c r="Q57" s="269"/>
      <c r="R57" s="270"/>
      <c r="S57" s="243"/>
      <c r="T57" s="252"/>
      <c r="U57" s="247"/>
      <c r="V57" s="252"/>
      <c r="W57" s="247"/>
      <c r="X57" s="251"/>
      <c r="Y57" s="243"/>
      <c r="Z57" s="271"/>
      <c r="AA57" s="256"/>
      <c r="AB57" s="257"/>
      <c r="AC57" s="258"/>
      <c r="AD57" s="239"/>
      <c r="AE57" s="240"/>
      <c r="AF57" s="241"/>
    </row>
    <row r="58" spans="1:32" ht="15" customHeight="1">
      <c r="A58" s="242"/>
      <c r="B58" s="119"/>
      <c r="C58" s="160"/>
      <c r="D58" s="161"/>
      <c r="E58" s="362"/>
      <c r="F58" s="363"/>
      <c r="G58" s="363"/>
      <c r="H58" s="363"/>
      <c r="I58" s="364"/>
      <c r="J58" s="245"/>
      <c r="K58" s="246"/>
      <c r="L58" s="143" t="s">
        <v>8</v>
      </c>
      <c r="M58" s="144" t="s">
        <v>8</v>
      </c>
      <c r="N58" s="143" t="s">
        <v>8</v>
      </c>
      <c r="O58" s="165" t="s">
        <v>8</v>
      </c>
      <c r="P58" s="167" t="s">
        <v>8</v>
      </c>
      <c r="Q58" s="269"/>
      <c r="R58" s="270"/>
      <c r="S58" s="243"/>
      <c r="T58" s="252"/>
      <c r="U58" s="247"/>
      <c r="V58" s="252"/>
      <c r="W58" s="247"/>
      <c r="X58" s="251"/>
      <c r="Y58" s="243"/>
      <c r="Z58" s="271"/>
      <c r="AA58" s="256"/>
      <c r="AB58" s="257"/>
      <c r="AC58" s="258"/>
      <c r="AD58" s="239"/>
      <c r="AE58" s="240"/>
      <c r="AF58" s="241"/>
    </row>
    <row r="59" spans="1:32" ht="15" customHeight="1">
      <c r="A59" s="242"/>
      <c r="B59" s="119"/>
      <c r="C59" s="160"/>
      <c r="D59" s="161"/>
      <c r="E59" s="362"/>
      <c r="F59" s="363"/>
      <c r="G59" s="363"/>
      <c r="H59" s="363"/>
      <c r="I59" s="364"/>
      <c r="J59" s="245"/>
      <c r="K59" s="246"/>
      <c r="L59" s="143" t="s">
        <v>8</v>
      </c>
      <c r="M59" s="144" t="s">
        <v>8</v>
      </c>
      <c r="N59" s="143" t="s">
        <v>8</v>
      </c>
      <c r="O59" s="165" t="s">
        <v>8</v>
      </c>
      <c r="P59" s="167" t="s">
        <v>8</v>
      </c>
      <c r="Q59" s="269"/>
      <c r="R59" s="270"/>
      <c r="S59" s="243"/>
      <c r="T59" s="252"/>
      <c r="U59" s="247"/>
      <c r="V59" s="252"/>
      <c r="W59" s="247"/>
      <c r="X59" s="251"/>
      <c r="Y59" s="243"/>
      <c r="Z59" s="271"/>
      <c r="AA59" s="256"/>
      <c r="AB59" s="257"/>
      <c r="AC59" s="258"/>
      <c r="AD59" s="239"/>
      <c r="AE59" s="240"/>
      <c r="AF59" s="241"/>
    </row>
    <row r="60" spans="1:32" ht="15" customHeight="1">
      <c r="A60" s="242"/>
      <c r="B60" s="119"/>
      <c r="C60" s="160"/>
      <c r="D60" s="161"/>
      <c r="E60" s="362"/>
      <c r="F60" s="363"/>
      <c r="G60" s="363"/>
      <c r="H60" s="363"/>
      <c r="I60" s="364"/>
      <c r="J60" s="245"/>
      <c r="K60" s="246"/>
      <c r="L60" s="143" t="s">
        <v>8</v>
      </c>
      <c r="M60" s="144" t="s">
        <v>8</v>
      </c>
      <c r="N60" s="143" t="s">
        <v>8</v>
      </c>
      <c r="O60" s="165" t="s">
        <v>8</v>
      </c>
      <c r="P60" s="167" t="s">
        <v>8</v>
      </c>
      <c r="Q60" s="269"/>
      <c r="R60" s="270"/>
      <c r="S60" s="243"/>
      <c r="T60" s="252"/>
      <c r="U60" s="247"/>
      <c r="V60" s="252"/>
      <c r="W60" s="247"/>
      <c r="X60" s="251"/>
      <c r="Y60" s="243"/>
      <c r="Z60" s="271"/>
      <c r="AA60" s="256"/>
      <c r="AB60" s="257"/>
      <c r="AC60" s="258"/>
      <c r="AD60" s="239"/>
      <c r="AE60" s="240"/>
      <c r="AF60" s="241"/>
    </row>
    <row r="61" spans="1:32" ht="15" customHeight="1">
      <c r="A61" s="242"/>
      <c r="B61" s="119"/>
      <c r="C61" s="160"/>
      <c r="D61" s="161"/>
      <c r="E61" s="362"/>
      <c r="F61" s="363"/>
      <c r="G61" s="363"/>
      <c r="H61" s="363"/>
      <c r="I61" s="364"/>
      <c r="J61" s="245"/>
      <c r="K61" s="246"/>
      <c r="L61" s="143" t="s">
        <v>8</v>
      </c>
      <c r="M61" s="144" t="s">
        <v>8</v>
      </c>
      <c r="N61" s="143" t="s">
        <v>8</v>
      </c>
      <c r="O61" s="165" t="s">
        <v>8</v>
      </c>
      <c r="P61" s="167" t="s">
        <v>8</v>
      </c>
      <c r="Q61" s="269"/>
      <c r="R61" s="270"/>
      <c r="S61" s="243"/>
      <c r="T61" s="252"/>
      <c r="U61" s="247"/>
      <c r="V61" s="252"/>
      <c r="W61" s="247"/>
      <c r="X61" s="251"/>
      <c r="Y61" s="243"/>
      <c r="Z61" s="271"/>
      <c r="AA61" s="256"/>
      <c r="AB61" s="257"/>
      <c r="AC61" s="258"/>
      <c r="AD61" s="239"/>
      <c r="AE61" s="240"/>
      <c r="AF61" s="241"/>
    </row>
    <row r="62" spans="1:32" ht="15" customHeight="1">
      <c r="A62" s="242"/>
      <c r="B62" s="119"/>
      <c r="C62" s="160"/>
      <c r="D62" s="161"/>
      <c r="E62" s="362"/>
      <c r="F62" s="363"/>
      <c r="G62" s="363"/>
      <c r="H62" s="363"/>
      <c r="I62" s="364"/>
      <c r="J62" s="245"/>
      <c r="K62" s="246"/>
      <c r="L62" s="143" t="s">
        <v>8</v>
      </c>
      <c r="M62" s="144" t="s">
        <v>8</v>
      </c>
      <c r="N62" s="143" t="s">
        <v>8</v>
      </c>
      <c r="O62" s="165" t="s">
        <v>8</v>
      </c>
      <c r="P62" s="167" t="s">
        <v>8</v>
      </c>
      <c r="Q62" s="269"/>
      <c r="R62" s="270"/>
      <c r="S62" s="243"/>
      <c r="T62" s="252"/>
      <c r="U62" s="247"/>
      <c r="V62" s="252"/>
      <c r="W62" s="247"/>
      <c r="X62" s="251"/>
      <c r="Y62" s="243"/>
      <c r="Z62" s="271"/>
      <c r="AA62" s="256"/>
      <c r="AB62" s="257"/>
      <c r="AC62" s="258"/>
      <c r="AD62" s="239"/>
      <c r="AE62" s="240"/>
      <c r="AF62" s="241"/>
    </row>
    <row r="63" spans="1:32" ht="15" customHeight="1">
      <c r="A63" s="244"/>
      <c r="B63" s="119"/>
      <c r="C63" s="160"/>
      <c r="D63" s="161"/>
      <c r="E63" s="362"/>
      <c r="F63" s="363"/>
      <c r="G63" s="363"/>
      <c r="H63" s="363"/>
      <c r="I63" s="364"/>
      <c r="J63" s="245"/>
      <c r="K63" s="246"/>
      <c r="L63" s="143" t="s">
        <v>8</v>
      </c>
      <c r="M63" s="144" t="s">
        <v>8</v>
      </c>
      <c r="N63" s="143" t="s">
        <v>8</v>
      </c>
      <c r="O63" s="165" t="s">
        <v>8</v>
      </c>
      <c r="P63" s="167" t="s">
        <v>8</v>
      </c>
      <c r="Q63" s="269"/>
      <c r="R63" s="270"/>
      <c r="S63" s="243"/>
      <c r="T63" s="252"/>
      <c r="U63" s="247"/>
      <c r="V63" s="252"/>
      <c r="W63" s="247"/>
      <c r="X63" s="251"/>
      <c r="Y63" s="243"/>
      <c r="Z63" s="271"/>
      <c r="AA63" s="256"/>
      <c r="AB63" s="257"/>
      <c r="AC63" s="258"/>
      <c r="AD63" s="239"/>
      <c r="AE63" s="240"/>
      <c r="AF63" s="241"/>
    </row>
    <row r="64" spans="1:32" ht="15" customHeight="1">
      <c r="A64" s="242"/>
      <c r="B64" s="119"/>
      <c r="C64" s="160"/>
      <c r="D64" s="161"/>
      <c r="E64" s="362"/>
      <c r="F64" s="363"/>
      <c r="G64" s="363"/>
      <c r="H64" s="363"/>
      <c r="I64" s="364"/>
      <c r="J64" s="245"/>
      <c r="K64" s="246"/>
      <c r="L64" s="143" t="s">
        <v>8</v>
      </c>
      <c r="M64" s="144" t="s">
        <v>8</v>
      </c>
      <c r="N64" s="143" t="s">
        <v>8</v>
      </c>
      <c r="O64" s="165" t="s">
        <v>8</v>
      </c>
      <c r="P64" s="167" t="s">
        <v>8</v>
      </c>
      <c r="Q64" s="269"/>
      <c r="R64" s="270"/>
      <c r="S64" s="243"/>
      <c r="T64" s="252"/>
      <c r="U64" s="247"/>
      <c r="V64" s="252"/>
      <c r="W64" s="247"/>
      <c r="X64" s="251"/>
      <c r="Y64" s="243"/>
      <c r="Z64" s="271"/>
      <c r="AA64" s="256"/>
      <c r="AB64" s="257"/>
      <c r="AC64" s="258"/>
      <c r="AD64" s="239"/>
      <c r="AE64" s="240"/>
      <c r="AF64" s="241"/>
    </row>
    <row r="65" spans="1:32">
      <c r="A65" s="242"/>
      <c r="B65" s="140"/>
      <c r="C65" s="141"/>
      <c r="D65" s="161"/>
      <c r="E65" s="362"/>
      <c r="F65" s="363"/>
      <c r="G65" s="363"/>
      <c r="H65" s="363"/>
      <c r="I65" s="364"/>
      <c r="J65" s="140"/>
      <c r="K65" s="174"/>
      <c r="L65" s="143" t="s">
        <v>8</v>
      </c>
      <c r="M65" s="144" t="s">
        <v>8</v>
      </c>
      <c r="N65" s="143" t="s">
        <v>8</v>
      </c>
      <c r="O65" s="165" t="s">
        <v>8</v>
      </c>
      <c r="P65" s="167" t="s">
        <v>8</v>
      </c>
      <c r="Q65" s="250"/>
      <c r="R65" s="251"/>
      <c r="S65" s="243"/>
      <c r="T65" s="252"/>
      <c r="U65" s="247"/>
      <c r="V65" s="252"/>
      <c r="W65" s="247"/>
      <c r="X65" s="251"/>
      <c r="Y65" s="273"/>
      <c r="Z65" s="255"/>
      <c r="AA65" s="256"/>
      <c r="AB65" s="257"/>
      <c r="AC65" s="258"/>
      <c r="AD65" s="239"/>
      <c r="AE65" s="240"/>
      <c r="AF65" s="241"/>
    </row>
    <row r="66" spans="1:32">
      <c r="A66" s="242"/>
      <c r="B66" s="140"/>
      <c r="C66" s="141"/>
      <c r="D66" s="161"/>
      <c r="E66" s="362"/>
      <c r="F66" s="363"/>
      <c r="G66" s="363"/>
      <c r="H66" s="363"/>
      <c r="I66" s="364"/>
      <c r="J66" s="140"/>
      <c r="K66" s="174"/>
      <c r="L66" s="143" t="s">
        <v>8</v>
      </c>
      <c r="M66" s="144" t="s">
        <v>8</v>
      </c>
      <c r="N66" s="143" t="s">
        <v>8</v>
      </c>
      <c r="O66" s="165" t="s">
        <v>8</v>
      </c>
      <c r="P66" s="167" t="s">
        <v>8</v>
      </c>
      <c r="Q66" s="250"/>
      <c r="R66" s="251"/>
      <c r="S66" s="243"/>
      <c r="T66" s="252"/>
      <c r="U66" s="247"/>
      <c r="V66" s="252"/>
      <c r="W66" s="247"/>
      <c r="X66" s="251"/>
      <c r="Y66" s="273"/>
      <c r="Z66" s="255"/>
      <c r="AA66" s="256"/>
      <c r="AB66" s="257"/>
      <c r="AC66" s="258"/>
      <c r="AD66" s="239"/>
      <c r="AE66" s="240"/>
      <c r="AF66" s="241"/>
    </row>
    <row r="67" spans="1:32" ht="15" customHeight="1">
      <c r="A67" s="242"/>
      <c r="B67" s="140"/>
      <c r="C67" s="141"/>
      <c r="D67" s="161"/>
      <c r="E67" s="362"/>
      <c r="F67" s="363"/>
      <c r="G67" s="363"/>
      <c r="H67" s="363"/>
      <c r="I67" s="364"/>
      <c r="J67" s="140"/>
      <c r="K67" s="174"/>
      <c r="L67" s="143" t="s">
        <v>8</v>
      </c>
      <c r="M67" s="144" t="s">
        <v>8</v>
      </c>
      <c r="N67" s="143" t="s">
        <v>8</v>
      </c>
      <c r="O67" s="165" t="s">
        <v>8</v>
      </c>
      <c r="P67" s="167" t="s">
        <v>8</v>
      </c>
      <c r="Q67" s="269"/>
      <c r="R67" s="270"/>
      <c r="S67" s="243"/>
      <c r="T67" s="252"/>
      <c r="U67" s="243"/>
      <c r="V67" s="252"/>
      <c r="W67" s="247"/>
      <c r="X67" s="251"/>
      <c r="Y67" s="243"/>
      <c r="Z67" s="271"/>
      <c r="AA67" s="256"/>
      <c r="AB67" s="257"/>
      <c r="AC67" s="258"/>
      <c r="AD67" s="239"/>
      <c r="AE67" s="240"/>
      <c r="AF67" s="241"/>
    </row>
    <row r="68" spans="1:32" ht="15" customHeight="1">
      <c r="A68" s="242"/>
      <c r="B68" s="140"/>
      <c r="C68" s="141"/>
      <c r="D68" s="161"/>
      <c r="E68" s="362"/>
      <c r="F68" s="363"/>
      <c r="G68" s="363"/>
      <c r="H68" s="363"/>
      <c r="I68" s="364"/>
      <c r="J68" s="140"/>
      <c r="K68" s="174"/>
      <c r="L68" s="143" t="s">
        <v>8</v>
      </c>
      <c r="M68" s="144" t="s">
        <v>8</v>
      </c>
      <c r="N68" s="143" t="s">
        <v>8</v>
      </c>
      <c r="O68" s="165" t="s">
        <v>8</v>
      </c>
      <c r="P68" s="167" t="s">
        <v>8</v>
      </c>
      <c r="Q68" s="269"/>
      <c r="R68" s="252"/>
      <c r="S68" s="247"/>
      <c r="T68" s="252"/>
      <c r="U68" s="247"/>
      <c r="V68" s="252"/>
      <c r="W68" s="247"/>
      <c r="X68" s="251"/>
      <c r="Y68" s="243"/>
      <c r="Z68" s="271"/>
      <c r="AA68" s="256"/>
      <c r="AB68" s="257"/>
      <c r="AC68" s="258"/>
      <c r="AD68" s="239"/>
      <c r="AE68" s="240"/>
      <c r="AF68" s="241"/>
    </row>
    <row r="69" spans="1:32" ht="15" customHeight="1">
      <c r="A69" s="242"/>
      <c r="B69" s="140"/>
      <c r="C69" s="141"/>
      <c r="D69" s="161"/>
      <c r="E69" s="362"/>
      <c r="F69" s="363"/>
      <c r="G69" s="363"/>
      <c r="H69" s="363"/>
      <c r="I69" s="364"/>
      <c r="J69" s="140"/>
      <c r="K69" s="174"/>
      <c r="L69" s="143" t="s">
        <v>8</v>
      </c>
      <c r="M69" s="144" t="s">
        <v>8</v>
      </c>
      <c r="N69" s="143" t="s">
        <v>8</v>
      </c>
      <c r="O69" s="165" t="s">
        <v>8</v>
      </c>
      <c r="P69" s="167" t="s">
        <v>8</v>
      </c>
      <c r="Q69" s="250"/>
      <c r="R69" s="251"/>
      <c r="S69" s="243"/>
      <c r="T69" s="252"/>
      <c r="U69" s="243"/>
      <c r="V69" s="252"/>
      <c r="W69" s="247"/>
      <c r="X69" s="251"/>
      <c r="Y69" s="273"/>
      <c r="Z69" s="255"/>
      <c r="AA69" s="256"/>
      <c r="AB69" s="257"/>
      <c r="AC69" s="258"/>
      <c r="AD69" s="239"/>
      <c r="AE69" s="240"/>
      <c r="AF69" s="241"/>
    </row>
    <row r="70" spans="1:32" ht="15" customHeight="1">
      <c r="A70" s="242"/>
      <c r="B70" s="140"/>
      <c r="C70" s="141"/>
      <c r="D70" s="161"/>
      <c r="E70" s="362"/>
      <c r="F70" s="363"/>
      <c r="G70" s="363"/>
      <c r="H70" s="363"/>
      <c r="I70" s="364"/>
      <c r="J70" s="140"/>
      <c r="K70" s="174"/>
      <c r="L70" s="143" t="s">
        <v>8</v>
      </c>
      <c r="M70" s="144" t="s">
        <v>8</v>
      </c>
      <c r="N70" s="143" t="s">
        <v>8</v>
      </c>
      <c r="O70" s="165" t="s">
        <v>8</v>
      </c>
      <c r="P70" s="167" t="s">
        <v>8</v>
      </c>
      <c r="Q70" s="269"/>
      <c r="R70" s="270"/>
      <c r="S70" s="243"/>
      <c r="T70" s="252"/>
      <c r="U70" s="243"/>
      <c r="V70" s="252"/>
      <c r="W70" s="247"/>
      <c r="X70" s="251"/>
      <c r="Y70" s="243"/>
      <c r="Z70" s="271"/>
      <c r="AA70" s="256"/>
      <c r="AB70" s="257"/>
      <c r="AC70" s="258"/>
      <c r="AD70" s="239"/>
      <c r="AE70" s="240"/>
      <c r="AF70" s="241"/>
    </row>
    <row r="71" spans="1:32" ht="15" customHeight="1">
      <c r="A71" s="242"/>
      <c r="B71" s="140"/>
      <c r="C71" s="141"/>
      <c r="D71" s="161"/>
      <c r="E71" s="362"/>
      <c r="F71" s="363"/>
      <c r="G71" s="363"/>
      <c r="H71" s="363"/>
      <c r="I71" s="364"/>
      <c r="J71" s="140"/>
      <c r="K71" s="174"/>
      <c r="L71" s="143" t="s">
        <v>8</v>
      </c>
      <c r="M71" s="144" t="s">
        <v>8</v>
      </c>
      <c r="N71" s="143" t="s">
        <v>8</v>
      </c>
      <c r="O71" s="165" t="s">
        <v>8</v>
      </c>
      <c r="P71" s="167" t="s">
        <v>8</v>
      </c>
      <c r="Q71" s="269"/>
      <c r="R71" s="252"/>
      <c r="S71" s="247"/>
      <c r="T71" s="252"/>
      <c r="U71" s="247"/>
      <c r="V71" s="252"/>
      <c r="W71" s="247"/>
      <c r="X71" s="251"/>
      <c r="Y71" s="243"/>
      <c r="Z71" s="271"/>
      <c r="AA71" s="256"/>
      <c r="AB71" s="257"/>
      <c r="AC71" s="258"/>
      <c r="AD71" s="239"/>
      <c r="AE71" s="240"/>
      <c r="AF71" s="241"/>
    </row>
    <row r="72" spans="1:32">
      <c r="A72" s="242"/>
      <c r="B72" s="140"/>
      <c r="C72" s="141"/>
      <c r="D72" s="161"/>
      <c r="E72" s="362"/>
      <c r="F72" s="363"/>
      <c r="G72" s="363"/>
      <c r="H72" s="363"/>
      <c r="I72" s="364"/>
      <c r="J72" s="140"/>
      <c r="K72" s="174"/>
      <c r="L72" s="143" t="s">
        <v>8</v>
      </c>
      <c r="M72" s="144" t="s">
        <v>8</v>
      </c>
      <c r="N72" s="143" t="s">
        <v>8</v>
      </c>
      <c r="O72" s="165" t="s">
        <v>8</v>
      </c>
      <c r="P72" s="167" t="s">
        <v>8</v>
      </c>
      <c r="Q72" s="250"/>
      <c r="R72" s="251"/>
      <c r="S72" s="243"/>
      <c r="T72" s="252"/>
      <c r="U72" s="247"/>
      <c r="V72" s="252"/>
      <c r="W72" s="247"/>
      <c r="X72" s="251"/>
      <c r="Y72" s="273"/>
      <c r="Z72" s="255"/>
      <c r="AA72" s="256"/>
      <c r="AB72" s="257"/>
      <c r="AC72" s="258"/>
      <c r="AD72" s="239"/>
      <c r="AE72" s="240"/>
      <c r="AF72" s="241"/>
    </row>
    <row r="73" spans="1:32">
      <c r="A73" s="242"/>
      <c r="B73" s="140"/>
      <c r="C73" s="141"/>
      <c r="D73" s="161"/>
      <c r="E73" s="362"/>
      <c r="F73" s="363"/>
      <c r="G73" s="363"/>
      <c r="H73" s="363"/>
      <c r="I73" s="364"/>
      <c r="J73" s="140"/>
      <c r="K73" s="174"/>
      <c r="L73" s="143" t="s">
        <v>8</v>
      </c>
      <c r="M73" s="144" t="s">
        <v>8</v>
      </c>
      <c r="N73" s="143" t="s">
        <v>8</v>
      </c>
      <c r="O73" s="165" t="s">
        <v>8</v>
      </c>
      <c r="P73" s="167" t="s">
        <v>8</v>
      </c>
      <c r="Q73" s="250"/>
      <c r="R73" s="251"/>
      <c r="S73" s="243"/>
      <c r="T73" s="252"/>
      <c r="U73" s="247"/>
      <c r="V73" s="252"/>
      <c r="W73" s="247"/>
      <c r="X73" s="251"/>
      <c r="Y73" s="273"/>
      <c r="Z73" s="255"/>
      <c r="AA73" s="256"/>
      <c r="AB73" s="257"/>
      <c r="AC73" s="258"/>
      <c r="AD73" s="239"/>
      <c r="AE73" s="240"/>
      <c r="AF73" s="241"/>
    </row>
    <row r="74" spans="1:32" ht="15" customHeight="1">
      <c r="A74" s="242"/>
      <c r="B74" s="119"/>
      <c r="C74" s="160"/>
      <c r="D74" s="161"/>
      <c r="E74" s="362"/>
      <c r="F74" s="363"/>
      <c r="G74" s="363"/>
      <c r="H74" s="363"/>
      <c r="I74" s="364"/>
      <c r="J74" s="245"/>
      <c r="K74" s="246"/>
      <c r="L74" s="143" t="s">
        <v>8</v>
      </c>
      <c r="M74" s="144" t="s">
        <v>8</v>
      </c>
      <c r="N74" s="143" t="s">
        <v>8</v>
      </c>
      <c r="O74" s="165" t="s">
        <v>8</v>
      </c>
      <c r="P74" s="167" t="s">
        <v>8</v>
      </c>
      <c r="Q74" s="269"/>
      <c r="R74" s="270"/>
      <c r="S74" s="243"/>
      <c r="T74" s="252"/>
      <c r="U74" s="247"/>
      <c r="V74" s="252"/>
      <c r="W74" s="247"/>
      <c r="X74" s="251"/>
      <c r="Y74" s="243"/>
      <c r="Z74" s="271"/>
      <c r="AA74" s="256"/>
      <c r="AB74" s="257"/>
      <c r="AC74" s="258"/>
      <c r="AD74" s="239"/>
      <c r="AE74" s="240"/>
      <c r="AF74" s="241"/>
    </row>
    <row r="75" spans="1:32" ht="15" customHeight="1">
      <c r="A75" s="242"/>
      <c r="B75" s="119"/>
      <c r="C75" s="160"/>
      <c r="D75" s="161"/>
      <c r="E75" s="362"/>
      <c r="F75" s="363"/>
      <c r="G75" s="363"/>
      <c r="H75" s="363"/>
      <c r="I75" s="364"/>
      <c r="J75" s="245"/>
      <c r="K75" s="246"/>
      <c r="L75" s="143" t="s">
        <v>8</v>
      </c>
      <c r="M75" s="144" t="s">
        <v>8</v>
      </c>
      <c r="N75" s="143" t="s">
        <v>8</v>
      </c>
      <c r="O75" s="165" t="s">
        <v>8</v>
      </c>
      <c r="P75" s="167" t="s">
        <v>8</v>
      </c>
      <c r="Q75" s="269"/>
      <c r="R75" s="270"/>
      <c r="S75" s="243"/>
      <c r="T75" s="252"/>
      <c r="U75" s="247"/>
      <c r="V75" s="252"/>
      <c r="W75" s="247"/>
      <c r="X75" s="251"/>
      <c r="Y75" s="243"/>
      <c r="Z75" s="271"/>
      <c r="AA75" s="256"/>
      <c r="AB75" s="257"/>
      <c r="AC75" s="258"/>
      <c r="AD75" s="239"/>
      <c r="AE75" s="240"/>
      <c r="AF75" s="241"/>
    </row>
    <row r="76" spans="1:32">
      <c r="A76" s="242"/>
      <c r="B76" s="119"/>
      <c r="C76" s="243"/>
      <c r="D76" s="244"/>
      <c r="E76" s="362"/>
      <c r="F76" s="363"/>
      <c r="G76" s="363"/>
      <c r="H76" s="363"/>
      <c r="I76" s="364"/>
      <c r="J76" s="245"/>
      <c r="K76" s="246"/>
      <c r="L76" s="143" t="s">
        <v>8</v>
      </c>
      <c r="M76" s="144" t="s">
        <v>8</v>
      </c>
      <c r="N76" s="143" t="s">
        <v>8</v>
      </c>
      <c r="O76" s="165" t="s">
        <v>8</v>
      </c>
      <c r="P76" s="167" t="s">
        <v>8</v>
      </c>
      <c r="Q76" s="250"/>
      <c r="R76" s="251"/>
      <c r="S76" s="243"/>
      <c r="T76" s="252"/>
      <c r="U76" s="247"/>
      <c r="V76" s="252"/>
      <c r="W76" s="247"/>
      <c r="X76" s="251"/>
      <c r="Y76" s="273"/>
      <c r="Z76" s="255"/>
      <c r="AA76" s="256"/>
      <c r="AB76" s="257"/>
      <c r="AC76" s="258"/>
      <c r="AD76" s="239"/>
      <c r="AE76" s="240"/>
      <c r="AF76" s="241"/>
    </row>
    <row r="77" spans="1:32" ht="15" customHeight="1">
      <c r="A77" s="242"/>
      <c r="B77" s="119"/>
      <c r="C77" s="160"/>
      <c r="D77" s="161"/>
      <c r="E77" s="362"/>
      <c r="F77" s="363"/>
      <c r="G77" s="363"/>
      <c r="H77" s="363"/>
      <c r="I77" s="364"/>
      <c r="J77" s="245"/>
      <c r="K77" s="246"/>
      <c r="L77" s="143" t="s">
        <v>8</v>
      </c>
      <c r="M77" s="144" t="s">
        <v>8</v>
      </c>
      <c r="N77" s="143" t="s">
        <v>8</v>
      </c>
      <c r="O77" s="165" t="s">
        <v>8</v>
      </c>
      <c r="P77" s="167" t="s">
        <v>8</v>
      </c>
      <c r="Q77" s="269"/>
      <c r="R77" s="270"/>
      <c r="S77" s="243"/>
      <c r="T77" s="252"/>
      <c r="U77" s="247"/>
      <c r="V77" s="252"/>
      <c r="W77" s="247"/>
      <c r="X77" s="251"/>
      <c r="Y77" s="243"/>
      <c r="Z77" s="271"/>
      <c r="AA77" s="256"/>
      <c r="AB77" s="257"/>
      <c r="AC77" s="258"/>
      <c r="AD77" s="239"/>
      <c r="AE77" s="240"/>
      <c r="AF77" s="241"/>
    </row>
    <row r="78" spans="1:32" ht="15" customHeight="1">
      <c r="A78" s="242"/>
      <c r="B78" s="119"/>
      <c r="C78" s="160"/>
      <c r="D78" s="161"/>
      <c r="E78" s="362"/>
      <c r="F78" s="363"/>
      <c r="G78" s="363"/>
      <c r="H78" s="363"/>
      <c r="I78" s="364"/>
      <c r="J78" s="245"/>
      <c r="K78" s="246"/>
      <c r="L78" s="143" t="s">
        <v>8</v>
      </c>
      <c r="M78" s="144" t="s">
        <v>8</v>
      </c>
      <c r="N78" s="143" t="s">
        <v>8</v>
      </c>
      <c r="O78" s="165" t="s">
        <v>8</v>
      </c>
      <c r="P78" s="167" t="s">
        <v>8</v>
      </c>
      <c r="Q78" s="269"/>
      <c r="R78" s="270"/>
      <c r="S78" s="243"/>
      <c r="T78" s="252"/>
      <c r="U78" s="247"/>
      <c r="V78" s="252"/>
      <c r="W78" s="247"/>
      <c r="X78" s="251"/>
      <c r="Y78" s="243"/>
      <c r="Z78" s="271"/>
      <c r="AA78" s="256"/>
      <c r="AB78" s="257"/>
      <c r="AC78" s="258"/>
      <c r="AD78" s="239"/>
      <c r="AE78" s="240"/>
      <c r="AF78" s="241"/>
    </row>
    <row r="79" spans="1:32">
      <c r="A79" s="242"/>
      <c r="B79" s="119"/>
      <c r="C79" s="243"/>
      <c r="D79" s="244"/>
      <c r="E79" s="362"/>
      <c r="F79" s="363"/>
      <c r="G79" s="363"/>
      <c r="H79" s="363"/>
      <c r="I79" s="364"/>
      <c r="J79" s="245"/>
      <c r="K79" s="246"/>
      <c r="L79" s="143" t="s">
        <v>8</v>
      </c>
      <c r="M79" s="144" t="s">
        <v>8</v>
      </c>
      <c r="N79" s="143" t="s">
        <v>8</v>
      </c>
      <c r="O79" s="165" t="s">
        <v>8</v>
      </c>
      <c r="P79" s="167" t="s">
        <v>8</v>
      </c>
      <c r="Q79" s="250"/>
      <c r="R79" s="251"/>
      <c r="S79" s="243"/>
      <c r="T79" s="252"/>
      <c r="U79" s="247"/>
      <c r="V79" s="252"/>
      <c r="W79" s="247"/>
      <c r="X79" s="251"/>
      <c r="Y79" s="273"/>
      <c r="Z79" s="255"/>
      <c r="AA79" s="256"/>
      <c r="AB79" s="257"/>
      <c r="AC79" s="258"/>
      <c r="AD79" s="239"/>
      <c r="AE79" s="240"/>
      <c r="AF79" s="241"/>
    </row>
    <row r="80" spans="1:32" ht="15" customHeight="1">
      <c r="A80" s="242"/>
      <c r="B80" s="119"/>
      <c r="C80" s="160"/>
      <c r="D80" s="161"/>
      <c r="E80" s="362"/>
      <c r="F80" s="363"/>
      <c r="G80" s="363"/>
      <c r="H80" s="363"/>
      <c r="I80" s="364"/>
      <c r="J80" s="245"/>
      <c r="K80" s="246"/>
      <c r="L80" s="143" t="s">
        <v>8</v>
      </c>
      <c r="M80" s="144" t="s">
        <v>8</v>
      </c>
      <c r="N80" s="143" t="s">
        <v>8</v>
      </c>
      <c r="O80" s="165" t="s">
        <v>8</v>
      </c>
      <c r="P80" s="167" t="s">
        <v>8</v>
      </c>
      <c r="Q80" s="269"/>
      <c r="R80" s="270"/>
      <c r="S80" s="243"/>
      <c r="T80" s="252"/>
      <c r="U80" s="247"/>
      <c r="V80" s="252"/>
      <c r="W80" s="247"/>
      <c r="X80" s="251"/>
      <c r="Y80" s="243"/>
      <c r="Z80" s="271"/>
      <c r="AA80" s="256"/>
      <c r="AB80" s="257"/>
      <c r="AC80" s="258"/>
      <c r="AD80" s="239"/>
      <c r="AE80" s="240"/>
      <c r="AF80" s="241"/>
    </row>
    <row r="81" spans="1:32" ht="15" customHeight="1">
      <c r="A81" s="242"/>
      <c r="B81" s="119"/>
      <c r="C81" s="160"/>
      <c r="D81" s="161"/>
      <c r="E81" s="362"/>
      <c r="F81" s="363"/>
      <c r="G81" s="363"/>
      <c r="H81" s="363"/>
      <c r="I81" s="364"/>
      <c r="J81" s="245"/>
      <c r="K81" s="246"/>
      <c r="L81" s="143" t="s">
        <v>8</v>
      </c>
      <c r="M81" s="144" t="s">
        <v>8</v>
      </c>
      <c r="N81" s="143" t="s">
        <v>8</v>
      </c>
      <c r="O81" s="165" t="s">
        <v>8</v>
      </c>
      <c r="P81" s="167" t="s">
        <v>8</v>
      </c>
      <c r="Q81" s="269"/>
      <c r="R81" s="270"/>
      <c r="S81" s="243"/>
      <c r="T81" s="252"/>
      <c r="U81" s="247"/>
      <c r="V81" s="252"/>
      <c r="W81" s="247"/>
      <c r="X81" s="251"/>
      <c r="Y81" s="243"/>
      <c r="Z81" s="271"/>
      <c r="AA81" s="256"/>
      <c r="AB81" s="257"/>
      <c r="AC81" s="258"/>
      <c r="AD81" s="239"/>
      <c r="AE81" s="240"/>
      <c r="AF81" s="241"/>
    </row>
    <row r="82" spans="1:32">
      <c r="A82" s="242"/>
      <c r="B82" s="119"/>
      <c r="C82" s="243"/>
      <c r="D82" s="244"/>
      <c r="E82" s="362"/>
      <c r="F82" s="363"/>
      <c r="G82" s="363"/>
      <c r="H82" s="363"/>
      <c r="I82" s="364"/>
      <c r="J82" s="245"/>
      <c r="K82" s="246"/>
      <c r="L82" s="143" t="s">
        <v>8</v>
      </c>
      <c r="M82" s="144" t="s">
        <v>8</v>
      </c>
      <c r="N82" s="143" t="s">
        <v>8</v>
      </c>
      <c r="O82" s="165" t="s">
        <v>8</v>
      </c>
      <c r="P82" s="167" t="s">
        <v>8</v>
      </c>
      <c r="Q82" s="250"/>
      <c r="R82" s="251"/>
      <c r="S82" s="243"/>
      <c r="T82" s="252"/>
      <c r="U82" s="247"/>
      <c r="V82" s="252"/>
      <c r="W82" s="247"/>
      <c r="X82" s="251"/>
      <c r="Y82" s="273"/>
      <c r="Z82" s="255"/>
      <c r="AA82" s="256"/>
      <c r="AB82" s="257"/>
      <c r="AC82" s="258"/>
      <c r="AD82" s="239"/>
      <c r="AE82" s="240"/>
      <c r="AF82" s="241"/>
    </row>
    <row r="83" spans="1:32">
      <c r="A83" s="242"/>
      <c r="B83" s="119"/>
      <c r="C83" s="243"/>
      <c r="D83" s="244"/>
      <c r="E83" s="362"/>
      <c r="F83" s="363"/>
      <c r="G83" s="363"/>
      <c r="H83" s="363"/>
      <c r="I83" s="364"/>
      <c r="J83" s="245"/>
      <c r="K83" s="246"/>
      <c r="L83" s="143" t="s">
        <v>8</v>
      </c>
      <c r="M83" s="144" t="s">
        <v>8</v>
      </c>
      <c r="N83" s="143" t="s">
        <v>8</v>
      </c>
      <c r="O83" s="165" t="s">
        <v>8</v>
      </c>
      <c r="P83" s="167" t="s">
        <v>8</v>
      </c>
      <c r="Q83" s="250"/>
      <c r="R83" s="251"/>
      <c r="S83" s="243"/>
      <c r="T83" s="252"/>
      <c r="U83" s="247"/>
      <c r="V83" s="252"/>
      <c r="W83" s="247"/>
      <c r="X83" s="251"/>
      <c r="Y83" s="273"/>
      <c r="Z83" s="255"/>
      <c r="AA83" s="256"/>
      <c r="AB83" s="257"/>
      <c r="AC83" s="258"/>
      <c r="AD83" s="239"/>
      <c r="AE83" s="240"/>
      <c r="AF83" s="241"/>
    </row>
    <row r="84" spans="1:32" ht="15" customHeight="1">
      <c r="A84" s="242"/>
      <c r="B84" s="119"/>
      <c r="C84" s="160"/>
      <c r="D84" s="161"/>
      <c r="E84" s="362"/>
      <c r="F84" s="363"/>
      <c r="G84" s="363"/>
      <c r="H84" s="363"/>
      <c r="I84" s="364"/>
      <c r="J84" s="245"/>
      <c r="K84" s="246"/>
      <c r="L84" s="143" t="s">
        <v>8</v>
      </c>
      <c r="M84" s="144" t="s">
        <v>8</v>
      </c>
      <c r="N84" s="143" t="s">
        <v>8</v>
      </c>
      <c r="O84" s="165" t="s">
        <v>8</v>
      </c>
      <c r="P84" s="167" t="s">
        <v>8</v>
      </c>
      <c r="Q84" s="269"/>
      <c r="R84" s="270"/>
      <c r="S84" s="243"/>
      <c r="T84" s="252"/>
      <c r="U84" s="247"/>
      <c r="V84" s="252"/>
      <c r="W84" s="247"/>
      <c r="X84" s="251"/>
      <c r="Y84" s="243"/>
      <c r="Z84" s="271"/>
      <c r="AA84" s="256"/>
      <c r="AB84" s="257"/>
      <c r="AC84" s="258"/>
      <c r="AD84" s="239"/>
      <c r="AE84" s="240"/>
      <c r="AF84" s="241"/>
    </row>
    <row r="85" spans="1:32" ht="15" customHeight="1">
      <c r="A85" s="242"/>
      <c r="B85" s="119"/>
      <c r="C85" s="160"/>
      <c r="D85" s="161"/>
      <c r="E85" s="362"/>
      <c r="F85" s="363"/>
      <c r="G85" s="363"/>
      <c r="H85" s="363"/>
      <c r="I85" s="364"/>
      <c r="J85" s="245"/>
      <c r="K85" s="246"/>
      <c r="L85" s="143" t="s">
        <v>8</v>
      </c>
      <c r="M85" s="144" t="s">
        <v>8</v>
      </c>
      <c r="N85" s="143" t="s">
        <v>8</v>
      </c>
      <c r="O85" s="165" t="s">
        <v>8</v>
      </c>
      <c r="P85" s="167" t="s">
        <v>8</v>
      </c>
      <c r="Q85" s="269"/>
      <c r="R85" s="270"/>
      <c r="S85" s="243"/>
      <c r="T85" s="252"/>
      <c r="U85" s="247"/>
      <c r="V85" s="252"/>
      <c r="W85" s="247"/>
      <c r="X85" s="251"/>
      <c r="Y85" s="243"/>
      <c r="Z85" s="271"/>
      <c r="AA85" s="256"/>
      <c r="AB85" s="257"/>
      <c r="AC85" s="258"/>
      <c r="AD85" s="239"/>
      <c r="AE85" s="240"/>
      <c r="AF85" s="241"/>
    </row>
    <row r="86" spans="1:32">
      <c r="A86" s="242"/>
      <c r="B86" s="119"/>
      <c r="C86" s="243"/>
      <c r="D86" s="244"/>
      <c r="E86" s="362"/>
      <c r="F86" s="363"/>
      <c r="G86" s="363"/>
      <c r="H86" s="363"/>
      <c r="I86" s="364"/>
      <c r="J86" s="245"/>
      <c r="K86" s="246"/>
      <c r="L86" s="143" t="s">
        <v>8</v>
      </c>
      <c r="M86" s="144" t="s">
        <v>8</v>
      </c>
      <c r="N86" s="143" t="s">
        <v>8</v>
      </c>
      <c r="O86" s="165" t="s">
        <v>8</v>
      </c>
      <c r="P86" s="167" t="s">
        <v>8</v>
      </c>
      <c r="Q86" s="250"/>
      <c r="R86" s="251"/>
      <c r="S86" s="243"/>
      <c r="T86" s="252"/>
      <c r="U86" s="247"/>
      <c r="V86" s="252"/>
      <c r="W86" s="247"/>
      <c r="X86" s="251"/>
      <c r="Y86" s="273"/>
      <c r="Z86" s="255"/>
      <c r="AA86" s="256"/>
      <c r="AB86" s="257"/>
      <c r="AC86" s="258"/>
      <c r="AD86" s="239"/>
      <c r="AE86" s="240"/>
      <c r="AF86" s="241"/>
    </row>
    <row r="87" spans="1:32" ht="15" customHeight="1">
      <c r="A87" s="242"/>
      <c r="B87" s="119"/>
      <c r="C87" s="160"/>
      <c r="D87" s="161"/>
      <c r="E87" s="362"/>
      <c r="F87" s="363"/>
      <c r="G87" s="363"/>
      <c r="H87" s="363"/>
      <c r="I87" s="364"/>
      <c r="J87" s="245"/>
      <c r="K87" s="246"/>
      <c r="L87" s="143" t="s">
        <v>8</v>
      </c>
      <c r="M87" s="144" t="s">
        <v>8</v>
      </c>
      <c r="N87" s="143" t="s">
        <v>8</v>
      </c>
      <c r="O87" s="165" t="s">
        <v>8</v>
      </c>
      <c r="P87" s="167" t="s">
        <v>8</v>
      </c>
      <c r="Q87" s="269"/>
      <c r="R87" s="270"/>
      <c r="S87" s="243"/>
      <c r="T87" s="252"/>
      <c r="U87" s="247"/>
      <c r="V87" s="252"/>
      <c r="W87" s="247"/>
      <c r="X87" s="251"/>
      <c r="Y87" s="243"/>
      <c r="Z87" s="271"/>
      <c r="AA87" s="256"/>
      <c r="AB87" s="257"/>
      <c r="AC87" s="258"/>
      <c r="AD87" s="239"/>
      <c r="AE87" s="240"/>
      <c r="AF87" s="241"/>
    </row>
    <row r="88" spans="1:32" ht="15" customHeight="1">
      <c r="A88" s="242"/>
      <c r="B88" s="119"/>
      <c r="C88" s="160"/>
      <c r="D88" s="161"/>
      <c r="E88" s="362"/>
      <c r="F88" s="363"/>
      <c r="G88" s="363"/>
      <c r="H88" s="363"/>
      <c r="I88" s="364"/>
      <c r="J88" s="245"/>
      <c r="K88" s="246"/>
      <c r="L88" s="143" t="s">
        <v>8</v>
      </c>
      <c r="M88" s="144" t="s">
        <v>8</v>
      </c>
      <c r="N88" s="143" t="s">
        <v>8</v>
      </c>
      <c r="O88" s="165" t="s">
        <v>8</v>
      </c>
      <c r="P88" s="167" t="s">
        <v>8</v>
      </c>
      <c r="Q88" s="269"/>
      <c r="R88" s="270"/>
      <c r="S88" s="243"/>
      <c r="T88" s="252"/>
      <c r="U88" s="247"/>
      <c r="V88" s="252"/>
      <c r="W88" s="247"/>
      <c r="X88" s="251"/>
      <c r="Y88" s="243"/>
      <c r="Z88" s="271"/>
      <c r="AA88" s="256"/>
      <c r="AB88" s="257"/>
      <c r="AC88" s="258"/>
      <c r="AD88" s="239"/>
      <c r="AE88" s="240"/>
      <c r="AF88" s="241"/>
    </row>
    <row r="89" spans="1:32">
      <c r="A89" s="242"/>
      <c r="B89" s="119"/>
      <c r="C89" s="243"/>
      <c r="D89" s="244"/>
      <c r="E89" s="362"/>
      <c r="F89" s="363"/>
      <c r="G89" s="363"/>
      <c r="H89" s="363"/>
      <c r="I89" s="364"/>
      <c r="J89" s="245"/>
      <c r="K89" s="246"/>
      <c r="L89" s="143" t="s">
        <v>8</v>
      </c>
      <c r="M89" s="144" t="s">
        <v>8</v>
      </c>
      <c r="N89" s="143" t="s">
        <v>8</v>
      </c>
      <c r="O89" s="165" t="s">
        <v>8</v>
      </c>
      <c r="P89" s="167" t="s">
        <v>8</v>
      </c>
      <c r="Q89" s="250"/>
      <c r="R89" s="251"/>
      <c r="S89" s="243"/>
      <c r="T89" s="252"/>
      <c r="U89" s="247"/>
      <c r="V89" s="252"/>
      <c r="W89" s="247"/>
      <c r="X89" s="251"/>
      <c r="Y89" s="273"/>
      <c r="Z89" s="255"/>
      <c r="AA89" s="256"/>
      <c r="AB89" s="257"/>
      <c r="AC89" s="258"/>
      <c r="AD89" s="239"/>
      <c r="AE89" s="240"/>
      <c r="AF89" s="241"/>
    </row>
    <row r="90" spans="1:32">
      <c r="A90" s="242"/>
      <c r="B90" s="119"/>
      <c r="C90" s="243"/>
      <c r="D90" s="244"/>
      <c r="E90" s="362"/>
      <c r="F90" s="363"/>
      <c r="G90" s="363"/>
      <c r="H90" s="363"/>
      <c r="I90" s="364"/>
      <c r="J90" s="245"/>
      <c r="K90" s="246"/>
      <c r="L90" s="143" t="s">
        <v>8</v>
      </c>
      <c r="M90" s="144" t="s">
        <v>8</v>
      </c>
      <c r="N90" s="143" t="s">
        <v>8</v>
      </c>
      <c r="O90" s="165" t="s">
        <v>8</v>
      </c>
      <c r="P90" s="167" t="s">
        <v>8</v>
      </c>
      <c r="Q90" s="250"/>
      <c r="R90" s="251"/>
      <c r="S90" s="243"/>
      <c r="T90" s="252"/>
      <c r="U90" s="247"/>
      <c r="V90" s="252"/>
      <c r="W90" s="247"/>
      <c r="X90" s="251"/>
      <c r="Y90" s="273"/>
      <c r="Z90" s="255"/>
      <c r="AA90" s="256"/>
      <c r="AB90" s="257"/>
      <c r="AC90" s="258"/>
      <c r="AD90" s="239"/>
      <c r="AE90" s="240"/>
      <c r="AF90" s="241"/>
    </row>
    <row r="91" spans="1:32" ht="15" customHeight="1">
      <c r="A91" s="242"/>
      <c r="B91" s="119"/>
      <c r="C91" s="160"/>
      <c r="D91" s="161"/>
      <c r="E91" s="362"/>
      <c r="F91" s="363"/>
      <c r="G91" s="363"/>
      <c r="H91" s="363"/>
      <c r="I91" s="364"/>
      <c r="J91" s="245"/>
      <c r="K91" s="246"/>
      <c r="L91" s="143" t="s">
        <v>8</v>
      </c>
      <c r="M91" s="144" t="s">
        <v>8</v>
      </c>
      <c r="N91" s="143" t="s">
        <v>8</v>
      </c>
      <c r="O91" s="165" t="s">
        <v>8</v>
      </c>
      <c r="P91" s="167" t="s">
        <v>8</v>
      </c>
      <c r="Q91" s="269"/>
      <c r="R91" s="270"/>
      <c r="S91" s="243"/>
      <c r="T91" s="252"/>
      <c r="U91" s="247"/>
      <c r="V91" s="252"/>
      <c r="W91" s="247"/>
      <c r="X91" s="251"/>
      <c r="Y91" s="243"/>
      <c r="Z91" s="271"/>
      <c r="AA91" s="256"/>
      <c r="AB91" s="257"/>
      <c r="AC91" s="258"/>
      <c r="AD91" s="239"/>
      <c r="AE91" s="240"/>
      <c r="AF91" s="241"/>
    </row>
    <row r="92" spans="1:32" ht="15" customHeight="1">
      <c r="A92" s="242"/>
      <c r="B92" s="119"/>
      <c r="C92" s="160"/>
      <c r="D92" s="161"/>
      <c r="E92" s="362"/>
      <c r="F92" s="363"/>
      <c r="G92" s="363"/>
      <c r="H92" s="363"/>
      <c r="I92" s="364"/>
      <c r="J92" s="245"/>
      <c r="K92" s="246"/>
      <c r="L92" s="143" t="s">
        <v>8</v>
      </c>
      <c r="M92" s="144" t="s">
        <v>8</v>
      </c>
      <c r="N92" s="143" t="s">
        <v>8</v>
      </c>
      <c r="O92" s="165" t="s">
        <v>8</v>
      </c>
      <c r="P92" s="167" t="s">
        <v>8</v>
      </c>
      <c r="Q92" s="269"/>
      <c r="R92" s="270"/>
      <c r="S92" s="243"/>
      <c r="T92" s="252"/>
      <c r="U92" s="247"/>
      <c r="V92" s="252"/>
      <c r="W92" s="247"/>
      <c r="X92" s="251"/>
      <c r="Y92" s="243"/>
      <c r="Z92" s="271"/>
      <c r="AA92" s="256"/>
      <c r="AB92" s="257"/>
      <c r="AC92" s="258"/>
      <c r="AD92" s="239"/>
      <c r="AE92" s="240"/>
      <c r="AF92" s="241"/>
    </row>
    <row r="93" spans="1:32">
      <c r="A93" s="242"/>
      <c r="B93" s="119"/>
      <c r="C93" s="243"/>
      <c r="D93" s="244"/>
      <c r="E93" s="362"/>
      <c r="F93" s="363"/>
      <c r="G93" s="363"/>
      <c r="H93" s="363"/>
      <c r="I93" s="364"/>
      <c r="J93" s="245"/>
      <c r="K93" s="246"/>
      <c r="L93" s="143" t="s">
        <v>8</v>
      </c>
      <c r="M93" s="144" t="s">
        <v>8</v>
      </c>
      <c r="N93" s="143" t="s">
        <v>8</v>
      </c>
      <c r="O93" s="165" t="s">
        <v>8</v>
      </c>
      <c r="P93" s="167" t="s">
        <v>8</v>
      </c>
      <c r="Q93" s="250"/>
      <c r="R93" s="251"/>
      <c r="S93" s="243"/>
      <c r="T93" s="252"/>
      <c r="U93" s="247"/>
      <c r="V93" s="252"/>
      <c r="W93" s="247"/>
      <c r="X93" s="251"/>
      <c r="Y93" s="273"/>
      <c r="Z93" s="255"/>
      <c r="AA93" s="256"/>
      <c r="AB93" s="257"/>
      <c r="AC93" s="258"/>
      <c r="AD93" s="239"/>
      <c r="AE93" s="240"/>
      <c r="AF93" s="241"/>
    </row>
    <row r="94" spans="1:32" ht="15" customHeight="1">
      <c r="A94" s="242"/>
      <c r="B94" s="119"/>
      <c r="C94" s="160"/>
      <c r="D94" s="161"/>
      <c r="E94" s="362"/>
      <c r="F94" s="363"/>
      <c r="G94" s="363"/>
      <c r="H94" s="363"/>
      <c r="I94" s="364"/>
      <c r="J94" s="245"/>
      <c r="K94" s="246"/>
      <c r="L94" s="143" t="s">
        <v>8</v>
      </c>
      <c r="M94" s="144" t="s">
        <v>8</v>
      </c>
      <c r="N94" s="143" t="s">
        <v>8</v>
      </c>
      <c r="O94" s="165" t="s">
        <v>8</v>
      </c>
      <c r="P94" s="167" t="s">
        <v>8</v>
      </c>
      <c r="Q94" s="269"/>
      <c r="R94" s="270"/>
      <c r="S94" s="243"/>
      <c r="T94" s="252"/>
      <c r="U94" s="247"/>
      <c r="V94" s="252"/>
      <c r="W94" s="247"/>
      <c r="X94" s="251"/>
      <c r="Y94" s="243"/>
      <c r="Z94" s="271"/>
      <c r="AA94" s="256"/>
      <c r="AB94" s="257"/>
      <c r="AC94" s="258"/>
      <c r="AD94" s="239"/>
      <c r="AE94" s="240"/>
      <c r="AF94" s="241"/>
    </row>
    <row r="95" spans="1:32" ht="15" customHeight="1">
      <c r="A95" s="242"/>
      <c r="B95" s="119"/>
      <c r="C95" s="160"/>
      <c r="D95" s="161"/>
      <c r="E95" s="362"/>
      <c r="F95" s="363"/>
      <c r="G95" s="363"/>
      <c r="H95" s="363"/>
      <c r="I95" s="364"/>
      <c r="J95" s="245"/>
      <c r="K95" s="246"/>
      <c r="L95" s="143" t="s">
        <v>8</v>
      </c>
      <c r="M95" s="144" t="s">
        <v>8</v>
      </c>
      <c r="N95" s="143" t="s">
        <v>8</v>
      </c>
      <c r="O95" s="165" t="s">
        <v>8</v>
      </c>
      <c r="P95" s="167" t="s">
        <v>8</v>
      </c>
      <c r="Q95" s="269"/>
      <c r="R95" s="270"/>
      <c r="S95" s="243"/>
      <c r="T95" s="252"/>
      <c r="U95" s="247"/>
      <c r="V95" s="252"/>
      <c r="W95" s="247"/>
      <c r="X95" s="251"/>
      <c r="Y95" s="243"/>
      <c r="Z95" s="271"/>
      <c r="AA95" s="256"/>
      <c r="AB95" s="257"/>
      <c r="AC95" s="258"/>
      <c r="AD95" s="239"/>
      <c r="AE95" s="240"/>
      <c r="AF95" s="241"/>
    </row>
    <row r="96" spans="1:32">
      <c r="A96" s="242"/>
      <c r="B96" s="119"/>
      <c r="C96" s="243"/>
      <c r="D96" s="244"/>
      <c r="E96" s="362"/>
      <c r="F96" s="363"/>
      <c r="G96" s="363"/>
      <c r="H96" s="363"/>
      <c r="I96" s="364"/>
      <c r="J96" s="245"/>
      <c r="K96" s="246"/>
      <c r="L96" s="243"/>
      <c r="M96" s="119"/>
      <c r="N96" s="243"/>
      <c r="O96" s="249"/>
      <c r="P96" s="270"/>
      <c r="Q96" s="250"/>
      <c r="R96" s="251"/>
      <c r="S96" s="243"/>
      <c r="T96" s="252"/>
      <c r="U96" s="247"/>
      <c r="V96" s="252"/>
      <c r="W96" s="247"/>
      <c r="X96" s="251"/>
      <c r="Y96" s="273"/>
      <c r="Z96" s="255"/>
      <c r="AA96" s="256"/>
      <c r="AB96" s="257"/>
      <c r="AC96" s="258"/>
      <c r="AD96" s="239"/>
      <c r="AE96" s="240"/>
      <c r="AF96" s="241"/>
    </row>
    <row r="97" spans="1:32" ht="15" customHeight="1">
      <c r="A97" s="242"/>
      <c r="B97" s="119"/>
      <c r="C97" s="160"/>
      <c r="D97" s="161"/>
      <c r="E97" s="362"/>
      <c r="F97" s="363"/>
      <c r="G97" s="363"/>
      <c r="H97" s="363"/>
      <c r="I97" s="364"/>
      <c r="J97" s="245"/>
      <c r="K97" s="246"/>
      <c r="L97" s="160"/>
      <c r="M97" s="119"/>
      <c r="N97" s="160"/>
      <c r="O97" s="165"/>
      <c r="P97" s="167"/>
      <c r="Q97" s="269"/>
      <c r="R97" s="270"/>
      <c r="S97" s="243"/>
      <c r="T97" s="252"/>
      <c r="U97" s="247"/>
      <c r="V97" s="252"/>
      <c r="W97" s="247"/>
      <c r="X97" s="251"/>
      <c r="Y97" s="243"/>
      <c r="Z97" s="271"/>
      <c r="AA97" s="256"/>
      <c r="AB97" s="257"/>
      <c r="AC97" s="258"/>
      <c r="AD97" s="239"/>
      <c r="AE97" s="240"/>
      <c r="AF97" s="241"/>
    </row>
    <row r="98" spans="1:32" ht="15" customHeight="1">
      <c r="A98" s="242"/>
      <c r="B98" s="119"/>
      <c r="C98" s="160"/>
      <c r="D98" s="161"/>
      <c r="E98" s="362"/>
      <c r="F98" s="363"/>
      <c r="G98" s="363"/>
      <c r="H98" s="363"/>
      <c r="I98" s="364"/>
      <c r="J98" s="245"/>
      <c r="K98" s="246"/>
      <c r="L98" s="160"/>
      <c r="M98" s="119"/>
      <c r="N98" s="160"/>
      <c r="O98" s="165"/>
      <c r="P98" s="167"/>
      <c r="Q98" s="269"/>
      <c r="R98" s="270"/>
      <c r="S98" s="243"/>
      <c r="T98" s="252"/>
      <c r="U98" s="247"/>
      <c r="V98" s="252"/>
      <c r="W98" s="247"/>
      <c r="X98" s="251"/>
      <c r="Y98" s="243"/>
      <c r="Z98" s="271"/>
      <c r="AA98" s="256"/>
      <c r="AB98" s="257"/>
      <c r="AC98" s="258"/>
      <c r="AD98" s="239"/>
      <c r="AE98" s="240"/>
      <c r="AF98" s="241"/>
    </row>
    <row r="99" spans="1:32">
      <c r="A99" s="242"/>
      <c r="B99" s="119"/>
      <c r="C99" s="243"/>
      <c r="D99" s="244"/>
      <c r="E99" s="362"/>
      <c r="F99" s="363"/>
      <c r="G99" s="363"/>
      <c r="H99" s="363"/>
      <c r="I99" s="364"/>
      <c r="J99" s="245"/>
      <c r="K99" s="246"/>
      <c r="L99" s="243"/>
      <c r="M99" s="119"/>
      <c r="N99" s="243"/>
      <c r="O99" s="249"/>
      <c r="P99" s="270"/>
      <c r="Q99" s="250"/>
      <c r="R99" s="251"/>
      <c r="S99" s="243"/>
      <c r="T99" s="252"/>
      <c r="U99" s="247"/>
      <c r="V99" s="252"/>
      <c r="W99" s="247"/>
      <c r="X99" s="251"/>
      <c r="Y99" s="273"/>
      <c r="Z99" s="255"/>
      <c r="AA99" s="256"/>
      <c r="AB99" s="257"/>
      <c r="AC99" s="258"/>
      <c r="AD99" s="239"/>
      <c r="AE99" s="240"/>
      <c r="AF99" s="241"/>
    </row>
    <row r="100" spans="1:32">
      <c r="A100" s="242"/>
      <c r="B100" s="119"/>
      <c r="C100" s="243"/>
      <c r="D100" s="244"/>
      <c r="E100" s="362"/>
      <c r="F100" s="363"/>
      <c r="G100" s="363"/>
      <c r="H100" s="363"/>
      <c r="I100" s="364"/>
      <c r="J100" s="245"/>
      <c r="K100" s="246"/>
      <c r="L100" s="243"/>
      <c r="M100" s="119"/>
      <c r="N100" s="243"/>
      <c r="O100" s="249"/>
      <c r="P100" s="270"/>
      <c r="Q100" s="250"/>
      <c r="R100" s="251"/>
      <c r="S100" s="243"/>
      <c r="T100" s="252"/>
      <c r="U100" s="247"/>
      <c r="V100" s="252"/>
      <c r="W100" s="247"/>
      <c r="X100" s="251"/>
      <c r="Y100" s="273"/>
      <c r="Z100" s="255"/>
      <c r="AA100" s="256"/>
      <c r="AB100" s="257"/>
      <c r="AC100" s="258"/>
      <c r="AD100" s="239"/>
      <c r="AE100" s="240"/>
      <c r="AF100" s="241"/>
    </row>
    <row r="101" spans="1:32" ht="15" customHeight="1">
      <c r="A101" s="242"/>
      <c r="B101" s="119"/>
      <c r="C101" s="160"/>
      <c r="D101" s="161"/>
      <c r="E101" s="362"/>
      <c r="F101" s="363"/>
      <c r="G101" s="363"/>
      <c r="H101" s="363"/>
      <c r="I101" s="364"/>
      <c r="J101" s="245"/>
      <c r="K101" s="246"/>
      <c r="L101" s="160"/>
      <c r="M101" s="119"/>
      <c r="N101" s="160"/>
      <c r="O101" s="165"/>
      <c r="P101" s="167"/>
      <c r="Q101" s="269"/>
      <c r="R101" s="270"/>
      <c r="S101" s="243"/>
      <c r="T101" s="252"/>
      <c r="U101" s="247"/>
      <c r="V101" s="252"/>
      <c r="W101" s="247"/>
      <c r="X101" s="251"/>
      <c r="Y101" s="243"/>
      <c r="Z101" s="271"/>
      <c r="AA101" s="256"/>
      <c r="AB101" s="257"/>
      <c r="AC101" s="258"/>
      <c r="AD101" s="239"/>
      <c r="AE101" s="240"/>
      <c r="AF101" s="241"/>
    </row>
    <row r="102" spans="1:32" ht="15" customHeight="1">
      <c r="A102" s="242"/>
      <c r="B102" s="119"/>
      <c r="C102" s="160"/>
      <c r="D102" s="161"/>
      <c r="E102" s="362"/>
      <c r="F102" s="363"/>
      <c r="G102" s="363"/>
      <c r="H102" s="363"/>
      <c r="I102" s="364"/>
      <c r="J102" s="245"/>
      <c r="K102" s="246"/>
      <c r="L102" s="160"/>
      <c r="M102" s="119"/>
      <c r="N102" s="160"/>
      <c r="O102" s="165"/>
      <c r="P102" s="167"/>
      <c r="Q102" s="269"/>
      <c r="R102" s="270"/>
      <c r="S102" s="243"/>
      <c r="T102" s="252"/>
      <c r="U102" s="247"/>
      <c r="V102" s="252"/>
      <c r="W102" s="247"/>
      <c r="X102" s="251"/>
      <c r="Y102" s="243"/>
      <c r="Z102" s="271"/>
      <c r="AA102" s="256"/>
      <c r="AB102" s="257"/>
      <c r="AC102" s="258"/>
      <c r="AD102" s="239"/>
      <c r="AE102" s="240"/>
      <c r="AF102" s="241"/>
    </row>
    <row r="103" spans="1:32">
      <c r="A103" s="242"/>
      <c r="B103" s="119"/>
      <c r="C103" s="243"/>
      <c r="D103" s="244"/>
      <c r="E103" s="362"/>
      <c r="F103" s="363"/>
      <c r="G103" s="363"/>
      <c r="H103" s="363"/>
      <c r="I103" s="364"/>
      <c r="J103" s="245"/>
      <c r="K103" s="246"/>
      <c r="L103" s="243"/>
      <c r="M103" s="119"/>
      <c r="N103" s="243"/>
      <c r="O103" s="249"/>
      <c r="P103" s="270"/>
      <c r="Q103" s="250"/>
      <c r="R103" s="251"/>
      <c r="S103" s="243"/>
      <c r="T103" s="252"/>
      <c r="U103" s="247"/>
      <c r="V103" s="252"/>
      <c r="W103" s="247"/>
      <c r="X103" s="251"/>
      <c r="Y103" s="273"/>
      <c r="Z103" s="255"/>
      <c r="AA103" s="256"/>
      <c r="AB103" s="257"/>
      <c r="AC103" s="258"/>
      <c r="AD103" s="239"/>
      <c r="AE103" s="240"/>
      <c r="AF103" s="241"/>
    </row>
    <row r="104" spans="1:32" ht="15" customHeight="1">
      <c r="A104" s="242"/>
      <c r="B104" s="119"/>
      <c r="C104" s="160"/>
      <c r="D104" s="161"/>
      <c r="E104" s="362"/>
      <c r="F104" s="363"/>
      <c r="G104" s="363"/>
      <c r="H104" s="363"/>
      <c r="I104" s="364"/>
      <c r="J104" s="245"/>
      <c r="K104" s="246"/>
      <c r="L104" s="160"/>
      <c r="M104" s="119"/>
      <c r="N104" s="160"/>
      <c r="O104" s="165"/>
      <c r="P104" s="167"/>
      <c r="Q104" s="269"/>
      <c r="R104" s="270"/>
      <c r="S104" s="243"/>
      <c r="T104" s="252"/>
      <c r="U104" s="247"/>
      <c r="V104" s="252"/>
      <c r="W104" s="247"/>
      <c r="X104" s="251"/>
      <c r="Y104" s="243"/>
      <c r="Z104" s="271"/>
      <c r="AA104" s="256"/>
      <c r="AB104" s="257"/>
      <c r="AC104" s="258"/>
      <c r="AD104" s="239"/>
      <c r="AE104" s="240"/>
      <c r="AF104" s="241"/>
    </row>
    <row r="105" spans="1:32" ht="15" customHeight="1">
      <c r="A105" s="242"/>
      <c r="B105" s="119"/>
      <c r="C105" s="160"/>
      <c r="D105" s="161"/>
      <c r="E105" s="362"/>
      <c r="F105" s="363"/>
      <c r="G105" s="363"/>
      <c r="H105" s="363"/>
      <c r="I105" s="364"/>
      <c r="J105" s="245"/>
      <c r="K105" s="246"/>
      <c r="L105" s="160"/>
      <c r="M105" s="119"/>
      <c r="N105" s="160"/>
      <c r="O105" s="165"/>
      <c r="P105" s="167"/>
      <c r="Q105" s="269"/>
      <c r="R105" s="270"/>
      <c r="S105" s="243"/>
      <c r="T105" s="252"/>
      <c r="U105" s="247"/>
      <c r="V105" s="252"/>
      <c r="W105" s="247"/>
      <c r="X105" s="251"/>
      <c r="Y105" s="243"/>
      <c r="Z105" s="271"/>
      <c r="AA105" s="256"/>
      <c r="AB105" s="257"/>
      <c r="AC105" s="258"/>
      <c r="AD105" s="239"/>
      <c r="AE105" s="240"/>
      <c r="AF105" s="241"/>
    </row>
    <row r="106" spans="1:32">
      <c r="A106" s="242"/>
      <c r="B106" s="119"/>
      <c r="C106" s="243"/>
      <c r="D106" s="244"/>
      <c r="E106" s="362"/>
      <c r="F106" s="363"/>
      <c r="G106" s="363"/>
      <c r="H106" s="363"/>
      <c r="I106" s="364"/>
      <c r="J106" s="245"/>
      <c r="K106" s="246"/>
      <c r="L106" s="243"/>
      <c r="M106" s="119"/>
      <c r="N106" s="243"/>
      <c r="O106" s="249"/>
      <c r="P106" s="270"/>
      <c r="Q106" s="250"/>
      <c r="R106" s="251"/>
      <c r="S106" s="243"/>
      <c r="T106" s="252"/>
      <c r="U106" s="247"/>
      <c r="V106" s="252"/>
      <c r="W106" s="247"/>
      <c r="X106" s="251"/>
      <c r="Y106" s="273"/>
      <c r="Z106" s="255"/>
      <c r="AA106" s="256"/>
      <c r="AB106" s="257"/>
      <c r="AC106" s="258"/>
      <c r="AD106" s="239"/>
      <c r="AE106" s="240"/>
      <c r="AF106" s="241"/>
    </row>
    <row r="107" spans="1:32">
      <c r="A107" s="242"/>
      <c r="B107" s="119"/>
      <c r="C107" s="243"/>
      <c r="D107" s="244"/>
      <c r="E107" s="362"/>
      <c r="F107" s="363"/>
      <c r="G107" s="363"/>
      <c r="H107" s="363"/>
      <c r="I107" s="364"/>
      <c r="J107" s="245"/>
      <c r="K107" s="246"/>
      <c r="L107" s="243"/>
      <c r="M107" s="119"/>
      <c r="N107" s="243"/>
      <c r="O107" s="249"/>
      <c r="P107" s="270"/>
      <c r="Q107" s="250"/>
      <c r="R107" s="251"/>
      <c r="S107" s="243"/>
      <c r="T107" s="252"/>
      <c r="U107" s="247"/>
      <c r="V107" s="252"/>
      <c r="W107" s="247"/>
      <c r="X107" s="251"/>
      <c r="Y107" s="273"/>
      <c r="Z107" s="255"/>
      <c r="AA107" s="256"/>
      <c r="AB107" s="257"/>
      <c r="AC107" s="258"/>
      <c r="AD107" s="239"/>
      <c r="AE107" s="240"/>
      <c r="AF107" s="241"/>
    </row>
    <row r="108" spans="1:32" ht="15" customHeight="1">
      <c r="A108" s="242"/>
      <c r="B108" s="119"/>
      <c r="C108" s="160"/>
      <c r="D108" s="161"/>
      <c r="E108" s="362"/>
      <c r="F108" s="363"/>
      <c r="G108" s="363"/>
      <c r="H108" s="363"/>
      <c r="I108" s="364"/>
      <c r="J108" s="245"/>
      <c r="K108" s="246"/>
      <c r="L108" s="160"/>
      <c r="M108" s="119"/>
      <c r="N108" s="160"/>
      <c r="O108" s="165"/>
      <c r="P108" s="167"/>
      <c r="Q108" s="269"/>
      <c r="R108" s="270"/>
      <c r="S108" s="243"/>
      <c r="T108" s="252"/>
      <c r="U108" s="247"/>
      <c r="V108" s="252"/>
      <c r="W108" s="247"/>
      <c r="X108" s="251"/>
      <c r="Y108" s="243"/>
      <c r="Z108" s="271"/>
      <c r="AA108" s="256"/>
      <c r="AB108" s="257"/>
      <c r="AC108" s="258"/>
      <c r="AD108" s="239"/>
      <c r="AE108" s="240"/>
      <c r="AF108" s="241"/>
    </row>
    <row r="109" spans="1:32" ht="15" customHeight="1">
      <c r="A109" s="242"/>
      <c r="B109" s="119"/>
      <c r="C109" s="160"/>
      <c r="D109" s="161"/>
      <c r="E109" s="362"/>
      <c r="F109" s="363"/>
      <c r="G109" s="363"/>
      <c r="H109" s="363"/>
      <c r="I109" s="364"/>
      <c r="J109" s="245"/>
      <c r="K109" s="246"/>
      <c r="L109" s="160"/>
      <c r="M109" s="119"/>
      <c r="N109" s="160"/>
      <c r="O109" s="165"/>
      <c r="P109" s="167"/>
      <c r="Q109" s="269"/>
      <c r="R109" s="270"/>
      <c r="S109" s="243"/>
      <c r="T109" s="252"/>
      <c r="U109" s="247"/>
      <c r="V109" s="252"/>
      <c r="W109" s="247"/>
      <c r="X109" s="251"/>
      <c r="Y109" s="243"/>
      <c r="Z109" s="271"/>
      <c r="AA109" s="256"/>
      <c r="AB109" s="257"/>
      <c r="AC109" s="258"/>
      <c r="AD109" s="239"/>
      <c r="AE109" s="240"/>
      <c r="AF109" s="241"/>
    </row>
    <row r="110" spans="1:32">
      <c r="A110" s="242"/>
      <c r="B110" s="119"/>
      <c r="C110" s="243"/>
      <c r="D110" s="244"/>
      <c r="E110" s="362"/>
      <c r="F110" s="363"/>
      <c r="G110" s="363"/>
      <c r="H110" s="363"/>
      <c r="I110" s="364"/>
      <c r="J110" s="245"/>
      <c r="K110" s="246"/>
      <c r="L110" s="243"/>
      <c r="M110" s="119"/>
      <c r="N110" s="243"/>
      <c r="O110" s="249"/>
      <c r="P110" s="270"/>
      <c r="Q110" s="250"/>
      <c r="R110" s="251"/>
      <c r="S110" s="243"/>
      <c r="T110" s="252"/>
      <c r="U110" s="247"/>
      <c r="V110" s="252"/>
      <c r="W110" s="247"/>
      <c r="X110" s="251"/>
      <c r="Y110" s="273"/>
      <c r="Z110" s="255"/>
      <c r="AA110" s="256"/>
      <c r="AB110" s="257"/>
      <c r="AC110" s="258"/>
      <c r="AD110" s="239"/>
      <c r="AE110" s="240"/>
      <c r="AF110" s="241"/>
    </row>
    <row r="111" spans="1:32" ht="15" customHeight="1">
      <c r="A111" s="242"/>
      <c r="B111" s="119"/>
      <c r="C111" s="160"/>
      <c r="D111" s="161"/>
      <c r="E111" s="362"/>
      <c r="F111" s="363"/>
      <c r="G111" s="363"/>
      <c r="H111" s="363"/>
      <c r="I111" s="364"/>
      <c r="J111" s="245"/>
      <c r="K111" s="246"/>
      <c r="L111" s="160"/>
      <c r="M111" s="119"/>
      <c r="N111" s="160"/>
      <c r="O111" s="165"/>
      <c r="P111" s="167"/>
      <c r="Q111" s="269"/>
      <c r="R111" s="270"/>
      <c r="S111" s="243"/>
      <c r="T111" s="252"/>
      <c r="U111" s="247"/>
      <c r="V111" s="252"/>
      <c r="W111" s="247"/>
      <c r="X111" s="251"/>
      <c r="Y111" s="243"/>
      <c r="Z111" s="271"/>
      <c r="AA111" s="256"/>
      <c r="AB111" s="257"/>
      <c r="AC111" s="258"/>
      <c r="AD111" s="239"/>
      <c r="AE111" s="240"/>
      <c r="AF111" s="241"/>
    </row>
    <row r="112" spans="1:32" ht="15" customHeight="1">
      <c r="A112" s="242"/>
      <c r="B112" s="119"/>
      <c r="C112" s="160"/>
      <c r="D112" s="161"/>
      <c r="E112" s="362"/>
      <c r="F112" s="363"/>
      <c r="G112" s="363"/>
      <c r="H112" s="363"/>
      <c r="I112" s="364"/>
      <c r="J112" s="245"/>
      <c r="K112" s="246"/>
      <c r="L112" s="160"/>
      <c r="M112" s="119"/>
      <c r="N112" s="160"/>
      <c r="O112" s="165"/>
      <c r="P112" s="167"/>
      <c r="Q112" s="269"/>
      <c r="R112" s="270"/>
      <c r="S112" s="243"/>
      <c r="T112" s="252"/>
      <c r="U112" s="247"/>
      <c r="V112" s="252"/>
      <c r="W112" s="247"/>
      <c r="X112" s="251"/>
      <c r="Y112" s="243"/>
      <c r="Z112" s="271"/>
      <c r="AA112" s="256"/>
      <c r="AB112" s="257"/>
      <c r="AC112" s="258"/>
      <c r="AD112" s="239"/>
      <c r="AE112" s="240"/>
      <c r="AF112" s="241"/>
    </row>
    <row r="113" spans="1:32">
      <c r="A113" s="242"/>
      <c r="B113" s="119"/>
      <c r="C113" s="243"/>
      <c r="D113" s="244"/>
      <c r="E113" s="362"/>
      <c r="F113" s="363"/>
      <c r="G113" s="363"/>
      <c r="H113" s="363"/>
      <c r="I113" s="364"/>
      <c r="J113" s="245"/>
      <c r="K113" s="246"/>
      <c r="L113" s="243"/>
      <c r="M113" s="119"/>
      <c r="N113" s="243"/>
      <c r="O113" s="249"/>
      <c r="P113" s="270"/>
      <c r="Q113" s="250"/>
      <c r="R113" s="251"/>
      <c r="S113" s="243"/>
      <c r="T113" s="252"/>
      <c r="U113" s="247"/>
      <c r="V113" s="252"/>
      <c r="W113" s="247"/>
      <c r="X113" s="251"/>
      <c r="Y113" s="273"/>
      <c r="Z113" s="255"/>
      <c r="AA113" s="256"/>
      <c r="AB113" s="257"/>
      <c r="AC113" s="258"/>
      <c r="AD113" s="239"/>
      <c r="AE113" s="240"/>
      <c r="AF113" s="241"/>
    </row>
    <row r="114" spans="1:32" ht="15" customHeight="1">
      <c r="A114" s="242"/>
      <c r="B114" s="119"/>
      <c r="C114" s="160"/>
      <c r="D114" s="161"/>
      <c r="E114" s="362"/>
      <c r="F114" s="363"/>
      <c r="G114" s="363"/>
      <c r="H114" s="363"/>
      <c r="I114" s="364"/>
      <c r="J114" s="245"/>
      <c r="K114" s="246"/>
      <c r="L114" s="160"/>
      <c r="M114" s="119"/>
      <c r="N114" s="160"/>
      <c r="O114" s="165"/>
      <c r="P114" s="167"/>
      <c r="Q114" s="269"/>
      <c r="R114" s="270"/>
      <c r="S114" s="243"/>
      <c r="T114" s="252"/>
      <c r="U114" s="247"/>
      <c r="V114" s="252"/>
      <c r="W114" s="247"/>
      <c r="X114" s="251"/>
      <c r="Y114" s="243"/>
      <c r="Z114" s="271"/>
      <c r="AA114" s="256"/>
      <c r="AB114" s="257"/>
      <c r="AC114" s="258"/>
      <c r="AD114" s="239"/>
      <c r="AE114" s="240"/>
      <c r="AF114" s="241"/>
    </row>
    <row r="115" spans="1:32" ht="15" customHeight="1">
      <c r="A115" s="242"/>
      <c r="B115" s="119"/>
      <c r="C115" s="160"/>
      <c r="D115" s="161"/>
      <c r="E115" s="362"/>
      <c r="F115" s="363"/>
      <c r="G115" s="363"/>
      <c r="H115" s="363"/>
      <c r="I115" s="364"/>
      <c r="J115" s="245"/>
      <c r="K115" s="246"/>
      <c r="L115" s="160"/>
      <c r="M115" s="119"/>
      <c r="N115" s="160"/>
      <c r="O115" s="165"/>
      <c r="P115" s="167"/>
      <c r="Q115" s="269"/>
      <c r="R115" s="270"/>
      <c r="S115" s="243"/>
      <c r="T115" s="252"/>
      <c r="U115" s="247"/>
      <c r="V115" s="252"/>
      <c r="W115" s="247"/>
      <c r="X115" s="251"/>
      <c r="Y115" s="243"/>
      <c r="Z115" s="271"/>
      <c r="AA115" s="256"/>
      <c r="AB115" s="257"/>
      <c r="AC115" s="258"/>
      <c r="AD115" s="239"/>
      <c r="AE115" s="240"/>
      <c r="AF115" s="241"/>
    </row>
    <row r="116" spans="1:32">
      <c r="A116" s="242"/>
      <c r="B116" s="119"/>
      <c r="C116" s="243"/>
      <c r="D116" s="244"/>
      <c r="E116" s="362"/>
      <c r="F116" s="363"/>
      <c r="G116" s="363"/>
      <c r="H116" s="363"/>
      <c r="I116" s="364"/>
      <c r="J116" s="245"/>
      <c r="K116" s="246"/>
      <c r="L116" s="243"/>
      <c r="M116" s="119"/>
      <c r="N116" s="243"/>
      <c r="O116" s="249"/>
      <c r="P116" s="270"/>
      <c r="Q116" s="250"/>
      <c r="R116" s="251"/>
      <c r="S116" s="243"/>
      <c r="T116" s="252"/>
      <c r="U116" s="247"/>
      <c r="V116" s="252"/>
      <c r="W116" s="247"/>
      <c r="X116" s="251"/>
      <c r="Y116" s="273"/>
      <c r="Z116" s="255"/>
      <c r="AA116" s="256"/>
      <c r="AB116" s="257"/>
      <c r="AC116" s="258"/>
      <c r="AD116" s="239"/>
      <c r="AE116" s="240"/>
      <c r="AF116" s="241"/>
    </row>
    <row r="117" spans="1:32">
      <c r="A117" s="242"/>
      <c r="B117" s="119"/>
      <c r="C117" s="243"/>
      <c r="D117" s="244"/>
      <c r="E117" s="362"/>
      <c r="F117" s="363"/>
      <c r="G117" s="363"/>
      <c r="H117" s="363"/>
      <c r="I117" s="364"/>
      <c r="J117" s="245"/>
      <c r="K117" s="246"/>
      <c r="L117" s="243"/>
      <c r="M117" s="119"/>
      <c r="N117" s="243"/>
      <c r="O117" s="249"/>
      <c r="P117" s="270"/>
      <c r="Q117" s="250"/>
      <c r="R117" s="251"/>
      <c r="S117" s="243"/>
      <c r="T117" s="252"/>
      <c r="U117" s="247"/>
      <c r="V117" s="252"/>
      <c r="W117" s="247"/>
      <c r="X117" s="251"/>
      <c r="Y117" s="273"/>
      <c r="Z117" s="255"/>
      <c r="AA117" s="256"/>
      <c r="AB117" s="257"/>
      <c r="AC117" s="258"/>
      <c r="AD117" s="239"/>
      <c r="AE117" s="240"/>
      <c r="AF117" s="241"/>
    </row>
    <row r="118" spans="1:32" ht="15" customHeight="1">
      <c r="A118" s="242"/>
      <c r="B118" s="119"/>
      <c r="C118" s="160"/>
      <c r="D118" s="161"/>
      <c r="E118" s="362"/>
      <c r="F118" s="363"/>
      <c r="G118" s="363"/>
      <c r="H118" s="363"/>
      <c r="I118" s="364"/>
      <c r="J118" s="245"/>
      <c r="K118" s="246"/>
      <c r="L118" s="160"/>
      <c r="M118" s="119"/>
      <c r="N118" s="160"/>
      <c r="O118" s="165"/>
      <c r="P118" s="167"/>
      <c r="Q118" s="269"/>
      <c r="R118" s="270"/>
      <c r="S118" s="243"/>
      <c r="T118" s="252"/>
      <c r="U118" s="247"/>
      <c r="V118" s="252"/>
      <c r="W118" s="247"/>
      <c r="X118" s="251"/>
      <c r="Y118" s="243"/>
      <c r="Z118" s="271"/>
      <c r="AA118" s="256"/>
      <c r="AB118" s="257"/>
      <c r="AC118" s="258"/>
      <c r="AD118" s="239"/>
      <c r="AE118" s="240"/>
      <c r="AF118" s="241"/>
    </row>
    <row r="119" spans="1:32" ht="15" customHeight="1">
      <c r="A119" s="242"/>
      <c r="B119" s="119"/>
      <c r="C119" s="160"/>
      <c r="D119" s="161"/>
      <c r="E119" s="362"/>
      <c r="F119" s="363"/>
      <c r="G119" s="363"/>
      <c r="H119" s="363"/>
      <c r="I119" s="364"/>
      <c r="J119" s="245"/>
      <c r="K119" s="246"/>
      <c r="L119" s="160"/>
      <c r="M119" s="119"/>
      <c r="N119" s="160"/>
      <c r="O119" s="165"/>
      <c r="P119" s="167"/>
      <c r="Q119" s="269"/>
      <c r="R119" s="270"/>
      <c r="S119" s="243"/>
      <c r="T119" s="252"/>
      <c r="U119" s="247"/>
      <c r="V119" s="252"/>
      <c r="W119" s="247"/>
      <c r="X119" s="251"/>
      <c r="Y119" s="243"/>
      <c r="Z119" s="271"/>
      <c r="AA119" s="256"/>
      <c r="AB119" s="257"/>
      <c r="AC119" s="258"/>
      <c r="AD119" s="239"/>
      <c r="AE119" s="240"/>
      <c r="AF119" s="241"/>
    </row>
    <row r="120" spans="1:32">
      <c r="A120" s="242"/>
      <c r="B120" s="119"/>
      <c r="C120" s="243"/>
      <c r="D120" s="244"/>
      <c r="E120" s="362"/>
      <c r="F120" s="363"/>
      <c r="G120" s="363"/>
      <c r="H120" s="363"/>
      <c r="I120" s="364"/>
      <c r="J120" s="245"/>
      <c r="K120" s="246"/>
      <c r="L120" s="243"/>
      <c r="M120" s="119"/>
      <c r="N120" s="243"/>
      <c r="O120" s="249"/>
      <c r="P120" s="270"/>
      <c r="Q120" s="250"/>
      <c r="R120" s="251"/>
      <c r="S120" s="243"/>
      <c r="T120" s="252"/>
      <c r="U120" s="247"/>
      <c r="V120" s="252"/>
      <c r="W120" s="247"/>
      <c r="X120" s="251"/>
      <c r="Y120" s="273"/>
      <c r="Z120" s="255"/>
      <c r="AA120" s="256"/>
      <c r="AB120" s="257"/>
      <c r="AC120" s="258"/>
      <c r="AD120" s="239"/>
      <c r="AE120" s="240"/>
      <c r="AF120" s="241"/>
    </row>
    <row r="121" spans="1:32" ht="15" customHeight="1">
      <c r="A121" s="242"/>
      <c r="B121" s="119"/>
      <c r="C121" s="160"/>
      <c r="D121" s="161"/>
      <c r="E121" s="362"/>
      <c r="F121" s="363"/>
      <c r="G121" s="363"/>
      <c r="H121" s="363"/>
      <c r="I121" s="364"/>
      <c r="J121" s="245"/>
      <c r="K121" s="246"/>
      <c r="L121" s="160"/>
      <c r="M121" s="119"/>
      <c r="N121" s="160"/>
      <c r="O121" s="165"/>
      <c r="P121" s="167"/>
      <c r="Q121" s="269"/>
      <c r="R121" s="270"/>
      <c r="S121" s="243"/>
      <c r="T121" s="252"/>
      <c r="U121" s="247"/>
      <c r="V121" s="252"/>
      <c r="W121" s="247"/>
      <c r="X121" s="251"/>
      <c r="Y121" s="243"/>
      <c r="Z121" s="271"/>
      <c r="AA121" s="256"/>
      <c r="AB121" s="257"/>
      <c r="AC121" s="258"/>
      <c r="AD121" s="239"/>
      <c r="AE121" s="240"/>
      <c r="AF121" s="241"/>
    </row>
    <row r="122" spans="1:32" ht="15" customHeight="1">
      <c r="A122" s="242"/>
      <c r="B122" s="119"/>
      <c r="C122" s="160"/>
      <c r="D122" s="161"/>
      <c r="E122" s="362"/>
      <c r="F122" s="363"/>
      <c r="G122" s="363"/>
      <c r="H122" s="363"/>
      <c r="I122" s="364"/>
      <c r="J122" s="245"/>
      <c r="K122" s="246"/>
      <c r="L122" s="160"/>
      <c r="M122" s="119"/>
      <c r="N122" s="160"/>
      <c r="O122" s="165"/>
      <c r="P122" s="167"/>
      <c r="Q122" s="269"/>
      <c r="R122" s="270"/>
      <c r="S122" s="243"/>
      <c r="T122" s="252"/>
      <c r="U122" s="247"/>
      <c r="V122" s="252"/>
      <c r="W122" s="247"/>
      <c r="X122" s="251"/>
      <c r="Y122" s="243"/>
      <c r="Z122" s="271"/>
      <c r="AA122" s="256"/>
      <c r="AB122" s="257"/>
      <c r="AC122" s="258"/>
      <c r="AD122" s="239"/>
      <c r="AE122" s="240"/>
      <c r="AF122" s="241"/>
    </row>
    <row r="123" spans="1:32">
      <c r="A123" s="242"/>
      <c r="B123" s="119"/>
      <c r="C123" s="243"/>
      <c r="D123" s="244"/>
      <c r="E123" s="362"/>
      <c r="F123" s="363"/>
      <c r="G123" s="363"/>
      <c r="H123" s="363"/>
      <c r="I123" s="364"/>
      <c r="J123" s="245"/>
      <c r="K123" s="246"/>
      <c r="L123" s="243"/>
      <c r="M123" s="119"/>
      <c r="N123" s="243"/>
      <c r="O123" s="249"/>
      <c r="P123" s="270"/>
      <c r="Q123" s="250"/>
      <c r="R123" s="251"/>
      <c r="S123" s="243"/>
      <c r="T123" s="252"/>
      <c r="U123" s="247"/>
      <c r="V123" s="252"/>
      <c r="W123" s="247"/>
      <c r="X123" s="251"/>
      <c r="Y123" s="273"/>
      <c r="Z123" s="255"/>
      <c r="AA123" s="256"/>
      <c r="AB123" s="257"/>
      <c r="AC123" s="258"/>
      <c r="AD123" s="239"/>
      <c r="AE123" s="240"/>
      <c r="AF123" s="241"/>
    </row>
    <row r="124" spans="1:32">
      <c r="A124" s="242"/>
      <c r="B124" s="119"/>
      <c r="C124" s="243"/>
      <c r="D124" s="244"/>
      <c r="E124" s="362"/>
      <c r="F124" s="363"/>
      <c r="G124" s="363"/>
      <c r="H124" s="363"/>
      <c r="I124" s="364"/>
      <c r="J124" s="245"/>
      <c r="K124" s="246"/>
      <c r="L124" s="243"/>
      <c r="M124" s="119"/>
      <c r="N124" s="243"/>
      <c r="O124" s="249"/>
      <c r="P124" s="270"/>
      <c r="Q124" s="250"/>
      <c r="R124" s="251"/>
      <c r="S124" s="243"/>
      <c r="T124" s="252"/>
      <c r="U124" s="247"/>
      <c r="V124" s="252"/>
      <c r="W124" s="247"/>
      <c r="X124" s="251"/>
      <c r="Y124" s="273"/>
      <c r="Z124" s="255"/>
      <c r="AA124" s="256"/>
      <c r="AB124" s="257"/>
      <c r="AC124" s="258"/>
      <c r="AD124" s="239"/>
      <c r="AE124" s="240"/>
      <c r="AF124" s="241"/>
    </row>
    <row r="125" spans="1:32" ht="15" customHeight="1">
      <c r="A125" s="242"/>
      <c r="B125" s="119"/>
      <c r="C125" s="160"/>
      <c r="D125" s="161"/>
      <c r="E125" s="362"/>
      <c r="F125" s="363"/>
      <c r="G125" s="363"/>
      <c r="H125" s="363"/>
      <c r="I125" s="364"/>
      <c r="J125" s="245"/>
      <c r="K125" s="246"/>
      <c r="L125" s="160"/>
      <c r="M125" s="119"/>
      <c r="N125" s="160"/>
      <c r="O125" s="165"/>
      <c r="P125" s="167"/>
      <c r="Q125" s="269"/>
      <c r="R125" s="270"/>
      <c r="S125" s="243"/>
      <c r="T125" s="252"/>
      <c r="U125" s="247"/>
      <c r="V125" s="252"/>
      <c r="W125" s="247"/>
      <c r="X125" s="251"/>
      <c r="Y125" s="243"/>
      <c r="Z125" s="271"/>
      <c r="AA125" s="256"/>
      <c r="AB125" s="257"/>
      <c r="AC125" s="258"/>
      <c r="AD125" s="239"/>
      <c r="AE125" s="240"/>
      <c r="AF125" s="241"/>
    </row>
    <row r="126" spans="1:32" ht="15" customHeight="1">
      <c r="A126" s="242"/>
      <c r="B126" s="119"/>
      <c r="C126" s="160"/>
      <c r="D126" s="161"/>
      <c r="E126" s="362"/>
      <c r="F126" s="363"/>
      <c r="G126" s="363"/>
      <c r="H126" s="363"/>
      <c r="I126" s="364"/>
      <c r="J126" s="245"/>
      <c r="K126" s="246"/>
      <c r="L126" s="160"/>
      <c r="M126" s="119"/>
      <c r="N126" s="160"/>
      <c r="O126" s="165"/>
      <c r="P126" s="167"/>
      <c r="Q126" s="269"/>
      <c r="R126" s="270"/>
      <c r="S126" s="243"/>
      <c r="T126" s="252"/>
      <c r="U126" s="247"/>
      <c r="V126" s="252"/>
      <c r="W126" s="247"/>
      <c r="X126" s="251"/>
      <c r="Y126" s="243"/>
      <c r="Z126" s="271"/>
      <c r="AA126" s="256"/>
      <c r="AB126" s="257"/>
      <c r="AC126" s="258"/>
      <c r="AD126" s="239"/>
      <c r="AE126" s="240"/>
      <c r="AF126" s="241"/>
    </row>
    <row r="127" spans="1:32">
      <c r="A127" s="242"/>
      <c r="B127" s="119"/>
      <c r="C127" s="243"/>
      <c r="D127" s="244"/>
      <c r="E127" s="362"/>
      <c r="F127" s="363"/>
      <c r="G127" s="363"/>
      <c r="H127" s="363"/>
      <c r="I127" s="364"/>
      <c r="J127" s="245"/>
      <c r="K127" s="246"/>
      <c r="L127" s="243"/>
      <c r="M127" s="119"/>
      <c r="N127" s="243"/>
      <c r="O127" s="249"/>
      <c r="P127" s="270"/>
      <c r="Q127" s="250"/>
      <c r="R127" s="251"/>
      <c r="S127" s="243"/>
      <c r="T127" s="252"/>
      <c r="U127" s="247"/>
      <c r="V127" s="252"/>
      <c r="W127" s="247"/>
      <c r="X127" s="251"/>
      <c r="Y127" s="273"/>
      <c r="Z127" s="255"/>
      <c r="AA127" s="256"/>
      <c r="AB127" s="257"/>
      <c r="AC127" s="258"/>
      <c r="AD127" s="239"/>
      <c r="AE127" s="240"/>
      <c r="AF127" s="241"/>
    </row>
    <row r="128" spans="1:32" ht="15" customHeight="1">
      <c r="A128" s="242"/>
      <c r="B128" s="119"/>
      <c r="C128" s="160"/>
      <c r="D128" s="161"/>
      <c r="E128" s="362"/>
      <c r="F128" s="363"/>
      <c r="G128" s="363"/>
      <c r="H128" s="363"/>
      <c r="I128" s="364"/>
      <c r="J128" s="245"/>
      <c r="K128" s="246"/>
      <c r="L128" s="160"/>
      <c r="M128" s="119"/>
      <c r="N128" s="160"/>
      <c r="O128" s="165"/>
      <c r="P128" s="167"/>
      <c r="Q128" s="269"/>
      <c r="R128" s="270"/>
      <c r="S128" s="243"/>
      <c r="T128" s="252"/>
      <c r="U128" s="247"/>
      <c r="V128" s="252"/>
      <c r="W128" s="247"/>
      <c r="X128" s="251"/>
      <c r="Y128" s="243"/>
      <c r="Z128" s="271"/>
      <c r="AA128" s="256"/>
      <c r="AB128" s="257"/>
      <c r="AC128" s="258"/>
      <c r="AD128" s="239"/>
      <c r="AE128" s="240"/>
      <c r="AF128" s="241"/>
    </row>
    <row r="129" spans="1:32" ht="15" customHeight="1">
      <c r="A129" s="242"/>
      <c r="B129" s="119"/>
      <c r="C129" s="160"/>
      <c r="D129" s="161"/>
      <c r="E129" s="362"/>
      <c r="F129" s="363"/>
      <c r="G129" s="363"/>
      <c r="H129" s="363"/>
      <c r="I129" s="364"/>
      <c r="J129" s="245"/>
      <c r="K129" s="246"/>
      <c r="L129" s="160"/>
      <c r="M129" s="119"/>
      <c r="N129" s="160"/>
      <c r="O129" s="165"/>
      <c r="P129" s="167"/>
      <c r="Q129" s="269"/>
      <c r="R129" s="270"/>
      <c r="S129" s="243"/>
      <c r="T129" s="252"/>
      <c r="U129" s="247"/>
      <c r="V129" s="252"/>
      <c r="W129" s="247"/>
      <c r="X129" s="251"/>
      <c r="Y129" s="243"/>
      <c r="Z129" s="271"/>
      <c r="AA129" s="256"/>
      <c r="AB129" s="257"/>
      <c r="AC129" s="258"/>
      <c r="AD129" s="239"/>
      <c r="AE129" s="240"/>
      <c r="AF129" s="241"/>
    </row>
    <row r="130" spans="1:32">
      <c r="A130" s="242"/>
      <c r="B130" s="119"/>
      <c r="C130" s="243"/>
      <c r="D130" s="244"/>
      <c r="E130" s="362"/>
      <c r="F130" s="363"/>
      <c r="G130" s="363"/>
      <c r="H130" s="363"/>
      <c r="I130" s="364"/>
      <c r="J130" s="245"/>
      <c r="K130" s="246"/>
      <c r="L130" s="243"/>
      <c r="M130" s="119"/>
      <c r="N130" s="243"/>
      <c r="O130" s="249"/>
      <c r="P130" s="270"/>
      <c r="Q130" s="250"/>
      <c r="R130" s="251"/>
      <c r="S130" s="243"/>
      <c r="T130" s="252"/>
      <c r="U130" s="247"/>
      <c r="V130" s="252"/>
      <c r="W130" s="247"/>
      <c r="X130" s="251"/>
      <c r="Y130" s="273"/>
      <c r="Z130" s="255"/>
      <c r="AA130" s="256"/>
      <c r="AB130" s="257"/>
      <c r="AC130" s="258"/>
      <c r="AD130" s="239"/>
      <c r="AE130" s="240"/>
      <c r="AF130" s="241"/>
    </row>
    <row r="131" spans="1:32" ht="15" customHeight="1">
      <c r="A131" s="242"/>
      <c r="B131" s="119"/>
      <c r="C131" s="160"/>
      <c r="D131" s="161"/>
      <c r="E131" s="362"/>
      <c r="F131" s="363"/>
      <c r="G131" s="363"/>
      <c r="H131" s="363"/>
      <c r="I131" s="364"/>
      <c r="J131" s="245"/>
      <c r="K131" s="246"/>
      <c r="L131" s="160"/>
      <c r="M131" s="119"/>
      <c r="N131" s="160"/>
      <c r="O131" s="165"/>
      <c r="P131" s="167"/>
      <c r="Q131" s="269"/>
      <c r="R131" s="270"/>
      <c r="S131" s="243"/>
      <c r="T131" s="252"/>
      <c r="U131" s="247"/>
      <c r="V131" s="252"/>
      <c r="W131" s="247"/>
      <c r="X131" s="251"/>
      <c r="Y131" s="243"/>
      <c r="Z131" s="271"/>
      <c r="AA131" s="256"/>
      <c r="AB131" s="257"/>
      <c r="AC131" s="258"/>
      <c r="AD131" s="239"/>
      <c r="AE131" s="240"/>
      <c r="AF131" s="241"/>
    </row>
    <row r="132" spans="1:32" ht="15" customHeight="1">
      <c r="A132" s="242"/>
      <c r="B132" s="119"/>
      <c r="C132" s="160"/>
      <c r="D132" s="161"/>
      <c r="E132" s="362"/>
      <c r="F132" s="363"/>
      <c r="G132" s="363"/>
      <c r="H132" s="363"/>
      <c r="I132" s="364"/>
      <c r="J132" s="245"/>
      <c r="K132" s="246"/>
      <c r="L132" s="160"/>
      <c r="M132" s="119"/>
      <c r="N132" s="160"/>
      <c r="O132" s="165"/>
      <c r="P132" s="167"/>
      <c r="Q132" s="269"/>
      <c r="R132" s="270"/>
      <c r="S132" s="243"/>
      <c r="T132" s="252"/>
      <c r="U132" s="247"/>
      <c r="V132" s="252"/>
      <c r="W132" s="247"/>
      <c r="X132" s="251"/>
      <c r="Y132" s="243"/>
      <c r="Z132" s="271"/>
      <c r="AA132" s="256"/>
      <c r="AB132" s="257"/>
      <c r="AC132" s="258"/>
      <c r="AD132" s="239"/>
      <c r="AE132" s="240"/>
      <c r="AF132" s="241"/>
    </row>
    <row r="133" spans="1:32">
      <c r="A133" s="242"/>
      <c r="B133" s="119"/>
      <c r="C133" s="243"/>
      <c r="D133" s="244"/>
      <c r="E133" s="362"/>
      <c r="F133" s="363"/>
      <c r="G133" s="363"/>
      <c r="H133" s="363"/>
      <c r="I133" s="364"/>
      <c r="J133" s="245"/>
      <c r="K133" s="246"/>
      <c r="L133" s="243"/>
      <c r="M133" s="119"/>
      <c r="N133" s="243"/>
      <c r="O133" s="249"/>
      <c r="P133" s="270"/>
      <c r="Q133" s="250"/>
      <c r="R133" s="251"/>
      <c r="S133" s="243"/>
      <c r="T133" s="252"/>
      <c r="U133" s="247"/>
      <c r="V133" s="252"/>
      <c r="W133" s="247"/>
      <c r="X133" s="251"/>
      <c r="Y133" s="273"/>
      <c r="Z133" s="255"/>
      <c r="AA133" s="256"/>
      <c r="AB133" s="257"/>
      <c r="AC133" s="258"/>
      <c r="AD133" s="239"/>
      <c r="AE133" s="240"/>
      <c r="AF133" s="241"/>
    </row>
    <row r="134" spans="1:32">
      <c r="A134" s="242"/>
      <c r="B134" s="119"/>
      <c r="C134" s="243"/>
      <c r="D134" s="244"/>
      <c r="E134" s="362"/>
      <c r="F134" s="363"/>
      <c r="G134" s="363"/>
      <c r="H134" s="363"/>
      <c r="I134" s="364"/>
      <c r="J134" s="245"/>
      <c r="K134" s="246"/>
      <c r="L134" s="243"/>
      <c r="M134" s="119"/>
      <c r="N134" s="243"/>
      <c r="O134" s="249"/>
      <c r="P134" s="270"/>
      <c r="Q134" s="250"/>
      <c r="R134" s="251"/>
      <c r="S134" s="243"/>
      <c r="T134" s="252"/>
      <c r="U134" s="247"/>
      <c r="V134" s="252"/>
      <c r="W134" s="247"/>
      <c r="X134" s="251"/>
      <c r="Y134" s="273"/>
      <c r="Z134" s="255"/>
      <c r="AA134" s="256"/>
      <c r="AB134" s="257"/>
      <c r="AC134" s="258"/>
      <c r="AD134" s="239"/>
      <c r="AE134" s="240"/>
      <c r="AF134" s="241"/>
    </row>
    <row r="135" spans="1:32" ht="15" customHeight="1">
      <c r="A135" s="242"/>
      <c r="B135" s="119"/>
      <c r="C135" s="160"/>
      <c r="D135" s="161"/>
      <c r="E135" s="362"/>
      <c r="F135" s="363"/>
      <c r="G135" s="363"/>
      <c r="H135" s="363"/>
      <c r="I135" s="364"/>
      <c r="J135" s="245"/>
      <c r="K135" s="246"/>
      <c r="L135" s="160"/>
      <c r="M135" s="119"/>
      <c r="N135" s="160"/>
      <c r="O135" s="165"/>
      <c r="P135" s="167"/>
      <c r="Q135" s="269"/>
      <c r="R135" s="270"/>
      <c r="S135" s="243"/>
      <c r="T135" s="252"/>
      <c r="U135" s="247"/>
      <c r="V135" s="252"/>
      <c r="W135" s="247"/>
      <c r="X135" s="251"/>
      <c r="Y135" s="243"/>
      <c r="Z135" s="271"/>
      <c r="AA135" s="256"/>
      <c r="AB135" s="257"/>
      <c r="AC135" s="258"/>
      <c r="AD135" s="239"/>
      <c r="AE135" s="240"/>
      <c r="AF135" s="241"/>
    </row>
    <row r="136" spans="1:32" ht="15" customHeight="1">
      <c r="A136" s="242"/>
      <c r="B136" s="119"/>
      <c r="C136" s="160"/>
      <c r="D136" s="161"/>
      <c r="E136" s="362"/>
      <c r="F136" s="363"/>
      <c r="G136" s="363"/>
      <c r="H136" s="363"/>
      <c r="I136" s="364"/>
      <c r="J136" s="245"/>
      <c r="K136" s="246"/>
      <c r="L136" s="160"/>
      <c r="M136" s="119"/>
      <c r="N136" s="160"/>
      <c r="O136" s="165"/>
      <c r="P136" s="167"/>
      <c r="Q136" s="269"/>
      <c r="R136" s="270"/>
      <c r="S136" s="243"/>
      <c r="T136" s="252"/>
      <c r="U136" s="247"/>
      <c r="V136" s="252"/>
      <c r="W136" s="247"/>
      <c r="X136" s="251"/>
      <c r="Y136" s="243"/>
      <c r="Z136" s="271"/>
      <c r="AA136" s="256"/>
      <c r="AB136" s="257"/>
      <c r="AC136" s="258"/>
      <c r="AD136" s="239"/>
      <c r="AE136" s="240"/>
      <c r="AF136" s="241"/>
    </row>
    <row r="137" spans="1:32">
      <c r="A137" s="242"/>
      <c r="B137" s="119"/>
      <c r="C137" s="243"/>
      <c r="D137" s="244"/>
      <c r="E137" s="362"/>
      <c r="F137" s="363"/>
      <c r="G137" s="363"/>
      <c r="H137" s="363"/>
      <c r="I137" s="364"/>
      <c r="J137" s="245"/>
      <c r="K137" s="246"/>
      <c r="L137" s="243"/>
      <c r="M137" s="119"/>
      <c r="N137" s="243"/>
      <c r="O137" s="249"/>
      <c r="P137" s="270"/>
      <c r="Q137" s="250"/>
      <c r="R137" s="251"/>
      <c r="S137" s="243"/>
      <c r="T137" s="252"/>
      <c r="U137" s="247"/>
      <c r="V137" s="252"/>
      <c r="W137" s="247"/>
      <c r="X137" s="251"/>
      <c r="Y137" s="273"/>
      <c r="Z137" s="255"/>
      <c r="AA137" s="256"/>
      <c r="AB137" s="257"/>
      <c r="AC137" s="258"/>
      <c r="AD137" s="239"/>
      <c r="AE137" s="240"/>
      <c r="AF137" s="241"/>
    </row>
    <row r="138" spans="1:32" ht="15" customHeight="1">
      <c r="A138" s="242"/>
      <c r="B138" s="119"/>
      <c r="C138" s="160"/>
      <c r="D138" s="161"/>
      <c r="E138" s="362"/>
      <c r="F138" s="363"/>
      <c r="G138" s="363"/>
      <c r="H138" s="363"/>
      <c r="I138" s="364"/>
      <c r="J138" s="245"/>
      <c r="K138" s="246"/>
      <c r="L138" s="160"/>
      <c r="M138" s="119"/>
      <c r="N138" s="160"/>
      <c r="O138" s="165"/>
      <c r="P138" s="167"/>
      <c r="Q138" s="269"/>
      <c r="R138" s="270"/>
      <c r="S138" s="243"/>
      <c r="T138" s="252"/>
      <c r="U138" s="247"/>
      <c r="V138" s="252"/>
      <c r="W138" s="247"/>
      <c r="X138" s="251"/>
      <c r="Y138" s="243"/>
      <c r="Z138" s="271"/>
      <c r="AA138" s="256"/>
      <c r="AB138" s="257"/>
      <c r="AC138" s="258"/>
      <c r="AD138" s="239"/>
      <c r="AE138" s="240"/>
      <c r="AF138" s="241"/>
    </row>
    <row r="139" spans="1:32" ht="15" customHeight="1">
      <c r="A139" s="242"/>
      <c r="B139" s="119"/>
      <c r="C139" s="160"/>
      <c r="D139" s="161"/>
      <c r="E139" s="362"/>
      <c r="F139" s="363"/>
      <c r="G139" s="363"/>
      <c r="H139" s="363"/>
      <c r="I139" s="364"/>
      <c r="J139" s="245"/>
      <c r="K139" s="246"/>
      <c r="L139" s="160"/>
      <c r="M139" s="119"/>
      <c r="N139" s="160"/>
      <c r="O139" s="165"/>
      <c r="P139" s="167"/>
      <c r="Q139" s="269"/>
      <c r="R139" s="270"/>
      <c r="S139" s="243"/>
      <c r="T139" s="252"/>
      <c r="U139" s="247"/>
      <c r="V139" s="252"/>
      <c r="W139" s="247"/>
      <c r="X139" s="251"/>
      <c r="Y139" s="243"/>
      <c r="Z139" s="271"/>
      <c r="AA139" s="256"/>
      <c r="AB139" s="257"/>
      <c r="AC139" s="258"/>
      <c r="AD139" s="239"/>
      <c r="AE139" s="240"/>
      <c r="AF139" s="241"/>
    </row>
    <row r="140" spans="1:32">
      <c r="A140" s="242"/>
      <c r="B140" s="119"/>
      <c r="C140" s="243"/>
      <c r="D140" s="244"/>
      <c r="E140" s="362"/>
      <c r="F140" s="363"/>
      <c r="G140" s="363"/>
      <c r="H140" s="363"/>
      <c r="I140" s="364"/>
      <c r="J140" s="245"/>
      <c r="K140" s="246"/>
      <c r="L140" s="243"/>
      <c r="M140" s="119"/>
      <c r="N140" s="243"/>
      <c r="O140" s="249"/>
      <c r="P140" s="270"/>
      <c r="Q140" s="250"/>
      <c r="R140" s="251"/>
      <c r="S140" s="243"/>
      <c r="T140" s="252"/>
      <c r="U140" s="247"/>
      <c r="V140" s="252"/>
      <c r="W140" s="247"/>
      <c r="X140" s="251"/>
      <c r="Y140" s="273"/>
      <c r="Z140" s="255"/>
      <c r="AA140" s="256"/>
      <c r="AB140" s="257"/>
      <c r="AC140" s="258"/>
      <c r="AD140" s="239"/>
      <c r="AE140" s="240"/>
      <c r="AF140" s="241"/>
    </row>
    <row r="141" spans="1:32">
      <c r="A141" s="242"/>
      <c r="B141" s="119"/>
      <c r="C141" s="243"/>
      <c r="D141" s="244"/>
      <c r="E141" s="362"/>
      <c r="F141" s="363"/>
      <c r="G141" s="363"/>
      <c r="H141" s="363"/>
      <c r="I141" s="364"/>
      <c r="J141" s="245"/>
      <c r="K141" s="246"/>
      <c r="L141" s="243"/>
      <c r="M141" s="119"/>
      <c r="N141" s="243"/>
      <c r="O141" s="249"/>
      <c r="P141" s="270"/>
      <c r="Q141" s="250"/>
      <c r="R141" s="251"/>
      <c r="S141" s="243"/>
      <c r="T141" s="252"/>
      <c r="U141" s="247"/>
      <c r="V141" s="252"/>
      <c r="W141" s="247"/>
      <c r="X141" s="251"/>
      <c r="Y141" s="273"/>
      <c r="Z141" s="255"/>
      <c r="AA141" s="256"/>
      <c r="AB141" s="257"/>
      <c r="AC141" s="258"/>
      <c r="AD141" s="239"/>
      <c r="AE141" s="240"/>
      <c r="AF141" s="241"/>
    </row>
    <row r="142" spans="1:32" ht="15" customHeight="1">
      <c r="A142" s="242"/>
      <c r="B142" s="119"/>
      <c r="C142" s="160"/>
      <c r="D142" s="161"/>
      <c r="E142" s="362"/>
      <c r="F142" s="363"/>
      <c r="G142" s="363"/>
      <c r="H142" s="363"/>
      <c r="I142" s="364"/>
      <c r="J142" s="245"/>
      <c r="K142" s="246"/>
      <c r="L142" s="160"/>
      <c r="M142" s="119"/>
      <c r="N142" s="160"/>
      <c r="O142" s="165"/>
      <c r="P142" s="167"/>
      <c r="Q142" s="269"/>
      <c r="R142" s="270"/>
      <c r="S142" s="243"/>
      <c r="T142" s="252"/>
      <c r="U142" s="247"/>
      <c r="V142" s="252"/>
      <c r="W142" s="247"/>
      <c r="X142" s="251"/>
      <c r="Y142" s="243"/>
      <c r="Z142" s="271"/>
      <c r="AA142" s="256"/>
      <c r="AB142" s="257"/>
      <c r="AC142" s="258"/>
      <c r="AD142" s="239"/>
      <c r="AE142" s="240"/>
      <c r="AF142" s="241"/>
    </row>
    <row r="143" spans="1:32" ht="15" customHeight="1">
      <c r="A143" s="242"/>
      <c r="B143" s="119"/>
      <c r="C143" s="160"/>
      <c r="D143" s="161"/>
      <c r="E143" s="362"/>
      <c r="F143" s="363"/>
      <c r="G143" s="363"/>
      <c r="H143" s="363"/>
      <c r="I143" s="364"/>
      <c r="J143" s="245"/>
      <c r="K143" s="246"/>
      <c r="L143" s="160"/>
      <c r="M143" s="119"/>
      <c r="N143" s="160"/>
      <c r="O143" s="165"/>
      <c r="P143" s="167"/>
      <c r="Q143" s="269"/>
      <c r="R143" s="270"/>
      <c r="S143" s="243"/>
      <c r="T143" s="252"/>
      <c r="U143" s="247"/>
      <c r="V143" s="252"/>
      <c r="W143" s="247"/>
      <c r="X143" s="251"/>
      <c r="Y143" s="243"/>
      <c r="Z143" s="271"/>
      <c r="AA143" s="256"/>
      <c r="AB143" s="257"/>
      <c r="AC143" s="258"/>
      <c r="AD143" s="239"/>
      <c r="AE143" s="240"/>
      <c r="AF143" s="241"/>
    </row>
    <row r="144" spans="1:32">
      <c r="A144" s="242"/>
      <c r="B144" s="119"/>
      <c r="C144" s="243"/>
      <c r="D144" s="244"/>
      <c r="E144" s="362"/>
      <c r="F144" s="363"/>
      <c r="G144" s="363"/>
      <c r="H144" s="363"/>
      <c r="I144" s="364"/>
      <c r="J144" s="245"/>
      <c r="K144" s="246"/>
      <c r="L144" s="243"/>
      <c r="M144" s="119"/>
      <c r="N144" s="243"/>
      <c r="O144" s="249"/>
      <c r="P144" s="270"/>
      <c r="Q144" s="250"/>
      <c r="R144" s="251"/>
      <c r="S144" s="243"/>
      <c r="T144" s="252"/>
      <c r="U144" s="247"/>
      <c r="V144" s="252"/>
      <c r="W144" s="247"/>
      <c r="X144" s="251"/>
      <c r="Y144" s="273"/>
      <c r="Z144" s="255"/>
      <c r="AA144" s="256"/>
      <c r="AB144" s="257"/>
      <c r="AC144" s="258"/>
      <c r="AD144" s="239"/>
      <c r="AE144" s="240"/>
      <c r="AF144" s="241"/>
    </row>
    <row r="145" spans="1:32" ht="15" customHeight="1">
      <c r="A145" s="242"/>
      <c r="B145" s="119"/>
      <c r="C145" s="160"/>
      <c r="D145" s="161"/>
      <c r="E145" s="362"/>
      <c r="F145" s="363"/>
      <c r="G145" s="363"/>
      <c r="H145" s="363"/>
      <c r="I145" s="364"/>
      <c r="J145" s="245"/>
      <c r="K145" s="246"/>
      <c r="L145" s="160"/>
      <c r="M145" s="119"/>
      <c r="N145" s="160"/>
      <c r="O145" s="165"/>
      <c r="P145" s="167"/>
      <c r="Q145" s="269"/>
      <c r="R145" s="270"/>
      <c r="S145" s="243"/>
      <c r="T145" s="252"/>
      <c r="U145" s="247"/>
      <c r="V145" s="252"/>
      <c r="W145" s="247"/>
      <c r="X145" s="251"/>
      <c r="Y145" s="243"/>
      <c r="Z145" s="271"/>
      <c r="AA145" s="256"/>
      <c r="AB145" s="257"/>
      <c r="AC145" s="258"/>
      <c r="AD145" s="239"/>
      <c r="AE145" s="240"/>
      <c r="AF145" s="241"/>
    </row>
    <row r="146" spans="1:32" ht="15" customHeight="1">
      <c r="A146" s="242"/>
      <c r="B146" s="119"/>
      <c r="C146" s="160"/>
      <c r="D146" s="161"/>
      <c r="E146" s="362"/>
      <c r="F146" s="363"/>
      <c r="G146" s="363"/>
      <c r="H146" s="363"/>
      <c r="I146" s="364"/>
      <c r="J146" s="245"/>
      <c r="K146" s="246"/>
      <c r="L146" s="160"/>
      <c r="M146" s="119"/>
      <c r="N146" s="160"/>
      <c r="O146" s="165"/>
      <c r="P146" s="167"/>
      <c r="Q146" s="269"/>
      <c r="R146" s="270"/>
      <c r="S146" s="243"/>
      <c r="T146" s="252"/>
      <c r="U146" s="247"/>
      <c r="V146" s="252"/>
      <c r="W146" s="247"/>
      <c r="X146" s="251"/>
      <c r="Y146" s="243"/>
      <c r="Z146" s="271"/>
      <c r="AA146" s="256"/>
      <c r="AB146" s="257"/>
      <c r="AC146" s="258"/>
      <c r="AD146" s="239"/>
      <c r="AE146" s="240"/>
      <c r="AF146" s="241"/>
    </row>
    <row r="147" spans="1:32">
      <c r="A147" s="242"/>
      <c r="B147" s="119"/>
      <c r="C147" s="243"/>
      <c r="D147" s="244"/>
      <c r="E147" s="362"/>
      <c r="F147" s="363"/>
      <c r="G147" s="363"/>
      <c r="H147" s="363"/>
      <c r="I147" s="364"/>
      <c r="J147" s="245"/>
      <c r="K147" s="246"/>
      <c r="L147" s="243"/>
      <c r="M147" s="119"/>
      <c r="N147" s="243"/>
      <c r="O147" s="249"/>
      <c r="P147" s="270"/>
      <c r="Q147" s="250"/>
      <c r="R147" s="251"/>
      <c r="S147" s="243"/>
      <c r="T147" s="252"/>
      <c r="U147" s="247"/>
      <c r="V147" s="252"/>
      <c r="W147" s="247"/>
      <c r="X147" s="251"/>
      <c r="Y147" s="273"/>
      <c r="Z147" s="255"/>
      <c r="AA147" s="256"/>
      <c r="AB147" s="257"/>
      <c r="AC147" s="258"/>
      <c r="AD147" s="239"/>
      <c r="AE147" s="240"/>
      <c r="AF147" s="241"/>
    </row>
    <row r="148" spans="1:32" ht="15" customHeight="1">
      <c r="A148" s="242"/>
      <c r="B148" s="119"/>
      <c r="C148" s="160"/>
      <c r="D148" s="161"/>
      <c r="E148" s="362"/>
      <c r="F148" s="363"/>
      <c r="G148" s="363"/>
      <c r="H148" s="363"/>
      <c r="I148" s="364"/>
      <c r="J148" s="245"/>
      <c r="K148" s="246"/>
      <c r="L148" s="160"/>
      <c r="M148" s="119"/>
      <c r="N148" s="160"/>
      <c r="O148" s="165"/>
      <c r="P148" s="167"/>
      <c r="Q148" s="269"/>
      <c r="R148" s="270"/>
      <c r="S148" s="243"/>
      <c r="T148" s="252"/>
      <c r="U148" s="247"/>
      <c r="V148" s="252"/>
      <c r="W148" s="247"/>
      <c r="X148" s="251"/>
      <c r="Y148" s="243"/>
      <c r="Z148" s="271"/>
      <c r="AA148" s="256"/>
      <c r="AB148" s="257"/>
      <c r="AC148" s="258"/>
      <c r="AD148" s="239"/>
      <c r="AE148" s="240"/>
      <c r="AF148" s="241"/>
    </row>
    <row r="149" spans="1:32" ht="15" customHeight="1">
      <c r="A149" s="242"/>
      <c r="B149" s="119"/>
      <c r="C149" s="160"/>
      <c r="D149" s="161"/>
      <c r="E149" s="362"/>
      <c r="F149" s="363"/>
      <c r="G149" s="363"/>
      <c r="H149" s="363"/>
      <c r="I149" s="364"/>
      <c r="J149" s="245"/>
      <c r="K149" s="246"/>
      <c r="L149" s="160"/>
      <c r="M149" s="119"/>
      <c r="N149" s="160"/>
      <c r="O149" s="165"/>
      <c r="P149" s="167"/>
      <c r="Q149" s="269"/>
      <c r="R149" s="270"/>
      <c r="S149" s="243"/>
      <c r="T149" s="252"/>
      <c r="U149" s="247"/>
      <c r="V149" s="252"/>
      <c r="W149" s="247"/>
      <c r="X149" s="251"/>
      <c r="Y149" s="243"/>
      <c r="Z149" s="271"/>
      <c r="AA149" s="256"/>
      <c r="AB149" s="257"/>
      <c r="AC149" s="258"/>
      <c r="AD149" s="239"/>
      <c r="AE149" s="240"/>
      <c r="AF149" s="241"/>
    </row>
    <row r="150" spans="1:32">
      <c r="A150" s="242"/>
      <c r="B150" s="119"/>
      <c r="C150" s="243"/>
      <c r="D150" s="244"/>
      <c r="E150" s="362"/>
      <c r="F150" s="363"/>
      <c r="G150" s="363"/>
      <c r="H150" s="363"/>
      <c r="I150" s="364"/>
      <c r="J150" s="245"/>
      <c r="K150" s="246"/>
      <c r="L150" s="243"/>
      <c r="M150" s="119"/>
      <c r="N150" s="243"/>
      <c r="O150" s="249"/>
      <c r="P150" s="270"/>
      <c r="Q150" s="250"/>
      <c r="R150" s="251"/>
      <c r="S150" s="243"/>
      <c r="T150" s="252"/>
      <c r="U150" s="247"/>
      <c r="V150" s="252"/>
      <c r="W150" s="247"/>
      <c r="X150" s="251"/>
      <c r="Y150" s="273"/>
      <c r="Z150" s="255"/>
      <c r="AA150" s="256"/>
      <c r="AB150" s="257"/>
      <c r="AC150" s="258"/>
      <c r="AD150" s="239"/>
      <c r="AE150" s="240"/>
      <c r="AF150" s="241"/>
    </row>
    <row r="151" spans="1:32">
      <c r="A151" s="242"/>
      <c r="B151" s="119"/>
      <c r="C151" s="243"/>
      <c r="D151" s="244"/>
      <c r="E151" s="362"/>
      <c r="F151" s="363"/>
      <c r="G151" s="363"/>
      <c r="H151" s="363"/>
      <c r="I151" s="364"/>
      <c r="J151" s="245"/>
      <c r="K151" s="246"/>
      <c r="L151" s="243"/>
      <c r="M151" s="119"/>
      <c r="N151" s="243"/>
      <c r="O151" s="249"/>
      <c r="P151" s="270"/>
      <c r="Q151" s="250"/>
      <c r="R151" s="251"/>
      <c r="S151" s="243"/>
      <c r="T151" s="252"/>
      <c r="U151" s="247"/>
      <c r="V151" s="252"/>
      <c r="W151" s="247"/>
      <c r="X151" s="251"/>
      <c r="Y151" s="273"/>
      <c r="Z151" s="255"/>
      <c r="AA151" s="256"/>
      <c r="AB151" s="257"/>
      <c r="AC151" s="258"/>
      <c r="AD151" s="239"/>
      <c r="AE151" s="240"/>
      <c r="AF151" s="241"/>
    </row>
    <row r="152" spans="1:32" ht="15" customHeight="1">
      <c r="A152" s="242"/>
      <c r="B152" s="119"/>
      <c r="C152" s="160"/>
      <c r="D152" s="161"/>
      <c r="E152" s="362"/>
      <c r="F152" s="363"/>
      <c r="G152" s="363"/>
      <c r="H152" s="363"/>
      <c r="I152" s="364"/>
      <c r="J152" s="245"/>
      <c r="K152" s="246"/>
      <c r="L152" s="160"/>
      <c r="M152" s="119"/>
      <c r="N152" s="160"/>
      <c r="O152" s="165"/>
      <c r="P152" s="167"/>
      <c r="Q152" s="269"/>
      <c r="R152" s="270"/>
      <c r="S152" s="243"/>
      <c r="T152" s="252"/>
      <c r="U152" s="247"/>
      <c r="V152" s="252"/>
      <c r="W152" s="247"/>
      <c r="X152" s="251"/>
      <c r="Y152" s="243"/>
      <c r="Z152" s="271"/>
      <c r="AA152" s="256"/>
      <c r="AB152" s="257"/>
      <c r="AC152" s="258"/>
      <c r="AD152" s="239"/>
      <c r="AE152" s="240"/>
      <c r="AF152" s="241"/>
    </row>
    <row r="153" spans="1:32" ht="15" customHeight="1">
      <c r="A153" s="242"/>
      <c r="B153" s="119"/>
      <c r="C153" s="160"/>
      <c r="D153" s="161"/>
      <c r="E153" s="362"/>
      <c r="F153" s="363"/>
      <c r="G153" s="363"/>
      <c r="H153" s="363"/>
      <c r="I153" s="364"/>
      <c r="J153" s="245"/>
      <c r="K153" s="246"/>
      <c r="L153" s="160"/>
      <c r="M153" s="119"/>
      <c r="N153" s="160"/>
      <c r="O153" s="165"/>
      <c r="P153" s="167"/>
      <c r="Q153" s="269"/>
      <c r="R153" s="270"/>
      <c r="S153" s="243"/>
      <c r="T153" s="252"/>
      <c r="U153" s="247"/>
      <c r="V153" s="252"/>
      <c r="W153" s="247"/>
      <c r="X153" s="251"/>
      <c r="Y153" s="243"/>
      <c r="Z153" s="271"/>
      <c r="AA153" s="256"/>
      <c r="AB153" s="257"/>
      <c r="AC153" s="258"/>
      <c r="AD153" s="239"/>
      <c r="AE153" s="240"/>
      <c r="AF153" s="241"/>
    </row>
    <row r="154" spans="1:32">
      <c r="A154" s="242"/>
      <c r="B154" s="119"/>
      <c r="C154" s="243"/>
      <c r="D154" s="244"/>
      <c r="E154" s="362"/>
      <c r="F154" s="363"/>
      <c r="G154" s="363"/>
      <c r="H154" s="363"/>
      <c r="I154" s="364"/>
      <c r="J154" s="245"/>
      <c r="K154" s="246"/>
      <c r="L154" s="243"/>
      <c r="M154" s="119"/>
      <c r="N154" s="243"/>
      <c r="O154" s="249"/>
      <c r="P154" s="270"/>
      <c r="Q154" s="250"/>
      <c r="R154" s="251"/>
      <c r="S154" s="243"/>
      <c r="T154" s="252"/>
      <c r="U154" s="247"/>
      <c r="V154" s="252"/>
      <c r="W154" s="247"/>
      <c r="X154" s="251"/>
      <c r="Y154" s="273"/>
      <c r="Z154" s="255"/>
      <c r="AA154" s="256"/>
      <c r="AB154" s="257"/>
      <c r="AC154" s="258"/>
      <c r="AD154" s="239"/>
      <c r="AE154" s="240"/>
      <c r="AF154" s="241"/>
    </row>
    <row r="155" spans="1:32" ht="15" customHeight="1">
      <c r="A155" s="242"/>
      <c r="B155" s="119"/>
      <c r="C155" s="160"/>
      <c r="D155" s="161"/>
      <c r="E155" s="362"/>
      <c r="F155" s="363"/>
      <c r="G155" s="363"/>
      <c r="H155" s="363"/>
      <c r="I155" s="364"/>
      <c r="J155" s="245"/>
      <c r="K155" s="246"/>
      <c r="L155" s="160"/>
      <c r="M155" s="119"/>
      <c r="N155" s="160"/>
      <c r="O155" s="165"/>
      <c r="P155" s="167"/>
      <c r="Q155" s="269"/>
      <c r="R155" s="270"/>
      <c r="S155" s="243"/>
      <c r="T155" s="252"/>
      <c r="U155" s="247"/>
      <c r="V155" s="252"/>
      <c r="W155" s="247"/>
      <c r="X155" s="251"/>
      <c r="Y155" s="243"/>
      <c r="Z155" s="271"/>
      <c r="AA155" s="256"/>
      <c r="AB155" s="257"/>
      <c r="AC155" s="258"/>
      <c r="AD155" s="239"/>
      <c r="AE155" s="240"/>
      <c r="AF155" s="241"/>
    </row>
    <row r="156" spans="1:32" ht="15" customHeight="1">
      <c r="A156" s="242"/>
      <c r="B156" s="119"/>
      <c r="C156" s="160"/>
      <c r="D156" s="161"/>
      <c r="E156" s="362"/>
      <c r="F156" s="363"/>
      <c r="G156" s="363"/>
      <c r="H156" s="363"/>
      <c r="I156" s="364"/>
      <c r="J156" s="245"/>
      <c r="K156" s="246"/>
      <c r="L156" s="160"/>
      <c r="M156" s="119"/>
      <c r="N156" s="160"/>
      <c r="O156" s="165"/>
      <c r="P156" s="167"/>
      <c r="Q156" s="269"/>
      <c r="R156" s="270"/>
      <c r="S156" s="243"/>
      <c r="T156" s="252"/>
      <c r="U156" s="247"/>
      <c r="V156" s="252"/>
      <c r="W156" s="247"/>
      <c r="X156" s="251"/>
      <c r="Y156" s="243"/>
      <c r="Z156" s="271"/>
      <c r="AA156" s="256"/>
      <c r="AB156" s="257"/>
      <c r="AC156" s="258"/>
      <c r="AD156" s="239"/>
      <c r="AE156" s="240"/>
      <c r="AF156" s="241"/>
    </row>
    <row r="157" spans="1:32">
      <c r="A157" s="242"/>
      <c r="B157" s="119"/>
      <c r="C157" s="243"/>
      <c r="D157" s="244"/>
      <c r="E157" s="362"/>
      <c r="F157" s="363"/>
      <c r="G157" s="363"/>
      <c r="H157" s="363"/>
      <c r="I157" s="364"/>
      <c r="J157" s="245"/>
      <c r="K157" s="246"/>
      <c r="L157" s="243"/>
      <c r="M157" s="119"/>
      <c r="N157" s="243"/>
      <c r="O157" s="249"/>
      <c r="P157" s="270"/>
      <c r="Q157" s="250"/>
      <c r="R157" s="251"/>
      <c r="S157" s="243"/>
      <c r="T157" s="252"/>
      <c r="U157" s="247"/>
      <c r="V157" s="252"/>
      <c r="W157" s="247"/>
      <c r="X157" s="251"/>
      <c r="Y157" s="273"/>
      <c r="Z157" s="255"/>
      <c r="AA157" s="256"/>
      <c r="AB157" s="257"/>
      <c r="AC157" s="258"/>
      <c r="AD157" s="239"/>
      <c r="AE157" s="240"/>
      <c r="AF157" s="241"/>
    </row>
    <row r="158" spans="1:32">
      <c r="A158" s="242"/>
      <c r="B158" s="119"/>
      <c r="C158" s="243"/>
      <c r="D158" s="244"/>
      <c r="E158" s="362"/>
      <c r="F158" s="363"/>
      <c r="G158" s="363"/>
      <c r="H158" s="363"/>
      <c r="I158" s="364"/>
      <c r="J158" s="245"/>
      <c r="K158" s="246"/>
      <c r="L158" s="243"/>
      <c r="M158" s="119"/>
      <c r="N158" s="243"/>
      <c r="O158" s="249"/>
      <c r="P158" s="270"/>
      <c r="Q158" s="250"/>
      <c r="R158" s="251"/>
      <c r="S158" s="243"/>
      <c r="T158" s="252"/>
      <c r="U158" s="247"/>
      <c r="V158" s="252"/>
      <c r="W158" s="247"/>
      <c r="X158" s="251"/>
      <c r="Y158" s="273"/>
      <c r="Z158" s="255"/>
      <c r="AA158" s="256"/>
      <c r="AB158" s="257"/>
      <c r="AC158" s="258"/>
      <c r="AD158" s="239"/>
      <c r="AE158" s="240"/>
      <c r="AF158" s="241"/>
    </row>
    <row r="159" spans="1:32" ht="15" customHeight="1">
      <c r="A159" s="242"/>
      <c r="B159" s="119"/>
      <c r="C159" s="160"/>
      <c r="D159" s="161"/>
      <c r="E159" s="362"/>
      <c r="F159" s="363"/>
      <c r="G159" s="363"/>
      <c r="H159" s="363"/>
      <c r="I159" s="364"/>
      <c r="J159" s="245"/>
      <c r="K159" s="246"/>
      <c r="L159" s="160"/>
      <c r="M159" s="119"/>
      <c r="N159" s="160"/>
      <c r="O159" s="165"/>
      <c r="P159" s="167"/>
      <c r="Q159" s="269"/>
      <c r="R159" s="270"/>
      <c r="S159" s="243"/>
      <c r="T159" s="252"/>
      <c r="U159" s="247"/>
      <c r="V159" s="252"/>
      <c r="W159" s="247"/>
      <c r="X159" s="251"/>
      <c r="Y159" s="243"/>
      <c r="Z159" s="271"/>
      <c r="AA159" s="256"/>
      <c r="AB159" s="257"/>
      <c r="AC159" s="258"/>
      <c r="AD159" s="239"/>
      <c r="AE159" s="240"/>
      <c r="AF159" s="241"/>
    </row>
    <row r="160" spans="1:32" ht="15" customHeight="1">
      <c r="A160" s="242"/>
      <c r="B160" s="119"/>
      <c r="C160" s="160"/>
      <c r="D160" s="161"/>
      <c r="E160" s="362"/>
      <c r="F160" s="363"/>
      <c r="G160" s="363"/>
      <c r="H160" s="363"/>
      <c r="I160" s="364"/>
      <c r="J160" s="245"/>
      <c r="K160" s="246"/>
      <c r="L160" s="160"/>
      <c r="M160" s="119"/>
      <c r="N160" s="160"/>
      <c r="O160" s="165"/>
      <c r="P160" s="167"/>
      <c r="Q160" s="269"/>
      <c r="R160" s="270"/>
      <c r="S160" s="243"/>
      <c r="T160" s="252"/>
      <c r="U160" s="247"/>
      <c r="V160" s="252"/>
      <c r="W160" s="247"/>
      <c r="X160" s="251"/>
      <c r="Y160" s="243"/>
      <c r="Z160" s="271"/>
      <c r="AA160" s="256"/>
      <c r="AB160" s="257"/>
      <c r="AC160" s="258"/>
      <c r="AD160" s="239"/>
      <c r="AE160" s="240"/>
      <c r="AF160" s="241"/>
    </row>
    <row r="161" spans="1:32">
      <c r="A161" s="242"/>
      <c r="B161" s="119"/>
      <c r="C161" s="243"/>
      <c r="D161" s="244"/>
      <c r="E161" s="362"/>
      <c r="F161" s="363"/>
      <c r="G161" s="363"/>
      <c r="H161" s="363"/>
      <c r="I161" s="364"/>
      <c r="J161" s="245"/>
      <c r="K161" s="246"/>
      <c r="L161" s="243"/>
      <c r="M161" s="119"/>
      <c r="N161" s="243"/>
      <c r="O161" s="249"/>
      <c r="P161" s="270"/>
      <c r="Q161" s="250"/>
      <c r="R161" s="251"/>
      <c r="S161" s="243"/>
      <c r="T161" s="252"/>
      <c r="U161" s="247"/>
      <c r="V161" s="252"/>
      <c r="W161" s="247"/>
      <c r="X161" s="251"/>
      <c r="Y161" s="273"/>
      <c r="Z161" s="255"/>
      <c r="AA161" s="256"/>
      <c r="AB161" s="257"/>
      <c r="AC161" s="258"/>
      <c r="AD161" s="239"/>
      <c r="AE161" s="240"/>
      <c r="AF161" s="241"/>
    </row>
    <row r="162" spans="1:32" ht="15" customHeight="1">
      <c r="A162" s="242"/>
      <c r="B162" s="119"/>
      <c r="C162" s="160"/>
      <c r="D162" s="161"/>
      <c r="E162" s="362"/>
      <c r="F162" s="363"/>
      <c r="G162" s="363"/>
      <c r="H162" s="363"/>
      <c r="I162" s="364"/>
      <c r="J162" s="245"/>
      <c r="K162" s="246"/>
      <c r="L162" s="160"/>
      <c r="M162" s="119"/>
      <c r="N162" s="160"/>
      <c r="O162" s="165"/>
      <c r="P162" s="167"/>
      <c r="Q162" s="269"/>
      <c r="R162" s="270"/>
      <c r="S162" s="243"/>
      <c r="T162" s="252"/>
      <c r="U162" s="247"/>
      <c r="V162" s="252"/>
      <c r="W162" s="247"/>
      <c r="X162" s="251"/>
      <c r="Y162" s="243"/>
      <c r="Z162" s="271"/>
      <c r="AA162" s="256"/>
      <c r="AB162" s="257"/>
      <c r="AC162" s="258"/>
      <c r="AD162" s="239"/>
      <c r="AE162" s="240"/>
      <c r="AF162" s="241"/>
    </row>
    <row r="163" spans="1:32" ht="15" customHeight="1">
      <c r="A163" s="242"/>
      <c r="B163" s="119"/>
      <c r="C163" s="160"/>
      <c r="D163" s="161"/>
      <c r="E163" s="362"/>
      <c r="F163" s="363"/>
      <c r="G163" s="363"/>
      <c r="H163" s="363"/>
      <c r="I163" s="364"/>
      <c r="J163" s="245"/>
      <c r="K163" s="246"/>
      <c r="L163" s="160"/>
      <c r="M163" s="119"/>
      <c r="N163" s="160"/>
      <c r="O163" s="165"/>
      <c r="P163" s="167"/>
      <c r="Q163" s="269"/>
      <c r="R163" s="270"/>
      <c r="S163" s="243"/>
      <c r="T163" s="252"/>
      <c r="U163" s="247"/>
      <c r="V163" s="252"/>
      <c r="W163" s="247"/>
      <c r="X163" s="251"/>
      <c r="Y163" s="243"/>
      <c r="Z163" s="271"/>
      <c r="AA163" s="256"/>
      <c r="AB163" s="257"/>
      <c r="AC163" s="258"/>
      <c r="AD163" s="239"/>
      <c r="AE163" s="240"/>
      <c r="AF163" s="241"/>
    </row>
    <row r="164" spans="1:32">
      <c r="A164" s="242"/>
      <c r="B164" s="119"/>
      <c r="C164" s="243"/>
      <c r="D164" s="244"/>
      <c r="E164" s="362"/>
      <c r="F164" s="363"/>
      <c r="G164" s="363"/>
      <c r="H164" s="363"/>
      <c r="I164" s="364"/>
      <c r="J164" s="245"/>
      <c r="K164" s="246"/>
      <c r="L164" s="243"/>
      <c r="M164" s="119"/>
      <c r="N164" s="243"/>
      <c r="O164" s="249"/>
      <c r="P164" s="270"/>
      <c r="Q164" s="250"/>
      <c r="R164" s="251"/>
      <c r="S164" s="243"/>
      <c r="T164" s="252"/>
      <c r="U164" s="247"/>
      <c r="V164" s="252"/>
      <c r="W164" s="247"/>
      <c r="X164" s="251"/>
      <c r="Y164" s="273"/>
      <c r="Z164" s="255"/>
      <c r="AA164" s="256"/>
      <c r="AB164" s="257"/>
      <c r="AC164" s="258"/>
      <c r="AD164" s="239"/>
      <c r="AE164" s="240"/>
      <c r="AF164" s="241"/>
    </row>
    <row r="165" spans="1:32" ht="15" customHeight="1">
      <c r="A165" s="242"/>
      <c r="B165" s="119"/>
      <c r="C165" s="160"/>
      <c r="D165" s="161"/>
      <c r="E165" s="362"/>
      <c r="F165" s="363"/>
      <c r="G165" s="363"/>
      <c r="H165" s="363"/>
      <c r="I165" s="364"/>
      <c r="J165" s="245"/>
      <c r="K165" s="246"/>
      <c r="L165" s="160"/>
      <c r="M165" s="119"/>
      <c r="N165" s="160"/>
      <c r="O165" s="165"/>
      <c r="P165" s="167"/>
      <c r="Q165" s="269"/>
      <c r="R165" s="270"/>
      <c r="S165" s="243"/>
      <c r="T165" s="252"/>
      <c r="U165" s="247"/>
      <c r="V165" s="252"/>
      <c r="W165" s="247"/>
      <c r="X165" s="251"/>
      <c r="Y165" s="243"/>
      <c r="Z165" s="271"/>
      <c r="AA165" s="256"/>
      <c r="AB165" s="257"/>
      <c r="AC165" s="258"/>
      <c r="AD165" s="239"/>
      <c r="AE165" s="240"/>
      <c r="AF165" s="241"/>
    </row>
    <row r="166" spans="1:32" ht="15" customHeight="1">
      <c r="A166" s="242"/>
      <c r="B166" s="119"/>
      <c r="C166" s="160"/>
      <c r="D166" s="161"/>
      <c r="E166" s="362"/>
      <c r="F166" s="363"/>
      <c r="G166" s="363"/>
      <c r="H166" s="363"/>
      <c r="I166" s="364"/>
      <c r="J166" s="245"/>
      <c r="K166" s="246"/>
      <c r="L166" s="160"/>
      <c r="M166" s="119"/>
      <c r="N166" s="160"/>
      <c r="O166" s="165"/>
      <c r="P166" s="167"/>
      <c r="Q166" s="269"/>
      <c r="R166" s="270"/>
      <c r="S166" s="243"/>
      <c r="T166" s="252"/>
      <c r="U166" s="247"/>
      <c r="V166" s="252"/>
      <c r="W166" s="247"/>
      <c r="X166" s="251"/>
      <c r="Y166" s="243"/>
      <c r="Z166" s="271"/>
      <c r="AA166" s="256"/>
      <c r="AB166" s="257"/>
      <c r="AC166" s="258"/>
      <c r="AD166" s="239"/>
      <c r="AE166" s="240"/>
      <c r="AF166" s="241"/>
    </row>
    <row r="167" spans="1:32">
      <c r="A167" s="242"/>
      <c r="B167" s="119"/>
      <c r="C167" s="243"/>
      <c r="D167" s="244"/>
      <c r="E167" s="362"/>
      <c r="F167" s="363"/>
      <c r="G167" s="363"/>
      <c r="H167" s="363"/>
      <c r="I167" s="364"/>
      <c r="J167" s="245"/>
      <c r="K167" s="246"/>
      <c r="L167" s="243"/>
      <c r="M167" s="119"/>
      <c r="N167" s="243"/>
      <c r="O167" s="249"/>
      <c r="P167" s="270"/>
      <c r="Q167" s="250"/>
      <c r="R167" s="251"/>
      <c r="S167" s="243"/>
      <c r="T167" s="252"/>
      <c r="U167" s="247"/>
      <c r="V167" s="252"/>
      <c r="W167" s="247"/>
      <c r="X167" s="251"/>
      <c r="Y167" s="273"/>
      <c r="Z167" s="255"/>
      <c r="AA167" s="256"/>
      <c r="AB167" s="257"/>
      <c r="AC167" s="258"/>
      <c r="AD167" s="239"/>
      <c r="AE167" s="240"/>
      <c r="AF167" s="241"/>
    </row>
    <row r="168" spans="1:32">
      <c r="A168" s="242"/>
      <c r="B168" s="119"/>
      <c r="C168" s="243"/>
      <c r="D168" s="244"/>
      <c r="E168" s="362"/>
      <c r="F168" s="363"/>
      <c r="G168" s="363"/>
      <c r="H168" s="363"/>
      <c r="I168" s="364"/>
      <c r="J168" s="245"/>
      <c r="K168" s="246"/>
      <c r="L168" s="243"/>
      <c r="M168" s="119"/>
      <c r="N168" s="243"/>
      <c r="O168" s="249"/>
      <c r="P168" s="270"/>
      <c r="Q168" s="250"/>
      <c r="R168" s="251"/>
      <c r="S168" s="243"/>
      <c r="T168" s="252"/>
      <c r="U168" s="247"/>
      <c r="V168" s="252"/>
      <c r="W168" s="247"/>
      <c r="X168" s="251"/>
      <c r="Y168" s="273"/>
      <c r="Z168" s="255"/>
      <c r="AA168" s="256"/>
      <c r="AB168" s="257"/>
      <c r="AC168" s="258"/>
      <c r="AD168" s="239"/>
      <c r="AE168" s="240"/>
      <c r="AF168" s="241"/>
    </row>
    <row r="169" spans="1:32" ht="15" customHeight="1">
      <c r="A169" s="242"/>
      <c r="B169" s="119"/>
      <c r="C169" s="160"/>
      <c r="D169" s="161"/>
      <c r="E169" s="362"/>
      <c r="F169" s="363"/>
      <c r="G169" s="363"/>
      <c r="H169" s="363"/>
      <c r="I169" s="364"/>
      <c r="J169" s="245"/>
      <c r="K169" s="246"/>
      <c r="L169" s="160"/>
      <c r="M169" s="119"/>
      <c r="N169" s="160"/>
      <c r="O169" s="165"/>
      <c r="P169" s="167"/>
      <c r="Q169" s="269"/>
      <c r="R169" s="270"/>
      <c r="S169" s="243"/>
      <c r="T169" s="252"/>
      <c r="U169" s="247"/>
      <c r="V169" s="252"/>
      <c r="W169" s="247"/>
      <c r="X169" s="251"/>
      <c r="Y169" s="243"/>
      <c r="Z169" s="271"/>
      <c r="AA169" s="256"/>
      <c r="AB169" s="257"/>
      <c r="AC169" s="258"/>
      <c r="AD169" s="239"/>
      <c r="AE169" s="240"/>
      <c r="AF169" s="241"/>
    </row>
    <row r="170" spans="1:32" ht="15" customHeight="1">
      <c r="A170" s="242"/>
      <c r="B170" s="119"/>
      <c r="C170" s="160"/>
      <c r="D170" s="161"/>
      <c r="E170" s="362"/>
      <c r="F170" s="363"/>
      <c r="G170" s="363"/>
      <c r="H170" s="363"/>
      <c r="I170" s="364"/>
      <c r="J170" s="245"/>
      <c r="K170" s="246"/>
      <c r="L170" s="160"/>
      <c r="M170" s="119"/>
      <c r="N170" s="160"/>
      <c r="O170" s="165"/>
      <c r="P170" s="167"/>
      <c r="Q170" s="269"/>
      <c r="R170" s="270"/>
      <c r="S170" s="243"/>
      <c r="T170" s="252"/>
      <c r="U170" s="247"/>
      <c r="V170" s="252"/>
      <c r="W170" s="247"/>
      <c r="X170" s="251"/>
      <c r="Y170" s="243"/>
      <c r="Z170" s="271"/>
      <c r="AA170" s="256"/>
      <c r="AB170" s="257"/>
      <c r="AC170" s="258"/>
      <c r="AD170" s="239"/>
      <c r="AE170" s="240"/>
      <c r="AF170" s="241"/>
    </row>
    <row r="171" spans="1:32">
      <c r="A171" s="242"/>
      <c r="B171" s="119"/>
      <c r="C171" s="243"/>
      <c r="D171" s="244"/>
      <c r="E171" s="362"/>
      <c r="F171" s="363"/>
      <c r="G171" s="363"/>
      <c r="H171" s="363"/>
      <c r="I171" s="364"/>
      <c r="J171" s="245"/>
      <c r="K171" s="246"/>
      <c r="L171" s="243"/>
      <c r="M171" s="119"/>
      <c r="N171" s="243"/>
      <c r="O171" s="249"/>
      <c r="P171" s="270"/>
      <c r="Q171" s="250"/>
      <c r="R171" s="251"/>
      <c r="S171" s="243"/>
      <c r="T171" s="252"/>
      <c r="U171" s="247"/>
      <c r="V171" s="252"/>
      <c r="W171" s="247"/>
      <c r="X171" s="251"/>
      <c r="Y171" s="273"/>
      <c r="Z171" s="255"/>
      <c r="AA171" s="256"/>
      <c r="AB171" s="257"/>
      <c r="AC171" s="258"/>
      <c r="AD171" s="239"/>
      <c r="AE171" s="240"/>
      <c r="AF171" s="241"/>
    </row>
    <row r="172" spans="1:32" ht="15" customHeight="1">
      <c r="A172" s="242"/>
      <c r="B172" s="119"/>
      <c r="C172" s="160"/>
      <c r="D172" s="161"/>
      <c r="E172" s="362"/>
      <c r="F172" s="363"/>
      <c r="G172" s="363"/>
      <c r="H172" s="363"/>
      <c r="I172" s="364"/>
      <c r="J172" s="245"/>
      <c r="K172" s="246"/>
      <c r="L172" s="160"/>
      <c r="M172" s="119"/>
      <c r="N172" s="160"/>
      <c r="O172" s="165"/>
      <c r="P172" s="167"/>
      <c r="Q172" s="269"/>
      <c r="R172" s="270"/>
      <c r="S172" s="243"/>
      <c r="T172" s="252"/>
      <c r="U172" s="247"/>
      <c r="V172" s="252"/>
      <c r="W172" s="247"/>
      <c r="X172" s="251"/>
      <c r="Y172" s="243"/>
      <c r="Z172" s="271"/>
      <c r="AA172" s="256"/>
      <c r="AB172" s="257"/>
      <c r="AC172" s="258"/>
      <c r="AD172" s="239"/>
      <c r="AE172" s="240"/>
      <c r="AF172" s="241"/>
    </row>
    <row r="173" spans="1:32" ht="15" customHeight="1">
      <c r="A173" s="242"/>
      <c r="B173" s="119"/>
      <c r="C173" s="160"/>
      <c r="D173" s="161"/>
      <c r="E173" s="362"/>
      <c r="F173" s="363"/>
      <c r="G173" s="363"/>
      <c r="H173" s="363"/>
      <c r="I173" s="364"/>
      <c r="J173" s="245"/>
      <c r="K173" s="246"/>
      <c r="L173" s="160"/>
      <c r="M173" s="119"/>
      <c r="N173" s="160"/>
      <c r="O173" s="165"/>
      <c r="P173" s="167"/>
      <c r="Q173" s="269"/>
      <c r="R173" s="270"/>
      <c r="S173" s="243"/>
      <c r="T173" s="252"/>
      <c r="U173" s="247"/>
      <c r="V173" s="252"/>
      <c r="W173" s="247"/>
      <c r="X173" s="251"/>
      <c r="Y173" s="243"/>
      <c r="Z173" s="271"/>
      <c r="AA173" s="256"/>
      <c r="AB173" s="257"/>
      <c r="AC173" s="258"/>
      <c r="AD173" s="239"/>
      <c r="AE173" s="240"/>
      <c r="AF173" s="241"/>
    </row>
    <row r="174" spans="1:32">
      <c r="A174" s="242"/>
      <c r="B174" s="119"/>
      <c r="C174" s="243"/>
      <c r="D174" s="244"/>
      <c r="E174" s="362"/>
      <c r="F174" s="363"/>
      <c r="G174" s="363"/>
      <c r="H174" s="363"/>
      <c r="I174" s="364"/>
      <c r="J174" s="245"/>
      <c r="K174" s="246"/>
      <c r="L174" s="243"/>
      <c r="M174" s="119"/>
      <c r="N174" s="243"/>
      <c r="O174" s="249"/>
      <c r="P174" s="270"/>
      <c r="Q174" s="250"/>
      <c r="R174" s="251"/>
      <c r="S174" s="243"/>
      <c r="T174" s="252"/>
      <c r="U174" s="247"/>
      <c r="V174" s="252"/>
      <c r="W174" s="247"/>
      <c r="X174" s="251"/>
      <c r="Y174" s="273"/>
      <c r="Z174" s="255"/>
      <c r="AA174" s="256"/>
      <c r="AB174" s="257"/>
      <c r="AC174" s="258"/>
      <c r="AD174" s="239"/>
      <c r="AE174" s="240"/>
      <c r="AF174" s="241"/>
    </row>
    <row r="175" spans="1:32">
      <c r="A175" s="242"/>
      <c r="B175" s="119"/>
      <c r="C175" s="243"/>
      <c r="D175" s="244"/>
      <c r="E175" s="362"/>
      <c r="F175" s="363"/>
      <c r="G175" s="363"/>
      <c r="H175" s="363"/>
      <c r="I175" s="364"/>
      <c r="J175" s="245"/>
      <c r="K175" s="246"/>
      <c r="L175" s="243"/>
      <c r="M175" s="119"/>
      <c r="N175" s="243"/>
      <c r="O175" s="249"/>
      <c r="P175" s="270"/>
      <c r="Q175" s="250"/>
      <c r="R175" s="251"/>
      <c r="S175" s="243"/>
      <c r="T175" s="252"/>
      <c r="U175" s="247"/>
      <c r="V175" s="252"/>
      <c r="W175" s="247"/>
      <c r="X175" s="251"/>
      <c r="Y175" s="273"/>
      <c r="Z175" s="255"/>
      <c r="AA175" s="256"/>
      <c r="AB175" s="257"/>
      <c r="AC175" s="258"/>
      <c r="AD175" s="239"/>
      <c r="AE175" s="240"/>
      <c r="AF175" s="241"/>
    </row>
    <row r="176" spans="1:32" ht="15" customHeight="1">
      <c r="A176" s="242"/>
      <c r="B176" s="119"/>
      <c r="C176" s="160"/>
      <c r="D176" s="161"/>
      <c r="E176" s="362"/>
      <c r="F176" s="363"/>
      <c r="G176" s="363"/>
      <c r="H176" s="363"/>
      <c r="I176" s="364"/>
      <c r="J176" s="245"/>
      <c r="K176" s="246"/>
      <c r="L176" s="160"/>
      <c r="M176" s="119"/>
      <c r="N176" s="160"/>
      <c r="O176" s="165"/>
      <c r="P176" s="167"/>
      <c r="Q176" s="269"/>
      <c r="R176" s="270"/>
      <c r="S176" s="243"/>
      <c r="T176" s="252"/>
      <c r="U176" s="247"/>
      <c r="V176" s="252"/>
      <c r="W176" s="247"/>
      <c r="X176" s="251"/>
      <c r="Y176" s="243"/>
      <c r="Z176" s="271"/>
      <c r="AA176" s="256"/>
      <c r="AB176" s="257"/>
      <c r="AC176" s="258"/>
      <c r="AD176" s="239"/>
      <c r="AE176" s="240"/>
      <c r="AF176" s="241"/>
    </row>
    <row r="177" spans="1:32" ht="15" customHeight="1">
      <c r="A177" s="242"/>
      <c r="B177" s="119"/>
      <c r="C177" s="160"/>
      <c r="D177" s="161"/>
      <c r="E177" s="362"/>
      <c r="F177" s="363"/>
      <c r="G177" s="363"/>
      <c r="H177" s="363"/>
      <c r="I177" s="364"/>
      <c r="J177" s="245"/>
      <c r="K177" s="246"/>
      <c r="L177" s="160"/>
      <c r="M177" s="119"/>
      <c r="N177" s="160"/>
      <c r="O177" s="165"/>
      <c r="P177" s="167"/>
      <c r="Q177" s="269"/>
      <c r="R177" s="270"/>
      <c r="S177" s="243"/>
      <c r="T177" s="252"/>
      <c r="U177" s="247"/>
      <c r="V177" s="252"/>
      <c r="W177" s="247"/>
      <c r="X177" s="251"/>
      <c r="Y177" s="243"/>
      <c r="Z177" s="271"/>
      <c r="AA177" s="256"/>
      <c r="AB177" s="257"/>
      <c r="AC177" s="258"/>
      <c r="AD177" s="239"/>
      <c r="AE177" s="240"/>
      <c r="AF177" s="241"/>
    </row>
    <row r="178" spans="1:32">
      <c r="A178" s="242"/>
      <c r="B178" s="119"/>
      <c r="C178" s="243"/>
      <c r="D178" s="244"/>
      <c r="E178" s="362"/>
      <c r="F178" s="363"/>
      <c r="G178" s="363"/>
      <c r="H178" s="363"/>
      <c r="I178" s="364"/>
      <c r="J178" s="245"/>
      <c r="K178" s="246"/>
      <c r="L178" s="243"/>
      <c r="M178" s="119"/>
      <c r="N178" s="243"/>
      <c r="O178" s="249"/>
      <c r="P178" s="270"/>
      <c r="Q178" s="250"/>
      <c r="R178" s="251"/>
      <c r="S178" s="243"/>
      <c r="T178" s="252"/>
      <c r="U178" s="247"/>
      <c r="V178" s="252"/>
      <c r="W178" s="247"/>
      <c r="X178" s="251"/>
      <c r="Y178" s="273"/>
      <c r="Z178" s="255"/>
      <c r="AA178" s="256"/>
      <c r="AB178" s="257"/>
      <c r="AC178" s="258"/>
      <c r="AD178" s="239"/>
      <c r="AE178" s="240"/>
      <c r="AF178" s="241"/>
    </row>
    <row r="179" spans="1:32" ht="15" customHeight="1">
      <c r="A179" s="242"/>
      <c r="B179" s="119"/>
      <c r="C179" s="160"/>
      <c r="D179" s="161"/>
      <c r="E179" s="362"/>
      <c r="F179" s="363"/>
      <c r="G179" s="363"/>
      <c r="H179" s="363"/>
      <c r="I179" s="364"/>
      <c r="J179" s="245"/>
      <c r="K179" s="246"/>
      <c r="L179" s="160"/>
      <c r="M179" s="119"/>
      <c r="N179" s="160"/>
      <c r="O179" s="165"/>
      <c r="P179" s="167"/>
      <c r="Q179" s="269"/>
      <c r="R179" s="270"/>
      <c r="S179" s="243"/>
      <c r="T179" s="252"/>
      <c r="U179" s="247"/>
      <c r="V179" s="252"/>
      <c r="W179" s="247"/>
      <c r="X179" s="251"/>
      <c r="Y179" s="243"/>
      <c r="Z179" s="271"/>
      <c r="AA179" s="256"/>
      <c r="AB179" s="257"/>
      <c r="AC179" s="258"/>
      <c r="AD179" s="239"/>
      <c r="AE179" s="240"/>
      <c r="AF179" s="241"/>
    </row>
    <row r="180" spans="1:32" ht="15" customHeight="1">
      <c r="A180" s="242"/>
      <c r="B180" s="119"/>
      <c r="C180" s="160"/>
      <c r="D180" s="161"/>
      <c r="E180" s="362"/>
      <c r="F180" s="363"/>
      <c r="G180" s="363"/>
      <c r="H180" s="363"/>
      <c r="I180" s="364"/>
      <c r="J180" s="245"/>
      <c r="K180" s="246"/>
      <c r="L180" s="160"/>
      <c r="M180" s="119"/>
      <c r="N180" s="160"/>
      <c r="O180" s="165"/>
      <c r="P180" s="167"/>
      <c r="Q180" s="269"/>
      <c r="R180" s="270"/>
      <c r="S180" s="243"/>
      <c r="T180" s="252"/>
      <c r="U180" s="247"/>
      <c r="V180" s="252"/>
      <c r="W180" s="247"/>
      <c r="X180" s="251"/>
      <c r="Y180" s="243"/>
      <c r="Z180" s="271"/>
      <c r="AA180" s="256"/>
      <c r="AB180" s="257"/>
      <c r="AC180" s="258"/>
      <c r="AD180" s="239"/>
      <c r="AE180" s="240"/>
      <c r="AF180" s="241"/>
    </row>
    <row r="181" spans="1:32">
      <c r="A181" s="242"/>
      <c r="B181" s="119"/>
      <c r="C181" s="243"/>
      <c r="D181" s="244"/>
      <c r="E181" s="362"/>
      <c r="F181" s="363"/>
      <c r="G181" s="363"/>
      <c r="H181" s="363"/>
      <c r="I181" s="364"/>
      <c r="J181" s="245"/>
      <c r="K181" s="246"/>
      <c r="L181" s="243"/>
      <c r="M181" s="119"/>
      <c r="N181" s="243"/>
      <c r="O181" s="249"/>
      <c r="P181" s="270"/>
      <c r="Q181" s="250"/>
      <c r="R181" s="251"/>
      <c r="S181" s="243"/>
      <c r="T181" s="252"/>
      <c r="U181" s="247"/>
      <c r="V181" s="252"/>
      <c r="W181" s="247"/>
      <c r="X181" s="251"/>
      <c r="Y181" s="273"/>
      <c r="Z181" s="255"/>
      <c r="AA181" s="256"/>
      <c r="AB181" s="257"/>
      <c r="AC181" s="258"/>
      <c r="AD181" s="239"/>
      <c r="AE181" s="240"/>
      <c r="AF181" s="241"/>
    </row>
    <row r="182" spans="1:32" ht="15" customHeight="1">
      <c r="A182" s="242"/>
      <c r="B182" s="119"/>
      <c r="C182" s="160"/>
      <c r="D182" s="161"/>
      <c r="E182" s="362"/>
      <c r="F182" s="363"/>
      <c r="G182" s="363"/>
      <c r="H182" s="363"/>
      <c r="I182" s="364"/>
      <c r="J182" s="245"/>
      <c r="K182" s="246"/>
      <c r="L182" s="160"/>
      <c r="M182" s="119"/>
      <c r="N182" s="160"/>
      <c r="O182" s="165"/>
      <c r="P182" s="167"/>
      <c r="Q182" s="269"/>
      <c r="R182" s="270"/>
      <c r="S182" s="243"/>
      <c r="T182" s="252"/>
      <c r="U182" s="247"/>
      <c r="V182" s="252"/>
      <c r="W182" s="247"/>
      <c r="X182" s="251"/>
      <c r="Y182" s="243"/>
      <c r="Z182" s="271"/>
      <c r="AA182" s="256"/>
      <c r="AB182" s="257"/>
      <c r="AC182" s="258"/>
      <c r="AD182" s="239"/>
      <c r="AE182" s="240"/>
      <c r="AF182" s="241"/>
    </row>
    <row r="183" spans="1:32" ht="15" customHeight="1">
      <c r="A183" s="242"/>
      <c r="B183" s="119"/>
      <c r="C183" s="160"/>
      <c r="D183" s="161"/>
      <c r="E183" s="362"/>
      <c r="F183" s="363"/>
      <c r="G183" s="363"/>
      <c r="H183" s="363"/>
      <c r="I183" s="364"/>
      <c r="J183" s="245"/>
      <c r="K183" s="246"/>
      <c r="L183" s="160"/>
      <c r="M183" s="119"/>
      <c r="N183" s="160"/>
      <c r="O183" s="165"/>
      <c r="P183" s="167"/>
      <c r="Q183" s="269"/>
      <c r="R183" s="270"/>
      <c r="S183" s="243"/>
      <c r="T183" s="252"/>
      <c r="U183" s="247"/>
      <c r="V183" s="252"/>
      <c r="W183" s="247"/>
      <c r="X183" s="251"/>
      <c r="Y183" s="243"/>
      <c r="Z183" s="271"/>
      <c r="AA183" s="256"/>
      <c r="AB183" s="257"/>
      <c r="AC183" s="258"/>
      <c r="AD183" s="239"/>
      <c r="AE183" s="240"/>
      <c r="AF183" s="241"/>
    </row>
    <row r="184" spans="1:32">
      <c r="A184" s="242"/>
      <c r="B184" s="119"/>
      <c r="C184" s="243"/>
      <c r="D184" s="244"/>
      <c r="E184" s="362"/>
      <c r="F184" s="363"/>
      <c r="G184" s="363"/>
      <c r="H184" s="363"/>
      <c r="I184" s="364"/>
      <c r="J184" s="245"/>
      <c r="K184" s="246"/>
      <c r="L184" s="243"/>
      <c r="M184" s="119"/>
      <c r="N184" s="243"/>
      <c r="O184" s="249"/>
      <c r="P184" s="270"/>
      <c r="Q184" s="250"/>
      <c r="R184" s="251"/>
      <c r="S184" s="243"/>
      <c r="T184" s="252"/>
      <c r="U184" s="247"/>
      <c r="V184" s="252"/>
      <c r="W184" s="247"/>
      <c r="X184" s="251"/>
      <c r="Y184" s="273"/>
      <c r="Z184" s="255"/>
      <c r="AA184" s="256"/>
      <c r="AB184" s="257"/>
      <c r="AC184" s="258"/>
      <c r="AD184" s="239"/>
      <c r="AE184" s="240"/>
      <c r="AF184" s="241"/>
    </row>
    <row r="185" spans="1:32">
      <c r="A185" s="242"/>
      <c r="B185" s="119"/>
      <c r="C185" s="243"/>
      <c r="D185" s="244"/>
      <c r="E185" s="362"/>
      <c r="F185" s="363"/>
      <c r="G185" s="363"/>
      <c r="H185" s="363"/>
      <c r="I185" s="364"/>
      <c r="J185" s="245"/>
      <c r="K185" s="246"/>
      <c r="L185" s="243"/>
      <c r="M185" s="119"/>
      <c r="N185" s="243"/>
      <c r="O185" s="249"/>
      <c r="P185" s="270"/>
      <c r="Q185" s="250"/>
      <c r="R185" s="251"/>
      <c r="S185" s="243"/>
      <c r="T185" s="252"/>
      <c r="U185" s="247"/>
      <c r="V185" s="252"/>
      <c r="W185" s="247"/>
      <c r="X185" s="251"/>
      <c r="Y185" s="273"/>
      <c r="Z185" s="255"/>
      <c r="AA185" s="256"/>
      <c r="AB185" s="257"/>
      <c r="AC185" s="258"/>
      <c r="AD185" s="239"/>
      <c r="AE185" s="240"/>
      <c r="AF185" s="241"/>
    </row>
    <row r="186" spans="1:32" ht="15" customHeight="1">
      <c r="A186" s="242"/>
      <c r="B186" s="119"/>
      <c r="C186" s="160"/>
      <c r="D186" s="161"/>
      <c r="E186" s="362"/>
      <c r="F186" s="363"/>
      <c r="G186" s="363"/>
      <c r="H186" s="363"/>
      <c r="I186" s="364"/>
      <c r="J186" s="245"/>
      <c r="K186" s="246"/>
      <c r="L186" s="160"/>
      <c r="M186" s="119"/>
      <c r="N186" s="160"/>
      <c r="O186" s="165"/>
      <c r="P186" s="167"/>
      <c r="Q186" s="269"/>
      <c r="R186" s="270"/>
      <c r="S186" s="243"/>
      <c r="T186" s="252"/>
      <c r="U186" s="247"/>
      <c r="V186" s="252"/>
      <c r="W186" s="247"/>
      <c r="X186" s="251"/>
      <c r="Y186" s="243"/>
      <c r="Z186" s="271"/>
      <c r="AA186" s="256"/>
      <c r="AB186" s="257"/>
      <c r="AC186" s="258"/>
      <c r="AD186" s="239"/>
      <c r="AE186" s="240"/>
      <c r="AF186" s="241"/>
    </row>
    <row r="187" spans="1:32" ht="15" customHeight="1">
      <c r="A187" s="242"/>
      <c r="B187" s="119"/>
      <c r="C187" s="160"/>
      <c r="D187" s="161"/>
      <c r="E187" s="362"/>
      <c r="F187" s="363"/>
      <c r="G187" s="363"/>
      <c r="H187" s="363"/>
      <c r="I187" s="364"/>
      <c r="J187" s="245"/>
      <c r="K187" s="246"/>
      <c r="L187" s="160"/>
      <c r="M187" s="119"/>
      <c r="N187" s="160"/>
      <c r="O187" s="165"/>
      <c r="P187" s="167"/>
      <c r="Q187" s="269"/>
      <c r="R187" s="270"/>
      <c r="S187" s="243"/>
      <c r="T187" s="252"/>
      <c r="U187" s="247"/>
      <c r="V187" s="252"/>
      <c r="W187" s="247"/>
      <c r="X187" s="251"/>
      <c r="Y187" s="243"/>
      <c r="Z187" s="271"/>
      <c r="AA187" s="256"/>
      <c r="AB187" s="257"/>
      <c r="AC187" s="258"/>
      <c r="AD187" s="239"/>
      <c r="AE187" s="240"/>
      <c r="AF187" s="241"/>
    </row>
    <row r="188" spans="1:32">
      <c r="A188" s="242"/>
      <c r="B188" s="119"/>
      <c r="C188" s="243"/>
      <c r="D188" s="244"/>
      <c r="E188" s="362"/>
      <c r="F188" s="363"/>
      <c r="G188" s="363"/>
      <c r="H188" s="363"/>
      <c r="I188" s="364"/>
      <c r="J188" s="245"/>
      <c r="K188" s="246"/>
      <c r="L188" s="243"/>
      <c r="M188" s="119"/>
      <c r="N188" s="243"/>
      <c r="O188" s="249"/>
      <c r="P188" s="270"/>
      <c r="Q188" s="250"/>
      <c r="R188" s="251"/>
      <c r="S188" s="243"/>
      <c r="T188" s="252"/>
      <c r="U188" s="247"/>
      <c r="V188" s="252"/>
      <c r="W188" s="247"/>
      <c r="X188" s="251"/>
      <c r="Y188" s="273"/>
      <c r="Z188" s="255"/>
      <c r="AA188" s="256"/>
      <c r="AB188" s="257"/>
      <c r="AC188" s="258"/>
      <c r="AD188" s="239"/>
      <c r="AE188" s="240"/>
      <c r="AF188" s="241"/>
    </row>
    <row r="189" spans="1:32" ht="15" customHeight="1">
      <c r="A189" s="242"/>
      <c r="B189" s="119"/>
      <c r="C189" s="160"/>
      <c r="D189" s="161"/>
      <c r="E189" s="362"/>
      <c r="F189" s="363"/>
      <c r="G189" s="363"/>
      <c r="H189" s="363"/>
      <c r="I189" s="364"/>
      <c r="J189" s="245"/>
      <c r="K189" s="246"/>
      <c r="L189" s="160"/>
      <c r="M189" s="119"/>
      <c r="N189" s="160"/>
      <c r="O189" s="165"/>
      <c r="P189" s="167"/>
      <c r="Q189" s="269"/>
      <c r="R189" s="270"/>
      <c r="S189" s="243"/>
      <c r="T189" s="252"/>
      <c r="U189" s="247"/>
      <c r="V189" s="252"/>
      <c r="W189" s="247"/>
      <c r="X189" s="251"/>
      <c r="Y189" s="243"/>
      <c r="Z189" s="271"/>
      <c r="AA189" s="256"/>
      <c r="AB189" s="257"/>
      <c r="AC189" s="258"/>
      <c r="AD189" s="239"/>
      <c r="AE189" s="240"/>
      <c r="AF189" s="241"/>
    </row>
    <row r="190" spans="1:32" ht="15" customHeight="1">
      <c r="A190" s="242"/>
      <c r="B190" s="119"/>
      <c r="C190" s="160"/>
      <c r="D190" s="161"/>
      <c r="E190" s="362"/>
      <c r="F190" s="363"/>
      <c r="G190" s="363"/>
      <c r="H190" s="363"/>
      <c r="I190" s="364"/>
      <c r="J190" s="245"/>
      <c r="K190" s="246"/>
      <c r="L190" s="160"/>
      <c r="M190" s="119"/>
      <c r="N190" s="160"/>
      <c r="O190" s="165"/>
      <c r="P190" s="167"/>
      <c r="Q190" s="269"/>
      <c r="R190" s="270"/>
      <c r="S190" s="243"/>
      <c r="T190" s="252"/>
      <c r="U190" s="247"/>
      <c r="V190" s="252"/>
      <c r="W190" s="247"/>
      <c r="X190" s="251"/>
      <c r="Y190" s="243"/>
      <c r="Z190" s="271"/>
      <c r="AA190" s="256"/>
      <c r="AB190" s="257"/>
      <c r="AC190" s="258"/>
      <c r="AD190" s="239"/>
      <c r="AE190" s="240"/>
      <c r="AF190" s="241"/>
    </row>
    <row r="191" spans="1:32">
      <c r="A191" s="242"/>
      <c r="B191" s="119"/>
      <c r="C191" s="243"/>
      <c r="D191" s="244"/>
      <c r="E191" s="362"/>
      <c r="F191" s="363"/>
      <c r="G191" s="363"/>
      <c r="H191" s="363"/>
      <c r="I191" s="364"/>
      <c r="J191" s="245"/>
      <c r="K191" s="246"/>
      <c r="L191" s="243"/>
      <c r="M191" s="119"/>
      <c r="N191" s="243"/>
      <c r="O191" s="249"/>
      <c r="P191" s="270"/>
      <c r="Q191" s="250"/>
      <c r="R191" s="251"/>
      <c r="S191" s="243"/>
      <c r="T191" s="252"/>
      <c r="U191" s="247"/>
      <c r="V191" s="252"/>
      <c r="W191" s="247"/>
      <c r="X191" s="251"/>
      <c r="Y191" s="273"/>
      <c r="Z191" s="255"/>
      <c r="AA191" s="256"/>
      <c r="AB191" s="257"/>
      <c r="AC191" s="258"/>
      <c r="AD191" s="239"/>
      <c r="AE191" s="240"/>
      <c r="AF191" s="241"/>
    </row>
    <row r="192" spans="1:32">
      <c r="A192" s="242"/>
      <c r="B192" s="119"/>
      <c r="C192" s="243"/>
      <c r="D192" s="244"/>
      <c r="E192" s="362"/>
      <c r="F192" s="363"/>
      <c r="G192" s="363"/>
      <c r="H192" s="363"/>
      <c r="I192" s="364"/>
      <c r="J192" s="245"/>
      <c r="K192" s="246"/>
      <c r="L192" s="243"/>
      <c r="M192" s="119"/>
      <c r="N192" s="243"/>
      <c r="O192" s="249"/>
      <c r="P192" s="270"/>
      <c r="Q192" s="250"/>
      <c r="R192" s="251"/>
      <c r="S192" s="243"/>
      <c r="T192" s="252"/>
      <c r="U192" s="247"/>
      <c r="V192" s="252"/>
      <c r="W192" s="247"/>
      <c r="X192" s="251"/>
      <c r="Y192" s="273"/>
      <c r="Z192" s="255"/>
      <c r="AA192" s="256"/>
      <c r="AB192" s="257"/>
      <c r="AC192" s="258"/>
      <c r="AD192" s="239"/>
      <c r="AE192" s="240"/>
      <c r="AF192" s="241"/>
    </row>
    <row r="193" spans="1:32" ht="15" customHeight="1">
      <c r="A193" s="242"/>
      <c r="B193" s="119"/>
      <c r="C193" s="160"/>
      <c r="D193" s="161"/>
      <c r="E193" s="362"/>
      <c r="F193" s="363"/>
      <c r="G193" s="363"/>
      <c r="H193" s="363"/>
      <c r="I193" s="364"/>
      <c r="J193" s="245"/>
      <c r="K193" s="246"/>
      <c r="L193" s="160"/>
      <c r="M193" s="119"/>
      <c r="N193" s="160"/>
      <c r="O193" s="165"/>
      <c r="P193" s="167"/>
      <c r="Q193" s="269"/>
      <c r="R193" s="270"/>
      <c r="S193" s="243"/>
      <c r="T193" s="252"/>
      <c r="U193" s="247"/>
      <c r="V193" s="252"/>
      <c r="W193" s="247"/>
      <c r="X193" s="251"/>
      <c r="Y193" s="243"/>
      <c r="Z193" s="271"/>
      <c r="AA193" s="256"/>
      <c r="AB193" s="257"/>
      <c r="AC193" s="258"/>
      <c r="AD193" s="239"/>
      <c r="AE193" s="240"/>
      <c r="AF193" s="241"/>
    </row>
    <row r="194" spans="1:32" ht="15" customHeight="1">
      <c r="A194" s="242"/>
      <c r="B194" s="119"/>
      <c r="C194" s="160"/>
      <c r="D194" s="161"/>
      <c r="E194" s="362"/>
      <c r="F194" s="363"/>
      <c r="G194" s="363"/>
      <c r="H194" s="363"/>
      <c r="I194" s="364"/>
      <c r="J194" s="245"/>
      <c r="K194" s="246"/>
      <c r="L194" s="160"/>
      <c r="M194" s="119"/>
      <c r="N194" s="160"/>
      <c r="O194" s="165"/>
      <c r="P194" s="167"/>
      <c r="Q194" s="269"/>
      <c r="R194" s="270"/>
      <c r="S194" s="243"/>
      <c r="T194" s="252"/>
      <c r="U194" s="247"/>
      <c r="V194" s="252"/>
      <c r="W194" s="247"/>
      <c r="X194" s="251"/>
      <c r="Y194" s="243"/>
      <c r="Z194" s="271"/>
      <c r="AA194" s="256"/>
      <c r="AB194" s="257"/>
      <c r="AC194" s="258"/>
      <c r="AD194" s="239"/>
      <c r="AE194" s="240"/>
      <c r="AF194" s="241"/>
    </row>
    <row r="195" spans="1:32">
      <c r="A195" s="242"/>
      <c r="B195" s="119"/>
      <c r="C195" s="243"/>
      <c r="D195" s="244"/>
      <c r="E195" s="362"/>
      <c r="F195" s="363"/>
      <c r="G195" s="363"/>
      <c r="H195" s="363"/>
      <c r="I195" s="364"/>
      <c r="J195" s="245"/>
      <c r="K195" s="246"/>
      <c r="L195" s="243"/>
      <c r="M195" s="119"/>
      <c r="N195" s="243"/>
      <c r="O195" s="249"/>
      <c r="P195" s="270"/>
      <c r="Q195" s="250"/>
      <c r="R195" s="251"/>
      <c r="S195" s="243"/>
      <c r="T195" s="252"/>
      <c r="U195" s="247"/>
      <c r="V195" s="252"/>
      <c r="W195" s="247"/>
      <c r="X195" s="251"/>
      <c r="Y195" s="273"/>
      <c r="Z195" s="255"/>
      <c r="AA195" s="256"/>
      <c r="AB195" s="257"/>
      <c r="AC195" s="258"/>
      <c r="AD195" s="239"/>
      <c r="AE195" s="240"/>
      <c r="AF195" s="241"/>
    </row>
    <row r="196" spans="1:32" ht="15" customHeight="1">
      <c r="A196" s="242"/>
      <c r="B196" s="119"/>
      <c r="C196" s="160"/>
      <c r="D196" s="161"/>
      <c r="E196" s="362"/>
      <c r="F196" s="363"/>
      <c r="G196" s="363"/>
      <c r="H196" s="363"/>
      <c r="I196" s="364"/>
      <c r="J196" s="245"/>
      <c r="K196" s="246"/>
      <c r="L196" s="160"/>
      <c r="M196" s="119"/>
      <c r="N196" s="160"/>
      <c r="O196" s="165"/>
      <c r="P196" s="167"/>
      <c r="Q196" s="269"/>
      <c r="R196" s="270"/>
      <c r="S196" s="243"/>
      <c r="T196" s="252"/>
      <c r="U196" s="247"/>
      <c r="V196" s="252"/>
      <c r="W196" s="247"/>
      <c r="X196" s="251"/>
      <c r="Y196" s="243"/>
      <c r="Z196" s="271"/>
      <c r="AA196" s="256"/>
      <c r="AB196" s="257"/>
      <c r="AC196" s="258"/>
      <c r="AD196" s="239"/>
      <c r="AE196" s="240"/>
      <c r="AF196" s="241"/>
    </row>
    <row r="197" spans="1:32" ht="15" customHeight="1">
      <c r="A197" s="242"/>
      <c r="B197" s="119"/>
      <c r="C197" s="160"/>
      <c r="D197" s="161"/>
      <c r="E197" s="362"/>
      <c r="F197" s="363"/>
      <c r="G197" s="363"/>
      <c r="H197" s="363"/>
      <c r="I197" s="364"/>
      <c r="J197" s="245"/>
      <c r="K197" s="246"/>
      <c r="L197" s="160"/>
      <c r="M197" s="119"/>
      <c r="N197" s="160"/>
      <c r="O197" s="165"/>
      <c r="P197" s="167"/>
      <c r="Q197" s="269"/>
      <c r="R197" s="270"/>
      <c r="S197" s="243"/>
      <c r="T197" s="252"/>
      <c r="U197" s="247"/>
      <c r="V197" s="252"/>
      <c r="W197" s="247"/>
      <c r="X197" s="251"/>
      <c r="Y197" s="243"/>
      <c r="Z197" s="271"/>
      <c r="AA197" s="256"/>
      <c r="AB197" s="257"/>
      <c r="AC197" s="258"/>
      <c r="AD197" s="239"/>
      <c r="AE197" s="240"/>
      <c r="AF197" s="241"/>
    </row>
    <row r="198" spans="1:32">
      <c r="A198" s="242"/>
      <c r="B198" s="119"/>
      <c r="C198" s="243"/>
      <c r="D198" s="244"/>
      <c r="E198" s="362"/>
      <c r="F198" s="363"/>
      <c r="G198" s="363"/>
      <c r="H198" s="363"/>
      <c r="I198" s="364"/>
      <c r="J198" s="245"/>
      <c r="K198" s="246"/>
      <c r="L198" s="243"/>
      <c r="M198" s="119"/>
      <c r="N198" s="243"/>
      <c r="O198" s="249"/>
      <c r="P198" s="270"/>
      <c r="Q198" s="250"/>
      <c r="R198" s="251"/>
      <c r="S198" s="243"/>
      <c r="T198" s="252"/>
      <c r="U198" s="247"/>
      <c r="V198" s="252"/>
      <c r="W198" s="247"/>
      <c r="X198" s="251"/>
      <c r="Y198" s="273"/>
      <c r="Z198" s="255"/>
      <c r="AA198" s="256"/>
      <c r="AB198" s="257"/>
      <c r="AC198" s="258"/>
      <c r="AD198" s="239"/>
      <c r="AE198" s="240"/>
      <c r="AF198" s="241"/>
    </row>
    <row r="199" spans="1:32" ht="15" customHeight="1">
      <c r="A199" s="242"/>
      <c r="B199" s="119"/>
      <c r="C199" s="160"/>
      <c r="D199" s="161"/>
      <c r="E199" s="362"/>
      <c r="F199" s="363"/>
      <c r="G199" s="363"/>
      <c r="H199" s="363"/>
      <c r="I199" s="364"/>
      <c r="J199" s="245"/>
      <c r="K199" s="246"/>
      <c r="L199" s="160"/>
      <c r="M199" s="119"/>
      <c r="N199" s="160"/>
      <c r="O199" s="165"/>
      <c r="P199" s="167"/>
      <c r="Q199" s="269"/>
      <c r="R199" s="270"/>
      <c r="S199" s="243"/>
      <c r="T199" s="252"/>
      <c r="U199" s="247"/>
      <c r="V199" s="252"/>
      <c r="W199" s="247"/>
      <c r="X199" s="251"/>
      <c r="Y199" s="243"/>
      <c r="Z199" s="271"/>
      <c r="AA199" s="256"/>
      <c r="AB199" s="257"/>
      <c r="AC199" s="258"/>
      <c r="AD199" s="239"/>
      <c r="AE199" s="240"/>
      <c r="AF199" s="241"/>
    </row>
    <row r="200" spans="1:32" ht="15" customHeight="1">
      <c r="A200" s="242"/>
      <c r="B200" s="119"/>
      <c r="C200" s="160"/>
      <c r="D200" s="161"/>
      <c r="E200" s="362"/>
      <c r="F200" s="363"/>
      <c r="G200" s="363"/>
      <c r="H200" s="363"/>
      <c r="I200" s="364"/>
      <c r="J200" s="245"/>
      <c r="K200" s="246"/>
      <c r="L200" s="160"/>
      <c r="M200" s="119"/>
      <c r="N200" s="160"/>
      <c r="O200" s="165"/>
      <c r="P200" s="167"/>
      <c r="Q200" s="269"/>
      <c r="R200" s="270"/>
      <c r="S200" s="243"/>
      <c r="T200" s="252"/>
      <c r="U200" s="247"/>
      <c r="V200" s="252"/>
      <c r="W200" s="247"/>
      <c r="X200" s="251"/>
      <c r="Y200" s="243"/>
      <c r="Z200" s="271"/>
      <c r="AA200" s="256"/>
      <c r="AB200" s="257"/>
      <c r="AC200" s="258"/>
      <c r="AD200" s="239"/>
      <c r="AE200" s="240"/>
      <c r="AF200" s="241"/>
    </row>
    <row r="201" spans="1:32">
      <c r="A201" s="242"/>
      <c r="B201" s="119"/>
      <c r="C201" s="243"/>
      <c r="D201" s="244"/>
      <c r="E201" s="362"/>
      <c r="F201" s="363"/>
      <c r="G201" s="363"/>
      <c r="H201" s="363"/>
      <c r="I201" s="364"/>
      <c r="J201" s="245"/>
      <c r="K201" s="246"/>
      <c r="L201" s="243"/>
      <c r="M201" s="119"/>
      <c r="N201" s="243"/>
      <c r="O201" s="249"/>
      <c r="P201" s="270"/>
      <c r="Q201" s="250"/>
      <c r="R201" s="251"/>
      <c r="S201" s="243"/>
      <c r="T201" s="252"/>
      <c r="U201" s="247"/>
      <c r="V201" s="252"/>
      <c r="W201" s="247"/>
      <c r="X201" s="251"/>
      <c r="Y201" s="273"/>
      <c r="Z201" s="255"/>
      <c r="AA201" s="256"/>
      <c r="AB201" s="257"/>
      <c r="AC201" s="258"/>
      <c r="AD201" s="239"/>
      <c r="AE201" s="240"/>
      <c r="AF201" s="241"/>
    </row>
    <row r="202" spans="1:32">
      <c r="A202" s="242"/>
      <c r="B202" s="119"/>
      <c r="C202" s="243"/>
      <c r="D202" s="244"/>
      <c r="E202" s="362"/>
      <c r="F202" s="363"/>
      <c r="G202" s="363"/>
      <c r="H202" s="363"/>
      <c r="I202" s="364"/>
      <c r="J202" s="245"/>
      <c r="K202" s="246"/>
      <c r="L202" s="243"/>
      <c r="M202" s="119"/>
      <c r="N202" s="243"/>
      <c r="O202" s="249"/>
      <c r="P202" s="270"/>
      <c r="Q202" s="250"/>
      <c r="R202" s="251"/>
      <c r="S202" s="243"/>
      <c r="T202" s="252"/>
      <c r="U202" s="247"/>
      <c r="V202" s="252"/>
      <c r="W202" s="247"/>
      <c r="X202" s="251"/>
      <c r="Y202" s="273"/>
      <c r="Z202" s="255"/>
      <c r="AA202" s="256"/>
      <c r="AB202" s="257"/>
      <c r="AC202" s="258"/>
      <c r="AD202" s="239"/>
      <c r="AE202" s="240"/>
      <c r="AF202" s="241"/>
    </row>
    <row r="203" spans="1:32" ht="15" customHeight="1">
      <c r="A203" s="242"/>
      <c r="B203" s="119"/>
      <c r="C203" s="160"/>
      <c r="D203" s="161"/>
      <c r="E203" s="362"/>
      <c r="F203" s="363"/>
      <c r="G203" s="363"/>
      <c r="H203" s="363"/>
      <c r="I203" s="364"/>
      <c r="J203" s="245"/>
      <c r="K203" s="246"/>
      <c r="L203" s="160"/>
      <c r="M203" s="119"/>
      <c r="N203" s="160"/>
      <c r="O203" s="165"/>
      <c r="P203" s="167"/>
      <c r="Q203" s="269"/>
      <c r="R203" s="270"/>
      <c r="S203" s="243"/>
      <c r="T203" s="252"/>
      <c r="U203" s="247"/>
      <c r="V203" s="252"/>
      <c r="W203" s="247"/>
      <c r="X203" s="251"/>
      <c r="Y203" s="243"/>
      <c r="Z203" s="271"/>
      <c r="AA203" s="256"/>
      <c r="AB203" s="257"/>
      <c r="AC203" s="258"/>
      <c r="AD203" s="239"/>
      <c r="AE203" s="240"/>
      <c r="AF203" s="241"/>
    </row>
    <row r="204" spans="1:32" ht="15" customHeight="1">
      <c r="A204" s="242"/>
      <c r="B204" s="119"/>
      <c r="C204" s="160"/>
      <c r="D204" s="161"/>
      <c r="E204" s="362"/>
      <c r="F204" s="363"/>
      <c r="G204" s="363"/>
      <c r="H204" s="363"/>
      <c r="I204" s="364"/>
      <c r="J204" s="245"/>
      <c r="K204" s="246"/>
      <c r="L204" s="160"/>
      <c r="M204" s="119"/>
      <c r="N204" s="160"/>
      <c r="O204" s="165"/>
      <c r="P204" s="167"/>
      <c r="Q204" s="269"/>
      <c r="R204" s="270"/>
      <c r="S204" s="243"/>
      <c r="T204" s="252"/>
      <c r="U204" s="247"/>
      <c r="V204" s="252"/>
      <c r="W204" s="247"/>
      <c r="X204" s="251"/>
      <c r="Y204" s="243"/>
      <c r="Z204" s="271"/>
      <c r="AA204" s="256"/>
      <c r="AB204" s="257"/>
      <c r="AC204" s="258"/>
      <c r="AD204" s="239"/>
      <c r="AE204" s="240"/>
      <c r="AF204" s="241"/>
    </row>
    <row r="205" spans="1:32">
      <c r="A205" s="242"/>
      <c r="B205" s="119"/>
      <c r="C205" s="243"/>
      <c r="D205" s="244"/>
      <c r="E205" s="362"/>
      <c r="F205" s="363"/>
      <c r="G205" s="363"/>
      <c r="H205" s="363"/>
      <c r="I205" s="364"/>
      <c r="J205" s="245"/>
      <c r="K205" s="246"/>
      <c r="L205" s="243"/>
      <c r="M205" s="119"/>
      <c r="N205" s="243"/>
      <c r="O205" s="249"/>
      <c r="P205" s="270"/>
      <c r="Q205" s="250"/>
      <c r="R205" s="251"/>
      <c r="S205" s="243"/>
      <c r="T205" s="252"/>
      <c r="U205" s="247"/>
      <c r="V205" s="252"/>
      <c r="W205" s="247"/>
      <c r="X205" s="251"/>
      <c r="Y205" s="273"/>
      <c r="Z205" s="255"/>
      <c r="AA205" s="256"/>
      <c r="AB205" s="257"/>
      <c r="AC205" s="258"/>
      <c r="AD205" s="239"/>
      <c r="AE205" s="240"/>
      <c r="AF205" s="241"/>
    </row>
    <row r="206" spans="1:32" ht="15" customHeight="1">
      <c r="A206" s="242"/>
      <c r="B206" s="119"/>
      <c r="C206" s="160"/>
      <c r="D206" s="161"/>
      <c r="E206" s="362"/>
      <c r="F206" s="363"/>
      <c r="G206" s="363"/>
      <c r="H206" s="363"/>
      <c r="I206" s="364"/>
      <c r="J206" s="245"/>
      <c r="K206" s="246"/>
      <c r="L206" s="160"/>
      <c r="M206" s="119"/>
      <c r="N206" s="160"/>
      <c r="O206" s="165"/>
      <c r="P206" s="167"/>
      <c r="Q206" s="269"/>
      <c r="R206" s="270"/>
      <c r="S206" s="243"/>
      <c r="T206" s="252"/>
      <c r="U206" s="247"/>
      <c r="V206" s="252"/>
      <c r="W206" s="247"/>
      <c r="X206" s="251"/>
      <c r="Y206" s="243"/>
      <c r="Z206" s="271"/>
      <c r="AA206" s="256"/>
      <c r="AB206" s="257"/>
      <c r="AC206" s="258"/>
      <c r="AD206" s="239"/>
      <c r="AE206" s="240"/>
      <c r="AF206" s="241"/>
    </row>
    <row r="207" spans="1:32" ht="15" customHeight="1">
      <c r="A207" s="242"/>
      <c r="B207" s="119"/>
      <c r="C207" s="160"/>
      <c r="D207" s="161"/>
      <c r="E207" s="362"/>
      <c r="F207" s="363"/>
      <c r="G207" s="363"/>
      <c r="H207" s="363"/>
      <c r="I207" s="364"/>
      <c r="J207" s="245"/>
      <c r="K207" s="246"/>
      <c r="L207" s="160"/>
      <c r="M207" s="119"/>
      <c r="N207" s="160"/>
      <c r="O207" s="165"/>
      <c r="P207" s="167"/>
      <c r="Q207" s="269"/>
      <c r="R207" s="270"/>
      <c r="S207" s="243"/>
      <c r="T207" s="252"/>
      <c r="U207" s="247"/>
      <c r="V207" s="252"/>
      <c r="W207" s="247"/>
      <c r="X207" s="251"/>
      <c r="Y207" s="243"/>
      <c r="Z207" s="271"/>
      <c r="AA207" s="256"/>
      <c r="AB207" s="257"/>
      <c r="AC207" s="258"/>
      <c r="AD207" s="239"/>
      <c r="AE207" s="240"/>
      <c r="AF207" s="241"/>
    </row>
    <row r="208" spans="1:32">
      <c r="A208" s="242"/>
      <c r="B208" s="119"/>
      <c r="C208" s="243"/>
      <c r="D208" s="244"/>
      <c r="E208" s="362"/>
      <c r="F208" s="363"/>
      <c r="G208" s="363"/>
      <c r="H208" s="363"/>
      <c r="I208" s="364"/>
      <c r="J208" s="245"/>
      <c r="K208" s="246"/>
      <c r="L208" s="243"/>
      <c r="M208" s="119"/>
      <c r="N208" s="243"/>
      <c r="O208" s="249"/>
      <c r="P208" s="270"/>
      <c r="Q208" s="250"/>
      <c r="R208" s="251"/>
      <c r="S208" s="243"/>
      <c r="T208" s="252"/>
      <c r="U208" s="247"/>
      <c r="V208" s="252"/>
      <c r="W208" s="247"/>
      <c r="X208" s="251"/>
      <c r="Y208" s="273"/>
      <c r="Z208" s="255"/>
      <c r="AA208" s="256"/>
      <c r="AB208" s="257"/>
      <c r="AC208" s="258"/>
      <c r="AD208" s="239"/>
      <c r="AE208" s="240"/>
      <c r="AF208" s="241"/>
    </row>
    <row r="209" spans="1:32">
      <c r="A209" s="242"/>
      <c r="B209" s="119"/>
      <c r="C209" s="243"/>
      <c r="D209" s="244"/>
      <c r="E209" s="362"/>
      <c r="F209" s="363"/>
      <c r="G209" s="363"/>
      <c r="H209" s="363"/>
      <c r="I209" s="364"/>
      <c r="J209" s="245"/>
      <c r="K209" s="246"/>
      <c r="L209" s="243"/>
      <c r="M209" s="119"/>
      <c r="N209" s="243"/>
      <c r="O209" s="249"/>
      <c r="P209" s="270"/>
      <c r="Q209" s="250"/>
      <c r="R209" s="251"/>
      <c r="S209" s="243"/>
      <c r="T209" s="252"/>
      <c r="U209" s="247"/>
      <c r="V209" s="252"/>
      <c r="W209" s="247"/>
      <c r="X209" s="251"/>
      <c r="Y209" s="273"/>
      <c r="Z209" s="255"/>
      <c r="AA209" s="256"/>
      <c r="AB209" s="257"/>
      <c r="AC209" s="258"/>
      <c r="AD209" s="239"/>
      <c r="AE209" s="240"/>
      <c r="AF209" s="241"/>
    </row>
    <row r="210" spans="1:32" ht="15" customHeight="1">
      <c r="A210" s="242"/>
      <c r="B210" s="119"/>
      <c r="C210" s="160"/>
      <c r="D210" s="161"/>
      <c r="E210" s="362"/>
      <c r="F210" s="363"/>
      <c r="G210" s="363"/>
      <c r="H210" s="363"/>
      <c r="I210" s="364"/>
      <c r="J210" s="245"/>
      <c r="K210" s="246"/>
      <c r="L210" s="160"/>
      <c r="M210" s="119"/>
      <c r="N210" s="160"/>
      <c r="O210" s="165"/>
      <c r="P210" s="167"/>
      <c r="Q210" s="269"/>
      <c r="R210" s="270"/>
      <c r="S210" s="243"/>
      <c r="T210" s="252"/>
      <c r="U210" s="247"/>
      <c r="V210" s="252"/>
      <c r="W210" s="247"/>
      <c r="X210" s="251"/>
      <c r="Y210" s="243"/>
      <c r="Z210" s="271"/>
      <c r="AA210" s="256"/>
      <c r="AB210" s="257"/>
      <c r="AC210" s="258"/>
      <c r="AD210" s="239"/>
      <c r="AE210" s="240"/>
      <c r="AF210" s="241"/>
    </row>
    <row r="211" spans="1:32" ht="15" customHeight="1">
      <c r="A211" s="242"/>
      <c r="B211" s="119"/>
      <c r="C211" s="160"/>
      <c r="D211" s="161"/>
      <c r="E211" s="362"/>
      <c r="F211" s="363"/>
      <c r="G211" s="363"/>
      <c r="H211" s="363"/>
      <c r="I211" s="364"/>
      <c r="J211" s="245"/>
      <c r="K211" s="246"/>
      <c r="L211" s="160"/>
      <c r="M211" s="119"/>
      <c r="N211" s="160"/>
      <c r="O211" s="165"/>
      <c r="P211" s="167"/>
      <c r="Q211" s="269"/>
      <c r="R211" s="270"/>
      <c r="S211" s="243"/>
      <c r="T211" s="252"/>
      <c r="U211" s="247"/>
      <c r="V211" s="252"/>
      <c r="W211" s="247"/>
      <c r="X211" s="251"/>
      <c r="Y211" s="243"/>
      <c r="Z211" s="271"/>
      <c r="AA211" s="256"/>
      <c r="AB211" s="257"/>
      <c r="AC211" s="258"/>
      <c r="AD211" s="239"/>
      <c r="AE211" s="240"/>
      <c r="AF211" s="241"/>
    </row>
    <row r="212" spans="1:32">
      <c r="A212" s="242"/>
      <c r="B212" s="119"/>
      <c r="C212" s="243"/>
      <c r="D212" s="244"/>
      <c r="E212" s="362"/>
      <c r="F212" s="363"/>
      <c r="G212" s="363"/>
      <c r="H212" s="363"/>
      <c r="I212" s="364"/>
      <c r="J212" s="245"/>
      <c r="K212" s="246"/>
      <c r="L212" s="243"/>
      <c r="M212" s="119"/>
      <c r="N212" s="243"/>
      <c r="O212" s="249"/>
      <c r="P212" s="270"/>
      <c r="Q212" s="250"/>
      <c r="R212" s="251"/>
      <c r="S212" s="243"/>
      <c r="T212" s="252"/>
      <c r="U212" s="247"/>
      <c r="V212" s="252"/>
      <c r="W212" s="247"/>
      <c r="X212" s="251"/>
      <c r="Y212" s="273"/>
      <c r="Z212" s="255"/>
      <c r="AA212" s="256"/>
      <c r="AB212" s="257"/>
      <c r="AC212" s="258"/>
      <c r="AD212" s="239"/>
      <c r="AE212" s="240"/>
      <c r="AF212" s="241"/>
    </row>
    <row r="213" spans="1:32" ht="15" customHeight="1">
      <c r="A213" s="242"/>
      <c r="B213" s="119"/>
      <c r="C213" s="160"/>
      <c r="D213" s="161"/>
      <c r="E213" s="362"/>
      <c r="F213" s="363"/>
      <c r="G213" s="363"/>
      <c r="H213" s="363"/>
      <c r="I213" s="364"/>
      <c r="J213" s="245"/>
      <c r="K213" s="246"/>
      <c r="L213" s="160"/>
      <c r="M213" s="119"/>
      <c r="N213" s="160"/>
      <c r="O213" s="165"/>
      <c r="P213" s="167"/>
      <c r="Q213" s="269"/>
      <c r="R213" s="270"/>
      <c r="S213" s="243"/>
      <c r="T213" s="252"/>
      <c r="U213" s="247"/>
      <c r="V213" s="252"/>
      <c r="W213" s="247"/>
      <c r="X213" s="251"/>
      <c r="Y213" s="243"/>
      <c r="Z213" s="271"/>
      <c r="AA213" s="256"/>
      <c r="AB213" s="257"/>
      <c r="AC213" s="258"/>
      <c r="AD213" s="239"/>
      <c r="AE213" s="240"/>
      <c r="AF213" s="241"/>
    </row>
    <row r="214" spans="1:32" ht="15" customHeight="1">
      <c r="A214" s="242"/>
      <c r="B214" s="119"/>
      <c r="C214" s="160"/>
      <c r="D214" s="161"/>
      <c r="E214" s="362"/>
      <c r="F214" s="363"/>
      <c r="G214" s="363"/>
      <c r="H214" s="363"/>
      <c r="I214" s="364"/>
      <c r="J214" s="245"/>
      <c r="K214" s="246"/>
      <c r="L214" s="160"/>
      <c r="M214" s="119"/>
      <c r="N214" s="160"/>
      <c r="O214" s="165"/>
      <c r="P214" s="167"/>
      <c r="Q214" s="269"/>
      <c r="R214" s="270"/>
      <c r="S214" s="243"/>
      <c r="T214" s="252"/>
      <c r="U214" s="247"/>
      <c r="V214" s="252"/>
      <c r="W214" s="247"/>
      <c r="X214" s="251"/>
      <c r="Y214" s="243"/>
      <c r="Z214" s="271"/>
      <c r="AA214" s="256"/>
      <c r="AB214" s="257"/>
      <c r="AC214" s="258"/>
      <c r="AD214" s="239"/>
      <c r="AE214" s="240"/>
      <c r="AF214" s="241"/>
    </row>
    <row r="215" spans="1:32">
      <c r="A215" s="242"/>
      <c r="B215" s="119"/>
      <c r="C215" s="243"/>
      <c r="D215" s="244"/>
      <c r="E215" s="362"/>
      <c r="F215" s="363"/>
      <c r="G215" s="363"/>
      <c r="H215" s="363"/>
      <c r="I215" s="364"/>
      <c r="J215" s="245"/>
      <c r="K215" s="246"/>
      <c r="L215" s="243"/>
      <c r="M215" s="119"/>
      <c r="N215" s="243"/>
      <c r="O215" s="249"/>
      <c r="P215" s="270"/>
      <c r="Q215" s="250"/>
      <c r="R215" s="251"/>
      <c r="S215" s="243"/>
      <c r="T215" s="252"/>
      <c r="U215" s="247"/>
      <c r="V215" s="252"/>
      <c r="W215" s="247"/>
      <c r="X215" s="251"/>
      <c r="Y215" s="273"/>
      <c r="Z215" s="255"/>
      <c r="AA215" s="256"/>
      <c r="AB215" s="257"/>
      <c r="AC215" s="258"/>
      <c r="AD215" s="239"/>
      <c r="AE215" s="240"/>
      <c r="AF215" s="241"/>
    </row>
    <row r="216" spans="1:32" ht="15" customHeight="1">
      <c r="A216" s="242"/>
      <c r="B216" s="119"/>
      <c r="C216" s="160"/>
      <c r="D216" s="161"/>
      <c r="E216" s="362"/>
      <c r="F216" s="363"/>
      <c r="G216" s="363"/>
      <c r="H216" s="363"/>
      <c r="I216" s="364"/>
      <c r="J216" s="245"/>
      <c r="K216" s="246"/>
      <c r="L216" s="160"/>
      <c r="M216" s="119"/>
      <c r="N216" s="160"/>
      <c r="O216" s="165"/>
      <c r="P216" s="167"/>
      <c r="Q216" s="269"/>
      <c r="R216" s="270"/>
      <c r="S216" s="243"/>
      <c r="T216" s="252"/>
      <c r="U216" s="247"/>
      <c r="V216" s="252"/>
      <c r="W216" s="247"/>
      <c r="X216" s="251"/>
      <c r="Y216" s="243"/>
      <c r="Z216" s="271"/>
      <c r="AA216" s="256"/>
      <c r="AB216" s="257"/>
      <c r="AC216" s="258"/>
      <c r="AD216" s="239"/>
      <c r="AE216" s="240"/>
      <c r="AF216" s="241"/>
    </row>
    <row r="217" spans="1:32" ht="15" customHeight="1">
      <c r="A217" s="242"/>
      <c r="B217" s="119"/>
      <c r="C217" s="160"/>
      <c r="D217" s="161"/>
      <c r="E217" s="362"/>
      <c r="F217" s="363"/>
      <c r="G217" s="363"/>
      <c r="H217" s="363"/>
      <c r="I217" s="364"/>
      <c r="J217" s="245"/>
      <c r="K217" s="246"/>
      <c r="L217" s="160"/>
      <c r="M217" s="119"/>
      <c r="N217" s="160"/>
      <c r="O217" s="165"/>
      <c r="P217" s="167"/>
      <c r="Q217" s="269"/>
      <c r="R217" s="270"/>
      <c r="S217" s="243"/>
      <c r="T217" s="252"/>
      <c r="U217" s="247"/>
      <c r="V217" s="252"/>
      <c r="W217" s="247"/>
      <c r="X217" s="251"/>
      <c r="Y217" s="243"/>
      <c r="Z217" s="271"/>
      <c r="AA217" s="256"/>
      <c r="AB217" s="257"/>
      <c r="AC217" s="258"/>
      <c r="AD217" s="239"/>
      <c r="AE217" s="240"/>
      <c r="AF217" s="241"/>
    </row>
    <row r="218" spans="1:32">
      <c r="A218" s="242"/>
      <c r="B218" s="119"/>
      <c r="C218" s="243"/>
      <c r="D218" s="244"/>
      <c r="E218" s="362"/>
      <c r="F218" s="363"/>
      <c r="G218" s="363"/>
      <c r="H218" s="363"/>
      <c r="I218" s="364"/>
      <c r="J218" s="245"/>
      <c r="K218" s="246"/>
      <c r="L218" s="243"/>
      <c r="M218" s="119"/>
      <c r="N218" s="243"/>
      <c r="O218" s="249"/>
      <c r="P218" s="270"/>
      <c r="Q218" s="250"/>
      <c r="R218" s="251"/>
      <c r="S218" s="243"/>
      <c r="T218" s="252"/>
      <c r="U218" s="247"/>
      <c r="V218" s="252"/>
      <c r="W218" s="247"/>
      <c r="X218" s="251"/>
      <c r="Y218" s="273"/>
      <c r="Z218" s="255"/>
      <c r="AA218" s="256"/>
      <c r="AB218" s="257"/>
      <c r="AC218" s="258"/>
      <c r="AD218" s="239"/>
      <c r="AE218" s="240"/>
      <c r="AF218" s="241"/>
    </row>
    <row r="219" spans="1:32">
      <c r="A219" s="242"/>
      <c r="B219" s="119"/>
      <c r="C219" s="243"/>
      <c r="D219" s="244"/>
      <c r="E219" s="362"/>
      <c r="F219" s="363"/>
      <c r="G219" s="363"/>
      <c r="H219" s="363"/>
      <c r="I219" s="364"/>
      <c r="J219" s="245"/>
      <c r="K219" s="246"/>
      <c r="L219" s="243"/>
      <c r="M219" s="119"/>
      <c r="N219" s="243"/>
      <c r="O219" s="249"/>
      <c r="P219" s="270"/>
      <c r="Q219" s="250"/>
      <c r="R219" s="251"/>
      <c r="S219" s="243"/>
      <c r="T219" s="252"/>
      <c r="U219" s="247"/>
      <c r="V219" s="252"/>
      <c r="W219" s="247"/>
      <c r="X219" s="251"/>
      <c r="Y219" s="273"/>
      <c r="Z219" s="255"/>
      <c r="AA219" s="256"/>
      <c r="AB219" s="257"/>
      <c r="AC219" s="258"/>
      <c r="AD219" s="239"/>
      <c r="AE219" s="240"/>
      <c r="AF219" s="241"/>
    </row>
    <row r="220" spans="1:32" ht="15" customHeight="1">
      <c r="A220" s="242"/>
      <c r="B220" s="119"/>
      <c r="C220" s="160"/>
      <c r="D220" s="161"/>
      <c r="E220" s="362"/>
      <c r="F220" s="363"/>
      <c r="G220" s="363"/>
      <c r="H220" s="363"/>
      <c r="I220" s="364"/>
      <c r="J220" s="245"/>
      <c r="K220" s="246"/>
      <c r="L220" s="160"/>
      <c r="M220" s="119"/>
      <c r="N220" s="160"/>
      <c r="O220" s="165"/>
      <c r="P220" s="167"/>
      <c r="Q220" s="269"/>
      <c r="R220" s="270"/>
      <c r="S220" s="243"/>
      <c r="T220" s="252"/>
      <c r="U220" s="247"/>
      <c r="V220" s="252"/>
      <c r="W220" s="247"/>
      <c r="X220" s="251"/>
      <c r="Y220" s="243"/>
      <c r="Z220" s="271"/>
      <c r="AA220" s="256"/>
      <c r="AB220" s="257"/>
      <c r="AC220" s="258"/>
      <c r="AD220" s="239"/>
      <c r="AE220" s="240"/>
      <c r="AF220" s="241"/>
    </row>
    <row r="221" spans="1:32" ht="15" customHeight="1">
      <c r="A221" s="242"/>
      <c r="B221" s="119"/>
      <c r="C221" s="160"/>
      <c r="D221" s="161"/>
      <c r="E221" s="362"/>
      <c r="F221" s="363"/>
      <c r="G221" s="363"/>
      <c r="H221" s="363"/>
      <c r="I221" s="364"/>
      <c r="J221" s="245"/>
      <c r="K221" s="246"/>
      <c r="L221" s="160"/>
      <c r="M221" s="119"/>
      <c r="N221" s="160"/>
      <c r="O221" s="165"/>
      <c r="P221" s="167"/>
      <c r="Q221" s="269"/>
      <c r="R221" s="270"/>
      <c r="S221" s="243"/>
      <c r="T221" s="252"/>
      <c r="U221" s="247"/>
      <c r="V221" s="252"/>
      <c r="W221" s="247"/>
      <c r="X221" s="251"/>
      <c r="Y221" s="243"/>
      <c r="Z221" s="271"/>
      <c r="AA221" s="256"/>
      <c r="AB221" s="257"/>
      <c r="AC221" s="258"/>
      <c r="AD221" s="239"/>
      <c r="AE221" s="240"/>
      <c r="AF221" s="241"/>
    </row>
    <row r="222" spans="1:32">
      <c r="A222" s="242"/>
      <c r="B222" s="119"/>
      <c r="C222" s="243"/>
      <c r="D222" s="244"/>
      <c r="E222" s="362"/>
      <c r="F222" s="363"/>
      <c r="G222" s="363"/>
      <c r="H222" s="363"/>
      <c r="I222" s="364"/>
      <c r="J222" s="245"/>
      <c r="K222" s="246"/>
      <c r="L222" s="243"/>
      <c r="M222" s="119"/>
      <c r="N222" s="243"/>
      <c r="O222" s="249"/>
      <c r="P222" s="270"/>
      <c r="Q222" s="250"/>
      <c r="R222" s="251"/>
      <c r="S222" s="243"/>
      <c r="T222" s="252"/>
      <c r="U222" s="247"/>
      <c r="V222" s="252"/>
      <c r="W222" s="247"/>
      <c r="X222" s="251"/>
      <c r="Y222" s="273"/>
      <c r="Z222" s="255"/>
      <c r="AA222" s="256"/>
      <c r="AB222" s="257"/>
      <c r="AC222" s="258"/>
      <c r="AD222" s="239"/>
      <c r="AE222" s="240"/>
      <c r="AF222" s="241"/>
    </row>
    <row r="223" spans="1:32" ht="15" customHeight="1">
      <c r="A223" s="242"/>
      <c r="B223" s="119"/>
      <c r="C223" s="160"/>
      <c r="D223" s="161"/>
      <c r="E223" s="362"/>
      <c r="F223" s="363"/>
      <c r="G223" s="363"/>
      <c r="H223" s="363"/>
      <c r="I223" s="364"/>
      <c r="J223" s="245"/>
      <c r="K223" s="246"/>
      <c r="L223" s="160"/>
      <c r="M223" s="119"/>
      <c r="N223" s="160"/>
      <c r="O223" s="165"/>
      <c r="P223" s="167"/>
      <c r="Q223" s="269"/>
      <c r="R223" s="270"/>
      <c r="S223" s="243"/>
      <c r="T223" s="252"/>
      <c r="U223" s="247"/>
      <c r="V223" s="252"/>
      <c r="W223" s="247"/>
      <c r="X223" s="251"/>
      <c r="Y223" s="243"/>
      <c r="Z223" s="271"/>
      <c r="AA223" s="256"/>
      <c r="AB223" s="257"/>
      <c r="AC223" s="258"/>
      <c r="AD223" s="239"/>
      <c r="AE223" s="240"/>
      <c r="AF223" s="241"/>
    </row>
    <row r="224" spans="1:32" ht="15" customHeight="1">
      <c r="A224" s="242"/>
      <c r="B224" s="119"/>
      <c r="C224" s="160"/>
      <c r="D224" s="161"/>
      <c r="E224" s="362"/>
      <c r="F224" s="363"/>
      <c r="G224" s="363"/>
      <c r="H224" s="363"/>
      <c r="I224" s="364"/>
      <c r="J224" s="245"/>
      <c r="K224" s="246"/>
      <c r="L224" s="160"/>
      <c r="M224" s="119"/>
      <c r="N224" s="160"/>
      <c r="O224" s="165"/>
      <c r="P224" s="167"/>
      <c r="Q224" s="269"/>
      <c r="R224" s="270"/>
      <c r="S224" s="243"/>
      <c r="T224" s="252"/>
      <c r="U224" s="247"/>
      <c r="V224" s="252"/>
      <c r="W224" s="247"/>
      <c r="X224" s="251"/>
      <c r="Y224" s="243"/>
      <c r="Z224" s="271"/>
      <c r="AA224" s="256"/>
      <c r="AB224" s="257"/>
      <c r="AC224" s="258"/>
      <c r="AD224" s="239"/>
      <c r="AE224" s="240"/>
      <c r="AF224" s="241"/>
    </row>
    <row r="225" spans="1:32">
      <c r="A225" s="242"/>
      <c r="B225" s="119"/>
      <c r="C225" s="243"/>
      <c r="D225" s="244"/>
      <c r="E225" s="362"/>
      <c r="F225" s="363"/>
      <c r="G225" s="363"/>
      <c r="H225" s="363"/>
      <c r="I225" s="364"/>
      <c r="J225" s="245"/>
      <c r="K225" s="246"/>
      <c r="L225" s="243"/>
      <c r="M225" s="119"/>
      <c r="N225" s="243"/>
      <c r="O225" s="249"/>
      <c r="P225" s="270"/>
      <c r="Q225" s="250"/>
      <c r="R225" s="251"/>
      <c r="S225" s="243"/>
      <c r="T225" s="252"/>
      <c r="U225" s="247"/>
      <c r="V225" s="252"/>
      <c r="W225" s="247"/>
      <c r="X225" s="251"/>
      <c r="Y225" s="273"/>
      <c r="Z225" s="255"/>
      <c r="AA225" s="256"/>
      <c r="AB225" s="257"/>
      <c r="AC225" s="258"/>
      <c r="AD225" s="239"/>
      <c r="AE225" s="240"/>
      <c r="AF225" s="241"/>
    </row>
    <row r="226" spans="1:32">
      <c r="A226" s="242"/>
      <c r="B226" s="119"/>
      <c r="C226" s="243"/>
      <c r="D226" s="244"/>
      <c r="E226" s="362"/>
      <c r="F226" s="363"/>
      <c r="G226" s="363"/>
      <c r="H226" s="363"/>
      <c r="I226" s="364"/>
      <c r="J226" s="245"/>
      <c r="K226" s="246"/>
      <c r="L226" s="243"/>
      <c r="M226" s="119"/>
      <c r="N226" s="243"/>
      <c r="O226" s="249"/>
      <c r="P226" s="270"/>
      <c r="Q226" s="250"/>
      <c r="R226" s="251"/>
      <c r="S226" s="243"/>
      <c r="T226" s="252"/>
      <c r="U226" s="247"/>
      <c r="V226" s="252"/>
      <c r="W226" s="247"/>
      <c r="X226" s="251"/>
      <c r="Y226" s="273"/>
      <c r="Z226" s="255"/>
      <c r="AA226" s="256"/>
      <c r="AB226" s="257"/>
      <c r="AC226" s="258"/>
      <c r="AD226" s="239"/>
      <c r="AE226" s="240"/>
      <c r="AF226" s="241"/>
    </row>
    <row r="227" spans="1:32" ht="15" customHeight="1">
      <c r="A227" s="242"/>
      <c r="B227" s="119"/>
      <c r="C227" s="160"/>
      <c r="D227" s="161"/>
      <c r="E227" s="362"/>
      <c r="F227" s="363"/>
      <c r="G227" s="363"/>
      <c r="H227" s="363"/>
      <c r="I227" s="364"/>
      <c r="J227" s="245"/>
      <c r="K227" s="246"/>
      <c r="L227" s="160"/>
      <c r="M227" s="119"/>
      <c r="N227" s="160"/>
      <c r="O227" s="165"/>
      <c r="P227" s="167"/>
      <c r="Q227" s="269"/>
      <c r="R227" s="270"/>
      <c r="S227" s="243"/>
      <c r="T227" s="252"/>
      <c r="U227" s="247"/>
      <c r="V227" s="252"/>
      <c r="W227" s="247"/>
      <c r="X227" s="251"/>
      <c r="Y227" s="243"/>
      <c r="Z227" s="271"/>
      <c r="AA227" s="256"/>
      <c r="AB227" s="257"/>
      <c r="AC227" s="258"/>
      <c r="AD227" s="239"/>
      <c r="AE227" s="240"/>
      <c r="AF227" s="241"/>
    </row>
    <row r="228" spans="1:32" ht="15" customHeight="1">
      <c r="A228" s="242"/>
      <c r="B228" s="119"/>
      <c r="C228" s="160"/>
      <c r="D228" s="161"/>
      <c r="E228" s="362"/>
      <c r="F228" s="363"/>
      <c r="G228" s="363"/>
      <c r="H228" s="363"/>
      <c r="I228" s="364"/>
      <c r="J228" s="245"/>
      <c r="K228" s="246"/>
      <c r="L228" s="160"/>
      <c r="M228" s="119"/>
      <c r="N228" s="160"/>
      <c r="O228" s="165"/>
      <c r="P228" s="167"/>
      <c r="Q228" s="269"/>
      <c r="R228" s="270"/>
      <c r="S228" s="243"/>
      <c r="T228" s="252"/>
      <c r="U228" s="247"/>
      <c r="V228" s="252"/>
      <c r="W228" s="247"/>
      <c r="X228" s="251"/>
      <c r="Y228" s="243"/>
      <c r="Z228" s="271"/>
      <c r="AA228" s="256"/>
      <c r="AB228" s="257"/>
      <c r="AC228" s="258"/>
      <c r="AD228" s="239"/>
      <c r="AE228" s="240"/>
      <c r="AF228" s="241"/>
    </row>
    <row r="229" spans="1:32">
      <c r="A229" s="242"/>
      <c r="B229" s="119"/>
      <c r="C229" s="243"/>
      <c r="D229" s="244"/>
      <c r="E229" s="362"/>
      <c r="F229" s="363"/>
      <c r="G229" s="363"/>
      <c r="H229" s="363"/>
      <c r="I229" s="364"/>
      <c r="J229" s="245"/>
      <c r="K229" s="246"/>
      <c r="L229" s="243"/>
      <c r="M229" s="119"/>
      <c r="N229" s="243"/>
      <c r="O229" s="249"/>
      <c r="P229" s="270"/>
      <c r="Q229" s="250"/>
      <c r="R229" s="251"/>
      <c r="S229" s="243"/>
      <c r="T229" s="252"/>
      <c r="U229" s="247"/>
      <c r="V229" s="252"/>
      <c r="W229" s="247"/>
      <c r="X229" s="251"/>
      <c r="Y229" s="273"/>
      <c r="Z229" s="255"/>
      <c r="AA229" s="256"/>
      <c r="AB229" s="257"/>
      <c r="AC229" s="258"/>
      <c r="AD229" s="239"/>
      <c r="AE229" s="240"/>
      <c r="AF229" s="241"/>
    </row>
    <row r="230" spans="1:32" ht="15" customHeight="1">
      <c r="A230" s="242"/>
      <c r="B230" s="119"/>
      <c r="C230" s="160"/>
      <c r="D230" s="161"/>
      <c r="E230" s="362"/>
      <c r="F230" s="363"/>
      <c r="G230" s="363"/>
      <c r="H230" s="363"/>
      <c r="I230" s="364"/>
      <c r="J230" s="245"/>
      <c r="K230" s="246"/>
      <c r="L230" s="160"/>
      <c r="M230" s="119"/>
      <c r="N230" s="160"/>
      <c r="O230" s="165"/>
      <c r="P230" s="167"/>
      <c r="Q230" s="269"/>
      <c r="R230" s="270"/>
      <c r="S230" s="243"/>
      <c r="T230" s="252"/>
      <c r="U230" s="247"/>
      <c r="V230" s="252"/>
      <c r="W230" s="247"/>
      <c r="X230" s="251"/>
      <c r="Y230" s="243"/>
      <c r="Z230" s="271"/>
      <c r="AA230" s="256"/>
      <c r="AB230" s="257"/>
      <c r="AC230" s="258"/>
      <c r="AD230" s="239"/>
      <c r="AE230" s="240"/>
      <c r="AF230" s="241"/>
    </row>
    <row r="231" spans="1:32" ht="15" customHeight="1">
      <c r="A231" s="242"/>
      <c r="B231" s="119"/>
      <c r="C231" s="160"/>
      <c r="D231" s="161"/>
      <c r="E231" s="362"/>
      <c r="F231" s="363"/>
      <c r="G231" s="363"/>
      <c r="H231" s="363"/>
      <c r="I231" s="364"/>
      <c r="J231" s="245"/>
      <c r="K231" s="246"/>
      <c r="L231" s="160"/>
      <c r="M231" s="119"/>
      <c r="N231" s="160"/>
      <c r="O231" s="165"/>
      <c r="P231" s="167"/>
      <c r="Q231" s="269"/>
      <c r="R231" s="270"/>
      <c r="S231" s="243"/>
      <c r="T231" s="252"/>
      <c r="U231" s="247"/>
      <c r="V231" s="252"/>
      <c r="W231" s="247"/>
      <c r="X231" s="251"/>
      <c r="Y231" s="243"/>
      <c r="Z231" s="271"/>
      <c r="AA231" s="256"/>
      <c r="AB231" s="257"/>
      <c r="AC231" s="258"/>
      <c r="AD231" s="239"/>
      <c r="AE231" s="240"/>
      <c r="AF231" s="241"/>
    </row>
    <row r="232" spans="1:32">
      <c r="A232" s="242"/>
      <c r="B232" s="119"/>
      <c r="C232" s="243"/>
      <c r="D232" s="244"/>
      <c r="E232" s="362"/>
      <c r="F232" s="363"/>
      <c r="G232" s="363"/>
      <c r="H232" s="363"/>
      <c r="I232" s="364"/>
      <c r="J232" s="245"/>
      <c r="K232" s="246"/>
      <c r="L232" s="243"/>
      <c r="M232" s="119"/>
      <c r="N232" s="243"/>
      <c r="O232" s="249"/>
      <c r="P232" s="270"/>
      <c r="Q232" s="250"/>
      <c r="R232" s="251"/>
      <c r="S232" s="243"/>
      <c r="T232" s="252"/>
      <c r="U232" s="247"/>
      <c r="V232" s="252"/>
      <c r="W232" s="247"/>
      <c r="X232" s="251"/>
      <c r="Y232" s="273"/>
      <c r="Z232" s="255"/>
      <c r="AA232" s="256"/>
      <c r="AB232" s="257"/>
      <c r="AC232" s="258"/>
      <c r="AD232" s="239"/>
      <c r="AE232" s="240"/>
      <c r="AF232" s="241"/>
    </row>
    <row r="233" spans="1:32" ht="15" customHeight="1">
      <c r="A233" s="242"/>
      <c r="B233" s="119"/>
      <c r="C233" s="160"/>
      <c r="D233" s="161"/>
      <c r="E233" s="362"/>
      <c r="F233" s="363"/>
      <c r="G233" s="363"/>
      <c r="H233" s="363"/>
      <c r="I233" s="364"/>
      <c r="J233" s="245"/>
      <c r="K233" s="246"/>
      <c r="L233" s="160"/>
      <c r="M233" s="119"/>
      <c r="N233" s="160"/>
      <c r="O233" s="165"/>
      <c r="P233" s="167"/>
      <c r="Q233" s="269"/>
      <c r="R233" s="270"/>
      <c r="S233" s="243"/>
      <c r="T233" s="252"/>
      <c r="U233" s="247"/>
      <c r="V233" s="252"/>
      <c r="W233" s="247"/>
      <c r="X233" s="251"/>
      <c r="Y233" s="243"/>
      <c r="Z233" s="271"/>
      <c r="AA233" s="256"/>
      <c r="AB233" s="257"/>
      <c r="AC233" s="258"/>
      <c r="AD233" s="239"/>
      <c r="AE233" s="240"/>
      <c r="AF233" s="241"/>
    </row>
    <row r="234" spans="1:32" ht="15" customHeight="1">
      <c r="A234" s="242"/>
      <c r="B234" s="119"/>
      <c r="C234" s="160"/>
      <c r="D234" s="161"/>
      <c r="E234" s="362"/>
      <c r="F234" s="363"/>
      <c r="G234" s="363"/>
      <c r="H234" s="363"/>
      <c r="I234" s="364"/>
      <c r="J234" s="245"/>
      <c r="K234" s="246"/>
      <c r="L234" s="160"/>
      <c r="M234" s="119"/>
      <c r="N234" s="160"/>
      <c r="O234" s="165"/>
      <c r="P234" s="167"/>
      <c r="Q234" s="269"/>
      <c r="R234" s="270"/>
      <c r="S234" s="243"/>
      <c r="T234" s="252"/>
      <c r="U234" s="247"/>
      <c r="V234" s="252"/>
      <c r="W234" s="247"/>
      <c r="X234" s="251"/>
      <c r="Y234" s="243"/>
      <c r="Z234" s="271"/>
      <c r="AA234" s="256"/>
      <c r="AB234" s="257"/>
      <c r="AC234" s="258"/>
      <c r="AD234" s="239"/>
      <c r="AE234" s="240"/>
      <c r="AF234" s="241"/>
    </row>
    <row r="235" spans="1:32">
      <c r="A235" s="242"/>
      <c r="B235" s="119"/>
      <c r="C235" s="243"/>
      <c r="D235" s="244"/>
      <c r="E235" s="362"/>
      <c r="F235" s="363"/>
      <c r="G235" s="363"/>
      <c r="H235" s="363"/>
      <c r="I235" s="364"/>
      <c r="J235" s="245"/>
      <c r="K235" s="246"/>
      <c r="L235" s="243"/>
      <c r="M235" s="119"/>
      <c r="N235" s="243"/>
      <c r="O235" s="249"/>
      <c r="P235" s="270"/>
      <c r="Q235" s="250"/>
      <c r="R235" s="251"/>
      <c r="S235" s="243"/>
      <c r="T235" s="252"/>
      <c r="U235" s="247"/>
      <c r="V235" s="252"/>
      <c r="W235" s="247"/>
      <c r="X235" s="251"/>
      <c r="Y235" s="273"/>
      <c r="Z235" s="255"/>
      <c r="AA235" s="256"/>
      <c r="AB235" s="257"/>
      <c r="AC235" s="258"/>
      <c r="AD235" s="239"/>
      <c r="AE235" s="240"/>
      <c r="AF235" s="241"/>
    </row>
    <row r="236" spans="1:32" ht="15" customHeight="1" thickBot="1">
      <c r="A236" s="242"/>
      <c r="B236" s="119"/>
      <c r="C236" s="160"/>
      <c r="D236" s="244"/>
      <c r="E236" s="362"/>
      <c r="F236" s="363"/>
      <c r="G236" s="363"/>
      <c r="H236" s="363"/>
      <c r="I236" s="364"/>
      <c r="J236" s="277"/>
      <c r="K236" s="259"/>
      <c r="L236" s="160"/>
      <c r="M236" s="119"/>
      <c r="N236" s="160"/>
      <c r="O236" s="249"/>
      <c r="P236" s="270"/>
      <c r="Q236" s="183"/>
      <c r="R236" s="270"/>
      <c r="S236" s="243"/>
      <c r="T236" s="252"/>
      <c r="U236" s="247"/>
      <c r="V236" s="252"/>
      <c r="W236" s="247"/>
      <c r="X236" s="251"/>
      <c r="Y236" s="243"/>
      <c r="Z236" s="255"/>
      <c r="AA236" s="256"/>
      <c r="AB236" s="257"/>
      <c r="AC236" s="258"/>
      <c r="AD236" s="239"/>
      <c r="AE236" s="240"/>
      <c r="AF236" s="241"/>
    </row>
    <row r="237" spans="1:32">
      <c r="A237" s="260"/>
      <c r="B237" s="261"/>
      <c r="C237" s="261"/>
      <c r="D237" s="262"/>
      <c r="E237" s="263"/>
      <c r="F237" s="263"/>
      <c r="G237" s="263"/>
      <c r="H237" s="263"/>
      <c r="I237" s="263"/>
      <c r="J237" s="261"/>
      <c r="K237" s="263"/>
      <c r="L237" s="261"/>
      <c r="M237" s="261"/>
      <c r="N237" s="261"/>
      <c r="O237" s="264"/>
      <c r="P237" s="264"/>
    </row>
    <row r="238" spans="1:32">
      <c r="A238" s="266"/>
      <c r="B238" s="267" t="s">
        <v>2086</v>
      </c>
    </row>
    <row r="239" spans="1:32">
      <c r="A239" s="278"/>
      <c r="B239" s="267" t="s">
        <v>2087</v>
      </c>
    </row>
  </sheetData>
  <autoFilter ref="A4:AF61" xr:uid="{00000000-0009-0000-0000-000000000000}">
    <filterColumn colId="4" showButton="0"/>
    <filterColumn colId="5" showButton="0"/>
    <filterColumn colId="6" showButton="0"/>
    <filterColumn colId="7" showButton="0"/>
    <filterColumn colId="11" showButton="0"/>
    <filterColumn colId="12" showButton="0"/>
  </autoFilter>
  <mergeCells count="244">
    <mergeCell ref="B4:D4"/>
    <mergeCell ref="E4:I4"/>
    <mergeCell ref="L4:N4"/>
    <mergeCell ref="E5:I5"/>
    <mergeCell ref="E6:I6"/>
    <mergeCell ref="E7:I7"/>
    <mergeCell ref="G1:AJ1"/>
    <mergeCell ref="G2:I2"/>
    <mergeCell ref="K2:N2"/>
    <mergeCell ref="O2:P2"/>
    <mergeCell ref="V2:AH2"/>
    <mergeCell ref="G3:H3"/>
    <mergeCell ref="J3:K3"/>
    <mergeCell ref="M3:N3"/>
    <mergeCell ref="AE3:AF3"/>
    <mergeCell ref="E14:I14"/>
    <mergeCell ref="E15:I15"/>
    <mergeCell ref="E16:I16"/>
    <mergeCell ref="E17:I17"/>
    <mergeCell ref="E18:I18"/>
    <mergeCell ref="E19:I19"/>
    <mergeCell ref="E8:I8"/>
    <mergeCell ref="E9:I9"/>
    <mergeCell ref="E10:I10"/>
    <mergeCell ref="E11:I11"/>
    <mergeCell ref="E12:I12"/>
    <mergeCell ref="E13:I13"/>
    <mergeCell ref="E26:I26"/>
    <mergeCell ref="E27:I27"/>
    <mergeCell ref="E28:I28"/>
    <mergeCell ref="E29:I29"/>
    <mergeCell ref="E30:I30"/>
    <mergeCell ref="E31:I31"/>
    <mergeCell ref="E20:I20"/>
    <mergeCell ref="E21:I21"/>
    <mergeCell ref="E22:I22"/>
    <mergeCell ref="E23:I23"/>
    <mergeCell ref="E24:I24"/>
    <mergeCell ref="E25:I25"/>
    <mergeCell ref="E38:I38"/>
    <mergeCell ref="E39:I39"/>
    <mergeCell ref="E40:I40"/>
    <mergeCell ref="E41:I41"/>
    <mergeCell ref="E42:I42"/>
    <mergeCell ref="E43:I43"/>
    <mergeCell ref="E32:I32"/>
    <mergeCell ref="E33:I33"/>
    <mergeCell ref="E34:I34"/>
    <mergeCell ref="E35:I35"/>
    <mergeCell ref="E36:I36"/>
    <mergeCell ref="E37:I37"/>
    <mergeCell ref="E50:I50"/>
    <mergeCell ref="E51:I51"/>
    <mergeCell ref="E52:I52"/>
    <mergeCell ref="E53:I53"/>
    <mergeCell ref="E54:I54"/>
    <mergeCell ref="E55:I55"/>
    <mergeCell ref="E44:I44"/>
    <mergeCell ref="E45:I45"/>
    <mergeCell ref="E46:I46"/>
    <mergeCell ref="E47:I47"/>
    <mergeCell ref="E48:I48"/>
    <mergeCell ref="E49:I49"/>
    <mergeCell ref="E62:I62"/>
    <mergeCell ref="E63:I63"/>
    <mergeCell ref="E64:I64"/>
    <mergeCell ref="E65:I65"/>
    <mergeCell ref="E66:I66"/>
    <mergeCell ref="E67:I67"/>
    <mergeCell ref="E56:I56"/>
    <mergeCell ref="E57:I57"/>
    <mergeCell ref="E58:I58"/>
    <mergeCell ref="E59:I59"/>
    <mergeCell ref="E60:I60"/>
    <mergeCell ref="E61:I61"/>
    <mergeCell ref="E74:I74"/>
    <mergeCell ref="E75:I75"/>
    <mergeCell ref="E76:I76"/>
    <mergeCell ref="E77:I77"/>
    <mergeCell ref="E78:I78"/>
    <mergeCell ref="E79:I79"/>
    <mergeCell ref="E68:I68"/>
    <mergeCell ref="E69:I69"/>
    <mergeCell ref="E70:I70"/>
    <mergeCell ref="E71:I71"/>
    <mergeCell ref="E72:I72"/>
    <mergeCell ref="E73:I73"/>
    <mergeCell ref="E86:I86"/>
    <mergeCell ref="E87:I87"/>
    <mergeCell ref="E88:I88"/>
    <mergeCell ref="E89:I89"/>
    <mergeCell ref="E90:I90"/>
    <mergeCell ref="E91:I91"/>
    <mergeCell ref="E80:I80"/>
    <mergeCell ref="E81:I81"/>
    <mergeCell ref="E82:I82"/>
    <mergeCell ref="E83:I83"/>
    <mergeCell ref="E84:I84"/>
    <mergeCell ref="E85:I85"/>
    <mergeCell ref="E98:I98"/>
    <mergeCell ref="E99:I99"/>
    <mergeCell ref="E100:I100"/>
    <mergeCell ref="E101:I101"/>
    <mergeCell ref="E102:I102"/>
    <mergeCell ref="E103:I103"/>
    <mergeCell ref="E92:I92"/>
    <mergeCell ref="E93:I93"/>
    <mergeCell ref="E94:I94"/>
    <mergeCell ref="E95:I95"/>
    <mergeCell ref="E96:I96"/>
    <mergeCell ref="E97:I97"/>
    <mergeCell ref="E110:I110"/>
    <mergeCell ref="E111:I111"/>
    <mergeCell ref="E112:I112"/>
    <mergeCell ref="E113:I113"/>
    <mergeCell ref="E114:I114"/>
    <mergeCell ref="E115:I115"/>
    <mergeCell ref="E104:I104"/>
    <mergeCell ref="E105:I105"/>
    <mergeCell ref="E106:I106"/>
    <mergeCell ref="E107:I107"/>
    <mergeCell ref="E108:I108"/>
    <mergeCell ref="E109:I109"/>
    <mergeCell ref="E122:I122"/>
    <mergeCell ref="E123:I123"/>
    <mergeCell ref="E124:I124"/>
    <mergeCell ref="E125:I125"/>
    <mergeCell ref="E126:I126"/>
    <mergeCell ref="E127:I127"/>
    <mergeCell ref="E116:I116"/>
    <mergeCell ref="E117:I117"/>
    <mergeCell ref="E118:I118"/>
    <mergeCell ref="E119:I119"/>
    <mergeCell ref="E120:I120"/>
    <mergeCell ref="E121:I121"/>
    <mergeCell ref="E134:I134"/>
    <mergeCell ref="E135:I135"/>
    <mergeCell ref="E136:I136"/>
    <mergeCell ref="E137:I137"/>
    <mergeCell ref="E138:I138"/>
    <mergeCell ref="E139:I139"/>
    <mergeCell ref="E128:I128"/>
    <mergeCell ref="E129:I129"/>
    <mergeCell ref="E130:I130"/>
    <mergeCell ref="E131:I131"/>
    <mergeCell ref="E132:I132"/>
    <mergeCell ref="E133:I133"/>
    <mergeCell ref="E146:I146"/>
    <mergeCell ref="E147:I147"/>
    <mergeCell ref="E148:I148"/>
    <mergeCell ref="E149:I149"/>
    <mergeCell ref="E150:I150"/>
    <mergeCell ref="E151:I151"/>
    <mergeCell ref="E140:I140"/>
    <mergeCell ref="E141:I141"/>
    <mergeCell ref="E142:I142"/>
    <mergeCell ref="E143:I143"/>
    <mergeCell ref="E144:I144"/>
    <mergeCell ref="E145:I145"/>
    <mergeCell ref="E158:I158"/>
    <mergeCell ref="E159:I159"/>
    <mergeCell ref="E160:I160"/>
    <mergeCell ref="E161:I161"/>
    <mergeCell ref="E162:I162"/>
    <mergeCell ref="E163:I163"/>
    <mergeCell ref="E152:I152"/>
    <mergeCell ref="E153:I153"/>
    <mergeCell ref="E154:I154"/>
    <mergeCell ref="E155:I155"/>
    <mergeCell ref="E156:I156"/>
    <mergeCell ref="E157:I157"/>
    <mergeCell ref="E170:I170"/>
    <mergeCell ref="E171:I171"/>
    <mergeCell ref="E172:I172"/>
    <mergeCell ref="E173:I173"/>
    <mergeCell ref="E174:I174"/>
    <mergeCell ref="E175:I175"/>
    <mergeCell ref="E164:I164"/>
    <mergeCell ref="E165:I165"/>
    <mergeCell ref="E166:I166"/>
    <mergeCell ref="E167:I167"/>
    <mergeCell ref="E168:I168"/>
    <mergeCell ref="E169:I169"/>
    <mergeCell ref="E182:I182"/>
    <mergeCell ref="E183:I183"/>
    <mergeCell ref="E184:I184"/>
    <mergeCell ref="E185:I185"/>
    <mergeCell ref="E186:I186"/>
    <mergeCell ref="E187:I187"/>
    <mergeCell ref="E176:I176"/>
    <mergeCell ref="E177:I177"/>
    <mergeCell ref="E178:I178"/>
    <mergeCell ref="E179:I179"/>
    <mergeCell ref="E180:I180"/>
    <mergeCell ref="E181:I181"/>
    <mergeCell ref="E194:I194"/>
    <mergeCell ref="E195:I195"/>
    <mergeCell ref="E196:I196"/>
    <mergeCell ref="E197:I197"/>
    <mergeCell ref="E198:I198"/>
    <mergeCell ref="E199:I199"/>
    <mergeCell ref="E188:I188"/>
    <mergeCell ref="E189:I189"/>
    <mergeCell ref="E190:I190"/>
    <mergeCell ref="E191:I191"/>
    <mergeCell ref="E192:I192"/>
    <mergeCell ref="E193:I193"/>
    <mergeCell ref="E206:I206"/>
    <mergeCell ref="E207:I207"/>
    <mergeCell ref="E208:I208"/>
    <mergeCell ref="E209:I209"/>
    <mergeCell ref="E210:I210"/>
    <mergeCell ref="E211:I211"/>
    <mergeCell ref="E200:I200"/>
    <mergeCell ref="E201:I201"/>
    <mergeCell ref="E202:I202"/>
    <mergeCell ref="E203:I203"/>
    <mergeCell ref="E204:I204"/>
    <mergeCell ref="E205:I205"/>
    <mergeCell ref="E218:I218"/>
    <mergeCell ref="E219:I219"/>
    <mergeCell ref="E220:I220"/>
    <mergeCell ref="E221:I221"/>
    <mergeCell ref="E222:I222"/>
    <mergeCell ref="E223:I223"/>
    <mergeCell ref="E212:I212"/>
    <mergeCell ref="E213:I213"/>
    <mergeCell ref="E214:I214"/>
    <mergeCell ref="E215:I215"/>
    <mergeCell ref="E216:I216"/>
    <mergeCell ref="E217:I217"/>
    <mergeCell ref="E236:I236"/>
    <mergeCell ref="E230:I230"/>
    <mergeCell ref="E231:I231"/>
    <mergeCell ref="E232:I232"/>
    <mergeCell ref="E233:I233"/>
    <mergeCell ref="E234:I234"/>
    <mergeCell ref="E235:I235"/>
    <mergeCell ref="E224:I224"/>
    <mergeCell ref="E225:I225"/>
    <mergeCell ref="E226:I226"/>
    <mergeCell ref="E227:I227"/>
    <mergeCell ref="E228:I228"/>
    <mergeCell ref="E229:I229"/>
  </mergeCells>
  <conditionalFormatting sqref="B226:D226 B229:D229">
    <cfRule type="expression" dxfId="2853" priority="1097">
      <formula>#REF!="y"</formula>
    </cfRule>
    <cfRule type="expression" dxfId="2852" priority="1098">
      <formula>#REF!="y"</formula>
    </cfRule>
  </conditionalFormatting>
  <conditionalFormatting sqref="B235:D235">
    <cfRule type="expression" dxfId="2851" priority="1095">
      <formula>#REF!="y"</formula>
    </cfRule>
    <cfRule type="expression" dxfId="2850" priority="1096">
      <formula>#REF!="y"</formula>
    </cfRule>
  </conditionalFormatting>
  <conditionalFormatting sqref="B227:B228 B230:B231 B233:B234 B236 B220:B221 B223:B224 B59:B62">
    <cfRule type="expression" dxfId="2849" priority="1093">
      <formula>$V58="y"</formula>
    </cfRule>
    <cfRule type="expression" dxfId="2848" priority="1094">
      <formula>$T58="y"</formula>
    </cfRule>
  </conditionalFormatting>
  <conditionalFormatting sqref="M236 D236 J236:K236">
    <cfRule type="expression" dxfId="2847" priority="1091">
      <formula>$V236="y"</formula>
    </cfRule>
    <cfRule type="expression" dxfId="2846" priority="1092">
      <formula>$T236="y"</formula>
    </cfRule>
  </conditionalFormatting>
  <conditionalFormatting sqref="J226:P226 Q226:AF236 Z219:AF225 Q209:AF218 Z202:AF208 Q192:AF201 Z185:AF191 Q175:AF184 Z168:AF174 Q158:AF167 Z151:AF157 Q141:AF150 Z134:AF140 Q124:AF133 Z117:AF123 Q107:AF116 Z100:AF106 Q90:AF99 Z83:AF89 Q73:AF82 Z66:AF72 Q59:AF65">
    <cfRule type="expression" dxfId="2845" priority="1089">
      <formula>#REF!="y"</formula>
    </cfRule>
    <cfRule type="expression" dxfId="2844" priority="1090">
      <formula>#REF!="y"</formula>
    </cfRule>
  </conditionalFormatting>
  <conditionalFormatting sqref="O227:P228">
    <cfRule type="expression" dxfId="2843" priority="1085">
      <formula>$V226="y"</formula>
    </cfRule>
    <cfRule type="expression" dxfId="2842" priority="1086">
      <formula>$T226="y"</formula>
    </cfRule>
  </conditionalFormatting>
  <conditionalFormatting sqref="M227:M228">
    <cfRule type="expression" dxfId="2841" priority="1083">
      <formula>$V227="y"</formula>
    </cfRule>
    <cfRule type="expression" dxfId="2840" priority="1084">
      <formula>$T227="y"</formula>
    </cfRule>
  </conditionalFormatting>
  <conditionalFormatting sqref="M227:M228">
    <cfRule type="expression" dxfId="2839" priority="1081">
      <formula>$V227="y"</formula>
    </cfRule>
    <cfRule type="expression" dxfId="2838" priority="1082">
      <formula>$T227="y"</formula>
    </cfRule>
  </conditionalFormatting>
  <conditionalFormatting sqref="D227:D228">
    <cfRule type="expression" dxfId="2837" priority="1079">
      <formula>$V227="y"</formula>
    </cfRule>
    <cfRule type="expression" dxfId="2836" priority="1080">
      <formula>$T227="y"</formula>
    </cfRule>
  </conditionalFormatting>
  <conditionalFormatting sqref="J227:J228">
    <cfRule type="expression" dxfId="2835" priority="1077">
      <formula>$V227="y"</formula>
    </cfRule>
    <cfRule type="expression" dxfId="2834" priority="1078">
      <formula>$T227="y"</formula>
    </cfRule>
  </conditionalFormatting>
  <conditionalFormatting sqref="K227:K228">
    <cfRule type="expression" dxfId="2833" priority="1075">
      <formula>$V227="y"</formula>
    </cfRule>
    <cfRule type="expression" dxfId="2832" priority="1076">
      <formula>$T227="y"</formula>
    </cfRule>
  </conditionalFormatting>
  <conditionalFormatting sqref="J229:P229">
    <cfRule type="expression" dxfId="2831" priority="1087">
      <formula>#REF!="y"</formula>
    </cfRule>
    <cfRule type="expression" dxfId="2830" priority="1088">
      <formula>#REF!="y"</formula>
    </cfRule>
  </conditionalFormatting>
  <conditionalFormatting sqref="O230:P231">
    <cfRule type="expression" dxfId="2829" priority="1071">
      <formula>$V229="y"</formula>
    </cfRule>
    <cfRule type="expression" dxfId="2828" priority="1072">
      <formula>$T229="y"</formula>
    </cfRule>
  </conditionalFormatting>
  <conditionalFormatting sqref="M230:M231">
    <cfRule type="expression" dxfId="2827" priority="1069">
      <formula>$V230="y"</formula>
    </cfRule>
    <cfRule type="expression" dxfId="2826" priority="1070">
      <formula>$T230="y"</formula>
    </cfRule>
  </conditionalFormatting>
  <conditionalFormatting sqref="M230:M231">
    <cfRule type="expression" dxfId="2825" priority="1067">
      <formula>$V230="y"</formula>
    </cfRule>
    <cfRule type="expression" dxfId="2824" priority="1068">
      <formula>$T230="y"</formula>
    </cfRule>
  </conditionalFormatting>
  <conditionalFormatting sqref="D230:D231">
    <cfRule type="expression" dxfId="2823" priority="1065">
      <formula>$V230="y"</formula>
    </cfRule>
    <cfRule type="expression" dxfId="2822" priority="1066">
      <formula>$T230="y"</formula>
    </cfRule>
  </conditionalFormatting>
  <conditionalFormatting sqref="J230:J231">
    <cfRule type="expression" dxfId="2821" priority="1063">
      <formula>$V230="y"</formula>
    </cfRule>
    <cfRule type="expression" dxfId="2820" priority="1064">
      <formula>$T230="y"</formula>
    </cfRule>
  </conditionalFormatting>
  <conditionalFormatting sqref="K230:K231">
    <cfRule type="expression" dxfId="2819" priority="1061">
      <formula>$V230="y"</formula>
    </cfRule>
    <cfRule type="expression" dxfId="2818" priority="1062">
      <formula>$T230="y"</formula>
    </cfRule>
  </conditionalFormatting>
  <conditionalFormatting sqref="J232:P232 B232:D232">
    <cfRule type="expression" dxfId="2817" priority="1073">
      <formula>#REF!="y"</formula>
    </cfRule>
    <cfRule type="expression" dxfId="2816" priority="1074">
      <formula>#REF!="y"</formula>
    </cfRule>
  </conditionalFormatting>
  <conditionalFormatting sqref="O233:P234">
    <cfRule type="expression" dxfId="2815" priority="1057">
      <formula>$V232="y"</formula>
    </cfRule>
    <cfRule type="expression" dxfId="2814" priority="1058">
      <formula>$T232="y"</formula>
    </cfRule>
  </conditionalFormatting>
  <conditionalFormatting sqref="M233:M234">
    <cfRule type="expression" dxfId="2813" priority="1055">
      <formula>$V233="y"</formula>
    </cfRule>
    <cfRule type="expression" dxfId="2812" priority="1056">
      <formula>$T233="y"</formula>
    </cfRule>
  </conditionalFormatting>
  <conditionalFormatting sqref="M233:M234">
    <cfRule type="expression" dxfId="2811" priority="1053">
      <formula>$V233="y"</formula>
    </cfRule>
    <cfRule type="expression" dxfId="2810" priority="1054">
      <formula>$T233="y"</formula>
    </cfRule>
  </conditionalFormatting>
  <conditionalFormatting sqref="D233:D234">
    <cfRule type="expression" dxfId="2809" priority="1051">
      <formula>$V233="y"</formula>
    </cfRule>
    <cfRule type="expression" dxfId="2808" priority="1052">
      <formula>$T233="y"</formula>
    </cfRule>
  </conditionalFormatting>
  <conditionalFormatting sqref="J233:J234">
    <cfRule type="expression" dxfId="2807" priority="1049">
      <formula>$V233="y"</formula>
    </cfRule>
    <cfRule type="expression" dxfId="2806" priority="1050">
      <formula>$T233="y"</formula>
    </cfRule>
  </conditionalFormatting>
  <conditionalFormatting sqref="K233:K234">
    <cfRule type="expression" dxfId="2805" priority="1047">
      <formula>$V233="y"</formula>
    </cfRule>
    <cfRule type="expression" dxfId="2804" priority="1048">
      <formula>$T233="y"</formula>
    </cfRule>
  </conditionalFormatting>
  <conditionalFormatting sqref="J235:P235">
    <cfRule type="expression" dxfId="2803" priority="1059">
      <formula>#REF!="y"</formula>
    </cfRule>
    <cfRule type="expression" dxfId="2802" priority="1060">
      <formula>#REF!="y"</formula>
    </cfRule>
  </conditionalFormatting>
  <conditionalFormatting sqref="O236:P236">
    <cfRule type="expression" dxfId="2801" priority="1045">
      <formula>$V235="y"</formula>
    </cfRule>
    <cfRule type="expression" dxfId="2800" priority="1046">
      <formula>$T235="y"</formula>
    </cfRule>
  </conditionalFormatting>
  <conditionalFormatting sqref="B237:P237">
    <cfRule type="expression" dxfId="2799" priority="1099">
      <formula>#REF!="y"</formula>
    </cfRule>
    <cfRule type="expression" dxfId="2798" priority="1100">
      <formula>#REF!="y"</formula>
    </cfRule>
  </conditionalFormatting>
  <conditionalFormatting sqref="B222:D222 B225:D225">
    <cfRule type="expression" dxfId="2797" priority="1041">
      <formula>#REF!="y"</formula>
    </cfRule>
    <cfRule type="expression" dxfId="2796" priority="1042">
      <formula>#REF!="y"</formula>
    </cfRule>
  </conditionalFormatting>
  <conditionalFormatting sqref="J219:P219">
    <cfRule type="expression" dxfId="2795" priority="1039">
      <formula>#REF!="y"</formula>
    </cfRule>
    <cfRule type="expression" dxfId="2794" priority="1040">
      <formula>#REF!="y"</formula>
    </cfRule>
  </conditionalFormatting>
  <conditionalFormatting sqref="O220:P221">
    <cfRule type="expression" dxfId="2793" priority="1035">
      <formula>$V219="y"</formula>
    </cfRule>
    <cfRule type="expression" dxfId="2792" priority="1036">
      <formula>$T219="y"</formula>
    </cfRule>
  </conditionalFormatting>
  <conditionalFormatting sqref="M220:M221">
    <cfRule type="expression" dxfId="2791" priority="1033">
      <formula>$V220="y"</formula>
    </cfRule>
    <cfRule type="expression" dxfId="2790" priority="1034">
      <formula>$T220="y"</formula>
    </cfRule>
  </conditionalFormatting>
  <conditionalFormatting sqref="M220:M221">
    <cfRule type="expression" dxfId="2789" priority="1031">
      <formula>$V220="y"</formula>
    </cfRule>
    <cfRule type="expression" dxfId="2788" priority="1032">
      <formula>$T220="y"</formula>
    </cfRule>
  </conditionalFormatting>
  <conditionalFormatting sqref="D220:D221">
    <cfRule type="expression" dxfId="2787" priority="1029">
      <formula>$V220="y"</formula>
    </cfRule>
    <cfRule type="expression" dxfId="2786" priority="1030">
      <formula>$T220="y"</formula>
    </cfRule>
  </conditionalFormatting>
  <conditionalFormatting sqref="J220:J221">
    <cfRule type="expression" dxfId="2785" priority="1027">
      <formula>$V220="y"</formula>
    </cfRule>
    <cfRule type="expression" dxfId="2784" priority="1028">
      <formula>$T220="y"</formula>
    </cfRule>
  </conditionalFormatting>
  <conditionalFormatting sqref="K220:K221">
    <cfRule type="expression" dxfId="2783" priority="1025">
      <formula>$V220="y"</formula>
    </cfRule>
    <cfRule type="expression" dxfId="2782" priority="1026">
      <formula>$T220="y"</formula>
    </cfRule>
  </conditionalFormatting>
  <conditionalFormatting sqref="J222:P222">
    <cfRule type="expression" dxfId="2781" priority="1037">
      <formula>#REF!="y"</formula>
    </cfRule>
    <cfRule type="expression" dxfId="2780" priority="1038">
      <formula>#REF!="y"</formula>
    </cfRule>
  </conditionalFormatting>
  <conditionalFormatting sqref="O223:P224">
    <cfRule type="expression" dxfId="2779" priority="1021">
      <formula>$V222="y"</formula>
    </cfRule>
    <cfRule type="expression" dxfId="2778" priority="1022">
      <formula>$T222="y"</formula>
    </cfRule>
  </conditionalFormatting>
  <conditionalFormatting sqref="M223:M224">
    <cfRule type="expression" dxfId="2777" priority="1019">
      <formula>$V223="y"</formula>
    </cfRule>
    <cfRule type="expression" dxfId="2776" priority="1020">
      <formula>$T223="y"</formula>
    </cfRule>
  </conditionalFormatting>
  <conditionalFormatting sqref="M223:M224">
    <cfRule type="expression" dxfId="2775" priority="1017">
      <formula>$V223="y"</formula>
    </cfRule>
    <cfRule type="expression" dxfId="2774" priority="1018">
      <formula>$T223="y"</formula>
    </cfRule>
  </conditionalFormatting>
  <conditionalFormatting sqref="D223:D224">
    <cfRule type="expression" dxfId="2773" priority="1015">
      <formula>$V223="y"</formula>
    </cfRule>
    <cfRule type="expression" dxfId="2772" priority="1016">
      <formula>$T223="y"</formula>
    </cfRule>
  </conditionalFormatting>
  <conditionalFormatting sqref="J223:J224">
    <cfRule type="expression" dxfId="2771" priority="1013">
      <formula>$V223="y"</formula>
    </cfRule>
    <cfRule type="expression" dxfId="2770" priority="1014">
      <formula>$T223="y"</formula>
    </cfRule>
  </conditionalFormatting>
  <conditionalFormatting sqref="K223:K224">
    <cfRule type="expression" dxfId="2769" priority="1011">
      <formula>$V223="y"</formula>
    </cfRule>
    <cfRule type="expression" dxfId="2768" priority="1012">
      <formula>$T223="y"</formula>
    </cfRule>
  </conditionalFormatting>
  <conditionalFormatting sqref="J225:P225">
    <cfRule type="expression" dxfId="2767" priority="1023">
      <formula>#REF!="y"</formula>
    </cfRule>
    <cfRule type="expression" dxfId="2766" priority="1024">
      <formula>#REF!="y"</formula>
    </cfRule>
  </conditionalFormatting>
  <conditionalFormatting sqref="Q219:W225">
    <cfRule type="expression" dxfId="2765" priority="1043">
      <formula>#REF!="y"</formula>
    </cfRule>
    <cfRule type="expression" dxfId="2764" priority="1044">
      <formula>#REF!="y"</formula>
    </cfRule>
  </conditionalFormatting>
  <conditionalFormatting sqref="E220:E236">
    <cfRule type="expression" dxfId="2763" priority="1009">
      <formula>#REF!="y"</formula>
    </cfRule>
    <cfRule type="expression" dxfId="2762" priority="1010">
      <formula>#REF!="y"</formula>
    </cfRule>
  </conditionalFormatting>
  <conditionalFormatting sqref="X219:Y225">
    <cfRule type="expression" dxfId="2761" priority="1007">
      <formula>#REF!="y"</formula>
    </cfRule>
    <cfRule type="expression" dxfId="2760" priority="1008">
      <formula>#REF!="y"</formula>
    </cfRule>
  </conditionalFormatting>
  <conditionalFormatting sqref="B219:D219">
    <cfRule type="expression" dxfId="2759" priority="1005">
      <formula>#REF!="y"</formula>
    </cfRule>
    <cfRule type="expression" dxfId="2758" priority="1006">
      <formula>#REF!="y"</formula>
    </cfRule>
  </conditionalFormatting>
  <conditionalFormatting sqref="E219">
    <cfRule type="expression" dxfId="2757" priority="1003">
      <formula>#REF!="y"</formula>
    </cfRule>
    <cfRule type="expression" dxfId="2756" priority="1004">
      <formula>#REF!="y"</formula>
    </cfRule>
  </conditionalFormatting>
  <conditionalFormatting sqref="B209:D209 B212:D212">
    <cfRule type="expression" dxfId="2755" priority="1001">
      <formula>#REF!="y"</formula>
    </cfRule>
    <cfRule type="expression" dxfId="2754" priority="1002">
      <formula>#REF!="y"</formula>
    </cfRule>
  </conditionalFormatting>
  <conditionalFormatting sqref="B218:D218">
    <cfRule type="expression" dxfId="2753" priority="999">
      <formula>#REF!="y"</formula>
    </cfRule>
    <cfRule type="expression" dxfId="2752" priority="1000">
      <formula>#REF!="y"</formula>
    </cfRule>
  </conditionalFormatting>
  <conditionalFormatting sqref="B210:B211 B213:B214 B216:B217 B203:B204 B206:B207">
    <cfRule type="expression" dxfId="2751" priority="997">
      <formula>$V202="y"</formula>
    </cfRule>
    <cfRule type="expression" dxfId="2750" priority="998">
      <formula>$T202="y"</formula>
    </cfRule>
  </conditionalFormatting>
  <conditionalFormatting sqref="J209:P209">
    <cfRule type="expression" dxfId="2749" priority="995">
      <formula>#REF!="y"</formula>
    </cfRule>
    <cfRule type="expression" dxfId="2748" priority="996">
      <formula>#REF!="y"</formula>
    </cfRule>
  </conditionalFormatting>
  <conditionalFormatting sqref="O210:P211">
    <cfRule type="expression" dxfId="2747" priority="991">
      <formula>$V209="y"</formula>
    </cfRule>
    <cfRule type="expression" dxfId="2746" priority="992">
      <formula>$T209="y"</formula>
    </cfRule>
  </conditionalFormatting>
  <conditionalFormatting sqref="M210:M211">
    <cfRule type="expression" dxfId="2745" priority="989">
      <formula>$V210="y"</formula>
    </cfRule>
    <cfRule type="expression" dxfId="2744" priority="990">
      <formula>$T210="y"</formula>
    </cfRule>
  </conditionalFormatting>
  <conditionalFormatting sqref="M210:M211">
    <cfRule type="expression" dxfId="2743" priority="987">
      <formula>$V210="y"</formula>
    </cfRule>
    <cfRule type="expression" dxfId="2742" priority="988">
      <formula>$T210="y"</formula>
    </cfRule>
  </conditionalFormatting>
  <conditionalFormatting sqref="D210:D211">
    <cfRule type="expression" dxfId="2741" priority="985">
      <formula>$V210="y"</formula>
    </cfRule>
    <cfRule type="expression" dxfId="2740" priority="986">
      <formula>$T210="y"</formula>
    </cfRule>
  </conditionalFormatting>
  <conditionalFormatting sqref="J210:J211">
    <cfRule type="expression" dxfId="2739" priority="983">
      <formula>$V210="y"</formula>
    </cfRule>
    <cfRule type="expression" dxfId="2738" priority="984">
      <formula>$T210="y"</formula>
    </cfRule>
  </conditionalFormatting>
  <conditionalFormatting sqref="K210:K211">
    <cfRule type="expression" dxfId="2737" priority="981">
      <formula>$V210="y"</formula>
    </cfRule>
    <cfRule type="expression" dxfId="2736" priority="982">
      <formula>$T210="y"</formula>
    </cfRule>
  </conditionalFormatting>
  <conditionalFormatting sqref="J212:P212">
    <cfRule type="expression" dxfId="2735" priority="993">
      <formula>#REF!="y"</formula>
    </cfRule>
    <cfRule type="expression" dxfId="2734" priority="994">
      <formula>#REF!="y"</formula>
    </cfRule>
  </conditionalFormatting>
  <conditionalFormatting sqref="O213:P214">
    <cfRule type="expression" dxfId="2733" priority="977">
      <formula>$V212="y"</formula>
    </cfRule>
    <cfRule type="expression" dxfId="2732" priority="978">
      <formula>$T212="y"</formula>
    </cfRule>
  </conditionalFormatting>
  <conditionalFormatting sqref="M213:M214">
    <cfRule type="expression" dxfId="2731" priority="975">
      <formula>$V213="y"</formula>
    </cfRule>
    <cfRule type="expression" dxfId="2730" priority="976">
      <formula>$T213="y"</formula>
    </cfRule>
  </conditionalFormatting>
  <conditionalFormatting sqref="M213:M214">
    <cfRule type="expression" dxfId="2729" priority="973">
      <formula>$V213="y"</formula>
    </cfRule>
    <cfRule type="expression" dxfId="2728" priority="974">
      <formula>$T213="y"</formula>
    </cfRule>
  </conditionalFormatting>
  <conditionalFormatting sqref="D213:D214">
    <cfRule type="expression" dxfId="2727" priority="971">
      <formula>$V213="y"</formula>
    </cfRule>
    <cfRule type="expression" dxfId="2726" priority="972">
      <formula>$T213="y"</formula>
    </cfRule>
  </conditionalFormatting>
  <conditionalFormatting sqref="J213:J214">
    <cfRule type="expression" dxfId="2725" priority="969">
      <formula>$V213="y"</formula>
    </cfRule>
    <cfRule type="expression" dxfId="2724" priority="970">
      <formula>$T213="y"</formula>
    </cfRule>
  </conditionalFormatting>
  <conditionalFormatting sqref="K213:K214">
    <cfRule type="expression" dxfId="2723" priority="967">
      <formula>$V213="y"</formula>
    </cfRule>
    <cfRule type="expression" dxfId="2722" priority="968">
      <formula>$T213="y"</formula>
    </cfRule>
  </conditionalFormatting>
  <conditionalFormatting sqref="J215:P215 B215:D215">
    <cfRule type="expression" dxfId="2721" priority="979">
      <formula>#REF!="y"</formula>
    </cfRule>
    <cfRule type="expression" dxfId="2720" priority="980">
      <formula>#REF!="y"</formula>
    </cfRule>
  </conditionalFormatting>
  <conditionalFormatting sqref="O216:P217">
    <cfRule type="expression" dxfId="2719" priority="963">
      <formula>$V215="y"</formula>
    </cfRule>
    <cfRule type="expression" dxfId="2718" priority="964">
      <formula>$T215="y"</formula>
    </cfRule>
  </conditionalFormatting>
  <conditionalFormatting sqref="M216:M217">
    <cfRule type="expression" dxfId="2717" priority="961">
      <formula>$V216="y"</formula>
    </cfRule>
    <cfRule type="expression" dxfId="2716" priority="962">
      <formula>$T216="y"</formula>
    </cfRule>
  </conditionalFormatting>
  <conditionalFormatting sqref="M216:M217">
    <cfRule type="expression" dxfId="2715" priority="959">
      <formula>$V216="y"</formula>
    </cfRule>
    <cfRule type="expression" dxfId="2714" priority="960">
      <formula>$T216="y"</formula>
    </cfRule>
  </conditionalFormatting>
  <conditionalFormatting sqref="D216:D217">
    <cfRule type="expression" dxfId="2713" priority="957">
      <formula>$V216="y"</formula>
    </cfRule>
    <cfRule type="expression" dxfId="2712" priority="958">
      <formula>$T216="y"</formula>
    </cfRule>
  </conditionalFormatting>
  <conditionalFormatting sqref="J216:J217">
    <cfRule type="expression" dxfId="2711" priority="955">
      <formula>$V216="y"</formula>
    </cfRule>
    <cfRule type="expression" dxfId="2710" priority="956">
      <formula>$T216="y"</formula>
    </cfRule>
  </conditionalFormatting>
  <conditionalFormatting sqref="K216:K217">
    <cfRule type="expression" dxfId="2709" priority="953">
      <formula>$V216="y"</formula>
    </cfRule>
    <cfRule type="expression" dxfId="2708" priority="954">
      <formula>$T216="y"</formula>
    </cfRule>
  </conditionalFormatting>
  <conditionalFormatting sqref="J218:P218">
    <cfRule type="expression" dxfId="2707" priority="965">
      <formula>#REF!="y"</formula>
    </cfRule>
    <cfRule type="expression" dxfId="2706" priority="966">
      <formula>#REF!="y"</formula>
    </cfRule>
  </conditionalFormatting>
  <conditionalFormatting sqref="B205:D205 B208:D208">
    <cfRule type="expression" dxfId="2705" priority="949">
      <formula>#REF!="y"</formula>
    </cfRule>
    <cfRule type="expression" dxfId="2704" priority="950">
      <formula>#REF!="y"</formula>
    </cfRule>
  </conditionalFormatting>
  <conditionalFormatting sqref="J202:P202">
    <cfRule type="expression" dxfId="2703" priority="947">
      <formula>#REF!="y"</formula>
    </cfRule>
    <cfRule type="expression" dxfId="2702" priority="948">
      <formula>#REF!="y"</formula>
    </cfRule>
  </conditionalFormatting>
  <conditionalFormatting sqref="O203:P204">
    <cfRule type="expression" dxfId="2701" priority="943">
      <formula>$V202="y"</formula>
    </cfRule>
    <cfRule type="expression" dxfId="2700" priority="944">
      <formula>$T202="y"</formula>
    </cfRule>
  </conditionalFormatting>
  <conditionalFormatting sqref="M203:M204">
    <cfRule type="expression" dxfId="2699" priority="941">
      <formula>$V203="y"</formula>
    </cfRule>
    <cfRule type="expression" dxfId="2698" priority="942">
      <formula>$T203="y"</formula>
    </cfRule>
  </conditionalFormatting>
  <conditionalFormatting sqref="M203:M204">
    <cfRule type="expression" dxfId="2697" priority="939">
      <formula>$V203="y"</formula>
    </cfRule>
    <cfRule type="expression" dxfId="2696" priority="940">
      <formula>$T203="y"</formula>
    </cfRule>
  </conditionalFormatting>
  <conditionalFormatting sqref="D203:D204">
    <cfRule type="expression" dxfId="2695" priority="937">
      <formula>$V203="y"</formula>
    </cfRule>
    <cfRule type="expression" dxfId="2694" priority="938">
      <formula>$T203="y"</formula>
    </cfRule>
  </conditionalFormatting>
  <conditionalFormatting sqref="J203:J204">
    <cfRule type="expression" dxfId="2693" priority="935">
      <formula>$V203="y"</formula>
    </cfRule>
    <cfRule type="expression" dxfId="2692" priority="936">
      <formula>$T203="y"</formula>
    </cfRule>
  </conditionalFormatting>
  <conditionalFormatting sqref="K203:K204">
    <cfRule type="expression" dxfId="2691" priority="933">
      <formula>$V203="y"</formula>
    </cfRule>
    <cfRule type="expression" dxfId="2690" priority="934">
      <formula>$T203="y"</formula>
    </cfRule>
  </conditionalFormatting>
  <conditionalFormatting sqref="J205:P205">
    <cfRule type="expression" dxfId="2689" priority="945">
      <formula>#REF!="y"</formula>
    </cfRule>
    <cfRule type="expression" dxfId="2688" priority="946">
      <formula>#REF!="y"</formula>
    </cfRule>
  </conditionalFormatting>
  <conditionalFormatting sqref="O206:P207">
    <cfRule type="expression" dxfId="2687" priority="929">
      <formula>$V205="y"</formula>
    </cfRule>
    <cfRule type="expression" dxfId="2686" priority="930">
      <formula>$T205="y"</formula>
    </cfRule>
  </conditionalFormatting>
  <conditionalFormatting sqref="M206:M207">
    <cfRule type="expression" dxfId="2685" priority="927">
      <formula>$V206="y"</formula>
    </cfRule>
    <cfRule type="expression" dxfId="2684" priority="928">
      <formula>$T206="y"</formula>
    </cfRule>
  </conditionalFormatting>
  <conditionalFormatting sqref="M206:M207">
    <cfRule type="expression" dxfId="2683" priority="925">
      <formula>$V206="y"</formula>
    </cfRule>
    <cfRule type="expression" dxfId="2682" priority="926">
      <formula>$T206="y"</formula>
    </cfRule>
  </conditionalFormatting>
  <conditionalFormatting sqref="D206:D207">
    <cfRule type="expression" dxfId="2681" priority="923">
      <formula>$V206="y"</formula>
    </cfRule>
    <cfRule type="expression" dxfId="2680" priority="924">
      <formula>$T206="y"</formula>
    </cfRule>
  </conditionalFormatting>
  <conditionalFormatting sqref="J206:J207">
    <cfRule type="expression" dxfId="2679" priority="921">
      <formula>$V206="y"</formula>
    </cfRule>
    <cfRule type="expression" dxfId="2678" priority="922">
      <formula>$T206="y"</formula>
    </cfRule>
  </conditionalFormatting>
  <conditionalFormatting sqref="K206:K207">
    <cfRule type="expression" dxfId="2677" priority="919">
      <formula>$V206="y"</formula>
    </cfRule>
    <cfRule type="expression" dxfId="2676" priority="920">
      <formula>$T206="y"</formula>
    </cfRule>
  </conditionalFormatting>
  <conditionalFormatting sqref="J208:P208">
    <cfRule type="expression" dxfId="2675" priority="931">
      <formula>#REF!="y"</formula>
    </cfRule>
    <cfRule type="expression" dxfId="2674" priority="932">
      <formula>#REF!="y"</formula>
    </cfRule>
  </conditionalFormatting>
  <conditionalFormatting sqref="Q202:W208">
    <cfRule type="expression" dxfId="2673" priority="951">
      <formula>#REF!="y"</formula>
    </cfRule>
    <cfRule type="expression" dxfId="2672" priority="952">
      <formula>#REF!="y"</formula>
    </cfRule>
  </conditionalFormatting>
  <conditionalFormatting sqref="E203:E218">
    <cfRule type="expression" dxfId="2671" priority="917">
      <formula>#REF!="y"</formula>
    </cfRule>
    <cfRule type="expression" dxfId="2670" priority="918">
      <formula>#REF!="y"</formula>
    </cfRule>
  </conditionalFormatting>
  <conditionalFormatting sqref="X202:Y208">
    <cfRule type="expression" dxfId="2669" priority="915">
      <formula>#REF!="y"</formula>
    </cfRule>
    <cfRule type="expression" dxfId="2668" priority="916">
      <formula>#REF!="y"</formula>
    </cfRule>
  </conditionalFormatting>
  <conditionalFormatting sqref="B202:D202">
    <cfRule type="expression" dxfId="2667" priority="913">
      <formula>#REF!="y"</formula>
    </cfRule>
    <cfRule type="expression" dxfId="2666" priority="914">
      <formula>#REF!="y"</formula>
    </cfRule>
  </conditionalFormatting>
  <conditionalFormatting sqref="E202">
    <cfRule type="expression" dxfId="2665" priority="911">
      <formula>#REF!="y"</formula>
    </cfRule>
    <cfRule type="expression" dxfId="2664" priority="912">
      <formula>#REF!="y"</formula>
    </cfRule>
  </conditionalFormatting>
  <conditionalFormatting sqref="B192:D192 B195:D195">
    <cfRule type="expression" dxfId="2663" priority="909">
      <formula>#REF!="y"</formula>
    </cfRule>
    <cfRule type="expression" dxfId="2662" priority="910">
      <formula>#REF!="y"</formula>
    </cfRule>
  </conditionalFormatting>
  <conditionalFormatting sqref="B201:D201">
    <cfRule type="expression" dxfId="2661" priority="907">
      <formula>#REF!="y"</formula>
    </cfRule>
    <cfRule type="expression" dxfId="2660" priority="908">
      <formula>#REF!="y"</formula>
    </cfRule>
  </conditionalFormatting>
  <conditionalFormatting sqref="B193:B194 B196:B197 B199:B200 B186:B187 B189:B190">
    <cfRule type="expression" dxfId="2659" priority="905">
      <formula>$V185="y"</formula>
    </cfRule>
    <cfRule type="expression" dxfId="2658" priority="906">
      <formula>$T185="y"</formula>
    </cfRule>
  </conditionalFormatting>
  <conditionalFormatting sqref="J192:P192">
    <cfRule type="expression" dxfId="2657" priority="903">
      <formula>#REF!="y"</formula>
    </cfRule>
    <cfRule type="expression" dxfId="2656" priority="904">
      <formula>#REF!="y"</formula>
    </cfRule>
  </conditionalFormatting>
  <conditionalFormatting sqref="O193:P194">
    <cfRule type="expression" dxfId="2655" priority="899">
      <formula>$V192="y"</formula>
    </cfRule>
    <cfRule type="expression" dxfId="2654" priority="900">
      <formula>$T192="y"</formula>
    </cfRule>
  </conditionalFormatting>
  <conditionalFormatting sqref="M193:M194">
    <cfRule type="expression" dxfId="2653" priority="897">
      <formula>$V193="y"</formula>
    </cfRule>
    <cfRule type="expression" dxfId="2652" priority="898">
      <formula>$T193="y"</formula>
    </cfRule>
  </conditionalFormatting>
  <conditionalFormatting sqref="M193:M194">
    <cfRule type="expression" dxfId="2651" priority="895">
      <formula>$V193="y"</formula>
    </cfRule>
    <cfRule type="expression" dxfId="2650" priority="896">
      <formula>$T193="y"</formula>
    </cfRule>
  </conditionalFormatting>
  <conditionalFormatting sqref="D193:D194">
    <cfRule type="expression" dxfId="2649" priority="893">
      <formula>$V193="y"</formula>
    </cfRule>
    <cfRule type="expression" dxfId="2648" priority="894">
      <formula>$T193="y"</formula>
    </cfRule>
  </conditionalFormatting>
  <conditionalFormatting sqref="J193:J194">
    <cfRule type="expression" dxfId="2647" priority="891">
      <formula>$V193="y"</formula>
    </cfRule>
    <cfRule type="expression" dxfId="2646" priority="892">
      <formula>$T193="y"</formula>
    </cfRule>
  </conditionalFormatting>
  <conditionalFormatting sqref="K193:K194">
    <cfRule type="expression" dxfId="2645" priority="889">
      <formula>$V193="y"</formula>
    </cfRule>
    <cfRule type="expression" dxfId="2644" priority="890">
      <formula>$T193="y"</formula>
    </cfRule>
  </conditionalFormatting>
  <conditionalFormatting sqref="J195:P195">
    <cfRule type="expression" dxfId="2643" priority="901">
      <formula>#REF!="y"</formula>
    </cfRule>
    <cfRule type="expression" dxfId="2642" priority="902">
      <formula>#REF!="y"</formula>
    </cfRule>
  </conditionalFormatting>
  <conditionalFormatting sqref="O196:P197">
    <cfRule type="expression" dxfId="2641" priority="885">
      <formula>$V195="y"</formula>
    </cfRule>
    <cfRule type="expression" dxfId="2640" priority="886">
      <formula>$T195="y"</formula>
    </cfRule>
  </conditionalFormatting>
  <conditionalFormatting sqref="M196:M197">
    <cfRule type="expression" dxfId="2639" priority="883">
      <formula>$V196="y"</formula>
    </cfRule>
    <cfRule type="expression" dxfId="2638" priority="884">
      <formula>$T196="y"</formula>
    </cfRule>
  </conditionalFormatting>
  <conditionalFormatting sqref="M196:M197">
    <cfRule type="expression" dxfId="2637" priority="881">
      <formula>$V196="y"</formula>
    </cfRule>
    <cfRule type="expression" dxfId="2636" priority="882">
      <formula>$T196="y"</formula>
    </cfRule>
  </conditionalFormatting>
  <conditionalFormatting sqref="D196:D197">
    <cfRule type="expression" dxfId="2635" priority="879">
      <formula>$V196="y"</formula>
    </cfRule>
    <cfRule type="expression" dxfId="2634" priority="880">
      <formula>$T196="y"</formula>
    </cfRule>
  </conditionalFormatting>
  <conditionalFormatting sqref="J196:J197">
    <cfRule type="expression" dxfId="2633" priority="877">
      <formula>$V196="y"</formula>
    </cfRule>
    <cfRule type="expression" dxfId="2632" priority="878">
      <formula>$T196="y"</formula>
    </cfRule>
  </conditionalFormatting>
  <conditionalFormatting sqref="K196:K197">
    <cfRule type="expression" dxfId="2631" priority="875">
      <formula>$V196="y"</formula>
    </cfRule>
    <cfRule type="expression" dxfId="2630" priority="876">
      <formula>$T196="y"</formula>
    </cfRule>
  </conditionalFormatting>
  <conditionalFormatting sqref="J198:P198 B198:D198">
    <cfRule type="expression" dxfId="2629" priority="887">
      <formula>#REF!="y"</formula>
    </cfRule>
    <cfRule type="expression" dxfId="2628" priority="888">
      <formula>#REF!="y"</formula>
    </cfRule>
  </conditionalFormatting>
  <conditionalFormatting sqref="O199:P200">
    <cfRule type="expression" dxfId="2627" priority="871">
      <formula>$V198="y"</formula>
    </cfRule>
    <cfRule type="expression" dxfId="2626" priority="872">
      <formula>$T198="y"</formula>
    </cfRule>
  </conditionalFormatting>
  <conditionalFormatting sqref="M199:M200">
    <cfRule type="expression" dxfId="2625" priority="869">
      <formula>$V199="y"</formula>
    </cfRule>
    <cfRule type="expression" dxfId="2624" priority="870">
      <formula>$T199="y"</formula>
    </cfRule>
  </conditionalFormatting>
  <conditionalFormatting sqref="M199:M200">
    <cfRule type="expression" dxfId="2623" priority="867">
      <formula>$V199="y"</formula>
    </cfRule>
    <cfRule type="expression" dxfId="2622" priority="868">
      <formula>$T199="y"</formula>
    </cfRule>
  </conditionalFormatting>
  <conditionalFormatting sqref="D199:D200">
    <cfRule type="expression" dxfId="2621" priority="865">
      <formula>$V199="y"</formula>
    </cfRule>
    <cfRule type="expression" dxfId="2620" priority="866">
      <formula>$T199="y"</formula>
    </cfRule>
  </conditionalFormatting>
  <conditionalFormatting sqref="J199:J200">
    <cfRule type="expression" dxfId="2619" priority="863">
      <formula>$V199="y"</formula>
    </cfRule>
    <cfRule type="expression" dxfId="2618" priority="864">
      <formula>$T199="y"</formula>
    </cfRule>
  </conditionalFormatting>
  <conditionalFormatting sqref="K199:K200">
    <cfRule type="expression" dxfId="2617" priority="861">
      <formula>$V199="y"</formula>
    </cfRule>
    <cfRule type="expression" dxfId="2616" priority="862">
      <formula>$T199="y"</formula>
    </cfRule>
  </conditionalFormatting>
  <conditionalFormatting sqref="J201:P201">
    <cfRule type="expression" dxfId="2615" priority="873">
      <formula>#REF!="y"</formula>
    </cfRule>
    <cfRule type="expression" dxfId="2614" priority="874">
      <formula>#REF!="y"</formula>
    </cfRule>
  </conditionalFormatting>
  <conditionalFormatting sqref="B188:D188 B191:D191">
    <cfRule type="expression" dxfId="2613" priority="857">
      <formula>#REF!="y"</formula>
    </cfRule>
    <cfRule type="expression" dxfId="2612" priority="858">
      <formula>#REF!="y"</formula>
    </cfRule>
  </conditionalFormatting>
  <conditionalFormatting sqref="J185:P185">
    <cfRule type="expression" dxfId="2611" priority="855">
      <formula>#REF!="y"</formula>
    </cfRule>
    <cfRule type="expression" dxfId="2610" priority="856">
      <formula>#REF!="y"</formula>
    </cfRule>
  </conditionalFormatting>
  <conditionalFormatting sqref="O186:P187">
    <cfRule type="expression" dxfId="2609" priority="851">
      <formula>$V185="y"</formula>
    </cfRule>
    <cfRule type="expression" dxfId="2608" priority="852">
      <formula>$T185="y"</formula>
    </cfRule>
  </conditionalFormatting>
  <conditionalFormatting sqref="M186:M187">
    <cfRule type="expression" dxfId="2607" priority="849">
      <formula>$V186="y"</formula>
    </cfRule>
    <cfRule type="expression" dxfId="2606" priority="850">
      <formula>$T186="y"</formula>
    </cfRule>
  </conditionalFormatting>
  <conditionalFormatting sqref="M186:M187">
    <cfRule type="expression" dxfId="2605" priority="847">
      <formula>$V186="y"</formula>
    </cfRule>
    <cfRule type="expression" dxfId="2604" priority="848">
      <formula>$T186="y"</formula>
    </cfRule>
  </conditionalFormatting>
  <conditionalFormatting sqref="D186:D187">
    <cfRule type="expression" dxfId="2603" priority="845">
      <formula>$V186="y"</formula>
    </cfRule>
    <cfRule type="expression" dxfId="2602" priority="846">
      <formula>$T186="y"</formula>
    </cfRule>
  </conditionalFormatting>
  <conditionalFormatting sqref="J186:J187">
    <cfRule type="expression" dxfId="2601" priority="843">
      <formula>$V186="y"</formula>
    </cfRule>
    <cfRule type="expression" dxfId="2600" priority="844">
      <formula>$T186="y"</formula>
    </cfRule>
  </conditionalFormatting>
  <conditionalFormatting sqref="K186:K187">
    <cfRule type="expression" dxfId="2599" priority="841">
      <formula>$V186="y"</formula>
    </cfRule>
    <cfRule type="expression" dxfId="2598" priority="842">
      <formula>$T186="y"</formula>
    </cfRule>
  </conditionalFormatting>
  <conditionalFormatting sqref="J188:P188">
    <cfRule type="expression" dxfId="2597" priority="853">
      <formula>#REF!="y"</formula>
    </cfRule>
    <cfRule type="expression" dxfId="2596" priority="854">
      <formula>#REF!="y"</formula>
    </cfRule>
  </conditionalFormatting>
  <conditionalFormatting sqref="O189:P190">
    <cfRule type="expression" dxfId="2595" priority="837">
      <formula>$V188="y"</formula>
    </cfRule>
    <cfRule type="expression" dxfId="2594" priority="838">
      <formula>$T188="y"</formula>
    </cfRule>
  </conditionalFormatting>
  <conditionalFormatting sqref="M189:M190">
    <cfRule type="expression" dxfId="2593" priority="835">
      <formula>$V189="y"</formula>
    </cfRule>
    <cfRule type="expression" dxfId="2592" priority="836">
      <formula>$T189="y"</formula>
    </cfRule>
  </conditionalFormatting>
  <conditionalFormatting sqref="M189:M190">
    <cfRule type="expression" dxfId="2591" priority="833">
      <formula>$V189="y"</formula>
    </cfRule>
    <cfRule type="expression" dxfId="2590" priority="834">
      <formula>$T189="y"</formula>
    </cfRule>
  </conditionalFormatting>
  <conditionalFormatting sqref="D189:D190">
    <cfRule type="expression" dxfId="2589" priority="831">
      <formula>$V189="y"</formula>
    </cfRule>
    <cfRule type="expression" dxfId="2588" priority="832">
      <formula>$T189="y"</formula>
    </cfRule>
  </conditionalFormatting>
  <conditionalFormatting sqref="J189:J190">
    <cfRule type="expression" dxfId="2587" priority="829">
      <formula>$V189="y"</formula>
    </cfRule>
    <cfRule type="expression" dxfId="2586" priority="830">
      <formula>$T189="y"</formula>
    </cfRule>
  </conditionalFormatting>
  <conditionalFormatting sqref="K189:K190">
    <cfRule type="expression" dxfId="2585" priority="827">
      <formula>$V189="y"</formula>
    </cfRule>
    <cfRule type="expression" dxfId="2584" priority="828">
      <formula>$T189="y"</formula>
    </cfRule>
  </conditionalFormatting>
  <conditionalFormatting sqref="J191:P191">
    <cfRule type="expression" dxfId="2583" priority="839">
      <formula>#REF!="y"</formula>
    </cfRule>
    <cfRule type="expression" dxfId="2582" priority="840">
      <formula>#REF!="y"</formula>
    </cfRule>
  </conditionalFormatting>
  <conditionalFormatting sqref="Q185:W191">
    <cfRule type="expression" dxfId="2581" priority="859">
      <formula>#REF!="y"</formula>
    </cfRule>
    <cfRule type="expression" dxfId="2580" priority="860">
      <formula>#REF!="y"</formula>
    </cfRule>
  </conditionalFormatting>
  <conditionalFormatting sqref="E186:E201">
    <cfRule type="expression" dxfId="2579" priority="825">
      <formula>#REF!="y"</formula>
    </cfRule>
    <cfRule type="expression" dxfId="2578" priority="826">
      <formula>#REF!="y"</formula>
    </cfRule>
  </conditionalFormatting>
  <conditionalFormatting sqref="X185:Y191">
    <cfRule type="expression" dxfId="2577" priority="823">
      <formula>#REF!="y"</formula>
    </cfRule>
    <cfRule type="expression" dxfId="2576" priority="824">
      <formula>#REF!="y"</formula>
    </cfRule>
  </conditionalFormatting>
  <conditionalFormatting sqref="B185:D185">
    <cfRule type="expression" dxfId="2575" priority="821">
      <formula>#REF!="y"</formula>
    </cfRule>
    <cfRule type="expression" dxfId="2574" priority="822">
      <formula>#REF!="y"</formula>
    </cfRule>
  </conditionalFormatting>
  <conditionalFormatting sqref="E185">
    <cfRule type="expression" dxfId="2573" priority="819">
      <formula>#REF!="y"</formula>
    </cfRule>
    <cfRule type="expression" dxfId="2572" priority="820">
      <formula>#REF!="y"</formula>
    </cfRule>
  </conditionalFormatting>
  <conditionalFormatting sqref="B175:D175 B178:D178">
    <cfRule type="expression" dxfId="2571" priority="817">
      <formula>#REF!="y"</formula>
    </cfRule>
    <cfRule type="expression" dxfId="2570" priority="818">
      <formula>#REF!="y"</formula>
    </cfRule>
  </conditionalFormatting>
  <conditionalFormatting sqref="B184:D184">
    <cfRule type="expression" dxfId="2569" priority="815">
      <formula>#REF!="y"</formula>
    </cfRule>
    <cfRule type="expression" dxfId="2568" priority="816">
      <formula>#REF!="y"</formula>
    </cfRule>
  </conditionalFormatting>
  <conditionalFormatting sqref="B176:B177 B179:B180 B182:B183 B169:B170 B172:B173">
    <cfRule type="expression" dxfId="2567" priority="813">
      <formula>$V168="y"</formula>
    </cfRule>
    <cfRule type="expression" dxfId="2566" priority="814">
      <formula>$T168="y"</formula>
    </cfRule>
  </conditionalFormatting>
  <conditionalFormatting sqref="J175:P175">
    <cfRule type="expression" dxfId="2565" priority="811">
      <formula>#REF!="y"</formula>
    </cfRule>
    <cfRule type="expression" dxfId="2564" priority="812">
      <formula>#REF!="y"</formula>
    </cfRule>
  </conditionalFormatting>
  <conditionalFormatting sqref="O176:P177">
    <cfRule type="expression" dxfId="2563" priority="807">
      <formula>$V175="y"</formula>
    </cfRule>
    <cfRule type="expression" dxfId="2562" priority="808">
      <formula>$T175="y"</formula>
    </cfRule>
  </conditionalFormatting>
  <conditionalFormatting sqref="M176:M177">
    <cfRule type="expression" dxfId="2561" priority="805">
      <formula>$V176="y"</formula>
    </cfRule>
    <cfRule type="expression" dxfId="2560" priority="806">
      <formula>$T176="y"</formula>
    </cfRule>
  </conditionalFormatting>
  <conditionalFormatting sqref="M176:M177">
    <cfRule type="expression" dxfId="2559" priority="803">
      <formula>$V176="y"</formula>
    </cfRule>
    <cfRule type="expression" dxfId="2558" priority="804">
      <formula>$T176="y"</formula>
    </cfRule>
  </conditionalFormatting>
  <conditionalFormatting sqref="D176:D177">
    <cfRule type="expression" dxfId="2557" priority="801">
      <formula>$V176="y"</formula>
    </cfRule>
    <cfRule type="expression" dxfId="2556" priority="802">
      <formula>$T176="y"</formula>
    </cfRule>
  </conditionalFormatting>
  <conditionalFormatting sqref="J176:J177">
    <cfRule type="expression" dxfId="2555" priority="799">
      <formula>$V176="y"</formula>
    </cfRule>
    <cfRule type="expression" dxfId="2554" priority="800">
      <formula>$T176="y"</formula>
    </cfRule>
  </conditionalFormatting>
  <conditionalFormatting sqref="K176:K177">
    <cfRule type="expression" dxfId="2553" priority="797">
      <formula>$V176="y"</formula>
    </cfRule>
    <cfRule type="expression" dxfId="2552" priority="798">
      <formula>$T176="y"</formula>
    </cfRule>
  </conditionalFormatting>
  <conditionalFormatting sqref="J178:P178">
    <cfRule type="expression" dxfId="2551" priority="809">
      <formula>#REF!="y"</formula>
    </cfRule>
    <cfRule type="expression" dxfId="2550" priority="810">
      <formula>#REF!="y"</formula>
    </cfRule>
  </conditionalFormatting>
  <conditionalFormatting sqref="O179:P180">
    <cfRule type="expression" dxfId="2549" priority="793">
      <formula>$V178="y"</formula>
    </cfRule>
    <cfRule type="expression" dxfId="2548" priority="794">
      <formula>$T178="y"</formula>
    </cfRule>
  </conditionalFormatting>
  <conditionalFormatting sqref="M179:M180">
    <cfRule type="expression" dxfId="2547" priority="791">
      <formula>$V179="y"</formula>
    </cfRule>
    <cfRule type="expression" dxfId="2546" priority="792">
      <formula>$T179="y"</formula>
    </cfRule>
  </conditionalFormatting>
  <conditionalFormatting sqref="M179:M180">
    <cfRule type="expression" dxfId="2545" priority="789">
      <formula>$V179="y"</formula>
    </cfRule>
    <cfRule type="expression" dxfId="2544" priority="790">
      <formula>$T179="y"</formula>
    </cfRule>
  </conditionalFormatting>
  <conditionalFormatting sqref="D179:D180">
    <cfRule type="expression" dxfId="2543" priority="787">
      <formula>$V179="y"</formula>
    </cfRule>
    <cfRule type="expression" dxfId="2542" priority="788">
      <formula>$T179="y"</formula>
    </cfRule>
  </conditionalFormatting>
  <conditionalFormatting sqref="J179:J180">
    <cfRule type="expression" dxfId="2541" priority="785">
      <formula>$V179="y"</formula>
    </cfRule>
    <cfRule type="expression" dxfId="2540" priority="786">
      <formula>$T179="y"</formula>
    </cfRule>
  </conditionalFormatting>
  <conditionalFormatting sqref="K179:K180">
    <cfRule type="expression" dxfId="2539" priority="783">
      <formula>$V179="y"</formula>
    </cfRule>
    <cfRule type="expression" dxfId="2538" priority="784">
      <formula>$T179="y"</formula>
    </cfRule>
  </conditionalFormatting>
  <conditionalFormatting sqref="J181:P181 B181:D181">
    <cfRule type="expression" dxfId="2537" priority="795">
      <formula>#REF!="y"</formula>
    </cfRule>
    <cfRule type="expression" dxfId="2536" priority="796">
      <formula>#REF!="y"</formula>
    </cfRule>
  </conditionalFormatting>
  <conditionalFormatting sqref="O182:P183">
    <cfRule type="expression" dxfId="2535" priority="779">
      <formula>$V181="y"</formula>
    </cfRule>
    <cfRule type="expression" dxfId="2534" priority="780">
      <formula>$T181="y"</formula>
    </cfRule>
  </conditionalFormatting>
  <conditionalFormatting sqref="M182:M183">
    <cfRule type="expression" dxfId="2533" priority="777">
      <formula>$V182="y"</formula>
    </cfRule>
    <cfRule type="expression" dxfId="2532" priority="778">
      <formula>$T182="y"</formula>
    </cfRule>
  </conditionalFormatting>
  <conditionalFormatting sqref="M182:M183">
    <cfRule type="expression" dxfId="2531" priority="775">
      <formula>$V182="y"</formula>
    </cfRule>
    <cfRule type="expression" dxfId="2530" priority="776">
      <formula>$T182="y"</formula>
    </cfRule>
  </conditionalFormatting>
  <conditionalFormatting sqref="D182:D183">
    <cfRule type="expression" dxfId="2529" priority="773">
      <formula>$V182="y"</formula>
    </cfRule>
    <cfRule type="expression" dxfId="2528" priority="774">
      <formula>$T182="y"</formula>
    </cfRule>
  </conditionalFormatting>
  <conditionalFormatting sqref="J182:J183">
    <cfRule type="expression" dxfId="2527" priority="771">
      <formula>$V182="y"</formula>
    </cfRule>
    <cfRule type="expression" dxfId="2526" priority="772">
      <formula>$T182="y"</formula>
    </cfRule>
  </conditionalFormatting>
  <conditionalFormatting sqref="K182:K183">
    <cfRule type="expression" dxfId="2525" priority="769">
      <formula>$V182="y"</formula>
    </cfRule>
    <cfRule type="expression" dxfId="2524" priority="770">
      <formula>$T182="y"</formula>
    </cfRule>
  </conditionalFormatting>
  <conditionalFormatting sqref="J184:P184">
    <cfRule type="expression" dxfId="2523" priority="781">
      <formula>#REF!="y"</formula>
    </cfRule>
    <cfRule type="expression" dxfId="2522" priority="782">
      <formula>#REF!="y"</formula>
    </cfRule>
  </conditionalFormatting>
  <conditionalFormatting sqref="B171:D171 B174:D174">
    <cfRule type="expression" dxfId="2521" priority="765">
      <formula>#REF!="y"</formula>
    </cfRule>
    <cfRule type="expression" dxfId="2520" priority="766">
      <formula>#REF!="y"</formula>
    </cfRule>
  </conditionalFormatting>
  <conditionalFormatting sqref="J168:P168">
    <cfRule type="expression" dxfId="2519" priority="763">
      <formula>#REF!="y"</formula>
    </cfRule>
    <cfRule type="expression" dxfId="2518" priority="764">
      <formula>#REF!="y"</formula>
    </cfRule>
  </conditionalFormatting>
  <conditionalFormatting sqref="O169:P170">
    <cfRule type="expression" dxfId="2517" priority="759">
      <formula>$V168="y"</formula>
    </cfRule>
    <cfRule type="expression" dxfId="2516" priority="760">
      <formula>$T168="y"</formula>
    </cfRule>
  </conditionalFormatting>
  <conditionalFormatting sqref="M169:M170">
    <cfRule type="expression" dxfId="2515" priority="757">
      <formula>$V169="y"</formula>
    </cfRule>
    <cfRule type="expression" dxfId="2514" priority="758">
      <formula>$T169="y"</formula>
    </cfRule>
  </conditionalFormatting>
  <conditionalFormatting sqref="M169:M170">
    <cfRule type="expression" dxfId="2513" priority="755">
      <formula>$V169="y"</formula>
    </cfRule>
    <cfRule type="expression" dxfId="2512" priority="756">
      <formula>$T169="y"</formula>
    </cfRule>
  </conditionalFormatting>
  <conditionalFormatting sqref="D169:D170">
    <cfRule type="expression" dxfId="2511" priority="753">
      <formula>$V169="y"</formula>
    </cfRule>
    <cfRule type="expression" dxfId="2510" priority="754">
      <formula>$T169="y"</formula>
    </cfRule>
  </conditionalFormatting>
  <conditionalFormatting sqref="J169:J170">
    <cfRule type="expression" dxfId="2509" priority="751">
      <formula>$V169="y"</formula>
    </cfRule>
    <cfRule type="expression" dxfId="2508" priority="752">
      <formula>$T169="y"</formula>
    </cfRule>
  </conditionalFormatting>
  <conditionalFormatting sqref="K169:K170">
    <cfRule type="expression" dxfId="2507" priority="749">
      <formula>$V169="y"</formula>
    </cfRule>
    <cfRule type="expression" dxfId="2506" priority="750">
      <formula>$T169="y"</formula>
    </cfRule>
  </conditionalFormatting>
  <conditionalFormatting sqref="J171:P171">
    <cfRule type="expression" dxfId="2505" priority="761">
      <formula>#REF!="y"</formula>
    </cfRule>
    <cfRule type="expression" dxfId="2504" priority="762">
      <formula>#REF!="y"</formula>
    </cfRule>
  </conditionalFormatting>
  <conditionalFormatting sqref="O172:P173">
    <cfRule type="expression" dxfId="2503" priority="745">
      <formula>$V171="y"</formula>
    </cfRule>
    <cfRule type="expression" dxfId="2502" priority="746">
      <formula>$T171="y"</formula>
    </cfRule>
  </conditionalFormatting>
  <conditionalFormatting sqref="M172:M173">
    <cfRule type="expression" dxfId="2501" priority="743">
      <formula>$V172="y"</formula>
    </cfRule>
    <cfRule type="expression" dxfId="2500" priority="744">
      <formula>$T172="y"</formula>
    </cfRule>
  </conditionalFormatting>
  <conditionalFormatting sqref="M172:M173">
    <cfRule type="expression" dxfId="2499" priority="741">
      <formula>$V172="y"</formula>
    </cfRule>
    <cfRule type="expression" dxfId="2498" priority="742">
      <formula>$T172="y"</formula>
    </cfRule>
  </conditionalFormatting>
  <conditionalFormatting sqref="D172:D173">
    <cfRule type="expression" dxfId="2497" priority="739">
      <formula>$V172="y"</formula>
    </cfRule>
    <cfRule type="expression" dxfId="2496" priority="740">
      <formula>$T172="y"</formula>
    </cfRule>
  </conditionalFormatting>
  <conditionalFormatting sqref="J172:J173">
    <cfRule type="expression" dxfId="2495" priority="737">
      <formula>$V172="y"</formula>
    </cfRule>
    <cfRule type="expression" dxfId="2494" priority="738">
      <formula>$T172="y"</formula>
    </cfRule>
  </conditionalFormatting>
  <conditionalFormatting sqref="K172:K173">
    <cfRule type="expression" dxfId="2493" priority="735">
      <formula>$V172="y"</formula>
    </cfRule>
    <cfRule type="expression" dxfId="2492" priority="736">
      <formula>$T172="y"</formula>
    </cfRule>
  </conditionalFormatting>
  <conditionalFormatting sqref="J174:P174">
    <cfRule type="expression" dxfId="2491" priority="747">
      <formula>#REF!="y"</formula>
    </cfRule>
    <cfRule type="expression" dxfId="2490" priority="748">
      <formula>#REF!="y"</formula>
    </cfRule>
  </conditionalFormatting>
  <conditionalFormatting sqref="Q168:W174">
    <cfRule type="expression" dxfId="2489" priority="767">
      <formula>#REF!="y"</formula>
    </cfRule>
    <cfRule type="expression" dxfId="2488" priority="768">
      <formula>#REF!="y"</formula>
    </cfRule>
  </conditionalFormatting>
  <conditionalFormatting sqref="E169:E184">
    <cfRule type="expression" dxfId="2487" priority="733">
      <formula>#REF!="y"</formula>
    </cfRule>
    <cfRule type="expression" dxfId="2486" priority="734">
      <formula>#REF!="y"</formula>
    </cfRule>
  </conditionalFormatting>
  <conditionalFormatting sqref="X168:Y174">
    <cfRule type="expression" dxfId="2485" priority="731">
      <formula>#REF!="y"</formula>
    </cfRule>
    <cfRule type="expression" dxfId="2484" priority="732">
      <formula>#REF!="y"</formula>
    </cfRule>
  </conditionalFormatting>
  <conditionalFormatting sqref="B168:D168">
    <cfRule type="expression" dxfId="2483" priority="729">
      <formula>#REF!="y"</formula>
    </cfRule>
    <cfRule type="expression" dxfId="2482" priority="730">
      <formula>#REF!="y"</formula>
    </cfRule>
  </conditionalFormatting>
  <conditionalFormatting sqref="E168">
    <cfRule type="expression" dxfId="2481" priority="727">
      <formula>#REF!="y"</formula>
    </cfRule>
    <cfRule type="expression" dxfId="2480" priority="728">
      <formula>#REF!="y"</formula>
    </cfRule>
  </conditionalFormatting>
  <conditionalFormatting sqref="B158:D158 B161:D161">
    <cfRule type="expression" dxfId="2479" priority="725">
      <formula>#REF!="y"</formula>
    </cfRule>
    <cfRule type="expression" dxfId="2478" priority="726">
      <formula>#REF!="y"</formula>
    </cfRule>
  </conditionalFormatting>
  <conditionalFormatting sqref="B167:D167">
    <cfRule type="expression" dxfId="2477" priority="723">
      <formula>#REF!="y"</formula>
    </cfRule>
    <cfRule type="expression" dxfId="2476" priority="724">
      <formula>#REF!="y"</formula>
    </cfRule>
  </conditionalFormatting>
  <conditionalFormatting sqref="B159:B160 B162:B163 B165:B166 B152:B153 B155:B156">
    <cfRule type="expression" dxfId="2475" priority="721">
      <formula>$V151="y"</formula>
    </cfRule>
    <cfRule type="expression" dxfId="2474" priority="722">
      <formula>$T151="y"</formula>
    </cfRule>
  </conditionalFormatting>
  <conditionalFormatting sqref="J158:P158">
    <cfRule type="expression" dxfId="2473" priority="719">
      <formula>#REF!="y"</formula>
    </cfRule>
    <cfRule type="expression" dxfId="2472" priority="720">
      <formula>#REF!="y"</formula>
    </cfRule>
  </conditionalFormatting>
  <conditionalFormatting sqref="O159:P160">
    <cfRule type="expression" dxfId="2471" priority="715">
      <formula>$V158="y"</formula>
    </cfRule>
    <cfRule type="expression" dxfId="2470" priority="716">
      <formula>$T158="y"</formula>
    </cfRule>
  </conditionalFormatting>
  <conditionalFormatting sqref="M159:M160">
    <cfRule type="expression" dxfId="2469" priority="713">
      <formula>$V159="y"</formula>
    </cfRule>
    <cfRule type="expression" dxfId="2468" priority="714">
      <formula>$T159="y"</formula>
    </cfRule>
  </conditionalFormatting>
  <conditionalFormatting sqref="M159:M160">
    <cfRule type="expression" dxfId="2467" priority="711">
      <formula>$V159="y"</formula>
    </cfRule>
    <cfRule type="expression" dxfId="2466" priority="712">
      <formula>$T159="y"</formula>
    </cfRule>
  </conditionalFormatting>
  <conditionalFormatting sqref="D159:D160">
    <cfRule type="expression" dxfId="2465" priority="709">
      <formula>$V159="y"</formula>
    </cfRule>
    <cfRule type="expression" dxfId="2464" priority="710">
      <formula>$T159="y"</formula>
    </cfRule>
  </conditionalFormatting>
  <conditionalFormatting sqref="J159:J160">
    <cfRule type="expression" dxfId="2463" priority="707">
      <formula>$V159="y"</formula>
    </cfRule>
    <cfRule type="expression" dxfId="2462" priority="708">
      <formula>$T159="y"</formula>
    </cfRule>
  </conditionalFormatting>
  <conditionalFormatting sqref="K159:K160">
    <cfRule type="expression" dxfId="2461" priority="705">
      <formula>$V159="y"</formula>
    </cfRule>
    <cfRule type="expression" dxfId="2460" priority="706">
      <formula>$T159="y"</formula>
    </cfRule>
  </conditionalFormatting>
  <conditionalFormatting sqref="J161:P161">
    <cfRule type="expression" dxfId="2459" priority="717">
      <formula>#REF!="y"</formula>
    </cfRule>
    <cfRule type="expression" dxfId="2458" priority="718">
      <formula>#REF!="y"</formula>
    </cfRule>
  </conditionalFormatting>
  <conditionalFormatting sqref="O162:P163">
    <cfRule type="expression" dxfId="2457" priority="701">
      <formula>$V161="y"</formula>
    </cfRule>
    <cfRule type="expression" dxfId="2456" priority="702">
      <formula>$T161="y"</formula>
    </cfRule>
  </conditionalFormatting>
  <conditionalFormatting sqref="M162:M163">
    <cfRule type="expression" dxfId="2455" priority="699">
      <formula>$V162="y"</formula>
    </cfRule>
    <cfRule type="expression" dxfId="2454" priority="700">
      <formula>$T162="y"</formula>
    </cfRule>
  </conditionalFormatting>
  <conditionalFormatting sqref="M162:M163">
    <cfRule type="expression" dxfId="2453" priority="697">
      <formula>$V162="y"</formula>
    </cfRule>
    <cfRule type="expression" dxfId="2452" priority="698">
      <formula>$T162="y"</formula>
    </cfRule>
  </conditionalFormatting>
  <conditionalFormatting sqref="D162:D163">
    <cfRule type="expression" dxfId="2451" priority="695">
      <formula>$V162="y"</formula>
    </cfRule>
    <cfRule type="expression" dxfId="2450" priority="696">
      <formula>$T162="y"</formula>
    </cfRule>
  </conditionalFormatting>
  <conditionalFormatting sqref="J162:J163">
    <cfRule type="expression" dxfId="2449" priority="693">
      <formula>$V162="y"</formula>
    </cfRule>
    <cfRule type="expression" dxfId="2448" priority="694">
      <formula>$T162="y"</formula>
    </cfRule>
  </conditionalFormatting>
  <conditionalFormatting sqref="K162:K163">
    <cfRule type="expression" dxfId="2447" priority="691">
      <formula>$V162="y"</formula>
    </cfRule>
    <cfRule type="expression" dxfId="2446" priority="692">
      <formula>$T162="y"</formula>
    </cfRule>
  </conditionalFormatting>
  <conditionalFormatting sqref="J164:P164 B164:D164">
    <cfRule type="expression" dxfId="2445" priority="703">
      <formula>#REF!="y"</formula>
    </cfRule>
    <cfRule type="expression" dxfId="2444" priority="704">
      <formula>#REF!="y"</formula>
    </cfRule>
  </conditionalFormatting>
  <conditionalFormatting sqref="O165:P166">
    <cfRule type="expression" dxfId="2443" priority="687">
      <formula>$V164="y"</formula>
    </cfRule>
    <cfRule type="expression" dxfId="2442" priority="688">
      <formula>$T164="y"</formula>
    </cfRule>
  </conditionalFormatting>
  <conditionalFormatting sqref="M165:M166">
    <cfRule type="expression" dxfId="2441" priority="685">
      <formula>$V165="y"</formula>
    </cfRule>
    <cfRule type="expression" dxfId="2440" priority="686">
      <formula>$T165="y"</formula>
    </cfRule>
  </conditionalFormatting>
  <conditionalFormatting sqref="M165:M166">
    <cfRule type="expression" dxfId="2439" priority="683">
      <formula>$V165="y"</formula>
    </cfRule>
    <cfRule type="expression" dxfId="2438" priority="684">
      <formula>$T165="y"</formula>
    </cfRule>
  </conditionalFormatting>
  <conditionalFormatting sqref="D165:D166">
    <cfRule type="expression" dxfId="2437" priority="681">
      <formula>$V165="y"</formula>
    </cfRule>
    <cfRule type="expression" dxfId="2436" priority="682">
      <formula>$T165="y"</formula>
    </cfRule>
  </conditionalFormatting>
  <conditionalFormatting sqref="J165:J166">
    <cfRule type="expression" dxfId="2435" priority="679">
      <formula>$V165="y"</formula>
    </cfRule>
    <cfRule type="expression" dxfId="2434" priority="680">
      <formula>$T165="y"</formula>
    </cfRule>
  </conditionalFormatting>
  <conditionalFormatting sqref="K165:K166">
    <cfRule type="expression" dxfId="2433" priority="677">
      <formula>$V165="y"</formula>
    </cfRule>
    <cfRule type="expression" dxfId="2432" priority="678">
      <formula>$T165="y"</formula>
    </cfRule>
  </conditionalFormatting>
  <conditionalFormatting sqref="J167:P167">
    <cfRule type="expression" dxfId="2431" priority="689">
      <formula>#REF!="y"</formula>
    </cfRule>
    <cfRule type="expression" dxfId="2430" priority="690">
      <formula>#REF!="y"</formula>
    </cfRule>
  </conditionalFormatting>
  <conditionalFormatting sqref="B154:D154 B157:D157">
    <cfRule type="expression" dxfId="2429" priority="673">
      <formula>#REF!="y"</formula>
    </cfRule>
    <cfRule type="expression" dxfId="2428" priority="674">
      <formula>#REF!="y"</formula>
    </cfRule>
  </conditionalFormatting>
  <conditionalFormatting sqref="J151:P151">
    <cfRule type="expression" dxfId="2427" priority="671">
      <formula>#REF!="y"</formula>
    </cfRule>
    <cfRule type="expression" dxfId="2426" priority="672">
      <formula>#REF!="y"</formula>
    </cfRule>
  </conditionalFormatting>
  <conditionalFormatting sqref="O152:P153">
    <cfRule type="expression" dxfId="2425" priority="667">
      <formula>$V151="y"</formula>
    </cfRule>
    <cfRule type="expression" dxfId="2424" priority="668">
      <formula>$T151="y"</formula>
    </cfRule>
  </conditionalFormatting>
  <conditionalFormatting sqref="M152:M153">
    <cfRule type="expression" dxfId="2423" priority="665">
      <formula>$V152="y"</formula>
    </cfRule>
    <cfRule type="expression" dxfId="2422" priority="666">
      <formula>$T152="y"</formula>
    </cfRule>
  </conditionalFormatting>
  <conditionalFormatting sqref="M152:M153">
    <cfRule type="expression" dxfId="2421" priority="663">
      <formula>$V152="y"</formula>
    </cfRule>
    <cfRule type="expression" dxfId="2420" priority="664">
      <formula>$T152="y"</formula>
    </cfRule>
  </conditionalFormatting>
  <conditionalFormatting sqref="D152:D153">
    <cfRule type="expression" dxfId="2419" priority="661">
      <formula>$V152="y"</formula>
    </cfRule>
    <cfRule type="expression" dxfId="2418" priority="662">
      <formula>$T152="y"</formula>
    </cfRule>
  </conditionalFormatting>
  <conditionalFormatting sqref="J152:J153">
    <cfRule type="expression" dxfId="2417" priority="659">
      <formula>$V152="y"</formula>
    </cfRule>
    <cfRule type="expression" dxfId="2416" priority="660">
      <formula>$T152="y"</formula>
    </cfRule>
  </conditionalFormatting>
  <conditionalFormatting sqref="K152:K153">
    <cfRule type="expression" dxfId="2415" priority="657">
      <formula>$V152="y"</formula>
    </cfRule>
    <cfRule type="expression" dxfId="2414" priority="658">
      <formula>$T152="y"</formula>
    </cfRule>
  </conditionalFormatting>
  <conditionalFormatting sqref="J154:P154">
    <cfRule type="expression" dxfId="2413" priority="669">
      <formula>#REF!="y"</formula>
    </cfRule>
    <cfRule type="expression" dxfId="2412" priority="670">
      <formula>#REF!="y"</formula>
    </cfRule>
  </conditionalFormatting>
  <conditionalFormatting sqref="O155:P156">
    <cfRule type="expression" dxfId="2411" priority="653">
      <formula>$V154="y"</formula>
    </cfRule>
    <cfRule type="expression" dxfId="2410" priority="654">
      <formula>$T154="y"</formula>
    </cfRule>
  </conditionalFormatting>
  <conditionalFormatting sqref="M155:M156">
    <cfRule type="expression" dxfId="2409" priority="651">
      <formula>$V155="y"</formula>
    </cfRule>
    <cfRule type="expression" dxfId="2408" priority="652">
      <formula>$T155="y"</formula>
    </cfRule>
  </conditionalFormatting>
  <conditionalFormatting sqref="M155:M156">
    <cfRule type="expression" dxfId="2407" priority="649">
      <formula>$V155="y"</formula>
    </cfRule>
    <cfRule type="expression" dxfId="2406" priority="650">
      <formula>$T155="y"</formula>
    </cfRule>
  </conditionalFormatting>
  <conditionalFormatting sqref="D155:D156">
    <cfRule type="expression" dxfId="2405" priority="647">
      <formula>$V155="y"</formula>
    </cfRule>
    <cfRule type="expression" dxfId="2404" priority="648">
      <formula>$T155="y"</formula>
    </cfRule>
  </conditionalFormatting>
  <conditionalFormatting sqref="J155:J156">
    <cfRule type="expression" dxfId="2403" priority="645">
      <formula>$V155="y"</formula>
    </cfRule>
    <cfRule type="expression" dxfId="2402" priority="646">
      <formula>$T155="y"</formula>
    </cfRule>
  </conditionalFormatting>
  <conditionalFormatting sqref="K155:K156">
    <cfRule type="expression" dxfId="2401" priority="643">
      <formula>$V155="y"</formula>
    </cfRule>
    <cfRule type="expression" dxfId="2400" priority="644">
      <formula>$T155="y"</formula>
    </cfRule>
  </conditionalFormatting>
  <conditionalFormatting sqref="J157:P157">
    <cfRule type="expression" dxfId="2399" priority="655">
      <formula>#REF!="y"</formula>
    </cfRule>
    <cfRule type="expression" dxfId="2398" priority="656">
      <formula>#REF!="y"</formula>
    </cfRule>
  </conditionalFormatting>
  <conditionalFormatting sqref="Q151:W157">
    <cfRule type="expression" dxfId="2397" priority="675">
      <formula>#REF!="y"</formula>
    </cfRule>
    <cfRule type="expression" dxfId="2396" priority="676">
      <formula>#REF!="y"</formula>
    </cfRule>
  </conditionalFormatting>
  <conditionalFormatting sqref="E152:E167">
    <cfRule type="expression" dxfId="2395" priority="641">
      <formula>#REF!="y"</formula>
    </cfRule>
    <cfRule type="expression" dxfId="2394" priority="642">
      <formula>#REF!="y"</formula>
    </cfRule>
  </conditionalFormatting>
  <conditionalFormatting sqref="X151:Y157">
    <cfRule type="expression" dxfId="2393" priority="639">
      <formula>#REF!="y"</formula>
    </cfRule>
    <cfRule type="expression" dxfId="2392" priority="640">
      <formula>#REF!="y"</formula>
    </cfRule>
  </conditionalFormatting>
  <conditionalFormatting sqref="B151:D151">
    <cfRule type="expression" dxfId="2391" priority="637">
      <formula>#REF!="y"</formula>
    </cfRule>
    <cfRule type="expression" dxfId="2390" priority="638">
      <formula>#REF!="y"</formula>
    </cfRule>
  </conditionalFormatting>
  <conditionalFormatting sqref="E151">
    <cfRule type="expression" dxfId="2389" priority="635">
      <formula>#REF!="y"</formula>
    </cfRule>
    <cfRule type="expression" dxfId="2388" priority="636">
      <formula>#REF!="y"</formula>
    </cfRule>
  </conditionalFormatting>
  <conditionalFormatting sqref="B141:D141 B144:D144">
    <cfRule type="expression" dxfId="2387" priority="633">
      <formula>#REF!="y"</formula>
    </cfRule>
    <cfRule type="expression" dxfId="2386" priority="634">
      <formula>#REF!="y"</formula>
    </cfRule>
  </conditionalFormatting>
  <conditionalFormatting sqref="B150:D150">
    <cfRule type="expression" dxfId="2385" priority="631">
      <formula>#REF!="y"</formula>
    </cfRule>
    <cfRule type="expression" dxfId="2384" priority="632">
      <formula>#REF!="y"</formula>
    </cfRule>
  </conditionalFormatting>
  <conditionalFormatting sqref="B142:B143 B145:B146 B148:B149 B135:B136 B138:B139">
    <cfRule type="expression" dxfId="2383" priority="629">
      <formula>$V134="y"</formula>
    </cfRule>
    <cfRule type="expression" dxfId="2382" priority="630">
      <formula>$T134="y"</formula>
    </cfRule>
  </conditionalFormatting>
  <conditionalFormatting sqref="J141:P141">
    <cfRule type="expression" dxfId="2381" priority="627">
      <formula>#REF!="y"</formula>
    </cfRule>
    <cfRule type="expression" dxfId="2380" priority="628">
      <formula>#REF!="y"</formula>
    </cfRule>
  </conditionalFormatting>
  <conditionalFormatting sqref="O142:P143">
    <cfRule type="expression" dxfId="2379" priority="623">
      <formula>$V141="y"</formula>
    </cfRule>
    <cfRule type="expression" dxfId="2378" priority="624">
      <formula>$T141="y"</formula>
    </cfRule>
  </conditionalFormatting>
  <conditionalFormatting sqref="M142:M143">
    <cfRule type="expression" dxfId="2377" priority="621">
      <formula>$V142="y"</formula>
    </cfRule>
    <cfRule type="expression" dxfId="2376" priority="622">
      <formula>$T142="y"</formula>
    </cfRule>
  </conditionalFormatting>
  <conditionalFormatting sqref="M142:M143">
    <cfRule type="expression" dxfId="2375" priority="619">
      <formula>$V142="y"</formula>
    </cfRule>
    <cfRule type="expression" dxfId="2374" priority="620">
      <formula>$T142="y"</formula>
    </cfRule>
  </conditionalFormatting>
  <conditionalFormatting sqref="D142:D143">
    <cfRule type="expression" dxfId="2373" priority="617">
      <formula>$V142="y"</formula>
    </cfRule>
    <cfRule type="expression" dxfId="2372" priority="618">
      <formula>$T142="y"</formula>
    </cfRule>
  </conditionalFormatting>
  <conditionalFormatting sqref="J142:J143">
    <cfRule type="expression" dxfId="2371" priority="615">
      <formula>$V142="y"</formula>
    </cfRule>
    <cfRule type="expression" dxfId="2370" priority="616">
      <formula>$T142="y"</formula>
    </cfRule>
  </conditionalFormatting>
  <conditionalFormatting sqref="K142:K143">
    <cfRule type="expression" dxfId="2369" priority="613">
      <formula>$V142="y"</formula>
    </cfRule>
    <cfRule type="expression" dxfId="2368" priority="614">
      <formula>$T142="y"</formula>
    </cfRule>
  </conditionalFormatting>
  <conditionalFormatting sqref="J144:P144">
    <cfRule type="expression" dxfId="2367" priority="625">
      <formula>#REF!="y"</formula>
    </cfRule>
    <cfRule type="expression" dxfId="2366" priority="626">
      <formula>#REF!="y"</formula>
    </cfRule>
  </conditionalFormatting>
  <conditionalFormatting sqref="O145:P146">
    <cfRule type="expression" dxfId="2365" priority="609">
      <formula>$V144="y"</formula>
    </cfRule>
    <cfRule type="expression" dxfId="2364" priority="610">
      <formula>$T144="y"</formula>
    </cfRule>
  </conditionalFormatting>
  <conditionalFormatting sqref="M145:M146">
    <cfRule type="expression" dxfId="2363" priority="607">
      <formula>$V145="y"</formula>
    </cfRule>
    <cfRule type="expression" dxfId="2362" priority="608">
      <formula>$T145="y"</formula>
    </cfRule>
  </conditionalFormatting>
  <conditionalFormatting sqref="M145:M146">
    <cfRule type="expression" dxfId="2361" priority="605">
      <formula>$V145="y"</formula>
    </cfRule>
    <cfRule type="expression" dxfId="2360" priority="606">
      <formula>$T145="y"</formula>
    </cfRule>
  </conditionalFormatting>
  <conditionalFormatting sqref="D145:D146">
    <cfRule type="expression" dxfId="2359" priority="603">
      <formula>$V145="y"</formula>
    </cfRule>
    <cfRule type="expression" dxfId="2358" priority="604">
      <formula>$T145="y"</formula>
    </cfRule>
  </conditionalFormatting>
  <conditionalFormatting sqref="J145:J146">
    <cfRule type="expression" dxfId="2357" priority="601">
      <formula>$V145="y"</formula>
    </cfRule>
    <cfRule type="expression" dxfId="2356" priority="602">
      <formula>$T145="y"</formula>
    </cfRule>
  </conditionalFormatting>
  <conditionalFormatting sqref="K145:K146">
    <cfRule type="expression" dxfId="2355" priority="599">
      <formula>$V145="y"</formula>
    </cfRule>
    <cfRule type="expression" dxfId="2354" priority="600">
      <formula>$T145="y"</formula>
    </cfRule>
  </conditionalFormatting>
  <conditionalFormatting sqref="J147:P147 B147:D147">
    <cfRule type="expression" dxfId="2353" priority="611">
      <formula>#REF!="y"</formula>
    </cfRule>
    <cfRule type="expression" dxfId="2352" priority="612">
      <formula>#REF!="y"</formula>
    </cfRule>
  </conditionalFormatting>
  <conditionalFormatting sqref="O148:P149">
    <cfRule type="expression" dxfId="2351" priority="595">
      <formula>$V147="y"</formula>
    </cfRule>
    <cfRule type="expression" dxfId="2350" priority="596">
      <formula>$T147="y"</formula>
    </cfRule>
  </conditionalFormatting>
  <conditionalFormatting sqref="M148:M149">
    <cfRule type="expression" dxfId="2349" priority="593">
      <formula>$V148="y"</formula>
    </cfRule>
    <cfRule type="expression" dxfId="2348" priority="594">
      <formula>$T148="y"</formula>
    </cfRule>
  </conditionalFormatting>
  <conditionalFormatting sqref="M148:M149">
    <cfRule type="expression" dxfId="2347" priority="591">
      <formula>$V148="y"</formula>
    </cfRule>
    <cfRule type="expression" dxfId="2346" priority="592">
      <formula>$T148="y"</formula>
    </cfRule>
  </conditionalFormatting>
  <conditionalFormatting sqref="D148:D149">
    <cfRule type="expression" dxfId="2345" priority="589">
      <formula>$V148="y"</formula>
    </cfRule>
    <cfRule type="expression" dxfId="2344" priority="590">
      <formula>$T148="y"</formula>
    </cfRule>
  </conditionalFormatting>
  <conditionalFormatting sqref="J148:J149">
    <cfRule type="expression" dxfId="2343" priority="587">
      <formula>$V148="y"</formula>
    </cfRule>
    <cfRule type="expression" dxfId="2342" priority="588">
      <formula>$T148="y"</formula>
    </cfRule>
  </conditionalFormatting>
  <conditionalFormatting sqref="K148:K149">
    <cfRule type="expression" dxfId="2341" priority="585">
      <formula>$V148="y"</formula>
    </cfRule>
    <cfRule type="expression" dxfId="2340" priority="586">
      <formula>$T148="y"</formula>
    </cfRule>
  </conditionalFormatting>
  <conditionalFormatting sqref="J150:P150">
    <cfRule type="expression" dxfId="2339" priority="597">
      <formula>#REF!="y"</formula>
    </cfRule>
    <cfRule type="expression" dxfId="2338" priority="598">
      <formula>#REF!="y"</formula>
    </cfRule>
  </conditionalFormatting>
  <conditionalFormatting sqref="B137:D137 B140:D140">
    <cfRule type="expression" dxfId="2337" priority="581">
      <formula>#REF!="y"</formula>
    </cfRule>
    <cfRule type="expression" dxfId="2336" priority="582">
      <formula>#REF!="y"</formula>
    </cfRule>
  </conditionalFormatting>
  <conditionalFormatting sqref="J134:P134">
    <cfRule type="expression" dxfId="2335" priority="579">
      <formula>#REF!="y"</formula>
    </cfRule>
    <cfRule type="expression" dxfId="2334" priority="580">
      <formula>#REF!="y"</formula>
    </cfRule>
  </conditionalFormatting>
  <conditionalFormatting sqref="O135:P136">
    <cfRule type="expression" dxfId="2333" priority="575">
      <formula>$V134="y"</formula>
    </cfRule>
    <cfRule type="expression" dxfId="2332" priority="576">
      <formula>$T134="y"</formula>
    </cfRule>
  </conditionalFormatting>
  <conditionalFormatting sqref="M135:M136">
    <cfRule type="expression" dxfId="2331" priority="573">
      <formula>$V135="y"</formula>
    </cfRule>
    <cfRule type="expression" dxfId="2330" priority="574">
      <formula>$T135="y"</formula>
    </cfRule>
  </conditionalFormatting>
  <conditionalFormatting sqref="M135:M136">
    <cfRule type="expression" dxfId="2329" priority="571">
      <formula>$V135="y"</formula>
    </cfRule>
    <cfRule type="expression" dxfId="2328" priority="572">
      <formula>$T135="y"</formula>
    </cfRule>
  </conditionalFormatting>
  <conditionalFormatting sqref="D135:D136">
    <cfRule type="expression" dxfId="2327" priority="569">
      <formula>$V135="y"</formula>
    </cfRule>
    <cfRule type="expression" dxfId="2326" priority="570">
      <formula>$T135="y"</formula>
    </cfRule>
  </conditionalFormatting>
  <conditionalFormatting sqref="J135:J136">
    <cfRule type="expression" dxfId="2325" priority="567">
      <formula>$V135="y"</formula>
    </cfRule>
    <cfRule type="expression" dxfId="2324" priority="568">
      <formula>$T135="y"</formula>
    </cfRule>
  </conditionalFormatting>
  <conditionalFormatting sqref="K135:K136">
    <cfRule type="expression" dxfId="2323" priority="565">
      <formula>$V135="y"</formula>
    </cfRule>
    <cfRule type="expression" dxfId="2322" priority="566">
      <formula>$T135="y"</formula>
    </cfRule>
  </conditionalFormatting>
  <conditionalFormatting sqref="J137:P137">
    <cfRule type="expression" dxfId="2321" priority="577">
      <formula>#REF!="y"</formula>
    </cfRule>
    <cfRule type="expression" dxfId="2320" priority="578">
      <formula>#REF!="y"</formula>
    </cfRule>
  </conditionalFormatting>
  <conditionalFormatting sqref="O138:P139">
    <cfRule type="expression" dxfId="2319" priority="561">
      <formula>$V137="y"</formula>
    </cfRule>
    <cfRule type="expression" dxfId="2318" priority="562">
      <formula>$T137="y"</formula>
    </cfRule>
  </conditionalFormatting>
  <conditionalFormatting sqref="M138:M139">
    <cfRule type="expression" dxfId="2317" priority="559">
      <formula>$V138="y"</formula>
    </cfRule>
    <cfRule type="expression" dxfId="2316" priority="560">
      <formula>$T138="y"</formula>
    </cfRule>
  </conditionalFormatting>
  <conditionalFormatting sqref="M138:M139">
    <cfRule type="expression" dxfId="2315" priority="557">
      <formula>$V138="y"</formula>
    </cfRule>
    <cfRule type="expression" dxfId="2314" priority="558">
      <formula>$T138="y"</formula>
    </cfRule>
  </conditionalFormatting>
  <conditionalFormatting sqref="D138:D139">
    <cfRule type="expression" dxfId="2313" priority="555">
      <formula>$V138="y"</formula>
    </cfRule>
    <cfRule type="expression" dxfId="2312" priority="556">
      <formula>$T138="y"</formula>
    </cfRule>
  </conditionalFormatting>
  <conditionalFormatting sqref="J138:J139">
    <cfRule type="expression" dxfId="2311" priority="553">
      <formula>$V138="y"</formula>
    </cfRule>
    <cfRule type="expression" dxfId="2310" priority="554">
      <formula>$T138="y"</formula>
    </cfRule>
  </conditionalFormatting>
  <conditionalFormatting sqref="K138:K139">
    <cfRule type="expression" dxfId="2309" priority="551">
      <formula>$V138="y"</formula>
    </cfRule>
    <cfRule type="expression" dxfId="2308" priority="552">
      <formula>$T138="y"</formula>
    </cfRule>
  </conditionalFormatting>
  <conditionalFormatting sqref="J140:P140">
    <cfRule type="expression" dxfId="2307" priority="563">
      <formula>#REF!="y"</formula>
    </cfRule>
    <cfRule type="expression" dxfId="2306" priority="564">
      <formula>#REF!="y"</formula>
    </cfRule>
  </conditionalFormatting>
  <conditionalFormatting sqref="Q134:W140">
    <cfRule type="expression" dxfId="2305" priority="583">
      <formula>#REF!="y"</formula>
    </cfRule>
    <cfRule type="expression" dxfId="2304" priority="584">
      <formula>#REF!="y"</formula>
    </cfRule>
  </conditionalFormatting>
  <conditionalFormatting sqref="E135:E150">
    <cfRule type="expression" dxfId="2303" priority="549">
      <formula>#REF!="y"</formula>
    </cfRule>
    <cfRule type="expression" dxfId="2302" priority="550">
      <formula>#REF!="y"</formula>
    </cfRule>
  </conditionalFormatting>
  <conditionalFormatting sqref="X134:Y140">
    <cfRule type="expression" dxfId="2301" priority="547">
      <formula>#REF!="y"</formula>
    </cfRule>
    <cfRule type="expression" dxfId="2300" priority="548">
      <formula>#REF!="y"</formula>
    </cfRule>
  </conditionalFormatting>
  <conditionalFormatting sqref="B134:D134">
    <cfRule type="expression" dxfId="2299" priority="545">
      <formula>#REF!="y"</formula>
    </cfRule>
    <cfRule type="expression" dxfId="2298" priority="546">
      <formula>#REF!="y"</formula>
    </cfRule>
  </conditionalFormatting>
  <conditionalFormatting sqref="E134">
    <cfRule type="expression" dxfId="2297" priority="543">
      <formula>#REF!="y"</formula>
    </cfRule>
    <cfRule type="expression" dxfId="2296" priority="544">
      <formula>#REF!="y"</formula>
    </cfRule>
  </conditionalFormatting>
  <conditionalFormatting sqref="B124:D124 B127:D127">
    <cfRule type="expression" dxfId="2295" priority="541">
      <formula>#REF!="y"</formula>
    </cfRule>
    <cfRule type="expression" dxfId="2294" priority="542">
      <formula>#REF!="y"</formula>
    </cfRule>
  </conditionalFormatting>
  <conditionalFormatting sqref="B133:D133">
    <cfRule type="expression" dxfId="2293" priority="539">
      <formula>#REF!="y"</formula>
    </cfRule>
    <cfRule type="expression" dxfId="2292" priority="540">
      <formula>#REF!="y"</formula>
    </cfRule>
  </conditionalFormatting>
  <conditionalFormatting sqref="B125:B126 B128:B129 B131:B132 B118:B119 B121:B122">
    <cfRule type="expression" dxfId="2291" priority="537">
      <formula>$V117="y"</formula>
    </cfRule>
    <cfRule type="expression" dxfId="2290" priority="538">
      <formula>$T117="y"</formula>
    </cfRule>
  </conditionalFormatting>
  <conditionalFormatting sqref="J124:P124">
    <cfRule type="expression" dxfId="2289" priority="535">
      <formula>#REF!="y"</formula>
    </cfRule>
    <cfRule type="expression" dxfId="2288" priority="536">
      <formula>#REF!="y"</formula>
    </cfRule>
  </conditionalFormatting>
  <conditionalFormatting sqref="O125:P126">
    <cfRule type="expression" dxfId="2287" priority="531">
      <formula>$V124="y"</formula>
    </cfRule>
    <cfRule type="expression" dxfId="2286" priority="532">
      <formula>$T124="y"</formula>
    </cfRule>
  </conditionalFormatting>
  <conditionalFormatting sqref="M125:M126">
    <cfRule type="expression" dxfId="2285" priority="529">
      <formula>$V125="y"</formula>
    </cfRule>
    <cfRule type="expression" dxfId="2284" priority="530">
      <formula>$T125="y"</formula>
    </cfRule>
  </conditionalFormatting>
  <conditionalFormatting sqref="M125:M126">
    <cfRule type="expression" dxfId="2283" priority="527">
      <formula>$V125="y"</formula>
    </cfRule>
    <cfRule type="expression" dxfId="2282" priority="528">
      <formula>$T125="y"</formula>
    </cfRule>
  </conditionalFormatting>
  <conditionalFormatting sqref="D125:D126">
    <cfRule type="expression" dxfId="2281" priority="525">
      <formula>$V125="y"</formula>
    </cfRule>
    <cfRule type="expression" dxfId="2280" priority="526">
      <formula>$T125="y"</formula>
    </cfRule>
  </conditionalFormatting>
  <conditionalFormatting sqref="J125:J126">
    <cfRule type="expression" dxfId="2279" priority="523">
      <formula>$V125="y"</formula>
    </cfRule>
    <cfRule type="expression" dxfId="2278" priority="524">
      <formula>$T125="y"</formula>
    </cfRule>
  </conditionalFormatting>
  <conditionalFormatting sqref="K125:K126">
    <cfRule type="expression" dxfId="2277" priority="521">
      <formula>$V125="y"</formula>
    </cfRule>
    <cfRule type="expression" dxfId="2276" priority="522">
      <formula>$T125="y"</formula>
    </cfRule>
  </conditionalFormatting>
  <conditionalFormatting sqref="J127:P127">
    <cfRule type="expression" dxfId="2275" priority="533">
      <formula>#REF!="y"</formula>
    </cfRule>
    <cfRule type="expression" dxfId="2274" priority="534">
      <formula>#REF!="y"</formula>
    </cfRule>
  </conditionalFormatting>
  <conditionalFormatting sqref="O128:P129">
    <cfRule type="expression" dxfId="2273" priority="517">
      <formula>$V127="y"</formula>
    </cfRule>
    <cfRule type="expression" dxfId="2272" priority="518">
      <formula>$T127="y"</formula>
    </cfRule>
  </conditionalFormatting>
  <conditionalFormatting sqref="M128:M129">
    <cfRule type="expression" dxfId="2271" priority="515">
      <formula>$V128="y"</formula>
    </cfRule>
    <cfRule type="expression" dxfId="2270" priority="516">
      <formula>$T128="y"</formula>
    </cfRule>
  </conditionalFormatting>
  <conditionalFormatting sqref="M128:M129">
    <cfRule type="expression" dxfId="2269" priority="513">
      <formula>$V128="y"</formula>
    </cfRule>
    <cfRule type="expression" dxfId="2268" priority="514">
      <formula>$T128="y"</formula>
    </cfRule>
  </conditionalFormatting>
  <conditionalFormatting sqref="D128:D129">
    <cfRule type="expression" dxfId="2267" priority="511">
      <formula>$V128="y"</formula>
    </cfRule>
    <cfRule type="expression" dxfId="2266" priority="512">
      <formula>$T128="y"</formula>
    </cfRule>
  </conditionalFormatting>
  <conditionalFormatting sqref="J128:J129">
    <cfRule type="expression" dxfId="2265" priority="509">
      <formula>$V128="y"</formula>
    </cfRule>
    <cfRule type="expression" dxfId="2264" priority="510">
      <formula>$T128="y"</formula>
    </cfRule>
  </conditionalFormatting>
  <conditionalFormatting sqref="K128:K129">
    <cfRule type="expression" dxfId="2263" priority="507">
      <formula>$V128="y"</formula>
    </cfRule>
    <cfRule type="expression" dxfId="2262" priority="508">
      <formula>$T128="y"</formula>
    </cfRule>
  </conditionalFormatting>
  <conditionalFormatting sqref="J130:P130 B130:D130">
    <cfRule type="expression" dxfId="2261" priority="519">
      <formula>#REF!="y"</formula>
    </cfRule>
    <cfRule type="expression" dxfId="2260" priority="520">
      <formula>#REF!="y"</formula>
    </cfRule>
  </conditionalFormatting>
  <conditionalFormatting sqref="O131:P132">
    <cfRule type="expression" dxfId="2259" priority="503">
      <formula>$V130="y"</formula>
    </cfRule>
    <cfRule type="expression" dxfId="2258" priority="504">
      <formula>$T130="y"</formula>
    </cfRule>
  </conditionalFormatting>
  <conditionalFormatting sqref="M131:M132">
    <cfRule type="expression" dxfId="2257" priority="501">
      <formula>$V131="y"</formula>
    </cfRule>
    <cfRule type="expression" dxfId="2256" priority="502">
      <formula>$T131="y"</formula>
    </cfRule>
  </conditionalFormatting>
  <conditionalFormatting sqref="M131:M132">
    <cfRule type="expression" dxfId="2255" priority="499">
      <formula>$V131="y"</formula>
    </cfRule>
    <cfRule type="expression" dxfId="2254" priority="500">
      <formula>$T131="y"</formula>
    </cfRule>
  </conditionalFormatting>
  <conditionalFormatting sqref="D131:D132">
    <cfRule type="expression" dxfId="2253" priority="497">
      <formula>$V131="y"</formula>
    </cfRule>
    <cfRule type="expression" dxfId="2252" priority="498">
      <formula>$T131="y"</formula>
    </cfRule>
  </conditionalFormatting>
  <conditionalFormatting sqref="J131:J132">
    <cfRule type="expression" dxfId="2251" priority="495">
      <formula>$V131="y"</formula>
    </cfRule>
    <cfRule type="expression" dxfId="2250" priority="496">
      <formula>$T131="y"</formula>
    </cfRule>
  </conditionalFormatting>
  <conditionalFormatting sqref="K131:K132">
    <cfRule type="expression" dxfId="2249" priority="493">
      <formula>$V131="y"</formula>
    </cfRule>
    <cfRule type="expression" dxfId="2248" priority="494">
      <formula>$T131="y"</formula>
    </cfRule>
  </conditionalFormatting>
  <conditionalFormatting sqref="J133:P133">
    <cfRule type="expression" dxfId="2247" priority="505">
      <formula>#REF!="y"</formula>
    </cfRule>
    <cfRule type="expression" dxfId="2246" priority="506">
      <formula>#REF!="y"</formula>
    </cfRule>
  </conditionalFormatting>
  <conditionalFormatting sqref="B120:D120 B123:D123">
    <cfRule type="expression" dxfId="2245" priority="489">
      <formula>#REF!="y"</formula>
    </cfRule>
    <cfRule type="expression" dxfId="2244" priority="490">
      <formula>#REF!="y"</formula>
    </cfRule>
  </conditionalFormatting>
  <conditionalFormatting sqref="J117:P117">
    <cfRule type="expression" dxfId="2243" priority="487">
      <formula>#REF!="y"</formula>
    </cfRule>
    <cfRule type="expression" dxfId="2242" priority="488">
      <formula>#REF!="y"</formula>
    </cfRule>
  </conditionalFormatting>
  <conditionalFormatting sqref="O118:P119">
    <cfRule type="expression" dxfId="2241" priority="483">
      <formula>$V117="y"</formula>
    </cfRule>
    <cfRule type="expression" dxfId="2240" priority="484">
      <formula>$T117="y"</formula>
    </cfRule>
  </conditionalFormatting>
  <conditionalFormatting sqref="M118:M119">
    <cfRule type="expression" dxfId="2239" priority="481">
      <formula>$V118="y"</formula>
    </cfRule>
    <cfRule type="expression" dxfId="2238" priority="482">
      <formula>$T118="y"</formula>
    </cfRule>
  </conditionalFormatting>
  <conditionalFormatting sqref="M118:M119">
    <cfRule type="expression" dxfId="2237" priority="479">
      <formula>$V118="y"</formula>
    </cfRule>
    <cfRule type="expression" dxfId="2236" priority="480">
      <formula>$T118="y"</formula>
    </cfRule>
  </conditionalFormatting>
  <conditionalFormatting sqref="D118:D119">
    <cfRule type="expression" dxfId="2235" priority="477">
      <formula>$V118="y"</formula>
    </cfRule>
    <cfRule type="expression" dxfId="2234" priority="478">
      <formula>$T118="y"</formula>
    </cfRule>
  </conditionalFormatting>
  <conditionalFormatting sqref="J118:J119">
    <cfRule type="expression" dxfId="2233" priority="475">
      <formula>$V118="y"</formula>
    </cfRule>
    <cfRule type="expression" dxfId="2232" priority="476">
      <formula>$T118="y"</formula>
    </cfRule>
  </conditionalFormatting>
  <conditionalFormatting sqref="K118:K119">
    <cfRule type="expression" dxfId="2231" priority="473">
      <formula>$V118="y"</formula>
    </cfRule>
    <cfRule type="expression" dxfId="2230" priority="474">
      <formula>$T118="y"</formula>
    </cfRule>
  </conditionalFormatting>
  <conditionalFormatting sqref="J120:P120">
    <cfRule type="expression" dxfId="2229" priority="485">
      <formula>#REF!="y"</formula>
    </cfRule>
    <cfRule type="expression" dxfId="2228" priority="486">
      <formula>#REF!="y"</formula>
    </cfRule>
  </conditionalFormatting>
  <conditionalFormatting sqref="O121:P122">
    <cfRule type="expression" dxfId="2227" priority="469">
      <formula>$V120="y"</formula>
    </cfRule>
    <cfRule type="expression" dxfId="2226" priority="470">
      <formula>$T120="y"</formula>
    </cfRule>
  </conditionalFormatting>
  <conditionalFormatting sqref="M121:M122">
    <cfRule type="expression" dxfId="2225" priority="467">
      <formula>$V121="y"</formula>
    </cfRule>
    <cfRule type="expression" dxfId="2224" priority="468">
      <formula>$T121="y"</formula>
    </cfRule>
  </conditionalFormatting>
  <conditionalFormatting sqref="M121:M122">
    <cfRule type="expression" dxfId="2223" priority="465">
      <formula>$V121="y"</formula>
    </cfRule>
    <cfRule type="expression" dxfId="2222" priority="466">
      <formula>$T121="y"</formula>
    </cfRule>
  </conditionalFormatting>
  <conditionalFormatting sqref="D121:D122">
    <cfRule type="expression" dxfId="2221" priority="463">
      <formula>$V121="y"</formula>
    </cfRule>
    <cfRule type="expression" dxfId="2220" priority="464">
      <formula>$T121="y"</formula>
    </cfRule>
  </conditionalFormatting>
  <conditionalFormatting sqref="J121:J122">
    <cfRule type="expression" dxfId="2219" priority="461">
      <formula>$V121="y"</formula>
    </cfRule>
    <cfRule type="expression" dxfId="2218" priority="462">
      <formula>$T121="y"</formula>
    </cfRule>
  </conditionalFormatting>
  <conditionalFormatting sqref="K121:K122">
    <cfRule type="expression" dxfId="2217" priority="459">
      <formula>$V121="y"</formula>
    </cfRule>
    <cfRule type="expression" dxfId="2216" priority="460">
      <formula>$T121="y"</formula>
    </cfRule>
  </conditionalFormatting>
  <conditionalFormatting sqref="J123:P123">
    <cfRule type="expression" dxfId="2215" priority="471">
      <formula>#REF!="y"</formula>
    </cfRule>
    <cfRule type="expression" dxfId="2214" priority="472">
      <formula>#REF!="y"</formula>
    </cfRule>
  </conditionalFormatting>
  <conditionalFormatting sqref="Q117:W123">
    <cfRule type="expression" dxfId="2213" priority="491">
      <formula>#REF!="y"</formula>
    </cfRule>
    <cfRule type="expression" dxfId="2212" priority="492">
      <formula>#REF!="y"</formula>
    </cfRule>
  </conditionalFormatting>
  <conditionalFormatting sqref="E118:E133">
    <cfRule type="expression" dxfId="2211" priority="457">
      <formula>#REF!="y"</formula>
    </cfRule>
    <cfRule type="expression" dxfId="2210" priority="458">
      <formula>#REF!="y"</formula>
    </cfRule>
  </conditionalFormatting>
  <conditionalFormatting sqref="X117:Y123">
    <cfRule type="expression" dxfId="2209" priority="455">
      <formula>#REF!="y"</formula>
    </cfRule>
    <cfRule type="expression" dxfId="2208" priority="456">
      <formula>#REF!="y"</formula>
    </cfRule>
  </conditionalFormatting>
  <conditionalFormatting sqref="B117:D117">
    <cfRule type="expression" dxfId="2207" priority="453">
      <formula>#REF!="y"</formula>
    </cfRule>
    <cfRule type="expression" dxfId="2206" priority="454">
      <formula>#REF!="y"</formula>
    </cfRule>
  </conditionalFormatting>
  <conditionalFormatting sqref="E117">
    <cfRule type="expression" dxfId="2205" priority="451">
      <formula>#REF!="y"</formula>
    </cfRule>
    <cfRule type="expression" dxfId="2204" priority="452">
      <formula>#REF!="y"</formula>
    </cfRule>
  </conditionalFormatting>
  <conditionalFormatting sqref="B107:D107 B110:D110">
    <cfRule type="expression" dxfId="2203" priority="449">
      <formula>#REF!="y"</formula>
    </cfRule>
    <cfRule type="expression" dxfId="2202" priority="450">
      <formula>#REF!="y"</formula>
    </cfRule>
  </conditionalFormatting>
  <conditionalFormatting sqref="B116:D116">
    <cfRule type="expression" dxfId="2201" priority="447">
      <formula>#REF!="y"</formula>
    </cfRule>
    <cfRule type="expression" dxfId="2200" priority="448">
      <formula>#REF!="y"</formula>
    </cfRule>
  </conditionalFormatting>
  <conditionalFormatting sqref="B108:B109 B111:B112 B114:B115 B101:B102 B104:B105">
    <cfRule type="expression" dxfId="2199" priority="445">
      <formula>$V100="y"</formula>
    </cfRule>
    <cfRule type="expression" dxfId="2198" priority="446">
      <formula>$T100="y"</formula>
    </cfRule>
  </conditionalFormatting>
  <conditionalFormatting sqref="J107:P107">
    <cfRule type="expression" dxfId="2197" priority="443">
      <formula>#REF!="y"</formula>
    </cfRule>
    <cfRule type="expression" dxfId="2196" priority="444">
      <formula>#REF!="y"</formula>
    </cfRule>
  </conditionalFormatting>
  <conditionalFormatting sqref="O108:P109">
    <cfRule type="expression" dxfId="2195" priority="439">
      <formula>$V107="y"</formula>
    </cfRule>
    <cfRule type="expression" dxfId="2194" priority="440">
      <formula>$T107="y"</formula>
    </cfRule>
  </conditionalFormatting>
  <conditionalFormatting sqref="M108:M109">
    <cfRule type="expression" dxfId="2193" priority="437">
      <formula>$V108="y"</formula>
    </cfRule>
    <cfRule type="expression" dxfId="2192" priority="438">
      <formula>$T108="y"</formula>
    </cfRule>
  </conditionalFormatting>
  <conditionalFormatting sqref="M108:M109">
    <cfRule type="expression" dxfId="2191" priority="435">
      <formula>$V108="y"</formula>
    </cfRule>
    <cfRule type="expression" dxfId="2190" priority="436">
      <formula>$T108="y"</formula>
    </cfRule>
  </conditionalFormatting>
  <conditionalFormatting sqref="D108:D109">
    <cfRule type="expression" dxfId="2189" priority="433">
      <formula>$V108="y"</formula>
    </cfRule>
    <cfRule type="expression" dxfId="2188" priority="434">
      <formula>$T108="y"</formula>
    </cfRule>
  </conditionalFormatting>
  <conditionalFormatting sqref="J108:J109">
    <cfRule type="expression" dxfId="2187" priority="431">
      <formula>$V108="y"</formula>
    </cfRule>
    <cfRule type="expression" dxfId="2186" priority="432">
      <formula>$T108="y"</formula>
    </cfRule>
  </conditionalFormatting>
  <conditionalFormatting sqref="K108:K109">
    <cfRule type="expression" dxfId="2185" priority="429">
      <formula>$V108="y"</formula>
    </cfRule>
    <cfRule type="expression" dxfId="2184" priority="430">
      <formula>$T108="y"</formula>
    </cfRule>
  </conditionalFormatting>
  <conditionalFormatting sqref="J110:P110">
    <cfRule type="expression" dxfId="2183" priority="441">
      <formula>#REF!="y"</formula>
    </cfRule>
    <cfRule type="expression" dxfId="2182" priority="442">
      <formula>#REF!="y"</formula>
    </cfRule>
  </conditionalFormatting>
  <conditionalFormatting sqref="O111:P112">
    <cfRule type="expression" dxfId="2181" priority="425">
      <formula>$V110="y"</formula>
    </cfRule>
    <cfRule type="expression" dxfId="2180" priority="426">
      <formula>$T110="y"</formula>
    </cfRule>
  </conditionalFormatting>
  <conditionalFormatting sqref="M111:M112">
    <cfRule type="expression" dxfId="2179" priority="423">
      <formula>$V111="y"</formula>
    </cfRule>
    <cfRule type="expression" dxfId="2178" priority="424">
      <formula>$T111="y"</formula>
    </cfRule>
  </conditionalFormatting>
  <conditionalFormatting sqref="M111:M112">
    <cfRule type="expression" dxfId="2177" priority="421">
      <formula>$V111="y"</formula>
    </cfRule>
    <cfRule type="expression" dxfId="2176" priority="422">
      <formula>$T111="y"</formula>
    </cfRule>
  </conditionalFormatting>
  <conditionalFormatting sqref="D111:D112">
    <cfRule type="expression" dxfId="2175" priority="419">
      <formula>$V111="y"</formula>
    </cfRule>
    <cfRule type="expression" dxfId="2174" priority="420">
      <formula>$T111="y"</formula>
    </cfRule>
  </conditionalFormatting>
  <conditionalFormatting sqref="J111:J112">
    <cfRule type="expression" dxfId="2173" priority="417">
      <formula>$V111="y"</formula>
    </cfRule>
    <cfRule type="expression" dxfId="2172" priority="418">
      <formula>$T111="y"</formula>
    </cfRule>
  </conditionalFormatting>
  <conditionalFormatting sqref="K111:K112">
    <cfRule type="expression" dxfId="2171" priority="415">
      <formula>$V111="y"</formula>
    </cfRule>
    <cfRule type="expression" dxfId="2170" priority="416">
      <formula>$T111="y"</formula>
    </cfRule>
  </conditionalFormatting>
  <conditionalFormatting sqref="J113:P113 B113:D113">
    <cfRule type="expression" dxfId="2169" priority="427">
      <formula>#REF!="y"</formula>
    </cfRule>
    <cfRule type="expression" dxfId="2168" priority="428">
      <formula>#REF!="y"</formula>
    </cfRule>
  </conditionalFormatting>
  <conditionalFormatting sqref="O114:P115">
    <cfRule type="expression" dxfId="2167" priority="411">
      <formula>$V113="y"</formula>
    </cfRule>
    <cfRule type="expression" dxfId="2166" priority="412">
      <formula>$T113="y"</formula>
    </cfRule>
  </conditionalFormatting>
  <conditionalFormatting sqref="M114:M115">
    <cfRule type="expression" dxfId="2165" priority="409">
      <formula>$V114="y"</formula>
    </cfRule>
    <cfRule type="expression" dxfId="2164" priority="410">
      <formula>$T114="y"</formula>
    </cfRule>
  </conditionalFormatting>
  <conditionalFormatting sqref="M114:M115">
    <cfRule type="expression" dxfId="2163" priority="407">
      <formula>$V114="y"</formula>
    </cfRule>
    <cfRule type="expression" dxfId="2162" priority="408">
      <formula>$T114="y"</formula>
    </cfRule>
  </conditionalFormatting>
  <conditionalFormatting sqref="D114:D115">
    <cfRule type="expression" dxfId="2161" priority="405">
      <formula>$V114="y"</formula>
    </cfRule>
    <cfRule type="expression" dxfId="2160" priority="406">
      <formula>$T114="y"</formula>
    </cfRule>
  </conditionalFormatting>
  <conditionalFormatting sqref="J114:J115">
    <cfRule type="expression" dxfId="2159" priority="403">
      <formula>$V114="y"</formula>
    </cfRule>
    <cfRule type="expression" dxfId="2158" priority="404">
      <formula>$T114="y"</formula>
    </cfRule>
  </conditionalFormatting>
  <conditionalFormatting sqref="K114:K115">
    <cfRule type="expression" dxfId="2157" priority="401">
      <formula>$V114="y"</formula>
    </cfRule>
    <cfRule type="expression" dxfId="2156" priority="402">
      <formula>$T114="y"</formula>
    </cfRule>
  </conditionalFormatting>
  <conditionalFormatting sqref="J116:P116">
    <cfRule type="expression" dxfId="2155" priority="413">
      <formula>#REF!="y"</formula>
    </cfRule>
    <cfRule type="expression" dxfId="2154" priority="414">
      <formula>#REF!="y"</formula>
    </cfRule>
  </conditionalFormatting>
  <conditionalFormatting sqref="B103:D103 B106:D106">
    <cfRule type="expression" dxfId="2153" priority="397">
      <formula>#REF!="y"</formula>
    </cfRule>
    <cfRule type="expression" dxfId="2152" priority="398">
      <formula>#REF!="y"</formula>
    </cfRule>
  </conditionalFormatting>
  <conditionalFormatting sqref="J100:P100">
    <cfRule type="expression" dxfId="2151" priority="395">
      <formula>#REF!="y"</formula>
    </cfRule>
    <cfRule type="expression" dxfId="2150" priority="396">
      <formula>#REF!="y"</formula>
    </cfRule>
  </conditionalFormatting>
  <conditionalFormatting sqref="O101:P102">
    <cfRule type="expression" dxfId="2149" priority="391">
      <formula>$V100="y"</formula>
    </cfRule>
    <cfRule type="expression" dxfId="2148" priority="392">
      <formula>$T100="y"</formula>
    </cfRule>
  </conditionalFormatting>
  <conditionalFormatting sqref="M101:M102">
    <cfRule type="expression" dxfId="2147" priority="389">
      <formula>$V101="y"</formula>
    </cfRule>
    <cfRule type="expression" dxfId="2146" priority="390">
      <formula>$T101="y"</formula>
    </cfRule>
  </conditionalFormatting>
  <conditionalFormatting sqref="M101:M102">
    <cfRule type="expression" dxfId="2145" priority="387">
      <formula>$V101="y"</formula>
    </cfRule>
    <cfRule type="expression" dxfId="2144" priority="388">
      <formula>$T101="y"</formula>
    </cfRule>
  </conditionalFormatting>
  <conditionalFormatting sqref="D101:D102">
    <cfRule type="expression" dxfId="2143" priority="385">
      <formula>$V101="y"</formula>
    </cfRule>
    <cfRule type="expression" dxfId="2142" priority="386">
      <formula>$T101="y"</formula>
    </cfRule>
  </conditionalFormatting>
  <conditionalFormatting sqref="J101:J102">
    <cfRule type="expression" dxfId="2141" priority="383">
      <formula>$V101="y"</formula>
    </cfRule>
    <cfRule type="expression" dxfId="2140" priority="384">
      <formula>$T101="y"</formula>
    </cfRule>
  </conditionalFormatting>
  <conditionalFormatting sqref="K101:K102">
    <cfRule type="expression" dxfId="2139" priority="381">
      <formula>$V101="y"</formula>
    </cfRule>
    <cfRule type="expression" dxfId="2138" priority="382">
      <formula>$T101="y"</formula>
    </cfRule>
  </conditionalFormatting>
  <conditionalFormatting sqref="J103:P103">
    <cfRule type="expression" dxfId="2137" priority="393">
      <formula>#REF!="y"</formula>
    </cfRule>
    <cfRule type="expression" dxfId="2136" priority="394">
      <formula>#REF!="y"</formula>
    </cfRule>
  </conditionalFormatting>
  <conditionalFormatting sqref="O104:P105">
    <cfRule type="expression" dxfId="2135" priority="377">
      <formula>$V103="y"</formula>
    </cfRule>
    <cfRule type="expression" dxfId="2134" priority="378">
      <formula>$T103="y"</formula>
    </cfRule>
  </conditionalFormatting>
  <conditionalFormatting sqref="M104:M105">
    <cfRule type="expression" dxfId="2133" priority="375">
      <formula>$V104="y"</formula>
    </cfRule>
    <cfRule type="expression" dxfId="2132" priority="376">
      <formula>$T104="y"</formula>
    </cfRule>
  </conditionalFormatting>
  <conditionalFormatting sqref="M104:M105">
    <cfRule type="expression" dxfId="2131" priority="373">
      <formula>$V104="y"</formula>
    </cfRule>
    <cfRule type="expression" dxfId="2130" priority="374">
      <formula>$T104="y"</formula>
    </cfRule>
  </conditionalFormatting>
  <conditionalFormatting sqref="D104:D105">
    <cfRule type="expression" dxfId="2129" priority="371">
      <formula>$V104="y"</formula>
    </cfRule>
    <cfRule type="expression" dxfId="2128" priority="372">
      <formula>$T104="y"</formula>
    </cfRule>
  </conditionalFormatting>
  <conditionalFormatting sqref="J104:J105">
    <cfRule type="expression" dxfId="2127" priority="369">
      <formula>$V104="y"</formula>
    </cfRule>
    <cfRule type="expression" dxfId="2126" priority="370">
      <formula>$T104="y"</formula>
    </cfRule>
  </conditionalFormatting>
  <conditionalFormatting sqref="K104:K105">
    <cfRule type="expression" dxfId="2125" priority="367">
      <formula>$V104="y"</formula>
    </cfRule>
    <cfRule type="expression" dxfId="2124" priority="368">
      <formula>$T104="y"</formula>
    </cfRule>
  </conditionalFormatting>
  <conditionalFormatting sqref="J106:P106">
    <cfRule type="expression" dxfId="2123" priority="379">
      <formula>#REF!="y"</formula>
    </cfRule>
    <cfRule type="expression" dxfId="2122" priority="380">
      <formula>#REF!="y"</formula>
    </cfRule>
  </conditionalFormatting>
  <conditionalFormatting sqref="Q100:W106">
    <cfRule type="expression" dxfId="2121" priority="399">
      <formula>#REF!="y"</formula>
    </cfRule>
    <cfRule type="expression" dxfId="2120" priority="400">
      <formula>#REF!="y"</formula>
    </cfRule>
  </conditionalFormatting>
  <conditionalFormatting sqref="E101:E116">
    <cfRule type="expression" dxfId="2119" priority="365">
      <formula>#REF!="y"</formula>
    </cfRule>
    <cfRule type="expression" dxfId="2118" priority="366">
      <formula>#REF!="y"</formula>
    </cfRule>
  </conditionalFormatting>
  <conditionalFormatting sqref="X100:Y106">
    <cfRule type="expression" dxfId="2117" priority="363">
      <formula>#REF!="y"</formula>
    </cfRule>
    <cfRule type="expression" dxfId="2116" priority="364">
      <formula>#REF!="y"</formula>
    </cfRule>
  </conditionalFormatting>
  <conditionalFormatting sqref="B100:D100">
    <cfRule type="expression" dxfId="2115" priority="361">
      <formula>#REF!="y"</formula>
    </cfRule>
    <cfRule type="expression" dxfId="2114" priority="362">
      <formula>#REF!="y"</formula>
    </cfRule>
  </conditionalFormatting>
  <conditionalFormatting sqref="E100">
    <cfRule type="expression" dxfId="2113" priority="359">
      <formula>#REF!="y"</formula>
    </cfRule>
    <cfRule type="expression" dxfId="2112" priority="360">
      <formula>#REF!="y"</formula>
    </cfRule>
  </conditionalFormatting>
  <conditionalFormatting sqref="B90:D90 B93:D93">
    <cfRule type="expression" dxfId="2111" priority="357">
      <formula>#REF!="y"</formula>
    </cfRule>
    <cfRule type="expression" dxfId="2110" priority="358">
      <formula>#REF!="y"</formula>
    </cfRule>
  </conditionalFormatting>
  <conditionalFormatting sqref="B99:D99">
    <cfRule type="expression" dxfId="2109" priority="355">
      <formula>#REF!="y"</formula>
    </cfRule>
    <cfRule type="expression" dxfId="2108" priority="356">
      <formula>#REF!="y"</formula>
    </cfRule>
  </conditionalFormatting>
  <conditionalFormatting sqref="B91:B92 B94:B95 B97:B98 B84:B85 B87:B88">
    <cfRule type="expression" dxfId="2107" priority="353">
      <formula>$V83="y"</formula>
    </cfRule>
    <cfRule type="expression" dxfId="2106" priority="354">
      <formula>$T83="y"</formula>
    </cfRule>
  </conditionalFormatting>
  <conditionalFormatting sqref="J90:K90">
    <cfRule type="expression" dxfId="2105" priority="351">
      <formula>#REF!="y"</formula>
    </cfRule>
    <cfRule type="expression" dxfId="2104" priority="352">
      <formula>#REF!="y"</formula>
    </cfRule>
  </conditionalFormatting>
  <conditionalFormatting sqref="D91:D92">
    <cfRule type="expression" dxfId="2103" priority="347">
      <formula>$V91="y"</formula>
    </cfRule>
    <cfRule type="expression" dxfId="2102" priority="348">
      <formula>$T91="y"</formula>
    </cfRule>
  </conditionalFormatting>
  <conditionalFormatting sqref="J91:J92">
    <cfRule type="expression" dxfId="2101" priority="345">
      <formula>$V91="y"</formula>
    </cfRule>
    <cfRule type="expression" dxfId="2100" priority="346">
      <formula>$T91="y"</formula>
    </cfRule>
  </conditionalFormatting>
  <conditionalFormatting sqref="K91:K92">
    <cfRule type="expression" dxfId="2099" priority="343">
      <formula>$V91="y"</formula>
    </cfRule>
    <cfRule type="expression" dxfId="2098" priority="344">
      <formula>$T91="y"</formula>
    </cfRule>
  </conditionalFormatting>
  <conditionalFormatting sqref="J93:K93">
    <cfRule type="expression" dxfId="2097" priority="349">
      <formula>#REF!="y"</formula>
    </cfRule>
    <cfRule type="expression" dxfId="2096" priority="350">
      <formula>#REF!="y"</formula>
    </cfRule>
  </conditionalFormatting>
  <conditionalFormatting sqref="D94:D95">
    <cfRule type="expression" dxfId="2095" priority="339">
      <formula>$V94="y"</formula>
    </cfRule>
    <cfRule type="expression" dxfId="2094" priority="340">
      <formula>$T94="y"</formula>
    </cfRule>
  </conditionalFormatting>
  <conditionalFormatting sqref="J94:J95">
    <cfRule type="expression" dxfId="2093" priority="337">
      <formula>$V94="y"</formula>
    </cfRule>
    <cfRule type="expression" dxfId="2092" priority="338">
      <formula>$T94="y"</formula>
    </cfRule>
  </conditionalFormatting>
  <conditionalFormatting sqref="K94:K95">
    <cfRule type="expression" dxfId="2091" priority="335">
      <formula>$V94="y"</formula>
    </cfRule>
    <cfRule type="expression" dxfId="2090" priority="336">
      <formula>$T94="y"</formula>
    </cfRule>
  </conditionalFormatting>
  <conditionalFormatting sqref="J96:P96 B96:D96">
    <cfRule type="expression" dxfId="2089" priority="341">
      <formula>#REF!="y"</formula>
    </cfRule>
    <cfRule type="expression" dxfId="2088" priority="342">
      <formula>#REF!="y"</formula>
    </cfRule>
  </conditionalFormatting>
  <conditionalFormatting sqref="O97:P98">
    <cfRule type="expression" dxfId="2087" priority="331">
      <formula>$V96="y"</formula>
    </cfRule>
    <cfRule type="expression" dxfId="2086" priority="332">
      <formula>$T96="y"</formula>
    </cfRule>
  </conditionalFormatting>
  <conditionalFormatting sqref="M97:M98">
    <cfRule type="expression" dxfId="2085" priority="329">
      <formula>$V97="y"</formula>
    </cfRule>
    <cfRule type="expression" dxfId="2084" priority="330">
      <formula>$T97="y"</formula>
    </cfRule>
  </conditionalFormatting>
  <conditionalFormatting sqref="M97:M98">
    <cfRule type="expression" dxfId="2083" priority="327">
      <formula>$V97="y"</formula>
    </cfRule>
    <cfRule type="expression" dxfId="2082" priority="328">
      <formula>$T97="y"</formula>
    </cfRule>
  </conditionalFormatting>
  <conditionalFormatting sqref="D97:D98">
    <cfRule type="expression" dxfId="2081" priority="325">
      <formula>$V97="y"</formula>
    </cfRule>
    <cfRule type="expression" dxfId="2080" priority="326">
      <formula>$T97="y"</formula>
    </cfRule>
  </conditionalFormatting>
  <conditionalFormatting sqref="J97:J98">
    <cfRule type="expression" dxfId="2079" priority="323">
      <formula>$V97="y"</formula>
    </cfRule>
    <cfRule type="expression" dxfId="2078" priority="324">
      <formula>$T97="y"</formula>
    </cfRule>
  </conditionalFormatting>
  <conditionalFormatting sqref="K97:K98">
    <cfRule type="expression" dxfId="2077" priority="321">
      <formula>$V97="y"</formula>
    </cfRule>
    <cfRule type="expression" dxfId="2076" priority="322">
      <formula>$T97="y"</formula>
    </cfRule>
  </conditionalFormatting>
  <conditionalFormatting sqref="J99:P99">
    <cfRule type="expression" dxfId="2075" priority="333">
      <formula>#REF!="y"</formula>
    </cfRule>
    <cfRule type="expression" dxfId="2074" priority="334">
      <formula>#REF!="y"</formula>
    </cfRule>
  </conditionalFormatting>
  <conditionalFormatting sqref="B86:D86 B89:D89">
    <cfRule type="expression" dxfId="2073" priority="317">
      <formula>#REF!="y"</formula>
    </cfRule>
    <cfRule type="expression" dxfId="2072" priority="318">
      <formula>#REF!="y"</formula>
    </cfRule>
  </conditionalFormatting>
  <conditionalFormatting sqref="J83:K83">
    <cfRule type="expression" dxfId="2071" priority="315">
      <formula>#REF!="y"</formula>
    </cfRule>
    <cfRule type="expression" dxfId="2070" priority="316">
      <formula>#REF!="y"</formula>
    </cfRule>
  </conditionalFormatting>
  <conditionalFormatting sqref="D84:D85">
    <cfRule type="expression" dxfId="2069" priority="311">
      <formula>$V84="y"</formula>
    </cfRule>
    <cfRule type="expression" dxfId="2068" priority="312">
      <formula>$T84="y"</formula>
    </cfRule>
  </conditionalFormatting>
  <conditionalFormatting sqref="J84:J85">
    <cfRule type="expression" dxfId="2067" priority="309">
      <formula>$V84="y"</formula>
    </cfRule>
    <cfRule type="expression" dxfId="2066" priority="310">
      <formula>$T84="y"</formula>
    </cfRule>
  </conditionalFormatting>
  <conditionalFormatting sqref="K84:K85">
    <cfRule type="expression" dxfId="2065" priority="307">
      <formula>$V84="y"</formula>
    </cfRule>
    <cfRule type="expression" dxfId="2064" priority="308">
      <formula>$T84="y"</formula>
    </cfRule>
  </conditionalFormatting>
  <conditionalFormatting sqref="J86:K86">
    <cfRule type="expression" dxfId="2063" priority="313">
      <formula>#REF!="y"</formula>
    </cfRule>
    <cfRule type="expression" dxfId="2062" priority="314">
      <formula>#REF!="y"</formula>
    </cfRule>
  </conditionalFormatting>
  <conditionalFormatting sqref="D87:D88">
    <cfRule type="expression" dxfId="2061" priority="303">
      <formula>$V87="y"</formula>
    </cfRule>
    <cfRule type="expression" dxfId="2060" priority="304">
      <formula>$T87="y"</formula>
    </cfRule>
  </conditionalFormatting>
  <conditionalFormatting sqref="J87:J88">
    <cfRule type="expression" dxfId="2059" priority="301">
      <formula>$V87="y"</formula>
    </cfRule>
    <cfRule type="expression" dxfId="2058" priority="302">
      <formula>$T87="y"</formula>
    </cfRule>
  </conditionalFormatting>
  <conditionalFormatting sqref="K87:K88">
    <cfRule type="expression" dxfId="2057" priority="299">
      <formula>$V87="y"</formula>
    </cfRule>
    <cfRule type="expression" dxfId="2056" priority="300">
      <formula>$T87="y"</formula>
    </cfRule>
  </conditionalFormatting>
  <conditionalFormatting sqref="J89:K89">
    <cfRule type="expression" dxfId="2055" priority="305">
      <formula>#REF!="y"</formula>
    </cfRule>
    <cfRule type="expression" dxfId="2054" priority="306">
      <formula>#REF!="y"</formula>
    </cfRule>
  </conditionalFormatting>
  <conditionalFormatting sqref="Q83:W89">
    <cfRule type="expression" dxfId="2053" priority="319">
      <formula>#REF!="y"</formula>
    </cfRule>
    <cfRule type="expression" dxfId="2052" priority="320">
      <formula>#REF!="y"</formula>
    </cfRule>
  </conditionalFormatting>
  <conditionalFormatting sqref="E84:E99">
    <cfRule type="expression" dxfId="2051" priority="297">
      <formula>#REF!="y"</formula>
    </cfRule>
    <cfRule type="expression" dxfId="2050" priority="298">
      <formula>#REF!="y"</formula>
    </cfRule>
  </conditionalFormatting>
  <conditionalFormatting sqref="X83:Y89">
    <cfRule type="expression" dxfId="2049" priority="295">
      <formula>#REF!="y"</formula>
    </cfRule>
    <cfRule type="expression" dxfId="2048" priority="296">
      <formula>#REF!="y"</formula>
    </cfRule>
  </conditionalFormatting>
  <conditionalFormatting sqref="B83:D83">
    <cfRule type="expression" dxfId="2047" priority="293">
      <formula>#REF!="y"</formula>
    </cfRule>
    <cfRule type="expression" dxfId="2046" priority="294">
      <formula>#REF!="y"</formula>
    </cfRule>
  </conditionalFormatting>
  <conditionalFormatting sqref="E83">
    <cfRule type="expression" dxfId="2045" priority="291">
      <formula>#REF!="y"</formula>
    </cfRule>
    <cfRule type="expression" dxfId="2044" priority="292">
      <formula>#REF!="y"</formula>
    </cfRule>
  </conditionalFormatting>
  <conditionalFormatting sqref="B76:D76">
    <cfRule type="expression" dxfId="2043" priority="289">
      <formula>#REF!="y"</formula>
    </cfRule>
    <cfRule type="expression" dxfId="2042" priority="290">
      <formula>#REF!="y"</formula>
    </cfRule>
  </conditionalFormatting>
  <conditionalFormatting sqref="B82:D82">
    <cfRule type="expression" dxfId="2041" priority="287">
      <formula>#REF!="y"</formula>
    </cfRule>
    <cfRule type="expression" dxfId="2040" priority="288">
      <formula>#REF!="y"</formula>
    </cfRule>
  </conditionalFormatting>
  <conditionalFormatting sqref="B74:B75 B77:B78 B80:B81">
    <cfRule type="expression" dxfId="2039" priority="285">
      <formula>$V73="y"</formula>
    </cfRule>
    <cfRule type="expression" dxfId="2038" priority="286">
      <formula>$T73="y"</formula>
    </cfRule>
  </conditionalFormatting>
  <conditionalFormatting sqref="D74:D75">
    <cfRule type="expression" dxfId="2037" priority="281">
      <formula>$V74="y"</formula>
    </cfRule>
    <cfRule type="expression" dxfId="2036" priority="282">
      <formula>$T74="y"</formula>
    </cfRule>
  </conditionalFormatting>
  <conditionalFormatting sqref="J74:J75">
    <cfRule type="expression" dxfId="2035" priority="279">
      <formula>$V74="y"</formula>
    </cfRule>
    <cfRule type="expression" dxfId="2034" priority="280">
      <formula>$T74="y"</formula>
    </cfRule>
  </conditionalFormatting>
  <conditionalFormatting sqref="K74:K75">
    <cfRule type="expression" dxfId="2033" priority="277">
      <formula>$V74="y"</formula>
    </cfRule>
    <cfRule type="expression" dxfId="2032" priority="278">
      <formula>$T74="y"</formula>
    </cfRule>
  </conditionalFormatting>
  <conditionalFormatting sqref="J76:K76">
    <cfRule type="expression" dxfId="2031" priority="283">
      <formula>#REF!="y"</formula>
    </cfRule>
    <cfRule type="expression" dxfId="2030" priority="284">
      <formula>#REF!="y"</formula>
    </cfRule>
  </conditionalFormatting>
  <conditionalFormatting sqref="D77:D78">
    <cfRule type="expression" dxfId="2029" priority="273">
      <formula>$V77="y"</formula>
    </cfRule>
    <cfRule type="expression" dxfId="2028" priority="274">
      <formula>$T77="y"</formula>
    </cfRule>
  </conditionalFormatting>
  <conditionalFormatting sqref="J77:J78">
    <cfRule type="expression" dxfId="2027" priority="271">
      <formula>$V77="y"</formula>
    </cfRule>
    <cfRule type="expression" dxfId="2026" priority="272">
      <formula>$T77="y"</formula>
    </cfRule>
  </conditionalFormatting>
  <conditionalFormatting sqref="K77:K78">
    <cfRule type="expression" dxfId="2025" priority="269">
      <formula>$V77="y"</formula>
    </cfRule>
    <cfRule type="expression" dxfId="2024" priority="270">
      <formula>$T77="y"</formula>
    </cfRule>
  </conditionalFormatting>
  <conditionalFormatting sqref="J79:K79 B79:D79">
    <cfRule type="expression" dxfId="2023" priority="275">
      <formula>#REF!="y"</formula>
    </cfRule>
    <cfRule type="expression" dxfId="2022" priority="276">
      <formula>#REF!="y"</formula>
    </cfRule>
  </conditionalFormatting>
  <conditionalFormatting sqref="D80:D81">
    <cfRule type="expression" dxfId="2021" priority="265">
      <formula>$V80="y"</formula>
    </cfRule>
    <cfRule type="expression" dxfId="2020" priority="266">
      <formula>$T80="y"</formula>
    </cfRule>
  </conditionalFormatting>
  <conditionalFormatting sqref="J80:J81">
    <cfRule type="expression" dxfId="2019" priority="263">
      <formula>$V80="y"</formula>
    </cfRule>
    <cfRule type="expression" dxfId="2018" priority="264">
      <formula>$T80="y"</formula>
    </cfRule>
  </conditionalFormatting>
  <conditionalFormatting sqref="K80:K81">
    <cfRule type="expression" dxfId="2017" priority="261">
      <formula>$V80="y"</formula>
    </cfRule>
    <cfRule type="expression" dxfId="2016" priority="262">
      <formula>$T80="y"</formula>
    </cfRule>
  </conditionalFormatting>
  <conditionalFormatting sqref="J82:K82">
    <cfRule type="expression" dxfId="2015" priority="267">
      <formula>#REF!="y"</formula>
    </cfRule>
    <cfRule type="expression" dxfId="2014" priority="268">
      <formula>#REF!="y"</formula>
    </cfRule>
  </conditionalFormatting>
  <conditionalFormatting sqref="Q66:W66 Q72:W72 Q67:Q71 V67:W71">
    <cfRule type="expression" dxfId="2013" priority="259">
      <formula>#REF!="y"</formula>
    </cfRule>
    <cfRule type="expression" dxfId="2012" priority="260">
      <formula>#REF!="y"</formula>
    </cfRule>
  </conditionalFormatting>
  <conditionalFormatting sqref="E74:E82">
    <cfRule type="expression" dxfId="2011" priority="257">
      <formula>#REF!="y"</formula>
    </cfRule>
    <cfRule type="expression" dxfId="2010" priority="258">
      <formula>#REF!="y"</formula>
    </cfRule>
  </conditionalFormatting>
  <conditionalFormatting sqref="X66:Y72">
    <cfRule type="expression" dxfId="2009" priority="255">
      <formula>#REF!="y"</formula>
    </cfRule>
    <cfRule type="expression" dxfId="2008" priority="256">
      <formula>#REF!="y"</formula>
    </cfRule>
  </conditionalFormatting>
  <conditionalFormatting sqref="B64">
    <cfRule type="expression" dxfId="2007" priority="253">
      <formula>$V63="y"</formula>
    </cfRule>
    <cfRule type="expression" dxfId="2006" priority="254">
      <formula>$T63="y"</formula>
    </cfRule>
  </conditionalFormatting>
  <conditionalFormatting sqref="D63:D64">
    <cfRule type="expression" dxfId="2005" priority="251">
      <formula>$V63="y"</formula>
    </cfRule>
    <cfRule type="expression" dxfId="2004" priority="252">
      <formula>$T63="y"</formula>
    </cfRule>
  </conditionalFormatting>
  <conditionalFormatting sqref="J63:J64">
    <cfRule type="expression" dxfId="2003" priority="249">
      <formula>$V63="y"</formula>
    </cfRule>
    <cfRule type="expression" dxfId="2002" priority="250">
      <formula>$T63="y"</formula>
    </cfRule>
  </conditionalFormatting>
  <conditionalFormatting sqref="K63:K64">
    <cfRule type="expression" dxfId="2001" priority="247">
      <formula>$V63="y"</formula>
    </cfRule>
    <cfRule type="expression" dxfId="2000" priority="248">
      <formula>$T63="y"</formula>
    </cfRule>
  </conditionalFormatting>
  <conditionalFormatting sqref="E64">
    <cfRule type="expression" dxfId="1999" priority="245">
      <formula>#REF!="y"</formula>
    </cfRule>
    <cfRule type="expression" dxfId="1998" priority="246">
      <formula>#REF!="y"</formula>
    </cfRule>
  </conditionalFormatting>
  <conditionalFormatting sqref="E65">
    <cfRule type="expression" dxfId="1997" priority="241">
      <formula>$AE65="y"</formula>
    </cfRule>
    <cfRule type="expression" dxfId="1996" priority="242">
      <formula>$AC65="y"</formula>
    </cfRule>
  </conditionalFormatting>
  <conditionalFormatting sqref="B65:D65">
    <cfRule type="expression" dxfId="1995" priority="243">
      <formula>$V65="y"</formula>
    </cfRule>
    <cfRule type="expression" dxfId="1994" priority="244">
      <formula>$U65="y"</formula>
    </cfRule>
  </conditionalFormatting>
  <conditionalFormatting sqref="K65">
    <cfRule type="expression" dxfId="1993" priority="239">
      <formula>$V65="y"</formula>
    </cfRule>
    <cfRule type="expression" dxfId="1992" priority="240">
      <formula>$U65="y"</formula>
    </cfRule>
  </conditionalFormatting>
  <conditionalFormatting sqref="J65">
    <cfRule type="expression" dxfId="1991" priority="237">
      <formula>$V65="y"</formula>
    </cfRule>
    <cfRule type="expression" dxfId="1990" priority="238">
      <formula>$U65="y"</formula>
    </cfRule>
  </conditionalFormatting>
  <conditionalFormatting sqref="D66">
    <cfRule type="expression" dxfId="1989" priority="235">
      <formula>$V66="y"</formula>
    </cfRule>
    <cfRule type="expression" dxfId="1988" priority="236">
      <formula>$U66="y"</formula>
    </cfRule>
  </conditionalFormatting>
  <conditionalFormatting sqref="E66">
    <cfRule type="expression" dxfId="1987" priority="231">
      <formula>$AE66="y"</formula>
    </cfRule>
    <cfRule type="expression" dxfId="1986" priority="232">
      <formula>$AC66="y"</formula>
    </cfRule>
  </conditionalFormatting>
  <conditionalFormatting sqref="B66:C66">
    <cfRule type="expression" dxfId="1985" priority="233">
      <formula>$V66="y"</formula>
    </cfRule>
    <cfRule type="expression" dxfId="1984" priority="234">
      <formula>$U66="y"</formula>
    </cfRule>
  </conditionalFormatting>
  <conditionalFormatting sqref="K66">
    <cfRule type="expression" dxfId="1983" priority="229">
      <formula>$V66="y"</formula>
    </cfRule>
    <cfRule type="expression" dxfId="1982" priority="230">
      <formula>$U66="y"</formula>
    </cfRule>
  </conditionalFormatting>
  <conditionalFormatting sqref="J66">
    <cfRule type="expression" dxfId="1981" priority="227">
      <formula>$V66="y"</formula>
    </cfRule>
    <cfRule type="expression" dxfId="1980" priority="228">
      <formula>$U66="y"</formula>
    </cfRule>
  </conditionalFormatting>
  <conditionalFormatting sqref="J67:K67">
    <cfRule type="expression" dxfId="1979" priority="225">
      <formula>$V67="y"</formula>
    </cfRule>
    <cfRule type="expression" dxfId="1978" priority="226">
      <formula>$U67="y"</formula>
    </cfRule>
  </conditionalFormatting>
  <conditionalFormatting sqref="B67:D67">
    <cfRule type="expression" dxfId="1977" priority="223">
      <formula>$V67="y"</formula>
    </cfRule>
    <cfRule type="expression" dxfId="1976" priority="224">
      <formula>$U67="y"</formula>
    </cfRule>
  </conditionalFormatting>
  <conditionalFormatting sqref="E67">
    <cfRule type="expression" dxfId="1975" priority="221">
      <formula>$AE67="y"</formula>
    </cfRule>
    <cfRule type="expression" dxfId="1974" priority="222">
      <formula>$AC67="y"</formula>
    </cfRule>
  </conditionalFormatting>
  <conditionalFormatting sqref="J70:K70">
    <cfRule type="expression" dxfId="1973" priority="219">
      <formula>$V70="y"</formula>
    </cfRule>
    <cfRule type="expression" dxfId="1972" priority="220">
      <formula>$U70="y"</formula>
    </cfRule>
  </conditionalFormatting>
  <conditionalFormatting sqref="B70:D70">
    <cfRule type="expression" dxfId="1971" priority="217">
      <formula>$V70="y"</formula>
    </cfRule>
    <cfRule type="expression" dxfId="1970" priority="218">
      <formula>$U70="y"</formula>
    </cfRule>
  </conditionalFormatting>
  <conditionalFormatting sqref="E70">
    <cfRule type="expression" dxfId="1969" priority="215">
      <formula>$AE70="y"</formula>
    </cfRule>
    <cfRule type="expression" dxfId="1968" priority="216">
      <formula>$AC70="y"</formula>
    </cfRule>
  </conditionalFormatting>
  <conditionalFormatting sqref="J68:K68">
    <cfRule type="expression" dxfId="1967" priority="213">
      <formula>$V68="y"</formula>
    </cfRule>
    <cfRule type="expression" dxfId="1966" priority="214">
      <formula>$U68="y"</formula>
    </cfRule>
  </conditionalFormatting>
  <conditionalFormatting sqref="B68:D68">
    <cfRule type="expression" dxfId="1965" priority="211">
      <formula>$V68="y"</formula>
    </cfRule>
    <cfRule type="expression" dxfId="1964" priority="212">
      <formula>$U68="y"</formula>
    </cfRule>
  </conditionalFormatting>
  <conditionalFormatting sqref="E68">
    <cfRule type="expression" dxfId="1963" priority="209">
      <formula>$AE68="y"</formula>
    </cfRule>
    <cfRule type="expression" dxfId="1962" priority="210">
      <formula>$AC68="y"</formula>
    </cfRule>
  </conditionalFormatting>
  <conditionalFormatting sqref="T69:U69">
    <cfRule type="expression" dxfId="1961" priority="207">
      <formula>#REF!="y"</formula>
    </cfRule>
    <cfRule type="expression" dxfId="1960" priority="208">
      <formula>#REF!="y"</formula>
    </cfRule>
  </conditionalFormatting>
  <conditionalFormatting sqref="J69:K69">
    <cfRule type="expression" dxfId="1959" priority="205">
      <formula>$V69="y"</formula>
    </cfRule>
    <cfRule type="expression" dxfId="1958" priority="206">
      <formula>$U69="y"</formula>
    </cfRule>
  </conditionalFormatting>
  <conditionalFormatting sqref="B69:D69">
    <cfRule type="expression" dxfId="1957" priority="203">
      <formula>$V69="y"</formula>
    </cfRule>
    <cfRule type="expression" dxfId="1956" priority="204">
      <formula>$U69="y"</formula>
    </cfRule>
  </conditionalFormatting>
  <conditionalFormatting sqref="E69">
    <cfRule type="expression" dxfId="1955" priority="201">
      <formula>$AE69="y"</formula>
    </cfRule>
    <cfRule type="expression" dxfId="1954" priority="202">
      <formula>$AC69="y"</formula>
    </cfRule>
  </conditionalFormatting>
  <conditionalFormatting sqref="J71:K71">
    <cfRule type="expression" dxfId="1953" priority="199">
      <formula>$V71="y"</formula>
    </cfRule>
    <cfRule type="expression" dxfId="1952" priority="200">
      <formula>$U71="y"</formula>
    </cfRule>
  </conditionalFormatting>
  <conditionalFormatting sqref="B71:D71">
    <cfRule type="expression" dxfId="1951" priority="197">
      <formula>$V71="y"</formula>
    </cfRule>
    <cfRule type="expression" dxfId="1950" priority="198">
      <formula>$U71="y"</formula>
    </cfRule>
  </conditionalFormatting>
  <conditionalFormatting sqref="E71">
    <cfRule type="expression" dxfId="1949" priority="195">
      <formula>$AE71="y"</formula>
    </cfRule>
    <cfRule type="expression" dxfId="1948" priority="196">
      <formula>$AC71="y"</formula>
    </cfRule>
  </conditionalFormatting>
  <conditionalFormatting sqref="J73:K73">
    <cfRule type="expression" dxfId="1947" priority="193">
      <formula>$V73="y"</formula>
    </cfRule>
    <cfRule type="expression" dxfId="1946" priority="194">
      <formula>$U73="y"</formula>
    </cfRule>
  </conditionalFormatting>
  <conditionalFormatting sqref="B73:D73">
    <cfRule type="expression" dxfId="1945" priority="191">
      <formula>$V73="y"</formula>
    </cfRule>
    <cfRule type="expression" dxfId="1944" priority="192">
      <formula>$U73="y"</formula>
    </cfRule>
  </conditionalFormatting>
  <conditionalFormatting sqref="E73">
    <cfRule type="expression" dxfId="1943" priority="189">
      <formula>$AE73="y"</formula>
    </cfRule>
    <cfRule type="expression" dxfId="1942" priority="190">
      <formula>$AC73="y"</formula>
    </cfRule>
  </conditionalFormatting>
  <conditionalFormatting sqref="J72:K72">
    <cfRule type="expression" dxfId="1941" priority="187">
      <formula>$V72="y"</formula>
    </cfRule>
    <cfRule type="expression" dxfId="1940" priority="188">
      <formula>$U72="y"</formula>
    </cfRule>
  </conditionalFormatting>
  <conditionalFormatting sqref="B72:D72">
    <cfRule type="expression" dxfId="1939" priority="185">
      <formula>$V72="y"</formula>
    </cfRule>
    <cfRule type="expression" dxfId="1938" priority="186">
      <formula>$U72="y"</formula>
    </cfRule>
  </conditionalFormatting>
  <conditionalFormatting sqref="E72">
    <cfRule type="expression" dxfId="1937" priority="183">
      <formula>$AE72="y"</formula>
    </cfRule>
    <cfRule type="expression" dxfId="1936" priority="184">
      <formula>$AC72="y"</formula>
    </cfRule>
  </conditionalFormatting>
  <conditionalFormatting sqref="R67:S67">
    <cfRule type="expression" dxfId="1935" priority="181">
      <formula>#REF!="y"</formula>
    </cfRule>
    <cfRule type="expression" dxfId="1934" priority="182">
      <formula>#REF!="y"</formula>
    </cfRule>
  </conditionalFormatting>
  <conditionalFormatting sqref="R68:U68">
    <cfRule type="expression" dxfId="1933" priority="179">
      <formula>#REF!="y"</formula>
    </cfRule>
    <cfRule type="expression" dxfId="1932" priority="180">
      <formula>#REF!="y"</formula>
    </cfRule>
  </conditionalFormatting>
  <conditionalFormatting sqref="T67:U67">
    <cfRule type="expression" dxfId="1931" priority="177">
      <formula>#REF!="y"</formula>
    </cfRule>
    <cfRule type="expression" dxfId="1930" priority="178">
      <formula>#REF!="y"</formula>
    </cfRule>
  </conditionalFormatting>
  <conditionalFormatting sqref="R70:S70">
    <cfRule type="expression" dxfId="1929" priority="175">
      <formula>#REF!="y"</formula>
    </cfRule>
    <cfRule type="expression" dxfId="1928" priority="176">
      <formula>#REF!="y"</formula>
    </cfRule>
  </conditionalFormatting>
  <conditionalFormatting sqref="R71:U71">
    <cfRule type="expression" dxfId="1927" priority="173">
      <formula>#REF!="y"</formula>
    </cfRule>
    <cfRule type="expression" dxfId="1926" priority="174">
      <formula>#REF!="y"</formula>
    </cfRule>
  </conditionalFormatting>
  <conditionalFormatting sqref="T70:U70">
    <cfRule type="expression" dxfId="1925" priority="171">
      <formula>#REF!="y"</formula>
    </cfRule>
    <cfRule type="expression" dxfId="1924" priority="172">
      <formula>#REF!="y"</formula>
    </cfRule>
  </conditionalFormatting>
  <conditionalFormatting sqref="R69:S69">
    <cfRule type="expression" dxfId="1923" priority="169">
      <formula>#REF!="y"</formula>
    </cfRule>
    <cfRule type="expression" dxfId="1922" priority="170">
      <formula>#REF!="y"</formula>
    </cfRule>
  </conditionalFormatting>
  <conditionalFormatting sqref="A63">
    <cfRule type="expression" dxfId="1921" priority="165">
      <formula>$AE63="y"</formula>
    </cfRule>
    <cfRule type="expression" dxfId="1920" priority="166">
      <formula>$AC63="y"</formula>
    </cfRule>
  </conditionalFormatting>
  <conditionalFormatting sqref="B63">
    <cfRule type="expression" dxfId="1919" priority="163">
      <formula>$V62="y"</formula>
    </cfRule>
    <cfRule type="expression" dxfId="1918" priority="164">
      <formula>$T62="y"</formula>
    </cfRule>
  </conditionalFormatting>
  <conditionalFormatting sqref="E63">
    <cfRule type="expression" dxfId="1917" priority="161">
      <formula>$AF63="y"</formula>
    </cfRule>
    <cfRule type="expression" dxfId="1916" priority="162">
      <formula>$AD63="y"</formula>
    </cfRule>
  </conditionalFormatting>
  <conditionalFormatting sqref="E59:E62">
    <cfRule type="expression" dxfId="1915" priority="153">
      <formula>#REF!="y"</formula>
    </cfRule>
    <cfRule type="expression" dxfId="1914" priority="154">
      <formula>#REF!="y"</formula>
    </cfRule>
  </conditionalFormatting>
  <conditionalFormatting sqref="D59:D62">
    <cfRule type="expression" dxfId="1913" priority="159">
      <formula>$V59="y"</formula>
    </cfRule>
    <cfRule type="expression" dxfId="1912" priority="160">
      <formula>$T59="y"</formula>
    </cfRule>
  </conditionalFormatting>
  <conditionalFormatting sqref="J59:J62">
    <cfRule type="expression" dxfId="1911" priority="157">
      <formula>$V59="y"</formula>
    </cfRule>
    <cfRule type="expression" dxfId="1910" priority="158">
      <formula>$T59="y"</formula>
    </cfRule>
  </conditionalFormatting>
  <conditionalFormatting sqref="K59:K62">
    <cfRule type="expression" dxfId="1909" priority="155">
      <formula>$V59="y"</formula>
    </cfRule>
    <cfRule type="expression" dxfId="1908" priority="156">
      <formula>$T59="y"</formula>
    </cfRule>
  </conditionalFormatting>
  <conditionalFormatting sqref="T5:Y5 V7:Y9 AB5:AF9">
    <cfRule type="expression" dxfId="1907" priority="151">
      <formula>#REF!="y"</formula>
    </cfRule>
    <cfRule type="expression" dxfId="1906" priority="152">
      <formula>#REF!="y"</formula>
    </cfRule>
  </conditionalFormatting>
  <conditionalFormatting sqref="T6:Y6">
    <cfRule type="expression" dxfId="1905" priority="149">
      <formula>#REF!="y"</formula>
    </cfRule>
    <cfRule type="expression" dxfId="1904" priority="150">
      <formula>#REF!="y"</formula>
    </cfRule>
  </conditionalFormatting>
  <conditionalFormatting sqref="T7:U7">
    <cfRule type="expression" dxfId="1903" priority="147">
      <formula>#REF!="y"</formula>
    </cfRule>
    <cfRule type="expression" dxfId="1902" priority="148">
      <formula>#REF!="y"</formula>
    </cfRule>
  </conditionalFormatting>
  <conditionalFormatting sqref="T8:U8">
    <cfRule type="expression" dxfId="1901" priority="145">
      <formula>#REF!="y"</formula>
    </cfRule>
    <cfRule type="expression" dxfId="1900" priority="146">
      <formula>#REF!="y"</formula>
    </cfRule>
  </conditionalFormatting>
  <conditionalFormatting sqref="T9:U9">
    <cfRule type="expression" dxfId="1899" priority="143">
      <formula>#REF!="y"</formula>
    </cfRule>
    <cfRule type="expression" dxfId="1898" priority="144">
      <formula>#REF!="y"</formula>
    </cfRule>
  </conditionalFormatting>
  <conditionalFormatting sqref="B13:B58">
    <cfRule type="expression" dxfId="1897" priority="141">
      <formula>$V12="y"</formula>
    </cfRule>
    <cfRule type="expression" dxfId="1896" priority="142">
      <formula>$T12="y"</formula>
    </cfRule>
  </conditionalFormatting>
  <conditionalFormatting sqref="Q13:AF58 T6:Y11 AB10:AF11 T12:AF12">
    <cfRule type="expression" dxfId="1895" priority="139">
      <formula>#REF!="y"</formula>
    </cfRule>
    <cfRule type="expression" dxfId="1894" priority="140">
      <formula>#REF!="y"</formula>
    </cfRule>
  </conditionalFormatting>
  <conditionalFormatting sqref="E13:E58">
    <cfRule type="expression" dxfId="1893" priority="131">
      <formula>#REF!="y"</formula>
    </cfRule>
    <cfRule type="expression" dxfId="1892" priority="132">
      <formula>#REF!="y"</formula>
    </cfRule>
  </conditionalFormatting>
  <conditionalFormatting sqref="D11 D13:D58">
    <cfRule type="expression" dxfId="1891" priority="137">
      <formula>$V11="y"</formula>
    </cfRule>
    <cfRule type="expression" dxfId="1890" priority="138">
      <formula>$T11="y"</formula>
    </cfRule>
  </conditionalFormatting>
  <conditionalFormatting sqref="J13:J58">
    <cfRule type="expression" dxfId="1889" priority="135">
      <formula>$V13="y"</formula>
    </cfRule>
    <cfRule type="expression" dxfId="1888" priority="136">
      <formula>$T13="y"</formula>
    </cfRule>
  </conditionalFormatting>
  <conditionalFormatting sqref="K13:K58">
    <cfRule type="expression" dxfId="1887" priority="133">
      <formula>$V13="y"</formula>
    </cfRule>
    <cfRule type="expression" dxfId="1886" priority="134">
      <formula>$T13="y"</formula>
    </cfRule>
  </conditionalFormatting>
  <conditionalFormatting sqref="L13:N95">
    <cfRule type="expression" dxfId="1885" priority="129">
      <formula>$U13="y"</formula>
    </cfRule>
    <cfRule type="expression" dxfId="1884" priority="130">
      <formula>$T13="y"</formula>
    </cfRule>
  </conditionalFormatting>
  <conditionalFormatting sqref="O13:P95">
    <cfRule type="expression" dxfId="1883" priority="127">
      <formula>$V12="y"</formula>
    </cfRule>
    <cfRule type="expression" dxfId="1882" priority="128">
      <formula>$T12="y"</formula>
    </cfRule>
  </conditionalFormatting>
  <conditionalFormatting sqref="Q5:S5">
    <cfRule type="expression" dxfId="1881" priority="125">
      <formula>#REF!="y"</formula>
    </cfRule>
    <cfRule type="expression" dxfId="1880" priority="126">
      <formula>#REF!="y"</formula>
    </cfRule>
  </conditionalFormatting>
  <conditionalFormatting sqref="O10:P10">
    <cfRule type="expression" dxfId="1879" priority="123">
      <formula>$V9="y"</formula>
    </cfRule>
    <cfRule type="expression" dxfId="1878" priority="124">
      <formula>$T9="y"</formula>
    </cfRule>
  </conditionalFormatting>
  <conditionalFormatting sqref="K5">
    <cfRule type="expression" dxfId="1877" priority="121">
      <formula>$U5="y"</formula>
    </cfRule>
    <cfRule type="expression" dxfId="1876" priority="122">
      <formula>$T5="y"</formula>
    </cfRule>
  </conditionalFormatting>
  <conditionalFormatting sqref="L7:P7">
    <cfRule type="expression" dxfId="1875" priority="119">
      <formula>$U7="y"</formula>
    </cfRule>
    <cfRule type="expression" dxfId="1874" priority="120">
      <formula>$T7="y"</formula>
    </cfRule>
  </conditionalFormatting>
  <conditionalFormatting sqref="O8:P8">
    <cfRule type="expression" dxfId="1873" priority="117">
      <formula>$U8="y"</formula>
    </cfRule>
    <cfRule type="expression" dxfId="1872" priority="118">
      <formula>$T8="y"</formula>
    </cfRule>
  </conditionalFormatting>
  <conditionalFormatting sqref="O9:P9">
    <cfRule type="expression" dxfId="1871" priority="115">
      <formula>$U9="y"</formula>
    </cfRule>
    <cfRule type="expression" dxfId="1870" priority="116">
      <formula>$T9="y"</formula>
    </cfRule>
  </conditionalFormatting>
  <conditionalFormatting sqref="M8:N10">
    <cfRule type="expression" dxfId="1869" priority="113">
      <formula>$U8="y"</formula>
    </cfRule>
    <cfRule type="expression" dxfId="1868" priority="114">
      <formula>$T8="y"</formula>
    </cfRule>
  </conditionalFormatting>
  <conditionalFormatting sqref="L8">
    <cfRule type="expression" dxfId="1867" priority="111">
      <formula>$U8="y"</formula>
    </cfRule>
    <cfRule type="expression" dxfId="1866" priority="112">
      <formula>$T8="y"</formula>
    </cfRule>
  </conditionalFormatting>
  <conditionalFormatting sqref="L9:L10">
    <cfRule type="expression" dxfId="1865" priority="109">
      <formula>$U9="y"</formula>
    </cfRule>
    <cfRule type="expression" dxfId="1864" priority="110">
      <formula>$T9="y"</formula>
    </cfRule>
  </conditionalFormatting>
  <conditionalFormatting sqref="B5:D5">
    <cfRule type="expression" dxfId="1863" priority="107">
      <formula>$U5="y"</formula>
    </cfRule>
    <cfRule type="expression" dxfId="1862" priority="108">
      <formula>$T5="y"</formula>
    </cfRule>
  </conditionalFormatting>
  <conditionalFormatting sqref="B7:D7">
    <cfRule type="expression" dxfId="1861" priority="105">
      <formula>$U7="y"</formula>
    </cfRule>
    <cfRule type="expression" dxfId="1860" priority="106">
      <formula>$T7="y"</formula>
    </cfRule>
  </conditionalFormatting>
  <conditionalFormatting sqref="B8:D8">
    <cfRule type="expression" dxfId="1859" priority="103">
      <formula>$U8="y"</formula>
    </cfRule>
    <cfRule type="expression" dxfId="1858" priority="104">
      <formula>$T8="y"</formula>
    </cfRule>
  </conditionalFormatting>
  <conditionalFormatting sqref="B9:D10">
    <cfRule type="expression" dxfId="1857" priority="101">
      <formula>$U9="y"</formula>
    </cfRule>
    <cfRule type="expression" dxfId="1856" priority="102">
      <formula>$T9="y"</formula>
    </cfRule>
  </conditionalFormatting>
  <conditionalFormatting sqref="E5">
    <cfRule type="expression" dxfId="1855" priority="99">
      <formula>$AF5="y"</formula>
    </cfRule>
    <cfRule type="expression" dxfId="1854" priority="100">
      <formula>$AD5="y"</formula>
    </cfRule>
  </conditionalFormatting>
  <conditionalFormatting sqref="J5">
    <cfRule type="expression" dxfId="1853" priority="97">
      <formula>$U5="y"</formula>
    </cfRule>
    <cfRule type="expression" dxfId="1852" priority="98">
      <formula>$T5="y"</formula>
    </cfRule>
  </conditionalFormatting>
  <conditionalFormatting sqref="L5:P5">
    <cfRule type="expression" dxfId="1851" priority="95">
      <formula>$U5="y"</formula>
    </cfRule>
    <cfRule type="expression" dxfId="1850" priority="96">
      <formula>$T5="y"</formula>
    </cfRule>
  </conditionalFormatting>
  <conditionalFormatting sqref="K7">
    <cfRule type="expression" dxfId="1849" priority="93">
      <formula>$U7="y"</formula>
    </cfRule>
    <cfRule type="expression" dxfId="1848" priority="94">
      <formula>$T7="y"</formula>
    </cfRule>
  </conditionalFormatting>
  <conditionalFormatting sqref="E7">
    <cfRule type="expression" dxfId="1847" priority="91">
      <formula>$AF7="y"</formula>
    </cfRule>
    <cfRule type="expression" dxfId="1846" priority="92">
      <formula>$AD7="y"</formula>
    </cfRule>
  </conditionalFormatting>
  <conditionalFormatting sqref="J7">
    <cfRule type="expression" dxfId="1845" priority="89">
      <formula>$U7="y"</formula>
    </cfRule>
    <cfRule type="expression" dxfId="1844" priority="90">
      <formula>$T7="y"</formula>
    </cfRule>
  </conditionalFormatting>
  <conditionalFormatting sqref="K8">
    <cfRule type="expression" dxfId="1843" priority="87">
      <formula>$U8="y"</formula>
    </cfRule>
    <cfRule type="expression" dxfId="1842" priority="88">
      <formula>$T8="y"</formula>
    </cfRule>
  </conditionalFormatting>
  <conditionalFormatting sqref="E8">
    <cfRule type="expression" dxfId="1841" priority="85">
      <formula>$AF8="y"</formula>
    </cfRule>
    <cfRule type="expression" dxfId="1840" priority="86">
      <formula>$AD8="y"</formula>
    </cfRule>
  </conditionalFormatting>
  <conditionalFormatting sqref="J8">
    <cfRule type="expression" dxfId="1839" priority="83">
      <formula>$U8="y"</formula>
    </cfRule>
    <cfRule type="expression" dxfId="1838" priority="84">
      <formula>$T8="y"</formula>
    </cfRule>
  </conditionalFormatting>
  <conditionalFormatting sqref="K9">
    <cfRule type="expression" dxfId="1837" priority="81">
      <formula>$U9="y"</formula>
    </cfRule>
    <cfRule type="expression" dxfId="1836" priority="82">
      <formula>$T9="y"</formula>
    </cfRule>
  </conditionalFormatting>
  <conditionalFormatting sqref="E9">
    <cfRule type="expression" dxfId="1835" priority="79">
      <formula>$AF9="y"</formula>
    </cfRule>
    <cfRule type="expression" dxfId="1834" priority="80">
      <formula>$AD9="y"</formula>
    </cfRule>
  </conditionalFormatting>
  <conditionalFormatting sqref="J9">
    <cfRule type="expression" dxfId="1833" priority="77">
      <formula>$U9="y"</formula>
    </cfRule>
    <cfRule type="expression" dxfId="1832" priority="78">
      <formula>$T9="y"</formula>
    </cfRule>
  </conditionalFormatting>
  <conditionalFormatting sqref="K10">
    <cfRule type="expression" dxfId="1831" priority="75">
      <formula>$U10="y"</formula>
    </cfRule>
    <cfRule type="expression" dxfId="1830" priority="76">
      <formula>$T10="y"</formula>
    </cfRule>
  </conditionalFormatting>
  <conditionalFormatting sqref="E10">
    <cfRule type="expression" dxfId="1829" priority="73">
      <formula>$AF10="y"</formula>
    </cfRule>
    <cfRule type="expression" dxfId="1828" priority="74">
      <formula>$AD10="y"</formula>
    </cfRule>
  </conditionalFormatting>
  <conditionalFormatting sqref="J10">
    <cfRule type="expression" dxfId="1827" priority="71">
      <formula>$U10="y"</formula>
    </cfRule>
    <cfRule type="expression" dxfId="1826" priority="72">
      <formula>$T10="y"</formula>
    </cfRule>
  </conditionalFormatting>
  <conditionalFormatting sqref="Q7:Q10">
    <cfRule type="expression" dxfId="1825" priority="69">
      <formula>#REF!="y"</formula>
    </cfRule>
    <cfRule type="expression" dxfId="1824" priority="70">
      <formula>#REF!="y"</formula>
    </cfRule>
  </conditionalFormatting>
  <conditionalFormatting sqref="R6:S6">
    <cfRule type="expression" dxfId="1823" priority="67">
      <formula>#REF!="y"</formula>
    </cfRule>
    <cfRule type="expression" dxfId="1822" priority="68">
      <formula>#REF!="y"</formula>
    </cfRule>
  </conditionalFormatting>
  <conditionalFormatting sqref="L6:P6">
    <cfRule type="expression" dxfId="1821" priority="65">
      <formula>$U6="y"</formula>
    </cfRule>
    <cfRule type="expression" dxfId="1820" priority="66">
      <formula>$T6="y"</formula>
    </cfRule>
  </conditionalFormatting>
  <conditionalFormatting sqref="R6:S6">
    <cfRule type="expression" dxfId="1819" priority="63">
      <formula>#REF!="y"</formula>
    </cfRule>
    <cfRule type="expression" dxfId="1818" priority="64">
      <formula>#REF!="y"</formula>
    </cfRule>
  </conditionalFormatting>
  <conditionalFormatting sqref="B6:D6">
    <cfRule type="expression" dxfId="1817" priority="61">
      <formula>$U6="y"</formula>
    </cfRule>
    <cfRule type="expression" dxfId="1816" priority="62">
      <formula>$T6="y"</formula>
    </cfRule>
  </conditionalFormatting>
  <conditionalFormatting sqref="K6">
    <cfRule type="expression" dxfId="1815" priority="59">
      <formula>$U6="y"</formula>
    </cfRule>
    <cfRule type="expression" dxfId="1814" priority="60">
      <formula>$T6="y"</formula>
    </cfRule>
  </conditionalFormatting>
  <conditionalFormatting sqref="E6">
    <cfRule type="expression" dxfId="1813" priority="57">
      <formula>$AF6="y"</formula>
    </cfRule>
    <cfRule type="expression" dxfId="1812" priority="58">
      <formula>$AD6="y"</formula>
    </cfRule>
  </conditionalFormatting>
  <conditionalFormatting sqref="J6">
    <cfRule type="expression" dxfId="1811" priority="55">
      <formula>$U6="y"</formula>
    </cfRule>
    <cfRule type="expression" dxfId="1810" priority="56">
      <formula>$T6="y"</formula>
    </cfRule>
  </conditionalFormatting>
  <conditionalFormatting sqref="Q6">
    <cfRule type="expression" dxfId="1809" priority="53">
      <formula>#REF!="y"</formula>
    </cfRule>
    <cfRule type="expression" dxfId="1808" priority="54">
      <formula>#REF!="y"</formula>
    </cfRule>
  </conditionalFormatting>
  <conditionalFormatting sqref="R9:S9">
    <cfRule type="expression" dxfId="1807" priority="51">
      <formula>#REF!="y"</formula>
    </cfRule>
    <cfRule type="expression" dxfId="1806" priority="52">
      <formula>#REF!="y"</formula>
    </cfRule>
  </conditionalFormatting>
  <conditionalFormatting sqref="R7:S8">
    <cfRule type="expression" dxfId="1805" priority="49">
      <formula>#REF!="y"</formula>
    </cfRule>
    <cfRule type="expression" dxfId="1804" priority="50">
      <formula>#REF!="y"</formula>
    </cfRule>
  </conditionalFormatting>
  <conditionalFormatting sqref="R7:S8">
    <cfRule type="expression" dxfId="1803" priority="47">
      <formula>#REF!="y"</formula>
    </cfRule>
    <cfRule type="expression" dxfId="1802" priority="48">
      <formula>#REF!="y"</formula>
    </cfRule>
  </conditionalFormatting>
  <conditionalFormatting sqref="R10:S10">
    <cfRule type="expression" dxfId="1801" priority="45">
      <formula>#REF!="y"</formula>
    </cfRule>
    <cfRule type="expression" dxfId="1800" priority="46">
      <formula>#REF!="y"</formula>
    </cfRule>
  </conditionalFormatting>
  <conditionalFormatting sqref="R10:S10">
    <cfRule type="expression" dxfId="1799" priority="43">
      <formula>#REF!="y"</formula>
    </cfRule>
    <cfRule type="expression" dxfId="1798" priority="44">
      <formula>#REF!="y"</formula>
    </cfRule>
  </conditionalFormatting>
  <conditionalFormatting sqref="O11:P11">
    <cfRule type="expression" dxfId="1797" priority="41">
      <formula>$V10="y"</formula>
    </cfRule>
    <cfRule type="expression" dxfId="1796" priority="42">
      <formula>$T10="y"</formula>
    </cfRule>
  </conditionalFormatting>
  <conditionalFormatting sqref="M11:N11">
    <cfRule type="expression" dxfId="1795" priority="39">
      <formula>$U11="y"</formula>
    </cfRule>
    <cfRule type="expression" dxfId="1794" priority="40">
      <formula>$T11="y"</formula>
    </cfRule>
  </conditionalFormatting>
  <conditionalFormatting sqref="L11">
    <cfRule type="expression" dxfId="1793" priority="37">
      <formula>$U11="y"</formula>
    </cfRule>
    <cfRule type="expression" dxfId="1792" priority="38">
      <formula>$T11="y"</formula>
    </cfRule>
  </conditionalFormatting>
  <conditionalFormatting sqref="K11">
    <cfRule type="expression" dxfId="1791" priority="35">
      <formula>$U11="y"</formula>
    </cfRule>
    <cfRule type="expression" dxfId="1790" priority="36">
      <formula>$T11="y"</formula>
    </cfRule>
  </conditionalFormatting>
  <conditionalFormatting sqref="E11">
    <cfRule type="expression" dxfId="1789" priority="33">
      <formula>$AF11="y"</formula>
    </cfRule>
    <cfRule type="expression" dxfId="1788" priority="34">
      <formula>$AD11="y"</formula>
    </cfRule>
  </conditionalFormatting>
  <conditionalFormatting sqref="J11">
    <cfRule type="expression" dxfId="1787" priority="31">
      <formula>$U11="y"</formula>
    </cfRule>
    <cfRule type="expression" dxfId="1786" priority="32">
      <formula>$T11="y"</formula>
    </cfRule>
  </conditionalFormatting>
  <conditionalFormatting sqref="Q11">
    <cfRule type="expression" dxfId="1785" priority="29">
      <formula>#REF!="y"</formula>
    </cfRule>
    <cfRule type="expression" dxfId="1784" priority="30">
      <formula>#REF!="y"</formula>
    </cfRule>
  </conditionalFormatting>
  <conditionalFormatting sqref="R11:S11">
    <cfRule type="expression" dxfId="1783" priority="27">
      <formula>#REF!="y"</formula>
    </cfRule>
    <cfRule type="expression" dxfId="1782" priority="28">
      <formula>#REF!="y"</formula>
    </cfRule>
  </conditionalFormatting>
  <conditionalFormatting sqref="R11:S11">
    <cfRule type="expression" dxfId="1781" priority="25">
      <formula>#REF!="y"</formula>
    </cfRule>
    <cfRule type="expression" dxfId="1780" priority="26">
      <formula>#REF!="y"</formula>
    </cfRule>
  </conditionalFormatting>
  <conditionalFormatting sqref="B11:C11">
    <cfRule type="expression" dxfId="1779" priority="23">
      <formula>$U11="y"</formula>
    </cfRule>
    <cfRule type="expression" dxfId="1778" priority="24">
      <formula>$T11="y"</formula>
    </cfRule>
  </conditionalFormatting>
  <conditionalFormatting sqref="Z5:AA11">
    <cfRule type="expression" dxfId="1777" priority="21">
      <formula>#REF!="y"</formula>
    </cfRule>
    <cfRule type="expression" dxfId="1776" priority="22">
      <formula>#REF!="y"</formula>
    </cfRule>
  </conditionalFormatting>
  <conditionalFormatting sqref="D12">
    <cfRule type="expression" dxfId="1775" priority="19">
      <formula>$V12="y"</formula>
    </cfRule>
    <cfRule type="expression" dxfId="1774" priority="20">
      <formula>$T12="y"</formula>
    </cfRule>
  </conditionalFormatting>
  <conditionalFormatting sqref="O12:P12">
    <cfRule type="expression" dxfId="1773" priority="17">
      <formula>$V11="y"</formula>
    </cfRule>
    <cfRule type="expression" dxfId="1772" priority="18">
      <formula>$T11="y"</formula>
    </cfRule>
  </conditionalFormatting>
  <conditionalFormatting sqref="M12:N12">
    <cfRule type="expression" dxfId="1771" priority="15">
      <formula>$U12="y"</formula>
    </cfRule>
    <cfRule type="expression" dxfId="1770" priority="16">
      <formula>$T12="y"</formula>
    </cfRule>
  </conditionalFormatting>
  <conditionalFormatting sqref="L12">
    <cfRule type="expression" dxfId="1769" priority="13">
      <formula>$U12="y"</formula>
    </cfRule>
    <cfRule type="expression" dxfId="1768" priority="14">
      <formula>$T12="y"</formula>
    </cfRule>
  </conditionalFormatting>
  <conditionalFormatting sqref="K12">
    <cfRule type="expression" dxfId="1767" priority="11">
      <formula>$U12="y"</formula>
    </cfRule>
    <cfRule type="expression" dxfId="1766" priority="12">
      <formula>$T12="y"</formula>
    </cfRule>
  </conditionalFormatting>
  <conditionalFormatting sqref="E12">
    <cfRule type="expression" dxfId="1765" priority="9">
      <formula>$AF12="y"</formula>
    </cfRule>
    <cfRule type="expression" dxfId="1764" priority="10">
      <formula>$AD12="y"</formula>
    </cfRule>
  </conditionalFormatting>
  <conditionalFormatting sqref="J12">
    <cfRule type="expression" dxfId="1763" priority="7">
      <formula>$U12="y"</formula>
    </cfRule>
    <cfRule type="expression" dxfId="1762" priority="8">
      <formula>$T12="y"</formula>
    </cfRule>
  </conditionalFormatting>
  <conditionalFormatting sqref="Q12">
    <cfRule type="expression" dxfId="1761" priority="5">
      <formula>#REF!="y"</formula>
    </cfRule>
    <cfRule type="expression" dxfId="1760" priority="6">
      <formula>#REF!="y"</formula>
    </cfRule>
  </conditionalFormatting>
  <conditionalFormatting sqref="B12:C12">
    <cfRule type="expression" dxfId="1759" priority="3">
      <formula>$U12="y"</formula>
    </cfRule>
    <cfRule type="expression" dxfId="1758" priority="4">
      <formula>$T12="y"</formula>
    </cfRule>
  </conditionalFormatting>
  <conditionalFormatting sqref="R12:S12">
    <cfRule type="expression" dxfId="1757" priority="1">
      <formula>#REF!="y"</formula>
    </cfRule>
    <cfRule type="expression" dxfId="1756" priority="2">
      <formula>#REF!="y"</formula>
    </cfRule>
  </conditionalFormatting>
  <pageMargins left="0.70866141732283472" right="0.70866141732283472" top="0.74803149606299213" bottom="0.74803149606299213" header="0.31496062992125984" footer="0.31496062992125984"/>
  <pageSetup paperSize="9" scale="47" fitToHeight="0"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pageSetUpPr fitToPage="1"/>
  </sheetPr>
  <dimension ref="A1:CG72"/>
  <sheetViews>
    <sheetView zoomScale="70" zoomScaleNormal="70" workbookViewId="0">
      <selection activeCell="AD10" sqref="AD10:AE11"/>
    </sheetView>
  </sheetViews>
  <sheetFormatPr defaultColWidth="9.140625" defaultRowHeight="15"/>
  <cols>
    <col min="2" max="9" width="3.5703125" customWidth="1"/>
    <col min="10" max="10" width="4.28515625" customWidth="1"/>
    <col min="11" max="11" width="3.140625" customWidth="1"/>
    <col min="12" max="12" width="7.140625" bestFit="1" customWidth="1"/>
    <col min="13" max="15" width="3.5703125" customWidth="1"/>
    <col min="16" max="16" width="2.5703125" customWidth="1"/>
    <col min="17" max="42" width="3.5703125" customWidth="1"/>
    <col min="43" max="45" width="5" customWidth="1"/>
    <col min="46" max="46" width="3.42578125" customWidth="1"/>
    <col min="47" max="48" width="3.5703125" customWidth="1"/>
    <col min="49" max="49" width="25.7109375" customWidth="1"/>
    <col min="50" max="52" width="4.42578125" customWidth="1"/>
    <col min="53" max="55" width="3.5703125" customWidth="1"/>
    <col min="56" max="57" width="5" customWidth="1"/>
    <col min="58" max="58" width="5" style="7" customWidth="1"/>
    <col min="60" max="61" width="17.140625" customWidth="1"/>
    <col min="62" max="65" width="17" customWidth="1"/>
    <col min="66" max="66" width="5.140625" customWidth="1"/>
    <col min="67" max="82" width="16" customWidth="1"/>
  </cols>
  <sheetData>
    <row r="1" spans="1:85">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c r="BS1">
        <v>71</v>
      </c>
      <c r="BT1">
        <v>72</v>
      </c>
      <c r="BU1">
        <v>73</v>
      </c>
      <c r="BV1">
        <v>74</v>
      </c>
      <c r="BW1">
        <v>75</v>
      </c>
      <c r="BX1">
        <v>76</v>
      </c>
      <c r="BY1">
        <v>77</v>
      </c>
      <c r="BZ1">
        <v>78</v>
      </c>
      <c r="CA1">
        <v>79</v>
      </c>
      <c r="CB1">
        <v>80</v>
      </c>
      <c r="CC1">
        <v>81</v>
      </c>
      <c r="CD1">
        <v>82</v>
      </c>
      <c r="CE1">
        <v>83</v>
      </c>
      <c r="CF1">
        <v>84</v>
      </c>
      <c r="CG1">
        <v>85</v>
      </c>
    </row>
    <row r="2" spans="1:85">
      <c r="AW2" s="6"/>
      <c r="BF2"/>
      <c r="BG2" s="6">
        <f>AF11</f>
        <v>45343</v>
      </c>
      <c r="BH2" s="6">
        <f>AP10</f>
        <v>45343</v>
      </c>
      <c r="BI2" s="6">
        <f>AP11</f>
        <v>45343</v>
      </c>
      <c r="BR2">
        <f>AX4</f>
        <v>0</v>
      </c>
      <c r="BS2">
        <f>AY4</f>
        <v>0</v>
      </c>
      <c r="BT2">
        <f>AZ4</f>
        <v>0</v>
      </c>
      <c r="BU2" s="6"/>
      <c r="CG2" s="6"/>
    </row>
    <row r="3" spans="1:85" ht="15.75" thickBot="1"/>
    <row r="4" spans="1:85"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462" t="s">
        <v>1707</v>
      </c>
      <c r="AK4" s="463"/>
      <c r="AL4" s="463"/>
      <c r="AM4" s="463"/>
      <c r="AN4" s="463"/>
      <c r="AO4" s="463"/>
      <c r="AP4" s="463"/>
      <c r="AQ4" s="463"/>
      <c r="AR4" s="463"/>
      <c r="AS4" s="463"/>
      <c r="AT4" s="464"/>
      <c r="BF4"/>
      <c r="BJ4" s="6"/>
    </row>
    <row r="5" spans="1:85"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str">
        <f>'Lot Register'!$M$13</f>
        <v>CN22189</v>
      </c>
      <c r="AG5" s="460"/>
      <c r="AH5" s="460"/>
      <c r="AI5" s="461"/>
      <c r="AJ5" s="465"/>
      <c r="AK5" s="466"/>
      <c r="AL5" s="466"/>
      <c r="AM5" s="466"/>
      <c r="AN5" s="466"/>
      <c r="AO5" s="466"/>
      <c r="AP5" s="466"/>
      <c r="AQ5" s="466"/>
      <c r="AR5" s="466"/>
      <c r="AS5" s="466"/>
      <c r="AT5" s="467"/>
      <c r="BF5"/>
    </row>
    <row r="6" spans="1:85"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465"/>
      <c r="AK6" s="466"/>
      <c r="AL6" s="466"/>
      <c r="AM6" s="466"/>
      <c r="AN6" s="466"/>
      <c r="AO6" s="466"/>
      <c r="AP6" s="466"/>
      <c r="AQ6" s="466"/>
      <c r="AR6" s="466"/>
      <c r="AS6" s="466"/>
      <c r="AT6" s="467"/>
      <c r="BF6"/>
    </row>
    <row r="7" spans="1:85"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Register'!$J$2), "", 'Lot Register'!$J$2)</f>
        <v>45343</v>
      </c>
      <c r="AG7" s="469"/>
      <c r="AH7" s="469"/>
      <c r="AI7" s="470"/>
      <c r="AJ7" s="465"/>
      <c r="AK7" s="466"/>
      <c r="AL7" s="466"/>
      <c r="AM7" s="466"/>
      <c r="AN7" s="466"/>
      <c r="AO7" s="466"/>
      <c r="AP7" s="466"/>
      <c r="AQ7" s="466"/>
      <c r="AR7" s="466"/>
      <c r="AS7" s="466"/>
      <c r="AT7" s="467"/>
      <c r="BF7"/>
    </row>
    <row r="8" spans="1:85"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465"/>
      <c r="AK8" s="466"/>
      <c r="AL8" s="466"/>
      <c r="AM8" s="466"/>
      <c r="AN8" s="466"/>
      <c r="AO8" s="466"/>
      <c r="AP8" s="466"/>
      <c r="AQ8" s="466"/>
      <c r="AR8" s="466"/>
      <c r="AS8" s="466"/>
      <c r="AT8" s="467"/>
      <c r="BF8"/>
    </row>
    <row r="9" spans="1:85"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Register'!$K$2), "", 'Lot Register'!$K$2)</f>
        <v>45343</v>
      </c>
      <c r="AG9" s="469"/>
      <c r="AH9" s="469"/>
      <c r="AI9" s="470"/>
      <c r="AJ9" s="465"/>
      <c r="AK9" s="466"/>
      <c r="AL9" s="466"/>
      <c r="AM9" s="466"/>
      <c r="AN9" s="466"/>
      <c r="AO9" s="466"/>
      <c r="AP9" s="466"/>
      <c r="AQ9" s="466"/>
      <c r="AR9" s="466"/>
      <c r="AS9" s="466"/>
      <c r="AT9" s="467"/>
      <c r="BF9"/>
    </row>
    <row r="10" spans="1:85" ht="15.75" customHeight="1">
      <c r="B10" s="471" t="s">
        <v>58</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f>IF(ISBLANK('Lot Register'!$I$2), "", 'Lot Register'!$I$2)</f>
        <v>0</v>
      </c>
      <c r="AE10" s="449"/>
      <c r="AF10" s="451" t="s">
        <v>30</v>
      </c>
      <c r="AG10" s="451"/>
      <c r="AH10" s="451"/>
      <c r="AI10" s="452"/>
      <c r="AJ10" s="453" t="s">
        <v>6</v>
      </c>
      <c r="AK10" s="454"/>
      <c r="AL10" s="454"/>
      <c r="AM10" s="454"/>
      <c r="AN10" s="454"/>
      <c r="AO10" s="454"/>
      <c r="AP10" s="493">
        <f>IF(ISBLANK('Lot Register'!$L$2), "", 'Lot Register'!$L$2)</f>
        <v>45343</v>
      </c>
      <c r="AQ10" s="493"/>
      <c r="AR10" s="493"/>
      <c r="AS10" s="493"/>
      <c r="AT10" s="494"/>
      <c r="BF10"/>
    </row>
    <row r="11" spans="1:85" ht="15.75" customHeight="1" thickBot="1">
      <c r="B11" s="472"/>
      <c r="C11" s="401"/>
      <c r="D11" s="401"/>
      <c r="E11" s="401"/>
      <c r="F11" s="401"/>
      <c r="G11" s="401"/>
      <c r="H11" s="401"/>
      <c r="I11" s="402"/>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Register'!$L$2), "", 'Lot Register'!$L$2)</f>
        <v>45343</v>
      </c>
      <c r="AG11" s="496"/>
      <c r="AH11" s="496"/>
      <c r="AI11" s="497"/>
      <c r="AJ11" s="453" t="s">
        <v>7</v>
      </c>
      <c r="AK11" s="454"/>
      <c r="AL11" s="454"/>
      <c r="AM11" s="454"/>
      <c r="AN11" s="454"/>
      <c r="AO11" s="454"/>
      <c r="AP11" s="493">
        <f>IF(ISBLANK('Lot Register'!$M$2), "", 'Lot Register'!M2)</f>
        <v>45343</v>
      </c>
      <c r="AQ11" s="493"/>
      <c r="AR11" s="493"/>
      <c r="AS11" s="493"/>
      <c r="AT11" s="494"/>
      <c r="BF11"/>
    </row>
    <row r="12" spans="1:85" ht="31.5" customHeight="1" thickBot="1">
      <c r="B12" s="455" t="s">
        <v>76</v>
      </c>
      <c r="C12" s="456"/>
      <c r="D12" s="456"/>
      <c r="E12" s="456"/>
      <c r="F12" s="456"/>
      <c r="G12" s="456"/>
      <c r="H12" s="456"/>
      <c r="I12" s="456"/>
      <c r="J12" s="456"/>
      <c r="K12" s="456"/>
      <c r="L12" s="456"/>
      <c r="M12" s="456"/>
      <c r="N12" s="456"/>
      <c r="O12" s="456"/>
      <c r="P12" s="456"/>
      <c r="Q12" s="456"/>
      <c r="R12" s="456"/>
      <c r="S12" s="456"/>
      <c r="T12" s="456"/>
      <c r="U12" s="456"/>
      <c r="V12" s="456"/>
      <c r="W12" s="457"/>
      <c r="X12" s="458" t="s">
        <v>76</v>
      </c>
      <c r="Y12" s="456"/>
      <c r="Z12" s="456"/>
      <c r="AA12" s="456"/>
      <c r="AB12" s="456"/>
      <c r="AC12" s="456"/>
      <c r="AD12" s="456"/>
      <c r="AE12" s="456"/>
      <c r="AF12" s="456"/>
      <c r="AG12" s="456"/>
      <c r="AH12" s="456"/>
      <c r="AI12" s="456"/>
      <c r="AJ12" s="456"/>
      <c r="AK12" s="456"/>
      <c r="AL12" s="456"/>
      <c r="AM12" s="456"/>
      <c r="AN12" s="456"/>
      <c r="AO12" s="456"/>
      <c r="AP12" s="456"/>
      <c r="AQ12" s="456"/>
      <c r="AR12" s="456"/>
      <c r="AS12" s="456"/>
      <c r="AT12" s="459"/>
      <c r="BF12"/>
    </row>
    <row r="13" spans="1:85" ht="31.5" customHeight="1">
      <c r="B13" s="501" t="s">
        <v>1708</v>
      </c>
      <c r="C13" s="502"/>
      <c r="D13" s="502"/>
      <c r="E13" s="502"/>
      <c r="F13" s="502"/>
      <c r="G13" s="502"/>
      <c r="H13" s="502"/>
      <c r="I13" s="502"/>
      <c r="J13" s="502"/>
      <c r="K13" s="502"/>
      <c r="L13" s="417" t="s">
        <v>1714</v>
      </c>
      <c r="M13" s="417"/>
      <c r="N13" s="417"/>
      <c r="O13" s="417"/>
      <c r="P13" s="417" t="s">
        <v>1715</v>
      </c>
      <c r="Q13" s="417"/>
      <c r="R13" s="417"/>
      <c r="S13" s="417"/>
      <c r="T13" s="417" t="s">
        <v>283</v>
      </c>
      <c r="U13" s="417"/>
      <c r="V13" s="417"/>
      <c r="W13" s="417"/>
      <c r="X13" s="424" t="s">
        <v>1710</v>
      </c>
      <c r="Y13" s="424"/>
      <c r="Z13" s="424"/>
      <c r="AA13" s="424"/>
      <c r="AB13" s="424"/>
      <c r="AC13" s="424"/>
      <c r="AD13" s="424"/>
      <c r="AE13" s="424"/>
      <c r="AF13" s="424"/>
      <c r="AG13" s="424"/>
      <c r="AH13" s="424"/>
      <c r="AI13" s="424"/>
      <c r="AJ13" s="417" t="s">
        <v>1714</v>
      </c>
      <c r="AK13" s="417"/>
      <c r="AL13" s="417"/>
      <c r="AM13" s="417"/>
      <c r="AN13" s="417" t="s">
        <v>1715</v>
      </c>
      <c r="AO13" s="417"/>
      <c r="AP13" s="417"/>
      <c r="AQ13" s="417"/>
      <c r="AR13" s="431" t="s">
        <v>283</v>
      </c>
      <c r="AS13" s="431"/>
      <c r="AT13" s="432"/>
      <c r="AU13" s="5"/>
      <c r="BF13"/>
    </row>
    <row r="14" spans="1:85" ht="31.5" customHeight="1">
      <c r="B14" s="503" t="s">
        <v>1709</v>
      </c>
      <c r="C14" s="504"/>
      <c r="D14" s="504"/>
      <c r="E14" s="504"/>
      <c r="F14" s="504"/>
      <c r="G14" s="504"/>
      <c r="H14" s="504"/>
      <c r="I14" s="504"/>
      <c r="J14" s="504"/>
      <c r="K14" s="504"/>
      <c r="L14" s="396" t="s">
        <v>1714</v>
      </c>
      <c r="M14" s="396"/>
      <c r="N14" s="396"/>
      <c r="O14" s="396"/>
      <c r="P14" s="396" t="s">
        <v>1715</v>
      </c>
      <c r="Q14" s="396"/>
      <c r="R14" s="396"/>
      <c r="S14" s="396"/>
      <c r="T14" s="396" t="s">
        <v>283</v>
      </c>
      <c r="U14" s="396"/>
      <c r="V14" s="396"/>
      <c r="W14" s="396"/>
      <c r="X14" s="425" t="s">
        <v>1711</v>
      </c>
      <c r="Y14" s="425"/>
      <c r="Z14" s="425"/>
      <c r="AA14" s="425"/>
      <c r="AB14" s="425"/>
      <c r="AC14" s="425"/>
      <c r="AD14" s="425"/>
      <c r="AE14" s="425"/>
      <c r="AF14" s="425"/>
      <c r="AG14" s="425"/>
      <c r="AH14" s="425"/>
      <c r="AI14" s="425"/>
      <c r="AJ14" s="396" t="s">
        <v>1714</v>
      </c>
      <c r="AK14" s="396"/>
      <c r="AL14" s="396"/>
      <c r="AM14" s="396"/>
      <c r="AN14" s="396" t="s">
        <v>1715</v>
      </c>
      <c r="AO14" s="396"/>
      <c r="AP14" s="396"/>
      <c r="AQ14" s="396"/>
      <c r="AR14" s="433" t="s">
        <v>283</v>
      </c>
      <c r="AS14" s="433"/>
      <c r="AT14" s="434"/>
      <c r="BF14"/>
    </row>
    <row r="15" spans="1:85" ht="31.5" customHeight="1" thickBot="1">
      <c r="B15" s="422" t="s">
        <v>1712</v>
      </c>
      <c r="C15" s="423"/>
      <c r="D15" s="423"/>
      <c r="E15" s="423"/>
      <c r="F15" s="423"/>
      <c r="G15" s="423"/>
      <c r="H15" s="423"/>
      <c r="I15" s="423"/>
      <c r="J15" s="423"/>
      <c r="K15" s="423"/>
      <c r="L15" s="395" t="s">
        <v>1714</v>
      </c>
      <c r="M15" s="395"/>
      <c r="N15" s="395"/>
      <c r="O15" s="395"/>
      <c r="P15" s="395" t="s">
        <v>1715</v>
      </c>
      <c r="Q15" s="395"/>
      <c r="R15" s="395"/>
      <c r="S15" s="395"/>
      <c r="T15" s="395" t="s">
        <v>283</v>
      </c>
      <c r="U15" s="395"/>
      <c r="V15" s="395"/>
      <c r="W15" s="395"/>
      <c r="X15" s="426" t="s">
        <v>1713</v>
      </c>
      <c r="Y15" s="426"/>
      <c r="Z15" s="426"/>
      <c r="AA15" s="426"/>
      <c r="AB15" s="426"/>
      <c r="AC15" s="426"/>
      <c r="AD15" s="426"/>
      <c r="AE15" s="426"/>
      <c r="AF15" s="426"/>
      <c r="AG15" s="426"/>
      <c r="AH15" s="426"/>
      <c r="AI15" s="426"/>
      <c r="AJ15" s="395" t="s">
        <v>1714</v>
      </c>
      <c r="AK15" s="395"/>
      <c r="AL15" s="395"/>
      <c r="AM15" s="395"/>
      <c r="AN15" s="395" t="s">
        <v>1715</v>
      </c>
      <c r="AO15" s="395"/>
      <c r="AP15" s="395"/>
      <c r="AQ15" s="395"/>
      <c r="AR15" s="436" t="s">
        <v>283</v>
      </c>
      <c r="AS15" s="436"/>
      <c r="AT15" s="437"/>
      <c r="BF15"/>
    </row>
    <row r="16" spans="1:85" ht="19.5" customHeight="1" thickBot="1">
      <c r="B16" s="420"/>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AQ16" s="410"/>
      <c r="AR16" s="410"/>
      <c r="AS16" s="410"/>
      <c r="AT16" s="421"/>
      <c r="BF16"/>
    </row>
    <row r="17" spans="2:58" ht="31.5" customHeight="1" thickBot="1">
      <c r="B17" s="375" t="s">
        <v>2</v>
      </c>
      <c r="C17" s="376"/>
      <c r="D17" s="376"/>
      <c r="E17" s="376"/>
      <c r="F17" s="376"/>
      <c r="G17" s="376"/>
      <c r="H17" s="376"/>
      <c r="I17" s="376"/>
      <c r="J17" s="376"/>
      <c r="K17" s="376"/>
      <c r="L17" s="376"/>
      <c r="M17" s="376"/>
      <c r="N17" s="376"/>
      <c r="O17" s="376"/>
      <c r="P17" s="376"/>
      <c r="Q17" s="376"/>
      <c r="R17" s="376"/>
      <c r="S17" s="376"/>
      <c r="T17" s="376"/>
      <c r="U17" s="376"/>
      <c r="V17" s="376"/>
      <c r="W17" s="415"/>
      <c r="X17" s="416" t="s">
        <v>2102</v>
      </c>
      <c r="Y17" s="376"/>
      <c r="Z17" s="376"/>
      <c r="AA17" s="376"/>
      <c r="AB17" s="376"/>
      <c r="AC17" s="415"/>
      <c r="AD17" s="416" t="s">
        <v>34</v>
      </c>
      <c r="AE17" s="376"/>
      <c r="AF17" s="376"/>
      <c r="AG17" s="376"/>
      <c r="AH17" s="376"/>
      <c r="AI17" s="415"/>
      <c r="AJ17" s="435" t="s">
        <v>1716</v>
      </c>
      <c r="AK17" s="435"/>
      <c r="AL17" s="435"/>
      <c r="AM17" s="435"/>
      <c r="AN17" s="435" t="s">
        <v>2043</v>
      </c>
      <c r="AO17" s="435"/>
      <c r="AP17" s="435"/>
      <c r="AQ17" s="435"/>
      <c r="AR17" s="416" t="s">
        <v>1717</v>
      </c>
      <c r="AS17" s="376"/>
      <c r="AT17" s="377"/>
      <c r="BF17"/>
    </row>
    <row r="18" spans="2:58" ht="31.5" customHeight="1">
      <c r="B18" s="505" t="str">
        <f>IF(ISBLANK('Lot Register'!$E$2), "", 'Lot Register'!$E2)</f>
        <v>Example ITP Entry</v>
      </c>
      <c r="C18" s="506"/>
      <c r="D18" s="506"/>
      <c r="E18" s="506"/>
      <c r="F18" s="506"/>
      <c r="G18" s="506"/>
      <c r="H18" s="506"/>
      <c r="I18" s="506"/>
      <c r="J18" s="506"/>
      <c r="K18" s="506"/>
      <c r="L18" s="506"/>
      <c r="M18" s="506"/>
      <c r="N18" s="506"/>
      <c r="O18" s="506"/>
      <c r="P18" s="506"/>
      <c r="Q18" s="506"/>
      <c r="R18" s="506"/>
      <c r="S18" s="506"/>
      <c r="T18" s="506"/>
      <c r="U18" s="506"/>
      <c r="V18" s="506"/>
      <c r="W18" s="506"/>
      <c r="X18" s="507">
        <f>IF(ISBLANK('Lot Register'!$N$2), "", 'Lot Register'!$N$2)</f>
        <v>1000.01</v>
      </c>
      <c r="Y18" s="508"/>
      <c r="Z18" s="508"/>
      <c r="AA18" s="508"/>
      <c r="AB18" s="508"/>
      <c r="AC18" s="509"/>
      <c r="AD18" s="507" t="str">
        <f>IF(ISBLANK('Lot Register'!$O$2), "", 'Lot Register'!$O$2)</f>
        <v>LS</v>
      </c>
      <c r="AE18" s="508"/>
      <c r="AF18" s="508"/>
      <c r="AG18" s="508"/>
      <c r="AH18" s="508"/>
      <c r="AI18" s="509"/>
      <c r="AJ18" s="498">
        <f>IF(ISBLANK('Lot Register'!$P2), "", 'Lot Register'!$P2)</f>
        <v>1</v>
      </c>
      <c r="AK18" s="499"/>
      <c r="AL18" s="499"/>
      <c r="AM18" s="500"/>
      <c r="AN18" s="511" t="str">
        <f>IF(ISBLANK('Lot Register'!$Q$2), "", 'Lot Register'!$Q$2)</f>
        <v>February</v>
      </c>
      <c r="AO18" s="512"/>
      <c r="AP18" s="512"/>
      <c r="AQ18" s="513"/>
      <c r="AR18" s="499"/>
      <c r="AS18" s="499"/>
      <c r="AT18" s="510"/>
      <c r="BF18"/>
    </row>
    <row r="19" spans="2:58" ht="32.25" customHeight="1">
      <c r="B19" s="390" t="str">
        <f>IF(ISBLANK('Lot Register'!$E$3), "", 'Lot Register'!$E3)</f>
        <v/>
      </c>
      <c r="C19" s="391"/>
      <c r="D19" s="391"/>
      <c r="E19" s="391"/>
      <c r="F19" s="391"/>
      <c r="G19" s="391"/>
      <c r="H19" s="391"/>
      <c r="I19" s="391"/>
      <c r="J19" s="391"/>
      <c r="K19" s="391"/>
      <c r="L19" s="391"/>
      <c r="M19" s="391"/>
      <c r="N19" s="391"/>
      <c r="O19" s="391"/>
      <c r="P19" s="391"/>
      <c r="Q19" s="391"/>
      <c r="R19" s="391"/>
      <c r="S19" s="391"/>
      <c r="T19" s="391"/>
      <c r="U19" s="391"/>
      <c r="V19" s="391"/>
      <c r="W19" s="391"/>
      <c r="X19" s="388" t="str">
        <f>IF(ISBLANK('Lot Register'!$N3), "", 'Lot Register'!$N3)</f>
        <v/>
      </c>
      <c r="Y19" s="386"/>
      <c r="Z19" s="386"/>
      <c r="AA19" s="386"/>
      <c r="AB19" s="386"/>
      <c r="AC19" s="387"/>
      <c r="AD19" s="388" t="str">
        <f>IF(ISBLANK('Lot Register'!$O3), "", 'Lot Register'!$O3)</f>
        <v/>
      </c>
      <c r="AE19" s="386"/>
      <c r="AF19" s="386"/>
      <c r="AG19" s="386"/>
      <c r="AH19" s="386"/>
      <c r="AI19" s="387"/>
      <c r="AJ19" s="388" t="str">
        <f>IF(ISBLANK('Lot Register'!$P3), "", 'Lot Register'!$P3)</f>
        <v/>
      </c>
      <c r="AK19" s="386"/>
      <c r="AL19" s="386"/>
      <c r="AM19" s="387"/>
      <c r="AN19" s="392" t="str">
        <f>IF(ISBLANK('Lot Register'!$Q3), "", 'Lot Register'!$Q3)</f>
        <v/>
      </c>
      <c r="AO19" s="393"/>
      <c r="AP19" s="393"/>
      <c r="AQ19" s="394"/>
      <c r="AR19" s="386"/>
      <c r="AS19" s="386"/>
      <c r="AT19" s="389"/>
      <c r="BF19"/>
    </row>
    <row r="20" spans="2:58" ht="32.25" customHeight="1">
      <c r="B20" s="390" t="str">
        <f>IF(ISBLANK('Lot Register'!$E$4), "", 'Lot Register'!$E4)</f>
        <v/>
      </c>
      <c r="C20" s="391"/>
      <c r="D20" s="391"/>
      <c r="E20" s="391"/>
      <c r="F20" s="391"/>
      <c r="G20" s="391"/>
      <c r="H20" s="391"/>
      <c r="I20" s="391"/>
      <c r="J20" s="391"/>
      <c r="K20" s="391"/>
      <c r="L20" s="391"/>
      <c r="M20" s="391"/>
      <c r="N20" s="391"/>
      <c r="O20" s="391"/>
      <c r="P20" s="391"/>
      <c r="Q20" s="391"/>
      <c r="R20" s="391"/>
      <c r="S20" s="391"/>
      <c r="T20" s="391"/>
      <c r="U20" s="391"/>
      <c r="V20" s="391"/>
      <c r="W20" s="391"/>
      <c r="X20" s="388" t="str">
        <f>IF(ISBLANK('Lot Register'!$N4), "", 'Lot Register'!$N4)</f>
        <v/>
      </c>
      <c r="Y20" s="386"/>
      <c r="Z20" s="386"/>
      <c r="AA20" s="386"/>
      <c r="AB20" s="386"/>
      <c r="AC20" s="387"/>
      <c r="AD20" s="388" t="str">
        <f>IF(ISBLANK('Lot Register'!$O4), "", 'Lot Register'!$O4)</f>
        <v/>
      </c>
      <c r="AE20" s="386"/>
      <c r="AF20" s="386"/>
      <c r="AG20" s="386"/>
      <c r="AH20" s="386"/>
      <c r="AI20" s="387"/>
      <c r="AJ20" s="388" t="str">
        <f>IF(ISBLANK('Lot Register'!$P4), "", 'Lot Register'!$P4)</f>
        <v/>
      </c>
      <c r="AK20" s="386"/>
      <c r="AL20" s="386"/>
      <c r="AM20" s="387"/>
      <c r="AN20" s="392" t="str">
        <f>IF(ISBLANK('Lot Register'!$Q4), "", 'Lot Register'!$Q4)</f>
        <v/>
      </c>
      <c r="AO20" s="393"/>
      <c r="AP20" s="393"/>
      <c r="AQ20" s="394"/>
      <c r="AR20" s="386"/>
      <c r="AS20" s="386"/>
      <c r="AT20" s="389"/>
      <c r="BF20"/>
    </row>
    <row r="21" spans="2:58" ht="32.25" customHeight="1">
      <c r="B21" s="390" t="str">
        <f>IF(ISBLANK('Lot Register'!$E$5), "", 'Lot Register'!$E5)</f>
        <v/>
      </c>
      <c r="C21" s="391"/>
      <c r="D21" s="391"/>
      <c r="E21" s="391"/>
      <c r="F21" s="391"/>
      <c r="G21" s="391"/>
      <c r="H21" s="391"/>
      <c r="I21" s="391"/>
      <c r="J21" s="391"/>
      <c r="K21" s="391"/>
      <c r="L21" s="391"/>
      <c r="M21" s="391"/>
      <c r="N21" s="391"/>
      <c r="O21" s="391"/>
      <c r="P21" s="391"/>
      <c r="Q21" s="391"/>
      <c r="R21" s="391"/>
      <c r="S21" s="391"/>
      <c r="T21" s="391"/>
      <c r="U21" s="391"/>
      <c r="V21" s="391"/>
      <c r="W21" s="391"/>
      <c r="X21" s="388" t="str">
        <f>IF(ISBLANK('Lot Register'!$N5), "", 'Lot Register'!$N5)</f>
        <v/>
      </c>
      <c r="Y21" s="386"/>
      <c r="Z21" s="386"/>
      <c r="AA21" s="386"/>
      <c r="AB21" s="386"/>
      <c r="AC21" s="387"/>
      <c r="AD21" s="388" t="str">
        <f>IF(ISBLANK('Lot Register'!$O5), "", 'Lot Register'!$O5)</f>
        <v/>
      </c>
      <c r="AE21" s="386"/>
      <c r="AF21" s="386"/>
      <c r="AG21" s="386"/>
      <c r="AH21" s="386"/>
      <c r="AI21" s="387"/>
      <c r="AJ21" s="388" t="str">
        <f>IF(ISBLANK('Lot Register'!$P5), "", 'Lot Register'!$P5)</f>
        <v/>
      </c>
      <c r="AK21" s="386"/>
      <c r="AL21" s="386"/>
      <c r="AM21" s="387"/>
      <c r="AN21" s="392" t="str">
        <f>IF(ISBLANK('Lot Register'!$Q5), "", 'Lot Register'!$Q5)</f>
        <v/>
      </c>
      <c r="AO21" s="393"/>
      <c r="AP21" s="393"/>
      <c r="AQ21" s="394"/>
      <c r="AR21" s="386"/>
      <c r="AS21" s="386"/>
      <c r="AT21" s="389"/>
      <c r="BF21"/>
    </row>
    <row r="22" spans="2:58" ht="32.25" customHeight="1">
      <c r="B22" s="390" t="str">
        <f>IF(ISBLANK('Lot Register'!$E$6), "", 'Lot Register'!$E6)</f>
        <v/>
      </c>
      <c r="C22" s="391"/>
      <c r="D22" s="391"/>
      <c r="E22" s="391"/>
      <c r="F22" s="391"/>
      <c r="G22" s="391"/>
      <c r="H22" s="391"/>
      <c r="I22" s="391"/>
      <c r="J22" s="391"/>
      <c r="K22" s="391"/>
      <c r="L22" s="391"/>
      <c r="M22" s="391"/>
      <c r="N22" s="391"/>
      <c r="O22" s="391"/>
      <c r="P22" s="391"/>
      <c r="Q22" s="391"/>
      <c r="R22" s="391"/>
      <c r="S22" s="391"/>
      <c r="T22" s="391"/>
      <c r="U22" s="391"/>
      <c r="V22" s="391"/>
      <c r="W22" s="391"/>
      <c r="X22" s="388" t="str">
        <f>IF(ISBLANK('Lot Register'!$N6), "", 'Lot Register'!$N6)</f>
        <v/>
      </c>
      <c r="Y22" s="386"/>
      <c r="Z22" s="386"/>
      <c r="AA22" s="386"/>
      <c r="AB22" s="386"/>
      <c r="AC22" s="387"/>
      <c r="AD22" s="391" t="str">
        <f>IF(ISBLANK('Lot Register'!$O6), "", 'Lot Register'!$O6)</f>
        <v/>
      </c>
      <c r="AE22" s="391"/>
      <c r="AF22" s="391"/>
      <c r="AG22" s="391"/>
      <c r="AH22" s="391"/>
      <c r="AI22" s="391"/>
      <c r="AJ22" s="391" t="str">
        <f>IF(ISBLANK('Lot Register'!$P6), "", 'Lot Register'!$P6)</f>
        <v/>
      </c>
      <c r="AK22" s="391"/>
      <c r="AL22" s="391"/>
      <c r="AM22" s="391"/>
      <c r="AN22" s="392" t="str">
        <f>IF(ISBLANK('Lot Register'!$Q6), "", 'Lot Register'!$Q6)</f>
        <v/>
      </c>
      <c r="AO22" s="393"/>
      <c r="AP22" s="393"/>
      <c r="AQ22" s="394"/>
      <c r="AR22" s="386"/>
      <c r="AS22" s="386"/>
      <c r="AT22" s="389"/>
      <c r="BF22"/>
    </row>
    <row r="23" spans="2:58" ht="31.5" customHeight="1">
      <c r="B23" s="390" t="str">
        <f>IF(ISBLANK('Lot Register'!$E$7), "", 'Lot Register'!$E7)</f>
        <v/>
      </c>
      <c r="C23" s="391"/>
      <c r="D23" s="391"/>
      <c r="E23" s="391"/>
      <c r="F23" s="391"/>
      <c r="G23" s="391"/>
      <c r="H23" s="391"/>
      <c r="I23" s="391"/>
      <c r="J23" s="391"/>
      <c r="K23" s="391"/>
      <c r="L23" s="391"/>
      <c r="M23" s="391"/>
      <c r="N23" s="391"/>
      <c r="O23" s="391"/>
      <c r="P23" s="391"/>
      <c r="Q23" s="391"/>
      <c r="R23" s="391"/>
      <c r="S23" s="391"/>
      <c r="T23" s="391"/>
      <c r="U23" s="391"/>
      <c r="V23" s="391"/>
      <c r="W23" s="391"/>
      <c r="X23" s="388" t="str">
        <f>IF(ISBLANK('Lot Register'!$N7), "", 'Lot Register'!$N7)</f>
        <v/>
      </c>
      <c r="Y23" s="386"/>
      <c r="Z23" s="386"/>
      <c r="AA23" s="386"/>
      <c r="AB23" s="386"/>
      <c r="AC23" s="387"/>
      <c r="AD23" s="388" t="str">
        <f>IF(ISBLANK('Lot Register'!$O7), "", 'Lot Register'!$O7)</f>
        <v/>
      </c>
      <c r="AE23" s="386"/>
      <c r="AF23" s="386"/>
      <c r="AG23" s="386"/>
      <c r="AH23" s="386"/>
      <c r="AI23" s="387"/>
      <c r="AJ23" s="388" t="str">
        <f>IF(ISBLANK('Lot Register'!$P7), "", 'Lot Register'!$P7)</f>
        <v/>
      </c>
      <c r="AK23" s="386"/>
      <c r="AL23" s="386"/>
      <c r="AM23" s="387"/>
      <c r="AN23" s="392" t="str">
        <f>IF(ISBLANK('Lot Register'!$Q7), "", 'Lot Register'!$Q7)</f>
        <v/>
      </c>
      <c r="AO23" s="393"/>
      <c r="AP23" s="393"/>
      <c r="AQ23" s="394"/>
      <c r="AR23" s="386"/>
      <c r="AS23" s="386"/>
      <c r="AT23" s="389"/>
      <c r="BF23"/>
    </row>
    <row r="24" spans="2:58" ht="31.5" customHeight="1">
      <c r="B24" s="390" t="str">
        <f>IF(ISBLANK('Lot Register'!$E$8), "", 'Lot Register'!$E8)</f>
        <v/>
      </c>
      <c r="C24" s="391"/>
      <c r="D24" s="391"/>
      <c r="E24" s="391"/>
      <c r="F24" s="391"/>
      <c r="G24" s="391"/>
      <c r="H24" s="391"/>
      <c r="I24" s="391"/>
      <c r="J24" s="391"/>
      <c r="K24" s="391"/>
      <c r="L24" s="391"/>
      <c r="M24" s="391"/>
      <c r="N24" s="391"/>
      <c r="O24" s="391"/>
      <c r="P24" s="391"/>
      <c r="Q24" s="391"/>
      <c r="R24" s="391"/>
      <c r="S24" s="391"/>
      <c r="T24" s="391"/>
      <c r="U24" s="391"/>
      <c r="V24" s="391"/>
      <c r="W24" s="391"/>
      <c r="X24" s="388" t="str">
        <f>IF(ISBLANK('Lot Register'!$N8), "", 'Lot Register'!$N8)</f>
        <v/>
      </c>
      <c r="Y24" s="386"/>
      <c r="Z24" s="386"/>
      <c r="AA24" s="386"/>
      <c r="AB24" s="386"/>
      <c r="AC24" s="387"/>
      <c r="AD24" s="391" t="str">
        <f>IF(ISBLANK('Lot Register'!$O8), "", 'Lot Register'!$O8)</f>
        <v/>
      </c>
      <c r="AE24" s="391"/>
      <c r="AF24" s="391"/>
      <c r="AG24" s="391"/>
      <c r="AH24" s="391"/>
      <c r="AI24" s="391"/>
      <c r="AJ24" s="391" t="str">
        <f>IF(ISBLANK('Lot Register'!$P8), "", 'Lot Register'!$P8)</f>
        <v/>
      </c>
      <c r="AK24" s="391"/>
      <c r="AL24" s="391"/>
      <c r="AM24" s="391"/>
      <c r="AN24" s="392" t="str">
        <f>IF(ISBLANK('Lot Register'!$Q8), "", 'Lot Register'!$Q8)</f>
        <v/>
      </c>
      <c r="AO24" s="393"/>
      <c r="AP24" s="393"/>
      <c r="AQ24" s="394"/>
      <c r="AR24" s="386"/>
      <c r="AS24" s="386"/>
      <c r="AT24" s="389"/>
      <c r="BF24"/>
    </row>
    <row r="25" spans="2:58" ht="31.5" customHeight="1">
      <c r="B25" s="390" t="str">
        <f>IF(ISBLANK('Lot Register'!$E$9), "", 'Lot Register'!$E9)</f>
        <v/>
      </c>
      <c r="C25" s="391"/>
      <c r="D25" s="391"/>
      <c r="E25" s="391"/>
      <c r="F25" s="391"/>
      <c r="G25" s="391"/>
      <c r="H25" s="391"/>
      <c r="I25" s="391"/>
      <c r="J25" s="391"/>
      <c r="K25" s="391"/>
      <c r="L25" s="391"/>
      <c r="M25" s="391"/>
      <c r="N25" s="391"/>
      <c r="O25" s="391"/>
      <c r="P25" s="391"/>
      <c r="Q25" s="391"/>
      <c r="R25" s="391"/>
      <c r="S25" s="391"/>
      <c r="T25" s="391"/>
      <c r="U25" s="391"/>
      <c r="V25" s="391"/>
      <c r="W25" s="391"/>
      <c r="X25" s="388" t="str">
        <f>IF(ISBLANK('Lot Register'!$N9), "", 'Lot Register'!$N9)</f>
        <v/>
      </c>
      <c r="Y25" s="386"/>
      <c r="Z25" s="386"/>
      <c r="AA25" s="386"/>
      <c r="AB25" s="386"/>
      <c r="AC25" s="387"/>
      <c r="AD25" s="388" t="str">
        <f>IF(ISBLANK('Lot Register'!$O9), "", 'Lot Register'!$O9)</f>
        <v/>
      </c>
      <c r="AE25" s="386"/>
      <c r="AF25" s="386"/>
      <c r="AG25" s="386"/>
      <c r="AH25" s="386"/>
      <c r="AI25" s="387"/>
      <c r="AJ25" s="388" t="str">
        <f>IF(ISBLANK('Lot Register'!$P9), "", 'Lot Register'!$P9)</f>
        <v/>
      </c>
      <c r="AK25" s="386"/>
      <c r="AL25" s="386"/>
      <c r="AM25" s="387"/>
      <c r="AN25" s="392" t="str">
        <f>IF(ISBLANK('Lot Register'!$Q9), "", 'Lot Register'!$Q9)</f>
        <v/>
      </c>
      <c r="AO25" s="393"/>
      <c r="AP25" s="393"/>
      <c r="AQ25" s="394"/>
      <c r="AR25" s="386"/>
      <c r="AS25" s="386"/>
      <c r="AT25" s="389"/>
      <c r="BF25"/>
    </row>
    <row r="26" spans="2:58" ht="31.5" customHeight="1" thickBot="1">
      <c r="B26" s="390" t="str">
        <f>IF(ISBLANK('Lot Register'!$E$10), "", 'Lot Register'!$E10)</f>
        <v/>
      </c>
      <c r="C26" s="391"/>
      <c r="D26" s="391"/>
      <c r="E26" s="391"/>
      <c r="F26" s="391"/>
      <c r="G26" s="391"/>
      <c r="H26" s="391"/>
      <c r="I26" s="391"/>
      <c r="J26" s="391"/>
      <c r="K26" s="391"/>
      <c r="L26" s="391"/>
      <c r="M26" s="391"/>
      <c r="N26" s="391"/>
      <c r="O26" s="391"/>
      <c r="P26" s="391"/>
      <c r="Q26" s="391"/>
      <c r="R26" s="391"/>
      <c r="S26" s="391"/>
      <c r="T26" s="391"/>
      <c r="U26" s="391"/>
      <c r="V26" s="391"/>
      <c r="W26" s="391"/>
      <c r="X26" s="388" t="str">
        <f>IF(ISBLANK('Lot Register'!$N10), "", 'Lot Register'!$N10)</f>
        <v/>
      </c>
      <c r="Y26" s="386"/>
      <c r="Z26" s="386"/>
      <c r="AA26" s="386"/>
      <c r="AB26" s="386"/>
      <c r="AC26" s="387"/>
      <c r="AD26" s="391" t="str">
        <f>IF(ISBLANK('Lot Register'!$O10), "", 'Lot Register'!$O10)</f>
        <v/>
      </c>
      <c r="AE26" s="391"/>
      <c r="AF26" s="391"/>
      <c r="AG26" s="391"/>
      <c r="AH26" s="391"/>
      <c r="AI26" s="391"/>
      <c r="AJ26" s="391" t="str">
        <f>IF(ISBLANK('Lot Register'!$P10), "", 'Lot Register'!$P10)</f>
        <v/>
      </c>
      <c r="AK26" s="391"/>
      <c r="AL26" s="391"/>
      <c r="AM26" s="391"/>
      <c r="AN26" s="392" t="str">
        <f>IF(ISBLANK('Lot Register'!$Q10), "", 'Lot Register'!$Q10)</f>
        <v/>
      </c>
      <c r="AO26" s="393"/>
      <c r="AP26" s="393"/>
      <c r="AQ26" s="394"/>
      <c r="AR26" s="386"/>
      <c r="AS26" s="386"/>
      <c r="AT26" s="389"/>
      <c r="BF26"/>
    </row>
    <row r="27" spans="2:58" ht="31.5" hidden="1" customHeight="1">
      <c r="B27" s="390" t="e">
        <f>IF(ISBLANK('Lot Register'!#REF!), "", 'Lot Register'!#REF!)</f>
        <v>#REF!</v>
      </c>
      <c r="C27" s="391"/>
      <c r="D27" s="391"/>
      <c r="E27" s="391"/>
      <c r="F27" s="391"/>
      <c r="G27" s="391"/>
      <c r="H27" s="391"/>
      <c r="I27" s="391"/>
      <c r="J27" s="391"/>
      <c r="K27" s="391"/>
      <c r="L27" s="391"/>
      <c r="M27" s="391"/>
      <c r="N27" s="391"/>
      <c r="O27" s="391"/>
      <c r="P27" s="391"/>
      <c r="Q27" s="391"/>
      <c r="R27" s="391"/>
      <c r="S27" s="391"/>
      <c r="T27" s="391"/>
      <c r="U27" s="391"/>
      <c r="V27" s="391"/>
      <c r="W27" s="391"/>
      <c r="X27" s="388" t="e">
        <f>IF(ISBLANK('Lot Register'!#REF!), "", 'Lot Register'!#REF!)</f>
        <v>#REF!</v>
      </c>
      <c r="Y27" s="386"/>
      <c r="Z27" s="386"/>
      <c r="AA27" s="386"/>
      <c r="AB27" s="386"/>
      <c r="AC27" s="387"/>
      <c r="AD27" s="388" t="e">
        <f>IF(ISBLANK('Lot Register'!#REF!), "", 'Lot Register'!#REF!)</f>
        <v>#REF!</v>
      </c>
      <c r="AE27" s="386"/>
      <c r="AF27" s="386"/>
      <c r="AG27" s="386"/>
      <c r="AH27" s="386"/>
      <c r="AI27" s="387"/>
      <c r="AJ27" s="388" t="e">
        <f>IF(ISBLANK('Lot Register'!#REF!), "", 'Lot Register'!#REF!)</f>
        <v>#REF!</v>
      </c>
      <c r="AK27" s="386"/>
      <c r="AL27" s="386"/>
      <c r="AM27" s="387"/>
      <c r="AN27" s="388" t="e">
        <f>IF(ISBLANK('Lot Register'!#REF!), "", 'Lot Register'!#REF!)</f>
        <v>#REF!</v>
      </c>
      <c r="AO27" s="386"/>
      <c r="AP27" s="386"/>
      <c r="AQ27" s="387"/>
      <c r="AR27" s="386"/>
      <c r="AS27" s="386"/>
      <c r="AT27" s="389"/>
      <c r="BF27"/>
    </row>
    <row r="28" spans="2:58" ht="31.5" hidden="1" customHeight="1" thickBot="1">
      <c r="B28" s="390" t="e">
        <f>IF(ISBLANK('Lot Register'!#REF!), "", 'Lot Register'!#REF!)</f>
        <v>#REF!</v>
      </c>
      <c r="C28" s="391"/>
      <c r="D28" s="391"/>
      <c r="E28" s="391"/>
      <c r="F28" s="391"/>
      <c r="G28" s="391"/>
      <c r="H28" s="391"/>
      <c r="I28" s="391"/>
      <c r="J28" s="391"/>
      <c r="K28" s="391"/>
      <c r="L28" s="391"/>
      <c r="M28" s="391"/>
      <c r="N28" s="391"/>
      <c r="O28" s="391"/>
      <c r="P28" s="391"/>
      <c r="Q28" s="391"/>
      <c r="R28" s="391"/>
      <c r="S28" s="391"/>
      <c r="T28" s="391"/>
      <c r="U28" s="391"/>
      <c r="V28" s="391"/>
      <c r="W28" s="391"/>
      <c r="X28" s="388" t="e">
        <f>IF(ISBLANK('Lot Register'!#REF!), "", 'Lot Register'!#REF!)</f>
        <v>#REF!</v>
      </c>
      <c r="Y28" s="386"/>
      <c r="Z28" s="386"/>
      <c r="AA28" s="386"/>
      <c r="AB28" s="386"/>
      <c r="AC28" s="387"/>
      <c r="AD28" s="391" t="e">
        <f>IF(ISBLANK('Lot Register'!#REF!), "", 'Lot Register'!#REF!)</f>
        <v>#REF!</v>
      </c>
      <c r="AE28" s="391"/>
      <c r="AF28" s="391"/>
      <c r="AG28" s="391"/>
      <c r="AH28" s="391"/>
      <c r="AI28" s="391"/>
      <c r="AJ28" s="391" t="e">
        <f>IF(ISBLANK('Lot Register'!#REF!), "", 'Lot Register'!#REF!)</f>
        <v>#REF!</v>
      </c>
      <c r="AK28" s="391"/>
      <c r="AL28" s="391"/>
      <c r="AM28" s="391"/>
      <c r="AN28" s="391" t="e">
        <f>IF(ISBLANK('Lot Register'!#REF!), "", 'Lot Register'!#REF!)</f>
        <v>#REF!</v>
      </c>
      <c r="AO28" s="391"/>
      <c r="AP28" s="391"/>
      <c r="AQ28" s="391"/>
      <c r="AR28" s="386"/>
      <c r="AS28" s="386"/>
      <c r="AT28" s="389"/>
      <c r="BF28"/>
    </row>
    <row r="29" spans="2:58" ht="31.5" hidden="1" customHeight="1">
      <c r="B29" s="385" t="e">
        <f>IF(ISBLANK('Lot Register'!#REF!), "", 'Lot Register'!#REF!)</f>
        <v>#REF!</v>
      </c>
      <c r="C29" s="386"/>
      <c r="D29" s="386"/>
      <c r="E29" s="386"/>
      <c r="F29" s="386"/>
      <c r="G29" s="386"/>
      <c r="H29" s="386"/>
      <c r="I29" s="386"/>
      <c r="J29" s="386"/>
      <c r="K29" s="386"/>
      <c r="L29" s="386"/>
      <c r="M29" s="386"/>
      <c r="N29" s="386"/>
      <c r="O29" s="386"/>
      <c r="P29" s="386"/>
      <c r="Q29" s="386"/>
      <c r="R29" s="386"/>
      <c r="S29" s="386"/>
      <c r="T29" s="386"/>
      <c r="U29" s="386"/>
      <c r="V29" s="386"/>
      <c r="W29" s="387"/>
      <c r="X29" s="388" t="e">
        <f>IF(ISBLANK('Lot Register'!#REF!), "", 'Lot Register'!#REF!)</f>
        <v>#REF!</v>
      </c>
      <c r="Y29" s="386"/>
      <c r="Z29" s="386"/>
      <c r="AA29" s="386"/>
      <c r="AB29" s="386"/>
      <c r="AC29" s="387"/>
      <c r="AD29" s="388" t="e">
        <f>IF(ISBLANK('Lot Register'!#REF!), "", 'Lot Register'!#REF!)</f>
        <v>#REF!</v>
      </c>
      <c r="AE29" s="386"/>
      <c r="AF29" s="386"/>
      <c r="AG29" s="386"/>
      <c r="AH29" s="386"/>
      <c r="AI29" s="387"/>
      <c r="AJ29" s="388" t="e">
        <f>IF(ISBLANK('Lot Register'!#REF!), "", 'Lot Register'!#REF!)</f>
        <v>#REF!</v>
      </c>
      <c r="AK29" s="386"/>
      <c r="AL29" s="386"/>
      <c r="AM29" s="387"/>
      <c r="AN29" s="388" t="e">
        <f>IF(ISBLANK('Lot Register'!#REF!), "", 'Lot Register'!#REF!)</f>
        <v>#REF!</v>
      </c>
      <c r="AO29" s="386"/>
      <c r="AP29" s="386"/>
      <c r="AQ29" s="387"/>
      <c r="AR29" s="388"/>
      <c r="AS29" s="386"/>
      <c r="AT29" s="389"/>
      <c r="BF29"/>
    </row>
    <row r="30" spans="2:58" ht="31.5" hidden="1" customHeight="1">
      <c r="B30" s="385" t="e">
        <f>IF(ISBLANK('Lot Register'!#REF!), "", 'Lot Register'!#REF!)</f>
        <v>#REF!</v>
      </c>
      <c r="C30" s="386"/>
      <c r="D30" s="386"/>
      <c r="E30" s="386"/>
      <c r="F30" s="386"/>
      <c r="G30" s="386"/>
      <c r="H30" s="386"/>
      <c r="I30" s="386"/>
      <c r="J30" s="386"/>
      <c r="K30" s="386"/>
      <c r="L30" s="386"/>
      <c r="M30" s="386"/>
      <c r="N30" s="386"/>
      <c r="O30" s="386"/>
      <c r="P30" s="386"/>
      <c r="Q30" s="386"/>
      <c r="R30" s="386"/>
      <c r="S30" s="386"/>
      <c r="T30" s="386"/>
      <c r="U30" s="386"/>
      <c r="V30" s="386"/>
      <c r="W30" s="387"/>
      <c r="X30" s="388" t="e">
        <f>IF(ISBLANK('Lot Register'!#REF!), "", 'Lot Register'!#REF!)</f>
        <v>#REF!</v>
      </c>
      <c r="Y30" s="386"/>
      <c r="Z30" s="386"/>
      <c r="AA30" s="386"/>
      <c r="AB30" s="386"/>
      <c r="AC30" s="387"/>
      <c r="AD30" s="388" t="e">
        <f>IF(ISBLANK('Lot Register'!#REF!), "", 'Lot Register'!#REF!)</f>
        <v>#REF!</v>
      </c>
      <c r="AE30" s="386"/>
      <c r="AF30" s="386"/>
      <c r="AG30" s="386"/>
      <c r="AH30" s="386"/>
      <c r="AI30" s="387"/>
      <c r="AJ30" s="388" t="e">
        <f>IF(ISBLANK('Lot Register'!#REF!), "", 'Lot Register'!#REF!)</f>
        <v>#REF!</v>
      </c>
      <c r="AK30" s="386"/>
      <c r="AL30" s="386"/>
      <c r="AM30" s="387"/>
      <c r="AN30" s="388" t="e">
        <f>IF(ISBLANK('Lot Register'!#REF!), "", 'Lot Register'!#REF!)</f>
        <v>#REF!</v>
      </c>
      <c r="AO30" s="386"/>
      <c r="AP30" s="386"/>
      <c r="AQ30" s="387"/>
      <c r="AR30" s="388"/>
      <c r="AS30" s="386"/>
      <c r="AT30" s="389"/>
      <c r="BF30"/>
    </row>
    <row r="31" spans="2:58" ht="31.5" hidden="1" customHeight="1">
      <c r="B31" s="385" t="e">
        <f>IF(ISBLANK('Lot Register'!#REF!), "", 'Lot Register'!#REF!)</f>
        <v>#REF!</v>
      </c>
      <c r="C31" s="386"/>
      <c r="D31" s="386"/>
      <c r="E31" s="386"/>
      <c r="F31" s="386"/>
      <c r="G31" s="386"/>
      <c r="H31" s="386"/>
      <c r="I31" s="386"/>
      <c r="J31" s="386"/>
      <c r="K31" s="386"/>
      <c r="L31" s="386"/>
      <c r="M31" s="386"/>
      <c r="N31" s="386"/>
      <c r="O31" s="386"/>
      <c r="P31" s="386"/>
      <c r="Q31" s="386"/>
      <c r="R31" s="386"/>
      <c r="S31" s="386"/>
      <c r="T31" s="386"/>
      <c r="U31" s="386"/>
      <c r="V31" s="386"/>
      <c r="W31" s="387"/>
      <c r="X31" s="388" t="e">
        <f>IF(ISBLANK('Lot Register'!#REF!), "", 'Lot Register'!#REF!)</f>
        <v>#REF!</v>
      </c>
      <c r="Y31" s="386"/>
      <c r="Z31" s="386"/>
      <c r="AA31" s="386"/>
      <c r="AB31" s="386"/>
      <c r="AC31" s="387"/>
      <c r="AD31" s="388" t="e">
        <f>IF(ISBLANK('Lot Register'!#REF!), "", 'Lot Register'!#REF!)</f>
        <v>#REF!</v>
      </c>
      <c r="AE31" s="386"/>
      <c r="AF31" s="386"/>
      <c r="AG31" s="386"/>
      <c r="AH31" s="386"/>
      <c r="AI31" s="387"/>
      <c r="AJ31" s="388" t="e">
        <f>IF(ISBLANK('Lot Register'!#REF!), "", 'Lot Register'!#REF!)</f>
        <v>#REF!</v>
      </c>
      <c r="AK31" s="386"/>
      <c r="AL31" s="386"/>
      <c r="AM31" s="387"/>
      <c r="AN31" s="388" t="e">
        <f>IF(ISBLANK('Lot Register'!#REF!), "", 'Lot Register'!#REF!)</f>
        <v>#REF!</v>
      </c>
      <c r="AO31" s="386"/>
      <c r="AP31" s="386"/>
      <c r="AQ31" s="387"/>
      <c r="AR31" s="388"/>
      <c r="AS31" s="386"/>
      <c r="AT31" s="389"/>
      <c r="BF31"/>
    </row>
    <row r="32" spans="2:58" ht="31.5" hidden="1" customHeight="1">
      <c r="B32" s="385" t="e">
        <f>IF(ISBLANK('Lot Register'!#REF!), "", 'Lot Register'!#REF!)</f>
        <v>#REF!</v>
      </c>
      <c r="C32" s="386"/>
      <c r="D32" s="386"/>
      <c r="E32" s="386"/>
      <c r="F32" s="386"/>
      <c r="G32" s="386"/>
      <c r="H32" s="386"/>
      <c r="I32" s="386"/>
      <c r="J32" s="386"/>
      <c r="K32" s="386"/>
      <c r="L32" s="386"/>
      <c r="M32" s="386"/>
      <c r="N32" s="386"/>
      <c r="O32" s="386"/>
      <c r="P32" s="386"/>
      <c r="Q32" s="386"/>
      <c r="R32" s="386"/>
      <c r="S32" s="386"/>
      <c r="T32" s="386"/>
      <c r="U32" s="386"/>
      <c r="V32" s="386"/>
      <c r="W32" s="387"/>
      <c r="X32" s="388" t="e">
        <f>IF(ISBLANK('Lot Register'!#REF!), "", 'Lot Register'!#REF!)</f>
        <v>#REF!</v>
      </c>
      <c r="Y32" s="386"/>
      <c r="Z32" s="386"/>
      <c r="AA32" s="386"/>
      <c r="AB32" s="386"/>
      <c r="AC32" s="387"/>
      <c r="AD32" s="388" t="e">
        <f>IF(ISBLANK('Lot Register'!#REF!), "", 'Lot Register'!#REF!)</f>
        <v>#REF!</v>
      </c>
      <c r="AE32" s="386"/>
      <c r="AF32" s="386"/>
      <c r="AG32" s="386"/>
      <c r="AH32" s="386"/>
      <c r="AI32" s="387"/>
      <c r="AJ32" s="388" t="e">
        <f>IF(ISBLANK('Lot Register'!#REF!), "", 'Lot Register'!#REF!)</f>
        <v>#REF!</v>
      </c>
      <c r="AK32" s="386"/>
      <c r="AL32" s="386"/>
      <c r="AM32" s="387"/>
      <c r="AN32" s="388" t="e">
        <f>IF(ISBLANK('Lot Register'!#REF!), "", 'Lot Register'!#REF!)</f>
        <v>#REF!</v>
      </c>
      <c r="AO32" s="386"/>
      <c r="AP32" s="386"/>
      <c r="AQ32" s="387"/>
      <c r="AR32" s="388"/>
      <c r="AS32" s="386"/>
      <c r="AT32" s="389"/>
      <c r="BF32"/>
    </row>
    <row r="33" spans="2:58" ht="31.5" hidden="1" customHeight="1">
      <c r="B33" s="385" t="e">
        <f>IF(ISBLANK('Lot Register'!#REF!), "", 'Lot Register'!#REF!)</f>
        <v>#REF!</v>
      </c>
      <c r="C33" s="386"/>
      <c r="D33" s="386"/>
      <c r="E33" s="386"/>
      <c r="F33" s="386"/>
      <c r="G33" s="386"/>
      <c r="H33" s="386"/>
      <c r="I33" s="386"/>
      <c r="J33" s="386"/>
      <c r="K33" s="386"/>
      <c r="L33" s="386"/>
      <c r="M33" s="386"/>
      <c r="N33" s="386"/>
      <c r="O33" s="386"/>
      <c r="P33" s="386"/>
      <c r="Q33" s="386"/>
      <c r="R33" s="386"/>
      <c r="S33" s="386"/>
      <c r="T33" s="386"/>
      <c r="U33" s="386"/>
      <c r="V33" s="386"/>
      <c r="W33" s="387"/>
      <c r="X33" s="388" t="e">
        <f>IF(ISBLANK('Lot Register'!#REF!), "", 'Lot Register'!#REF!)</f>
        <v>#REF!</v>
      </c>
      <c r="Y33" s="386"/>
      <c r="Z33" s="386"/>
      <c r="AA33" s="386"/>
      <c r="AB33" s="386"/>
      <c r="AC33" s="387"/>
      <c r="AD33" s="388" t="e">
        <f>IF(ISBLANK('Lot Register'!#REF!), "", 'Lot Register'!#REF!)</f>
        <v>#REF!</v>
      </c>
      <c r="AE33" s="386"/>
      <c r="AF33" s="386"/>
      <c r="AG33" s="386"/>
      <c r="AH33" s="386"/>
      <c r="AI33" s="387"/>
      <c r="AJ33" s="388" t="e">
        <f>IF(ISBLANK('Lot Register'!#REF!), "", 'Lot Register'!#REF!)</f>
        <v>#REF!</v>
      </c>
      <c r="AK33" s="386"/>
      <c r="AL33" s="386"/>
      <c r="AM33" s="387"/>
      <c r="AN33" s="388" t="e">
        <f>IF(ISBLANK('Lot Register'!#REF!), "", 'Lot Register'!#REF!)</f>
        <v>#REF!</v>
      </c>
      <c r="AO33" s="386"/>
      <c r="AP33" s="386"/>
      <c r="AQ33" s="387"/>
      <c r="AR33" s="388"/>
      <c r="AS33" s="386"/>
      <c r="AT33" s="389"/>
      <c r="BF33"/>
    </row>
    <row r="34" spans="2:58" ht="31.5" hidden="1" customHeight="1">
      <c r="B34" s="385" t="e">
        <f>IF(ISBLANK('Lot Register'!#REF!), "", 'Lot Register'!#REF!)</f>
        <v>#REF!</v>
      </c>
      <c r="C34" s="386"/>
      <c r="D34" s="386"/>
      <c r="E34" s="386"/>
      <c r="F34" s="386"/>
      <c r="G34" s="386"/>
      <c r="H34" s="386"/>
      <c r="I34" s="386"/>
      <c r="J34" s="386"/>
      <c r="K34" s="386"/>
      <c r="L34" s="386"/>
      <c r="M34" s="386"/>
      <c r="N34" s="386"/>
      <c r="O34" s="386"/>
      <c r="P34" s="386"/>
      <c r="Q34" s="386"/>
      <c r="R34" s="386"/>
      <c r="S34" s="386"/>
      <c r="T34" s="386"/>
      <c r="U34" s="386"/>
      <c r="V34" s="386"/>
      <c r="W34" s="387"/>
      <c r="X34" s="388" t="e">
        <f>IF(ISBLANK('Lot Register'!#REF!), "", 'Lot Register'!#REF!)</f>
        <v>#REF!</v>
      </c>
      <c r="Y34" s="386"/>
      <c r="Z34" s="386"/>
      <c r="AA34" s="386"/>
      <c r="AB34" s="386"/>
      <c r="AC34" s="387"/>
      <c r="AD34" s="388" t="e">
        <f>IF(ISBLANK('Lot Register'!#REF!), "", 'Lot Register'!#REF!)</f>
        <v>#REF!</v>
      </c>
      <c r="AE34" s="386"/>
      <c r="AF34" s="386"/>
      <c r="AG34" s="386"/>
      <c r="AH34" s="386"/>
      <c r="AI34" s="387"/>
      <c r="AJ34" s="388" t="e">
        <f>IF(ISBLANK('Lot Register'!#REF!), "", 'Lot Register'!#REF!)</f>
        <v>#REF!</v>
      </c>
      <c r="AK34" s="386"/>
      <c r="AL34" s="386"/>
      <c r="AM34" s="387"/>
      <c r="AN34" s="388" t="e">
        <f>IF(ISBLANK('Lot Register'!#REF!), "", 'Lot Register'!#REF!)</f>
        <v>#REF!</v>
      </c>
      <c r="AO34" s="386"/>
      <c r="AP34" s="386"/>
      <c r="AQ34" s="387"/>
      <c r="AR34" s="388"/>
      <c r="AS34" s="386"/>
      <c r="AT34" s="389"/>
      <c r="BF34"/>
    </row>
    <row r="35" spans="2:58" ht="31.5" hidden="1" customHeight="1">
      <c r="B35" s="385" t="e">
        <f>IF(ISBLANK('Lot Register'!#REF!), "", 'Lot Register'!#REF!)</f>
        <v>#REF!</v>
      </c>
      <c r="C35" s="386"/>
      <c r="D35" s="386"/>
      <c r="E35" s="386"/>
      <c r="F35" s="386"/>
      <c r="G35" s="386"/>
      <c r="H35" s="386"/>
      <c r="I35" s="386"/>
      <c r="J35" s="386"/>
      <c r="K35" s="386"/>
      <c r="L35" s="386"/>
      <c r="M35" s="386"/>
      <c r="N35" s="386"/>
      <c r="O35" s="386"/>
      <c r="P35" s="386"/>
      <c r="Q35" s="386"/>
      <c r="R35" s="386"/>
      <c r="S35" s="386"/>
      <c r="T35" s="386"/>
      <c r="U35" s="386"/>
      <c r="V35" s="386"/>
      <c r="W35" s="387"/>
      <c r="X35" s="388" t="e">
        <f>IF(ISBLANK('Lot Register'!#REF!), "", 'Lot Register'!#REF!)</f>
        <v>#REF!</v>
      </c>
      <c r="Y35" s="386"/>
      <c r="Z35" s="386"/>
      <c r="AA35" s="386"/>
      <c r="AB35" s="386"/>
      <c r="AC35" s="387"/>
      <c r="AD35" s="388" t="e">
        <f>IF(ISBLANK('Lot Register'!#REF!), "", 'Lot Register'!#REF!)</f>
        <v>#REF!</v>
      </c>
      <c r="AE35" s="386"/>
      <c r="AF35" s="386"/>
      <c r="AG35" s="386"/>
      <c r="AH35" s="386"/>
      <c r="AI35" s="387"/>
      <c r="AJ35" s="388" t="e">
        <f>IF(ISBLANK('Lot Register'!#REF!), "", 'Lot Register'!#REF!)</f>
        <v>#REF!</v>
      </c>
      <c r="AK35" s="386"/>
      <c r="AL35" s="386"/>
      <c r="AM35" s="387"/>
      <c r="AN35" s="388" t="e">
        <f>IF(ISBLANK('Lot Register'!#REF!), "", 'Lot Register'!#REF!)</f>
        <v>#REF!</v>
      </c>
      <c r="AO35" s="386"/>
      <c r="AP35" s="386"/>
      <c r="AQ35" s="387"/>
      <c r="AR35" s="388"/>
      <c r="AS35" s="386"/>
      <c r="AT35" s="389"/>
      <c r="BF35"/>
    </row>
    <row r="36" spans="2:58" ht="31.5" hidden="1" customHeight="1">
      <c r="B36" s="385" t="e">
        <f>IF(ISBLANK('Lot Register'!#REF!), "", 'Lot Register'!#REF!)</f>
        <v>#REF!</v>
      </c>
      <c r="C36" s="386"/>
      <c r="D36" s="386"/>
      <c r="E36" s="386"/>
      <c r="F36" s="386"/>
      <c r="G36" s="386"/>
      <c r="H36" s="386"/>
      <c r="I36" s="386"/>
      <c r="J36" s="386"/>
      <c r="K36" s="386"/>
      <c r="L36" s="386"/>
      <c r="M36" s="386"/>
      <c r="N36" s="386"/>
      <c r="O36" s="386"/>
      <c r="P36" s="386"/>
      <c r="Q36" s="386"/>
      <c r="R36" s="386"/>
      <c r="S36" s="386"/>
      <c r="T36" s="386"/>
      <c r="U36" s="386"/>
      <c r="V36" s="386"/>
      <c r="W36" s="387"/>
      <c r="X36" s="388" t="e">
        <f>IF(ISBLANK('Lot Register'!#REF!), "", 'Lot Register'!#REF!)</f>
        <v>#REF!</v>
      </c>
      <c r="Y36" s="386"/>
      <c r="Z36" s="386"/>
      <c r="AA36" s="386"/>
      <c r="AB36" s="386"/>
      <c r="AC36" s="387"/>
      <c r="AD36" s="388" t="e">
        <f>IF(ISBLANK('Lot Register'!#REF!), "", 'Lot Register'!#REF!)</f>
        <v>#REF!</v>
      </c>
      <c r="AE36" s="386"/>
      <c r="AF36" s="386"/>
      <c r="AG36" s="386"/>
      <c r="AH36" s="386"/>
      <c r="AI36" s="387"/>
      <c r="AJ36" s="388" t="e">
        <f>IF(ISBLANK('Lot Register'!#REF!), "", 'Lot Register'!#REF!)</f>
        <v>#REF!</v>
      </c>
      <c r="AK36" s="386"/>
      <c r="AL36" s="386"/>
      <c r="AM36" s="387"/>
      <c r="AN36" s="388" t="e">
        <f>IF(ISBLANK('Lot Register'!#REF!), "", 'Lot Register'!#REF!)</f>
        <v>#REF!</v>
      </c>
      <c r="AO36" s="386"/>
      <c r="AP36" s="386"/>
      <c r="AQ36" s="387"/>
      <c r="AR36" s="388"/>
      <c r="AS36" s="386"/>
      <c r="AT36" s="389"/>
      <c r="BF36"/>
    </row>
    <row r="37" spans="2:58" ht="31.5" hidden="1" customHeight="1">
      <c r="B37" s="385" t="e">
        <f>IF(ISBLANK('Lot Register'!#REF!), "", 'Lot Register'!#REF!)</f>
        <v>#REF!</v>
      </c>
      <c r="C37" s="386"/>
      <c r="D37" s="386"/>
      <c r="E37" s="386"/>
      <c r="F37" s="386"/>
      <c r="G37" s="386"/>
      <c r="H37" s="386"/>
      <c r="I37" s="386"/>
      <c r="J37" s="386"/>
      <c r="K37" s="386"/>
      <c r="L37" s="386"/>
      <c r="M37" s="386"/>
      <c r="N37" s="386"/>
      <c r="O37" s="386"/>
      <c r="P37" s="386"/>
      <c r="Q37" s="386"/>
      <c r="R37" s="386"/>
      <c r="S37" s="386"/>
      <c r="T37" s="386"/>
      <c r="U37" s="386"/>
      <c r="V37" s="386"/>
      <c r="W37" s="387"/>
      <c r="X37" s="388" t="e">
        <f>IF(ISBLANK('Lot Register'!#REF!), "", 'Lot Register'!#REF!)</f>
        <v>#REF!</v>
      </c>
      <c r="Y37" s="386"/>
      <c r="Z37" s="386"/>
      <c r="AA37" s="386"/>
      <c r="AB37" s="386"/>
      <c r="AC37" s="387"/>
      <c r="AD37" s="388" t="e">
        <f>IF(ISBLANK('Lot Register'!#REF!), "", 'Lot Register'!#REF!)</f>
        <v>#REF!</v>
      </c>
      <c r="AE37" s="386"/>
      <c r="AF37" s="386"/>
      <c r="AG37" s="386"/>
      <c r="AH37" s="386"/>
      <c r="AI37" s="387"/>
      <c r="AJ37" s="388" t="e">
        <f>IF(ISBLANK('Lot Register'!#REF!), "", 'Lot Register'!#REF!)</f>
        <v>#REF!</v>
      </c>
      <c r="AK37" s="386"/>
      <c r="AL37" s="386"/>
      <c r="AM37" s="387"/>
      <c r="AN37" s="388" t="e">
        <f>IF(ISBLANK('Lot Register'!#REF!), "", 'Lot Register'!#REF!)</f>
        <v>#REF!</v>
      </c>
      <c r="AO37" s="386"/>
      <c r="AP37" s="386"/>
      <c r="AQ37" s="387"/>
      <c r="AR37" s="388"/>
      <c r="AS37" s="386"/>
      <c r="AT37" s="389"/>
      <c r="BF37"/>
    </row>
    <row r="38" spans="2:58" ht="31.5" hidden="1" customHeight="1">
      <c r="B38" s="385" t="e">
        <f>IF(ISBLANK('Lot Register'!#REF!), "", 'Lot Register'!#REF!)</f>
        <v>#REF!</v>
      </c>
      <c r="C38" s="386"/>
      <c r="D38" s="386"/>
      <c r="E38" s="386"/>
      <c r="F38" s="386"/>
      <c r="G38" s="386"/>
      <c r="H38" s="386"/>
      <c r="I38" s="386"/>
      <c r="J38" s="386"/>
      <c r="K38" s="386"/>
      <c r="L38" s="386"/>
      <c r="M38" s="386"/>
      <c r="N38" s="386"/>
      <c r="O38" s="386"/>
      <c r="P38" s="386"/>
      <c r="Q38" s="386"/>
      <c r="R38" s="386"/>
      <c r="S38" s="386"/>
      <c r="T38" s="386"/>
      <c r="U38" s="386"/>
      <c r="V38" s="386"/>
      <c r="W38" s="387"/>
      <c r="X38" s="388" t="e">
        <f>IF(ISBLANK('Lot Register'!#REF!), "", 'Lot Register'!#REF!)</f>
        <v>#REF!</v>
      </c>
      <c r="Y38" s="386"/>
      <c r="Z38" s="386"/>
      <c r="AA38" s="386"/>
      <c r="AB38" s="386"/>
      <c r="AC38" s="387"/>
      <c r="AD38" s="388" t="e">
        <f>IF(ISBLANK('Lot Register'!#REF!), "", 'Lot Register'!#REF!)</f>
        <v>#REF!</v>
      </c>
      <c r="AE38" s="386"/>
      <c r="AF38" s="386"/>
      <c r="AG38" s="386"/>
      <c r="AH38" s="386"/>
      <c r="AI38" s="387"/>
      <c r="AJ38" s="388" t="e">
        <f>IF(ISBLANK('Lot Register'!#REF!), "", 'Lot Register'!#REF!)</f>
        <v>#REF!</v>
      </c>
      <c r="AK38" s="386"/>
      <c r="AL38" s="386"/>
      <c r="AM38" s="387"/>
      <c r="AN38" s="388" t="e">
        <f>IF(ISBLANK('Lot Register'!#REF!), "", 'Lot Register'!#REF!)</f>
        <v>#REF!</v>
      </c>
      <c r="AO38" s="386"/>
      <c r="AP38" s="386"/>
      <c r="AQ38" s="387"/>
      <c r="AR38" s="388"/>
      <c r="AS38" s="386"/>
      <c r="AT38" s="389"/>
      <c r="BF38"/>
    </row>
    <row r="39" spans="2:58" ht="31.5" hidden="1" customHeight="1">
      <c r="B39" s="385" t="e">
        <f>IF(ISBLANK('Lot Register'!#REF!), "", 'Lot Register'!#REF!)</f>
        <v>#REF!</v>
      </c>
      <c r="C39" s="386"/>
      <c r="D39" s="386"/>
      <c r="E39" s="386"/>
      <c r="F39" s="386"/>
      <c r="G39" s="386"/>
      <c r="H39" s="386"/>
      <c r="I39" s="386"/>
      <c r="J39" s="386"/>
      <c r="K39" s="386"/>
      <c r="L39" s="386"/>
      <c r="M39" s="386"/>
      <c r="N39" s="386"/>
      <c r="O39" s="386"/>
      <c r="P39" s="386"/>
      <c r="Q39" s="386"/>
      <c r="R39" s="386"/>
      <c r="S39" s="386"/>
      <c r="T39" s="386"/>
      <c r="U39" s="386"/>
      <c r="V39" s="386"/>
      <c r="W39" s="387"/>
      <c r="X39" s="388" t="e">
        <f>IF(ISBLANK('Lot Register'!#REF!), "", 'Lot Register'!#REF!)</f>
        <v>#REF!</v>
      </c>
      <c r="Y39" s="386"/>
      <c r="Z39" s="386"/>
      <c r="AA39" s="386"/>
      <c r="AB39" s="386"/>
      <c r="AC39" s="387"/>
      <c r="AD39" s="388" t="e">
        <f>IF(ISBLANK('Lot Register'!#REF!), "", 'Lot Register'!#REF!)</f>
        <v>#REF!</v>
      </c>
      <c r="AE39" s="386"/>
      <c r="AF39" s="386"/>
      <c r="AG39" s="386"/>
      <c r="AH39" s="386"/>
      <c r="AI39" s="387"/>
      <c r="AJ39" s="388" t="e">
        <f>IF(ISBLANK('Lot Register'!#REF!), "", 'Lot Register'!#REF!)</f>
        <v>#REF!</v>
      </c>
      <c r="AK39" s="386"/>
      <c r="AL39" s="386"/>
      <c r="AM39" s="387"/>
      <c r="AN39" s="388" t="e">
        <f>IF(ISBLANK('Lot Register'!#REF!), "", 'Lot Register'!#REF!)</f>
        <v>#REF!</v>
      </c>
      <c r="AO39" s="386"/>
      <c r="AP39" s="386"/>
      <c r="AQ39" s="387"/>
      <c r="AR39" s="388"/>
      <c r="AS39" s="386"/>
      <c r="AT39" s="389"/>
      <c r="BF39"/>
    </row>
    <row r="40" spans="2:58" ht="31.5" hidden="1" customHeight="1">
      <c r="B40" s="385" t="e">
        <f>IF(ISBLANK('Lot Register'!#REF!), "", 'Lot Register'!#REF!)</f>
        <v>#REF!</v>
      </c>
      <c r="C40" s="386"/>
      <c r="D40" s="386"/>
      <c r="E40" s="386"/>
      <c r="F40" s="386"/>
      <c r="G40" s="386"/>
      <c r="H40" s="386"/>
      <c r="I40" s="386"/>
      <c r="J40" s="386"/>
      <c r="K40" s="386"/>
      <c r="L40" s="386"/>
      <c r="M40" s="386"/>
      <c r="N40" s="386"/>
      <c r="O40" s="386"/>
      <c r="P40" s="386"/>
      <c r="Q40" s="386"/>
      <c r="R40" s="386"/>
      <c r="S40" s="386"/>
      <c r="T40" s="386"/>
      <c r="U40" s="386"/>
      <c r="V40" s="386"/>
      <c r="W40" s="387"/>
      <c r="X40" s="388" t="e">
        <f>IF(ISBLANK('Lot Register'!#REF!), "", 'Lot Register'!#REF!)</f>
        <v>#REF!</v>
      </c>
      <c r="Y40" s="386"/>
      <c r="Z40" s="386"/>
      <c r="AA40" s="386"/>
      <c r="AB40" s="386"/>
      <c r="AC40" s="387"/>
      <c r="AD40" s="388" t="e">
        <f>IF(ISBLANK('Lot Register'!#REF!), "", 'Lot Register'!#REF!)</f>
        <v>#REF!</v>
      </c>
      <c r="AE40" s="386"/>
      <c r="AF40" s="386"/>
      <c r="AG40" s="386"/>
      <c r="AH40" s="386"/>
      <c r="AI40" s="387"/>
      <c r="AJ40" s="388" t="e">
        <f>IF(ISBLANK('Lot Register'!#REF!), "", 'Lot Register'!#REF!)</f>
        <v>#REF!</v>
      </c>
      <c r="AK40" s="386"/>
      <c r="AL40" s="386"/>
      <c r="AM40" s="387"/>
      <c r="AN40" s="388" t="e">
        <f>IF(ISBLANK('Lot Register'!#REF!), "", 'Lot Register'!#REF!)</f>
        <v>#REF!</v>
      </c>
      <c r="AO40" s="386"/>
      <c r="AP40" s="386"/>
      <c r="AQ40" s="387"/>
      <c r="AR40" s="388"/>
      <c r="AS40" s="386"/>
      <c r="AT40" s="389"/>
      <c r="BF40"/>
    </row>
    <row r="41" spans="2:58" ht="31.5" hidden="1" customHeight="1">
      <c r="B41" s="385" t="e">
        <f>IF(ISBLANK('Lot Register'!#REF!), "", 'Lot Register'!#REF!)</f>
        <v>#REF!</v>
      </c>
      <c r="C41" s="386"/>
      <c r="D41" s="386"/>
      <c r="E41" s="386"/>
      <c r="F41" s="386"/>
      <c r="G41" s="386"/>
      <c r="H41" s="386"/>
      <c r="I41" s="386"/>
      <c r="J41" s="386"/>
      <c r="K41" s="386"/>
      <c r="L41" s="386"/>
      <c r="M41" s="386"/>
      <c r="N41" s="386"/>
      <c r="O41" s="386"/>
      <c r="P41" s="386"/>
      <c r="Q41" s="386"/>
      <c r="R41" s="386"/>
      <c r="S41" s="386"/>
      <c r="T41" s="386"/>
      <c r="U41" s="386"/>
      <c r="V41" s="386"/>
      <c r="W41" s="387"/>
      <c r="X41" s="388" t="e">
        <f>IF(ISBLANK('Lot Register'!#REF!), "", 'Lot Register'!#REF!)</f>
        <v>#REF!</v>
      </c>
      <c r="Y41" s="386"/>
      <c r="Z41" s="386"/>
      <c r="AA41" s="386"/>
      <c r="AB41" s="386"/>
      <c r="AC41" s="387"/>
      <c r="AD41" s="388" t="e">
        <f>IF(ISBLANK('Lot Register'!#REF!), "", 'Lot Register'!#REF!)</f>
        <v>#REF!</v>
      </c>
      <c r="AE41" s="386"/>
      <c r="AF41" s="386"/>
      <c r="AG41" s="386"/>
      <c r="AH41" s="386"/>
      <c r="AI41" s="387"/>
      <c r="AJ41" s="388" t="e">
        <f>IF(ISBLANK('Lot Register'!#REF!), "", 'Lot Register'!#REF!)</f>
        <v>#REF!</v>
      </c>
      <c r="AK41" s="386"/>
      <c r="AL41" s="386"/>
      <c r="AM41" s="387"/>
      <c r="AN41" s="388" t="e">
        <f>IF(ISBLANK('Lot Register'!#REF!), "", 'Lot Register'!#REF!)</f>
        <v>#REF!</v>
      </c>
      <c r="AO41" s="386"/>
      <c r="AP41" s="386"/>
      <c r="AQ41" s="387"/>
      <c r="AR41" s="388"/>
      <c r="AS41" s="386"/>
      <c r="AT41" s="389"/>
      <c r="BF41"/>
    </row>
    <row r="42" spans="2:58" ht="31.5" hidden="1" customHeight="1">
      <c r="B42" s="385" t="e">
        <f>IF(ISBLANK('Lot Register'!#REF!), "", 'Lot Register'!#REF!)</f>
        <v>#REF!</v>
      </c>
      <c r="C42" s="386"/>
      <c r="D42" s="386"/>
      <c r="E42" s="386"/>
      <c r="F42" s="386"/>
      <c r="G42" s="386"/>
      <c r="H42" s="386"/>
      <c r="I42" s="386"/>
      <c r="J42" s="386"/>
      <c r="K42" s="386"/>
      <c r="L42" s="386"/>
      <c r="M42" s="386"/>
      <c r="N42" s="386"/>
      <c r="O42" s="386"/>
      <c r="P42" s="386"/>
      <c r="Q42" s="386"/>
      <c r="R42" s="386"/>
      <c r="S42" s="386"/>
      <c r="T42" s="386"/>
      <c r="U42" s="386"/>
      <c r="V42" s="386"/>
      <c r="W42" s="387"/>
      <c r="X42" s="388" t="e">
        <f>IF(ISBLANK('Lot Register'!#REF!), "", 'Lot Register'!#REF!)</f>
        <v>#REF!</v>
      </c>
      <c r="Y42" s="386"/>
      <c r="Z42" s="386"/>
      <c r="AA42" s="386"/>
      <c r="AB42" s="386"/>
      <c r="AC42" s="387"/>
      <c r="AD42" s="388" t="e">
        <f>IF(ISBLANK('Lot Register'!#REF!), "", 'Lot Register'!#REF!)</f>
        <v>#REF!</v>
      </c>
      <c r="AE42" s="386"/>
      <c r="AF42" s="386"/>
      <c r="AG42" s="386"/>
      <c r="AH42" s="386"/>
      <c r="AI42" s="387"/>
      <c r="AJ42" s="388" t="e">
        <f>IF(ISBLANK('Lot Register'!#REF!), "", 'Lot Register'!#REF!)</f>
        <v>#REF!</v>
      </c>
      <c r="AK42" s="386"/>
      <c r="AL42" s="386"/>
      <c r="AM42" s="387"/>
      <c r="AN42" s="388" t="e">
        <f>IF(ISBLANK('Lot Register'!#REF!), "", 'Lot Register'!#REF!)</f>
        <v>#REF!</v>
      </c>
      <c r="AO42" s="386"/>
      <c r="AP42" s="386"/>
      <c r="AQ42" s="387"/>
      <c r="AR42" s="388"/>
      <c r="AS42" s="386"/>
      <c r="AT42" s="389"/>
      <c r="BF42"/>
    </row>
    <row r="43" spans="2:58" ht="31.5" hidden="1" customHeight="1">
      <c r="B43" s="385" t="e">
        <f>IF(ISBLANK('Lot Register'!#REF!), "", 'Lot Register'!#REF!)</f>
        <v>#REF!</v>
      </c>
      <c r="C43" s="386"/>
      <c r="D43" s="386"/>
      <c r="E43" s="386"/>
      <c r="F43" s="386"/>
      <c r="G43" s="386"/>
      <c r="H43" s="386"/>
      <c r="I43" s="386"/>
      <c r="J43" s="386"/>
      <c r="K43" s="386"/>
      <c r="L43" s="386"/>
      <c r="M43" s="386"/>
      <c r="N43" s="386"/>
      <c r="O43" s="386"/>
      <c r="P43" s="386"/>
      <c r="Q43" s="386"/>
      <c r="R43" s="386"/>
      <c r="S43" s="386"/>
      <c r="T43" s="386"/>
      <c r="U43" s="386"/>
      <c r="V43" s="386"/>
      <c r="W43" s="387"/>
      <c r="X43" s="388" t="e">
        <f>IF(ISBLANK('Lot Register'!#REF!), "", 'Lot Register'!#REF!)</f>
        <v>#REF!</v>
      </c>
      <c r="Y43" s="386"/>
      <c r="Z43" s="386"/>
      <c r="AA43" s="386"/>
      <c r="AB43" s="386"/>
      <c r="AC43" s="387"/>
      <c r="AD43" s="388" t="e">
        <f>IF(ISBLANK('Lot Register'!#REF!), "", 'Lot Register'!#REF!)</f>
        <v>#REF!</v>
      </c>
      <c r="AE43" s="386"/>
      <c r="AF43" s="386"/>
      <c r="AG43" s="386"/>
      <c r="AH43" s="386"/>
      <c r="AI43" s="387"/>
      <c r="AJ43" s="388" t="e">
        <f>IF(ISBLANK('Lot Register'!#REF!), "", 'Lot Register'!#REF!)</f>
        <v>#REF!</v>
      </c>
      <c r="AK43" s="386"/>
      <c r="AL43" s="386"/>
      <c r="AM43" s="387"/>
      <c r="AN43" s="388" t="e">
        <f>IF(ISBLANK('Lot Register'!#REF!), "", 'Lot Register'!#REF!)</f>
        <v>#REF!</v>
      </c>
      <c r="AO43" s="386"/>
      <c r="AP43" s="386"/>
      <c r="AQ43" s="387"/>
      <c r="AR43" s="388"/>
      <c r="AS43" s="386"/>
      <c r="AT43" s="389"/>
      <c r="BF43"/>
    </row>
    <row r="44" spans="2:58" ht="31.5" hidden="1" customHeight="1">
      <c r="B44" s="385" t="e">
        <f>IF(ISBLANK('Lot Register'!#REF!), "", 'Lot Register'!#REF!)</f>
        <v>#REF!</v>
      </c>
      <c r="C44" s="386"/>
      <c r="D44" s="386"/>
      <c r="E44" s="386"/>
      <c r="F44" s="386"/>
      <c r="G44" s="386"/>
      <c r="H44" s="386"/>
      <c r="I44" s="386"/>
      <c r="J44" s="386"/>
      <c r="K44" s="386"/>
      <c r="L44" s="386"/>
      <c r="M44" s="386"/>
      <c r="N44" s="386"/>
      <c r="O44" s="386"/>
      <c r="P44" s="386"/>
      <c r="Q44" s="386"/>
      <c r="R44" s="386"/>
      <c r="S44" s="386"/>
      <c r="T44" s="386"/>
      <c r="U44" s="386"/>
      <c r="V44" s="386"/>
      <c r="W44" s="387"/>
      <c r="X44" s="388" t="e">
        <f>IF(ISBLANK('Lot Register'!#REF!), "", 'Lot Register'!#REF!)</f>
        <v>#REF!</v>
      </c>
      <c r="Y44" s="386"/>
      <c r="Z44" s="386"/>
      <c r="AA44" s="386"/>
      <c r="AB44" s="386"/>
      <c r="AC44" s="387"/>
      <c r="AD44" s="388" t="e">
        <f>IF(ISBLANK('Lot Register'!#REF!), "", 'Lot Register'!#REF!)</f>
        <v>#REF!</v>
      </c>
      <c r="AE44" s="386"/>
      <c r="AF44" s="386"/>
      <c r="AG44" s="386"/>
      <c r="AH44" s="386"/>
      <c r="AI44" s="387"/>
      <c r="AJ44" s="388" t="e">
        <f>IF(ISBLANK('Lot Register'!#REF!), "", 'Lot Register'!#REF!)</f>
        <v>#REF!</v>
      </c>
      <c r="AK44" s="386"/>
      <c r="AL44" s="386"/>
      <c r="AM44" s="387"/>
      <c r="AN44" s="388" t="e">
        <f>IF(ISBLANK('Lot Register'!#REF!), "", 'Lot Register'!#REF!)</f>
        <v>#REF!</v>
      </c>
      <c r="AO44" s="386"/>
      <c r="AP44" s="386"/>
      <c r="AQ44" s="387"/>
      <c r="AR44" s="388"/>
      <c r="AS44" s="386"/>
      <c r="AT44" s="389"/>
      <c r="BF44"/>
    </row>
    <row r="45" spans="2:58" ht="31.5" hidden="1" customHeight="1">
      <c r="B45" s="385" t="e">
        <f>IF(ISBLANK('Lot Register'!#REF!), "", 'Lot Register'!#REF!)</f>
        <v>#REF!</v>
      </c>
      <c r="C45" s="386"/>
      <c r="D45" s="386"/>
      <c r="E45" s="386"/>
      <c r="F45" s="386"/>
      <c r="G45" s="386"/>
      <c r="H45" s="386"/>
      <c r="I45" s="386"/>
      <c r="J45" s="386"/>
      <c r="K45" s="386"/>
      <c r="L45" s="386"/>
      <c r="M45" s="386"/>
      <c r="N45" s="386"/>
      <c r="O45" s="386"/>
      <c r="P45" s="386"/>
      <c r="Q45" s="386"/>
      <c r="R45" s="386"/>
      <c r="S45" s="386"/>
      <c r="T45" s="386"/>
      <c r="U45" s="386"/>
      <c r="V45" s="386"/>
      <c r="W45" s="387"/>
      <c r="X45" s="388" t="e">
        <f>IF(ISBLANK('Lot Register'!#REF!), "", 'Lot Register'!#REF!)</f>
        <v>#REF!</v>
      </c>
      <c r="Y45" s="386"/>
      <c r="Z45" s="386"/>
      <c r="AA45" s="386"/>
      <c r="AB45" s="386"/>
      <c r="AC45" s="387"/>
      <c r="AD45" s="388" t="e">
        <f>IF(ISBLANK('Lot Register'!#REF!), "", 'Lot Register'!#REF!)</f>
        <v>#REF!</v>
      </c>
      <c r="AE45" s="386"/>
      <c r="AF45" s="386"/>
      <c r="AG45" s="386"/>
      <c r="AH45" s="386"/>
      <c r="AI45" s="387"/>
      <c r="AJ45" s="388" t="e">
        <f>IF(ISBLANK('Lot Register'!#REF!), "", 'Lot Register'!#REF!)</f>
        <v>#REF!</v>
      </c>
      <c r="AK45" s="386"/>
      <c r="AL45" s="386"/>
      <c r="AM45" s="387"/>
      <c r="AN45" s="388" t="e">
        <f>IF(ISBLANK('Lot Register'!#REF!), "", 'Lot Register'!#REF!)</f>
        <v>#REF!</v>
      </c>
      <c r="AO45" s="386"/>
      <c r="AP45" s="386"/>
      <c r="AQ45" s="387"/>
      <c r="AR45" s="388"/>
      <c r="AS45" s="386"/>
      <c r="AT45" s="389"/>
      <c r="BF45"/>
    </row>
    <row r="46" spans="2:58" ht="31.5" hidden="1" customHeight="1">
      <c r="B46" s="385" t="e">
        <f>IF(ISBLANK('Lot Register'!#REF!), "", 'Lot Register'!#REF!)</f>
        <v>#REF!</v>
      </c>
      <c r="C46" s="386"/>
      <c r="D46" s="386"/>
      <c r="E46" s="386"/>
      <c r="F46" s="386"/>
      <c r="G46" s="386"/>
      <c r="H46" s="386"/>
      <c r="I46" s="386"/>
      <c r="J46" s="386"/>
      <c r="K46" s="386"/>
      <c r="L46" s="386"/>
      <c r="M46" s="386"/>
      <c r="N46" s="386"/>
      <c r="O46" s="386"/>
      <c r="P46" s="386"/>
      <c r="Q46" s="386"/>
      <c r="R46" s="386"/>
      <c r="S46" s="386"/>
      <c r="T46" s="386"/>
      <c r="U46" s="386"/>
      <c r="V46" s="386"/>
      <c r="W46" s="387"/>
      <c r="X46" s="388" t="e">
        <f>IF(ISBLANK('Lot Register'!#REF!), "", 'Lot Register'!#REF!)</f>
        <v>#REF!</v>
      </c>
      <c r="Y46" s="386"/>
      <c r="Z46" s="386"/>
      <c r="AA46" s="386"/>
      <c r="AB46" s="386"/>
      <c r="AC46" s="387"/>
      <c r="AD46" s="388" t="e">
        <f>IF(ISBLANK('Lot Register'!#REF!), "", 'Lot Register'!#REF!)</f>
        <v>#REF!</v>
      </c>
      <c r="AE46" s="386"/>
      <c r="AF46" s="386"/>
      <c r="AG46" s="386"/>
      <c r="AH46" s="386"/>
      <c r="AI46" s="387"/>
      <c r="AJ46" s="388" t="e">
        <f>IF(ISBLANK('Lot Register'!#REF!), "", 'Lot Register'!#REF!)</f>
        <v>#REF!</v>
      </c>
      <c r="AK46" s="386"/>
      <c r="AL46" s="386"/>
      <c r="AM46" s="387"/>
      <c r="AN46" s="388" t="e">
        <f>IF(ISBLANK('Lot Register'!#REF!), "", 'Lot Register'!#REF!)</f>
        <v>#REF!</v>
      </c>
      <c r="AO46" s="386"/>
      <c r="AP46" s="386"/>
      <c r="AQ46" s="387"/>
      <c r="AR46" s="388"/>
      <c r="AS46" s="386"/>
      <c r="AT46" s="389"/>
      <c r="BF46"/>
    </row>
    <row r="47" spans="2:58" ht="31.5" hidden="1" customHeight="1">
      <c r="B47" s="385" t="e">
        <f>IF(ISBLANK('Lot Register'!#REF!), "", 'Lot Register'!#REF!)</f>
        <v>#REF!</v>
      </c>
      <c r="C47" s="386"/>
      <c r="D47" s="386"/>
      <c r="E47" s="386"/>
      <c r="F47" s="386"/>
      <c r="G47" s="386"/>
      <c r="H47" s="386"/>
      <c r="I47" s="386"/>
      <c r="J47" s="386"/>
      <c r="K47" s="386"/>
      <c r="L47" s="386"/>
      <c r="M47" s="386"/>
      <c r="N47" s="386"/>
      <c r="O47" s="386"/>
      <c r="P47" s="386"/>
      <c r="Q47" s="386"/>
      <c r="R47" s="386"/>
      <c r="S47" s="386"/>
      <c r="T47" s="386"/>
      <c r="U47" s="386"/>
      <c r="V47" s="386"/>
      <c r="W47" s="387"/>
      <c r="X47" s="388" t="e">
        <f>IF(ISBLANK('Lot Register'!#REF!), "", 'Lot Register'!#REF!)</f>
        <v>#REF!</v>
      </c>
      <c r="Y47" s="386"/>
      <c r="Z47" s="386"/>
      <c r="AA47" s="386"/>
      <c r="AB47" s="386"/>
      <c r="AC47" s="387"/>
      <c r="AD47" s="388" t="e">
        <f>IF(ISBLANK('Lot Register'!#REF!), "", 'Lot Register'!#REF!)</f>
        <v>#REF!</v>
      </c>
      <c r="AE47" s="386"/>
      <c r="AF47" s="386"/>
      <c r="AG47" s="386"/>
      <c r="AH47" s="386"/>
      <c r="AI47" s="387"/>
      <c r="AJ47" s="388" t="e">
        <f>IF(ISBLANK('Lot Register'!#REF!), "", 'Lot Register'!#REF!)</f>
        <v>#REF!</v>
      </c>
      <c r="AK47" s="386"/>
      <c r="AL47" s="386"/>
      <c r="AM47" s="387"/>
      <c r="AN47" s="388" t="e">
        <f>IF(ISBLANK('Lot Register'!#REF!), "", 'Lot Register'!#REF!)</f>
        <v>#REF!</v>
      </c>
      <c r="AO47" s="386"/>
      <c r="AP47" s="386"/>
      <c r="AQ47" s="387"/>
      <c r="AR47" s="388"/>
      <c r="AS47" s="386"/>
      <c r="AT47" s="389"/>
      <c r="BF47"/>
    </row>
    <row r="48" spans="2:58" ht="31.5" hidden="1" customHeight="1">
      <c r="B48" s="385" t="e">
        <f>IF(ISBLANK('Lot Register'!#REF!), "", 'Lot Register'!#REF!)</f>
        <v>#REF!</v>
      </c>
      <c r="C48" s="386"/>
      <c r="D48" s="386"/>
      <c r="E48" s="386"/>
      <c r="F48" s="386"/>
      <c r="G48" s="386"/>
      <c r="H48" s="386"/>
      <c r="I48" s="386"/>
      <c r="J48" s="386"/>
      <c r="K48" s="386"/>
      <c r="L48" s="386"/>
      <c r="M48" s="386"/>
      <c r="N48" s="386"/>
      <c r="O48" s="386"/>
      <c r="P48" s="386"/>
      <c r="Q48" s="386"/>
      <c r="R48" s="386"/>
      <c r="S48" s="386"/>
      <c r="T48" s="386"/>
      <c r="U48" s="386"/>
      <c r="V48" s="386"/>
      <c r="W48" s="387"/>
      <c r="X48" s="388" t="e">
        <f>IF(ISBLANK('Lot Register'!#REF!), "", 'Lot Register'!#REF!)</f>
        <v>#REF!</v>
      </c>
      <c r="Y48" s="386"/>
      <c r="Z48" s="386"/>
      <c r="AA48" s="386"/>
      <c r="AB48" s="386"/>
      <c r="AC48" s="387"/>
      <c r="AD48" s="388" t="e">
        <f>IF(ISBLANK('Lot Register'!#REF!), "", 'Lot Register'!#REF!)</f>
        <v>#REF!</v>
      </c>
      <c r="AE48" s="386"/>
      <c r="AF48" s="386"/>
      <c r="AG48" s="386"/>
      <c r="AH48" s="386"/>
      <c r="AI48" s="387"/>
      <c r="AJ48" s="388" t="e">
        <f>IF(ISBLANK('Lot Register'!#REF!), "", 'Lot Register'!#REF!)</f>
        <v>#REF!</v>
      </c>
      <c r="AK48" s="386"/>
      <c r="AL48" s="386"/>
      <c r="AM48" s="387"/>
      <c r="AN48" s="388" t="e">
        <f>IF(ISBLANK('Lot Register'!#REF!), "", 'Lot Register'!#REF!)</f>
        <v>#REF!</v>
      </c>
      <c r="AO48" s="386"/>
      <c r="AP48" s="386"/>
      <c r="AQ48" s="387"/>
      <c r="AR48" s="388"/>
      <c r="AS48" s="386"/>
      <c r="AT48" s="389"/>
      <c r="BF48"/>
    </row>
    <row r="49" spans="2:58" ht="31.5" hidden="1" customHeight="1">
      <c r="B49" s="385" t="e">
        <f>IF(ISBLANK('Lot Register'!#REF!), "", 'Lot Register'!#REF!)</f>
        <v>#REF!</v>
      </c>
      <c r="C49" s="386"/>
      <c r="D49" s="386"/>
      <c r="E49" s="386"/>
      <c r="F49" s="386"/>
      <c r="G49" s="386"/>
      <c r="H49" s="386"/>
      <c r="I49" s="386"/>
      <c r="J49" s="386"/>
      <c r="K49" s="386"/>
      <c r="L49" s="386"/>
      <c r="M49" s="386"/>
      <c r="N49" s="386"/>
      <c r="O49" s="386"/>
      <c r="P49" s="386"/>
      <c r="Q49" s="386"/>
      <c r="R49" s="386"/>
      <c r="S49" s="386"/>
      <c r="T49" s="386"/>
      <c r="U49" s="386"/>
      <c r="V49" s="386"/>
      <c r="W49" s="387"/>
      <c r="X49" s="388" t="e">
        <f>IF(ISBLANK('Lot Register'!#REF!), "", 'Lot Register'!#REF!)</f>
        <v>#REF!</v>
      </c>
      <c r="Y49" s="386"/>
      <c r="Z49" s="386"/>
      <c r="AA49" s="386"/>
      <c r="AB49" s="386"/>
      <c r="AC49" s="387"/>
      <c r="AD49" s="388" t="e">
        <f>IF(ISBLANK('Lot Register'!#REF!), "", 'Lot Register'!#REF!)</f>
        <v>#REF!</v>
      </c>
      <c r="AE49" s="386"/>
      <c r="AF49" s="386"/>
      <c r="AG49" s="386"/>
      <c r="AH49" s="386"/>
      <c r="AI49" s="387"/>
      <c r="AJ49" s="388" t="e">
        <f>IF(ISBLANK('Lot Register'!#REF!), "", 'Lot Register'!#REF!)</f>
        <v>#REF!</v>
      </c>
      <c r="AK49" s="386"/>
      <c r="AL49" s="386"/>
      <c r="AM49" s="387"/>
      <c r="AN49" s="388" t="e">
        <f>IF(ISBLANK('Lot Register'!#REF!), "", 'Lot Register'!#REF!)</f>
        <v>#REF!</v>
      </c>
      <c r="AO49" s="386"/>
      <c r="AP49" s="386"/>
      <c r="AQ49" s="387"/>
      <c r="AR49" s="388"/>
      <c r="AS49" s="386"/>
      <c r="AT49" s="389"/>
      <c r="BF49"/>
    </row>
    <row r="50" spans="2:58" ht="31.5" hidden="1" customHeight="1">
      <c r="B50" s="385" t="e">
        <f>IF(ISBLANK('Lot Register'!#REF!), "", 'Lot Register'!#REF!)</f>
        <v>#REF!</v>
      </c>
      <c r="C50" s="386"/>
      <c r="D50" s="386"/>
      <c r="E50" s="386"/>
      <c r="F50" s="386"/>
      <c r="G50" s="386"/>
      <c r="H50" s="386"/>
      <c r="I50" s="386"/>
      <c r="J50" s="386"/>
      <c r="K50" s="386"/>
      <c r="L50" s="386"/>
      <c r="M50" s="386"/>
      <c r="N50" s="386"/>
      <c r="O50" s="386"/>
      <c r="P50" s="386"/>
      <c r="Q50" s="386"/>
      <c r="R50" s="386"/>
      <c r="S50" s="386"/>
      <c r="T50" s="386"/>
      <c r="U50" s="386"/>
      <c r="V50" s="386"/>
      <c r="W50" s="387"/>
      <c r="X50" s="388" t="e">
        <f>IF(ISBLANK('Lot Register'!#REF!), "", 'Lot Register'!#REF!)</f>
        <v>#REF!</v>
      </c>
      <c r="Y50" s="386"/>
      <c r="Z50" s="386"/>
      <c r="AA50" s="386"/>
      <c r="AB50" s="386"/>
      <c r="AC50" s="387"/>
      <c r="AD50" s="388" t="e">
        <f>IF(ISBLANK('Lot Register'!#REF!), "", 'Lot Register'!#REF!)</f>
        <v>#REF!</v>
      </c>
      <c r="AE50" s="386"/>
      <c r="AF50" s="386"/>
      <c r="AG50" s="386"/>
      <c r="AH50" s="386"/>
      <c r="AI50" s="387"/>
      <c r="AJ50" s="388" t="e">
        <f>IF(ISBLANK('Lot Register'!#REF!), "", 'Lot Register'!#REF!)</f>
        <v>#REF!</v>
      </c>
      <c r="AK50" s="386"/>
      <c r="AL50" s="386"/>
      <c r="AM50" s="387"/>
      <c r="AN50" s="388" t="e">
        <f>IF(ISBLANK('Lot Register'!#REF!), "", 'Lot Register'!#REF!)</f>
        <v>#REF!</v>
      </c>
      <c r="AO50" s="386"/>
      <c r="AP50" s="386"/>
      <c r="AQ50" s="387"/>
      <c r="AR50" s="388"/>
      <c r="AS50" s="386"/>
      <c r="AT50" s="389"/>
      <c r="BF50"/>
    </row>
    <row r="51" spans="2:58" ht="31.5" hidden="1" customHeight="1">
      <c r="B51" s="385" t="e">
        <f>IF(ISBLANK('Lot Register'!#REF!), "", 'Lot Register'!#REF!)</f>
        <v>#REF!</v>
      </c>
      <c r="C51" s="386"/>
      <c r="D51" s="386"/>
      <c r="E51" s="386"/>
      <c r="F51" s="386"/>
      <c r="G51" s="386"/>
      <c r="H51" s="386"/>
      <c r="I51" s="386"/>
      <c r="J51" s="386"/>
      <c r="K51" s="386"/>
      <c r="L51" s="386"/>
      <c r="M51" s="386"/>
      <c r="N51" s="386"/>
      <c r="O51" s="386"/>
      <c r="P51" s="386"/>
      <c r="Q51" s="386"/>
      <c r="R51" s="386"/>
      <c r="S51" s="386"/>
      <c r="T51" s="386"/>
      <c r="U51" s="386"/>
      <c r="V51" s="386"/>
      <c r="W51" s="387"/>
      <c r="X51" s="388" t="e">
        <f>IF(ISBLANK('Lot Register'!#REF!), "", 'Lot Register'!#REF!)</f>
        <v>#REF!</v>
      </c>
      <c r="Y51" s="386"/>
      <c r="Z51" s="386"/>
      <c r="AA51" s="386"/>
      <c r="AB51" s="386"/>
      <c r="AC51" s="387"/>
      <c r="AD51" s="388" t="e">
        <f>IF(ISBLANK('Lot Register'!#REF!), "", 'Lot Register'!#REF!)</f>
        <v>#REF!</v>
      </c>
      <c r="AE51" s="386"/>
      <c r="AF51" s="386"/>
      <c r="AG51" s="386"/>
      <c r="AH51" s="386"/>
      <c r="AI51" s="387"/>
      <c r="AJ51" s="388" t="e">
        <f>IF(ISBLANK('Lot Register'!#REF!), "", 'Lot Register'!#REF!)</f>
        <v>#REF!</v>
      </c>
      <c r="AK51" s="386"/>
      <c r="AL51" s="386"/>
      <c r="AM51" s="387"/>
      <c r="AN51" s="388" t="e">
        <f>IF(ISBLANK('Lot Register'!#REF!), "", 'Lot Register'!#REF!)</f>
        <v>#REF!</v>
      </c>
      <c r="AO51" s="386"/>
      <c r="AP51" s="386"/>
      <c r="AQ51" s="387"/>
      <c r="AR51" s="388"/>
      <c r="AS51" s="386"/>
      <c r="AT51" s="389"/>
      <c r="BF51"/>
    </row>
    <row r="52" spans="2:58" ht="31.5" hidden="1" customHeight="1" thickBot="1">
      <c r="B52" s="514" t="str">
        <f>IF(ISBLANK('Lot Register'!$E$11), "", 'Lot Register'!$E11)</f>
        <v/>
      </c>
      <c r="C52" s="515"/>
      <c r="D52" s="515"/>
      <c r="E52" s="515"/>
      <c r="F52" s="515"/>
      <c r="G52" s="515"/>
      <c r="H52" s="515"/>
      <c r="I52" s="515"/>
      <c r="J52" s="515"/>
      <c r="K52" s="515"/>
      <c r="L52" s="515"/>
      <c r="M52" s="515"/>
      <c r="N52" s="515"/>
      <c r="O52" s="515"/>
      <c r="P52" s="515"/>
      <c r="Q52" s="515"/>
      <c r="R52" s="515"/>
      <c r="S52" s="515"/>
      <c r="T52" s="515"/>
      <c r="U52" s="515"/>
      <c r="V52" s="515"/>
      <c r="W52" s="516"/>
      <c r="X52" s="523" t="str">
        <f>IF(ISBLANK('Lot Register'!$N11), "", 'Lot Register'!$N11)</f>
        <v/>
      </c>
      <c r="Y52" s="515"/>
      <c r="Z52" s="515"/>
      <c r="AA52" s="515"/>
      <c r="AB52" s="515"/>
      <c r="AC52" s="516"/>
      <c r="AD52" s="523" t="str">
        <f>IF(ISBLANK('Lot Register'!$O11), "", 'Lot Register'!$O11)</f>
        <v/>
      </c>
      <c r="AE52" s="515"/>
      <c r="AF52" s="515"/>
      <c r="AG52" s="515"/>
      <c r="AH52" s="515"/>
      <c r="AI52" s="516"/>
      <c r="AJ52" s="523" t="str">
        <f>IF(ISBLANK('Lot Register'!$P11), "", 'Lot Register'!$P11)</f>
        <v/>
      </c>
      <c r="AK52" s="515"/>
      <c r="AL52" s="515"/>
      <c r="AM52" s="516"/>
      <c r="AN52" s="523" t="str">
        <f>IF(ISBLANK('Lot Register'!$Q11), "", 'Lot Register'!$Q11)</f>
        <v/>
      </c>
      <c r="AO52" s="515"/>
      <c r="AP52" s="515"/>
      <c r="AQ52" s="516"/>
      <c r="AR52" s="523"/>
      <c r="AS52" s="515"/>
      <c r="AT52" s="524"/>
      <c r="BF52"/>
    </row>
    <row r="53" spans="2:58" ht="31.5" customHeight="1" thickBot="1">
      <c r="B53" s="375" t="s">
        <v>36</v>
      </c>
      <c r="C53" s="376"/>
      <c r="D53" s="376"/>
      <c r="E53" s="376"/>
      <c r="F53" s="376"/>
      <c r="G53" s="376"/>
      <c r="H53" s="376"/>
      <c r="I53" s="376"/>
      <c r="J53" s="376"/>
      <c r="K53" s="376"/>
      <c r="L53" s="376"/>
      <c r="M53" s="376"/>
      <c r="N53" s="376"/>
      <c r="O53" s="376"/>
      <c r="P53" s="376"/>
      <c r="Q53" s="376"/>
      <c r="R53" s="376"/>
      <c r="S53" s="376"/>
      <c r="T53" s="376"/>
      <c r="U53" s="376"/>
      <c r="V53" s="376"/>
      <c r="W53" s="376"/>
      <c r="X53" s="376"/>
      <c r="Y53" s="376"/>
      <c r="Z53" s="376"/>
      <c r="AA53" s="376"/>
      <c r="AB53" s="376"/>
      <c r="AC53" s="376"/>
      <c r="AD53" s="376"/>
      <c r="AE53" s="376"/>
      <c r="AF53" s="376"/>
      <c r="AG53" s="376"/>
      <c r="AH53" s="376"/>
      <c r="AI53" s="376"/>
      <c r="AJ53" s="376"/>
      <c r="AK53" s="376"/>
      <c r="AL53" s="376"/>
      <c r="AM53" s="415"/>
      <c r="AN53" s="416" t="s">
        <v>1718</v>
      </c>
      <c r="AO53" s="376"/>
      <c r="AP53" s="376"/>
      <c r="AQ53" s="376"/>
      <c r="AR53" s="376"/>
      <c r="AS53" s="376"/>
      <c r="AT53" s="377"/>
      <c r="BF53"/>
    </row>
    <row r="54" spans="2:58" ht="29.25" customHeight="1">
      <c r="B54" s="484"/>
      <c r="C54" s="485"/>
      <c r="D54" s="485"/>
      <c r="E54" s="485"/>
      <c r="F54" s="485"/>
      <c r="G54" s="485"/>
      <c r="H54" s="485"/>
      <c r="I54" s="485"/>
      <c r="J54" s="485"/>
      <c r="K54" s="485"/>
      <c r="L54" s="485"/>
      <c r="M54" s="485"/>
      <c r="N54" s="485"/>
      <c r="O54" s="485"/>
      <c r="P54" s="485"/>
      <c r="Q54" s="485"/>
      <c r="R54" s="485"/>
      <c r="S54" s="485"/>
      <c r="T54" s="485"/>
      <c r="U54" s="485"/>
      <c r="V54" s="485"/>
      <c r="W54" s="485"/>
      <c r="X54" s="485"/>
      <c r="Y54" s="485"/>
      <c r="Z54" s="485"/>
      <c r="AA54" s="485"/>
      <c r="AB54" s="485"/>
      <c r="AC54" s="485"/>
      <c r="AD54" s="485"/>
      <c r="AE54" s="485"/>
      <c r="AF54" s="485"/>
      <c r="AG54" s="485"/>
      <c r="AH54" s="485"/>
      <c r="AI54" s="485"/>
      <c r="AJ54" s="485"/>
      <c r="AK54" s="485"/>
      <c r="AL54" s="485"/>
      <c r="AM54" s="485"/>
      <c r="AN54" s="475"/>
      <c r="AO54" s="476"/>
      <c r="AP54" s="476"/>
      <c r="AQ54" s="476"/>
      <c r="AR54" s="476"/>
      <c r="AS54" s="476"/>
      <c r="AT54" s="477"/>
      <c r="BF54"/>
    </row>
    <row r="55" spans="2:58" ht="29.25" customHeight="1">
      <c r="B55" s="486"/>
      <c r="C55" s="487"/>
      <c r="D55" s="487"/>
      <c r="E55" s="487"/>
      <c r="F55" s="487"/>
      <c r="G55" s="487"/>
      <c r="H55" s="487"/>
      <c r="I55" s="487"/>
      <c r="J55" s="487"/>
      <c r="K55" s="487"/>
      <c r="L55" s="487"/>
      <c r="M55" s="487"/>
      <c r="N55" s="487"/>
      <c r="O55" s="487"/>
      <c r="P55" s="487"/>
      <c r="Q55" s="487"/>
      <c r="R55" s="487"/>
      <c r="S55" s="487"/>
      <c r="T55" s="487"/>
      <c r="U55" s="487"/>
      <c r="V55" s="487"/>
      <c r="W55" s="487"/>
      <c r="X55" s="487"/>
      <c r="Y55" s="487"/>
      <c r="Z55" s="487"/>
      <c r="AA55" s="487"/>
      <c r="AB55" s="487"/>
      <c r="AC55" s="487"/>
      <c r="AD55" s="487"/>
      <c r="AE55" s="487"/>
      <c r="AF55" s="487"/>
      <c r="AG55" s="487"/>
      <c r="AH55" s="487"/>
      <c r="AI55" s="487"/>
      <c r="AJ55" s="487"/>
      <c r="AK55" s="487"/>
      <c r="AL55" s="487"/>
      <c r="AM55" s="487"/>
      <c r="AN55" s="478"/>
      <c r="AO55" s="479"/>
      <c r="AP55" s="479"/>
      <c r="AQ55" s="479"/>
      <c r="AR55" s="479"/>
      <c r="AS55" s="479"/>
      <c r="AT55" s="480"/>
      <c r="BF55"/>
    </row>
    <row r="56" spans="2:58" ht="29.25" customHeight="1">
      <c r="B56" s="486"/>
      <c r="C56" s="487"/>
      <c r="D56" s="487"/>
      <c r="E56" s="487"/>
      <c r="F56" s="487"/>
      <c r="G56" s="487"/>
      <c r="H56" s="487"/>
      <c r="I56" s="487"/>
      <c r="J56" s="487"/>
      <c r="K56" s="487"/>
      <c r="L56" s="487"/>
      <c r="M56" s="487"/>
      <c r="N56" s="487"/>
      <c r="O56" s="487"/>
      <c r="P56" s="487"/>
      <c r="Q56" s="487"/>
      <c r="R56" s="487"/>
      <c r="S56" s="487"/>
      <c r="T56" s="487"/>
      <c r="U56" s="487"/>
      <c r="V56" s="487"/>
      <c r="W56" s="487"/>
      <c r="X56" s="487"/>
      <c r="Y56" s="487"/>
      <c r="Z56" s="487"/>
      <c r="AA56" s="487"/>
      <c r="AB56" s="487"/>
      <c r="AC56" s="487"/>
      <c r="AD56" s="487"/>
      <c r="AE56" s="487"/>
      <c r="AF56" s="487"/>
      <c r="AG56" s="487"/>
      <c r="AH56" s="487"/>
      <c r="AI56" s="487"/>
      <c r="AJ56" s="487"/>
      <c r="AK56" s="487"/>
      <c r="AL56" s="487"/>
      <c r="AM56" s="487"/>
      <c r="AN56" s="478"/>
      <c r="AO56" s="479"/>
      <c r="AP56" s="479"/>
      <c r="AQ56" s="479"/>
      <c r="AR56" s="479"/>
      <c r="AS56" s="479"/>
      <c r="AT56" s="480"/>
      <c r="BF56"/>
    </row>
    <row r="57" spans="2:58" ht="29.25" customHeight="1">
      <c r="B57" s="486"/>
      <c r="C57" s="487"/>
      <c r="D57" s="487"/>
      <c r="E57" s="487"/>
      <c r="F57" s="487"/>
      <c r="G57" s="487"/>
      <c r="H57" s="487"/>
      <c r="I57" s="487"/>
      <c r="J57" s="487"/>
      <c r="K57" s="487"/>
      <c r="L57" s="487"/>
      <c r="M57" s="487"/>
      <c r="N57" s="487"/>
      <c r="O57" s="487"/>
      <c r="P57" s="487"/>
      <c r="Q57" s="487"/>
      <c r="R57" s="487"/>
      <c r="S57" s="487"/>
      <c r="T57" s="487"/>
      <c r="U57" s="487"/>
      <c r="V57" s="487"/>
      <c r="W57" s="487"/>
      <c r="X57" s="487"/>
      <c r="Y57" s="487"/>
      <c r="Z57" s="487"/>
      <c r="AA57" s="487"/>
      <c r="AB57" s="487"/>
      <c r="AC57" s="487"/>
      <c r="AD57" s="487"/>
      <c r="AE57" s="487"/>
      <c r="AF57" s="487"/>
      <c r="AG57" s="487"/>
      <c r="AH57" s="487"/>
      <c r="AI57" s="487"/>
      <c r="AJ57" s="487"/>
      <c r="AK57" s="487"/>
      <c r="AL57" s="487"/>
      <c r="AM57" s="487"/>
      <c r="AN57" s="478"/>
      <c r="AO57" s="479"/>
      <c r="AP57" s="479"/>
      <c r="AQ57" s="479"/>
      <c r="AR57" s="479"/>
      <c r="AS57" s="479"/>
      <c r="AT57" s="480"/>
      <c r="BF57"/>
    </row>
    <row r="58" spans="2:58" ht="29.25" customHeight="1">
      <c r="B58" s="486"/>
      <c r="C58" s="487"/>
      <c r="D58" s="487"/>
      <c r="E58" s="487"/>
      <c r="F58" s="487"/>
      <c r="G58" s="487"/>
      <c r="H58" s="487"/>
      <c r="I58" s="487"/>
      <c r="J58" s="487"/>
      <c r="K58" s="487"/>
      <c r="L58" s="487"/>
      <c r="M58" s="487"/>
      <c r="N58" s="487"/>
      <c r="O58" s="487"/>
      <c r="P58" s="487"/>
      <c r="Q58" s="487"/>
      <c r="R58" s="487"/>
      <c r="S58" s="487"/>
      <c r="T58" s="487"/>
      <c r="U58" s="487"/>
      <c r="V58" s="487"/>
      <c r="W58" s="487"/>
      <c r="X58" s="487"/>
      <c r="Y58" s="487"/>
      <c r="Z58" s="487"/>
      <c r="AA58" s="487"/>
      <c r="AB58" s="487"/>
      <c r="AC58" s="487"/>
      <c r="AD58" s="487"/>
      <c r="AE58" s="487"/>
      <c r="AF58" s="487"/>
      <c r="AG58" s="487"/>
      <c r="AH58" s="487"/>
      <c r="AI58" s="487"/>
      <c r="AJ58" s="487"/>
      <c r="AK58" s="487"/>
      <c r="AL58" s="487"/>
      <c r="AM58" s="487"/>
      <c r="AN58" s="478"/>
      <c r="AO58" s="479"/>
      <c r="AP58" s="479"/>
      <c r="AQ58" s="479"/>
      <c r="AR58" s="479"/>
      <c r="AS58" s="479"/>
      <c r="AT58" s="480"/>
      <c r="BF58"/>
    </row>
    <row r="59" spans="2:58" ht="29.25" customHeight="1" thickBot="1">
      <c r="B59" s="488"/>
      <c r="C59" s="489"/>
      <c r="D59" s="489"/>
      <c r="E59" s="489"/>
      <c r="F59" s="489"/>
      <c r="G59" s="489"/>
      <c r="H59" s="489"/>
      <c r="I59" s="489"/>
      <c r="J59" s="489"/>
      <c r="K59" s="489"/>
      <c r="L59" s="489"/>
      <c r="M59" s="489"/>
      <c r="N59" s="489"/>
      <c r="O59" s="489"/>
      <c r="P59" s="489"/>
      <c r="Q59" s="489"/>
      <c r="R59" s="489"/>
      <c r="S59" s="489"/>
      <c r="T59" s="489"/>
      <c r="U59" s="489"/>
      <c r="V59" s="489"/>
      <c r="W59" s="489"/>
      <c r="X59" s="489"/>
      <c r="Y59" s="489"/>
      <c r="Z59" s="489"/>
      <c r="AA59" s="489"/>
      <c r="AB59" s="489"/>
      <c r="AC59" s="489"/>
      <c r="AD59" s="489"/>
      <c r="AE59" s="489"/>
      <c r="AF59" s="489"/>
      <c r="AG59" s="489"/>
      <c r="AH59" s="489"/>
      <c r="AI59" s="489"/>
      <c r="AJ59" s="489"/>
      <c r="AK59" s="489"/>
      <c r="AL59" s="489"/>
      <c r="AM59" s="489"/>
      <c r="AN59" s="481"/>
      <c r="AO59" s="482"/>
      <c r="AP59" s="482"/>
      <c r="AQ59" s="482"/>
      <c r="AR59" s="482"/>
      <c r="AS59" s="482"/>
      <c r="AT59" s="483"/>
      <c r="BF59"/>
    </row>
    <row r="60" spans="2:58">
      <c r="B60" s="49"/>
      <c r="C60" s="105"/>
      <c r="D60" s="105"/>
      <c r="E60" s="105"/>
      <c r="F60" s="105"/>
      <c r="G60" s="105"/>
      <c r="H60" s="105"/>
      <c r="I60" s="105"/>
      <c r="J60" s="50"/>
      <c r="K60" s="50"/>
      <c r="L60" s="50"/>
      <c r="M60" s="50"/>
      <c r="N60" s="50"/>
      <c r="O60" s="50"/>
      <c r="P60" s="50"/>
      <c r="Q60" s="50"/>
      <c r="R60" s="50"/>
      <c r="S60" s="50"/>
      <c r="T60" s="50"/>
      <c r="U60" s="50"/>
      <c r="V60" s="50"/>
      <c r="W60" s="50"/>
      <c r="X60" s="50"/>
      <c r="Y60" s="50"/>
      <c r="Z60" s="50"/>
      <c r="AA60" s="50"/>
      <c r="AB60" s="50"/>
      <c r="AC60" s="50"/>
      <c r="AD60" s="50"/>
      <c r="AE60" s="50"/>
      <c r="AF60" s="50"/>
      <c r="AG60" s="50"/>
      <c r="AH60" s="50"/>
      <c r="AI60" s="50"/>
      <c r="AJ60" s="50"/>
      <c r="AK60" s="50"/>
      <c r="AL60" s="50"/>
      <c r="AM60" s="50"/>
      <c r="AN60" s="50"/>
      <c r="AO60" s="50"/>
      <c r="AP60" s="50"/>
      <c r="AQ60" s="50"/>
      <c r="AR60" s="50"/>
      <c r="AS60" s="50"/>
      <c r="AT60" s="32"/>
      <c r="BF60"/>
    </row>
    <row r="61" spans="2:58" ht="31.5" customHeight="1">
      <c r="B61" s="49"/>
      <c r="C61" s="412" t="s">
        <v>78</v>
      </c>
      <c r="D61" s="413"/>
      <c r="E61" s="413"/>
      <c r="F61" s="413"/>
      <c r="G61" s="413"/>
      <c r="H61" s="413"/>
      <c r="I61" s="413"/>
      <c r="J61" s="413"/>
      <c r="K61" s="413"/>
      <c r="L61" s="413"/>
      <c r="M61" s="413"/>
      <c r="N61" s="413"/>
      <c r="O61" s="413"/>
      <c r="P61" s="413"/>
      <c r="Q61" s="413"/>
      <c r="R61" s="413"/>
      <c r="S61" s="413"/>
      <c r="T61" s="413"/>
      <c r="U61" s="413"/>
      <c r="V61" s="413"/>
      <c r="W61" s="413"/>
      <c r="X61" s="413"/>
      <c r="Y61" s="413"/>
      <c r="Z61" s="413"/>
      <c r="AA61" s="413"/>
      <c r="AB61" s="413"/>
      <c r="AC61" s="413"/>
      <c r="AD61" s="413"/>
      <c r="AE61" s="413"/>
      <c r="AF61" s="413"/>
      <c r="AG61" s="413"/>
      <c r="AH61" s="413"/>
      <c r="AI61" s="413"/>
      <c r="AJ61" s="413"/>
      <c r="AK61" s="413"/>
      <c r="AL61" s="413"/>
      <c r="AM61" s="413"/>
      <c r="AN61" s="413"/>
      <c r="AO61" s="413"/>
      <c r="AP61" s="413"/>
      <c r="AQ61" s="413"/>
      <c r="AR61" s="413"/>
      <c r="AS61" s="414"/>
      <c r="AT61" s="32"/>
      <c r="BF61"/>
    </row>
    <row r="62" spans="2:58" ht="31.5" customHeight="1">
      <c r="B62" s="49"/>
      <c r="C62" s="490" t="s">
        <v>40</v>
      </c>
      <c r="D62" s="491"/>
      <c r="E62" s="491"/>
      <c r="F62" s="491"/>
      <c r="G62" s="491"/>
      <c r="H62" s="491"/>
      <c r="I62" s="491"/>
      <c r="J62" s="491"/>
      <c r="K62" s="491"/>
      <c r="L62" s="491"/>
      <c r="M62" s="491"/>
      <c r="N62" s="491"/>
      <c r="O62" s="491"/>
      <c r="P62" s="492"/>
      <c r="Q62" s="490" t="s">
        <v>41</v>
      </c>
      <c r="R62" s="491"/>
      <c r="S62" s="491"/>
      <c r="T62" s="491"/>
      <c r="U62" s="491"/>
      <c r="V62" s="491"/>
      <c r="W62" s="491"/>
      <c r="X62" s="491"/>
      <c r="Y62" s="491"/>
      <c r="Z62" s="491"/>
      <c r="AA62" s="491"/>
      <c r="AB62" s="491"/>
      <c r="AC62" s="491"/>
      <c r="AD62" s="492"/>
      <c r="AE62" s="490" t="s">
        <v>42</v>
      </c>
      <c r="AF62" s="491"/>
      <c r="AG62" s="491"/>
      <c r="AH62" s="491"/>
      <c r="AI62" s="491"/>
      <c r="AJ62" s="491"/>
      <c r="AK62" s="491"/>
      <c r="AL62" s="491"/>
      <c r="AM62" s="491"/>
      <c r="AN62" s="491"/>
      <c r="AO62" s="491"/>
      <c r="AP62" s="491"/>
      <c r="AQ62" s="491"/>
      <c r="AR62" s="491"/>
      <c r="AS62" s="492"/>
      <c r="AT62" s="32"/>
      <c r="BF62"/>
    </row>
    <row r="63" spans="2:58" ht="57" customHeight="1">
      <c r="B63" s="49"/>
      <c r="C63" s="517" t="str">
        <f>'Lot Register'!$U$13</f>
        <v>Jan van Wyk</v>
      </c>
      <c r="D63" s="518"/>
      <c r="E63" s="518"/>
      <c r="F63" s="518"/>
      <c r="G63" s="518"/>
      <c r="H63" s="518"/>
      <c r="I63" s="518"/>
      <c r="J63" s="518"/>
      <c r="K63" s="518"/>
      <c r="L63" s="518"/>
      <c r="M63" s="518"/>
      <c r="N63" s="518"/>
      <c r="O63" s="518"/>
      <c r="P63" s="519"/>
      <c r="Q63" s="520"/>
      <c r="R63" s="521"/>
      <c r="S63" s="521"/>
      <c r="T63" s="521"/>
      <c r="U63" s="521"/>
      <c r="V63" s="521"/>
      <c r="W63" s="521"/>
      <c r="X63" s="521"/>
      <c r="Y63" s="521"/>
      <c r="Z63" s="521"/>
      <c r="AA63" s="521"/>
      <c r="AB63" s="521"/>
      <c r="AC63" s="521"/>
      <c r="AD63" s="522"/>
      <c r="AE63" s="520"/>
      <c r="AF63" s="521"/>
      <c r="AG63" s="521"/>
      <c r="AH63" s="521"/>
      <c r="AI63" s="521"/>
      <c r="AJ63" s="521"/>
      <c r="AK63" s="521"/>
      <c r="AL63" s="521"/>
      <c r="AM63" s="521"/>
      <c r="AN63" s="521"/>
      <c r="AO63" s="521"/>
      <c r="AP63" s="521"/>
      <c r="AQ63" s="521"/>
      <c r="AR63" s="521"/>
      <c r="AS63" s="522"/>
      <c r="AT63" s="32"/>
      <c r="BF63"/>
    </row>
    <row r="64" spans="2:58" ht="31.5" customHeight="1">
      <c r="B64" s="49"/>
      <c r="C64" s="412" t="s">
        <v>874</v>
      </c>
      <c r="D64" s="413"/>
      <c r="E64" s="413"/>
      <c r="F64" s="413"/>
      <c r="G64" s="413"/>
      <c r="H64" s="413"/>
      <c r="I64" s="413"/>
      <c r="J64" s="413"/>
      <c r="K64" s="413"/>
      <c r="L64" s="413"/>
      <c r="M64" s="413"/>
      <c r="N64" s="413"/>
      <c r="O64" s="413"/>
      <c r="P64" s="413"/>
      <c r="Q64" s="413"/>
      <c r="R64" s="413"/>
      <c r="S64" s="413"/>
      <c r="T64" s="413"/>
      <c r="U64" s="413"/>
      <c r="V64" s="413"/>
      <c r="W64" s="413"/>
      <c r="X64" s="413"/>
      <c r="Y64" s="413"/>
      <c r="Z64" s="413"/>
      <c r="AA64" s="413"/>
      <c r="AB64" s="413"/>
      <c r="AC64" s="413"/>
      <c r="AD64" s="413"/>
      <c r="AE64" s="413"/>
      <c r="AF64" s="413"/>
      <c r="AG64" s="413"/>
      <c r="AH64" s="413"/>
      <c r="AI64" s="413"/>
      <c r="AJ64" s="413"/>
      <c r="AK64" s="413"/>
      <c r="AL64" s="413"/>
      <c r="AM64" s="413"/>
      <c r="AN64" s="413"/>
      <c r="AO64" s="413"/>
      <c r="AP64" s="413"/>
      <c r="AQ64" s="413"/>
      <c r="AR64" s="413"/>
      <c r="AS64" s="414"/>
      <c r="AT64" s="32"/>
      <c r="BF64"/>
    </row>
    <row r="65" spans="2:58" ht="31.5" customHeight="1">
      <c r="B65" s="10"/>
      <c r="C65" s="490" t="s">
        <v>40</v>
      </c>
      <c r="D65" s="491"/>
      <c r="E65" s="491"/>
      <c r="F65" s="491"/>
      <c r="G65" s="491"/>
      <c r="H65" s="491"/>
      <c r="I65" s="491"/>
      <c r="J65" s="491"/>
      <c r="K65" s="491"/>
      <c r="L65" s="491"/>
      <c r="M65" s="491"/>
      <c r="N65" s="491"/>
      <c r="O65" s="491"/>
      <c r="P65" s="492"/>
      <c r="Q65" s="490" t="s">
        <v>41</v>
      </c>
      <c r="R65" s="491"/>
      <c r="S65" s="491"/>
      <c r="T65" s="491"/>
      <c r="U65" s="491"/>
      <c r="V65" s="491"/>
      <c r="W65" s="491"/>
      <c r="X65" s="491"/>
      <c r="Y65" s="491"/>
      <c r="Z65" s="491"/>
      <c r="AA65" s="491"/>
      <c r="AB65" s="491"/>
      <c r="AC65" s="491"/>
      <c r="AD65" s="492"/>
      <c r="AE65" s="490" t="s">
        <v>42</v>
      </c>
      <c r="AF65" s="491"/>
      <c r="AG65" s="491"/>
      <c r="AH65" s="491"/>
      <c r="AI65" s="491"/>
      <c r="AJ65" s="491"/>
      <c r="AK65" s="491"/>
      <c r="AL65" s="491"/>
      <c r="AM65" s="491"/>
      <c r="AN65" s="491"/>
      <c r="AO65" s="491"/>
      <c r="AP65" s="491"/>
      <c r="AQ65" s="491"/>
      <c r="AR65" s="491"/>
      <c r="AS65" s="492"/>
      <c r="AT65" s="8"/>
      <c r="BF65"/>
    </row>
    <row r="66" spans="2:58" ht="57" customHeight="1">
      <c r="B66" s="10"/>
      <c r="C66" s="517" t="str">
        <f>'Lot Register'!$U$12</f>
        <v>TBA</v>
      </c>
      <c r="D66" s="518"/>
      <c r="E66" s="518"/>
      <c r="F66" s="518"/>
      <c r="G66" s="518"/>
      <c r="H66" s="518"/>
      <c r="I66" s="518"/>
      <c r="J66" s="518"/>
      <c r="K66" s="518"/>
      <c r="L66" s="518"/>
      <c r="M66" s="518"/>
      <c r="N66" s="518"/>
      <c r="O66" s="518"/>
      <c r="P66" s="519"/>
      <c r="Q66" s="520"/>
      <c r="R66" s="521"/>
      <c r="S66" s="521"/>
      <c r="T66" s="521"/>
      <c r="U66" s="521"/>
      <c r="V66" s="521"/>
      <c r="W66" s="521"/>
      <c r="X66" s="521"/>
      <c r="Y66" s="521"/>
      <c r="Z66" s="521"/>
      <c r="AA66" s="521"/>
      <c r="AB66" s="521"/>
      <c r="AC66" s="521"/>
      <c r="AD66" s="522"/>
      <c r="AE66" s="520"/>
      <c r="AF66" s="521"/>
      <c r="AG66" s="521"/>
      <c r="AH66" s="521"/>
      <c r="AI66" s="521"/>
      <c r="AJ66" s="521"/>
      <c r="AK66" s="521"/>
      <c r="AL66" s="521"/>
      <c r="AM66" s="521"/>
      <c r="AN66" s="521"/>
      <c r="AO66" s="521"/>
      <c r="AP66" s="521"/>
      <c r="AQ66" s="521"/>
      <c r="AR66" s="521"/>
      <c r="AS66" s="522"/>
      <c r="AT66" s="11"/>
      <c r="BF66"/>
    </row>
    <row r="67" spans="2:58" ht="31.5" customHeight="1" thickBot="1">
      <c r="B67" s="12"/>
      <c r="C67" s="13"/>
      <c r="D67" s="13"/>
      <c r="E67" s="13"/>
      <c r="F67" s="13"/>
      <c r="G67" s="13"/>
      <c r="H67" s="13"/>
      <c r="I67" s="13"/>
      <c r="J67" s="13"/>
      <c r="K67" s="13"/>
      <c r="L67" s="13"/>
      <c r="M67" s="13"/>
      <c r="N67" s="13"/>
      <c r="O67" s="13"/>
      <c r="P67" s="13"/>
      <c r="Q67" s="13"/>
      <c r="R67" s="13"/>
      <c r="S67" s="13"/>
      <c r="T67" s="13"/>
      <c r="U67" s="13"/>
      <c r="V67" s="13"/>
      <c r="W67" s="13"/>
      <c r="X67" s="13"/>
      <c r="Y67" s="13"/>
      <c r="Z67" s="13"/>
      <c r="AA67" s="13"/>
      <c r="AB67" s="13"/>
      <c r="AC67" s="13"/>
      <c r="AD67" s="13"/>
      <c r="AE67" s="13"/>
      <c r="AF67" s="13"/>
      <c r="AG67" s="13"/>
      <c r="AH67" s="13"/>
      <c r="AI67" s="13"/>
      <c r="AJ67" s="13"/>
      <c r="AK67" s="13"/>
      <c r="AL67" s="13"/>
      <c r="AM67" s="13"/>
      <c r="AN67" s="13"/>
      <c r="AO67" s="13"/>
      <c r="AP67" s="13"/>
      <c r="AQ67" s="13"/>
      <c r="AR67" s="13"/>
      <c r="AS67" s="13"/>
      <c r="AT67" s="15"/>
      <c r="BF67"/>
    </row>
    <row r="68" spans="2:58" ht="31.5" customHeight="1"/>
    <row r="69" spans="2:58" ht="31.5" customHeight="1"/>
    <row r="70" spans="2:58" ht="31.5" customHeight="1"/>
    <row r="71" spans="2:58" ht="31.5" customHeight="1"/>
    <row r="72" spans="2:58" ht="31.5" customHeight="1"/>
  </sheetData>
  <sheetProtection selectLockedCells="1" autoFilter="0"/>
  <mergeCells count="291">
    <mergeCell ref="B52:W52"/>
    <mergeCell ref="AD24:AI24"/>
    <mergeCell ref="B21:W21"/>
    <mergeCell ref="AJ22:AM22"/>
    <mergeCell ref="AJ23:AM23"/>
    <mergeCell ref="C65:P65"/>
    <mergeCell ref="Q65:AD65"/>
    <mergeCell ref="AE65:AS65"/>
    <mergeCell ref="C66:P66"/>
    <mergeCell ref="Q66:AD66"/>
    <mergeCell ref="AE66:AS66"/>
    <mergeCell ref="C63:P63"/>
    <mergeCell ref="Q63:AD63"/>
    <mergeCell ref="AE63:AS63"/>
    <mergeCell ref="C64:AS64"/>
    <mergeCell ref="AN53:AT53"/>
    <mergeCell ref="X24:AC24"/>
    <mergeCell ref="X52:AC52"/>
    <mergeCell ref="AD52:AI52"/>
    <mergeCell ref="AJ52:AM52"/>
    <mergeCell ref="AN52:AQ52"/>
    <mergeCell ref="AR52:AT52"/>
    <mergeCell ref="B23:W23"/>
    <mergeCell ref="X23:AC23"/>
    <mergeCell ref="B24:W24"/>
    <mergeCell ref="AN24:AQ24"/>
    <mergeCell ref="AR24:AT24"/>
    <mergeCell ref="AR18:AT18"/>
    <mergeCell ref="AN19:AQ19"/>
    <mergeCell ref="AR19:AT19"/>
    <mergeCell ref="AN20:AQ20"/>
    <mergeCell ref="AR20:AT20"/>
    <mergeCell ref="AN21:AQ21"/>
    <mergeCell ref="AR21:AT21"/>
    <mergeCell ref="AN18:AQ18"/>
    <mergeCell ref="X21:AC21"/>
    <mergeCell ref="AJ24:AM24"/>
    <mergeCell ref="B22:W22"/>
    <mergeCell ref="X22:AC22"/>
    <mergeCell ref="X20:AC20"/>
    <mergeCell ref="AN22:AQ22"/>
    <mergeCell ref="AR22:AT22"/>
    <mergeCell ref="AN23:AQ23"/>
    <mergeCell ref="AR23:AT23"/>
    <mergeCell ref="AD23:AI23"/>
    <mergeCell ref="AJ20:AM20"/>
    <mergeCell ref="AD21:AI21"/>
    <mergeCell ref="AD22:AI22"/>
    <mergeCell ref="AJ21:AM21"/>
    <mergeCell ref="AN54:AT59"/>
    <mergeCell ref="B53:AM53"/>
    <mergeCell ref="B54:AM59"/>
    <mergeCell ref="C62:P62"/>
    <mergeCell ref="Q62:AD62"/>
    <mergeCell ref="AE62:AS62"/>
    <mergeCell ref="C61:AS61"/>
    <mergeCell ref="AP10:AT10"/>
    <mergeCell ref="AF11:AI11"/>
    <mergeCell ref="AJ11:AO11"/>
    <mergeCell ref="AP11:AT11"/>
    <mergeCell ref="AJ17:AM17"/>
    <mergeCell ref="AJ18:AM18"/>
    <mergeCell ref="AJ19:AM19"/>
    <mergeCell ref="B13:K13"/>
    <mergeCell ref="B14:K14"/>
    <mergeCell ref="P15:S15"/>
    <mergeCell ref="T14:W14"/>
    <mergeCell ref="T15:W15"/>
    <mergeCell ref="B18:W18"/>
    <mergeCell ref="X18:AC18"/>
    <mergeCell ref="AD18:AI18"/>
    <mergeCell ref="X19:AC19"/>
    <mergeCell ref="AD19:AI19"/>
    <mergeCell ref="J4:Z5"/>
    <mergeCell ref="AA4:AE4"/>
    <mergeCell ref="AF4:AI4"/>
    <mergeCell ref="AD10:AE11"/>
    <mergeCell ref="AF10:AI10"/>
    <mergeCell ref="AJ10:AO10"/>
    <mergeCell ref="B12:W12"/>
    <mergeCell ref="X12:AT12"/>
    <mergeCell ref="AA5:AE5"/>
    <mergeCell ref="AF5:AI5"/>
    <mergeCell ref="AF8:AI8"/>
    <mergeCell ref="AJ4:AT9"/>
    <mergeCell ref="AF9:AI9"/>
    <mergeCell ref="B10:I11"/>
    <mergeCell ref="J10:P11"/>
    <mergeCell ref="Q10:T11"/>
    <mergeCell ref="AA10:AB11"/>
    <mergeCell ref="AC10:AC11"/>
    <mergeCell ref="J6:L7"/>
    <mergeCell ref="AF6:AI6"/>
    <mergeCell ref="AF7:AI7"/>
    <mergeCell ref="B19:W19"/>
    <mergeCell ref="L14:O14"/>
    <mergeCell ref="B20:W20"/>
    <mergeCell ref="AD20:AI20"/>
    <mergeCell ref="J8:J9"/>
    <mergeCell ref="B16:AT16"/>
    <mergeCell ref="B15:K15"/>
    <mergeCell ref="X13:AI13"/>
    <mergeCell ref="X14:AI14"/>
    <mergeCell ref="X15:AI15"/>
    <mergeCell ref="K8:K9"/>
    <mergeCell ref="L8:L9"/>
    <mergeCell ref="AJ13:AM13"/>
    <mergeCell ref="AN13:AQ13"/>
    <mergeCell ref="AR13:AT13"/>
    <mergeCell ref="AJ14:AM14"/>
    <mergeCell ref="AN14:AQ14"/>
    <mergeCell ref="AR14:AT14"/>
    <mergeCell ref="AJ15:AM15"/>
    <mergeCell ref="AN15:AQ15"/>
    <mergeCell ref="AD17:AI17"/>
    <mergeCell ref="AR17:AT17"/>
    <mergeCell ref="AN17:AQ17"/>
    <mergeCell ref="AR15:AT15"/>
    <mergeCell ref="U10:W11"/>
    <mergeCell ref="X10:Z11"/>
    <mergeCell ref="L15:O15"/>
    <mergeCell ref="P14:S14"/>
    <mergeCell ref="M6:P9"/>
    <mergeCell ref="Q6:AE9"/>
    <mergeCell ref="B17:W17"/>
    <mergeCell ref="X17:AC17"/>
    <mergeCell ref="T13:W13"/>
    <mergeCell ref="P13:S13"/>
    <mergeCell ref="L13:O13"/>
    <mergeCell ref="B25:W25"/>
    <mergeCell ref="X25:AC25"/>
    <mergeCell ref="AD25:AI25"/>
    <mergeCell ref="AJ25:AM25"/>
    <mergeCell ref="AN25:AQ25"/>
    <mergeCell ref="AR25:AT25"/>
    <mergeCell ref="B26:W26"/>
    <mergeCell ref="X26:AC26"/>
    <mergeCell ref="AD26:AI26"/>
    <mergeCell ref="AJ26:AM26"/>
    <mergeCell ref="AN26:AQ26"/>
    <mergeCell ref="AR26:AT26"/>
    <mergeCell ref="B27:W27"/>
    <mergeCell ref="X27:AC27"/>
    <mergeCell ref="AD27:AI27"/>
    <mergeCell ref="AJ27:AM27"/>
    <mergeCell ref="AN27:AQ27"/>
    <mergeCell ref="AR27:AT27"/>
    <mergeCell ref="B28:W28"/>
    <mergeCell ref="X28:AC28"/>
    <mergeCell ref="AD28:AI28"/>
    <mergeCell ref="AJ28:AM28"/>
    <mergeCell ref="AN28:AQ28"/>
    <mergeCell ref="AR28:AT28"/>
    <mergeCell ref="B29:W29"/>
    <mergeCell ref="X29:AC29"/>
    <mergeCell ref="AD29:AI29"/>
    <mergeCell ref="AJ29:AM29"/>
    <mergeCell ref="AN29:AQ29"/>
    <mergeCell ref="AR29:AT29"/>
    <mergeCell ref="B30:W30"/>
    <mergeCell ref="X30:AC30"/>
    <mergeCell ref="AD30:AI30"/>
    <mergeCell ref="AJ30:AM30"/>
    <mergeCell ref="AN30:AQ30"/>
    <mergeCell ref="AR30:AT30"/>
    <mergeCell ref="B31:W31"/>
    <mergeCell ref="X31:AC31"/>
    <mergeCell ref="AD31:AI31"/>
    <mergeCell ref="AJ31:AM31"/>
    <mergeCell ref="AN31:AQ31"/>
    <mergeCell ref="AR31:AT31"/>
    <mergeCell ref="B32:W32"/>
    <mergeCell ref="X32:AC32"/>
    <mergeCell ref="AD32:AI32"/>
    <mergeCell ref="AJ32:AM32"/>
    <mergeCell ref="AN32:AQ32"/>
    <mergeCell ref="AR32:AT32"/>
    <mergeCell ref="B33:W33"/>
    <mergeCell ref="X33:AC33"/>
    <mergeCell ref="AD33:AI33"/>
    <mergeCell ref="AJ33:AM33"/>
    <mergeCell ref="AN33:AQ33"/>
    <mergeCell ref="AR33:AT33"/>
    <mergeCell ref="B34:W34"/>
    <mergeCell ref="X34:AC34"/>
    <mergeCell ref="AD34:AI34"/>
    <mergeCell ref="AJ34:AM34"/>
    <mergeCell ref="AN34:AQ34"/>
    <mergeCell ref="AR34:AT34"/>
    <mergeCell ref="B35:W35"/>
    <mergeCell ref="X35:AC35"/>
    <mergeCell ref="AD35:AI35"/>
    <mergeCell ref="AJ35:AM35"/>
    <mergeCell ref="AN35:AQ35"/>
    <mergeCell ref="AR35:AT35"/>
    <mergeCell ref="B36:W36"/>
    <mergeCell ref="X36:AC36"/>
    <mergeCell ref="AD36:AI36"/>
    <mergeCell ref="AJ36:AM36"/>
    <mergeCell ref="AN36:AQ36"/>
    <mergeCell ref="AR36:AT36"/>
    <mergeCell ref="B37:W37"/>
    <mergeCell ref="X37:AC37"/>
    <mergeCell ref="AD37:AI37"/>
    <mergeCell ref="AJ37:AM37"/>
    <mergeCell ref="AN37:AQ37"/>
    <mergeCell ref="AR37:AT37"/>
    <mergeCell ref="B38:W38"/>
    <mergeCell ref="X38:AC38"/>
    <mergeCell ref="AD38:AI38"/>
    <mergeCell ref="AJ38:AM38"/>
    <mergeCell ref="AN38:AQ38"/>
    <mergeCell ref="AR38:AT38"/>
    <mergeCell ref="B39:W39"/>
    <mergeCell ref="X39:AC39"/>
    <mergeCell ref="AD39:AI39"/>
    <mergeCell ref="AJ39:AM39"/>
    <mergeCell ref="AN39:AQ39"/>
    <mergeCell ref="AR39:AT39"/>
    <mergeCell ref="B40:W40"/>
    <mergeCell ref="X40:AC40"/>
    <mergeCell ref="AD40:AI40"/>
    <mergeCell ref="AJ40:AM40"/>
    <mergeCell ref="AN40:AQ40"/>
    <mergeCell ref="AR40:AT40"/>
    <mergeCell ref="B41:W41"/>
    <mergeCell ref="X41:AC41"/>
    <mergeCell ref="AD41:AI41"/>
    <mergeCell ref="AJ41:AM41"/>
    <mergeCell ref="AN41:AQ41"/>
    <mergeCell ref="AR41:AT41"/>
    <mergeCell ref="B42:W42"/>
    <mergeCell ref="X42:AC42"/>
    <mergeCell ref="AD42:AI42"/>
    <mergeCell ref="AJ42:AM42"/>
    <mergeCell ref="AN42:AQ42"/>
    <mergeCell ref="AR42:AT42"/>
    <mergeCell ref="B43:W43"/>
    <mergeCell ref="X43:AC43"/>
    <mergeCell ref="AD43:AI43"/>
    <mergeCell ref="AJ43:AM43"/>
    <mergeCell ref="AN43:AQ43"/>
    <mergeCell ref="AR43:AT43"/>
    <mergeCell ref="B44:W44"/>
    <mergeCell ref="X44:AC44"/>
    <mergeCell ref="AD44:AI44"/>
    <mergeCell ref="AJ44:AM44"/>
    <mergeCell ref="AN44:AQ44"/>
    <mergeCell ref="AR44:AT44"/>
    <mergeCell ref="B45:W45"/>
    <mergeCell ref="X45:AC45"/>
    <mergeCell ref="AD45:AI45"/>
    <mergeCell ref="AJ45:AM45"/>
    <mergeCell ref="AN45:AQ45"/>
    <mergeCell ref="AR45:AT45"/>
    <mergeCell ref="B46:W46"/>
    <mergeCell ref="X46:AC46"/>
    <mergeCell ref="AD46:AI46"/>
    <mergeCell ref="AJ46:AM46"/>
    <mergeCell ref="AN46:AQ46"/>
    <mergeCell ref="AR46:AT46"/>
    <mergeCell ref="B47:W47"/>
    <mergeCell ref="X47:AC47"/>
    <mergeCell ref="AD47:AI47"/>
    <mergeCell ref="AJ47:AM47"/>
    <mergeCell ref="AN47:AQ47"/>
    <mergeCell ref="AR47:AT47"/>
    <mergeCell ref="B48:W48"/>
    <mergeCell ref="X48:AC48"/>
    <mergeCell ref="AD48:AI48"/>
    <mergeCell ref="AJ48:AM48"/>
    <mergeCell ref="AN48:AQ48"/>
    <mergeCell ref="AR48:AT48"/>
    <mergeCell ref="B51:W51"/>
    <mergeCell ref="X51:AC51"/>
    <mergeCell ref="AD51:AI51"/>
    <mergeCell ref="AJ51:AM51"/>
    <mergeCell ref="AN51:AQ51"/>
    <mergeCell ref="AR51:AT51"/>
    <mergeCell ref="B49:W49"/>
    <mergeCell ref="X49:AC49"/>
    <mergeCell ref="AD49:AI49"/>
    <mergeCell ref="AJ49:AM49"/>
    <mergeCell ref="AN49:AQ49"/>
    <mergeCell ref="AR49:AT49"/>
    <mergeCell ref="B50:W50"/>
    <mergeCell ref="X50:AC50"/>
    <mergeCell ref="AD50:AI50"/>
    <mergeCell ref="AJ50:AM50"/>
    <mergeCell ref="AN50:AQ50"/>
    <mergeCell ref="AR50:AT50"/>
  </mergeCells>
  <conditionalFormatting sqref="L13">
    <cfRule type="cellIs" dxfId="1755" priority="12" operator="equal">
      <formula>"No"</formula>
    </cfRule>
  </conditionalFormatting>
  <conditionalFormatting sqref="AF11">
    <cfRule type="expression" dxfId="1754" priority="6">
      <formula>$V11="y"</formula>
    </cfRule>
    <cfRule type="expression" dxfId="1753" priority="7">
      <formula>$T11="y"</formula>
    </cfRule>
  </conditionalFormatting>
  <conditionalFormatting sqref="AF7">
    <cfRule type="expression" dxfId="1752" priority="10">
      <formula>$V7="y"</formula>
    </cfRule>
    <cfRule type="expression" dxfId="1751" priority="11">
      <formula>$T7="y"</formula>
    </cfRule>
  </conditionalFormatting>
  <conditionalFormatting sqref="AF9">
    <cfRule type="expression" dxfId="1750" priority="8">
      <formula>$V9="y"</formula>
    </cfRule>
    <cfRule type="expression" dxfId="1749" priority="9">
      <formula>$T9="y"</formula>
    </cfRule>
  </conditionalFormatting>
  <conditionalFormatting sqref="L14">
    <cfRule type="cellIs" dxfId="1748" priority="5" operator="equal">
      <formula>"No"</formula>
    </cfRule>
  </conditionalFormatting>
  <conditionalFormatting sqref="L15">
    <cfRule type="cellIs" dxfId="1747" priority="4" operator="equal">
      <formula>"No"</formula>
    </cfRule>
  </conditionalFormatting>
  <conditionalFormatting sqref="AJ15">
    <cfRule type="cellIs" dxfId="1746" priority="1" operator="equal">
      <formula>"No"</formula>
    </cfRule>
  </conditionalFormatting>
  <conditionalFormatting sqref="AJ13">
    <cfRule type="cellIs" dxfId="1745" priority="3" operator="equal">
      <formula>"No"</formula>
    </cfRule>
  </conditionalFormatting>
  <conditionalFormatting sqref="AJ14">
    <cfRule type="cellIs" dxfId="1744" priority="2" operator="equal">
      <formula>"No"</formula>
    </cfRule>
  </conditionalFormatting>
  <pageMargins left="0.62992125984251968" right="0.23622047244094491" top="0.82677165354330717" bottom="0.23622047244094491" header="0.31496062992125984" footer="0.31496062992125984"/>
  <pageSetup paperSize="9" scale="57" fitToHeight="0" orientation="portrait" horizontalDpi="300" verticalDpi="3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A1:CG37"/>
  <sheetViews>
    <sheetView zoomScale="85" zoomScaleNormal="85" workbookViewId="0">
      <selection activeCell="J10" sqref="J10:P11"/>
    </sheetView>
  </sheetViews>
  <sheetFormatPr defaultColWidth="9.140625" defaultRowHeight="15"/>
  <cols>
    <col min="2" max="9" width="3.5703125" customWidth="1"/>
    <col min="10" max="12" width="5" customWidth="1"/>
    <col min="13" max="42" width="3.5703125" customWidth="1"/>
    <col min="43" max="45" width="5" customWidth="1"/>
    <col min="46" max="46" width="3.42578125" customWidth="1"/>
    <col min="47" max="48" width="3.5703125" customWidth="1"/>
    <col min="49" max="49" width="25.7109375" customWidth="1"/>
    <col min="50" max="52" width="4.42578125" customWidth="1"/>
    <col min="53" max="55" width="3.5703125" customWidth="1"/>
    <col min="56" max="57" width="5" customWidth="1"/>
    <col min="58" max="58" width="5" style="7" customWidth="1"/>
    <col min="60" max="61" width="17.140625" customWidth="1"/>
    <col min="62" max="65" width="17" customWidth="1"/>
    <col min="66" max="66" width="5.140625" customWidth="1"/>
    <col min="67" max="85" width="255.7109375" customWidth="1"/>
  </cols>
  <sheetData>
    <row r="1" spans="1:85">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c r="BS1">
        <v>71</v>
      </c>
      <c r="BT1">
        <v>72</v>
      </c>
      <c r="BU1">
        <v>73</v>
      </c>
      <c r="BV1">
        <v>74</v>
      </c>
      <c r="BW1">
        <v>75</v>
      </c>
      <c r="BX1">
        <v>76</v>
      </c>
      <c r="BY1">
        <v>77</v>
      </c>
      <c r="BZ1">
        <v>78</v>
      </c>
      <c r="CA1">
        <v>79</v>
      </c>
      <c r="CB1">
        <v>80</v>
      </c>
      <c r="CC1">
        <v>81</v>
      </c>
      <c r="CD1">
        <v>82</v>
      </c>
      <c r="CE1">
        <v>83</v>
      </c>
      <c r="CF1">
        <v>84</v>
      </c>
      <c r="CG1">
        <v>85</v>
      </c>
    </row>
    <row r="2" spans="1:85">
      <c r="AW2" t="s">
        <v>72</v>
      </c>
      <c r="BF2"/>
      <c r="BO2">
        <f>BI4</f>
        <v>0</v>
      </c>
      <c r="BP2">
        <f>BK4</f>
        <v>0</v>
      </c>
      <c r="BQ2">
        <f>BF4</f>
        <v>0</v>
      </c>
      <c r="BR2">
        <f>AX4</f>
        <v>0</v>
      </c>
      <c r="BS2">
        <f>AY4</f>
        <v>0</v>
      </c>
      <c r="BT2">
        <f>AZ4</f>
        <v>0</v>
      </c>
      <c r="BU2" s="6">
        <f>BM4</f>
        <v>0</v>
      </c>
      <c r="BV2">
        <f>BI11</f>
        <v>0</v>
      </c>
      <c r="BW2">
        <f>BI5</f>
        <v>0</v>
      </c>
      <c r="BX2">
        <f>BI12</f>
        <v>0</v>
      </c>
      <c r="BY2">
        <f>BK12</f>
        <v>0</v>
      </c>
      <c r="BZ2">
        <f>BM12</f>
        <v>0</v>
      </c>
      <c r="CA2">
        <f>BI13</f>
        <v>0</v>
      </c>
      <c r="CB2">
        <f>BK13</f>
        <v>0</v>
      </c>
      <c r="CC2">
        <f>BI14</f>
        <v>0</v>
      </c>
      <c r="CD2">
        <f>BI18</f>
        <v>0</v>
      </c>
      <c r="CE2">
        <f>BI19</f>
        <v>0</v>
      </c>
      <c r="CF2">
        <f>BI20</f>
        <v>0</v>
      </c>
      <c r="CG2" s="6">
        <f>BI24</f>
        <v>0</v>
      </c>
    </row>
    <row r="3" spans="1:85" ht="15.75" thickBot="1"/>
    <row r="4" spans="1:85"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462" t="s">
        <v>50</v>
      </c>
      <c r="AK4" s="463"/>
      <c r="AL4" s="463"/>
      <c r="AM4" s="463"/>
      <c r="AN4" s="463"/>
      <c r="AO4" s="463"/>
      <c r="AP4" s="463"/>
      <c r="AQ4" s="463"/>
      <c r="AR4" s="463"/>
      <c r="AS4" s="463"/>
      <c r="AT4" s="464"/>
      <c r="BF4"/>
      <c r="BP4" s="6"/>
    </row>
    <row r="5" spans="1:85"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str">
        <f>'Lot Register'!$M$13</f>
        <v>CN22189</v>
      </c>
      <c r="AG5" s="460"/>
      <c r="AH5" s="460"/>
      <c r="AI5" s="461"/>
      <c r="AJ5" s="465"/>
      <c r="AK5" s="466"/>
      <c r="AL5" s="466"/>
      <c r="AM5" s="466"/>
      <c r="AN5" s="466"/>
      <c r="AO5" s="466"/>
      <c r="AP5" s="466"/>
      <c r="AQ5" s="466"/>
      <c r="AR5" s="466"/>
      <c r="AS5" s="466"/>
      <c r="AT5" s="467"/>
      <c r="BF5"/>
    </row>
    <row r="6" spans="1:85"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465"/>
      <c r="AK6" s="466"/>
      <c r="AL6" s="466"/>
      <c r="AM6" s="466"/>
      <c r="AN6" s="466"/>
      <c r="AO6" s="466"/>
      <c r="AP6" s="466"/>
      <c r="AQ6" s="466"/>
      <c r="AR6" s="466"/>
      <c r="AS6" s="466"/>
      <c r="AT6" s="467"/>
      <c r="BF6"/>
    </row>
    <row r="7" spans="1:85"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Register'!$J$2), "", 'Lot Register'!$J$2)</f>
        <v>45343</v>
      </c>
      <c r="AG7" s="469"/>
      <c r="AH7" s="469"/>
      <c r="AI7" s="470"/>
      <c r="AJ7" s="465"/>
      <c r="AK7" s="466"/>
      <c r="AL7" s="466"/>
      <c r="AM7" s="466"/>
      <c r="AN7" s="466"/>
      <c r="AO7" s="466"/>
      <c r="AP7" s="466"/>
      <c r="AQ7" s="466"/>
      <c r="AR7" s="466"/>
      <c r="AS7" s="466"/>
      <c r="AT7" s="467"/>
      <c r="BF7"/>
    </row>
    <row r="8" spans="1:85" ht="15" customHeight="1">
      <c r="B8" s="26"/>
      <c r="E8" s="1"/>
      <c r="J8" s="418" t="str">
        <f>'Lot Register'!$B$2</f>
        <v>Ex</v>
      </c>
      <c r="K8" s="427">
        <f>'Lot Register'!$C$2</f>
        <v>1</v>
      </c>
      <c r="L8" s="429">
        <v>4</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33" t="s">
        <v>51</v>
      </c>
      <c r="AK8" s="534"/>
      <c r="AL8" s="534"/>
      <c r="AM8" s="534"/>
      <c r="AN8" s="534"/>
      <c r="AO8" s="534"/>
      <c r="AP8" s="525">
        <v>1</v>
      </c>
      <c r="AQ8" s="525"/>
      <c r="AR8" s="525"/>
      <c r="AS8" s="525"/>
      <c r="AT8" s="526"/>
      <c r="BF8"/>
    </row>
    <row r="9" spans="1:85"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Register'!$K$2), "", 'Lot Register'!$K$2)</f>
        <v>45343</v>
      </c>
      <c r="AG9" s="469"/>
      <c r="AH9" s="469"/>
      <c r="AI9" s="470"/>
      <c r="AJ9" s="533"/>
      <c r="AK9" s="534"/>
      <c r="AL9" s="534"/>
      <c r="AM9" s="534"/>
      <c r="AN9" s="534"/>
      <c r="AO9" s="534"/>
      <c r="AP9" s="525"/>
      <c r="AQ9" s="525"/>
      <c r="AR9" s="525"/>
      <c r="AS9" s="525"/>
      <c r="AT9" s="526"/>
      <c r="BF9"/>
    </row>
    <row r="10" spans="1:85" ht="15.75" customHeight="1">
      <c r="B10" s="471" t="s">
        <v>58</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f>IF(ISBLANK('Lot Register'!$I$2), "", 'Lot Register'!$I$2)</f>
        <v>0</v>
      </c>
      <c r="AE10" s="449"/>
      <c r="AF10" s="451" t="s">
        <v>30</v>
      </c>
      <c r="AG10" s="451"/>
      <c r="AH10" s="451"/>
      <c r="AI10" s="452"/>
      <c r="AJ10" s="453" t="s">
        <v>66</v>
      </c>
      <c r="AK10" s="454"/>
      <c r="AL10" s="454"/>
      <c r="AM10" s="454"/>
      <c r="AN10" s="454"/>
      <c r="AO10" s="454"/>
      <c r="AP10" s="535" t="s">
        <v>2256</v>
      </c>
      <c r="AQ10" s="535"/>
      <c r="AR10" s="535"/>
      <c r="AS10" s="535"/>
      <c r="AT10" s="536"/>
      <c r="BF10"/>
    </row>
    <row r="11" spans="1:85" ht="15.75" customHeight="1" thickBot="1">
      <c r="B11" s="472"/>
      <c r="C11" s="401"/>
      <c r="D11" s="401"/>
      <c r="E11" s="401"/>
      <c r="F11" s="401"/>
      <c r="G11" s="401"/>
      <c r="H11" s="401"/>
      <c r="I11" s="402"/>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Register'!$L$2), "", 'Lot Register'!$L$2)</f>
        <v>45343</v>
      </c>
      <c r="AG11" s="496"/>
      <c r="AH11" s="496"/>
      <c r="AI11" s="497"/>
      <c r="AJ11" s="453" t="s">
        <v>52</v>
      </c>
      <c r="AK11" s="454"/>
      <c r="AL11" s="454"/>
      <c r="AM11" s="454"/>
      <c r="AN11" s="454"/>
      <c r="AO11" s="454"/>
      <c r="AP11" s="530"/>
      <c r="AQ11" s="530"/>
      <c r="AR11" s="530"/>
      <c r="AS11" s="530"/>
      <c r="AT11" s="531"/>
      <c r="BF11"/>
    </row>
    <row r="12" spans="1:85" ht="46.9" customHeight="1">
      <c r="B12" s="553" t="s">
        <v>59</v>
      </c>
      <c r="C12" s="549"/>
      <c r="D12" s="549"/>
      <c r="E12" s="549"/>
      <c r="F12" s="549"/>
      <c r="G12" s="549"/>
      <c r="H12" s="549"/>
      <c r="I12" s="549"/>
      <c r="J12" s="527"/>
      <c r="K12" s="528"/>
      <c r="L12" s="528"/>
      <c r="M12" s="528"/>
      <c r="N12" s="528"/>
      <c r="O12" s="528"/>
      <c r="P12" s="528"/>
      <c r="Q12" s="528"/>
      <c r="R12" s="528"/>
      <c r="S12" s="528"/>
      <c r="T12" s="528"/>
      <c r="U12" s="528"/>
      <c r="V12" s="528"/>
      <c r="W12" s="528"/>
      <c r="X12" s="528"/>
      <c r="Y12" s="528"/>
      <c r="Z12" s="528"/>
      <c r="AA12" s="528"/>
      <c r="AB12" s="528"/>
      <c r="AC12" s="528"/>
      <c r="AD12" s="528"/>
      <c r="AE12" s="528"/>
      <c r="AF12" s="528"/>
      <c r="AG12" s="528"/>
      <c r="AH12" s="528"/>
      <c r="AI12" s="541"/>
      <c r="AJ12" s="549" t="s">
        <v>53</v>
      </c>
      <c r="AK12" s="549"/>
      <c r="AL12" s="549"/>
      <c r="AM12" s="549"/>
      <c r="AN12" s="549"/>
      <c r="AO12" s="549"/>
      <c r="AP12" s="527"/>
      <c r="AQ12" s="528"/>
      <c r="AR12" s="528"/>
      <c r="AS12" s="528"/>
      <c r="AT12" s="529"/>
      <c r="BF12"/>
    </row>
    <row r="13" spans="1:85" ht="31.5" customHeight="1">
      <c r="B13" s="537" t="s">
        <v>60</v>
      </c>
      <c r="C13" s="407"/>
      <c r="D13" s="407"/>
      <c r="E13" s="407"/>
      <c r="F13" s="407"/>
      <c r="G13" s="407"/>
      <c r="H13" s="407"/>
      <c r="I13" s="408"/>
      <c r="J13" s="542"/>
      <c r="K13" s="543"/>
      <c r="L13" s="543"/>
      <c r="M13" s="543"/>
      <c r="N13" s="543"/>
      <c r="O13" s="543"/>
      <c r="P13" s="543"/>
      <c r="Q13" s="543"/>
      <c r="R13" s="543"/>
      <c r="S13" s="543"/>
      <c r="T13" s="543"/>
      <c r="U13" s="543"/>
      <c r="V13" s="543"/>
      <c r="W13" s="543"/>
      <c r="X13" s="543"/>
      <c r="Y13" s="543"/>
      <c r="Z13" s="543"/>
      <c r="AA13" s="543"/>
      <c r="AB13" s="543"/>
      <c r="AC13" s="543"/>
      <c r="AD13" s="543"/>
      <c r="AE13" s="543"/>
      <c r="AF13" s="543"/>
      <c r="AG13" s="543"/>
      <c r="AH13" s="543"/>
      <c r="AI13" s="554"/>
      <c r="AJ13" s="532" t="s">
        <v>54</v>
      </c>
      <c r="AK13" s="532"/>
      <c r="AL13" s="532"/>
      <c r="AM13" s="532"/>
      <c r="AN13" s="532"/>
      <c r="AO13" s="532"/>
      <c r="AP13" s="517" t="s">
        <v>2437</v>
      </c>
      <c r="AQ13" s="518"/>
      <c r="AR13" s="518"/>
      <c r="AS13" s="518"/>
      <c r="AT13" s="540"/>
      <c r="AU13" s="5"/>
      <c r="BF13"/>
    </row>
    <row r="14" spans="1:85" ht="31.5" customHeight="1">
      <c r="B14" s="420"/>
      <c r="C14" s="410"/>
      <c r="D14" s="410"/>
      <c r="E14" s="410"/>
      <c r="F14" s="410"/>
      <c r="G14" s="410"/>
      <c r="H14" s="410"/>
      <c r="I14" s="411"/>
      <c r="J14" s="478"/>
      <c r="K14" s="479"/>
      <c r="L14" s="479"/>
      <c r="M14" s="479"/>
      <c r="N14" s="479"/>
      <c r="O14" s="479"/>
      <c r="P14" s="479"/>
      <c r="Q14" s="479"/>
      <c r="R14" s="479"/>
      <c r="S14" s="479"/>
      <c r="T14" s="479"/>
      <c r="U14" s="479"/>
      <c r="V14" s="479"/>
      <c r="W14" s="479"/>
      <c r="X14" s="479"/>
      <c r="Y14" s="479"/>
      <c r="Z14" s="479"/>
      <c r="AA14" s="479"/>
      <c r="AB14" s="479"/>
      <c r="AC14" s="479"/>
      <c r="AD14" s="479"/>
      <c r="AE14" s="479"/>
      <c r="AF14" s="479"/>
      <c r="AG14" s="479"/>
      <c r="AH14" s="479"/>
      <c r="AI14" s="555"/>
      <c r="AJ14" s="532" t="s">
        <v>55</v>
      </c>
      <c r="AK14" s="532"/>
      <c r="AL14" s="532"/>
      <c r="AM14" s="532"/>
      <c r="AN14" s="532"/>
      <c r="AO14" s="532"/>
      <c r="AP14" s="548" t="s">
        <v>2438</v>
      </c>
      <c r="AQ14" s="363"/>
      <c r="AR14" s="363"/>
      <c r="AS14" s="363"/>
      <c r="AT14" s="364"/>
      <c r="BF14"/>
    </row>
    <row r="15" spans="1:85" ht="31.5" customHeight="1">
      <c r="B15" s="420"/>
      <c r="C15" s="410"/>
      <c r="D15" s="410"/>
      <c r="E15" s="410"/>
      <c r="F15" s="410"/>
      <c r="G15" s="410"/>
      <c r="H15" s="410"/>
      <c r="I15" s="411"/>
      <c r="J15" s="478"/>
      <c r="K15" s="479"/>
      <c r="L15" s="479"/>
      <c r="M15" s="479"/>
      <c r="N15" s="479"/>
      <c r="O15" s="479"/>
      <c r="P15" s="479"/>
      <c r="Q15" s="479"/>
      <c r="R15" s="479"/>
      <c r="S15" s="479"/>
      <c r="T15" s="479"/>
      <c r="U15" s="479"/>
      <c r="V15" s="479"/>
      <c r="W15" s="479"/>
      <c r="X15" s="479"/>
      <c r="Y15" s="479"/>
      <c r="Z15" s="479"/>
      <c r="AA15" s="479"/>
      <c r="AB15" s="479"/>
      <c r="AC15" s="479"/>
      <c r="AD15" s="479"/>
      <c r="AE15" s="479"/>
      <c r="AF15" s="479"/>
      <c r="AG15" s="479"/>
      <c r="AH15" s="479"/>
      <c r="AI15" s="555"/>
      <c r="AJ15" s="532" t="s">
        <v>56</v>
      </c>
      <c r="AK15" s="532"/>
      <c r="AL15" s="532"/>
      <c r="AM15" s="532"/>
      <c r="AN15" s="532"/>
      <c r="AO15" s="532"/>
      <c r="AP15" s="517" t="s">
        <v>2436</v>
      </c>
      <c r="AQ15" s="518"/>
      <c r="AR15" s="518"/>
      <c r="AS15" s="518"/>
      <c r="AT15" s="540"/>
      <c r="BF15"/>
    </row>
    <row r="16" spans="1:85" ht="31.5" customHeight="1">
      <c r="B16" s="538"/>
      <c r="C16" s="413"/>
      <c r="D16" s="413"/>
      <c r="E16" s="413"/>
      <c r="F16" s="413"/>
      <c r="G16" s="413"/>
      <c r="H16" s="413"/>
      <c r="I16" s="414"/>
      <c r="J16" s="545"/>
      <c r="K16" s="546"/>
      <c r="L16" s="546"/>
      <c r="M16" s="546"/>
      <c r="N16" s="546"/>
      <c r="O16" s="546"/>
      <c r="P16" s="546"/>
      <c r="Q16" s="546"/>
      <c r="R16" s="546"/>
      <c r="S16" s="546"/>
      <c r="T16" s="546"/>
      <c r="U16" s="546"/>
      <c r="V16" s="546"/>
      <c r="W16" s="546"/>
      <c r="X16" s="546"/>
      <c r="Y16" s="546"/>
      <c r="Z16" s="546"/>
      <c r="AA16" s="546"/>
      <c r="AB16" s="546"/>
      <c r="AC16" s="546"/>
      <c r="AD16" s="546"/>
      <c r="AE16" s="546"/>
      <c r="AF16" s="546"/>
      <c r="AG16" s="546"/>
      <c r="AH16" s="546"/>
      <c r="AI16" s="556"/>
      <c r="AJ16" s="539" t="s">
        <v>57</v>
      </c>
      <c r="AK16" s="539"/>
      <c r="AL16" s="539"/>
      <c r="AM16" s="539"/>
      <c r="AN16" s="539"/>
      <c r="AO16" s="539"/>
      <c r="AP16" s="517" t="s">
        <v>1715</v>
      </c>
      <c r="AQ16" s="518"/>
      <c r="AR16" s="518"/>
      <c r="AS16" s="518"/>
      <c r="AT16" s="540"/>
      <c r="BF16"/>
    </row>
    <row r="17" spans="2:58" ht="31.5" customHeight="1">
      <c r="B17" s="537" t="s">
        <v>61</v>
      </c>
      <c r="C17" s="407"/>
      <c r="D17" s="407"/>
      <c r="E17" s="407"/>
      <c r="F17" s="407"/>
      <c r="G17" s="407"/>
      <c r="H17" s="407"/>
      <c r="I17" s="408"/>
      <c r="J17" s="542"/>
      <c r="K17" s="543"/>
      <c r="L17" s="543"/>
      <c r="M17" s="543"/>
      <c r="N17" s="543"/>
      <c r="O17" s="543"/>
      <c r="P17" s="543"/>
      <c r="Q17" s="543"/>
      <c r="R17" s="543"/>
      <c r="S17" s="543"/>
      <c r="T17" s="543"/>
      <c r="U17" s="543"/>
      <c r="V17" s="543"/>
      <c r="W17" s="543"/>
      <c r="X17" s="543"/>
      <c r="Y17" s="543"/>
      <c r="Z17" s="543"/>
      <c r="AA17" s="543"/>
      <c r="AB17" s="543"/>
      <c r="AC17" s="543"/>
      <c r="AD17" s="543"/>
      <c r="AE17" s="543"/>
      <c r="AF17" s="543"/>
      <c r="AG17" s="543"/>
      <c r="AH17" s="543"/>
      <c r="AI17" s="543"/>
      <c r="AJ17" s="543"/>
      <c r="AK17" s="543"/>
      <c r="AL17" s="543"/>
      <c r="AM17" s="543"/>
      <c r="AN17" s="543"/>
      <c r="AO17" s="543"/>
      <c r="AP17" s="543"/>
      <c r="AQ17" s="543"/>
      <c r="AR17" s="543"/>
      <c r="AS17" s="543"/>
      <c r="AT17" s="544"/>
      <c r="BF17"/>
    </row>
    <row r="18" spans="2:58" ht="90" customHeight="1">
      <c r="B18" s="538"/>
      <c r="C18" s="413"/>
      <c r="D18" s="413"/>
      <c r="E18" s="413"/>
      <c r="F18" s="413"/>
      <c r="G18" s="413"/>
      <c r="H18" s="413"/>
      <c r="I18" s="414"/>
      <c r="J18" s="545"/>
      <c r="K18" s="546"/>
      <c r="L18" s="546"/>
      <c r="M18" s="546"/>
      <c r="N18" s="546"/>
      <c r="O18" s="546"/>
      <c r="P18" s="546"/>
      <c r="Q18" s="546"/>
      <c r="R18" s="546"/>
      <c r="S18" s="546"/>
      <c r="T18" s="546"/>
      <c r="U18" s="546"/>
      <c r="V18" s="546"/>
      <c r="W18" s="546"/>
      <c r="X18" s="546"/>
      <c r="Y18" s="546"/>
      <c r="Z18" s="546"/>
      <c r="AA18" s="546"/>
      <c r="AB18" s="546"/>
      <c r="AC18" s="546"/>
      <c r="AD18" s="546"/>
      <c r="AE18" s="546"/>
      <c r="AF18" s="546"/>
      <c r="AG18" s="546"/>
      <c r="AH18" s="546"/>
      <c r="AI18" s="546"/>
      <c r="AJ18" s="546"/>
      <c r="AK18" s="546"/>
      <c r="AL18" s="546"/>
      <c r="AM18" s="546"/>
      <c r="AN18" s="546"/>
      <c r="AO18" s="546"/>
      <c r="AP18" s="546"/>
      <c r="AQ18" s="546"/>
      <c r="AR18" s="546"/>
      <c r="AS18" s="546"/>
      <c r="AT18" s="547"/>
      <c r="BF18"/>
    </row>
    <row r="19" spans="2:58" ht="130.9" customHeight="1">
      <c r="B19" s="390" t="s">
        <v>62</v>
      </c>
      <c r="C19" s="532"/>
      <c r="D19" s="532"/>
      <c r="E19" s="532"/>
      <c r="F19" s="532"/>
      <c r="G19" s="532"/>
      <c r="H19" s="532"/>
      <c r="I19" s="532"/>
      <c r="J19" s="548"/>
      <c r="K19" s="363"/>
      <c r="L19" s="363"/>
      <c r="M19" s="363"/>
      <c r="N19" s="363"/>
      <c r="O19" s="363"/>
      <c r="P19" s="363"/>
      <c r="Q19" s="363"/>
      <c r="R19" s="363"/>
      <c r="S19" s="363"/>
      <c r="T19" s="363"/>
      <c r="U19" s="363"/>
      <c r="V19" s="363"/>
      <c r="W19" s="363"/>
      <c r="X19" s="363"/>
      <c r="Y19" s="363"/>
      <c r="Z19" s="363"/>
      <c r="AA19" s="363"/>
      <c r="AB19" s="363"/>
      <c r="AC19" s="363"/>
      <c r="AD19" s="363"/>
      <c r="AE19" s="363"/>
      <c r="AF19" s="363"/>
      <c r="AG19" s="363"/>
      <c r="AH19" s="363"/>
      <c r="AI19" s="363"/>
      <c r="AJ19" s="363"/>
      <c r="AK19" s="363"/>
      <c r="AL19" s="363"/>
      <c r="AM19" s="363"/>
      <c r="AN19" s="363"/>
      <c r="AO19" s="363"/>
      <c r="AP19" s="363"/>
      <c r="AQ19" s="363"/>
      <c r="AR19" s="363"/>
      <c r="AS19" s="363"/>
      <c r="AT19" s="364"/>
      <c r="BF19"/>
    </row>
    <row r="20" spans="2:58" ht="12.75" customHeight="1">
      <c r="B20" s="49"/>
      <c r="C20" s="104"/>
      <c r="D20" s="104"/>
      <c r="E20" s="104"/>
      <c r="F20" s="104"/>
      <c r="G20" s="104"/>
      <c r="H20" s="104"/>
      <c r="I20" s="104"/>
      <c r="J20" s="31"/>
      <c r="K20" s="31"/>
      <c r="L20" s="31"/>
      <c r="M20" s="31"/>
      <c r="N20" s="31"/>
      <c r="O20" s="31"/>
      <c r="P20" s="31"/>
      <c r="Q20" s="31"/>
      <c r="R20" s="31"/>
      <c r="S20" s="31"/>
      <c r="T20" s="31"/>
      <c r="U20" s="31"/>
      <c r="V20" s="31"/>
      <c r="W20" s="31"/>
      <c r="X20" s="31"/>
      <c r="Y20" s="31"/>
      <c r="Z20" s="31"/>
      <c r="AA20" s="31"/>
      <c r="AB20" s="31"/>
      <c r="AC20" s="31"/>
      <c r="AD20" s="31"/>
      <c r="AE20" s="31"/>
      <c r="AF20" s="31"/>
      <c r="AG20" s="31"/>
      <c r="AH20" s="31"/>
      <c r="AI20" s="31"/>
      <c r="AJ20" s="31"/>
      <c r="AK20" s="31"/>
      <c r="AL20" s="31"/>
      <c r="AM20" s="31"/>
      <c r="AN20" s="31"/>
      <c r="AO20" s="31"/>
      <c r="AP20" s="31"/>
      <c r="AQ20" s="31"/>
      <c r="AR20" s="31"/>
      <c r="AS20" s="31"/>
      <c r="AT20" s="32"/>
      <c r="BF20"/>
    </row>
    <row r="21" spans="2:58" ht="23.25" customHeight="1">
      <c r="B21" s="10"/>
      <c r="C21" s="409" t="s">
        <v>63</v>
      </c>
      <c r="D21" s="410"/>
      <c r="E21" s="410"/>
      <c r="F21" s="410"/>
      <c r="G21" s="410"/>
      <c r="H21" s="410"/>
      <c r="I21" s="410"/>
      <c r="J21" s="410"/>
      <c r="K21" s="410"/>
      <c r="L21" s="410"/>
      <c r="M21" s="410"/>
      <c r="N21" s="410"/>
      <c r="O21" s="410"/>
      <c r="P21" s="410"/>
      <c r="Q21" s="410"/>
      <c r="R21" s="410"/>
      <c r="S21" s="410"/>
      <c r="T21" s="410"/>
      <c r="U21" s="410"/>
      <c r="V21" s="410"/>
      <c r="W21" s="411"/>
      <c r="X21" s="409" t="s">
        <v>64</v>
      </c>
      <c r="Y21" s="410"/>
      <c r="Z21" s="410"/>
      <c r="AA21" s="410"/>
      <c r="AB21" s="410"/>
      <c r="AC21" s="410"/>
      <c r="AD21" s="410"/>
      <c r="AE21" s="410"/>
      <c r="AF21" s="410"/>
      <c r="AG21" s="410"/>
      <c r="AH21" s="410"/>
      <c r="AI21" s="410"/>
      <c r="AJ21" s="410"/>
      <c r="AK21" s="410"/>
      <c r="AL21" s="410"/>
      <c r="AM21" s="410"/>
      <c r="AN21" s="410"/>
      <c r="AO21" s="410"/>
      <c r="AP21" s="410"/>
      <c r="AQ21" s="410"/>
      <c r="AR21" s="410"/>
      <c r="AS21" s="411"/>
      <c r="AT21" s="8"/>
      <c r="BF21"/>
    </row>
    <row r="22" spans="2:58" ht="23.25" customHeight="1">
      <c r="B22" s="10"/>
      <c r="C22" s="473" t="s">
        <v>40</v>
      </c>
      <c r="D22" s="438"/>
      <c r="E22" s="438"/>
      <c r="F22" s="438"/>
      <c r="G22" s="438"/>
      <c r="H22" s="438"/>
      <c r="I22" s="449"/>
      <c r="J22" s="473" t="s">
        <v>41</v>
      </c>
      <c r="K22" s="438"/>
      <c r="L22" s="438"/>
      <c r="M22" s="438"/>
      <c r="N22" s="438"/>
      <c r="O22" s="438"/>
      <c r="P22" s="449"/>
      <c r="Q22" s="473" t="s">
        <v>42</v>
      </c>
      <c r="R22" s="438"/>
      <c r="S22" s="438"/>
      <c r="T22" s="438"/>
      <c r="U22" s="438"/>
      <c r="V22" s="438"/>
      <c r="W22" s="449"/>
      <c r="X22" s="473" t="s">
        <v>40</v>
      </c>
      <c r="Y22" s="438"/>
      <c r="Z22" s="438"/>
      <c r="AA22" s="438"/>
      <c r="AB22" s="438"/>
      <c r="AC22" s="438"/>
      <c r="AD22" s="449"/>
      <c r="AE22" s="473" t="s">
        <v>41</v>
      </c>
      <c r="AF22" s="438"/>
      <c r="AG22" s="438"/>
      <c r="AH22" s="438"/>
      <c r="AI22" s="438"/>
      <c r="AJ22" s="438"/>
      <c r="AK22" s="449"/>
      <c r="AL22" s="473" t="s">
        <v>42</v>
      </c>
      <c r="AM22" s="438"/>
      <c r="AN22" s="438"/>
      <c r="AO22" s="438"/>
      <c r="AP22" s="438"/>
      <c r="AQ22" s="438"/>
      <c r="AR22" s="438"/>
      <c r="AS22" s="449"/>
      <c r="AT22" s="11"/>
      <c r="BF22"/>
    </row>
    <row r="23" spans="2:58" ht="52.5" customHeight="1">
      <c r="B23" s="10"/>
      <c r="C23" s="517" t="str">
        <f>'Lot Register'!$U$13</f>
        <v>Jan van Wyk</v>
      </c>
      <c r="D23" s="518"/>
      <c r="E23" s="518"/>
      <c r="F23" s="518"/>
      <c r="G23" s="518"/>
      <c r="H23" s="518"/>
      <c r="I23" s="519"/>
      <c r="J23" s="490"/>
      <c r="K23" s="491"/>
      <c r="L23" s="491"/>
      <c r="M23" s="491"/>
      <c r="N23" s="491"/>
      <c r="O23" s="491"/>
      <c r="P23" s="492"/>
      <c r="Q23" s="520"/>
      <c r="R23" s="521"/>
      <c r="S23" s="521"/>
      <c r="T23" s="521"/>
      <c r="U23" s="521"/>
      <c r="V23" s="521"/>
      <c r="W23" s="522"/>
      <c r="X23" s="517"/>
      <c r="Y23" s="518"/>
      <c r="Z23" s="518"/>
      <c r="AA23" s="518"/>
      <c r="AB23" s="518"/>
      <c r="AC23" s="518"/>
      <c r="AD23" s="519"/>
      <c r="AE23" s="490"/>
      <c r="AF23" s="491"/>
      <c r="AG23" s="491"/>
      <c r="AH23" s="491"/>
      <c r="AI23" s="491"/>
      <c r="AJ23" s="491"/>
      <c r="AK23" s="492"/>
      <c r="AL23" s="520"/>
      <c r="AM23" s="521"/>
      <c r="AN23" s="521"/>
      <c r="AO23" s="521"/>
      <c r="AP23" s="521"/>
      <c r="AQ23" s="521"/>
      <c r="AR23" s="521"/>
      <c r="AS23" s="522"/>
      <c r="AT23" s="8"/>
      <c r="BF23"/>
    </row>
    <row r="24" spans="2:58" ht="22.5" customHeight="1" thickBot="1">
      <c r="B24" s="12"/>
      <c r="C24" s="13"/>
      <c r="D24" s="13"/>
      <c r="E24" s="13"/>
      <c r="F24" s="13"/>
      <c r="G24" s="13"/>
      <c r="H24" s="13"/>
      <c r="I24" s="13"/>
      <c r="J24" s="13"/>
      <c r="K24" s="13"/>
      <c r="L24" s="13"/>
      <c r="M24" s="13"/>
      <c r="N24" s="13"/>
      <c r="O24" s="13"/>
      <c r="P24" s="13"/>
      <c r="Q24" s="13"/>
      <c r="R24" s="13"/>
      <c r="S24" s="13"/>
      <c r="T24" s="13"/>
      <c r="U24" s="13"/>
      <c r="V24" s="13"/>
      <c r="W24" s="13"/>
      <c r="X24" s="13"/>
      <c r="Y24" s="13"/>
      <c r="Z24" s="13"/>
      <c r="AA24" s="13"/>
      <c r="AB24" s="13"/>
      <c r="AC24" s="13"/>
      <c r="AD24" s="13"/>
      <c r="AE24" s="13"/>
      <c r="AF24" s="13"/>
      <c r="AG24" s="13"/>
      <c r="AH24" s="13"/>
      <c r="AI24" s="13"/>
      <c r="AJ24" s="13"/>
      <c r="AK24" s="13"/>
      <c r="AL24" s="13"/>
      <c r="AM24" s="13"/>
      <c r="AN24" s="13"/>
      <c r="AO24" s="13"/>
      <c r="AP24" s="13"/>
      <c r="AQ24" s="13"/>
      <c r="AR24" s="13"/>
      <c r="AS24" s="13"/>
      <c r="AT24" s="15"/>
      <c r="BF24"/>
    </row>
    <row r="25" spans="2:58" ht="66" customHeight="1">
      <c r="B25" s="390" t="s">
        <v>65</v>
      </c>
      <c r="C25" s="532"/>
      <c r="D25" s="532"/>
      <c r="E25" s="532"/>
      <c r="F25" s="532"/>
      <c r="G25" s="532"/>
      <c r="H25" s="532"/>
      <c r="I25" s="532"/>
      <c r="J25" s="527"/>
      <c r="K25" s="528"/>
      <c r="L25" s="528"/>
      <c r="M25" s="528"/>
      <c r="N25" s="528"/>
      <c r="O25" s="528"/>
      <c r="P25" s="528"/>
      <c r="Q25" s="528"/>
      <c r="R25" s="528"/>
      <c r="S25" s="528"/>
      <c r="T25" s="528"/>
      <c r="U25" s="528"/>
      <c r="V25" s="528"/>
      <c r="W25" s="528"/>
      <c r="X25" s="528"/>
      <c r="Y25" s="528"/>
      <c r="Z25" s="528"/>
      <c r="AA25" s="528"/>
      <c r="AB25" s="528"/>
      <c r="AC25" s="528"/>
      <c r="AD25" s="528"/>
      <c r="AE25" s="528"/>
      <c r="AF25" s="528"/>
      <c r="AG25" s="528"/>
      <c r="AH25" s="528"/>
      <c r="AI25" s="528"/>
      <c r="AJ25" s="528"/>
      <c r="AK25" s="528"/>
      <c r="AL25" s="528"/>
      <c r="AM25" s="528"/>
      <c r="AN25" s="528"/>
      <c r="AO25" s="528"/>
      <c r="AP25" s="528"/>
      <c r="AQ25" s="528"/>
      <c r="AR25" s="528"/>
      <c r="AS25" s="528"/>
      <c r="AT25" s="529"/>
      <c r="BF25"/>
    </row>
    <row r="26" spans="2:58" ht="18.75" customHeight="1">
      <c r="B26" s="49"/>
      <c r="C26" s="104"/>
      <c r="D26" s="104"/>
      <c r="E26" s="104"/>
      <c r="F26" s="104"/>
      <c r="G26" s="104"/>
      <c r="H26" s="104"/>
      <c r="I26" s="104"/>
      <c r="J26" s="31"/>
      <c r="K26" s="31"/>
      <c r="L26" s="31"/>
      <c r="M26" s="31"/>
      <c r="N26" s="31"/>
      <c r="O26" s="31"/>
      <c r="P26" s="31"/>
      <c r="Q26" s="31"/>
      <c r="R26" s="31"/>
      <c r="S26" s="31"/>
      <c r="T26" s="31"/>
      <c r="U26" s="31"/>
      <c r="V26" s="31"/>
      <c r="W26" s="31"/>
      <c r="X26" s="31"/>
      <c r="Y26" s="31"/>
      <c r="Z26" s="31"/>
      <c r="AA26" s="31"/>
      <c r="AB26" s="31"/>
      <c r="AC26" s="31"/>
      <c r="AD26" s="31"/>
      <c r="AE26" s="31"/>
      <c r="AF26" s="31"/>
      <c r="AG26" s="31"/>
      <c r="AH26" s="31"/>
      <c r="AI26" s="31"/>
      <c r="AJ26" s="31"/>
      <c r="AK26" s="31"/>
      <c r="AL26" s="31"/>
      <c r="AM26" s="31"/>
      <c r="AN26" s="31"/>
      <c r="AO26" s="31"/>
      <c r="AP26" s="31"/>
      <c r="AQ26" s="31"/>
      <c r="AR26" s="31"/>
      <c r="AS26" s="31"/>
      <c r="AT26" s="47"/>
      <c r="BF26"/>
    </row>
    <row r="27" spans="2:58" ht="22.5" customHeight="1">
      <c r="B27" s="10"/>
      <c r="C27" s="412" t="s">
        <v>77</v>
      </c>
      <c r="D27" s="413"/>
      <c r="E27" s="413"/>
      <c r="F27" s="413"/>
      <c r="G27" s="413"/>
      <c r="H27" s="413"/>
      <c r="I27" s="413"/>
      <c r="J27" s="413"/>
      <c r="K27" s="413"/>
      <c r="L27" s="413"/>
      <c r="M27" s="413"/>
      <c r="N27" s="413"/>
      <c r="O27" s="413"/>
      <c r="P27" s="413"/>
      <c r="Q27" s="413"/>
      <c r="R27" s="413"/>
      <c r="S27" s="413"/>
      <c r="T27" s="413"/>
      <c r="U27" s="413"/>
      <c r="V27" s="413"/>
      <c r="W27" s="413"/>
      <c r="X27" s="413"/>
      <c r="Y27" s="413"/>
      <c r="Z27" s="413"/>
      <c r="AA27" s="413"/>
      <c r="AB27" s="413"/>
      <c r="AC27" s="413"/>
      <c r="AD27" s="413"/>
      <c r="AE27" s="413"/>
      <c r="AF27" s="413"/>
      <c r="AG27" s="413"/>
      <c r="AH27" s="413"/>
      <c r="AI27" s="413"/>
      <c r="AJ27" s="413"/>
      <c r="AK27" s="413"/>
      <c r="AL27" s="413"/>
      <c r="AM27" s="413"/>
      <c r="AN27" s="413"/>
      <c r="AO27" s="413"/>
      <c r="AP27" s="413"/>
      <c r="AQ27" s="413"/>
      <c r="AR27" s="413"/>
      <c r="AS27" s="414"/>
      <c r="AT27" s="8"/>
      <c r="BF27"/>
    </row>
    <row r="28" spans="2:58" ht="22.5" customHeight="1">
      <c r="B28" s="10"/>
      <c r="C28" s="490" t="s">
        <v>40</v>
      </c>
      <c r="D28" s="491"/>
      <c r="E28" s="491"/>
      <c r="F28" s="491"/>
      <c r="G28" s="491"/>
      <c r="H28" s="491"/>
      <c r="I28" s="491"/>
      <c r="J28" s="491"/>
      <c r="K28" s="491"/>
      <c r="L28" s="491"/>
      <c r="M28" s="491"/>
      <c r="N28" s="491"/>
      <c r="O28" s="491"/>
      <c r="P28" s="492"/>
      <c r="Q28" s="490" t="s">
        <v>41</v>
      </c>
      <c r="R28" s="491"/>
      <c r="S28" s="491"/>
      <c r="T28" s="491"/>
      <c r="U28" s="491"/>
      <c r="V28" s="491"/>
      <c r="W28" s="491"/>
      <c r="X28" s="491"/>
      <c r="Y28" s="491"/>
      <c r="Z28" s="491"/>
      <c r="AA28" s="491"/>
      <c r="AB28" s="491"/>
      <c r="AC28" s="491"/>
      <c r="AD28" s="492"/>
      <c r="AE28" s="490" t="s">
        <v>42</v>
      </c>
      <c r="AF28" s="491"/>
      <c r="AG28" s="491"/>
      <c r="AH28" s="491"/>
      <c r="AI28" s="491"/>
      <c r="AJ28" s="491"/>
      <c r="AK28" s="491"/>
      <c r="AL28" s="491"/>
      <c r="AM28" s="491"/>
      <c r="AN28" s="491"/>
      <c r="AO28" s="491"/>
      <c r="AP28" s="491"/>
      <c r="AQ28" s="491"/>
      <c r="AR28" s="491"/>
      <c r="AS28" s="492"/>
      <c r="AT28" s="11"/>
      <c r="BF28"/>
    </row>
    <row r="29" spans="2:58" ht="52.5" customHeight="1">
      <c r="B29" s="10"/>
      <c r="C29" s="517" t="str">
        <f>'Lot Register'!$U$12</f>
        <v>TBA</v>
      </c>
      <c r="D29" s="518"/>
      <c r="E29" s="518"/>
      <c r="F29" s="518"/>
      <c r="G29" s="518"/>
      <c r="H29" s="518"/>
      <c r="I29" s="518"/>
      <c r="J29" s="518"/>
      <c r="K29" s="518"/>
      <c r="L29" s="518"/>
      <c r="M29" s="518"/>
      <c r="N29" s="518"/>
      <c r="O29" s="518"/>
      <c r="P29" s="519"/>
      <c r="Q29" s="550"/>
      <c r="R29" s="551"/>
      <c r="S29" s="551"/>
      <c r="T29" s="551"/>
      <c r="U29" s="551"/>
      <c r="V29" s="551"/>
      <c r="W29" s="551"/>
      <c r="X29" s="551"/>
      <c r="Y29" s="551"/>
      <c r="Z29" s="551"/>
      <c r="AA29" s="551"/>
      <c r="AB29" s="551"/>
      <c r="AC29" s="551"/>
      <c r="AD29" s="552"/>
      <c r="AE29" s="520"/>
      <c r="AF29" s="521"/>
      <c r="AG29" s="521"/>
      <c r="AH29" s="521"/>
      <c r="AI29" s="521"/>
      <c r="AJ29" s="521"/>
      <c r="AK29" s="521"/>
      <c r="AL29" s="521"/>
      <c r="AM29" s="521"/>
      <c r="AN29" s="521"/>
      <c r="AO29" s="521"/>
      <c r="AP29" s="521"/>
      <c r="AQ29" s="521"/>
      <c r="AR29" s="521"/>
      <c r="AS29" s="522"/>
      <c r="AT29" s="8"/>
      <c r="BF29"/>
    </row>
    <row r="30" spans="2:58" ht="19.5" customHeight="1" thickBot="1">
      <c r="B30" s="12"/>
      <c r="C30" s="13"/>
      <c r="D30" s="13"/>
      <c r="E30" s="13"/>
      <c r="F30" s="13"/>
      <c r="G30" s="13"/>
      <c r="H30" s="13"/>
      <c r="I30" s="13"/>
      <c r="J30" s="13"/>
      <c r="K30" s="13"/>
      <c r="L30" s="13"/>
      <c r="M30" s="13"/>
      <c r="N30" s="13"/>
      <c r="O30" s="13"/>
      <c r="P30" s="13"/>
      <c r="Q30" s="13"/>
      <c r="R30" s="13"/>
      <c r="S30" s="13"/>
      <c r="T30" s="13"/>
      <c r="U30" s="13"/>
      <c r="V30" s="13"/>
      <c r="W30" s="13"/>
      <c r="X30" s="13"/>
      <c r="Y30" s="13"/>
      <c r="Z30" s="13"/>
      <c r="AA30" s="13"/>
      <c r="AB30" s="13"/>
      <c r="AC30" s="13"/>
      <c r="AD30" s="13"/>
      <c r="AE30" s="13"/>
      <c r="AF30" s="13"/>
      <c r="AG30" s="13"/>
      <c r="AH30" s="13"/>
      <c r="AI30" s="13"/>
      <c r="AJ30" s="13"/>
      <c r="AK30" s="13"/>
      <c r="AL30" s="13"/>
      <c r="AM30" s="13"/>
      <c r="AN30" s="13"/>
      <c r="AO30" s="13"/>
      <c r="AP30" s="13"/>
      <c r="AQ30" s="13"/>
      <c r="AR30" s="13"/>
      <c r="AS30" s="13"/>
      <c r="AT30" s="15"/>
      <c r="BF30"/>
    </row>
    <row r="31" spans="2:58" ht="132.6" customHeight="1">
      <c r="B31" s="390" t="s">
        <v>67</v>
      </c>
      <c r="C31" s="532"/>
      <c r="D31" s="532"/>
      <c r="E31" s="532"/>
      <c r="F31" s="532"/>
      <c r="G31" s="532"/>
      <c r="H31" s="532"/>
      <c r="I31" s="532"/>
      <c r="J31" s="527"/>
      <c r="K31" s="528"/>
      <c r="L31" s="528"/>
      <c r="M31" s="528"/>
      <c r="N31" s="528"/>
      <c r="O31" s="528"/>
      <c r="P31" s="528"/>
      <c r="Q31" s="528"/>
      <c r="R31" s="528"/>
      <c r="S31" s="528"/>
      <c r="T31" s="528"/>
      <c r="U31" s="528"/>
      <c r="V31" s="528"/>
      <c r="W31" s="528"/>
      <c r="X31" s="528"/>
      <c r="Y31" s="528"/>
      <c r="Z31" s="528"/>
      <c r="AA31" s="528"/>
      <c r="AB31" s="528"/>
      <c r="AC31" s="528"/>
      <c r="AD31" s="528"/>
      <c r="AE31" s="528"/>
      <c r="AF31" s="528"/>
      <c r="AG31" s="528"/>
      <c r="AH31" s="528"/>
      <c r="AI31" s="528"/>
      <c r="AJ31" s="528"/>
      <c r="AK31" s="528"/>
      <c r="AL31" s="528"/>
      <c r="AM31" s="528"/>
      <c r="AN31" s="528"/>
      <c r="AO31" s="528"/>
      <c r="AP31" s="528"/>
      <c r="AQ31" s="528"/>
      <c r="AR31" s="528"/>
      <c r="AS31" s="528"/>
      <c r="AT31" s="529"/>
      <c r="BF31"/>
    </row>
    <row r="32" spans="2:58" ht="15.75" customHeight="1">
      <c r="B32" s="49"/>
      <c r="C32" s="104"/>
      <c r="D32" s="104"/>
      <c r="E32" s="104"/>
      <c r="F32" s="104"/>
      <c r="G32" s="104"/>
      <c r="H32" s="104"/>
      <c r="I32" s="104"/>
      <c r="J32" s="31"/>
      <c r="K32" s="31"/>
      <c r="L32" s="31"/>
      <c r="M32" s="31"/>
      <c r="N32" s="31"/>
      <c r="O32" s="31"/>
      <c r="P32" s="31"/>
      <c r="Q32" s="31"/>
      <c r="R32" s="31"/>
      <c r="S32" s="31"/>
      <c r="T32" s="31"/>
      <c r="U32" s="31"/>
      <c r="V32" s="31"/>
      <c r="W32" s="31"/>
      <c r="X32" s="31"/>
      <c r="Y32" s="31"/>
      <c r="Z32" s="31"/>
      <c r="AA32" s="31"/>
      <c r="AB32" s="31"/>
      <c r="AC32" s="31"/>
      <c r="AD32" s="31"/>
      <c r="AE32" s="31"/>
      <c r="AF32" s="31"/>
      <c r="AG32" s="31"/>
      <c r="AH32" s="31"/>
      <c r="AI32" s="31"/>
      <c r="AJ32" s="31"/>
      <c r="AK32" s="31"/>
      <c r="AL32" s="31"/>
      <c r="AM32" s="31"/>
      <c r="AN32" s="31"/>
      <c r="AO32" s="31"/>
      <c r="AP32" s="31"/>
      <c r="AQ32" s="31"/>
      <c r="AR32" s="31"/>
      <c r="AS32" s="31"/>
      <c r="AT32" s="32"/>
      <c r="BF32"/>
    </row>
    <row r="33" spans="2:58" ht="22.5" customHeight="1">
      <c r="B33" s="10"/>
      <c r="C33" s="412" t="s">
        <v>70</v>
      </c>
      <c r="D33" s="413"/>
      <c r="E33" s="413"/>
      <c r="F33" s="413"/>
      <c r="G33" s="413"/>
      <c r="H33" s="413"/>
      <c r="I33" s="413"/>
      <c r="J33" s="413"/>
      <c r="K33" s="413"/>
      <c r="L33" s="413"/>
      <c r="M33" s="413"/>
      <c r="N33" s="413"/>
      <c r="O33" s="413"/>
      <c r="P33" s="413"/>
      <c r="Q33" s="413"/>
      <c r="R33" s="413"/>
      <c r="S33" s="413"/>
      <c r="T33" s="413"/>
      <c r="U33" s="413"/>
      <c r="V33" s="413"/>
      <c r="W33" s="413"/>
      <c r="X33" s="413"/>
      <c r="Y33" s="413"/>
      <c r="Z33" s="413"/>
      <c r="AA33" s="413"/>
      <c r="AB33" s="413"/>
      <c r="AC33" s="413"/>
      <c r="AD33" s="413"/>
      <c r="AE33" s="413"/>
      <c r="AF33" s="413"/>
      <c r="AG33" s="413"/>
      <c r="AH33" s="413"/>
      <c r="AI33" s="413"/>
      <c r="AJ33" s="413"/>
      <c r="AK33" s="413"/>
      <c r="AL33" s="413"/>
      <c r="AM33" s="413"/>
      <c r="AN33" s="413"/>
      <c r="AO33" s="413"/>
      <c r="AP33" s="413"/>
      <c r="AQ33" s="413"/>
      <c r="AR33" s="413"/>
      <c r="AS33" s="414"/>
      <c r="AT33" s="8"/>
      <c r="BF33"/>
    </row>
    <row r="34" spans="2:58" ht="22.5" customHeight="1">
      <c r="B34" s="10"/>
      <c r="C34" s="490" t="s">
        <v>40</v>
      </c>
      <c r="D34" s="491"/>
      <c r="E34" s="491"/>
      <c r="F34" s="491"/>
      <c r="G34" s="491"/>
      <c r="H34" s="491"/>
      <c r="I34" s="491"/>
      <c r="J34" s="491"/>
      <c r="K34" s="491"/>
      <c r="L34" s="491"/>
      <c r="M34" s="491"/>
      <c r="N34" s="491"/>
      <c r="O34" s="491"/>
      <c r="P34" s="492"/>
      <c r="Q34" s="490" t="s">
        <v>41</v>
      </c>
      <c r="R34" s="491"/>
      <c r="S34" s="491"/>
      <c r="T34" s="491"/>
      <c r="U34" s="491"/>
      <c r="V34" s="491"/>
      <c r="W34" s="491"/>
      <c r="X34" s="491"/>
      <c r="Y34" s="491"/>
      <c r="Z34" s="491"/>
      <c r="AA34" s="491"/>
      <c r="AB34" s="491"/>
      <c r="AC34" s="491"/>
      <c r="AD34" s="492"/>
      <c r="AE34" s="490" t="s">
        <v>42</v>
      </c>
      <c r="AF34" s="491"/>
      <c r="AG34" s="491"/>
      <c r="AH34" s="491"/>
      <c r="AI34" s="491"/>
      <c r="AJ34" s="491"/>
      <c r="AK34" s="491"/>
      <c r="AL34" s="491"/>
      <c r="AM34" s="491"/>
      <c r="AN34" s="491"/>
      <c r="AO34" s="491"/>
      <c r="AP34" s="491"/>
      <c r="AQ34" s="491"/>
      <c r="AR34" s="491"/>
      <c r="AS34" s="492"/>
      <c r="AT34" s="11"/>
      <c r="BF34"/>
    </row>
    <row r="35" spans="2:58" ht="52.5" customHeight="1">
      <c r="B35" s="10"/>
      <c r="C35" s="517" t="str">
        <f>'Lot Register'!$U$13</f>
        <v>Jan van Wyk</v>
      </c>
      <c r="D35" s="518"/>
      <c r="E35" s="518"/>
      <c r="F35" s="518"/>
      <c r="G35" s="518"/>
      <c r="H35" s="518"/>
      <c r="I35" s="518"/>
      <c r="J35" s="518"/>
      <c r="K35" s="518"/>
      <c r="L35" s="518"/>
      <c r="M35" s="518"/>
      <c r="N35" s="518"/>
      <c r="O35" s="518"/>
      <c r="P35" s="519"/>
      <c r="Q35" s="550"/>
      <c r="R35" s="551"/>
      <c r="S35" s="551"/>
      <c r="T35" s="551"/>
      <c r="U35" s="551"/>
      <c r="V35" s="551"/>
      <c r="W35" s="551"/>
      <c r="X35" s="551"/>
      <c r="Y35" s="551"/>
      <c r="Z35" s="551"/>
      <c r="AA35" s="551"/>
      <c r="AB35" s="551"/>
      <c r="AC35" s="551"/>
      <c r="AD35" s="552"/>
      <c r="AE35" s="520"/>
      <c r="AF35" s="521"/>
      <c r="AG35" s="521"/>
      <c r="AH35" s="521"/>
      <c r="AI35" s="521"/>
      <c r="AJ35" s="521"/>
      <c r="AK35" s="521"/>
      <c r="AL35" s="521"/>
      <c r="AM35" s="521"/>
      <c r="AN35" s="521"/>
      <c r="AO35" s="521"/>
      <c r="AP35" s="521"/>
      <c r="AQ35" s="521"/>
      <c r="AR35" s="521"/>
      <c r="AS35" s="522"/>
      <c r="AT35" s="8"/>
      <c r="BF35"/>
    </row>
    <row r="36" spans="2:58" ht="22.5" customHeight="1" thickBot="1">
      <c r="B36" s="12"/>
      <c r="C36" s="13"/>
      <c r="D36" s="13"/>
      <c r="E36" s="13"/>
      <c r="F36" s="13"/>
      <c r="G36" s="13"/>
      <c r="H36" s="13"/>
      <c r="I36" s="13"/>
      <c r="J36" s="13"/>
      <c r="K36" s="13"/>
      <c r="L36" s="13"/>
      <c r="M36" s="13"/>
      <c r="N36" s="13"/>
      <c r="O36" s="13"/>
      <c r="P36" s="13"/>
      <c r="Q36" s="13"/>
      <c r="R36" s="13"/>
      <c r="S36" s="13"/>
      <c r="T36" s="13"/>
      <c r="U36" s="13"/>
      <c r="V36" s="13"/>
      <c r="W36" s="13"/>
      <c r="X36" s="13"/>
      <c r="Y36" s="13"/>
      <c r="Z36" s="13"/>
      <c r="AA36" s="13"/>
      <c r="AB36" s="13"/>
      <c r="AC36" s="13"/>
      <c r="AD36" s="13"/>
      <c r="AE36" s="13"/>
      <c r="AF36" s="13"/>
      <c r="AG36" s="13"/>
      <c r="AH36" s="13"/>
      <c r="AI36" s="13"/>
      <c r="AJ36" s="13"/>
      <c r="AK36" s="13"/>
      <c r="AL36" s="13"/>
      <c r="AM36" s="13"/>
      <c r="AN36" s="13"/>
      <c r="AO36" s="13"/>
      <c r="AP36" s="13"/>
      <c r="AQ36" s="13"/>
      <c r="AR36" s="13"/>
      <c r="AS36" s="13"/>
      <c r="AT36" s="15"/>
      <c r="BF36"/>
    </row>
    <row r="37" spans="2:58">
      <c r="BF37"/>
    </row>
  </sheetData>
  <sheetProtection selectLockedCells="1" autoFilter="0"/>
  <mergeCells count="82">
    <mergeCell ref="B25:I25"/>
    <mergeCell ref="J25:AT25"/>
    <mergeCell ref="B12:I12"/>
    <mergeCell ref="AP16:AT16"/>
    <mergeCell ref="J19:AT19"/>
    <mergeCell ref="X22:AD22"/>
    <mergeCell ref="AE22:AK22"/>
    <mergeCell ref="B19:I19"/>
    <mergeCell ref="AP13:AT13"/>
    <mergeCell ref="J13:AI16"/>
    <mergeCell ref="B13:I16"/>
    <mergeCell ref="C35:P35"/>
    <mergeCell ref="Q35:AD35"/>
    <mergeCell ref="AE35:AS35"/>
    <mergeCell ref="C28:P28"/>
    <mergeCell ref="C29:P29"/>
    <mergeCell ref="Q28:AD28"/>
    <mergeCell ref="Q29:AD29"/>
    <mergeCell ref="AE28:AS28"/>
    <mergeCell ref="AE29:AS29"/>
    <mergeCell ref="J31:AT31"/>
    <mergeCell ref="B31:I31"/>
    <mergeCell ref="C34:P34"/>
    <mergeCell ref="C33:AS33"/>
    <mergeCell ref="Q34:AD34"/>
    <mergeCell ref="AE34:AS34"/>
    <mergeCell ref="AJ10:AO10"/>
    <mergeCell ref="AP10:AT10"/>
    <mergeCell ref="AJ11:AO11"/>
    <mergeCell ref="B17:I18"/>
    <mergeCell ref="AJ16:AO16"/>
    <mergeCell ref="AJ13:AO13"/>
    <mergeCell ref="AP15:AT15"/>
    <mergeCell ref="AJ14:AO14"/>
    <mergeCell ref="AF11:AI11"/>
    <mergeCell ref="J12:AI12"/>
    <mergeCell ref="J17:AT18"/>
    <mergeCell ref="AP14:AT14"/>
    <mergeCell ref="AJ12:AO12"/>
    <mergeCell ref="AC10:AC11"/>
    <mergeCell ref="Q10:T11"/>
    <mergeCell ref="U10:W11"/>
    <mergeCell ref="M6:P9"/>
    <mergeCell ref="B10:I11"/>
    <mergeCell ref="J10:P11"/>
    <mergeCell ref="AL23:AS23"/>
    <mergeCell ref="C21:W21"/>
    <mergeCell ref="X21:AS21"/>
    <mergeCell ref="C22:I22"/>
    <mergeCell ref="J22:P22"/>
    <mergeCell ref="Q22:W22"/>
    <mergeCell ref="C23:I23"/>
    <mergeCell ref="J23:P23"/>
    <mergeCell ref="Q23:W23"/>
    <mergeCell ref="X23:AD23"/>
    <mergeCell ref="AE23:AK23"/>
    <mergeCell ref="AJ4:AT7"/>
    <mergeCell ref="AJ8:AO9"/>
    <mergeCell ref="X10:Z11"/>
    <mergeCell ref="AD10:AE11"/>
    <mergeCell ref="AF10:AI10"/>
    <mergeCell ref="Q6:AE9"/>
    <mergeCell ref="AF6:AI6"/>
    <mergeCell ref="AF7:AI7"/>
    <mergeCell ref="AF9:AI9"/>
    <mergeCell ref="AF8:AI8"/>
    <mergeCell ref="AP8:AT9"/>
    <mergeCell ref="C27:AS27"/>
    <mergeCell ref="AA5:AE5"/>
    <mergeCell ref="AF5:AI5"/>
    <mergeCell ref="AP12:AT12"/>
    <mergeCell ref="AL22:AS22"/>
    <mergeCell ref="J4:Z5"/>
    <mergeCell ref="AA4:AE4"/>
    <mergeCell ref="AF4:AI4"/>
    <mergeCell ref="J6:L7"/>
    <mergeCell ref="AA10:AB11"/>
    <mergeCell ref="AP11:AT11"/>
    <mergeCell ref="J8:J9"/>
    <mergeCell ref="K8:K9"/>
    <mergeCell ref="L8:L9"/>
    <mergeCell ref="AJ15:AO15"/>
  </mergeCells>
  <conditionalFormatting sqref="AF11">
    <cfRule type="expression" dxfId="1743" priority="1">
      <formula>$V11="y"</formula>
    </cfRule>
    <cfRule type="expression" dxfId="1742" priority="2">
      <formula>$T11="y"</formula>
    </cfRule>
  </conditionalFormatting>
  <conditionalFormatting sqref="AF7">
    <cfRule type="expression" dxfId="1741" priority="5">
      <formula>$V7="y"</formula>
    </cfRule>
    <cfRule type="expression" dxfId="1740" priority="6">
      <formula>$T7="y"</formula>
    </cfRule>
  </conditionalFormatting>
  <conditionalFormatting sqref="AF9">
    <cfRule type="expression" dxfId="1739" priority="3">
      <formula>$V9="y"</formula>
    </cfRule>
    <cfRule type="expression" dxfId="1738" priority="4">
      <formula>$T9="y"</formula>
    </cfRule>
  </conditionalFormatting>
  <dataValidations count="3">
    <dataValidation type="list" allowBlank="1" showInputMessage="1" showErrorMessage="1" sqref="AP16" xr:uid="{00000000-0002-0000-0400-000000000000}">
      <formula1>"Yes, No"</formula1>
    </dataValidation>
    <dataValidation type="list" allowBlank="1" showInputMessage="1" showErrorMessage="1" sqref="AP15" xr:uid="{00000000-0002-0000-0400-000001000000}">
      <formula1>"Use As Is, Repair/Rectify, Replace/Reconstruct, Reject, Retest, Other (see NC Description)"</formula1>
    </dataValidation>
    <dataValidation type="list" allowBlank="1" showInputMessage="1" showErrorMessage="1" sqref="AP13" xr:uid="{00000000-0002-0000-0400-000002000000}">
      <formula1>"Incidental, Minor, Major"</formula1>
    </dataValidation>
  </dataValidations>
  <pageMargins left="0.62992125984251968" right="0.23622047244094488" top="0.82677165354330706" bottom="0.23622047244094488" header="0.31496062992125984" footer="0.31496062992125984"/>
  <pageSetup paperSize="9" scale="55" fitToHeight="0"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B1:T8"/>
  <sheetViews>
    <sheetView zoomScale="55" zoomScaleNormal="55" workbookViewId="0">
      <selection activeCell="M8" sqref="M8"/>
    </sheetView>
  </sheetViews>
  <sheetFormatPr defaultColWidth="9.140625" defaultRowHeight="60" customHeight="1" outlineLevelRow="1"/>
  <cols>
    <col min="1" max="1" width="9.140625" style="1"/>
    <col min="2" max="2" width="6" style="33" customWidth="1"/>
    <col min="3" max="3" width="6" style="34" customWidth="1"/>
    <col min="4" max="4" width="7.85546875" style="34" bestFit="1" customWidth="1"/>
    <col min="5" max="6" width="4.42578125" style="34" customWidth="1"/>
    <col min="7" max="7" width="5" style="57" bestFit="1" customWidth="1"/>
    <col min="8" max="8" width="12" style="35" customWidth="1"/>
    <col min="9" max="9" width="16.5703125" style="35" customWidth="1"/>
    <col min="10" max="10" width="43.42578125" style="34" customWidth="1"/>
    <col min="11" max="15" width="12.5703125" style="34" customWidth="1"/>
    <col min="16" max="16" width="84.5703125" style="34" customWidth="1"/>
    <col min="17" max="19" width="42.85546875" style="34" customWidth="1"/>
    <col min="20" max="20" width="11.42578125" style="36" customWidth="1"/>
    <col min="21" max="16384" width="9.140625" style="1"/>
  </cols>
  <sheetData>
    <row r="1" spans="2:20" ht="15.75" customHeight="1" thickBot="1">
      <c r="B1" s="37"/>
      <c r="C1" s="1"/>
      <c r="D1" s="37"/>
      <c r="E1" s="1"/>
      <c r="F1" s="37"/>
      <c r="G1" s="54"/>
      <c r="H1" s="37"/>
      <c r="I1" s="1"/>
      <c r="J1" s="37"/>
      <c r="K1" s="1"/>
      <c r="L1" s="37"/>
      <c r="M1" s="1"/>
      <c r="N1" s="37"/>
      <c r="O1" s="1"/>
      <c r="P1" s="37"/>
      <c r="Q1" s="1"/>
      <c r="R1" s="37"/>
      <c r="S1" s="1"/>
      <c r="T1" s="37"/>
    </row>
    <row r="2" spans="2:20" ht="37.5" customHeight="1">
      <c r="B2" s="38"/>
      <c r="C2" s="39"/>
      <c r="D2" s="39"/>
      <c r="E2" s="39"/>
      <c r="F2" s="39"/>
      <c r="G2" s="55"/>
      <c r="H2" s="40"/>
      <c r="I2" s="40"/>
      <c r="J2" s="562" t="str">
        <f>'Lot Register'!$E$12</f>
        <v>Warrego Landslips</v>
      </c>
      <c r="K2" s="562"/>
      <c r="L2" s="562"/>
      <c r="M2" s="562"/>
      <c r="N2" s="562"/>
      <c r="O2" s="562"/>
      <c r="P2" s="562"/>
      <c r="Q2" s="562"/>
      <c r="R2" s="562"/>
      <c r="S2" s="558" t="s">
        <v>17</v>
      </c>
      <c r="T2" s="559"/>
    </row>
    <row r="3" spans="2:20" ht="37.5" customHeight="1" thickBot="1">
      <c r="B3" s="41"/>
      <c r="C3" s="42"/>
      <c r="D3" s="42"/>
      <c r="E3" s="42"/>
      <c r="F3" s="42"/>
      <c r="G3" s="56"/>
      <c r="H3" s="43"/>
      <c r="I3" s="43"/>
      <c r="J3" s="44" t="s">
        <v>18</v>
      </c>
      <c r="K3" s="44"/>
      <c r="L3" s="557" t="str">
        <f>'Lot Register'!$F$13</f>
        <v>A23 069</v>
      </c>
      <c r="M3" s="557"/>
      <c r="N3" s="557"/>
      <c r="O3" s="48"/>
      <c r="P3" s="44"/>
      <c r="Q3" s="44" t="s">
        <v>19</v>
      </c>
      <c r="R3" s="44" t="str">
        <f>'Lot Register'!M13</f>
        <v>CN22189</v>
      </c>
      <c r="S3" s="560" t="s">
        <v>21</v>
      </c>
      <c r="T3" s="561"/>
    </row>
    <row r="4" spans="2:20" s="29" customFormat="1" ht="37.5" customHeight="1" thickBot="1">
      <c r="B4" s="2" t="s">
        <v>9</v>
      </c>
      <c r="C4" s="3" t="s">
        <v>68</v>
      </c>
      <c r="D4" s="3" t="s">
        <v>73</v>
      </c>
      <c r="E4" s="563" t="s">
        <v>10</v>
      </c>
      <c r="F4" s="563"/>
      <c r="G4" s="563"/>
      <c r="H4" s="45" t="s">
        <v>52</v>
      </c>
      <c r="I4" s="45" t="s">
        <v>71</v>
      </c>
      <c r="J4" s="30" t="s">
        <v>74</v>
      </c>
      <c r="K4" s="30" t="s">
        <v>53</v>
      </c>
      <c r="L4" s="30" t="s">
        <v>54</v>
      </c>
      <c r="M4" s="30" t="s">
        <v>55</v>
      </c>
      <c r="N4" s="30" t="s">
        <v>56</v>
      </c>
      <c r="O4" s="30" t="s">
        <v>69</v>
      </c>
      <c r="P4" s="30" t="s">
        <v>11</v>
      </c>
      <c r="Q4" s="30" t="s">
        <v>12</v>
      </c>
      <c r="R4" s="30" t="s">
        <v>65</v>
      </c>
      <c r="S4" s="30" t="s">
        <v>67</v>
      </c>
      <c r="T4" s="46" t="s">
        <v>13</v>
      </c>
    </row>
    <row r="5" spans="2:20" ht="172.5" hidden="1" customHeight="1" outlineLevel="1">
      <c r="B5" s="33">
        <f>NCR!AP8</f>
        <v>1</v>
      </c>
      <c r="C5" s="34" t="str">
        <f>NCR!AP10</f>
        <v>Rev 1</v>
      </c>
      <c r="E5" s="34" t="str">
        <f>NCR!J8</f>
        <v>Ex</v>
      </c>
      <c r="F5" s="34">
        <f>NCR!K8</f>
        <v>1</v>
      </c>
      <c r="G5" s="57">
        <f>NCR!L8</f>
        <v>4</v>
      </c>
      <c r="H5" s="35">
        <f>NCR!AP11</f>
        <v>0</v>
      </c>
      <c r="I5" s="35">
        <f>NCR!J12</f>
        <v>0</v>
      </c>
      <c r="J5" s="34">
        <f>NCR!J13</f>
        <v>0</v>
      </c>
      <c r="K5" s="34">
        <f>NCR!AP12</f>
        <v>0</v>
      </c>
      <c r="L5" s="34" t="str">
        <f>NCR!AP13</f>
        <v>Minor</v>
      </c>
      <c r="M5" s="34" t="str">
        <f>NCR!AP14</f>
        <v>See NCR Description</v>
      </c>
      <c r="N5" s="34" t="str">
        <f>NCR!AP15</f>
        <v>Use As Is</v>
      </c>
      <c r="O5" s="34" t="str">
        <f>NCR!AP16</f>
        <v>No</v>
      </c>
      <c r="P5" s="34">
        <f>NCR!J17</f>
        <v>0</v>
      </c>
      <c r="Q5" s="34">
        <f>NCR!J19</f>
        <v>0</v>
      </c>
      <c r="R5" s="34">
        <f>NCR!J25</f>
        <v>0</v>
      </c>
      <c r="S5" s="34">
        <f>NCR!J31</f>
        <v>0</v>
      </c>
    </row>
    <row r="6" spans="2:20" ht="15" collapsed="1"/>
    <row r="7" spans="2:20" ht="90" customHeight="1"/>
    <row r="8" spans="2:20" ht="183.6" customHeight="1">
      <c r="I8" s="53"/>
    </row>
  </sheetData>
  <sheetProtection selectLockedCells="1" autoFilter="0"/>
  <mergeCells count="5">
    <mergeCell ref="L3:N3"/>
    <mergeCell ref="S2:T2"/>
    <mergeCell ref="S3:T3"/>
    <mergeCell ref="J2:R2"/>
    <mergeCell ref="E4:G4"/>
  </mergeCells>
  <pageMargins left="0.23622047244094491" right="0.23622047244094491" top="0.35433070866141736" bottom="0.35433070866141736" header="0.31496062992125984" footer="0.31496062992125984"/>
  <pageSetup paperSize="9" scale="39" fitToHeight="0" orientation="landscape"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2">
    <pageSetUpPr fitToPage="1"/>
  </sheetPr>
  <dimension ref="A1:BR104"/>
  <sheetViews>
    <sheetView topLeftCell="A3" zoomScale="85" zoomScaleNormal="85" workbookViewId="0">
      <selection activeCell="Y73" sqref="Y73:AB73"/>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Kerb - Cast Insitu/Extruded</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Kerb - Cast Insitu/Extruded</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441" t="s">
        <v>28</v>
      </c>
      <c r="AK4" s="442"/>
      <c r="AL4" s="442"/>
      <c r="AM4" s="442"/>
      <c r="AN4" s="442"/>
      <c r="AO4" s="442"/>
      <c r="AP4" s="442"/>
      <c r="AQ4" s="442"/>
      <c r="AR4" s="442"/>
      <c r="AS4" s="564"/>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e">
        <f>'Lot Register'!#REF!</f>
        <v>#REF!</v>
      </c>
      <c r="AG5" s="460"/>
      <c r="AH5" s="460"/>
      <c r="AI5" s="461"/>
      <c r="AJ5" s="533"/>
      <c r="AK5" s="534"/>
      <c r="AL5" s="534"/>
      <c r="AM5" s="534"/>
      <c r="AN5" s="534"/>
      <c r="AO5" s="534"/>
      <c r="AP5" s="534"/>
      <c r="AQ5" s="534"/>
      <c r="AR5" s="534"/>
      <c r="AS5" s="565"/>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533"/>
      <c r="AK6" s="534"/>
      <c r="AL6" s="534"/>
      <c r="AM6" s="534"/>
      <c r="AN6" s="534"/>
      <c r="AO6" s="534"/>
      <c r="AP6" s="534"/>
      <c r="AQ6" s="534"/>
      <c r="AR6" s="534"/>
      <c r="AS6" s="565"/>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Register'!$I$2), "", 'Lot Register'!$I$2)</f>
        <v>0</v>
      </c>
      <c r="AG7" s="469"/>
      <c r="AH7" s="469"/>
      <c r="AI7" s="470"/>
      <c r="AJ7" s="533"/>
      <c r="AK7" s="534"/>
      <c r="AL7" s="534"/>
      <c r="AM7" s="534"/>
      <c r="AN7" s="534"/>
      <c r="AO7" s="534"/>
      <c r="AP7" s="534"/>
      <c r="AQ7" s="534"/>
      <c r="AR7" s="534"/>
      <c r="AS7" s="565"/>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t="s">
        <v>637</v>
      </c>
      <c r="AK8" s="574"/>
      <c r="AL8" s="574"/>
      <c r="AM8" s="574"/>
      <c r="AN8" s="566" t="s">
        <v>322</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Register'!$J$2), "", 'Lot Register'!$J$2)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t="e">
        <f>IF(ISBLANK('Lot Register'!#REF!), "", 'Lot Register'!#REF!)</f>
        <v>#REF!</v>
      </c>
      <c r="AE10" s="449"/>
      <c r="AF10" s="451" t="s">
        <v>30</v>
      </c>
      <c r="AG10" s="451"/>
      <c r="AH10" s="451"/>
      <c r="AI10" s="452"/>
      <c r="AJ10" s="573"/>
      <c r="AK10" s="574"/>
      <c r="AL10" s="574"/>
      <c r="AM10" s="574"/>
      <c r="AN10" s="566"/>
      <c r="AO10" s="566"/>
      <c r="AP10" s="566"/>
      <c r="AQ10" s="566"/>
      <c r="AR10" s="566"/>
      <c r="AS10" s="567"/>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Register'!$K$2), "", 'Lot Register'!$K$2)</f>
        <v>45343</v>
      </c>
      <c r="AG11" s="496"/>
      <c r="AH11" s="496"/>
      <c r="AI11" s="497"/>
      <c r="AJ11" s="575"/>
      <c r="AK11" s="576"/>
      <c r="AL11" s="576"/>
      <c r="AM11" s="576"/>
      <c r="AN11" s="381"/>
      <c r="AO11" s="381"/>
      <c r="AP11" s="381"/>
      <c r="AQ11" s="381"/>
      <c r="AR11" s="381"/>
      <c r="AS11" s="568"/>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t="s">
        <v>39</v>
      </c>
      <c r="AH13" s="439"/>
      <c r="AI13" s="439"/>
      <c r="AJ13" s="439"/>
      <c r="AK13" s="439" t="s">
        <v>27</v>
      </c>
      <c r="AL13" s="439"/>
      <c r="AM13" s="439"/>
      <c r="AN13" s="439"/>
      <c r="AO13" s="571"/>
      <c r="AP13" s="571"/>
      <c r="AQ13" s="571"/>
      <c r="AR13" s="571"/>
      <c r="AS13" s="572"/>
      <c r="BE13"/>
    </row>
    <row r="14" spans="1:70" ht="22.5" customHeight="1">
      <c r="B14" s="553">
        <v>1</v>
      </c>
      <c r="C14" s="549"/>
      <c r="D14" s="507" t="s">
        <v>635</v>
      </c>
      <c r="E14" s="508"/>
      <c r="F14" s="508"/>
      <c r="G14" s="508"/>
      <c r="H14" s="508"/>
      <c r="I14" s="508"/>
      <c r="J14" s="508"/>
      <c r="K14" s="508"/>
      <c r="L14" s="508"/>
      <c r="M14" s="508"/>
      <c r="N14" s="508"/>
      <c r="O14" s="508"/>
      <c r="P14" s="509"/>
      <c r="Q14" s="597" t="s">
        <v>166</v>
      </c>
      <c r="R14" s="598"/>
      <c r="S14" s="598"/>
      <c r="T14" s="598"/>
      <c r="U14" s="598"/>
      <c r="V14" s="598"/>
      <c r="W14" s="598"/>
      <c r="X14" s="599"/>
      <c r="Y14" s="507" t="s">
        <v>24</v>
      </c>
      <c r="Z14" s="508"/>
      <c r="AA14" s="508"/>
      <c r="AB14" s="509"/>
      <c r="AC14" s="507"/>
      <c r="AD14" s="508"/>
      <c r="AE14" s="508"/>
      <c r="AF14" s="509"/>
      <c r="AG14" s="507"/>
      <c r="AH14" s="508"/>
      <c r="AI14" s="508"/>
      <c r="AJ14" s="509"/>
      <c r="AK14" s="507"/>
      <c r="AL14" s="508"/>
      <c r="AM14" s="508"/>
      <c r="AN14" s="509"/>
      <c r="AO14" s="475"/>
      <c r="AP14" s="593"/>
      <c r="AQ14" s="594"/>
      <c r="AR14" s="595"/>
      <c r="AS14" s="596"/>
      <c r="BE14"/>
    </row>
    <row r="15" spans="1:70">
      <c r="B15" s="592"/>
      <c r="C15" s="532"/>
      <c r="D15" s="412"/>
      <c r="E15" s="413"/>
      <c r="F15" s="413"/>
      <c r="G15" s="413"/>
      <c r="H15" s="413"/>
      <c r="I15" s="413"/>
      <c r="J15" s="413"/>
      <c r="K15" s="413"/>
      <c r="L15" s="413"/>
      <c r="M15" s="413"/>
      <c r="N15" s="413"/>
      <c r="O15" s="413"/>
      <c r="P15" s="414"/>
      <c r="Q15" s="600"/>
      <c r="R15" s="601"/>
      <c r="S15" s="601"/>
      <c r="T15" s="601"/>
      <c r="U15" s="601"/>
      <c r="V15" s="601"/>
      <c r="W15" s="601"/>
      <c r="X15" s="602"/>
      <c r="Y15" s="412"/>
      <c r="Z15" s="413"/>
      <c r="AA15" s="413"/>
      <c r="AB15" s="414"/>
      <c r="AC15" s="412"/>
      <c r="AD15" s="413"/>
      <c r="AE15" s="413"/>
      <c r="AF15" s="414"/>
      <c r="AG15" s="412"/>
      <c r="AH15" s="413"/>
      <c r="AI15" s="413"/>
      <c r="AJ15" s="414"/>
      <c r="AK15" s="412"/>
      <c r="AL15" s="413"/>
      <c r="AM15" s="413"/>
      <c r="AN15" s="414"/>
      <c r="AO15" s="545"/>
      <c r="AP15" s="556"/>
      <c r="AQ15" s="587"/>
      <c r="AR15" s="589"/>
      <c r="AS15" s="591"/>
      <c r="BE15"/>
    </row>
    <row r="16" spans="1:70" ht="22.5" customHeight="1">
      <c r="B16" s="592">
        <v>2</v>
      </c>
      <c r="C16" s="532"/>
      <c r="D16" s="406" t="s">
        <v>325</v>
      </c>
      <c r="E16" s="407"/>
      <c r="F16" s="407"/>
      <c r="G16" s="407"/>
      <c r="H16" s="407"/>
      <c r="I16" s="407"/>
      <c r="J16" s="407"/>
      <c r="K16" s="407"/>
      <c r="L16" s="407"/>
      <c r="M16" s="407"/>
      <c r="N16" s="407"/>
      <c r="O16" s="407"/>
      <c r="P16" s="408"/>
      <c r="Q16" s="409" t="s">
        <v>91</v>
      </c>
      <c r="R16" s="410"/>
      <c r="S16" s="410"/>
      <c r="T16" s="410"/>
      <c r="U16" s="410"/>
      <c r="V16" s="410"/>
      <c r="W16" s="410"/>
      <c r="X16" s="411"/>
      <c r="Y16" s="406" t="s">
        <v>24</v>
      </c>
      <c r="Z16" s="407"/>
      <c r="AA16" s="407"/>
      <c r="AB16" s="408"/>
      <c r="AC16" s="406"/>
      <c r="AD16" s="407"/>
      <c r="AE16" s="407"/>
      <c r="AF16" s="408"/>
      <c r="AG16" s="406"/>
      <c r="AH16" s="407"/>
      <c r="AI16" s="407"/>
      <c r="AJ16" s="408"/>
      <c r="AK16" s="406"/>
      <c r="AL16" s="407"/>
      <c r="AM16" s="407"/>
      <c r="AN16" s="408"/>
      <c r="AO16" s="542"/>
      <c r="AP16" s="554"/>
      <c r="AQ16" s="586"/>
      <c r="AR16" s="588"/>
      <c r="AS16" s="590"/>
      <c r="BE16"/>
    </row>
    <row r="17" spans="2:57" ht="58.5" customHeight="1">
      <c r="B17" s="592"/>
      <c r="C17" s="532"/>
      <c r="D17" s="412"/>
      <c r="E17" s="413"/>
      <c r="F17" s="413"/>
      <c r="G17" s="413"/>
      <c r="H17" s="413"/>
      <c r="I17" s="413"/>
      <c r="J17" s="413"/>
      <c r="K17" s="413"/>
      <c r="L17" s="413"/>
      <c r="M17" s="413"/>
      <c r="N17" s="413"/>
      <c r="O17" s="413"/>
      <c r="P17" s="414"/>
      <c r="Q17" s="412"/>
      <c r="R17" s="413"/>
      <c r="S17" s="413"/>
      <c r="T17" s="413"/>
      <c r="U17" s="413"/>
      <c r="V17" s="413"/>
      <c r="W17" s="413"/>
      <c r="X17" s="414"/>
      <c r="Y17" s="412"/>
      <c r="Z17" s="413"/>
      <c r="AA17" s="413"/>
      <c r="AB17" s="414"/>
      <c r="AC17" s="412"/>
      <c r="AD17" s="413"/>
      <c r="AE17" s="413"/>
      <c r="AF17" s="414"/>
      <c r="AG17" s="412"/>
      <c r="AH17" s="413"/>
      <c r="AI17" s="413"/>
      <c r="AJ17" s="414"/>
      <c r="AK17" s="412"/>
      <c r="AL17" s="413"/>
      <c r="AM17" s="413"/>
      <c r="AN17" s="414"/>
      <c r="AO17" s="545"/>
      <c r="AP17" s="556"/>
      <c r="AQ17" s="587"/>
      <c r="AR17" s="589"/>
      <c r="AS17" s="591"/>
      <c r="BE17"/>
    </row>
    <row r="18" spans="2:57" ht="22.5" hidden="1" customHeight="1">
      <c r="B18" s="592">
        <v>3</v>
      </c>
      <c r="C18" s="532"/>
      <c r="D18" s="406" t="s">
        <v>327</v>
      </c>
      <c r="E18" s="407"/>
      <c r="F18" s="407"/>
      <c r="G18" s="407"/>
      <c r="H18" s="407"/>
      <c r="I18" s="407"/>
      <c r="J18" s="407"/>
      <c r="K18" s="407"/>
      <c r="L18" s="407"/>
      <c r="M18" s="407"/>
      <c r="N18" s="407"/>
      <c r="O18" s="407"/>
      <c r="P18" s="408"/>
      <c r="Q18" s="409" t="s">
        <v>91</v>
      </c>
      <c r="R18" s="410"/>
      <c r="S18" s="410"/>
      <c r="T18" s="410"/>
      <c r="U18" s="410"/>
      <c r="V18" s="410"/>
      <c r="W18" s="410"/>
      <c r="X18" s="411"/>
      <c r="Y18" s="406" t="s">
        <v>24</v>
      </c>
      <c r="Z18" s="407"/>
      <c r="AA18" s="407"/>
      <c r="AB18" s="408"/>
      <c r="AC18" s="406"/>
      <c r="AD18" s="407"/>
      <c r="AE18" s="407"/>
      <c r="AF18" s="408"/>
      <c r="AG18" s="406"/>
      <c r="AH18" s="407"/>
      <c r="AI18" s="407"/>
      <c r="AJ18" s="408"/>
      <c r="AK18" s="406"/>
      <c r="AL18" s="407"/>
      <c r="AM18" s="407"/>
      <c r="AN18" s="408"/>
      <c r="AO18" s="542"/>
      <c r="AP18" s="554"/>
      <c r="AQ18" s="586"/>
      <c r="AR18" s="588"/>
      <c r="AS18" s="590"/>
      <c r="BE18"/>
    </row>
    <row r="19" spans="2:57" ht="90" hidden="1" customHeight="1">
      <c r="B19" s="592"/>
      <c r="C19" s="532"/>
      <c r="D19" s="412"/>
      <c r="E19" s="413"/>
      <c r="F19" s="413"/>
      <c r="G19" s="413"/>
      <c r="H19" s="413"/>
      <c r="I19" s="413"/>
      <c r="J19" s="413"/>
      <c r="K19" s="413"/>
      <c r="L19" s="413"/>
      <c r="M19" s="413"/>
      <c r="N19" s="413"/>
      <c r="O19" s="413"/>
      <c r="P19" s="414"/>
      <c r="Q19" s="412"/>
      <c r="R19" s="413"/>
      <c r="S19" s="413"/>
      <c r="T19" s="413"/>
      <c r="U19" s="413"/>
      <c r="V19" s="413"/>
      <c r="W19" s="413"/>
      <c r="X19" s="414"/>
      <c r="Y19" s="412" t="s">
        <v>328</v>
      </c>
      <c r="Z19" s="413"/>
      <c r="AA19" s="413"/>
      <c r="AB19" s="414"/>
      <c r="AC19" s="412"/>
      <c r="AD19" s="413"/>
      <c r="AE19" s="413"/>
      <c r="AF19" s="414"/>
      <c r="AG19" s="412"/>
      <c r="AH19" s="413"/>
      <c r="AI19" s="413"/>
      <c r="AJ19" s="414"/>
      <c r="AK19" s="412"/>
      <c r="AL19" s="413"/>
      <c r="AM19" s="413"/>
      <c r="AN19" s="414"/>
      <c r="AO19" s="545"/>
      <c r="AP19" s="556"/>
      <c r="AQ19" s="587"/>
      <c r="AR19" s="589"/>
      <c r="AS19" s="591"/>
      <c r="BE19"/>
    </row>
    <row r="20" spans="2:57" ht="22.5" hidden="1" customHeight="1">
      <c r="B20" s="592">
        <v>4</v>
      </c>
      <c r="C20" s="532"/>
      <c r="D20" s="406" t="s">
        <v>329</v>
      </c>
      <c r="E20" s="407"/>
      <c r="F20" s="407"/>
      <c r="G20" s="407"/>
      <c r="H20" s="407"/>
      <c r="I20" s="407"/>
      <c r="J20" s="407"/>
      <c r="K20" s="407"/>
      <c r="L20" s="407"/>
      <c r="M20" s="407"/>
      <c r="N20" s="407"/>
      <c r="O20" s="407"/>
      <c r="P20" s="408"/>
      <c r="Q20" s="603" t="s">
        <v>91</v>
      </c>
      <c r="R20" s="604"/>
      <c r="S20" s="604"/>
      <c r="T20" s="604"/>
      <c r="U20" s="604"/>
      <c r="V20" s="604"/>
      <c r="W20" s="604"/>
      <c r="X20" s="605"/>
      <c r="Y20" s="406" t="s">
        <v>24</v>
      </c>
      <c r="Z20" s="407"/>
      <c r="AA20" s="407"/>
      <c r="AB20" s="408"/>
      <c r="AC20" s="406"/>
      <c r="AD20" s="407"/>
      <c r="AE20" s="407"/>
      <c r="AF20" s="408"/>
      <c r="AG20" s="406"/>
      <c r="AH20" s="407"/>
      <c r="AI20" s="407"/>
      <c r="AJ20" s="408"/>
      <c r="AK20" s="406"/>
      <c r="AL20" s="407"/>
      <c r="AM20" s="407"/>
      <c r="AN20" s="408"/>
      <c r="AO20" s="542"/>
      <c r="AP20" s="554"/>
      <c r="AQ20" s="586"/>
      <c r="AR20" s="588"/>
      <c r="AS20" s="590"/>
      <c r="BE20"/>
    </row>
    <row r="21" spans="2:57" ht="100.5" hidden="1" customHeight="1">
      <c r="B21" s="592"/>
      <c r="C21" s="532"/>
      <c r="D21" s="412"/>
      <c r="E21" s="413"/>
      <c r="F21" s="413"/>
      <c r="G21" s="413"/>
      <c r="H21" s="413"/>
      <c r="I21" s="413"/>
      <c r="J21" s="413"/>
      <c r="K21" s="413"/>
      <c r="L21" s="413"/>
      <c r="M21" s="413"/>
      <c r="N21" s="413"/>
      <c r="O21" s="413"/>
      <c r="P21" s="414"/>
      <c r="Q21" s="600"/>
      <c r="R21" s="601"/>
      <c r="S21" s="601"/>
      <c r="T21" s="601"/>
      <c r="U21" s="601"/>
      <c r="V21" s="601"/>
      <c r="W21" s="601"/>
      <c r="X21" s="602"/>
      <c r="Y21" s="412" t="s">
        <v>326</v>
      </c>
      <c r="Z21" s="413"/>
      <c r="AA21" s="413"/>
      <c r="AB21" s="414"/>
      <c r="AC21" s="412"/>
      <c r="AD21" s="413"/>
      <c r="AE21" s="413"/>
      <c r="AF21" s="414"/>
      <c r="AG21" s="412"/>
      <c r="AH21" s="413"/>
      <c r="AI21" s="413"/>
      <c r="AJ21" s="414"/>
      <c r="AK21" s="412"/>
      <c r="AL21" s="413"/>
      <c r="AM21" s="413"/>
      <c r="AN21" s="414"/>
      <c r="AO21" s="545"/>
      <c r="AP21" s="556"/>
      <c r="AQ21" s="587"/>
      <c r="AR21" s="589"/>
      <c r="AS21" s="591"/>
      <c r="BE21"/>
    </row>
    <row r="22" spans="2:57" ht="22.5" customHeight="1">
      <c r="B22" s="592">
        <v>4</v>
      </c>
      <c r="C22" s="532"/>
      <c r="D22" s="406" t="s">
        <v>636</v>
      </c>
      <c r="E22" s="407"/>
      <c r="F22" s="407"/>
      <c r="G22" s="407"/>
      <c r="H22" s="407"/>
      <c r="I22" s="407"/>
      <c r="J22" s="407"/>
      <c r="K22" s="407"/>
      <c r="L22" s="407"/>
      <c r="M22" s="407"/>
      <c r="N22" s="407"/>
      <c r="O22" s="407"/>
      <c r="P22" s="408"/>
      <c r="Q22" s="603" t="s">
        <v>91</v>
      </c>
      <c r="R22" s="604"/>
      <c r="S22" s="604"/>
      <c r="T22" s="604"/>
      <c r="U22" s="604"/>
      <c r="V22" s="604"/>
      <c r="W22" s="604"/>
      <c r="X22" s="605"/>
      <c r="Y22" s="406" t="s">
        <v>24</v>
      </c>
      <c r="Z22" s="407"/>
      <c r="AA22" s="407"/>
      <c r="AB22" s="408"/>
      <c r="AC22" s="406"/>
      <c r="AD22" s="407"/>
      <c r="AE22" s="407"/>
      <c r="AF22" s="408"/>
      <c r="AG22" s="406"/>
      <c r="AH22" s="407"/>
      <c r="AI22" s="407"/>
      <c r="AJ22" s="408"/>
      <c r="AK22" s="406"/>
      <c r="AL22" s="407"/>
      <c r="AM22" s="407"/>
      <c r="AN22" s="408"/>
      <c r="AO22" s="542"/>
      <c r="AP22" s="554"/>
      <c r="AQ22" s="586"/>
      <c r="AR22" s="588"/>
      <c r="AS22" s="590"/>
      <c r="BE22"/>
    </row>
    <row r="23" spans="2:57" ht="62.25" customHeight="1">
      <c r="B23" s="592"/>
      <c r="C23" s="532"/>
      <c r="D23" s="412"/>
      <c r="E23" s="413"/>
      <c r="F23" s="413"/>
      <c r="G23" s="413"/>
      <c r="H23" s="413"/>
      <c r="I23" s="413"/>
      <c r="J23" s="413"/>
      <c r="K23" s="413"/>
      <c r="L23" s="413"/>
      <c r="M23" s="413"/>
      <c r="N23" s="413"/>
      <c r="O23" s="413"/>
      <c r="P23" s="414"/>
      <c r="Q23" s="600"/>
      <c r="R23" s="601"/>
      <c r="S23" s="601"/>
      <c r="T23" s="601"/>
      <c r="U23" s="601"/>
      <c r="V23" s="601"/>
      <c r="W23" s="601"/>
      <c r="X23" s="602"/>
      <c r="Y23" s="412" t="s">
        <v>568</v>
      </c>
      <c r="Z23" s="413"/>
      <c r="AA23" s="413"/>
      <c r="AB23" s="414"/>
      <c r="AC23" s="412"/>
      <c r="AD23" s="413"/>
      <c r="AE23" s="413"/>
      <c r="AF23" s="414"/>
      <c r="AG23" s="412"/>
      <c r="AH23" s="413"/>
      <c r="AI23" s="413"/>
      <c r="AJ23" s="414"/>
      <c r="AK23" s="412"/>
      <c r="AL23" s="413"/>
      <c r="AM23" s="413"/>
      <c r="AN23" s="414"/>
      <c r="AO23" s="545"/>
      <c r="AP23" s="556"/>
      <c r="AQ23" s="587"/>
      <c r="AR23" s="589"/>
      <c r="AS23" s="591"/>
      <c r="BE23"/>
    </row>
    <row r="24" spans="2:57" ht="22.5" customHeight="1">
      <c r="B24" s="592">
        <v>5</v>
      </c>
      <c r="C24" s="532"/>
      <c r="D24" s="406" t="s">
        <v>330</v>
      </c>
      <c r="E24" s="407"/>
      <c r="F24" s="407"/>
      <c r="G24" s="407"/>
      <c r="H24" s="407"/>
      <c r="I24" s="407"/>
      <c r="J24" s="407"/>
      <c r="K24" s="407"/>
      <c r="L24" s="407"/>
      <c r="M24" s="407"/>
      <c r="N24" s="407"/>
      <c r="O24" s="407"/>
      <c r="P24" s="408"/>
      <c r="Q24" s="603" t="s">
        <v>91</v>
      </c>
      <c r="R24" s="604"/>
      <c r="S24" s="604"/>
      <c r="T24" s="604"/>
      <c r="U24" s="604"/>
      <c r="V24" s="604"/>
      <c r="W24" s="604"/>
      <c r="X24" s="605"/>
      <c r="Y24" s="406" t="s">
        <v>24</v>
      </c>
      <c r="Z24" s="407"/>
      <c r="AA24" s="407"/>
      <c r="AB24" s="408"/>
      <c r="AC24" s="406"/>
      <c r="AD24" s="407"/>
      <c r="AE24" s="407"/>
      <c r="AF24" s="408"/>
      <c r="AG24" s="406"/>
      <c r="AH24" s="407"/>
      <c r="AI24" s="407"/>
      <c r="AJ24" s="408"/>
      <c r="AK24" s="406"/>
      <c r="AL24" s="407"/>
      <c r="AM24" s="407"/>
      <c r="AN24" s="408"/>
      <c r="AO24" s="542"/>
      <c r="AP24" s="554"/>
      <c r="AQ24" s="586"/>
      <c r="AR24" s="588"/>
      <c r="AS24" s="590"/>
      <c r="BE24"/>
    </row>
    <row r="25" spans="2:57" ht="36" customHeight="1">
      <c r="B25" s="592"/>
      <c r="C25" s="532"/>
      <c r="D25" s="412"/>
      <c r="E25" s="413"/>
      <c r="F25" s="413"/>
      <c r="G25" s="413"/>
      <c r="H25" s="413"/>
      <c r="I25" s="413"/>
      <c r="J25" s="413"/>
      <c r="K25" s="413"/>
      <c r="L25" s="413"/>
      <c r="M25" s="413"/>
      <c r="N25" s="413"/>
      <c r="O25" s="413"/>
      <c r="P25" s="414"/>
      <c r="Q25" s="600"/>
      <c r="R25" s="601"/>
      <c r="S25" s="601"/>
      <c r="T25" s="601"/>
      <c r="U25" s="601"/>
      <c r="V25" s="601"/>
      <c r="W25" s="601"/>
      <c r="X25" s="602"/>
      <c r="Y25" s="412" t="s">
        <v>326</v>
      </c>
      <c r="Z25" s="413"/>
      <c r="AA25" s="413"/>
      <c r="AB25" s="414"/>
      <c r="AC25" s="412"/>
      <c r="AD25" s="413"/>
      <c r="AE25" s="413"/>
      <c r="AF25" s="414"/>
      <c r="AG25" s="412"/>
      <c r="AH25" s="413"/>
      <c r="AI25" s="413"/>
      <c r="AJ25" s="414"/>
      <c r="AK25" s="412"/>
      <c r="AL25" s="413"/>
      <c r="AM25" s="413"/>
      <c r="AN25" s="414"/>
      <c r="AO25" s="545"/>
      <c r="AP25" s="556"/>
      <c r="AQ25" s="587"/>
      <c r="AR25" s="589"/>
      <c r="AS25" s="591"/>
      <c r="BE25"/>
    </row>
    <row r="26" spans="2:57" ht="22.5" hidden="1" customHeight="1">
      <c r="B26" s="592">
        <v>6</v>
      </c>
      <c r="C26" s="532"/>
      <c r="D26" s="406" t="s">
        <v>331</v>
      </c>
      <c r="E26" s="407"/>
      <c r="F26" s="407"/>
      <c r="G26" s="407"/>
      <c r="H26" s="407"/>
      <c r="I26" s="407"/>
      <c r="J26" s="407"/>
      <c r="K26" s="407"/>
      <c r="L26" s="407"/>
      <c r="M26" s="407"/>
      <c r="N26" s="407"/>
      <c r="O26" s="407"/>
      <c r="P26" s="408"/>
      <c r="Q26" s="409" t="s">
        <v>91</v>
      </c>
      <c r="R26" s="410"/>
      <c r="S26" s="410"/>
      <c r="T26" s="410"/>
      <c r="U26" s="410"/>
      <c r="V26" s="410"/>
      <c r="W26" s="410"/>
      <c r="X26" s="411"/>
      <c r="Y26" s="406" t="s">
        <v>24</v>
      </c>
      <c r="Z26" s="407"/>
      <c r="AA26" s="407"/>
      <c r="AB26" s="408"/>
      <c r="AC26" s="406"/>
      <c r="AD26" s="407"/>
      <c r="AE26" s="407"/>
      <c r="AF26" s="408"/>
      <c r="AG26" s="406"/>
      <c r="AH26" s="407"/>
      <c r="AI26" s="407"/>
      <c r="AJ26" s="408"/>
      <c r="AK26" s="406"/>
      <c r="AL26" s="407"/>
      <c r="AM26" s="407"/>
      <c r="AN26" s="408"/>
      <c r="AO26" s="542"/>
      <c r="AP26" s="554"/>
      <c r="AQ26" s="586"/>
      <c r="AR26" s="588"/>
      <c r="AS26" s="590"/>
      <c r="BE26"/>
    </row>
    <row r="27" spans="2:57" ht="60" hidden="1" customHeight="1">
      <c r="B27" s="592"/>
      <c r="C27" s="532"/>
      <c r="D27" s="412"/>
      <c r="E27" s="413"/>
      <c r="F27" s="413"/>
      <c r="G27" s="413"/>
      <c r="H27" s="413"/>
      <c r="I27" s="413"/>
      <c r="J27" s="413"/>
      <c r="K27" s="413"/>
      <c r="L27" s="413"/>
      <c r="M27" s="413"/>
      <c r="N27" s="413"/>
      <c r="O27" s="413"/>
      <c r="P27" s="414"/>
      <c r="Q27" s="412"/>
      <c r="R27" s="413"/>
      <c r="S27" s="413"/>
      <c r="T27" s="413"/>
      <c r="U27" s="413"/>
      <c r="V27" s="413"/>
      <c r="W27" s="413"/>
      <c r="X27" s="414"/>
      <c r="Y27" s="412" t="s">
        <v>332</v>
      </c>
      <c r="Z27" s="413"/>
      <c r="AA27" s="413"/>
      <c r="AB27" s="414"/>
      <c r="AC27" s="412"/>
      <c r="AD27" s="413"/>
      <c r="AE27" s="413"/>
      <c r="AF27" s="414"/>
      <c r="AG27" s="412"/>
      <c r="AH27" s="413"/>
      <c r="AI27" s="413"/>
      <c r="AJ27" s="414"/>
      <c r="AK27" s="412"/>
      <c r="AL27" s="413"/>
      <c r="AM27" s="413"/>
      <c r="AN27" s="414"/>
      <c r="AO27" s="545"/>
      <c r="AP27" s="556"/>
      <c r="AQ27" s="587"/>
      <c r="AR27" s="589"/>
      <c r="AS27" s="591"/>
      <c r="BE27"/>
    </row>
    <row r="28" spans="2:57" ht="22.5" customHeight="1">
      <c r="B28" s="592">
        <v>6</v>
      </c>
      <c r="C28" s="532"/>
      <c r="D28" s="406" t="s">
        <v>569</v>
      </c>
      <c r="E28" s="407"/>
      <c r="F28" s="407"/>
      <c r="G28" s="407"/>
      <c r="H28" s="407"/>
      <c r="I28" s="407"/>
      <c r="J28" s="407"/>
      <c r="K28" s="407"/>
      <c r="L28" s="407"/>
      <c r="M28" s="407"/>
      <c r="N28" s="407"/>
      <c r="O28" s="407"/>
      <c r="P28" s="408"/>
      <c r="Q28" s="409" t="s">
        <v>91</v>
      </c>
      <c r="R28" s="410"/>
      <c r="S28" s="410"/>
      <c r="T28" s="410"/>
      <c r="U28" s="410"/>
      <c r="V28" s="410"/>
      <c r="W28" s="410"/>
      <c r="X28" s="411"/>
      <c r="Y28" s="406" t="s">
        <v>24</v>
      </c>
      <c r="Z28" s="407"/>
      <c r="AA28" s="407"/>
      <c r="AB28" s="408"/>
      <c r="AC28" s="406"/>
      <c r="AD28" s="407"/>
      <c r="AE28" s="407"/>
      <c r="AF28" s="408"/>
      <c r="AG28" s="406"/>
      <c r="AH28" s="407"/>
      <c r="AI28" s="407"/>
      <c r="AJ28" s="408"/>
      <c r="AK28" s="406"/>
      <c r="AL28" s="407"/>
      <c r="AM28" s="407"/>
      <c r="AN28" s="408"/>
      <c r="AO28" s="542"/>
      <c r="AP28" s="554"/>
      <c r="AQ28" s="586"/>
      <c r="AR28" s="588"/>
      <c r="AS28" s="590"/>
      <c r="BE28"/>
    </row>
    <row r="29" spans="2:57" ht="60" customHeight="1" thickBot="1">
      <c r="B29" s="592"/>
      <c r="C29" s="532"/>
      <c r="D29" s="412"/>
      <c r="E29" s="413"/>
      <c r="F29" s="413"/>
      <c r="G29" s="413"/>
      <c r="H29" s="413"/>
      <c r="I29" s="413"/>
      <c r="J29" s="413"/>
      <c r="K29" s="413"/>
      <c r="L29" s="413"/>
      <c r="M29" s="413"/>
      <c r="N29" s="413"/>
      <c r="O29" s="413"/>
      <c r="P29" s="414"/>
      <c r="Q29" s="412"/>
      <c r="R29" s="413"/>
      <c r="S29" s="413"/>
      <c r="T29" s="413"/>
      <c r="U29" s="413"/>
      <c r="V29" s="413"/>
      <c r="W29" s="413"/>
      <c r="X29" s="414"/>
      <c r="Y29" s="412" t="s">
        <v>568</v>
      </c>
      <c r="Z29" s="413"/>
      <c r="AA29" s="413"/>
      <c r="AB29" s="414"/>
      <c r="AC29" s="412"/>
      <c r="AD29" s="413"/>
      <c r="AE29" s="413"/>
      <c r="AF29" s="414"/>
      <c r="AG29" s="412"/>
      <c r="AH29" s="413"/>
      <c r="AI29" s="413"/>
      <c r="AJ29" s="414"/>
      <c r="AK29" s="412"/>
      <c r="AL29" s="413"/>
      <c r="AM29" s="413"/>
      <c r="AN29" s="414"/>
      <c r="AO29" s="545"/>
      <c r="AP29" s="556"/>
      <c r="AQ29" s="587"/>
      <c r="AR29" s="589"/>
      <c r="AS29" s="591"/>
      <c r="BE29"/>
    </row>
    <row r="30" spans="2:57" ht="22.5" hidden="1" customHeight="1">
      <c r="B30" s="592">
        <v>7</v>
      </c>
      <c r="C30" s="532"/>
      <c r="D30" s="406" t="s">
        <v>333</v>
      </c>
      <c r="E30" s="407"/>
      <c r="F30" s="407"/>
      <c r="G30" s="407"/>
      <c r="H30" s="407"/>
      <c r="I30" s="407"/>
      <c r="J30" s="407"/>
      <c r="K30" s="407"/>
      <c r="L30" s="407"/>
      <c r="M30" s="407"/>
      <c r="N30" s="407"/>
      <c r="O30" s="407"/>
      <c r="P30" s="408"/>
      <c r="Q30" s="409" t="s">
        <v>91</v>
      </c>
      <c r="R30" s="410"/>
      <c r="S30" s="410"/>
      <c r="T30" s="410"/>
      <c r="U30" s="410"/>
      <c r="V30" s="410"/>
      <c r="W30" s="410"/>
      <c r="X30" s="411"/>
      <c r="Y30" s="406" t="s">
        <v>86</v>
      </c>
      <c r="Z30" s="407"/>
      <c r="AA30" s="407"/>
      <c r="AB30" s="408"/>
      <c r="AC30" s="406"/>
      <c r="AD30" s="407"/>
      <c r="AE30" s="407"/>
      <c r="AF30" s="408"/>
      <c r="AG30" s="406"/>
      <c r="AH30" s="407"/>
      <c r="AI30" s="407"/>
      <c r="AJ30" s="408"/>
      <c r="AK30" s="406"/>
      <c r="AL30" s="407"/>
      <c r="AM30" s="407"/>
      <c r="AN30" s="408"/>
      <c r="AO30" s="542"/>
      <c r="AP30" s="554"/>
      <c r="AQ30" s="586"/>
      <c r="AR30" s="588"/>
      <c r="AS30" s="590"/>
      <c r="BE30"/>
    </row>
    <row r="31" spans="2:57" ht="62.25" hidden="1" customHeight="1" thickBot="1">
      <c r="B31" s="592"/>
      <c r="C31" s="532"/>
      <c r="D31" s="412"/>
      <c r="E31" s="413"/>
      <c r="F31" s="413"/>
      <c r="G31" s="413"/>
      <c r="H31" s="413"/>
      <c r="I31" s="413"/>
      <c r="J31" s="413"/>
      <c r="K31" s="413"/>
      <c r="L31" s="413"/>
      <c r="M31" s="413"/>
      <c r="N31" s="413"/>
      <c r="O31" s="413"/>
      <c r="P31" s="414"/>
      <c r="Q31" s="412"/>
      <c r="R31" s="413"/>
      <c r="S31" s="413"/>
      <c r="T31" s="413"/>
      <c r="U31" s="413"/>
      <c r="V31" s="413"/>
      <c r="W31" s="413"/>
      <c r="X31" s="414"/>
      <c r="Y31" s="412" t="s">
        <v>334</v>
      </c>
      <c r="Z31" s="413"/>
      <c r="AA31" s="413"/>
      <c r="AB31" s="414"/>
      <c r="AC31" s="412"/>
      <c r="AD31" s="413"/>
      <c r="AE31" s="413"/>
      <c r="AF31" s="414"/>
      <c r="AG31" s="412"/>
      <c r="AH31" s="413"/>
      <c r="AI31" s="413"/>
      <c r="AJ31" s="414"/>
      <c r="AK31" s="412"/>
      <c r="AL31" s="413"/>
      <c r="AM31" s="413"/>
      <c r="AN31" s="414"/>
      <c r="AO31" s="545"/>
      <c r="AP31" s="556"/>
      <c r="AQ31" s="587"/>
      <c r="AR31" s="589"/>
      <c r="AS31" s="591"/>
      <c r="BE31"/>
    </row>
    <row r="32" spans="2:57" ht="22.5" hidden="1" customHeight="1">
      <c r="B32" s="592">
        <v>8</v>
      </c>
      <c r="C32" s="532"/>
      <c r="D32" s="406"/>
      <c r="E32" s="407"/>
      <c r="F32" s="407"/>
      <c r="G32" s="407"/>
      <c r="H32" s="407"/>
      <c r="I32" s="407"/>
      <c r="J32" s="407"/>
      <c r="K32" s="407"/>
      <c r="L32" s="407"/>
      <c r="M32" s="407"/>
      <c r="N32" s="407"/>
      <c r="O32" s="407"/>
      <c r="P32" s="408"/>
      <c r="Q32" s="409"/>
      <c r="R32" s="410"/>
      <c r="S32" s="410"/>
      <c r="T32" s="410"/>
      <c r="U32" s="410"/>
      <c r="V32" s="410"/>
      <c r="W32" s="410"/>
      <c r="X32" s="411"/>
      <c r="Y32" s="406"/>
      <c r="Z32" s="407"/>
      <c r="AA32" s="407"/>
      <c r="AB32" s="408"/>
      <c r="AC32" s="406"/>
      <c r="AD32" s="407"/>
      <c r="AE32" s="407"/>
      <c r="AF32" s="408"/>
      <c r="AG32" s="406"/>
      <c r="AH32" s="407"/>
      <c r="AI32" s="407"/>
      <c r="AJ32" s="408"/>
      <c r="AK32" s="406"/>
      <c r="AL32" s="407"/>
      <c r="AM32" s="407"/>
      <c r="AN32" s="408"/>
      <c r="AO32" s="542"/>
      <c r="AP32" s="554"/>
      <c r="AQ32" s="586"/>
      <c r="AR32" s="588"/>
      <c r="AS32" s="590"/>
      <c r="BE32"/>
    </row>
    <row r="33" spans="2:57" ht="33" hidden="1" customHeight="1" thickBot="1">
      <c r="B33" s="592"/>
      <c r="C33" s="532"/>
      <c r="D33" s="412"/>
      <c r="E33" s="413"/>
      <c r="F33" s="413"/>
      <c r="G33" s="413"/>
      <c r="H33" s="413"/>
      <c r="I33" s="413"/>
      <c r="J33" s="413"/>
      <c r="K33" s="413"/>
      <c r="L33" s="413"/>
      <c r="M33" s="413"/>
      <c r="N33" s="413"/>
      <c r="O33" s="413"/>
      <c r="P33" s="414"/>
      <c r="Q33" s="412"/>
      <c r="R33" s="413"/>
      <c r="S33" s="413"/>
      <c r="T33" s="413"/>
      <c r="U33" s="413"/>
      <c r="V33" s="413"/>
      <c r="W33" s="413"/>
      <c r="X33" s="414"/>
      <c r="Y33" s="412"/>
      <c r="Z33" s="413"/>
      <c r="AA33" s="413"/>
      <c r="AB33" s="414"/>
      <c r="AC33" s="412"/>
      <c r="AD33" s="413"/>
      <c r="AE33" s="413"/>
      <c r="AF33" s="414"/>
      <c r="AG33" s="412"/>
      <c r="AH33" s="413"/>
      <c r="AI33" s="413"/>
      <c r="AJ33" s="414"/>
      <c r="AK33" s="412"/>
      <c r="AL33" s="413"/>
      <c r="AM33" s="413"/>
      <c r="AN33" s="414"/>
      <c r="AO33" s="545"/>
      <c r="AP33" s="556"/>
      <c r="AQ33" s="587"/>
      <c r="AR33" s="589"/>
      <c r="AS33" s="591"/>
      <c r="BE33"/>
    </row>
    <row r="34" spans="2:57" ht="22.5" hidden="1" customHeight="1">
      <c r="B34" s="592">
        <v>9</v>
      </c>
      <c r="C34" s="532"/>
      <c r="D34" s="406"/>
      <c r="E34" s="407"/>
      <c r="F34" s="407"/>
      <c r="G34" s="407"/>
      <c r="H34" s="407"/>
      <c r="I34" s="407"/>
      <c r="J34" s="407"/>
      <c r="K34" s="407"/>
      <c r="L34" s="407"/>
      <c r="M34" s="407"/>
      <c r="N34" s="407"/>
      <c r="O34" s="407"/>
      <c r="P34" s="408"/>
      <c r="Q34" s="409"/>
      <c r="R34" s="410"/>
      <c r="S34" s="410"/>
      <c r="T34" s="410"/>
      <c r="U34" s="410"/>
      <c r="V34" s="410"/>
      <c r="W34" s="410"/>
      <c r="X34" s="411"/>
      <c r="Y34" s="406"/>
      <c r="Z34" s="407"/>
      <c r="AA34" s="407"/>
      <c r="AB34" s="408"/>
      <c r="AC34" s="406"/>
      <c r="AD34" s="407"/>
      <c r="AE34" s="407"/>
      <c r="AF34" s="408"/>
      <c r="AG34" s="406"/>
      <c r="AH34" s="407"/>
      <c r="AI34" s="407"/>
      <c r="AJ34" s="408"/>
      <c r="AK34" s="406"/>
      <c r="AL34" s="407"/>
      <c r="AM34" s="407"/>
      <c r="AN34" s="408"/>
      <c r="AO34" s="542"/>
      <c r="AP34" s="554"/>
      <c r="AQ34" s="586"/>
      <c r="AR34" s="588"/>
      <c r="AS34" s="590"/>
      <c r="BE34"/>
    </row>
    <row r="35" spans="2:57" ht="31.5" hidden="1"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c r="Z35" s="413"/>
      <c r="AA35" s="413"/>
      <c r="AB35" s="414"/>
      <c r="AC35" s="412"/>
      <c r="AD35" s="413"/>
      <c r="AE35" s="413"/>
      <c r="AF35" s="414"/>
      <c r="AG35" s="412"/>
      <c r="AH35" s="413"/>
      <c r="AI35" s="413"/>
      <c r="AJ35" s="414"/>
      <c r="AK35" s="412"/>
      <c r="AL35" s="413"/>
      <c r="AM35" s="413"/>
      <c r="AN35" s="414"/>
      <c r="AO35" s="545"/>
      <c r="AP35" s="556"/>
      <c r="AQ35" s="587"/>
      <c r="AR35" s="589"/>
      <c r="AS35" s="591"/>
      <c r="BE35"/>
    </row>
    <row r="36" spans="2:57" ht="22.5" hidden="1" customHeight="1">
      <c r="B36" s="592">
        <v>10</v>
      </c>
      <c r="C36" s="532"/>
      <c r="D36" s="406"/>
      <c r="E36" s="407"/>
      <c r="F36" s="407"/>
      <c r="G36" s="407"/>
      <c r="H36" s="407"/>
      <c r="I36" s="407"/>
      <c r="J36" s="407"/>
      <c r="K36" s="407"/>
      <c r="L36" s="407"/>
      <c r="M36" s="407"/>
      <c r="N36" s="407"/>
      <c r="O36" s="407"/>
      <c r="P36" s="408"/>
      <c r="Q36" s="409"/>
      <c r="R36" s="410"/>
      <c r="S36" s="410"/>
      <c r="T36" s="410"/>
      <c r="U36" s="410"/>
      <c r="V36" s="410"/>
      <c r="W36" s="410"/>
      <c r="X36" s="411"/>
      <c r="Y36" s="406"/>
      <c r="Z36" s="407"/>
      <c r="AA36" s="407"/>
      <c r="AB36" s="408"/>
      <c r="AC36" s="406"/>
      <c r="AD36" s="407"/>
      <c r="AE36" s="407"/>
      <c r="AF36" s="408"/>
      <c r="AG36" s="406"/>
      <c r="AH36" s="407"/>
      <c r="AI36" s="407"/>
      <c r="AJ36" s="408"/>
      <c r="AK36" s="406"/>
      <c r="AL36" s="407"/>
      <c r="AM36" s="407"/>
      <c r="AN36" s="408"/>
      <c r="AO36" s="542"/>
      <c r="AP36" s="554"/>
      <c r="AQ36" s="586"/>
      <c r="AR36" s="588"/>
      <c r="AS36" s="590"/>
      <c r="BE36"/>
    </row>
    <row r="37" spans="2:57" ht="31.5" hidden="1"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c r="Z37" s="413"/>
      <c r="AA37" s="413"/>
      <c r="AB37" s="414"/>
      <c r="AC37" s="412"/>
      <c r="AD37" s="413"/>
      <c r="AE37" s="413"/>
      <c r="AF37" s="414"/>
      <c r="AG37" s="412"/>
      <c r="AH37" s="413"/>
      <c r="AI37" s="413"/>
      <c r="AJ37" s="414"/>
      <c r="AK37" s="412"/>
      <c r="AL37" s="413"/>
      <c r="AM37" s="413"/>
      <c r="AN37" s="414"/>
      <c r="AO37" s="545"/>
      <c r="AP37" s="556"/>
      <c r="AQ37" s="587"/>
      <c r="AR37" s="589"/>
      <c r="AS37" s="591"/>
      <c r="BE37"/>
    </row>
    <row r="38" spans="2:57" ht="22.5" hidden="1" customHeight="1">
      <c r="B38" s="592">
        <v>11</v>
      </c>
      <c r="C38" s="532"/>
      <c r="D38" s="406"/>
      <c r="E38" s="407"/>
      <c r="F38" s="407"/>
      <c r="G38" s="407"/>
      <c r="H38" s="407"/>
      <c r="I38" s="407"/>
      <c r="J38" s="407"/>
      <c r="K38" s="407"/>
      <c r="L38" s="407"/>
      <c r="M38" s="407"/>
      <c r="N38" s="407"/>
      <c r="O38" s="407"/>
      <c r="P38" s="408"/>
      <c r="Q38" s="409"/>
      <c r="R38" s="410"/>
      <c r="S38" s="410"/>
      <c r="T38" s="410"/>
      <c r="U38" s="410"/>
      <c r="V38" s="410"/>
      <c r="W38" s="410"/>
      <c r="X38" s="411"/>
      <c r="Y38" s="406"/>
      <c r="Z38" s="407"/>
      <c r="AA38" s="407"/>
      <c r="AB38" s="408"/>
      <c r="AC38" s="406"/>
      <c r="AD38" s="407"/>
      <c r="AE38" s="407"/>
      <c r="AF38" s="408"/>
      <c r="AG38" s="406"/>
      <c r="AH38" s="407"/>
      <c r="AI38" s="407"/>
      <c r="AJ38" s="408"/>
      <c r="AK38" s="406"/>
      <c r="AL38" s="407"/>
      <c r="AM38" s="407"/>
      <c r="AN38" s="408"/>
      <c r="AO38" s="542"/>
      <c r="AP38" s="554"/>
      <c r="AQ38" s="586"/>
      <c r="AR38" s="588"/>
      <c r="AS38" s="590"/>
      <c r="BE38"/>
    </row>
    <row r="39" spans="2:57" ht="31.5" hidden="1"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c r="Z39" s="413"/>
      <c r="AA39" s="413"/>
      <c r="AB39" s="414"/>
      <c r="AC39" s="412"/>
      <c r="AD39" s="413"/>
      <c r="AE39" s="413"/>
      <c r="AF39" s="414"/>
      <c r="AG39" s="412"/>
      <c r="AH39" s="413"/>
      <c r="AI39" s="413"/>
      <c r="AJ39" s="414"/>
      <c r="AK39" s="412"/>
      <c r="AL39" s="413"/>
      <c r="AM39" s="413"/>
      <c r="AN39" s="414"/>
      <c r="AO39" s="545"/>
      <c r="AP39" s="556"/>
      <c r="AQ39" s="587"/>
      <c r="AR39" s="589"/>
      <c r="AS39" s="591"/>
      <c r="BE39"/>
    </row>
    <row r="40" spans="2:57" ht="22.5" hidden="1" customHeight="1">
      <c r="B40" s="592">
        <v>12</v>
      </c>
      <c r="C40" s="532"/>
      <c r="D40" s="406"/>
      <c r="E40" s="407"/>
      <c r="F40" s="407"/>
      <c r="G40" s="407"/>
      <c r="H40" s="407"/>
      <c r="I40" s="407"/>
      <c r="J40" s="407"/>
      <c r="K40" s="407"/>
      <c r="L40" s="407"/>
      <c r="M40" s="407"/>
      <c r="N40" s="407"/>
      <c r="O40" s="407"/>
      <c r="P40" s="408"/>
      <c r="Q40" s="409"/>
      <c r="R40" s="410"/>
      <c r="S40" s="410"/>
      <c r="T40" s="410"/>
      <c r="U40" s="410"/>
      <c r="V40" s="410"/>
      <c r="W40" s="410"/>
      <c r="X40" s="411"/>
      <c r="Y40" s="406"/>
      <c r="Z40" s="407"/>
      <c r="AA40" s="407"/>
      <c r="AB40" s="408"/>
      <c r="AC40" s="406"/>
      <c r="AD40" s="407"/>
      <c r="AE40" s="407"/>
      <c r="AF40" s="408"/>
      <c r="AG40" s="406"/>
      <c r="AH40" s="407"/>
      <c r="AI40" s="407"/>
      <c r="AJ40" s="408"/>
      <c r="AK40" s="406"/>
      <c r="AL40" s="407"/>
      <c r="AM40" s="407"/>
      <c r="AN40" s="408"/>
      <c r="AO40" s="542"/>
      <c r="AP40" s="554"/>
      <c r="AQ40" s="586"/>
      <c r="AR40" s="588"/>
      <c r="AS40" s="590"/>
      <c r="BE40"/>
    </row>
    <row r="41" spans="2:57" ht="31.5" hidden="1"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c r="Z41" s="413"/>
      <c r="AA41" s="413"/>
      <c r="AB41" s="414"/>
      <c r="AC41" s="412"/>
      <c r="AD41" s="413"/>
      <c r="AE41" s="413"/>
      <c r="AF41" s="414"/>
      <c r="AG41" s="412"/>
      <c r="AH41" s="413"/>
      <c r="AI41" s="413"/>
      <c r="AJ41" s="414"/>
      <c r="AK41" s="412"/>
      <c r="AL41" s="413"/>
      <c r="AM41" s="413"/>
      <c r="AN41" s="414"/>
      <c r="AO41" s="545"/>
      <c r="AP41" s="556"/>
      <c r="AQ41" s="587"/>
      <c r="AR41" s="589"/>
      <c r="AS41" s="591"/>
      <c r="BE41"/>
    </row>
    <row r="42" spans="2:57" ht="22.5" hidden="1" customHeight="1">
      <c r="B42" s="592">
        <v>13</v>
      </c>
      <c r="C42" s="532"/>
      <c r="D42" s="406"/>
      <c r="E42" s="407"/>
      <c r="F42" s="407"/>
      <c r="G42" s="407"/>
      <c r="H42" s="407"/>
      <c r="I42" s="407"/>
      <c r="J42" s="407"/>
      <c r="K42" s="407"/>
      <c r="L42" s="407"/>
      <c r="M42" s="407"/>
      <c r="N42" s="407"/>
      <c r="O42" s="407"/>
      <c r="P42" s="408"/>
      <c r="Q42" s="409"/>
      <c r="R42" s="410"/>
      <c r="S42" s="410"/>
      <c r="T42" s="410"/>
      <c r="U42" s="410"/>
      <c r="V42" s="410"/>
      <c r="W42" s="410"/>
      <c r="X42" s="411"/>
      <c r="Y42" s="406"/>
      <c r="Z42" s="407"/>
      <c r="AA42" s="407"/>
      <c r="AB42" s="408"/>
      <c r="AC42" s="406"/>
      <c r="AD42" s="407"/>
      <c r="AE42" s="407"/>
      <c r="AF42" s="408"/>
      <c r="AG42" s="406"/>
      <c r="AH42" s="407"/>
      <c r="AI42" s="407"/>
      <c r="AJ42" s="408"/>
      <c r="AK42" s="406"/>
      <c r="AL42" s="407"/>
      <c r="AM42" s="407"/>
      <c r="AN42" s="408"/>
      <c r="AO42" s="542"/>
      <c r="AP42" s="554"/>
      <c r="AQ42" s="586"/>
      <c r="AR42" s="588"/>
      <c r="AS42" s="590"/>
      <c r="BE42"/>
    </row>
    <row r="43" spans="2:57" ht="31.5" hidden="1"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c r="Z43" s="413"/>
      <c r="AA43" s="413"/>
      <c r="AB43" s="414"/>
      <c r="AC43" s="412"/>
      <c r="AD43" s="413"/>
      <c r="AE43" s="413"/>
      <c r="AF43" s="414"/>
      <c r="AG43" s="412"/>
      <c r="AH43" s="413"/>
      <c r="AI43" s="413"/>
      <c r="AJ43" s="414"/>
      <c r="AK43" s="412"/>
      <c r="AL43" s="413"/>
      <c r="AM43" s="413"/>
      <c r="AN43" s="414"/>
      <c r="AO43" s="545"/>
      <c r="AP43" s="556"/>
      <c r="AQ43" s="587"/>
      <c r="AR43" s="589"/>
      <c r="AS43" s="591"/>
      <c r="BE43"/>
    </row>
    <row r="44" spans="2:57" ht="22.5" hidden="1" customHeight="1">
      <c r="B44" s="592">
        <v>14</v>
      </c>
      <c r="C44" s="532"/>
      <c r="D44" s="406"/>
      <c r="E44" s="407"/>
      <c r="F44" s="407"/>
      <c r="G44" s="407"/>
      <c r="H44" s="407"/>
      <c r="I44" s="407"/>
      <c r="J44" s="407"/>
      <c r="K44" s="407"/>
      <c r="L44" s="407"/>
      <c r="M44" s="407"/>
      <c r="N44" s="407"/>
      <c r="O44" s="407"/>
      <c r="P44" s="408"/>
      <c r="Q44" s="409"/>
      <c r="R44" s="410"/>
      <c r="S44" s="410"/>
      <c r="T44" s="410"/>
      <c r="U44" s="410"/>
      <c r="V44" s="410"/>
      <c r="W44" s="410"/>
      <c r="X44" s="411"/>
      <c r="Y44" s="406"/>
      <c r="Z44" s="407"/>
      <c r="AA44" s="407"/>
      <c r="AB44" s="408"/>
      <c r="AC44" s="406"/>
      <c r="AD44" s="407"/>
      <c r="AE44" s="407"/>
      <c r="AF44" s="408"/>
      <c r="AG44" s="406"/>
      <c r="AH44" s="407"/>
      <c r="AI44" s="407"/>
      <c r="AJ44" s="408"/>
      <c r="AK44" s="406"/>
      <c r="AL44" s="407"/>
      <c r="AM44" s="407"/>
      <c r="AN44" s="408"/>
      <c r="AO44" s="542"/>
      <c r="AP44" s="554"/>
      <c r="AQ44" s="586"/>
      <c r="AR44" s="588"/>
      <c r="AS44" s="590"/>
      <c r="BE44"/>
    </row>
    <row r="45" spans="2:57" ht="31.5" hidden="1"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c r="Z45" s="413"/>
      <c r="AA45" s="413"/>
      <c r="AB45" s="414"/>
      <c r="AC45" s="412"/>
      <c r="AD45" s="413"/>
      <c r="AE45" s="413"/>
      <c r="AF45" s="414"/>
      <c r="AG45" s="412"/>
      <c r="AH45" s="413"/>
      <c r="AI45" s="413"/>
      <c r="AJ45" s="414"/>
      <c r="AK45" s="412"/>
      <c r="AL45" s="413"/>
      <c r="AM45" s="413"/>
      <c r="AN45" s="414"/>
      <c r="AO45" s="545"/>
      <c r="AP45" s="556"/>
      <c r="AQ45" s="587"/>
      <c r="AR45" s="589"/>
      <c r="AS45" s="591"/>
      <c r="BE45"/>
    </row>
    <row r="46" spans="2:57" ht="22.5" hidden="1" customHeight="1">
      <c r="B46" s="592">
        <v>15</v>
      </c>
      <c r="C46" s="532"/>
      <c r="D46" s="406"/>
      <c r="E46" s="407"/>
      <c r="F46" s="407"/>
      <c r="G46" s="407"/>
      <c r="H46" s="407"/>
      <c r="I46" s="407"/>
      <c r="J46" s="407"/>
      <c r="K46" s="407"/>
      <c r="L46" s="407"/>
      <c r="M46" s="407"/>
      <c r="N46" s="407"/>
      <c r="O46" s="407"/>
      <c r="P46" s="408"/>
      <c r="Q46" s="409"/>
      <c r="R46" s="410"/>
      <c r="S46" s="410"/>
      <c r="T46" s="410"/>
      <c r="U46" s="410"/>
      <c r="V46" s="410"/>
      <c r="W46" s="410"/>
      <c r="X46" s="411"/>
      <c r="Y46" s="406"/>
      <c r="Z46" s="407"/>
      <c r="AA46" s="407"/>
      <c r="AB46" s="408"/>
      <c r="AC46" s="406"/>
      <c r="AD46" s="407"/>
      <c r="AE46" s="407"/>
      <c r="AF46" s="408"/>
      <c r="AG46" s="406"/>
      <c r="AH46" s="407"/>
      <c r="AI46" s="407"/>
      <c r="AJ46" s="408"/>
      <c r="AK46" s="406"/>
      <c r="AL46" s="407"/>
      <c r="AM46" s="407"/>
      <c r="AN46" s="408"/>
      <c r="AO46" s="542"/>
      <c r="AP46" s="554"/>
      <c r="AQ46" s="586"/>
      <c r="AR46" s="588"/>
      <c r="AS46" s="590"/>
      <c r="BE46"/>
    </row>
    <row r="47" spans="2:57" ht="31.5" hidden="1"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c r="Z47" s="413"/>
      <c r="AA47" s="413"/>
      <c r="AB47" s="414"/>
      <c r="AC47" s="412"/>
      <c r="AD47" s="413"/>
      <c r="AE47" s="413"/>
      <c r="AF47" s="414"/>
      <c r="AG47" s="412"/>
      <c r="AH47" s="413"/>
      <c r="AI47" s="413"/>
      <c r="AJ47" s="414"/>
      <c r="AK47" s="412"/>
      <c r="AL47" s="413"/>
      <c r="AM47" s="413"/>
      <c r="AN47" s="414"/>
      <c r="AO47" s="545"/>
      <c r="AP47" s="556"/>
      <c r="AQ47" s="587"/>
      <c r="AR47" s="589"/>
      <c r="AS47" s="591"/>
      <c r="BE47"/>
    </row>
    <row r="48" spans="2:57" ht="22.5" hidden="1" customHeight="1">
      <c r="B48" s="592">
        <v>16</v>
      </c>
      <c r="C48" s="532"/>
      <c r="D48" s="406"/>
      <c r="E48" s="407"/>
      <c r="F48" s="407"/>
      <c r="G48" s="407"/>
      <c r="H48" s="407"/>
      <c r="I48" s="407"/>
      <c r="J48" s="407"/>
      <c r="K48" s="407"/>
      <c r="L48" s="407"/>
      <c r="M48" s="407"/>
      <c r="N48" s="407"/>
      <c r="O48" s="407"/>
      <c r="P48" s="408"/>
      <c r="Q48" s="409"/>
      <c r="R48" s="410"/>
      <c r="S48" s="410"/>
      <c r="T48" s="410"/>
      <c r="U48" s="410"/>
      <c r="V48" s="410"/>
      <c r="W48" s="410"/>
      <c r="X48" s="411"/>
      <c r="Y48" s="406"/>
      <c r="Z48" s="407"/>
      <c r="AA48" s="407"/>
      <c r="AB48" s="408"/>
      <c r="AC48" s="406"/>
      <c r="AD48" s="407"/>
      <c r="AE48" s="407"/>
      <c r="AF48" s="408"/>
      <c r="AG48" s="406"/>
      <c r="AH48" s="407"/>
      <c r="AI48" s="407"/>
      <c r="AJ48" s="408"/>
      <c r="AK48" s="406"/>
      <c r="AL48" s="407"/>
      <c r="AM48" s="407"/>
      <c r="AN48" s="408"/>
      <c r="AO48" s="542"/>
      <c r="AP48" s="554"/>
      <c r="AQ48" s="586"/>
      <c r="AR48" s="588"/>
      <c r="AS48" s="590"/>
      <c r="BE48"/>
    </row>
    <row r="49" spans="2:57" ht="31.5" hidden="1"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c r="Z49" s="413"/>
      <c r="AA49" s="413"/>
      <c r="AB49" s="414"/>
      <c r="AC49" s="412"/>
      <c r="AD49" s="413"/>
      <c r="AE49" s="413"/>
      <c r="AF49" s="414"/>
      <c r="AG49" s="412"/>
      <c r="AH49" s="413"/>
      <c r="AI49" s="413"/>
      <c r="AJ49" s="414"/>
      <c r="AK49" s="412"/>
      <c r="AL49" s="413"/>
      <c r="AM49" s="413"/>
      <c r="AN49" s="414"/>
      <c r="AO49" s="545"/>
      <c r="AP49" s="556"/>
      <c r="AQ49" s="587"/>
      <c r="AR49" s="589"/>
      <c r="AS49" s="591"/>
      <c r="BE49"/>
    </row>
    <row r="50" spans="2:57" ht="22.5" hidden="1" customHeight="1">
      <c r="B50" s="592">
        <v>17</v>
      </c>
      <c r="C50" s="532"/>
      <c r="D50" s="406"/>
      <c r="E50" s="407"/>
      <c r="F50" s="407"/>
      <c r="G50" s="407"/>
      <c r="H50" s="407"/>
      <c r="I50" s="407"/>
      <c r="J50" s="407"/>
      <c r="K50" s="407"/>
      <c r="L50" s="407"/>
      <c r="M50" s="407"/>
      <c r="N50" s="407"/>
      <c r="O50" s="407"/>
      <c r="P50" s="408"/>
      <c r="Q50" s="409"/>
      <c r="R50" s="410"/>
      <c r="S50" s="410"/>
      <c r="T50" s="410"/>
      <c r="U50" s="410"/>
      <c r="V50" s="410"/>
      <c r="W50" s="410"/>
      <c r="X50" s="411"/>
      <c r="Y50" s="406"/>
      <c r="Z50" s="407"/>
      <c r="AA50" s="407"/>
      <c r="AB50" s="408"/>
      <c r="AC50" s="406"/>
      <c r="AD50" s="407"/>
      <c r="AE50" s="407"/>
      <c r="AF50" s="408"/>
      <c r="AG50" s="406"/>
      <c r="AH50" s="407"/>
      <c r="AI50" s="407"/>
      <c r="AJ50" s="408"/>
      <c r="AK50" s="406"/>
      <c r="AL50" s="407"/>
      <c r="AM50" s="407"/>
      <c r="AN50" s="408"/>
      <c r="AO50" s="542"/>
      <c r="AP50" s="554"/>
      <c r="AQ50" s="586"/>
      <c r="AR50" s="588"/>
      <c r="AS50" s="590"/>
      <c r="BE50"/>
    </row>
    <row r="51" spans="2:57" ht="31.5" hidden="1"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c r="Z51" s="413"/>
      <c r="AA51" s="413"/>
      <c r="AB51" s="414"/>
      <c r="AC51" s="412"/>
      <c r="AD51" s="413"/>
      <c r="AE51" s="413"/>
      <c r="AF51" s="414"/>
      <c r="AG51" s="412"/>
      <c r="AH51" s="413"/>
      <c r="AI51" s="413"/>
      <c r="AJ51" s="414"/>
      <c r="AK51" s="412"/>
      <c r="AL51" s="413"/>
      <c r="AM51" s="413"/>
      <c r="AN51" s="414"/>
      <c r="AO51" s="545"/>
      <c r="AP51" s="556"/>
      <c r="AQ51" s="587"/>
      <c r="AR51" s="589"/>
      <c r="AS51" s="591"/>
      <c r="BE51"/>
    </row>
    <row r="52" spans="2:57" ht="22.5" hidden="1" customHeight="1">
      <c r="B52" s="592">
        <v>18</v>
      </c>
      <c r="C52" s="532"/>
      <c r="D52" s="406"/>
      <c r="E52" s="407"/>
      <c r="F52" s="407"/>
      <c r="G52" s="407"/>
      <c r="H52" s="407"/>
      <c r="I52" s="407"/>
      <c r="J52" s="407"/>
      <c r="K52" s="407"/>
      <c r="L52" s="407"/>
      <c r="M52" s="407"/>
      <c r="N52" s="407"/>
      <c r="O52" s="407"/>
      <c r="P52" s="408"/>
      <c r="Q52" s="409"/>
      <c r="R52" s="410"/>
      <c r="S52" s="410"/>
      <c r="T52" s="410"/>
      <c r="U52" s="410"/>
      <c r="V52" s="410"/>
      <c r="W52" s="410"/>
      <c r="X52" s="411"/>
      <c r="Y52" s="406"/>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hidden="1"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hidden="1" customHeight="1">
      <c r="B54" s="592">
        <v>19</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hidden="1" customHeight="1">
      <c r="B56" s="592">
        <v>20</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31.5" hidden="1"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hidden="1" customHeight="1">
      <c r="B58" s="592">
        <v>21</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22</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23</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24</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25</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26</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27</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c r="B71" s="592"/>
      <c r="C71" s="532"/>
      <c r="D71" s="412"/>
      <c r="E71" s="413"/>
      <c r="F71" s="413"/>
      <c r="G71" s="413"/>
      <c r="H71" s="413"/>
      <c r="I71" s="413"/>
      <c r="J71" s="413"/>
      <c r="K71" s="413"/>
      <c r="L71" s="413"/>
      <c r="M71" s="413"/>
      <c r="N71" s="413"/>
      <c r="O71" s="413"/>
      <c r="P71" s="414"/>
      <c r="Q71" s="412"/>
      <c r="R71" s="413"/>
      <c r="S71" s="413"/>
      <c r="T71" s="413"/>
      <c r="U71" s="413"/>
      <c r="V71" s="413"/>
      <c r="W71" s="413"/>
      <c r="X71" s="414"/>
      <c r="Y71" s="412"/>
      <c r="Z71" s="413"/>
      <c r="AA71" s="413"/>
      <c r="AB71" s="414"/>
      <c r="AC71" s="412"/>
      <c r="AD71" s="413"/>
      <c r="AE71" s="413"/>
      <c r="AF71" s="414"/>
      <c r="AG71" s="412"/>
      <c r="AH71" s="413"/>
      <c r="AI71" s="413"/>
      <c r="AJ71" s="414"/>
      <c r="AK71" s="412"/>
      <c r="AL71" s="413"/>
      <c r="AM71" s="413"/>
      <c r="AN71" s="414"/>
      <c r="AO71" s="545"/>
      <c r="AP71" s="556"/>
      <c r="AQ71" s="587"/>
      <c r="AR71" s="589"/>
      <c r="AS71" s="591"/>
      <c r="BE71"/>
    </row>
    <row r="72" spans="2:57" ht="22.5" hidden="1" customHeight="1">
      <c r="B72" s="592">
        <v>28</v>
      </c>
      <c r="C72" s="532"/>
      <c r="D72" s="406"/>
      <c r="E72" s="407"/>
      <c r="F72" s="407"/>
      <c r="G72" s="407"/>
      <c r="H72" s="407"/>
      <c r="I72" s="407"/>
      <c r="J72" s="407"/>
      <c r="K72" s="407"/>
      <c r="L72" s="407"/>
      <c r="M72" s="407"/>
      <c r="N72" s="407"/>
      <c r="O72" s="407"/>
      <c r="P72" s="408"/>
      <c r="Q72" s="409"/>
      <c r="R72" s="410"/>
      <c r="S72" s="410"/>
      <c r="T72" s="410"/>
      <c r="U72" s="410"/>
      <c r="V72" s="410"/>
      <c r="W72" s="410"/>
      <c r="X72" s="411"/>
      <c r="Y72" s="406"/>
      <c r="Z72" s="407"/>
      <c r="AA72" s="407"/>
      <c r="AB72" s="408"/>
      <c r="AC72" s="406"/>
      <c r="AD72" s="407"/>
      <c r="AE72" s="407"/>
      <c r="AF72" s="408"/>
      <c r="AG72" s="406"/>
      <c r="AH72" s="407"/>
      <c r="AI72" s="407"/>
      <c r="AJ72" s="408"/>
      <c r="AK72" s="406"/>
      <c r="AL72" s="407"/>
      <c r="AM72" s="407"/>
      <c r="AN72" s="408"/>
      <c r="AO72" s="542"/>
      <c r="AP72" s="554"/>
      <c r="AQ72" s="586"/>
      <c r="AR72" s="588"/>
      <c r="AS72" s="590"/>
      <c r="BE72"/>
    </row>
    <row r="73" spans="2:57" ht="31.5" hidden="1" customHeight="1">
      <c r="B73" s="592"/>
      <c r="C73" s="532"/>
      <c r="D73" s="412"/>
      <c r="E73" s="413"/>
      <c r="F73" s="413"/>
      <c r="G73" s="413"/>
      <c r="H73" s="413"/>
      <c r="I73" s="413"/>
      <c r="J73" s="413"/>
      <c r="K73" s="413"/>
      <c r="L73" s="413"/>
      <c r="M73" s="413"/>
      <c r="N73" s="413"/>
      <c r="O73" s="413"/>
      <c r="P73" s="414"/>
      <c r="Q73" s="412"/>
      <c r="R73" s="413"/>
      <c r="S73" s="413"/>
      <c r="T73" s="413"/>
      <c r="U73" s="413"/>
      <c r="V73" s="413"/>
      <c r="W73" s="413"/>
      <c r="X73" s="414"/>
      <c r="Y73" s="412"/>
      <c r="Z73" s="413"/>
      <c r="AA73" s="413"/>
      <c r="AB73" s="414"/>
      <c r="AC73" s="412"/>
      <c r="AD73" s="413"/>
      <c r="AE73" s="413"/>
      <c r="AF73" s="414"/>
      <c r="AG73" s="412"/>
      <c r="AH73" s="413"/>
      <c r="AI73" s="413"/>
      <c r="AJ73" s="414"/>
      <c r="AK73" s="412"/>
      <c r="AL73" s="413"/>
      <c r="AM73" s="413"/>
      <c r="AN73" s="414"/>
      <c r="AO73" s="545"/>
      <c r="AP73" s="556"/>
      <c r="AQ73" s="587"/>
      <c r="AR73" s="589"/>
      <c r="AS73" s="591"/>
      <c r="BE73"/>
    </row>
    <row r="74" spans="2:57" ht="22.5" hidden="1" customHeight="1">
      <c r="B74" s="592">
        <v>29</v>
      </c>
      <c r="C74" s="532"/>
      <c r="D74" s="406"/>
      <c r="E74" s="407"/>
      <c r="F74" s="407"/>
      <c r="G74" s="407"/>
      <c r="H74" s="407"/>
      <c r="I74" s="407"/>
      <c r="J74" s="407"/>
      <c r="K74" s="407"/>
      <c r="L74" s="407"/>
      <c r="M74" s="407"/>
      <c r="N74" s="407"/>
      <c r="O74" s="407"/>
      <c r="P74" s="408"/>
      <c r="Q74" s="409"/>
      <c r="R74" s="410"/>
      <c r="S74" s="410"/>
      <c r="T74" s="410"/>
      <c r="U74" s="410"/>
      <c r="V74" s="410"/>
      <c r="W74" s="410"/>
      <c r="X74" s="411"/>
      <c r="Y74" s="406"/>
      <c r="Z74" s="407"/>
      <c r="AA74" s="407"/>
      <c r="AB74" s="408"/>
      <c r="AC74" s="406"/>
      <c r="AD74" s="407"/>
      <c r="AE74" s="407"/>
      <c r="AF74" s="408"/>
      <c r="AG74" s="406"/>
      <c r="AH74" s="407"/>
      <c r="AI74" s="407"/>
      <c r="AJ74" s="408"/>
      <c r="AK74" s="406"/>
      <c r="AL74" s="407"/>
      <c r="AM74" s="407"/>
      <c r="AN74" s="408"/>
      <c r="AO74" s="542"/>
      <c r="AP74" s="554"/>
      <c r="AQ74" s="586"/>
      <c r="AR74" s="588"/>
      <c r="AS74" s="590"/>
      <c r="BE74"/>
    </row>
    <row r="75" spans="2:57" ht="31.5" hidden="1" customHeight="1">
      <c r="B75" s="592"/>
      <c r="C75" s="532"/>
      <c r="D75" s="412"/>
      <c r="E75" s="413"/>
      <c r="F75" s="413"/>
      <c r="G75" s="413"/>
      <c r="H75" s="413"/>
      <c r="I75" s="413"/>
      <c r="J75" s="413"/>
      <c r="K75" s="413"/>
      <c r="L75" s="413"/>
      <c r="M75" s="413"/>
      <c r="N75" s="413"/>
      <c r="O75" s="413"/>
      <c r="P75" s="414"/>
      <c r="Q75" s="412"/>
      <c r="R75" s="413"/>
      <c r="S75" s="413"/>
      <c r="T75" s="413"/>
      <c r="U75" s="413"/>
      <c r="V75" s="413"/>
      <c r="W75" s="413"/>
      <c r="X75" s="414"/>
      <c r="Y75" s="412"/>
      <c r="Z75" s="413"/>
      <c r="AA75" s="413"/>
      <c r="AB75" s="414"/>
      <c r="AC75" s="412"/>
      <c r="AD75" s="413"/>
      <c r="AE75" s="413"/>
      <c r="AF75" s="414"/>
      <c r="AG75" s="412"/>
      <c r="AH75" s="413"/>
      <c r="AI75" s="413"/>
      <c r="AJ75" s="414"/>
      <c r="AK75" s="412"/>
      <c r="AL75" s="413"/>
      <c r="AM75" s="413"/>
      <c r="AN75" s="414"/>
      <c r="AO75" s="545"/>
      <c r="AP75" s="556"/>
      <c r="AQ75" s="587"/>
      <c r="AR75" s="589"/>
      <c r="AS75" s="591"/>
      <c r="BE75"/>
    </row>
    <row r="76" spans="2:57" ht="22.5" hidden="1" customHeight="1">
      <c r="B76" s="592">
        <v>30</v>
      </c>
      <c r="C76" s="532"/>
      <c r="D76" s="406"/>
      <c r="E76" s="407"/>
      <c r="F76" s="407"/>
      <c r="G76" s="407"/>
      <c r="H76" s="407"/>
      <c r="I76" s="407"/>
      <c r="J76" s="407"/>
      <c r="K76" s="407"/>
      <c r="L76" s="407"/>
      <c r="M76" s="407"/>
      <c r="N76" s="407"/>
      <c r="O76" s="407"/>
      <c r="P76" s="408"/>
      <c r="Q76" s="409"/>
      <c r="R76" s="410"/>
      <c r="S76" s="410"/>
      <c r="T76" s="410"/>
      <c r="U76" s="410"/>
      <c r="V76" s="410"/>
      <c r="W76" s="410"/>
      <c r="X76" s="411"/>
      <c r="Y76" s="406"/>
      <c r="Z76" s="407"/>
      <c r="AA76" s="407"/>
      <c r="AB76" s="408"/>
      <c r="AC76" s="406"/>
      <c r="AD76" s="407"/>
      <c r="AE76" s="407"/>
      <c r="AF76" s="408"/>
      <c r="AG76" s="406"/>
      <c r="AH76" s="407"/>
      <c r="AI76" s="407"/>
      <c r="AJ76" s="408"/>
      <c r="AK76" s="406"/>
      <c r="AL76" s="407"/>
      <c r="AM76" s="407"/>
      <c r="AN76" s="408"/>
      <c r="AO76" s="542"/>
      <c r="AP76" s="554"/>
      <c r="AQ76" s="586"/>
      <c r="AR76" s="588"/>
      <c r="AS76" s="590"/>
      <c r="BE76"/>
    </row>
    <row r="77" spans="2:57" ht="31.5" hidden="1" customHeight="1" thickBot="1">
      <c r="B77" s="610"/>
      <c r="C77" s="611"/>
      <c r="D77" s="581"/>
      <c r="E77" s="582"/>
      <c r="F77" s="582"/>
      <c r="G77" s="582"/>
      <c r="H77" s="582"/>
      <c r="I77" s="582"/>
      <c r="J77" s="582"/>
      <c r="K77" s="582"/>
      <c r="L77" s="582"/>
      <c r="M77" s="582"/>
      <c r="N77" s="582"/>
      <c r="O77" s="582"/>
      <c r="P77" s="583"/>
      <c r="Q77" s="412"/>
      <c r="R77" s="413"/>
      <c r="S77" s="413"/>
      <c r="T77" s="413"/>
      <c r="U77" s="413"/>
      <c r="V77" s="413"/>
      <c r="W77" s="413"/>
      <c r="X77" s="414"/>
      <c r="Y77" s="581"/>
      <c r="Z77" s="582"/>
      <c r="AA77" s="582"/>
      <c r="AB77" s="583"/>
      <c r="AC77" s="581"/>
      <c r="AD77" s="582"/>
      <c r="AE77" s="582"/>
      <c r="AF77" s="583"/>
      <c r="AG77" s="581"/>
      <c r="AH77" s="582"/>
      <c r="AI77" s="582"/>
      <c r="AJ77" s="583"/>
      <c r="AK77" s="581"/>
      <c r="AL77" s="582"/>
      <c r="AM77" s="582"/>
      <c r="AN77" s="583"/>
      <c r="AO77" s="481"/>
      <c r="AP77" s="606"/>
      <c r="AQ77" s="607"/>
      <c r="AR77" s="608"/>
      <c r="AS77" s="609"/>
      <c r="BE77"/>
    </row>
    <row r="78" spans="2:57" ht="46.5" customHeight="1" thickBot="1">
      <c r="B78" s="612" t="s">
        <v>33</v>
      </c>
      <c r="C78" s="613"/>
      <c r="D78" s="613"/>
      <c r="E78" s="614"/>
      <c r="F78" s="615" t="s">
        <v>2</v>
      </c>
      <c r="G78" s="613"/>
      <c r="H78" s="613"/>
      <c r="I78" s="613"/>
      <c r="J78" s="613"/>
      <c r="K78" s="613"/>
      <c r="L78" s="613"/>
      <c r="M78" s="613"/>
      <c r="N78" s="613"/>
      <c r="O78" s="613"/>
      <c r="P78" s="613"/>
      <c r="Q78" s="613"/>
      <c r="R78" s="613"/>
      <c r="S78" s="613"/>
      <c r="T78" s="613"/>
      <c r="U78" s="614"/>
      <c r="V78" s="615" t="s">
        <v>3</v>
      </c>
      <c r="W78" s="613"/>
      <c r="X78" s="614"/>
      <c r="Y78" s="615" t="s">
        <v>34</v>
      </c>
      <c r="Z78" s="613"/>
      <c r="AA78" s="614"/>
      <c r="AB78" s="615" t="s">
        <v>35</v>
      </c>
      <c r="AC78" s="613"/>
      <c r="AD78" s="613"/>
      <c r="AE78" s="613"/>
      <c r="AF78" s="613"/>
      <c r="AG78" s="613"/>
      <c r="AH78" s="613"/>
      <c r="AI78" s="613"/>
      <c r="AJ78" s="613"/>
      <c r="AK78" s="613"/>
      <c r="AL78" s="613"/>
      <c r="AM78" s="613"/>
      <c r="AN78" s="613"/>
      <c r="AO78" s="613"/>
      <c r="AP78" s="613"/>
      <c r="AQ78" s="613"/>
      <c r="AR78" s="613"/>
      <c r="AS78" s="616"/>
      <c r="BE78"/>
    </row>
    <row r="79" spans="2:57" ht="46.5" customHeight="1">
      <c r="B79" s="617"/>
      <c r="C79" s="618"/>
      <c r="D79" s="618"/>
      <c r="E79" s="619"/>
      <c r="F79" s="620"/>
      <c r="G79" s="618"/>
      <c r="H79" s="618"/>
      <c r="I79" s="618"/>
      <c r="J79" s="618"/>
      <c r="K79" s="618"/>
      <c r="L79" s="618"/>
      <c r="M79" s="618"/>
      <c r="N79" s="618"/>
      <c r="O79" s="618"/>
      <c r="P79" s="618"/>
      <c r="Q79" s="618"/>
      <c r="R79" s="618"/>
      <c r="S79" s="618"/>
      <c r="T79" s="618"/>
      <c r="U79" s="619"/>
      <c r="V79" s="620"/>
      <c r="W79" s="618"/>
      <c r="X79" s="619"/>
      <c r="Y79" s="620"/>
      <c r="Z79" s="618"/>
      <c r="AA79" s="619"/>
      <c r="AB79" s="620"/>
      <c r="AC79" s="618"/>
      <c r="AD79" s="618"/>
      <c r="AE79" s="618"/>
      <c r="AF79" s="618"/>
      <c r="AG79" s="618"/>
      <c r="AH79" s="618"/>
      <c r="AI79" s="618"/>
      <c r="AJ79" s="618"/>
      <c r="AK79" s="618"/>
      <c r="AL79" s="618"/>
      <c r="AM79" s="618"/>
      <c r="AN79" s="618"/>
      <c r="AO79" s="618"/>
      <c r="AP79" s="618"/>
      <c r="AQ79" s="618"/>
      <c r="AR79" s="618"/>
      <c r="AS79" s="621"/>
      <c r="BE79"/>
    </row>
    <row r="80" spans="2:57" ht="46.5" customHeight="1">
      <c r="B80" s="622"/>
      <c r="C80" s="623"/>
      <c r="D80" s="623"/>
      <c r="E80" s="624"/>
      <c r="F80" s="625"/>
      <c r="G80" s="623"/>
      <c r="H80" s="623"/>
      <c r="I80" s="623"/>
      <c r="J80" s="623"/>
      <c r="K80" s="623"/>
      <c r="L80" s="623"/>
      <c r="M80" s="623"/>
      <c r="N80" s="623"/>
      <c r="O80" s="623"/>
      <c r="P80" s="623"/>
      <c r="Q80" s="623"/>
      <c r="R80" s="623"/>
      <c r="S80" s="623"/>
      <c r="T80" s="623"/>
      <c r="U80" s="624"/>
      <c r="V80" s="625"/>
      <c r="W80" s="623"/>
      <c r="X80" s="624"/>
      <c r="Y80" s="625"/>
      <c r="Z80" s="623"/>
      <c r="AA80" s="624"/>
      <c r="AB80" s="625"/>
      <c r="AC80" s="623"/>
      <c r="AD80" s="623"/>
      <c r="AE80" s="623"/>
      <c r="AF80" s="623"/>
      <c r="AG80" s="623"/>
      <c r="AH80" s="623"/>
      <c r="AI80" s="623"/>
      <c r="AJ80" s="623"/>
      <c r="AK80" s="623"/>
      <c r="AL80" s="623"/>
      <c r="AM80" s="623"/>
      <c r="AN80" s="623"/>
      <c r="AO80" s="623"/>
      <c r="AP80" s="623"/>
      <c r="AQ80" s="623"/>
      <c r="AR80" s="623"/>
      <c r="AS80" s="626"/>
      <c r="BE80"/>
    </row>
    <row r="81" spans="2:57" ht="46.5" hidden="1" customHeight="1">
      <c r="B81" s="622"/>
      <c r="C81" s="623"/>
      <c r="D81" s="623"/>
      <c r="E81" s="624"/>
      <c r="F81" s="625"/>
      <c r="G81" s="623"/>
      <c r="H81" s="623"/>
      <c r="I81" s="623"/>
      <c r="J81" s="623"/>
      <c r="K81" s="623"/>
      <c r="L81" s="623"/>
      <c r="M81" s="623"/>
      <c r="N81" s="623"/>
      <c r="O81" s="623"/>
      <c r="P81" s="623"/>
      <c r="Q81" s="623"/>
      <c r="R81" s="623"/>
      <c r="S81" s="623"/>
      <c r="T81" s="623"/>
      <c r="U81" s="624"/>
      <c r="V81" s="625"/>
      <c r="W81" s="623"/>
      <c r="X81" s="624"/>
      <c r="Y81" s="625"/>
      <c r="Z81" s="623"/>
      <c r="AA81" s="624"/>
      <c r="AB81" s="625"/>
      <c r="AC81" s="623"/>
      <c r="AD81" s="623"/>
      <c r="AE81" s="623"/>
      <c r="AF81" s="623"/>
      <c r="AG81" s="623"/>
      <c r="AH81" s="623"/>
      <c r="AI81" s="623"/>
      <c r="AJ81" s="623"/>
      <c r="AK81" s="623"/>
      <c r="AL81" s="623"/>
      <c r="AM81" s="623"/>
      <c r="AN81" s="623"/>
      <c r="AO81" s="623"/>
      <c r="AP81" s="623"/>
      <c r="AQ81" s="623"/>
      <c r="AR81" s="623"/>
      <c r="AS81" s="626"/>
      <c r="BE81"/>
    </row>
    <row r="82" spans="2:57" ht="46.5" hidden="1" customHeight="1">
      <c r="B82" s="622"/>
      <c r="C82" s="623"/>
      <c r="D82" s="623"/>
      <c r="E82" s="624"/>
      <c r="F82" s="625"/>
      <c r="G82" s="623"/>
      <c r="H82" s="623"/>
      <c r="I82" s="623"/>
      <c r="J82" s="623"/>
      <c r="K82" s="623"/>
      <c r="L82" s="623"/>
      <c r="M82" s="623"/>
      <c r="N82" s="623"/>
      <c r="O82" s="623"/>
      <c r="P82" s="623"/>
      <c r="Q82" s="623"/>
      <c r="R82" s="623"/>
      <c r="S82" s="623"/>
      <c r="T82" s="623"/>
      <c r="U82" s="624"/>
      <c r="V82" s="625"/>
      <c r="W82" s="623"/>
      <c r="X82" s="624"/>
      <c r="Y82" s="625"/>
      <c r="Z82" s="623"/>
      <c r="AA82" s="624"/>
      <c r="AB82" s="625"/>
      <c r="AC82" s="623"/>
      <c r="AD82" s="623"/>
      <c r="AE82" s="623"/>
      <c r="AF82" s="623"/>
      <c r="AG82" s="623"/>
      <c r="AH82" s="623"/>
      <c r="AI82" s="623"/>
      <c r="AJ82" s="623"/>
      <c r="AK82" s="623"/>
      <c r="AL82" s="623"/>
      <c r="AM82" s="623"/>
      <c r="AN82" s="623"/>
      <c r="AO82" s="623"/>
      <c r="AP82" s="623"/>
      <c r="AQ82" s="623"/>
      <c r="AR82" s="623"/>
      <c r="AS82" s="626"/>
      <c r="BE82"/>
    </row>
    <row r="83" spans="2:57" ht="46.5" hidden="1" customHeight="1">
      <c r="B83" s="622"/>
      <c r="C83" s="623"/>
      <c r="D83" s="623"/>
      <c r="E83" s="624"/>
      <c r="F83" s="625"/>
      <c r="G83" s="623"/>
      <c r="H83" s="623"/>
      <c r="I83" s="623"/>
      <c r="J83" s="623"/>
      <c r="K83" s="623"/>
      <c r="L83" s="623"/>
      <c r="M83" s="623"/>
      <c r="N83" s="623"/>
      <c r="O83" s="623"/>
      <c r="P83" s="623"/>
      <c r="Q83" s="623"/>
      <c r="R83" s="623"/>
      <c r="S83" s="623"/>
      <c r="T83" s="623"/>
      <c r="U83" s="624"/>
      <c r="V83" s="625"/>
      <c r="W83" s="623"/>
      <c r="X83" s="624"/>
      <c r="Y83" s="625"/>
      <c r="Z83" s="623"/>
      <c r="AA83" s="624"/>
      <c r="AB83" s="625"/>
      <c r="AC83" s="623"/>
      <c r="AD83" s="623"/>
      <c r="AE83" s="623"/>
      <c r="AF83" s="623"/>
      <c r="AG83" s="623"/>
      <c r="AH83" s="623"/>
      <c r="AI83" s="623"/>
      <c r="AJ83" s="623"/>
      <c r="AK83" s="623"/>
      <c r="AL83" s="623"/>
      <c r="AM83" s="623"/>
      <c r="AN83" s="623"/>
      <c r="AO83" s="623"/>
      <c r="AP83" s="623"/>
      <c r="AQ83" s="623"/>
      <c r="AR83" s="623"/>
      <c r="AS83" s="626"/>
      <c r="BE83"/>
    </row>
    <row r="84" spans="2:57" ht="46.5" customHeight="1" thickBot="1">
      <c r="B84" s="622"/>
      <c r="C84" s="623"/>
      <c r="D84" s="623"/>
      <c r="E84" s="624"/>
      <c r="F84" s="625"/>
      <c r="G84" s="623"/>
      <c r="H84" s="623"/>
      <c r="I84" s="623"/>
      <c r="J84" s="623"/>
      <c r="K84" s="623"/>
      <c r="L84" s="623"/>
      <c r="M84" s="623"/>
      <c r="N84" s="623"/>
      <c r="O84" s="623"/>
      <c r="P84" s="623"/>
      <c r="Q84" s="623"/>
      <c r="R84" s="623"/>
      <c r="S84" s="623"/>
      <c r="T84" s="623"/>
      <c r="U84" s="624"/>
      <c r="V84" s="625"/>
      <c r="W84" s="623"/>
      <c r="X84" s="624"/>
      <c r="Y84" s="625"/>
      <c r="Z84" s="623"/>
      <c r="AA84" s="624"/>
      <c r="AB84" s="625"/>
      <c r="AC84" s="623"/>
      <c r="AD84" s="623"/>
      <c r="AE84" s="623"/>
      <c r="AF84" s="623"/>
      <c r="AG84" s="623"/>
      <c r="AH84" s="623"/>
      <c r="AI84" s="623"/>
      <c r="AJ84" s="623"/>
      <c r="AK84" s="623"/>
      <c r="AL84" s="623"/>
      <c r="AM84" s="623"/>
      <c r="AN84" s="623"/>
      <c r="AO84" s="623"/>
      <c r="AP84" s="623"/>
      <c r="AQ84" s="623"/>
      <c r="AR84" s="623"/>
      <c r="AS84" s="626"/>
      <c r="BE84"/>
    </row>
    <row r="85" spans="2:57" ht="46.5" customHeight="1">
      <c r="B85" s="612" t="s">
        <v>36</v>
      </c>
      <c r="C85" s="613"/>
      <c r="D85" s="613"/>
      <c r="E85" s="613"/>
      <c r="F85" s="613"/>
      <c r="G85" s="613"/>
      <c r="H85" s="613"/>
      <c r="I85" s="613"/>
      <c r="J85" s="613"/>
      <c r="K85" s="613"/>
      <c r="L85" s="613"/>
      <c r="M85" s="613"/>
      <c r="N85" s="613"/>
      <c r="O85" s="613"/>
      <c r="P85" s="613"/>
      <c r="Q85" s="613"/>
      <c r="R85" s="613"/>
      <c r="S85" s="613"/>
      <c r="T85" s="613"/>
      <c r="U85" s="613"/>
      <c r="V85" s="613"/>
      <c r="W85" s="613"/>
      <c r="X85" s="613"/>
      <c r="Y85" s="613"/>
      <c r="Z85" s="613"/>
      <c r="AA85" s="613"/>
      <c r="AB85" s="613"/>
      <c r="AC85" s="613"/>
      <c r="AD85" s="613"/>
      <c r="AE85" s="613"/>
      <c r="AF85" s="613"/>
      <c r="AG85" s="613"/>
      <c r="AH85" s="613"/>
      <c r="AI85" s="613"/>
      <c r="AJ85" s="613"/>
      <c r="AK85" s="613"/>
      <c r="AL85" s="613"/>
      <c r="AM85" s="613"/>
      <c r="AN85" s="613"/>
      <c r="AO85" s="613"/>
      <c r="AP85" s="613"/>
      <c r="AQ85" s="613"/>
      <c r="AR85" s="613"/>
      <c r="AS85" s="616"/>
      <c r="BE85"/>
    </row>
    <row r="86" spans="2:57" ht="138" customHeight="1" thickBot="1">
      <c r="B86" s="627"/>
      <c r="C86" s="628"/>
      <c r="D86" s="628"/>
      <c r="E86" s="628"/>
      <c r="F86" s="628"/>
      <c r="G86" s="628"/>
      <c r="H86" s="628"/>
      <c r="I86" s="628"/>
      <c r="J86" s="628"/>
      <c r="K86" s="628"/>
      <c r="L86" s="628"/>
      <c r="M86" s="628"/>
      <c r="N86" s="628"/>
      <c r="O86" s="628"/>
      <c r="P86" s="628"/>
      <c r="Q86" s="628"/>
      <c r="R86" s="628"/>
      <c r="S86" s="628"/>
      <c r="T86" s="628"/>
      <c r="U86" s="628"/>
      <c r="V86" s="628"/>
      <c r="W86" s="628"/>
      <c r="X86" s="628"/>
      <c r="Y86" s="628"/>
      <c r="Z86" s="628"/>
      <c r="AA86" s="628"/>
      <c r="AB86" s="628"/>
      <c r="AC86" s="628"/>
      <c r="AD86" s="628"/>
      <c r="AE86" s="628"/>
      <c r="AF86" s="628"/>
      <c r="AG86" s="628"/>
      <c r="AH86" s="628"/>
      <c r="AI86" s="628"/>
      <c r="AJ86" s="628"/>
      <c r="AK86" s="628"/>
      <c r="AL86" s="628"/>
      <c r="AM86" s="628"/>
      <c r="AN86" s="628"/>
      <c r="AO86" s="628"/>
      <c r="AP86" s="628"/>
      <c r="AQ86" s="628"/>
      <c r="AR86" s="628"/>
      <c r="AS86" s="629"/>
      <c r="BE86"/>
    </row>
    <row r="87" spans="2:57" ht="22.5" customHeight="1">
      <c r="B87" s="9"/>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c r="AQ87" s="4"/>
      <c r="AR87" s="4"/>
      <c r="AS87" s="14"/>
      <c r="BE87"/>
    </row>
    <row r="88" spans="2:57" ht="46.5" customHeight="1">
      <c r="B88" s="10"/>
      <c r="C88" s="406" t="s">
        <v>43</v>
      </c>
      <c r="D88" s="407"/>
      <c r="E88" s="407"/>
      <c r="F88" s="407"/>
      <c r="G88" s="407"/>
      <c r="H88" s="407"/>
      <c r="I88" s="407"/>
      <c r="J88" s="407"/>
      <c r="K88" s="407"/>
      <c r="L88" s="407"/>
      <c r="M88" s="407"/>
      <c r="N88" s="407"/>
      <c r="O88" s="407"/>
      <c r="P88" s="407"/>
      <c r="Q88" s="407"/>
      <c r="R88" s="407"/>
      <c r="S88" s="407"/>
      <c r="T88" s="407"/>
      <c r="U88" s="407"/>
      <c r="V88" s="407"/>
      <c r="W88" s="408"/>
      <c r="X88" s="406" t="s">
        <v>44</v>
      </c>
      <c r="Y88" s="407"/>
      <c r="Z88" s="407"/>
      <c r="AA88" s="407"/>
      <c r="AB88" s="407"/>
      <c r="AC88" s="407"/>
      <c r="AD88" s="407"/>
      <c r="AE88" s="407"/>
      <c r="AF88" s="407"/>
      <c r="AG88" s="407"/>
      <c r="AH88" s="407"/>
      <c r="AI88" s="407"/>
      <c r="AJ88" s="407"/>
      <c r="AK88" s="407"/>
      <c r="AL88" s="407"/>
      <c r="AM88" s="407"/>
      <c r="AN88" s="407"/>
      <c r="AO88" s="407"/>
      <c r="AP88" s="407"/>
      <c r="AQ88" s="407"/>
      <c r="AR88" s="408"/>
      <c r="AS88" s="8"/>
      <c r="BE88"/>
    </row>
    <row r="89" spans="2:57" ht="46.5" customHeight="1">
      <c r="B89" s="10"/>
      <c r="C89" s="473" t="s">
        <v>40</v>
      </c>
      <c r="D89" s="438"/>
      <c r="E89" s="438"/>
      <c r="F89" s="438"/>
      <c r="G89" s="438"/>
      <c r="H89" s="438"/>
      <c r="I89" s="449"/>
      <c r="J89" s="473" t="s">
        <v>41</v>
      </c>
      <c r="K89" s="438"/>
      <c r="L89" s="438"/>
      <c r="M89" s="438"/>
      <c r="N89" s="438"/>
      <c r="O89" s="438"/>
      <c r="P89" s="449"/>
      <c r="Q89" s="473" t="s">
        <v>42</v>
      </c>
      <c r="R89" s="438"/>
      <c r="S89" s="438"/>
      <c r="T89" s="438"/>
      <c r="U89" s="438"/>
      <c r="V89" s="438"/>
      <c r="W89" s="449"/>
      <c r="X89" s="473" t="s">
        <v>40</v>
      </c>
      <c r="Y89" s="438"/>
      <c r="Z89" s="438"/>
      <c r="AA89" s="438"/>
      <c r="AB89" s="438"/>
      <c r="AC89" s="438"/>
      <c r="AD89" s="449"/>
      <c r="AE89" s="473" t="s">
        <v>41</v>
      </c>
      <c r="AF89" s="438"/>
      <c r="AG89" s="438"/>
      <c r="AH89" s="438"/>
      <c r="AI89" s="438"/>
      <c r="AJ89" s="438"/>
      <c r="AK89" s="449"/>
      <c r="AL89" s="473" t="s">
        <v>42</v>
      </c>
      <c r="AM89" s="438"/>
      <c r="AN89" s="438"/>
      <c r="AO89" s="438"/>
      <c r="AP89" s="438"/>
      <c r="AQ89" s="438"/>
      <c r="AR89" s="449"/>
      <c r="AS89" s="11"/>
      <c r="BE89"/>
    </row>
    <row r="90" spans="2:57" ht="46.5" customHeight="1">
      <c r="B90" s="10"/>
      <c r="C90" s="517"/>
      <c r="D90" s="518"/>
      <c r="E90" s="518"/>
      <c r="F90" s="518"/>
      <c r="G90" s="518"/>
      <c r="H90" s="518"/>
      <c r="I90" s="519"/>
      <c r="J90" s="517"/>
      <c r="K90" s="518"/>
      <c r="L90" s="518"/>
      <c r="M90" s="518"/>
      <c r="N90" s="518"/>
      <c r="O90" s="518"/>
      <c r="P90" s="519"/>
      <c r="Q90" s="520"/>
      <c r="R90" s="521"/>
      <c r="S90" s="521"/>
      <c r="T90" s="521"/>
      <c r="U90" s="521"/>
      <c r="V90" s="521"/>
      <c r="W90" s="522"/>
      <c r="X90" s="517"/>
      <c r="Y90" s="518"/>
      <c r="Z90" s="518"/>
      <c r="AA90" s="518"/>
      <c r="AB90" s="518"/>
      <c r="AC90" s="518"/>
      <c r="AD90" s="519"/>
      <c r="AE90" s="517"/>
      <c r="AF90" s="518"/>
      <c r="AG90" s="518"/>
      <c r="AH90" s="518"/>
      <c r="AI90" s="518"/>
      <c r="AJ90" s="518"/>
      <c r="AK90" s="519"/>
      <c r="AL90" s="520"/>
      <c r="AM90" s="521"/>
      <c r="AN90" s="521"/>
      <c r="AO90" s="521"/>
      <c r="AP90" s="521"/>
      <c r="AQ90" s="521"/>
      <c r="AR90" s="522"/>
      <c r="AS90" s="8"/>
      <c r="BE90"/>
    </row>
    <row r="91" spans="2:57" ht="22.5" customHeight="1" thickBot="1">
      <c r="B91" s="12"/>
      <c r="C91" s="13"/>
      <c r="D91" s="13"/>
      <c r="E91" s="13"/>
      <c r="F91" s="13"/>
      <c r="G91" s="13"/>
      <c r="H91" s="13"/>
      <c r="I91" s="13"/>
      <c r="J91" s="13"/>
      <c r="K91" s="13"/>
      <c r="L91" s="13"/>
      <c r="M91" s="13"/>
      <c r="N91" s="13"/>
      <c r="O91" s="13"/>
      <c r="P91" s="13"/>
      <c r="Q91" s="13"/>
      <c r="R91" s="13"/>
      <c r="S91" s="13"/>
      <c r="T91" s="13"/>
      <c r="U91" s="13"/>
      <c r="V91" s="13"/>
      <c r="W91" s="13"/>
      <c r="X91" s="13"/>
      <c r="Y91" s="13"/>
      <c r="Z91" s="13"/>
      <c r="AA91" s="13"/>
      <c r="AB91" s="13"/>
      <c r="AC91" s="13"/>
      <c r="AD91" s="13"/>
      <c r="AE91" s="13"/>
      <c r="AF91" s="13"/>
      <c r="AG91" s="13"/>
      <c r="AH91" s="13"/>
      <c r="AI91" s="13"/>
      <c r="AJ91" s="13"/>
      <c r="AK91" s="13"/>
      <c r="AL91" s="13"/>
      <c r="AM91" s="13"/>
      <c r="AN91" s="13"/>
      <c r="AO91" s="13"/>
      <c r="AP91" s="13"/>
      <c r="AQ91" s="13"/>
      <c r="AR91" s="13"/>
      <c r="AS91" s="15"/>
      <c r="BE91"/>
    </row>
    <row r="92" spans="2:57">
      <c r="C92" s="5"/>
      <c r="D92" s="5"/>
      <c r="E92" s="5"/>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BE92"/>
    </row>
    <row r="93" spans="2:57">
      <c r="C93" s="5"/>
      <c r="D93" s="5"/>
      <c r="E93" s="5"/>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BE93"/>
    </row>
    <row r="94" spans="2:57">
      <c r="BE94"/>
    </row>
    <row r="95" spans="2:57">
      <c r="BE95"/>
    </row>
    <row r="96" spans="2:57">
      <c r="C96" s="7"/>
      <c r="BE96"/>
    </row>
    <row r="97" spans="3:57">
      <c r="C97" s="7"/>
      <c r="BE97"/>
    </row>
    <row r="98" spans="3:57">
      <c r="C98" s="7"/>
      <c r="BE98"/>
    </row>
    <row r="99" spans="3:57">
      <c r="C99" s="7"/>
      <c r="BE99"/>
    </row>
    <row r="100" spans="3:57">
      <c r="BE100"/>
    </row>
    <row r="101" spans="3:57">
      <c r="BE101"/>
    </row>
    <row r="102" spans="3:57">
      <c r="BE102"/>
    </row>
    <row r="103" spans="3:57">
      <c r="BE103"/>
    </row>
    <row r="104" spans="3:57">
      <c r="BE104"/>
    </row>
  </sheetData>
  <sheetProtection sheet="1" objects="1" scenarios="1" selectLockedCells="1" autoFilter="0"/>
  <mergeCells count="474">
    <mergeCell ref="C90:I90"/>
    <mergeCell ref="J90:P90"/>
    <mergeCell ref="Q90:W90"/>
    <mergeCell ref="X90:AD90"/>
    <mergeCell ref="AE90:AK90"/>
    <mergeCell ref="AL90:AR90"/>
    <mergeCell ref="B86:AS86"/>
    <mergeCell ref="C88:W88"/>
    <mergeCell ref="X88:AR88"/>
    <mergeCell ref="C89:I89"/>
    <mergeCell ref="J89:P89"/>
    <mergeCell ref="Q89:W89"/>
    <mergeCell ref="X89:AD89"/>
    <mergeCell ref="AE89:AK89"/>
    <mergeCell ref="AL89:AR89"/>
    <mergeCell ref="B84:E84"/>
    <mergeCell ref="F84:U84"/>
    <mergeCell ref="V84:X84"/>
    <mergeCell ref="Y84:AA84"/>
    <mergeCell ref="AB84:AS84"/>
    <mergeCell ref="B85:AS85"/>
    <mergeCell ref="B82:E82"/>
    <mergeCell ref="F82:U82"/>
    <mergeCell ref="V82:X82"/>
    <mergeCell ref="Y82:AA82"/>
    <mergeCell ref="AB82:AS82"/>
    <mergeCell ref="B83:E83"/>
    <mergeCell ref="F83:U83"/>
    <mergeCell ref="V83:X83"/>
    <mergeCell ref="Y83:AA83"/>
    <mergeCell ref="AB83:AS83"/>
    <mergeCell ref="B80:E80"/>
    <mergeCell ref="F80:U80"/>
    <mergeCell ref="V80:X80"/>
    <mergeCell ref="Y80:AA80"/>
    <mergeCell ref="AB80:AS80"/>
    <mergeCell ref="B81:E81"/>
    <mergeCell ref="F81:U81"/>
    <mergeCell ref="V81:X81"/>
    <mergeCell ref="Y81:AA81"/>
    <mergeCell ref="AB81:AS81"/>
    <mergeCell ref="B78:E78"/>
    <mergeCell ref="F78:U78"/>
    <mergeCell ref="V78:X78"/>
    <mergeCell ref="Y78:AA78"/>
    <mergeCell ref="AB78:AS78"/>
    <mergeCell ref="B79:E79"/>
    <mergeCell ref="F79:U79"/>
    <mergeCell ref="V79:X79"/>
    <mergeCell ref="Y79:AA79"/>
    <mergeCell ref="AB79:AS79"/>
    <mergeCell ref="AK76:AN77"/>
    <mergeCell ref="AO76:AP77"/>
    <mergeCell ref="AQ76:AQ77"/>
    <mergeCell ref="AR76:AR77"/>
    <mergeCell ref="AS76:AS77"/>
    <mergeCell ref="Y77:AB77"/>
    <mergeCell ref="B76:C77"/>
    <mergeCell ref="D76:P77"/>
    <mergeCell ref="Q76:X77"/>
    <mergeCell ref="Y76:AB76"/>
    <mergeCell ref="AC76:AF77"/>
    <mergeCell ref="AG76:AJ77"/>
    <mergeCell ref="AK74:AN75"/>
    <mergeCell ref="AO74:AP75"/>
    <mergeCell ref="AQ74:AQ75"/>
    <mergeCell ref="AR74:AR75"/>
    <mergeCell ref="AS74:AS75"/>
    <mergeCell ref="Y75:AB75"/>
    <mergeCell ref="B74:C75"/>
    <mergeCell ref="D74:P75"/>
    <mergeCell ref="Q74:X75"/>
    <mergeCell ref="Y74:AB74"/>
    <mergeCell ref="AC74:AF75"/>
    <mergeCell ref="AG74:AJ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Y23:AB23"/>
    <mergeCell ref="B22:C23"/>
    <mergeCell ref="D22:P23"/>
    <mergeCell ref="Q22:X23"/>
    <mergeCell ref="Y22:AB22"/>
    <mergeCell ref="AC22:AF23"/>
    <mergeCell ref="AG22:AJ23"/>
    <mergeCell ref="AK20:AN21"/>
    <mergeCell ref="AO20:AP21"/>
    <mergeCell ref="AQ20:AQ21"/>
    <mergeCell ref="AR20:AR21"/>
    <mergeCell ref="AS20:AS21"/>
    <mergeCell ref="Y21:AB21"/>
    <mergeCell ref="B20:C21"/>
    <mergeCell ref="D20:P21"/>
    <mergeCell ref="Q20:X21"/>
    <mergeCell ref="Y20:AB20"/>
    <mergeCell ref="AC20:AF21"/>
    <mergeCell ref="AG20:AJ21"/>
    <mergeCell ref="AK18:AN19"/>
    <mergeCell ref="AO18:AP19"/>
    <mergeCell ref="AQ18:AQ19"/>
    <mergeCell ref="AR18:AR19"/>
    <mergeCell ref="AS18:AS19"/>
    <mergeCell ref="Y19:AB19"/>
    <mergeCell ref="B18:C19"/>
    <mergeCell ref="D18:P19"/>
    <mergeCell ref="Q18:X19"/>
    <mergeCell ref="Y18:AB18"/>
    <mergeCell ref="AC18:AF19"/>
    <mergeCell ref="AG18:AJ19"/>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s>
  <conditionalFormatting sqref="AF11">
    <cfRule type="expression" dxfId="1737" priority="7">
      <formula>$V11="y"</formula>
    </cfRule>
    <cfRule type="expression" dxfId="1736" priority="8">
      <formula>$T11="y"</formula>
    </cfRule>
  </conditionalFormatting>
  <conditionalFormatting sqref="AF7">
    <cfRule type="expression" dxfId="1735" priority="11">
      <formula>$V7="y"</formula>
    </cfRule>
    <cfRule type="expression" dxfId="1734" priority="12">
      <formula>$T7="y"</formula>
    </cfRule>
  </conditionalFormatting>
  <conditionalFormatting sqref="AF9">
    <cfRule type="expression" dxfId="1733" priority="9">
      <formula>$V9="y"</formula>
    </cfRule>
    <cfRule type="expression" dxfId="1732" priority="10">
      <formula>$T9="y"</formula>
    </cfRule>
  </conditionalFormatting>
  <conditionalFormatting sqref="Y14:AB19 Y22:AB25 Y28:AB77">
    <cfRule type="expression" dxfId="1731" priority="6">
      <formula>OR(ISNUMBER(SEARCH("Hold Point",Y14)),ISNUMBER(SEARCH("Witness Point",Y14)))</formula>
    </cfRule>
  </conditionalFormatting>
  <conditionalFormatting sqref="AK14:AN19 AK22:AN25 AK28:AN77">
    <cfRule type="expression" dxfId="1730" priority="5">
      <formula>OR(Y14="Check Item",Y14="Milestone")</formula>
    </cfRule>
  </conditionalFormatting>
  <conditionalFormatting sqref="Y20:AB21">
    <cfRule type="expression" dxfId="1729" priority="4">
      <formula>OR(ISNUMBER(SEARCH("Hold Point",Y20)),ISNUMBER(SEARCH("Witness Point",Y20)))</formula>
    </cfRule>
  </conditionalFormatting>
  <conditionalFormatting sqref="AK20:AN21">
    <cfRule type="expression" dxfId="1728" priority="3">
      <formula>OR(Y20="Check Item",Y20="Milestone")</formula>
    </cfRule>
  </conditionalFormatting>
  <conditionalFormatting sqref="Y26:AB27">
    <cfRule type="expression" dxfId="1727" priority="2">
      <formula>OR(ISNUMBER(SEARCH("Hold Point",Y26)),ISNUMBER(SEARCH("Witness Point",Y26)))</formula>
    </cfRule>
  </conditionalFormatting>
  <conditionalFormatting sqref="AK26:AN27">
    <cfRule type="expression" dxfId="1726" priority="1">
      <formula>OR(Y26="Check Item",Y26="Milestone")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3">
    <pageSetUpPr fitToPage="1"/>
  </sheetPr>
  <dimension ref="A1:BR100"/>
  <sheetViews>
    <sheetView topLeftCell="A3" zoomScale="85" zoomScaleNormal="85" workbookViewId="0">
      <selection activeCell="AO22" sqref="AO22:AP23"/>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General Excavation and Subgrade</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General Excavation and Subgrade</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441" t="s">
        <v>28</v>
      </c>
      <c r="AK4" s="442"/>
      <c r="AL4" s="442"/>
      <c r="AM4" s="442"/>
      <c r="AN4" s="442"/>
      <c r="AO4" s="442"/>
      <c r="AP4" s="442"/>
      <c r="AQ4" s="442"/>
      <c r="AR4" s="442"/>
      <c r="AS4" s="564"/>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e">
        <f>'Lot Register'!#REF!</f>
        <v>#REF!</v>
      </c>
      <c r="AG5" s="460"/>
      <c r="AH5" s="460"/>
      <c r="AI5" s="461"/>
      <c r="AJ5" s="533"/>
      <c r="AK5" s="534"/>
      <c r="AL5" s="534"/>
      <c r="AM5" s="534"/>
      <c r="AN5" s="534"/>
      <c r="AO5" s="534"/>
      <c r="AP5" s="534"/>
      <c r="AQ5" s="534"/>
      <c r="AR5" s="534"/>
      <c r="AS5" s="565"/>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533"/>
      <c r="AK6" s="534"/>
      <c r="AL6" s="534"/>
      <c r="AM6" s="534"/>
      <c r="AN6" s="534"/>
      <c r="AO6" s="534"/>
      <c r="AP6" s="534"/>
      <c r="AQ6" s="534"/>
      <c r="AR6" s="534"/>
      <c r="AS6" s="565"/>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Register'!$I$2), "", 'Lot Register'!$I$2)</f>
        <v>0</v>
      </c>
      <c r="AG7" s="469"/>
      <c r="AH7" s="469"/>
      <c r="AI7" s="470"/>
      <c r="AJ7" s="533"/>
      <c r="AK7" s="534"/>
      <c r="AL7" s="534"/>
      <c r="AM7" s="534"/>
      <c r="AN7" s="534"/>
      <c r="AO7" s="534"/>
      <c r="AP7" s="534"/>
      <c r="AQ7" s="534"/>
      <c r="AR7" s="534"/>
      <c r="AS7" s="565"/>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t="s">
        <v>638</v>
      </c>
      <c r="AK8" s="574"/>
      <c r="AL8" s="574"/>
      <c r="AM8" s="574"/>
      <c r="AN8" s="566" t="s">
        <v>639</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Register'!$J$2), "", 'Lot Register'!$J$2)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t="e">
        <f>IF(ISBLANK('Lot Register'!#REF!), "", 'Lot Register'!#REF!)</f>
        <v>#REF!</v>
      </c>
      <c r="AE10" s="449"/>
      <c r="AF10" s="451" t="s">
        <v>30</v>
      </c>
      <c r="AG10" s="451"/>
      <c r="AH10" s="451"/>
      <c r="AI10" s="452"/>
      <c r="AJ10" s="573"/>
      <c r="AK10" s="574"/>
      <c r="AL10" s="574"/>
      <c r="AM10" s="574"/>
      <c r="AN10" s="566"/>
      <c r="AO10" s="566"/>
      <c r="AP10" s="566"/>
      <c r="AQ10" s="566"/>
      <c r="AR10" s="566"/>
      <c r="AS10" s="567"/>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Register'!$K$2), "", 'Lot Register'!$K$2)</f>
        <v>45343</v>
      </c>
      <c r="AG11" s="496"/>
      <c r="AH11" s="496"/>
      <c r="AI11" s="497"/>
      <c r="AJ11" s="575"/>
      <c r="AK11" s="576"/>
      <c r="AL11" s="576"/>
      <c r="AM11" s="576"/>
      <c r="AN11" s="381"/>
      <c r="AO11" s="381"/>
      <c r="AP11" s="381"/>
      <c r="AQ11" s="381"/>
      <c r="AR11" s="381"/>
      <c r="AS11" s="568"/>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t="s">
        <v>39</v>
      </c>
      <c r="AH13" s="439"/>
      <c r="AI13" s="439"/>
      <c r="AJ13" s="439"/>
      <c r="AK13" s="439" t="s">
        <v>27</v>
      </c>
      <c r="AL13" s="439"/>
      <c r="AM13" s="439"/>
      <c r="AN13" s="439"/>
      <c r="AO13" s="571"/>
      <c r="AP13" s="571"/>
      <c r="AQ13" s="571"/>
      <c r="AR13" s="571"/>
      <c r="AS13" s="572"/>
      <c r="BE13"/>
    </row>
    <row r="14" spans="1:70" ht="22.5" customHeight="1">
      <c r="B14" s="553">
        <v>1</v>
      </c>
      <c r="C14" s="549"/>
      <c r="D14" s="507" t="s">
        <v>640</v>
      </c>
      <c r="E14" s="508"/>
      <c r="F14" s="508"/>
      <c r="G14" s="508"/>
      <c r="H14" s="508"/>
      <c r="I14" s="508"/>
      <c r="J14" s="508"/>
      <c r="K14" s="508"/>
      <c r="L14" s="508"/>
      <c r="M14" s="508"/>
      <c r="N14" s="508"/>
      <c r="O14" s="508"/>
      <c r="P14" s="509"/>
      <c r="Q14" s="597" t="s">
        <v>91</v>
      </c>
      <c r="R14" s="598"/>
      <c r="S14" s="598"/>
      <c r="T14" s="598"/>
      <c r="U14" s="598"/>
      <c r="V14" s="598"/>
      <c r="W14" s="598"/>
      <c r="X14" s="599"/>
      <c r="Y14" s="507" t="s">
        <v>85</v>
      </c>
      <c r="Z14" s="508"/>
      <c r="AA14" s="508"/>
      <c r="AB14" s="509"/>
      <c r="AC14" s="507"/>
      <c r="AD14" s="508"/>
      <c r="AE14" s="508"/>
      <c r="AF14" s="509"/>
      <c r="AG14" s="507"/>
      <c r="AH14" s="508"/>
      <c r="AI14" s="508"/>
      <c r="AJ14" s="509"/>
      <c r="AK14" s="507"/>
      <c r="AL14" s="508"/>
      <c r="AM14" s="508"/>
      <c r="AN14" s="509"/>
      <c r="AO14" s="475"/>
      <c r="AP14" s="593"/>
      <c r="AQ14" s="594"/>
      <c r="AR14" s="595"/>
      <c r="AS14" s="596"/>
      <c r="BE14"/>
    </row>
    <row r="15" spans="1:70" ht="107.25" customHeight="1">
      <c r="B15" s="592"/>
      <c r="C15" s="532"/>
      <c r="D15" s="412"/>
      <c r="E15" s="413"/>
      <c r="F15" s="413"/>
      <c r="G15" s="413"/>
      <c r="H15" s="413"/>
      <c r="I15" s="413"/>
      <c r="J15" s="413"/>
      <c r="K15" s="413"/>
      <c r="L15" s="413"/>
      <c r="M15" s="413"/>
      <c r="N15" s="413"/>
      <c r="O15" s="413"/>
      <c r="P15" s="414"/>
      <c r="Q15" s="600"/>
      <c r="R15" s="601"/>
      <c r="S15" s="601"/>
      <c r="T15" s="601"/>
      <c r="U15" s="601"/>
      <c r="V15" s="601"/>
      <c r="W15" s="601"/>
      <c r="X15" s="602"/>
      <c r="Y15" s="412" t="s">
        <v>641</v>
      </c>
      <c r="Z15" s="413"/>
      <c r="AA15" s="413"/>
      <c r="AB15" s="414"/>
      <c r="AC15" s="412"/>
      <c r="AD15" s="413"/>
      <c r="AE15" s="413"/>
      <c r="AF15" s="414"/>
      <c r="AG15" s="412"/>
      <c r="AH15" s="413"/>
      <c r="AI15" s="413"/>
      <c r="AJ15" s="414"/>
      <c r="AK15" s="412"/>
      <c r="AL15" s="413"/>
      <c r="AM15" s="413"/>
      <c r="AN15" s="414"/>
      <c r="AO15" s="545"/>
      <c r="AP15" s="556"/>
      <c r="AQ15" s="587"/>
      <c r="AR15" s="589"/>
      <c r="AS15" s="591"/>
      <c r="BE15"/>
    </row>
    <row r="16" spans="1:70" ht="22.5" customHeight="1">
      <c r="B16" s="592">
        <v>2</v>
      </c>
      <c r="C16" s="532"/>
      <c r="D16" s="406" t="s">
        <v>642</v>
      </c>
      <c r="E16" s="407"/>
      <c r="F16" s="407"/>
      <c r="G16" s="407"/>
      <c r="H16" s="407"/>
      <c r="I16" s="407"/>
      <c r="J16" s="407"/>
      <c r="K16" s="407"/>
      <c r="L16" s="407"/>
      <c r="M16" s="407"/>
      <c r="N16" s="407"/>
      <c r="O16" s="407"/>
      <c r="P16" s="408"/>
      <c r="Q16" s="603" t="s">
        <v>91</v>
      </c>
      <c r="R16" s="604"/>
      <c r="S16" s="604"/>
      <c r="T16" s="604"/>
      <c r="U16" s="604"/>
      <c r="V16" s="604"/>
      <c r="W16" s="604"/>
      <c r="X16" s="605"/>
      <c r="Y16" s="406" t="s">
        <v>85</v>
      </c>
      <c r="Z16" s="407"/>
      <c r="AA16" s="407"/>
      <c r="AB16" s="408"/>
      <c r="AC16" s="406"/>
      <c r="AD16" s="407"/>
      <c r="AE16" s="407"/>
      <c r="AF16" s="408"/>
      <c r="AG16" s="406"/>
      <c r="AH16" s="407"/>
      <c r="AI16" s="407"/>
      <c r="AJ16" s="408"/>
      <c r="AK16" s="406"/>
      <c r="AL16" s="407"/>
      <c r="AM16" s="407"/>
      <c r="AN16" s="408"/>
      <c r="AO16" s="542"/>
      <c r="AP16" s="554"/>
      <c r="AQ16" s="586"/>
      <c r="AR16" s="588"/>
      <c r="AS16" s="590"/>
      <c r="BE16"/>
    </row>
    <row r="17" spans="2:57" ht="60.75" customHeight="1">
      <c r="B17" s="592"/>
      <c r="C17" s="532"/>
      <c r="D17" s="412"/>
      <c r="E17" s="413"/>
      <c r="F17" s="413"/>
      <c r="G17" s="413"/>
      <c r="H17" s="413"/>
      <c r="I17" s="413"/>
      <c r="J17" s="413"/>
      <c r="K17" s="413"/>
      <c r="L17" s="413"/>
      <c r="M17" s="413"/>
      <c r="N17" s="413"/>
      <c r="O17" s="413"/>
      <c r="P17" s="414"/>
      <c r="Q17" s="600"/>
      <c r="R17" s="601"/>
      <c r="S17" s="601"/>
      <c r="T17" s="601"/>
      <c r="U17" s="601"/>
      <c r="V17" s="601"/>
      <c r="W17" s="601"/>
      <c r="X17" s="602"/>
      <c r="Y17" s="412" t="s">
        <v>643</v>
      </c>
      <c r="Z17" s="413"/>
      <c r="AA17" s="413"/>
      <c r="AB17" s="414"/>
      <c r="AC17" s="412"/>
      <c r="AD17" s="413"/>
      <c r="AE17" s="413"/>
      <c r="AF17" s="414"/>
      <c r="AG17" s="412"/>
      <c r="AH17" s="413"/>
      <c r="AI17" s="413"/>
      <c r="AJ17" s="414"/>
      <c r="AK17" s="412"/>
      <c r="AL17" s="413"/>
      <c r="AM17" s="413"/>
      <c r="AN17" s="414"/>
      <c r="AO17" s="545"/>
      <c r="AP17" s="556"/>
      <c r="AQ17" s="587"/>
      <c r="AR17" s="589"/>
      <c r="AS17" s="591"/>
      <c r="BE17"/>
    </row>
    <row r="18" spans="2:57" ht="22.5" customHeight="1">
      <c r="B18" s="592">
        <v>3</v>
      </c>
      <c r="C18" s="532"/>
      <c r="D18" s="406" t="s">
        <v>678</v>
      </c>
      <c r="E18" s="407"/>
      <c r="F18" s="407"/>
      <c r="G18" s="407"/>
      <c r="H18" s="407"/>
      <c r="I18" s="407"/>
      <c r="J18" s="407"/>
      <c r="K18" s="407"/>
      <c r="L18" s="407"/>
      <c r="M18" s="407"/>
      <c r="N18" s="407"/>
      <c r="O18" s="407"/>
      <c r="P18" s="408"/>
      <c r="Q18" s="603" t="s">
        <v>91</v>
      </c>
      <c r="R18" s="604"/>
      <c r="S18" s="604"/>
      <c r="T18" s="604"/>
      <c r="U18" s="604"/>
      <c r="V18" s="604"/>
      <c r="W18" s="604"/>
      <c r="X18" s="605"/>
      <c r="Y18" s="406" t="s">
        <v>24</v>
      </c>
      <c r="Z18" s="407"/>
      <c r="AA18" s="407"/>
      <c r="AB18" s="408"/>
      <c r="AC18" s="406"/>
      <c r="AD18" s="407"/>
      <c r="AE18" s="407"/>
      <c r="AF18" s="408"/>
      <c r="AG18" s="406"/>
      <c r="AH18" s="407"/>
      <c r="AI18" s="407"/>
      <c r="AJ18" s="408"/>
      <c r="AK18" s="406"/>
      <c r="AL18" s="407"/>
      <c r="AM18" s="407"/>
      <c r="AN18" s="408"/>
      <c r="AO18" s="542"/>
      <c r="AP18" s="554"/>
      <c r="AQ18" s="586"/>
      <c r="AR18" s="588"/>
      <c r="AS18" s="590"/>
      <c r="BE18"/>
    </row>
    <row r="19" spans="2:57" ht="32.25" customHeight="1">
      <c r="B19" s="592"/>
      <c r="C19" s="532"/>
      <c r="D19" s="412"/>
      <c r="E19" s="413"/>
      <c r="F19" s="413"/>
      <c r="G19" s="413"/>
      <c r="H19" s="413"/>
      <c r="I19" s="413"/>
      <c r="J19" s="413"/>
      <c r="K19" s="413"/>
      <c r="L19" s="413"/>
      <c r="M19" s="413"/>
      <c r="N19" s="413"/>
      <c r="O19" s="413"/>
      <c r="P19" s="414"/>
      <c r="Q19" s="600"/>
      <c r="R19" s="601"/>
      <c r="S19" s="601"/>
      <c r="T19" s="601"/>
      <c r="U19" s="601"/>
      <c r="V19" s="601"/>
      <c r="W19" s="601"/>
      <c r="X19" s="602"/>
      <c r="Y19" s="412"/>
      <c r="Z19" s="413"/>
      <c r="AA19" s="413"/>
      <c r="AB19" s="414"/>
      <c r="AC19" s="412"/>
      <c r="AD19" s="413"/>
      <c r="AE19" s="413"/>
      <c r="AF19" s="414"/>
      <c r="AG19" s="412"/>
      <c r="AH19" s="413"/>
      <c r="AI19" s="413"/>
      <c r="AJ19" s="414"/>
      <c r="AK19" s="412"/>
      <c r="AL19" s="413"/>
      <c r="AM19" s="413"/>
      <c r="AN19" s="414"/>
      <c r="AO19" s="545"/>
      <c r="AP19" s="556"/>
      <c r="AQ19" s="587"/>
      <c r="AR19" s="589"/>
      <c r="AS19" s="591"/>
      <c r="BE19"/>
    </row>
    <row r="20" spans="2:57" ht="22.5" customHeight="1">
      <c r="B20" s="592">
        <v>4</v>
      </c>
      <c r="C20" s="532"/>
      <c r="D20" s="406" t="s">
        <v>646</v>
      </c>
      <c r="E20" s="407"/>
      <c r="F20" s="407"/>
      <c r="G20" s="407"/>
      <c r="H20" s="407"/>
      <c r="I20" s="407"/>
      <c r="J20" s="407"/>
      <c r="K20" s="407"/>
      <c r="L20" s="407"/>
      <c r="M20" s="407"/>
      <c r="N20" s="407"/>
      <c r="O20" s="407"/>
      <c r="P20" s="408"/>
      <c r="Q20" s="603" t="s">
        <v>644</v>
      </c>
      <c r="R20" s="604"/>
      <c r="S20" s="604"/>
      <c r="T20" s="604"/>
      <c r="U20" s="604"/>
      <c r="V20" s="604"/>
      <c r="W20" s="604"/>
      <c r="X20" s="605"/>
      <c r="Y20" s="406" t="s">
        <v>24</v>
      </c>
      <c r="Z20" s="407"/>
      <c r="AA20" s="407"/>
      <c r="AB20" s="408"/>
      <c r="AC20" s="406"/>
      <c r="AD20" s="407"/>
      <c r="AE20" s="407"/>
      <c r="AF20" s="408"/>
      <c r="AG20" s="406"/>
      <c r="AH20" s="407"/>
      <c r="AI20" s="407"/>
      <c r="AJ20" s="408"/>
      <c r="AK20" s="406"/>
      <c r="AL20" s="407"/>
      <c r="AM20" s="407"/>
      <c r="AN20" s="408"/>
      <c r="AO20" s="542"/>
      <c r="AP20" s="554"/>
      <c r="AQ20" s="586"/>
      <c r="AR20" s="588"/>
      <c r="AS20" s="590"/>
      <c r="BE20"/>
    </row>
    <row r="21" spans="2:57" ht="31.5" customHeight="1">
      <c r="B21" s="592"/>
      <c r="C21" s="532"/>
      <c r="D21" s="412"/>
      <c r="E21" s="413"/>
      <c r="F21" s="413"/>
      <c r="G21" s="413"/>
      <c r="H21" s="413"/>
      <c r="I21" s="413"/>
      <c r="J21" s="413"/>
      <c r="K21" s="413"/>
      <c r="L21" s="413"/>
      <c r="M21" s="413"/>
      <c r="N21" s="413"/>
      <c r="O21" s="413"/>
      <c r="P21" s="414"/>
      <c r="Q21" s="600"/>
      <c r="R21" s="601"/>
      <c r="S21" s="601"/>
      <c r="T21" s="601"/>
      <c r="U21" s="601"/>
      <c r="V21" s="601"/>
      <c r="W21" s="601"/>
      <c r="X21" s="602"/>
      <c r="Y21" s="412" t="s">
        <v>645</v>
      </c>
      <c r="Z21" s="413"/>
      <c r="AA21" s="413"/>
      <c r="AB21" s="414"/>
      <c r="AC21" s="412"/>
      <c r="AD21" s="413"/>
      <c r="AE21" s="413"/>
      <c r="AF21" s="414"/>
      <c r="AG21" s="412"/>
      <c r="AH21" s="413"/>
      <c r="AI21" s="413"/>
      <c r="AJ21" s="414"/>
      <c r="AK21" s="412"/>
      <c r="AL21" s="413"/>
      <c r="AM21" s="413"/>
      <c r="AN21" s="414"/>
      <c r="AO21" s="545"/>
      <c r="AP21" s="556"/>
      <c r="AQ21" s="587"/>
      <c r="AR21" s="589"/>
      <c r="AS21" s="591"/>
      <c r="BE21"/>
    </row>
    <row r="22" spans="2:57" ht="22.5" customHeight="1">
      <c r="B22" s="592">
        <v>5</v>
      </c>
      <c r="C22" s="532"/>
      <c r="D22" s="406" t="s">
        <v>647</v>
      </c>
      <c r="E22" s="407"/>
      <c r="F22" s="407"/>
      <c r="G22" s="407"/>
      <c r="H22" s="407"/>
      <c r="I22" s="407"/>
      <c r="J22" s="407"/>
      <c r="K22" s="407"/>
      <c r="L22" s="407"/>
      <c r="M22" s="407"/>
      <c r="N22" s="407"/>
      <c r="O22" s="407"/>
      <c r="P22" s="408"/>
      <c r="Q22" s="603" t="s">
        <v>644</v>
      </c>
      <c r="R22" s="604"/>
      <c r="S22" s="604"/>
      <c r="T22" s="604"/>
      <c r="U22" s="604"/>
      <c r="V22" s="604"/>
      <c r="W22" s="604"/>
      <c r="X22" s="605"/>
      <c r="Y22" s="406" t="s">
        <v>24</v>
      </c>
      <c r="Z22" s="407"/>
      <c r="AA22" s="407"/>
      <c r="AB22" s="408"/>
      <c r="AC22" s="406"/>
      <c r="AD22" s="407"/>
      <c r="AE22" s="407"/>
      <c r="AF22" s="408"/>
      <c r="AG22" s="406"/>
      <c r="AH22" s="407"/>
      <c r="AI22" s="407"/>
      <c r="AJ22" s="408"/>
      <c r="AK22" s="406"/>
      <c r="AL22" s="407"/>
      <c r="AM22" s="407"/>
      <c r="AN22" s="408"/>
      <c r="AO22" s="542"/>
      <c r="AP22" s="554"/>
      <c r="AQ22" s="586"/>
      <c r="AR22" s="588"/>
      <c r="AS22" s="590"/>
      <c r="BE22"/>
    </row>
    <row r="23" spans="2:57" ht="37.5" customHeight="1">
      <c r="B23" s="592"/>
      <c r="C23" s="532"/>
      <c r="D23" s="412"/>
      <c r="E23" s="413"/>
      <c r="F23" s="413"/>
      <c r="G23" s="413"/>
      <c r="H23" s="413"/>
      <c r="I23" s="413"/>
      <c r="J23" s="413"/>
      <c r="K23" s="413"/>
      <c r="L23" s="413"/>
      <c r="M23" s="413"/>
      <c r="N23" s="413"/>
      <c r="O23" s="413"/>
      <c r="P23" s="414"/>
      <c r="Q23" s="600"/>
      <c r="R23" s="601"/>
      <c r="S23" s="601"/>
      <c r="T23" s="601"/>
      <c r="U23" s="601"/>
      <c r="V23" s="601"/>
      <c r="W23" s="601"/>
      <c r="X23" s="602"/>
      <c r="Y23" s="412" t="s">
        <v>648</v>
      </c>
      <c r="Z23" s="413"/>
      <c r="AA23" s="413"/>
      <c r="AB23" s="414"/>
      <c r="AC23" s="412"/>
      <c r="AD23" s="413"/>
      <c r="AE23" s="413"/>
      <c r="AF23" s="414"/>
      <c r="AG23" s="412"/>
      <c r="AH23" s="413"/>
      <c r="AI23" s="413"/>
      <c r="AJ23" s="414"/>
      <c r="AK23" s="412"/>
      <c r="AL23" s="413"/>
      <c r="AM23" s="413"/>
      <c r="AN23" s="414"/>
      <c r="AO23" s="545"/>
      <c r="AP23" s="556"/>
      <c r="AQ23" s="587"/>
      <c r="AR23" s="589"/>
      <c r="AS23" s="591"/>
      <c r="BE23"/>
    </row>
    <row r="24" spans="2:57" ht="22.5" customHeight="1">
      <c r="B24" s="592">
        <v>6</v>
      </c>
      <c r="C24" s="532"/>
      <c r="D24" s="406" t="s">
        <v>649</v>
      </c>
      <c r="E24" s="407"/>
      <c r="F24" s="407"/>
      <c r="G24" s="407"/>
      <c r="H24" s="407"/>
      <c r="I24" s="407"/>
      <c r="J24" s="407"/>
      <c r="K24" s="407"/>
      <c r="L24" s="407"/>
      <c r="M24" s="407"/>
      <c r="N24" s="407"/>
      <c r="O24" s="407"/>
      <c r="P24" s="408"/>
      <c r="Q24" s="603" t="s">
        <v>91</v>
      </c>
      <c r="R24" s="604"/>
      <c r="S24" s="604"/>
      <c r="T24" s="604"/>
      <c r="U24" s="604"/>
      <c r="V24" s="604"/>
      <c r="W24" s="604"/>
      <c r="X24" s="605"/>
      <c r="Y24" s="406" t="s">
        <v>85</v>
      </c>
      <c r="Z24" s="407"/>
      <c r="AA24" s="407"/>
      <c r="AB24" s="408"/>
      <c r="AC24" s="406"/>
      <c r="AD24" s="407"/>
      <c r="AE24" s="407"/>
      <c r="AF24" s="408"/>
      <c r="AG24" s="406"/>
      <c r="AH24" s="407"/>
      <c r="AI24" s="407"/>
      <c r="AJ24" s="408"/>
      <c r="AK24" s="406"/>
      <c r="AL24" s="407"/>
      <c r="AM24" s="407"/>
      <c r="AN24" s="408"/>
      <c r="AO24" s="542"/>
      <c r="AP24" s="554"/>
      <c r="AQ24" s="586"/>
      <c r="AR24" s="588"/>
      <c r="AS24" s="590"/>
      <c r="BE24"/>
    </row>
    <row r="25" spans="2:57" ht="72" customHeight="1" thickBot="1">
      <c r="B25" s="592"/>
      <c r="C25" s="532"/>
      <c r="D25" s="412"/>
      <c r="E25" s="413"/>
      <c r="F25" s="413"/>
      <c r="G25" s="413"/>
      <c r="H25" s="413"/>
      <c r="I25" s="413"/>
      <c r="J25" s="413"/>
      <c r="K25" s="413"/>
      <c r="L25" s="413"/>
      <c r="M25" s="413"/>
      <c r="N25" s="413"/>
      <c r="O25" s="413"/>
      <c r="P25" s="414"/>
      <c r="Q25" s="600"/>
      <c r="R25" s="601"/>
      <c r="S25" s="601"/>
      <c r="T25" s="601"/>
      <c r="U25" s="601"/>
      <c r="V25" s="601"/>
      <c r="W25" s="601"/>
      <c r="X25" s="602"/>
      <c r="Y25" s="412" t="s">
        <v>650</v>
      </c>
      <c r="Z25" s="413"/>
      <c r="AA25" s="413"/>
      <c r="AB25" s="414"/>
      <c r="AC25" s="412"/>
      <c r="AD25" s="413"/>
      <c r="AE25" s="413"/>
      <c r="AF25" s="414"/>
      <c r="AG25" s="412"/>
      <c r="AH25" s="413"/>
      <c r="AI25" s="413"/>
      <c r="AJ25" s="414"/>
      <c r="AK25" s="412"/>
      <c r="AL25" s="413"/>
      <c r="AM25" s="413"/>
      <c r="AN25" s="414"/>
      <c r="AO25" s="545"/>
      <c r="AP25" s="556"/>
      <c r="AQ25" s="587"/>
      <c r="AR25" s="589"/>
      <c r="AS25" s="591"/>
      <c r="BE25"/>
    </row>
    <row r="26" spans="2:57" ht="22.5" hidden="1" customHeight="1">
      <c r="B26" s="592">
        <v>7</v>
      </c>
      <c r="C26" s="532"/>
      <c r="D26" s="406"/>
      <c r="E26" s="407"/>
      <c r="F26" s="407"/>
      <c r="G26" s="407"/>
      <c r="H26" s="407"/>
      <c r="I26" s="407"/>
      <c r="J26" s="407"/>
      <c r="K26" s="407"/>
      <c r="L26" s="407"/>
      <c r="M26" s="407"/>
      <c r="N26" s="407"/>
      <c r="O26" s="407"/>
      <c r="P26" s="408"/>
      <c r="Q26" s="409"/>
      <c r="R26" s="410"/>
      <c r="S26" s="410"/>
      <c r="T26" s="410"/>
      <c r="U26" s="410"/>
      <c r="V26" s="410"/>
      <c r="W26" s="410"/>
      <c r="X26" s="411"/>
      <c r="Y26" s="406"/>
      <c r="Z26" s="407"/>
      <c r="AA26" s="407"/>
      <c r="AB26" s="408"/>
      <c r="AC26" s="406"/>
      <c r="AD26" s="407"/>
      <c r="AE26" s="407"/>
      <c r="AF26" s="408"/>
      <c r="AG26" s="406"/>
      <c r="AH26" s="407"/>
      <c r="AI26" s="407"/>
      <c r="AJ26" s="408"/>
      <c r="AK26" s="406"/>
      <c r="AL26" s="407"/>
      <c r="AM26" s="407"/>
      <c r="AN26" s="408"/>
      <c r="AO26" s="542"/>
      <c r="AP26" s="554"/>
      <c r="AQ26" s="586"/>
      <c r="AR26" s="588"/>
      <c r="AS26" s="590"/>
      <c r="BE26"/>
    </row>
    <row r="27" spans="2:57" ht="31.5" hidden="1" customHeight="1">
      <c r="B27" s="592"/>
      <c r="C27" s="532"/>
      <c r="D27" s="412"/>
      <c r="E27" s="413"/>
      <c r="F27" s="413"/>
      <c r="G27" s="413"/>
      <c r="H27" s="413"/>
      <c r="I27" s="413"/>
      <c r="J27" s="413"/>
      <c r="K27" s="413"/>
      <c r="L27" s="413"/>
      <c r="M27" s="413"/>
      <c r="N27" s="413"/>
      <c r="O27" s="413"/>
      <c r="P27" s="414"/>
      <c r="Q27" s="412"/>
      <c r="R27" s="413"/>
      <c r="S27" s="413"/>
      <c r="T27" s="413"/>
      <c r="U27" s="413"/>
      <c r="V27" s="413"/>
      <c r="W27" s="413"/>
      <c r="X27" s="414"/>
      <c r="Y27" s="412"/>
      <c r="Z27" s="413"/>
      <c r="AA27" s="413"/>
      <c r="AB27" s="414"/>
      <c r="AC27" s="412"/>
      <c r="AD27" s="413"/>
      <c r="AE27" s="413"/>
      <c r="AF27" s="414"/>
      <c r="AG27" s="412"/>
      <c r="AH27" s="413"/>
      <c r="AI27" s="413"/>
      <c r="AJ27" s="414"/>
      <c r="AK27" s="412"/>
      <c r="AL27" s="413"/>
      <c r="AM27" s="413"/>
      <c r="AN27" s="414"/>
      <c r="AO27" s="545"/>
      <c r="AP27" s="556"/>
      <c r="AQ27" s="587"/>
      <c r="AR27" s="589"/>
      <c r="AS27" s="591"/>
      <c r="BE27"/>
    </row>
    <row r="28" spans="2:57" ht="22.5" hidden="1" customHeight="1">
      <c r="B28" s="592">
        <v>8</v>
      </c>
      <c r="C28" s="532"/>
      <c r="D28" s="406"/>
      <c r="E28" s="407"/>
      <c r="F28" s="407"/>
      <c r="G28" s="407"/>
      <c r="H28" s="407"/>
      <c r="I28" s="407"/>
      <c r="J28" s="407"/>
      <c r="K28" s="407"/>
      <c r="L28" s="407"/>
      <c r="M28" s="407"/>
      <c r="N28" s="407"/>
      <c r="O28" s="407"/>
      <c r="P28" s="408"/>
      <c r="Q28" s="409"/>
      <c r="R28" s="410"/>
      <c r="S28" s="410"/>
      <c r="T28" s="410"/>
      <c r="U28" s="410"/>
      <c r="V28" s="410"/>
      <c r="W28" s="410"/>
      <c r="X28" s="411"/>
      <c r="Y28" s="406"/>
      <c r="Z28" s="407"/>
      <c r="AA28" s="407"/>
      <c r="AB28" s="408"/>
      <c r="AC28" s="406"/>
      <c r="AD28" s="407"/>
      <c r="AE28" s="407"/>
      <c r="AF28" s="408"/>
      <c r="AG28" s="406"/>
      <c r="AH28" s="407"/>
      <c r="AI28" s="407"/>
      <c r="AJ28" s="408"/>
      <c r="AK28" s="406"/>
      <c r="AL28" s="407"/>
      <c r="AM28" s="407"/>
      <c r="AN28" s="408"/>
      <c r="AO28" s="542"/>
      <c r="AP28" s="554"/>
      <c r="AQ28" s="586"/>
      <c r="AR28" s="588"/>
      <c r="AS28" s="590"/>
      <c r="BE28"/>
    </row>
    <row r="29" spans="2:57" ht="31.5" hidden="1" customHeight="1">
      <c r="B29" s="592"/>
      <c r="C29" s="532"/>
      <c r="D29" s="412"/>
      <c r="E29" s="413"/>
      <c r="F29" s="413"/>
      <c r="G29" s="413"/>
      <c r="H29" s="413"/>
      <c r="I29" s="413"/>
      <c r="J29" s="413"/>
      <c r="K29" s="413"/>
      <c r="L29" s="413"/>
      <c r="M29" s="413"/>
      <c r="N29" s="413"/>
      <c r="O29" s="413"/>
      <c r="P29" s="414"/>
      <c r="Q29" s="412"/>
      <c r="R29" s="413"/>
      <c r="S29" s="413"/>
      <c r="T29" s="413"/>
      <c r="U29" s="413"/>
      <c r="V29" s="413"/>
      <c r="W29" s="413"/>
      <c r="X29" s="414"/>
      <c r="Y29" s="412"/>
      <c r="Z29" s="413"/>
      <c r="AA29" s="413"/>
      <c r="AB29" s="414"/>
      <c r="AC29" s="412"/>
      <c r="AD29" s="413"/>
      <c r="AE29" s="413"/>
      <c r="AF29" s="414"/>
      <c r="AG29" s="412"/>
      <c r="AH29" s="413"/>
      <c r="AI29" s="413"/>
      <c r="AJ29" s="414"/>
      <c r="AK29" s="412"/>
      <c r="AL29" s="413"/>
      <c r="AM29" s="413"/>
      <c r="AN29" s="414"/>
      <c r="AO29" s="545"/>
      <c r="AP29" s="556"/>
      <c r="AQ29" s="587"/>
      <c r="AR29" s="589"/>
      <c r="AS29" s="591"/>
      <c r="BE29"/>
    </row>
    <row r="30" spans="2:57" ht="22.5" hidden="1" customHeight="1">
      <c r="B30" s="592">
        <v>9</v>
      </c>
      <c r="C30" s="532"/>
      <c r="D30" s="406"/>
      <c r="E30" s="407"/>
      <c r="F30" s="407"/>
      <c r="G30" s="407"/>
      <c r="H30" s="407"/>
      <c r="I30" s="407"/>
      <c r="J30" s="407"/>
      <c r="K30" s="407"/>
      <c r="L30" s="407"/>
      <c r="M30" s="407"/>
      <c r="N30" s="407"/>
      <c r="O30" s="407"/>
      <c r="P30" s="408"/>
      <c r="Q30" s="409"/>
      <c r="R30" s="410"/>
      <c r="S30" s="410"/>
      <c r="T30" s="410"/>
      <c r="U30" s="410"/>
      <c r="V30" s="410"/>
      <c r="W30" s="410"/>
      <c r="X30" s="411"/>
      <c r="Y30" s="406"/>
      <c r="Z30" s="407"/>
      <c r="AA30" s="407"/>
      <c r="AB30" s="408"/>
      <c r="AC30" s="406"/>
      <c r="AD30" s="407"/>
      <c r="AE30" s="407"/>
      <c r="AF30" s="408"/>
      <c r="AG30" s="406"/>
      <c r="AH30" s="407"/>
      <c r="AI30" s="407"/>
      <c r="AJ30" s="408"/>
      <c r="AK30" s="406"/>
      <c r="AL30" s="407"/>
      <c r="AM30" s="407"/>
      <c r="AN30" s="408"/>
      <c r="AO30" s="542"/>
      <c r="AP30" s="554"/>
      <c r="AQ30" s="586"/>
      <c r="AR30" s="588"/>
      <c r="AS30" s="590"/>
      <c r="BE30"/>
    </row>
    <row r="31" spans="2:57" ht="31.5" hidden="1" customHeight="1">
      <c r="B31" s="592"/>
      <c r="C31" s="532"/>
      <c r="D31" s="412"/>
      <c r="E31" s="413"/>
      <c r="F31" s="413"/>
      <c r="G31" s="413"/>
      <c r="H31" s="413"/>
      <c r="I31" s="413"/>
      <c r="J31" s="413"/>
      <c r="K31" s="413"/>
      <c r="L31" s="413"/>
      <c r="M31" s="413"/>
      <c r="N31" s="413"/>
      <c r="O31" s="413"/>
      <c r="P31" s="414"/>
      <c r="Q31" s="412"/>
      <c r="R31" s="413"/>
      <c r="S31" s="413"/>
      <c r="T31" s="413"/>
      <c r="U31" s="413"/>
      <c r="V31" s="413"/>
      <c r="W31" s="413"/>
      <c r="X31" s="414"/>
      <c r="Y31" s="412"/>
      <c r="Z31" s="413"/>
      <c r="AA31" s="413"/>
      <c r="AB31" s="414"/>
      <c r="AC31" s="412"/>
      <c r="AD31" s="413"/>
      <c r="AE31" s="413"/>
      <c r="AF31" s="414"/>
      <c r="AG31" s="412"/>
      <c r="AH31" s="413"/>
      <c r="AI31" s="413"/>
      <c r="AJ31" s="414"/>
      <c r="AK31" s="412"/>
      <c r="AL31" s="413"/>
      <c r="AM31" s="413"/>
      <c r="AN31" s="414"/>
      <c r="AO31" s="545"/>
      <c r="AP31" s="556"/>
      <c r="AQ31" s="587"/>
      <c r="AR31" s="589"/>
      <c r="AS31" s="591"/>
      <c r="BE31"/>
    </row>
    <row r="32" spans="2:57" ht="22.5" hidden="1" customHeight="1">
      <c r="B32" s="592">
        <v>10</v>
      </c>
      <c r="C32" s="532"/>
      <c r="D32" s="406"/>
      <c r="E32" s="407"/>
      <c r="F32" s="407"/>
      <c r="G32" s="407"/>
      <c r="H32" s="407"/>
      <c r="I32" s="407"/>
      <c r="J32" s="407"/>
      <c r="K32" s="407"/>
      <c r="L32" s="407"/>
      <c r="M32" s="407"/>
      <c r="N32" s="407"/>
      <c r="O32" s="407"/>
      <c r="P32" s="408"/>
      <c r="Q32" s="409"/>
      <c r="R32" s="410"/>
      <c r="S32" s="410"/>
      <c r="T32" s="410"/>
      <c r="U32" s="410"/>
      <c r="V32" s="410"/>
      <c r="W32" s="410"/>
      <c r="X32" s="411"/>
      <c r="Y32" s="406"/>
      <c r="Z32" s="407"/>
      <c r="AA32" s="407"/>
      <c r="AB32" s="408"/>
      <c r="AC32" s="406"/>
      <c r="AD32" s="407"/>
      <c r="AE32" s="407"/>
      <c r="AF32" s="408"/>
      <c r="AG32" s="406"/>
      <c r="AH32" s="407"/>
      <c r="AI32" s="407"/>
      <c r="AJ32" s="408"/>
      <c r="AK32" s="406"/>
      <c r="AL32" s="407"/>
      <c r="AM32" s="407"/>
      <c r="AN32" s="408"/>
      <c r="AO32" s="542"/>
      <c r="AP32" s="554"/>
      <c r="AQ32" s="586"/>
      <c r="AR32" s="588"/>
      <c r="AS32" s="590"/>
      <c r="BE32"/>
    </row>
    <row r="33" spans="2:57" ht="31.5" hidden="1" customHeight="1">
      <c r="B33" s="592"/>
      <c r="C33" s="532"/>
      <c r="D33" s="412"/>
      <c r="E33" s="413"/>
      <c r="F33" s="413"/>
      <c r="G33" s="413"/>
      <c r="H33" s="413"/>
      <c r="I33" s="413"/>
      <c r="J33" s="413"/>
      <c r="K33" s="413"/>
      <c r="L33" s="413"/>
      <c r="M33" s="413"/>
      <c r="N33" s="413"/>
      <c r="O33" s="413"/>
      <c r="P33" s="414"/>
      <c r="Q33" s="412"/>
      <c r="R33" s="413"/>
      <c r="S33" s="413"/>
      <c r="T33" s="413"/>
      <c r="U33" s="413"/>
      <c r="V33" s="413"/>
      <c r="W33" s="413"/>
      <c r="X33" s="414"/>
      <c r="Y33" s="412"/>
      <c r="Z33" s="413"/>
      <c r="AA33" s="413"/>
      <c r="AB33" s="414"/>
      <c r="AC33" s="412"/>
      <c r="AD33" s="413"/>
      <c r="AE33" s="413"/>
      <c r="AF33" s="414"/>
      <c r="AG33" s="412"/>
      <c r="AH33" s="413"/>
      <c r="AI33" s="413"/>
      <c r="AJ33" s="414"/>
      <c r="AK33" s="412"/>
      <c r="AL33" s="413"/>
      <c r="AM33" s="413"/>
      <c r="AN33" s="414"/>
      <c r="AO33" s="545"/>
      <c r="AP33" s="556"/>
      <c r="AQ33" s="587"/>
      <c r="AR33" s="589"/>
      <c r="AS33" s="591"/>
      <c r="BE33"/>
    </row>
    <row r="34" spans="2:57" ht="22.5" hidden="1" customHeight="1">
      <c r="B34" s="592">
        <v>11</v>
      </c>
      <c r="C34" s="532"/>
      <c r="D34" s="406"/>
      <c r="E34" s="407"/>
      <c r="F34" s="407"/>
      <c r="G34" s="407"/>
      <c r="H34" s="407"/>
      <c r="I34" s="407"/>
      <c r="J34" s="407"/>
      <c r="K34" s="407"/>
      <c r="L34" s="407"/>
      <c r="M34" s="407"/>
      <c r="N34" s="407"/>
      <c r="O34" s="407"/>
      <c r="P34" s="408"/>
      <c r="Q34" s="409"/>
      <c r="R34" s="410"/>
      <c r="S34" s="410"/>
      <c r="T34" s="410"/>
      <c r="U34" s="410"/>
      <c r="V34" s="410"/>
      <c r="W34" s="410"/>
      <c r="X34" s="411"/>
      <c r="Y34" s="406"/>
      <c r="Z34" s="407"/>
      <c r="AA34" s="407"/>
      <c r="AB34" s="408"/>
      <c r="AC34" s="406"/>
      <c r="AD34" s="407"/>
      <c r="AE34" s="407"/>
      <c r="AF34" s="408"/>
      <c r="AG34" s="406"/>
      <c r="AH34" s="407"/>
      <c r="AI34" s="407"/>
      <c r="AJ34" s="408"/>
      <c r="AK34" s="406"/>
      <c r="AL34" s="407"/>
      <c r="AM34" s="407"/>
      <c r="AN34" s="408"/>
      <c r="AO34" s="542"/>
      <c r="AP34" s="554"/>
      <c r="AQ34" s="586"/>
      <c r="AR34" s="588"/>
      <c r="AS34" s="590"/>
      <c r="BE34"/>
    </row>
    <row r="35" spans="2:57" ht="31.5" hidden="1"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c r="Z35" s="413"/>
      <c r="AA35" s="413"/>
      <c r="AB35" s="414"/>
      <c r="AC35" s="412"/>
      <c r="AD35" s="413"/>
      <c r="AE35" s="413"/>
      <c r="AF35" s="414"/>
      <c r="AG35" s="412"/>
      <c r="AH35" s="413"/>
      <c r="AI35" s="413"/>
      <c r="AJ35" s="414"/>
      <c r="AK35" s="412"/>
      <c r="AL35" s="413"/>
      <c r="AM35" s="413"/>
      <c r="AN35" s="414"/>
      <c r="AO35" s="545"/>
      <c r="AP35" s="556"/>
      <c r="AQ35" s="587"/>
      <c r="AR35" s="589"/>
      <c r="AS35" s="591"/>
      <c r="BE35"/>
    </row>
    <row r="36" spans="2:57" ht="22.5" hidden="1" customHeight="1">
      <c r="B36" s="592">
        <v>12</v>
      </c>
      <c r="C36" s="532"/>
      <c r="D36" s="406"/>
      <c r="E36" s="407"/>
      <c r="F36" s="407"/>
      <c r="G36" s="407"/>
      <c r="H36" s="407"/>
      <c r="I36" s="407"/>
      <c r="J36" s="407"/>
      <c r="K36" s="407"/>
      <c r="L36" s="407"/>
      <c r="M36" s="407"/>
      <c r="N36" s="407"/>
      <c r="O36" s="407"/>
      <c r="P36" s="408"/>
      <c r="Q36" s="409"/>
      <c r="R36" s="410"/>
      <c r="S36" s="410"/>
      <c r="T36" s="410"/>
      <c r="U36" s="410"/>
      <c r="V36" s="410"/>
      <c r="W36" s="410"/>
      <c r="X36" s="411"/>
      <c r="Y36" s="406"/>
      <c r="Z36" s="407"/>
      <c r="AA36" s="407"/>
      <c r="AB36" s="408"/>
      <c r="AC36" s="406"/>
      <c r="AD36" s="407"/>
      <c r="AE36" s="407"/>
      <c r="AF36" s="408"/>
      <c r="AG36" s="406"/>
      <c r="AH36" s="407"/>
      <c r="AI36" s="407"/>
      <c r="AJ36" s="408"/>
      <c r="AK36" s="406"/>
      <c r="AL36" s="407"/>
      <c r="AM36" s="407"/>
      <c r="AN36" s="408"/>
      <c r="AO36" s="542"/>
      <c r="AP36" s="554"/>
      <c r="AQ36" s="586"/>
      <c r="AR36" s="588"/>
      <c r="AS36" s="590"/>
      <c r="BE36"/>
    </row>
    <row r="37" spans="2:57" ht="31.5" hidden="1"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c r="Z37" s="413"/>
      <c r="AA37" s="413"/>
      <c r="AB37" s="414"/>
      <c r="AC37" s="412"/>
      <c r="AD37" s="413"/>
      <c r="AE37" s="413"/>
      <c r="AF37" s="414"/>
      <c r="AG37" s="412"/>
      <c r="AH37" s="413"/>
      <c r="AI37" s="413"/>
      <c r="AJ37" s="414"/>
      <c r="AK37" s="412"/>
      <c r="AL37" s="413"/>
      <c r="AM37" s="413"/>
      <c r="AN37" s="414"/>
      <c r="AO37" s="545"/>
      <c r="AP37" s="556"/>
      <c r="AQ37" s="587"/>
      <c r="AR37" s="589"/>
      <c r="AS37" s="591"/>
      <c r="BE37"/>
    </row>
    <row r="38" spans="2:57" ht="22.5" hidden="1" customHeight="1">
      <c r="B38" s="592">
        <v>13</v>
      </c>
      <c r="C38" s="532"/>
      <c r="D38" s="406"/>
      <c r="E38" s="407"/>
      <c r="F38" s="407"/>
      <c r="G38" s="407"/>
      <c r="H38" s="407"/>
      <c r="I38" s="407"/>
      <c r="J38" s="407"/>
      <c r="K38" s="407"/>
      <c r="L38" s="407"/>
      <c r="M38" s="407"/>
      <c r="N38" s="407"/>
      <c r="O38" s="407"/>
      <c r="P38" s="408"/>
      <c r="Q38" s="409"/>
      <c r="R38" s="410"/>
      <c r="S38" s="410"/>
      <c r="T38" s="410"/>
      <c r="U38" s="410"/>
      <c r="V38" s="410"/>
      <c r="W38" s="410"/>
      <c r="X38" s="411"/>
      <c r="Y38" s="406"/>
      <c r="Z38" s="407"/>
      <c r="AA38" s="407"/>
      <c r="AB38" s="408"/>
      <c r="AC38" s="406"/>
      <c r="AD38" s="407"/>
      <c r="AE38" s="407"/>
      <c r="AF38" s="408"/>
      <c r="AG38" s="406"/>
      <c r="AH38" s="407"/>
      <c r="AI38" s="407"/>
      <c r="AJ38" s="408"/>
      <c r="AK38" s="406"/>
      <c r="AL38" s="407"/>
      <c r="AM38" s="407"/>
      <c r="AN38" s="408"/>
      <c r="AO38" s="542"/>
      <c r="AP38" s="554"/>
      <c r="AQ38" s="586"/>
      <c r="AR38" s="588"/>
      <c r="AS38" s="590"/>
      <c r="BE38"/>
    </row>
    <row r="39" spans="2:57" ht="31.5" hidden="1"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c r="Z39" s="413"/>
      <c r="AA39" s="413"/>
      <c r="AB39" s="414"/>
      <c r="AC39" s="412"/>
      <c r="AD39" s="413"/>
      <c r="AE39" s="413"/>
      <c r="AF39" s="414"/>
      <c r="AG39" s="412"/>
      <c r="AH39" s="413"/>
      <c r="AI39" s="413"/>
      <c r="AJ39" s="414"/>
      <c r="AK39" s="412"/>
      <c r="AL39" s="413"/>
      <c r="AM39" s="413"/>
      <c r="AN39" s="414"/>
      <c r="AO39" s="545"/>
      <c r="AP39" s="556"/>
      <c r="AQ39" s="587"/>
      <c r="AR39" s="589"/>
      <c r="AS39" s="591"/>
      <c r="BE39"/>
    </row>
    <row r="40" spans="2:57" ht="22.5" hidden="1" customHeight="1">
      <c r="B40" s="592">
        <v>14</v>
      </c>
      <c r="C40" s="532"/>
      <c r="D40" s="406"/>
      <c r="E40" s="407"/>
      <c r="F40" s="407"/>
      <c r="G40" s="407"/>
      <c r="H40" s="407"/>
      <c r="I40" s="407"/>
      <c r="J40" s="407"/>
      <c r="K40" s="407"/>
      <c r="L40" s="407"/>
      <c r="M40" s="407"/>
      <c r="N40" s="407"/>
      <c r="O40" s="407"/>
      <c r="P40" s="408"/>
      <c r="Q40" s="409"/>
      <c r="R40" s="410"/>
      <c r="S40" s="410"/>
      <c r="T40" s="410"/>
      <c r="U40" s="410"/>
      <c r="V40" s="410"/>
      <c r="W40" s="410"/>
      <c r="X40" s="411"/>
      <c r="Y40" s="406"/>
      <c r="Z40" s="407"/>
      <c r="AA40" s="407"/>
      <c r="AB40" s="408"/>
      <c r="AC40" s="406"/>
      <c r="AD40" s="407"/>
      <c r="AE40" s="407"/>
      <c r="AF40" s="408"/>
      <c r="AG40" s="406"/>
      <c r="AH40" s="407"/>
      <c r="AI40" s="407"/>
      <c r="AJ40" s="408"/>
      <c r="AK40" s="406"/>
      <c r="AL40" s="407"/>
      <c r="AM40" s="407"/>
      <c r="AN40" s="408"/>
      <c r="AO40" s="542"/>
      <c r="AP40" s="554"/>
      <c r="AQ40" s="586"/>
      <c r="AR40" s="588"/>
      <c r="AS40" s="590"/>
      <c r="BE40"/>
    </row>
    <row r="41" spans="2:57" ht="31.5" hidden="1"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c r="Z41" s="413"/>
      <c r="AA41" s="413"/>
      <c r="AB41" s="414"/>
      <c r="AC41" s="412"/>
      <c r="AD41" s="413"/>
      <c r="AE41" s="413"/>
      <c r="AF41" s="414"/>
      <c r="AG41" s="412"/>
      <c r="AH41" s="413"/>
      <c r="AI41" s="413"/>
      <c r="AJ41" s="414"/>
      <c r="AK41" s="412"/>
      <c r="AL41" s="413"/>
      <c r="AM41" s="413"/>
      <c r="AN41" s="414"/>
      <c r="AO41" s="545"/>
      <c r="AP41" s="556"/>
      <c r="AQ41" s="587"/>
      <c r="AR41" s="589"/>
      <c r="AS41" s="591"/>
      <c r="BE41"/>
    </row>
    <row r="42" spans="2:57" ht="22.5" hidden="1" customHeight="1">
      <c r="B42" s="592">
        <v>15</v>
      </c>
      <c r="C42" s="532"/>
      <c r="D42" s="406"/>
      <c r="E42" s="407"/>
      <c r="F42" s="407"/>
      <c r="G42" s="407"/>
      <c r="H42" s="407"/>
      <c r="I42" s="407"/>
      <c r="J42" s="407"/>
      <c r="K42" s="407"/>
      <c r="L42" s="407"/>
      <c r="M42" s="407"/>
      <c r="N42" s="407"/>
      <c r="O42" s="407"/>
      <c r="P42" s="408"/>
      <c r="Q42" s="409"/>
      <c r="R42" s="410"/>
      <c r="S42" s="410"/>
      <c r="T42" s="410"/>
      <c r="U42" s="410"/>
      <c r="V42" s="410"/>
      <c r="W42" s="410"/>
      <c r="X42" s="411"/>
      <c r="Y42" s="406"/>
      <c r="Z42" s="407"/>
      <c r="AA42" s="407"/>
      <c r="AB42" s="408"/>
      <c r="AC42" s="406"/>
      <c r="AD42" s="407"/>
      <c r="AE42" s="407"/>
      <c r="AF42" s="408"/>
      <c r="AG42" s="406"/>
      <c r="AH42" s="407"/>
      <c r="AI42" s="407"/>
      <c r="AJ42" s="408"/>
      <c r="AK42" s="406"/>
      <c r="AL42" s="407"/>
      <c r="AM42" s="407"/>
      <c r="AN42" s="408"/>
      <c r="AO42" s="542"/>
      <c r="AP42" s="554"/>
      <c r="AQ42" s="586"/>
      <c r="AR42" s="588"/>
      <c r="AS42" s="590"/>
      <c r="BE42"/>
    </row>
    <row r="43" spans="2:57" ht="31.5" hidden="1"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c r="Z43" s="413"/>
      <c r="AA43" s="413"/>
      <c r="AB43" s="414"/>
      <c r="AC43" s="412"/>
      <c r="AD43" s="413"/>
      <c r="AE43" s="413"/>
      <c r="AF43" s="414"/>
      <c r="AG43" s="412"/>
      <c r="AH43" s="413"/>
      <c r="AI43" s="413"/>
      <c r="AJ43" s="414"/>
      <c r="AK43" s="412"/>
      <c r="AL43" s="413"/>
      <c r="AM43" s="413"/>
      <c r="AN43" s="414"/>
      <c r="AO43" s="545"/>
      <c r="AP43" s="556"/>
      <c r="AQ43" s="587"/>
      <c r="AR43" s="589"/>
      <c r="AS43" s="591"/>
      <c r="BE43"/>
    </row>
    <row r="44" spans="2:57" ht="22.5" hidden="1" customHeight="1">
      <c r="B44" s="592">
        <v>16</v>
      </c>
      <c r="C44" s="532"/>
      <c r="D44" s="406"/>
      <c r="E44" s="407"/>
      <c r="F44" s="407"/>
      <c r="G44" s="407"/>
      <c r="H44" s="407"/>
      <c r="I44" s="407"/>
      <c r="J44" s="407"/>
      <c r="K44" s="407"/>
      <c r="L44" s="407"/>
      <c r="M44" s="407"/>
      <c r="N44" s="407"/>
      <c r="O44" s="407"/>
      <c r="P44" s="408"/>
      <c r="Q44" s="409"/>
      <c r="R44" s="410"/>
      <c r="S44" s="410"/>
      <c r="T44" s="410"/>
      <c r="U44" s="410"/>
      <c r="V44" s="410"/>
      <c r="W44" s="410"/>
      <c r="X44" s="411"/>
      <c r="Y44" s="406"/>
      <c r="Z44" s="407"/>
      <c r="AA44" s="407"/>
      <c r="AB44" s="408"/>
      <c r="AC44" s="406"/>
      <c r="AD44" s="407"/>
      <c r="AE44" s="407"/>
      <c r="AF44" s="408"/>
      <c r="AG44" s="406"/>
      <c r="AH44" s="407"/>
      <c r="AI44" s="407"/>
      <c r="AJ44" s="408"/>
      <c r="AK44" s="406"/>
      <c r="AL44" s="407"/>
      <c r="AM44" s="407"/>
      <c r="AN44" s="408"/>
      <c r="AO44" s="542"/>
      <c r="AP44" s="554"/>
      <c r="AQ44" s="586"/>
      <c r="AR44" s="588"/>
      <c r="AS44" s="590"/>
      <c r="BE44"/>
    </row>
    <row r="45" spans="2:57" ht="31.5" hidden="1"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c r="Z45" s="413"/>
      <c r="AA45" s="413"/>
      <c r="AB45" s="414"/>
      <c r="AC45" s="412"/>
      <c r="AD45" s="413"/>
      <c r="AE45" s="413"/>
      <c r="AF45" s="414"/>
      <c r="AG45" s="412"/>
      <c r="AH45" s="413"/>
      <c r="AI45" s="413"/>
      <c r="AJ45" s="414"/>
      <c r="AK45" s="412"/>
      <c r="AL45" s="413"/>
      <c r="AM45" s="413"/>
      <c r="AN45" s="414"/>
      <c r="AO45" s="545"/>
      <c r="AP45" s="556"/>
      <c r="AQ45" s="587"/>
      <c r="AR45" s="589"/>
      <c r="AS45" s="591"/>
      <c r="BE45"/>
    </row>
    <row r="46" spans="2:57" ht="22.5" hidden="1" customHeight="1">
      <c r="B46" s="592">
        <v>17</v>
      </c>
      <c r="C46" s="532"/>
      <c r="D46" s="406"/>
      <c r="E46" s="407"/>
      <c r="F46" s="407"/>
      <c r="G46" s="407"/>
      <c r="H46" s="407"/>
      <c r="I46" s="407"/>
      <c r="J46" s="407"/>
      <c r="K46" s="407"/>
      <c r="L46" s="407"/>
      <c r="M46" s="407"/>
      <c r="N46" s="407"/>
      <c r="O46" s="407"/>
      <c r="P46" s="408"/>
      <c r="Q46" s="409"/>
      <c r="R46" s="410"/>
      <c r="S46" s="410"/>
      <c r="T46" s="410"/>
      <c r="U46" s="410"/>
      <c r="V46" s="410"/>
      <c r="W46" s="410"/>
      <c r="X46" s="411"/>
      <c r="Y46" s="406"/>
      <c r="Z46" s="407"/>
      <c r="AA46" s="407"/>
      <c r="AB46" s="408"/>
      <c r="AC46" s="406"/>
      <c r="AD46" s="407"/>
      <c r="AE46" s="407"/>
      <c r="AF46" s="408"/>
      <c r="AG46" s="406"/>
      <c r="AH46" s="407"/>
      <c r="AI46" s="407"/>
      <c r="AJ46" s="408"/>
      <c r="AK46" s="406"/>
      <c r="AL46" s="407"/>
      <c r="AM46" s="407"/>
      <c r="AN46" s="408"/>
      <c r="AO46" s="542"/>
      <c r="AP46" s="554"/>
      <c r="AQ46" s="586"/>
      <c r="AR46" s="588"/>
      <c r="AS46" s="590"/>
      <c r="BE46"/>
    </row>
    <row r="47" spans="2:57" ht="31.5" hidden="1"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c r="Z47" s="413"/>
      <c r="AA47" s="413"/>
      <c r="AB47" s="414"/>
      <c r="AC47" s="412"/>
      <c r="AD47" s="413"/>
      <c r="AE47" s="413"/>
      <c r="AF47" s="414"/>
      <c r="AG47" s="412"/>
      <c r="AH47" s="413"/>
      <c r="AI47" s="413"/>
      <c r="AJ47" s="414"/>
      <c r="AK47" s="412"/>
      <c r="AL47" s="413"/>
      <c r="AM47" s="413"/>
      <c r="AN47" s="414"/>
      <c r="AO47" s="545"/>
      <c r="AP47" s="556"/>
      <c r="AQ47" s="587"/>
      <c r="AR47" s="589"/>
      <c r="AS47" s="591"/>
      <c r="BE47"/>
    </row>
    <row r="48" spans="2:57" ht="22.5" hidden="1" customHeight="1">
      <c r="B48" s="592">
        <v>18</v>
      </c>
      <c r="C48" s="532"/>
      <c r="D48" s="406"/>
      <c r="E48" s="407"/>
      <c r="F48" s="407"/>
      <c r="G48" s="407"/>
      <c r="H48" s="407"/>
      <c r="I48" s="407"/>
      <c r="J48" s="407"/>
      <c r="K48" s="407"/>
      <c r="L48" s="407"/>
      <c r="M48" s="407"/>
      <c r="N48" s="407"/>
      <c r="O48" s="407"/>
      <c r="P48" s="408"/>
      <c r="Q48" s="409"/>
      <c r="R48" s="410"/>
      <c r="S48" s="410"/>
      <c r="T48" s="410"/>
      <c r="U48" s="410"/>
      <c r="V48" s="410"/>
      <c r="W48" s="410"/>
      <c r="X48" s="411"/>
      <c r="Y48" s="406"/>
      <c r="Z48" s="407"/>
      <c r="AA48" s="407"/>
      <c r="AB48" s="408"/>
      <c r="AC48" s="406"/>
      <c r="AD48" s="407"/>
      <c r="AE48" s="407"/>
      <c r="AF48" s="408"/>
      <c r="AG48" s="406"/>
      <c r="AH48" s="407"/>
      <c r="AI48" s="407"/>
      <c r="AJ48" s="408"/>
      <c r="AK48" s="406"/>
      <c r="AL48" s="407"/>
      <c r="AM48" s="407"/>
      <c r="AN48" s="408"/>
      <c r="AO48" s="542"/>
      <c r="AP48" s="554"/>
      <c r="AQ48" s="586"/>
      <c r="AR48" s="588"/>
      <c r="AS48" s="590"/>
      <c r="BE48"/>
    </row>
    <row r="49" spans="2:57" ht="31.5" hidden="1"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c r="Z49" s="413"/>
      <c r="AA49" s="413"/>
      <c r="AB49" s="414"/>
      <c r="AC49" s="412"/>
      <c r="AD49" s="413"/>
      <c r="AE49" s="413"/>
      <c r="AF49" s="414"/>
      <c r="AG49" s="412"/>
      <c r="AH49" s="413"/>
      <c r="AI49" s="413"/>
      <c r="AJ49" s="414"/>
      <c r="AK49" s="412"/>
      <c r="AL49" s="413"/>
      <c r="AM49" s="413"/>
      <c r="AN49" s="414"/>
      <c r="AO49" s="545"/>
      <c r="AP49" s="556"/>
      <c r="AQ49" s="587"/>
      <c r="AR49" s="589"/>
      <c r="AS49" s="591"/>
      <c r="BE49"/>
    </row>
    <row r="50" spans="2:57" ht="22.5" hidden="1" customHeight="1">
      <c r="B50" s="592">
        <v>19</v>
      </c>
      <c r="C50" s="532"/>
      <c r="D50" s="406"/>
      <c r="E50" s="407"/>
      <c r="F50" s="407"/>
      <c r="G50" s="407"/>
      <c r="H50" s="407"/>
      <c r="I50" s="407"/>
      <c r="J50" s="407"/>
      <c r="K50" s="407"/>
      <c r="L50" s="407"/>
      <c r="M50" s="407"/>
      <c r="N50" s="407"/>
      <c r="O50" s="407"/>
      <c r="P50" s="408"/>
      <c r="Q50" s="409"/>
      <c r="R50" s="410"/>
      <c r="S50" s="410"/>
      <c r="T50" s="410"/>
      <c r="U50" s="410"/>
      <c r="V50" s="410"/>
      <c r="W50" s="410"/>
      <c r="X50" s="411"/>
      <c r="Y50" s="406"/>
      <c r="Z50" s="407"/>
      <c r="AA50" s="407"/>
      <c r="AB50" s="408"/>
      <c r="AC50" s="406"/>
      <c r="AD50" s="407"/>
      <c r="AE50" s="407"/>
      <c r="AF50" s="408"/>
      <c r="AG50" s="406"/>
      <c r="AH50" s="407"/>
      <c r="AI50" s="407"/>
      <c r="AJ50" s="408"/>
      <c r="AK50" s="406"/>
      <c r="AL50" s="407"/>
      <c r="AM50" s="407"/>
      <c r="AN50" s="408"/>
      <c r="AO50" s="542"/>
      <c r="AP50" s="554"/>
      <c r="AQ50" s="586"/>
      <c r="AR50" s="588"/>
      <c r="AS50" s="590"/>
      <c r="BE50"/>
    </row>
    <row r="51" spans="2:57" ht="31.5" hidden="1"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c r="Z51" s="413"/>
      <c r="AA51" s="413"/>
      <c r="AB51" s="414"/>
      <c r="AC51" s="412"/>
      <c r="AD51" s="413"/>
      <c r="AE51" s="413"/>
      <c r="AF51" s="414"/>
      <c r="AG51" s="412"/>
      <c r="AH51" s="413"/>
      <c r="AI51" s="413"/>
      <c r="AJ51" s="414"/>
      <c r="AK51" s="412"/>
      <c r="AL51" s="413"/>
      <c r="AM51" s="413"/>
      <c r="AN51" s="414"/>
      <c r="AO51" s="545"/>
      <c r="AP51" s="556"/>
      <c r="AQ51" s="587"/>
      <c r="AR51" s="589"/>
      <c r="AS51" s="591"/>
      <c r="BE51"/>
    </row>
    <row r="52" spans="2:57" ht="22.5" hidden="1" customHeight="1">
      <c r="B52" s="592">
        <v>20</v>
      </c>
      <c r="C52" s="532"/>
      <c r="D52" s="406"/>
      <c r="E52" s="407"/>
      <c r="F52" s="407"/>
      <c r="G52" s="407"/>
      <c r="H52" s="407"/>
      <c r="I52" s="407"/>
      <c r="J52" s="407"/>
      <c r="K52" s="407"/>
      <c r="L52" s="407"/>
      <c r="M52" s="407"/>
      <c r="N52" s="407"/>
      <c r="O52" s="407"/>
      <c r="P52" s="408"/>
      <c r="Q52" s="409"/>
      <c r="R52" s="410"/>
      <c r="S52" s="410"/>
      <c r="T52" s="410"/>
      <c r="U52" s="410"/>
      <c r="V52" s="410"/>
      <c r="W52" s="410"/>
      <c r="X52" s="411"/>
      <c r="Y52" s="406"/>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hidden="1"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hidden="1" customHeight="1">
      <c r="B54" s="592">
        <v>21</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hidden="1" customHeight="1">
      <c r="B56" s="592">
        <v>22</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31.5" hidden="1"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hidden="1" customHeight="1">
      <c r="B58" s="592">
        <v>23</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24</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25</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26</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27</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28</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29</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c r="B71" s="592"/>
      <c r="C71" s="532"/>
      <c r="D71" s="412"/>
      <c r="E71" s="413"/>
      <c r="F71" s="413"/>
      <c r="G71" s="413"/>
      <c r="H71" s="413"/>
      <c r="I71" s="413"/>
      <c r="J71" s="413"/>
      <c r="K71" s="413"/>
      <c r="L71" s="413"/>
      <c r="M71" s="413"/>
      <c r="N71" s="413"/>
      <c r="O71" s="413"/>
      <c r="P71" s="414"/>
      <c r="Q71" s="412"/>
      <c r="R71" s="413"/>
      <c r="S71" s="413"/>
      <c r="T71" s="413"/>
      <c r="U71" s="413"/>
      <c r="V71" s="413"/>
      <c r="W71" s="413"/>
      <c r="X71" s="414"/>
      <c r="Y71" s="412"/>
      <c r="Z71" s="413"/>
      <c r="AA71" s="413"/>
      <c r="AB71" s="414"/>
      <c r="AC71" s="412"/>
      <c r="AD71" s="413"/>
      <c r="AE71" s="413"/>
      <c r="AF71" s="414"/>
      <c r="AG71" s="412"/>
      <c r="AH71" s="413"/>
      <c r="AI71" s="413"/>
      <c r="AJ71" s="414"/>
      <c r="AK71" s="412"/>
      <c r="AL71" s="413"/>
      <c r="AM71" s="413"/>
      <c r="AN71" s="414"/>
      <c r="AO71" s="545"/>
      <c r="AP71" s="556"/>
      <c r="AQ71" s="587"/>
      <c r="AR71" s="589"/>
      <c r="AS71" s="591"/>
      <c r="BE71"/>
    </row>
    <row r="72" spans="2:57" ht="22.5" hidden="1" customHeight="1">
      <c r="B72" s="592">
        <v>30</v>
      </c>
      <c r="C72" s="532"/>
      <c r="D72" s="406"/>
      <c r="E72" s="407"/>
      <c r="F72" s="407"/>
      <c r="G72" s="407"/>
      <c r="H72" s="407"/>
      <c r="I72" s="407"/>
      <c r="J72" s="407"/>
      <c r="K72" s="407"/>
      <c r="L72" s="407"/>
      <c r="M72" s="407"/>
      <c r="N72" s="407"/>
      <c r="O72" s="407"/>
      <c r="P72" s="408"/>
      <c r="Q72" s="409"/>
      <c r="R72" s="410"/>
      <c r="S72" s="410"/>
      <c r="T72" s="410"/>
      <c r="U72" s="410"/>
      <c r="V72" s="410"/>
      <c r="W72" s="410"/>
      <c r="X72" s="411"/>
      <c r="Y72" s="406"/>
      <c r="Z72" s="407"/>
      <c r="AA72" s="407"/>
      <c r="AB72" s="408"/>
      <c r="AC72" s="406"/>
      <c r="AD72" s="407"/>
      <c r="AE72" s="407"/>
      <c r="AF72" s="408"/>
      <c r="AG72" s="406"/>
      <c r="AH72" s="407"/>
      <c r="AI72" s="407"/>
      <c r="AJ72" s="408"/>
      <c r="AK72" s="406"/>
      <c r="AL72" s="407"/>
      <c r="AM72" s="407"/>
      <c r="AN72" s="408"/>
      <c r="AO72" s="542"/>
      <c r="AP72" s="554"/>
      <c r="AQ72" s="586"/>
      <c r="AR72" s="588"/>
      <c r="AS72" s="590"/>
      <c r="BE72"/>
    </row>
    <row r="73" spans="2:57" ht="31.5" hidden="1" customHeight="1" thickBot="1">
      <c r="B73" s="610"/>
      <c r="C73" s="611"/>
      <c r="D73" s="581"/>
      <c r="E73" s="582"/>
      <c r="F73" s="582"/>
      <c r="G73" s="582"/>
      <c r="H73" s="582"/>
      <c r="I73" s="582"/>
      <c r="J73" s="582"/>
      <c r="K73" s="582"/>
      <c r="L73" s="582"/>
      <c r="M73" s="582"/>
      <c r="N73" s="582"/>
      <c r="O73" s="582"/>
      <c r="P73" s="583"/>
      <c r="Q73" s="412"/>
      <c r="R73" s="413"/>
      <c r="S73" s="413"/>
      <c r="T73" s="413"/>
      <c r="U73" s="413"/>
      <c r="V73" s="413"/>
      <c r="W73" s="413"/>
      <c r="X73" s="414"/>
      <c r="Y73" s="581"/>
      <c r="Z73" s="582"/>
      <c r="AA73" s="582"/>
      <c r="AB73" s="583"/>
      <c r="AC73" s="581"/>
      <c r="AD73" s="582"/>
      <c r="AE73" s="582"/>
      <c r="AF73" s="583"/>
      <c r="AG73" s="581"/>
      <c r="AH73" s="582"/>
      <c r="AI73" s="582"/>
      <c r="AJ73" s="583"/>
      <c r="AK73" s="581"/>
      <c r="AL73" s="582"/>
      <c r="AM73" s="582"/>
      <c r="AN73" s="583"/>
      <c r="AO73" s="481"/>
      <c r="AP73" s="606"/>
      <c r="AQ73" s="607"/>
      <c r="AR73" s="608"/>
      <c r="AS73" s="609"/>
      <c r="BE73"/>
    </row>
    <row r="74" spans="2:57" ht="46.5" customHeight="1" thickBot="1">
      <c r="B74" s="612" t="s">
        <v>33</v>
      </c>
      <c r="C74" s="613"/>
      <c r="D74" s="613"/>
      <c r="E74" s="614"/>
      <c r="F74" s="615" t="s">
        <v>2</v>
      </c>
      <c r="G74" s="613"/>
      <c r="H74" s="613"/>
      <c r="I74" s="613"/>
      <c r="J74" s="613"/>
      <c r="K74" s="613"/>
      <c r="L74" s="613"/>
      <c r="M74" s="613"/>
      <c r="N74" s="613"/>
      <c r="O74" s="613"/>
      <c r="P74" s="613"/>
      <c r="Q74" s="613"/>
      <c r="R74" s="613"/>
      <c r="S74" s="613"/>
      <c r="T74" s="613"/>
      <c r="U74" s="614"/>
      <c r="V74" s="615" t="s">
        <v>3</v>
      </c>
      <c r="W74" s="613"/>
      <c r="X74" s="614"/>
      <c r="Y74" s="615" t="s">
        <v>34</v>
      </c>
      <c r="Z74" s="613"/>
      <c r="AA74" s="614"/>
      <c r="AB74" s="615" t="s">
        <v>35</v>
      </c>
      <c r="AC74" s="613"/>
      <c r="AD74" s="613"/>
      <c r="AE74" s="613"/>
      <c r="AF74" s="613"/>
      <c r="AG74" s="613"/>
      <c r="AH74" s="613"/>
      <c r="AI74" s="613"/>
      <c r="AJ74" s="613"/>
      <c r="AK74" s="613"/>
      <c r="AL74" s="613"/>
      <c r="AM74" s="613"/>
      <c r="AN74" s="613"/>
      <c r="AO74" s="613"/>
      <c r="AP74" s="613"/>
      <c r="AQ74" s="613"/>
      <c r="AR74" s="613"/>
      <c r="AS74" s="616"/>
      <c r="BE74"/>
    </row>
    <row r="75" spans="2:57" ht="46.5" customHeight="1">
      <c r="B75" s="617"/>
      <c r="C75" s="618"/>
      <c r="D75" s="618"/>
      <c r="E75" s="619"/>
      <c r="F75" s="620"/>
      <c r="G75" s="618"/>
      <c r="H75" s="618"/>
      <c r="I75" s="618"/>
      <c r="J75" s="618"/>
      <c r="K75" s="618"/>
      <c r="L75" s="618"/>
      <c r="M75" s="618"/>
      <c r="N75" s="618"/>
      <c r="O75" s="618"/>
      <c r="P75" s="618"/>
      <c r="Q75" s="618"/>
      <c r="R75" s="618"/>
      <c r="S75" s="618"/>
      <c r="T75" s="618"/>
      <c r="U75" s="619"/>
      <c r="V75" s="620"/>
      <c r="W75" s="618"/>
      <c r="X75" s="619"/>
      <c r="Y75" s="620"/>
      <c r="Z75" s="618"/>
      <c r="AA75" s="619"/>
      <c r="AB75" s="620"/>
      <c r="AC75" s="618"/>
      <c r="AD75" s="618"/>
      <c r="AE75" s="618"/>
      <c r="AF75" s="618"/>
      <c r="AG75" s="618"/>
      <c r="AH75" s="618"/>
      <c r="AI75" s="618"/>
      <c r="AJ75" s="618"/>
      <c r="AK75" s="618"/>
      <c r="AL75" s="618"/>
      <c r="AM75" s="618"/>
      <c r="AN75" s="618"/>
      <c r="AO75" s="618"/>
      <c r="AP75" s="618"/>
      <c r="AQ75" s="618"/>
      <c r="AR75" s="618"/>
      <c r="AS75" s="621"/>
      <c r="BE75"/>
    </row>
    <row r="76" spans="2:57" ht="46.5" customHeight="1">
      <c r="B76" s="622"/>
      <c r="C76" s="623"/>
      <c r="D76" s="623"/>
      <c r="E76" s="624"/>
      <c r="F76" s="625"/>
      <c r="G76" s="623"/>
      <c r="H76" s="623"/>
      <c r="I76" s="623"/>
      <c r="J76" s="623"/>
      <c r="K76" s="623"/>
      <c r="L76" s="623"/>
      <c r="M76" s="623"/>
      <c r="N76" s="623"/>
      <c r="O76" s="623"/>
      <c r="P76" s="623"/>
      <c r="Q76" s="623"/>
      <c r="R76" s="623"/>
      <c r="S76" s="623"/>
      <c r="T76" s="623"/>
      <c r="U76" s="624"/>
      <c r="V76" s="625"/>
      <c r="W76" s="623"/>
      <c r="X76" s="624"/>
      <c r="Y76" s="625"/>
      <c r="Z76" s="623"/>
      <c r="AA76" s="624"/>
      <c r="AB76" s="625"/>
      <c r="AC76" s="623"/>
      <c r="AD76" s="623"/>
      <c r="AE76" s="623"/>
      <c r="AF76" s="623"/>
      <c r="AG76" s="623"/>
      <c r="AH76" s="623"/>
      <c r="AI76" s="623"/>
      <c r="AJ76" s="623"/>
      <c r="AK76" s="623"/>
      <c r="AL76" s="623"/>
      <c r="AM76" s="623"/>
      <c r="AN76" s="623"/>
      <c r="AO76" s="623"/>
      <c r="AP76" s="623"/>
      <c r="AQ76" s="623"/>
      <c r="AR76" s="623"/>
      <c r="AS76" s="626"/>
      <c r="BE76"/>
    </row>
    <row r="77" spans="2:57" ht="46.5" customHeight="1">
      <c r="B77" s="622"/>
      <c r="C77" s="623"/>
      <c r="D77" s="623"/>
      <c r="E77" s="624"/>
      <c r="F77" s="625"/>
      <c r="G77" s="623"/>
      <c r="H77" s="623"/>
      <c r="I77" s="623"/>
      <c r="J77" s="623"/>
      <c r="K77" s="623"/>
      <c r="L77" s="623"/>
      <c r="M77" s="623"/>
      <c r="N77" s="623"/>
      <c r="O77" s="623"/>
      <c r="P77" s="623"/>
      <c r="Q77" s="623"/>
      <c r="R77" s="623"/>
      <c r="S77" s="623"/>
      <c r="T77" s="623"/>
      <c r="U77" s="624"/>
      <c r="V77" s="625"/>
      <c r="W77" s="623"/>
      <c r="X77" s="624"/>
      <c r="Y77" s="625"/>
      <c r="Z77" s="623"/>
      <c r="AA77" s="624"/>
      <c r="AB77" s="625"/>
      <c r="AC77" s="623"/>
      <c r="AD77" s="623"/>
      <c r="AE77" s="623"/>
      <c r="AF77" s="623"/>
      <c r="AG77" s="623"/>
      <c r="AH77" s="623"/>
      <c r="AI77" s="623"/>
      <c r="AJ77" s="623"/>
      <c r="AK77" s="623"/>
      <c r="AL77" s="623"/>
      <c r="AM77" s="623"/>
      <c r="AN77" s="623"/>
      <c r="AO77" s="623"/>
      <c r="AP77" s="623"/>
      <c r="AQ77" s="623"/>
      <c r="AR77" s="623"/>
      <c r="AS77" s="626"/>
      <c r="BE77"/>
    </row>
    <row r="78" spans="2:57" ht="46.5" customHeight="1">
      <c r="B78" s="622"/>
      <c r="C78" s="623"/>
      <c r="D78" s="623"/>
      <c r="E78" s="624"/>
      <c r="F78" s="625"/>
      <c r="G78" s="623"/>
      <c r="H78" s="623"/>
      <c r="I78" s="623"/>
      <c r="J78" s="623"/>
      <c r="K78" s="623"/>
      <c r="L78" s="623"/>
      <c r="M78" s="623"/>
      <c r="N78" s="623"/>
      <c r="O78" s="623"/>
      <c r="P78" s="623"/>
      <c r="Q78" s="623"/>
      <c r="R78" s="623"/>
      <c r="S78" s="623"/>
      <c r="T78" s="623"/>
      <c r="U78" s="624"/>
      <c r="V78" s="625"/>
      <c r="W78" s="623"/>
      <c r="X78" s="624"/>
      <c r="Y78" s="625"/>
      <c r="Z78" s="623"/>
      <c r="AA78" s="624"/>
      <c r="AB78" s="625"/>
      <c r="AC78" s="623"/>
      <c r="AD78" s="623"/>
      <c r="AE78" s="623"/>
      <c r="AF78" s="623"/>
      <c r="AG78" s="623"/>
      <c r="AH78" s="623"/>
      <c r="AI78" s="623"/>
      <c r="AJ78" s="623"/>
      <c r="AK78" s="623"/>
      <c r="AL78" s="623"/>
      <c r="AM78" s="623"/>
      <c r="AN78" s="623"/>
      <c r="AO78" s="623"/>
      <c r="AP78" s="623"/>
      <c r="AQ78" s="623"/>
      <c r="AR78" s="623"/>
      <c r="AS78" s="626"/>
      <c r="BE78"/>
    </row>
    <row r="79" spans="2:57" ht="46.5" customHeight="1">
      <c r="B79" s="622"/>
      <c r="C79" s="623"/>
      <c r="D79" s="623"/>
      <c r="E79" s="624"/>
      <c r="F79" s="625"/>
      <c r="G79" s="623"/>
      <c r="H79" s="623"/>
      <c r="I79" s="623"/>
      <c r="J79" s="623"/>
      <c r="K79" s="623"/>
      <c r="L79" s="623"/>
      <c r="M79" s="623"/>
      <c r="N79" s="623"/>
      <c r="O79" s="623"/>
      <c r="P79" s="623"/>
      <c r="Q79" s="623"/>
      <c r="R79" s="623"/>
      <c r="S79" s="623"/>
      <c r="T79" s="623"/>
      <c r="U79" s="624"/>
      <c r="V79" s="625"/>
      <c r="W79" s="623"/>
      <c r="X79" s="624"/>
      <c r="Y79" s="625"/>
      <c r="Z79" s="623"/>
      <c r="AA79" s="624"/>
      <c r="AB79" s="625"/>
      <c r="AC79" s="623"/>
      <c r="AD79" s="623"/>
      <c r="AE79" s="623"/>
      <c r="AF79" s="623"/>
      <c r="AG79" s="623"/>
      <c r="AH79" s="623"/>
      <c r="AI79" s="623"/>
      <c r="AJ79" s="623"/>
      <c r="AK79" s="623"/>
      <c r="AL79" s="623"/>
      <c r="AM79" s="623"/>
      <c r="AN79" s="623"/>
      <c r="AO79" s="623"/>
      <c r="AP79" s="623"/>
      <c r="AQ79" s="623"/>
      <c r="AR79" s="623"/>
      <c r="AS79" s="626"/>
      <c r="BE79"/>
    </row>
    <row r="80" spans="2:57" ht="46.5" customHeight="1" thickBot="1">
      <c r="B80" s="622"/>
      <c r="C80" s="623"/>
      <c r="D80" s="623"/>
      <c r="E80" s="624"/>
      <c r="F80" s="625"/>
      <c r="G80" s="623"/>
      <c r="H80" s="623"/>
      <c r="I80" s="623"/>
      <c r="J80" s="623"/>
      <c r="K80" s="623"/>
      <c r="L80" s="623"/>
      <c r="M80" s="623"/>
      <c r="N80" s="623"/>
      <c r="O80" s="623"/>
      <c r="P80" s="623"/>
      <c r="Q80" s="623"/>
      <c r="R80" s="623"/>
      <c r="S80" s="623"/>
      <c r="T80" s="623"/>
      <c r="U80" s="624"/>
      <c r="V80" s="625"/>
      <c r="W80" s="623"/>
      <c r="X80" s="624"/>
      <c r="Y80" s="625"/>
      <c r="Z80" s="623"/>
      <c r="AA80" s="624"/>
      <c r="AB80" s="625"/>
      <c r="AC80" s="623"/>
      <c r="AD80" s="623"/>
      <c r="AE80" s="623"/>
      <c r="AF80" s="623"/>
      <c r="AG80" s="623"/>
      <c r="AH80" s="623"/>
      <c r="AI80" s="623"/>
      <c r="AJ80" s="623"/>
      <c r="AK80" s="623"/>
      <c r="AL80" s="623"/>
      <c r="AM80" s="623"/>
      <c r="AN80" s="623"/>
      <c r="AO80" s="623"/>
      <c r="AP80" s="623"/>
      <c r="AQ80" s="623"/>
      <c r="AR80" s="623"/>
      <c r="AS80" s="626"/>
      <c r="BE80"/>
    </row>
    <row r="81" spans="2:57" ht="46.5" customHeight="1">
      <c r="B81" s="612" t="s">
        <v>36</v>
      </c>
      <c r="C81" s="613"/>
      <c r="D81" s="613"/>
      <c r="E81" s="613"/>
      <c r="F81" s="613"/>
      <c r="G81" s="613"/>
      <c r="H81" s="613"/>
      <c r="I81" s="613"/>
      <c r="J81" s="613"/>
      <c r="K81" s="613"/>
      <c r="L81" s="613"/>
      <c r="M81" s="613"/>
      <c r="N81" s="613"/>
      <c r="O81" s="613"/>
      <c r="P81" s="613"/>
      <c r="Q81" s="613"/>
      <c r="R81" s="613"/>
      <c r="S81" s="613"/>
      <c r="T81" s="613"/>
      <c r="U81" s="613"/>
      <c r="V81" s="613"/>
      <c r="W81" s="613"/>
      <c r="X81" s="613"/>
      <c r="Y81" s="613"/>
      <c r="Z81" s="613"/>
      <c r="AA81" s="613"/>
      <c r="AB81" s="613"/>
      <c r="AC81" s="613"/>
      <c r="AD81" s="613"/>
      <c r="AE81" s="613"/>
      <c r="AF81" s="613"/>
      <c r="AG81" s="613"/>
      <c r="AH81" s="613"/>
      <c r="AI81" s="613"/>
      <c r="AJ81" s="613"/>
      <c r="AK81" s="613"/>
      <c r="AL81" s="613"/>
      <c r="AM81" s="613"/>
      <c r="AN81" s="613"/>
      <c r="AO81" s="613"/>
      <c r="AP81" s="613"/>
      <c r="AQ81" s="613"/>
      <c r="AR81" s="613"/>
      <c r="AS81" s="616"/>
      <c r="BE81"/>
    </row>
    <row r="82" spans="2:57" ht="192.75" customHeight="1" thickBot="1">
      <c r="B82" s="630"/>
      <c r="C82" s="631"/>
      <c r="D82" s="631"/>
      <c r="E82" s="631"/>
      <c r="F82" s="631"/>
      <c r="G82" s="631"/>
      <c r="H82" s="631"/>
      <c r="I82" s="631"/>
      <c r="J82" s="631"/>
      <c r="K82" s="631"/>
      <c r="L82" s="631"/>
      <c r="M82" s="631"/>
      <c r="N82" s="631"/>
      <c r="O82" s="631"/>
      <c r="P82" s="631"/>
      <c r="Q82" s="631"/>
      <c r="R82" s="631"/>
      <c r="S82" s="631"/>
      <c r="T82" s="631"/>
      <c r="U82" s="631"/>
      <c r="V82" s="631"/>
      <c r="W82" s="631"/>
      <c r="X82" s="631"/>
      <c r="Y82" s="631"/>
      <c r="Z82" s="631"/>
      <c r="AA82" s="631"/>
      <c r="AB82" s="631"/>
      <c r="AC82" s="631"/>
      <c r="AD82" s="631"/>
      <c r="AE82" s="631"/>
      <c r="AF82" s="631"/>
      <c r="AG82" s="631"/>
      <c r="AH82" s="631"/>
      <c r="AI82" s="631"/>
      <c r="AJ82" s="631"/>
      <c r="AK82" s="631"/>
      <c r="AL82" s="631"/>
      <c r="AM82" s="631"/>
      <c r="AN82" s="631"/>
      <c r="AO82" s="631"/>
      <c r="AP82" s="631"/>
      <c r="AQ82" s="631"/>
      <c r="AR82" s="631"/>
      <c r="AS82" s="632"/>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406" t="s">
        <v>43</v>
      </c>
      <c r="D84" s="407"/>
      <c r="E84" s="407"/>
      <c r="F84" s="407"/>
      <c r="G84" s="407"/>
      <c r="H84" s="407"/>
      <c r="I84" s="407"/>
      <c r="J84" s="407"/>
      <c r="K84" s="407"/>
      <c r="L84" s="407"/>
      <c r="M84" s="407"/>
      <c r="N84" s="407"/>
      <c r="O84" s="407"/>
      <c r="P84" s="407"/>
      <c r="Q84" s="407"/>
      <c r="R84" s="407"/>
      <c r="S84" s="407"/>
      <c r="T84" s="407"/>
      <c r="U84" s="407"/>
      <c r="V84" s="407"/>
      <c r="W84" s="408"/>
      <c r="X84" s="406" t="s">
        <v>44</v>
      </c>
      <c r="Y84" s="407"/>
      <c r="Z84" s="407"/>
      <c r="AA84" s="407"/>
      <c r="AB84" s="407"/>
      <c r="AC84" s="407"/>
      <c r="AD84" s="407"/>
      <c r="AE84" s="407"/>
      <c r="AF84" s="407"/>
      <c r="AG84" s="407"/>
      <c r="AH84" s="407"/>
      <c r="AI84" s="407"/>
      <c r="AJ84" s="407"/>
      <c r="AK84" s="407"/>
      <c r="AL84" s="407"/>
      <c r="AM84" s="407"/>
      <c r="AN84" s="407"/>
      <c r="AO84" s="407"/>
      <c r="AP84" s="407"/>
      <c r="AQ84" s="407"/>
      <c r="AR84" s="408"/>
      <c r="AS84" s="8"/>
      <c r="BE84"/>
    </row>
    <row r="85" spans="2:57" ht="46.5" customHeight="1">
      <c r="B85" s="10"/>
      <c r="C85" s="473" t="s">
        <v>40</v>
      </c>
      <c r="D85" s="438"/>
      <c r="E85" s="438"/>
      <c r="F85" s="438"/>
      <c r="G85" s="438"/>
      <c r="H85" s="438"/>
      <c r="I85" s="449"/>
      <c r="J85" s="473" t="s">
        <v>41</v>
      </c>
      <c r="K85" s="438"/>
      <c r="L85" s="438"/>
      <c r="M85" s="438"/>
      <c r="N85" s="438"/>
      <c r="O85" s="438"/>
      <c r="P85" s="449"/>
      <c r="Q85" s="473" t="s">
        <v>42</v>
      </c>
      <c r="R85" s="438"/>
      <c r="S85" s="438"/>
      <c r="T85" s="438"/>
      <c r="U85" s="438"/>
      <c r="V85" s="438"/>
      <c r="W85" s="449"/>
      <c r="X85" s="473" t="s">
        <v>40</v>
      </c>
      <c r="Y85" s="438"/>
      <c r="Z85" s="438"/>
      <c r="AA85" s="438"/>
      <c r="AB85" s="438"/>
      <c r="AC85" s="438"/>
      <c r="AD85" s="449"/>
      <c r="AE85" s="473" t="s">
        <v>41</v>
      </c>
      <c r="AF85" s="438"/>
      <c r="AG85" s="438"/>
      <c r="AH85" s="438"/>
      <c r="AI85" s="438"/>
      <c r="AJ85" s="438"/>
      <c r="AK85" s="449"/>
      <c r="AL85" s="473" t="s">
        <v>42</v>
      </c>
      <c r="AM85" s="438"/>
      <c r="AN85" s="438"/>
      <c r="AO85" s="438"/>
      <c r="AP85" s="438"/>
      <c r="AQ85" s="438"/>
      <c r="AR85" s="449"/>
      <c r="AS85" s="11"/>
      <c r="BE85"/>
    </row>
    <row r="86" spans="2:57" ht="46.5" customHeight="1">
      <c r="B86" s="10"/>
      <c r="C86" s="517"/>
      <c r="D86" s="518"/>
      <c r="E86" s="518"/>
      <c r="F86" s="518"/>
      <c r="G86" s="518"/>
      <c r="H86" s="518"/>
      <c r="I86" s="519"/>
      <c r="J86" s="517"/>
      <c r="K86" s="518"/>
      <c r="L86" s="518"/>
      <c r="M86" s="518"/>
      <c r="N86" s="518"/>
      <c r="O86" s="518"/>
      <c r="P86" s="519"/>
      <c r="Q86" s="520"/>
      <c r="R86" s="521"/>
      <c r="S86" s="521"/>
      <c r="T86" s="521"/>
      <c r="U86" s="521"/>
      <c r="V86" s="521"/>
      <c r="W86" s="522"/>
      <c r="X86" s="517"/>
      <c r="Y86" s="518"/>
      <c r="Z86" s="518"/>
      <c r="AA86" s="518"/>
      <c r="AB86" s="518"/>
      <c r="AC86" s="518"/>
      <c r="AD86" s="519"/>
      <c r="AE86" s="517"/>
      <c r="AF86" s="518"/>
      <c r="AG86" s="518"/>
      <c r="AH86" s="518"/>
      <c r="AI86" s="518"/>
      <c r="AJ86" s="518"/>
      <c r="AK86" s="519"/>
      <c r="AL86" s="520"/>
      <c r="AM86" s="521"/>
      <c r="AN86" s="521"/>
      <c r="AO86" s="521"/>
      <c r="AP86" s="521"/>
      <c r="AQ86" s="521"/>
      <c r="AR86" s="522"/>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heet="1" objects="1" scenarios="1" selectLockedCells="1" autoFilter="0"/>
  <mergeCells count="450">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Y23:AB23"/>
    <mergeCell ref="B22:C23"/>
    <mergeCell ref="D22:P23"/>
    <mergeCell ref="Q22:X23"/>
    <mergeCell ref="Y22:AB22"/>
    <mergeCell ref="AC22:AF23"/>
    <mergeCell ref="AG22:AJ23"/>
    <mergeCell ref="AK20:AN21"/>
    <mergeCell ref="AO20:AP21"/>
    <mergeCell ref="AQ20:AQ21"/>
    <mergeCell ref="AR20:AR21"/>
    <mergeCell ref="AS20:AS21"/>
    <mergeCell ref="Y21:AB21"/>
    <mergeCell ref="B20:C21"/>
    <mergeCell ref="D20:P21"/>
    <mergeCell ref="Q20:X21"/>
    <mergeCell ref="Y20:AB20"/>
    <mergeCell ref="AC20:AF21"/>
    <mergeCell ref="AG20:AJ21"/>
    <mergeCell ref="AK18:AN19"/>
    <mergeCell ref="AO18:AP19"/>
    <mergeCell ref="AQ18:AQ19"/>
    <mergeCell ref="AR18:AR19"/>
    <mergeCell ref="AS18:AS19"/>
    <mergeCell ref="Y19:AB19"/>
    <mergeCell ref="B18:C19"/>
    <mergeCell ref="D18:P19"/>
    <mergeCell ref="Q18:X19"/>
    <mergeCell ref="Y18:AB18"/>
    <mergeCell ref="AC18:AF19"/>
    <mergeCell ref="AG18:AJ19"/>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s>
  <conditionalFormatting sqref="AF11">
    <cfRule type="expression" dxfId="1725" priority="9">
      <formula>$V11="y"</formula>
    </cfRule>
    <cfRule type="expression" dxfId="1724" priority="10">
      <formula>$T11="y"</formula>
    </cfRule>
  </conditionalFormatting>
  <conditionalFormatting sqref="AF7">
    <cfRule type="expression" dxfId="1723" priority="13">
      <formula>$V7="y"</formula>
    </cfRule>
    <cfRule type="expression" dxfId="1722" priority="14">
      <formula>$T7="y"</formula>
    </cfRule>
  </conditionalFormatting>
  <conditionalFormatting sqref="AF9">
    <cfRule type="expression" dxfId="1721" priority="11">
      <formula>$V9="y"</formula>
    </cfRule>
    <cfRule type="expression" dxfId="1720" priority="12">
      <formula>$T9="y"</formula>
    </cfRule>
  </conditionalFormatting>
  <conditionalFormatting sqref="Y14:AB19 Y26:AB73">
    <cfRule type="expression" dxfId="1719" priority="8">
      <formula>OR(ISNUMBER(SEARCH("Hold Point",Y14)),ISNUMBER(SEARCH("Witness Point",Y14)))</formula>
    </cfRule>
  </conditionalFormatting>
  <conditionalFormatting sqref="AK14:AN73">
    <cfRule type="expression" dxfId="1718" priority="7">
      <formula>OR(Y14="Check Item",Y14="Milestone")</formula>
    </cfRule>
  </conditionalFormatting>
  <conditionalFormatting sqref="Y24:AB24">
    <cfRule type="expression" dxfId="1717" priority="4">
      <formula>OR(ISNUMBER(SEARCH("Hold Point",Y24)),ISNUMBER(SEARCH("Witness Point",Y24)))</formula>
    </cfRule>
  </conditionalFormatting>
  <conditionalFormatting sqref="Y25:AB25">
    <cfRule type="expression" dxfId="1716" priority="3">
      <formula>OR(ISNUMBER(SEARCH("Hold Point",Y25)),ISNUMBER(SEARCH("Witness Point",Y25)))</formula>
    </cfRule>
  </conditionalFormatting>
  <conditionalFormatting sqref="Y22:AB23">
    <cfRule type="expression" dxfId="1715" priority="2">
      <formula>OR(ISNUMBER(SEARCH("Hold Point",Y22)),ISNUMBER(SEARCH("Witness Point",Y22)))</formula>
    </cfRule>
  </conditionalFormatting>
  <conditionalFormatting sqref="Y20:AB21">
    <cfRule type="expression" dxfId="1714" priority="1">
      <formula>OR(ISNUMBER(SEARCH("Hold Point",Y20)),ISNUMBER(SEARCH("Witness Point",Y20)))</formula>
    </cfRule>
  </conditionalFormatting>
  <pageMargins left="0.62992125984251968" right="0.23622047244094488" top="0.82677165354330706" bottom="0.23622047244094488" header="0.31496062992125984" footer="0.31496062992125984"/>
  <pageSetup paperSize="9" scale="57" fitToHeight="0" orientation="portrait"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4">
    <pageSetUpPr fitToPage="1"/>
  </sheetPr>
  <dimension ref="A1:BR100"/>
  <sheetViews>
    <sheetView topLeftCell="A8" zoomScale="85" zoomScaleNormal="85" workbookViewId="0">
      <selection activeCell="AO22" sqref="AO22:AP23"/>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Traffic Management</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Traffic Management</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441" t="s">
        <v>28</v>
      </c>
      <c r="AK4" s="442"/>
      <c r="AL4" s="442"/>
      <c r="AM4" s="442"/>
      <c r="AN4" s="442"/>
      <c r="AO4" s="442"/>
      <c r="AP4" s="442"/>
      <c r="AQ4" s="442"/>
      <c r="AR4" s="442"/>
      <c r="AS4" s="564"/>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e">
        <f>'Lot Register'!#REF!</f>
        <v>#REF!</v>
      </c>
      <c r="AG5" s="460"/>
      <c r="AH5" s="460"/>
      <c r="AI5" s="461"/>
      <c r="AJ5" s="533"/>
      <c r="AK5" s="534"/>
      <c r="AL5" s="534"/>
      <c r="AM5" s="534"/>
      <c r="AN5" s="534"/>
      <c r="AO5" s="534"/>
      <c r="AP5" s="534"/>
      <c r="AQ5" s="534"/>
      <c r="AR5" s="534"/>
      <c r="AS5" s="565"/>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533"/>
      <c r="AK6" s="534"/>
      <c r="AL6" s="534"/>
      <c r="AM6" s="534"/>
      <c r="AN6" s="534"/>
      <c r="AO6" s="534"/>
      <c r="AP6" s="534"/>
      <c r="AQ6" s="534"/>
      <c r="AR6" s="534"/>
      <c r="AS6" s="565"/>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Register'!$I$2), "", 'Lot Register'!$I$2)</f>
        <v>0</v>
      </c>
      <c r="AG7" s="469"/>
      <c r="AH7" s="469"/>
      <c r="AI7" s="470"/>
      <c r="AJ7" s="533"/>
      <c r="AK7" s="534"/>
      <c r="AL7" s="534"/>
      <c r="AM7" s="534"/>
      <c r="AN7" s="534"/>
      <c r="AO7" s="534"/>
      <c r="AP7" s="534"/>
      <c r="AQ7" s="534"/>
      <c r="AR7" s="534"/>
      <c r="AS7" s="565"/>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t="s">
        <v>651</v>
      </c>
      <c r="AK8" s="574"/>
      <c r="AL8" s="574"/>
      <c r="AM8" s="574"/>
      <c r="AN8" s="566" t="s">
        <v>84</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Register'!$J$2), "", 'Lot Register'!$J$2)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t="e">
        <f>IF(ISBLANK('Lot Register'!#REF!), "", 'Lot Register'!#REF!)</f>
        <v>#REF!</v>
      </c>
      <c r="AE10" s="449"/>
      <c r="AF10" s="451" t="s">
        <v>30</v>
      </c>
      <c r="AG10" s="451"/>
      <c r="AH10" s="451"/>
      <c r="AI10" s="452"/>
      <c r="AJ10" s="573"/>
      <c r="AK10" s="574"/>
      <c r="AL10" s="574"/>
      <c r="AM10" s="574"/>
      <c r="AN10" s="566"/>
      <c r="AO10" s="566"/>
      <c r="AP10" s="566"/>
      <c r="AQ10" s="566"/>
      <c r="AR10" s="566"/>
      <c r="AS10" s="567"/>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Register'!$K$2), "", 'Lot Register'!$K$2)</f>
        <v>45343</v>
      </c>
      <c r="AG11" s="496"/>
      <c r="AH11" s="496"/>
      <c r="AI11" s="497"/>
      <c r="AJ11" s="575"/>
      <c r="AK11" s="576"/>
      <c r="AL11" s="576"/>
      <c r="AM11" s="576"/>
      <c r="AN11" s="381"/>
      <c r="AO11" s="381"/>
      <c r="AP11" s="381"/>
      <c r="AQ11" s="381"/>
      <c r="AR11" s="381"/>
      <c r="AS11" s="568"/>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t="s">
        <v>39</v>
      </c>
      <c r="AH13" s="439"/>
      <c r="AI13" s="439"/>
      <c r="AJ13" s="439"/>
      <c r="AK13" s="439" t="s">
        <v>27</v>
      </c>
      <c r="AL13" s="439"/>
      <c r="AM13" s="439"/>
      <c r="AN13" s="439"/>
      <c r="AO13" s="571"/>
      <c r="AP13" s="571"/>
      <c r="AQ13" s="571"/>
      <c r="AR13" s="571"/>
      <c r="AS13" s="572"/>
      <c r="BE13"/>
    </row>
    <row r="14" spans="1:70" ht="22.5" customHeight="1">
      <c r="B14" s="553">
        <v>1</v>
      </c>
      <c r="C14" s="549"/>
      <c r="D14" s="507" t="s">
        <v>652</v>
      </c>
      <c r="E14" s="508"/>
      <c r="F14" s="508"/>
      <c r="G14" s="508"/>
      <c r="H14" s="508"/>
      <c r="I14" s="508"/>
      <c r="J14" s="508"/>
      <c r="K14" s="508"/>
      <c r="L14" s="508"/>
      <c r="M14" s="508"/>
      <c r="N14" s="508"/>
      <c r="O14" s="508"/>
      <c r="P14" s="509"/>
      <c r="Q14" s="507" t="s">
        <v>479</v>
      </c>
      <c r="R14" s="508"/>
      <c r="S14" s="508"/>
      <c r="T14" s="508"/>
      <c r="U14" s="508"/>
      <c r="V14" s="508"/>
      <c r="W14" s="508"/>
      <c r="X14" s="509"/>
      <c r="Y14" s="507" t="s">
        <v>24</v>
      </c>
      <c r="Z14" s="508"/>
      <c r="AA14" s="508"/>
      <c r="AB14" s="509"/>
      <c r="AC14" s="507"/>
      <c r="AD14" s="508"/>
      <c r="AE14" s="508"/>
      <c r="AF14" s="509"/>
      <c r="AG14" s="507"/>
      <c r="AH14" s="508"/>
      <c r="AI14" s="508"/>
      <c r="AJ14" s="509"/>
      <c r="AK14" s="507"/>
      <c r="AL14" s="508"/>
      <c r="AM14" s="508"/>
      <c r="AN14" s="509"/>
      <c r="AO14" s="475"/>
      <c r="AP14" s="593"/>
      <c r="AQ14" s="594"/>
      <c r="AR14" s="595"/>
      <c r="AS14" s="596"/>
      <c r="BE14"/>
    </row>
    <row r="15" spans="1:70" ht="31.5" customHeight="1">
      <c r="B15" s="592"/>
      <c r="C15" s="532"/>
      <c r="D15" s="412"/>
      <c r="E15" s="413"/>
      <c r="F15" s="413"/>
      <c r="G15" s="413"/>
      <c r="H15" s="413"/>
      <c r="I15" s="413"/>
      <c r="J15" s="413"/>
      <c r="K15" s="413"/>
      <c r="L15" s="413"/>
      <c r="M15" s="413"/>
      <c r="N15" s="413"/>
      <c r="O15" s="413"/>
      <c r="P15" s="414"/>
      <c r="Q15" s="412"/>
      <c r="R15" s="413"/>
      <c r="S15" s="413"/>
      <c r="T15" s="413"/>
      <c r="U15" s="413"/>
      <c r="V15" s="413"/>
      <c r="W15" s="413"/>
      <c r="X15" s="414"/>
      <c r="Y15" s="412" t="s">
        <v>653</v>
      </c>
      <c r="Z15" s="413"/>
      <c r="AA15" s="413"/>
      <c r="AB15" s="414"/>
      <c r="AC15" s="412"/>
      <c r="AD15" s="413"/>
      <c r="AE15" s="413"/>
      <c r="AF15" s="414"/>
      <c r="AG15" s="412"/>
      <c r="AH15" s="413"/>
      <c r="AI15" s="413"/>
      <c r="AJ15" s="414"/>
      <c r="AK15" s="412"/>
      <c r="AL15" s="413"/>
      <c r="AM15" s="413"/>
      <c r="AN15" s="414"/>
      <c r="AO15" s="545"/>
      <c r="AP15" s="556"/>
      <c r="AQ15" s="587"/>
      <c r="AR15" s="589"/>
      <c r="AS15" s="591"/>
      <c r="BE15"/>
    </row>
    <row r="16" spans="1:70" ht="22.5" customHeight="1">
      <c r="B16" s="592">
        <v>2</v>
      </c>
      <c r="C16" s="532"/>
      <c r="D16" s="406" t="s">
        <v>654</v>
      </c>
      <c r="E16" s="407"/>
      <c r="F16" s="407"/>
      <c r="G16" s="407"/>
      <c r="H16" s="407"/>
      <c r="I16" s="407"/>
      <c r="J16" s="407"/>
      <c r="K16" s="407"/>
      <c r="L16" s="407"/>
      <c r="M16" s="407"/>
      <c r="N16" s="407"/>
      <c r="O16" s="407"/>
      <c r="P16" s="408"/>
      <c r="Q16" s="409" t="s">
        <v>91</v>
      </c>
      <c r="R16" s="410"/>
      <c r="S16" s="410"/>
      <c r="T16" s="410"/>
      <c r="U16" s="410"/>
      <c r="V16" s="410"/>
      <c r="W16" s="410"/>
      <c r="X16" s="411"/>
      <c r="Y16" s="406" t="s">
        <v>24</v>
      </c>
      <c r="Z16" s="407"/>
      <c r="AA16" s="407"/>
      <c r="AB16" s="408"/>
      <c r="AC16" s="406"/>
      <c r="AD16" s="407"/>
      <c r="AE16" s="407"/>
      <c r="AF16" s="408"/>
      <c r="AG16" s="406"/>
      <c r="AH16" s="407"/>
      <c r="AI16" s="407"/>
      <c r="AJ16" s="408"/>
      <c r="AK16" s="406"/>
      <c r="AL16" s="407"/>
      <c r="AM16" s="407"/>
      <c r="AN16" s="408"/>
      <c r="AO16" s="542"/>
      <c r="AP16" s="554"/>
      <c r="AQ16" s="586"/>
      <c r="AR16" s="588"/>
      <c r="AS16" s="590"/>
      <c r="BE16"/>
    </row>
    <row r="17" spans="2:57" ht="29.25" customHeight="1">
      <c r="B17" s="592"/>
      <c r="C17" s="532"/>
      <c r="D17" s="412"/>
      <c r="E17" s="413"/>
      <c r="F17" s="413"/>
      <c r="G17" s="413"/>
      <c r="H17" s="413"/>
      <c r="I17" s="413"/>
      <c r="J17" s="413"/>
      <c r="K17" s="413"/>
      <c r="L17" s="413"/>
      <c r="M17" s="413"/>
      <c r="N17" s="413"/>
      <c r="O17" s="413"/>
      <c r="P17" s="414"/>
      <c r="Q17" s="412"/>
      <c r="R17" s="413"/>
      <c r="S17" s="413"/>
      <c r="T17" s="413"/>
      <c r="U17" s="413"/>
      <c r="V17" s="413"/>
      <c r="W17" s="413"/>
      <c r="X17" s="414"/>
      <c r="Y17" s="412" t="s">
        <v>655</v>
      </c>
      <c r="Z17" s="413"/>
      <c r="AA17" s="413"/>
      <c r="AB17" s="414"/>
      <c r="AC17" s="412"/>
      <c r="AD17" s="413"/>
      <c r="AE17" s="413"/>
      <c r="AF17" s="414"/>
      <c r="AG17" s="412"/>
      <c r="AH17" s="413"/>
      <c r="AI17" s="413"/>
      <c r="AJ17" s="414"/>
      <c r="AK17" s="412"/>
      <c r="AL17" s="413"/>
      <c r="AM17" s="413"/>
      <c r="AN17" s="414"/>
      <c r="AO17" s="545"/>
      <c r="AP17" s="556"/>
      <c r="AQ17" s="587"/>
      <c r="AR17" s="589"/>
      <c r="AS17" s="591"/>
      <c r="BE17"/>
    </row>
    <row r="18" spans="2:57" ht="22.5" customHeight="1">
      <c r="B18" s="592">
        <v>3</v>
      </c>
      <c r="C18" s="532"/>
      <c r="D18" s="406" t="s">
        <v>656</v>
      </c>
      <c r="E18" s="407"/>
      <c r="F18" s="407"/>
      <c r="G18" s="407"/>
      <c r="H18" s="407"/>
      <c r="I18" s="407"/>
      <c r="J18" s="407"/>
      <c r="K18" s="407"/>
      <c r="L18" s="407"/>
      <c r="M18" s="407"/>
      <c r="N18" s="407"/>
      <c r="O18" s="407"/>
      <c r="P18" s="408"/>
      <c r="Q18" s="409" t="s">
        <v>91</v>
      </c>
      <c r="R18" s="410"/>
      <c r="S18" s="410"/>
      <c r="T18" s="410"/>
      <c r="U18" s="410"/>
      <c r="V18" s="410"/>
      <c r="W18" s="410"/>
      <c r="X18" s="411"/>
      <c r="Y18" s="406" t="s">
        <v>85</v>
      </c>
      <c r="Z18" s="407"/>
      <c r="AA18" s="407"/>
      <c r="AB18" s="408"/>
      <c r="AC18" s="406"/>
      <c r="AD18" s="407"/>
      <c r="AE18" s="407"/>
      <c r="AF18" s="408"/>
      <c r="AG18" s="406"/>
      <c r="AH18" s="407"/>
      <c r="AI18" s="407"/>
      <c r="AJ18" s="408"/>
      <c r="AK18" s="406"/>
      <c r="AL18" s="407"/>
      <c r="AM18" s="407"/>
      <c r="AN18" s="408"/>
      <c r="AO18" s="542"/>
      <c r="AP18" s="554"/>
      <c r="AQ18" s="586"/>
      <c r="AR18" s="588"/>
      <c r="AS18" s="590"/>
      <c r="BE18"/>
    </row>
    <row r="19" spans="2:57" ht="45.75" customHeight="1">
      <c r="B19" s="592"/>
      <c r="C19" s="532"/>
      <c r="D19" s="412"/>
      <c r="E19" s="413"/>
      <c r="F19" s="413"/>
      <c r="G19" s="413"/>
      <c r="H19" s="413"/>
      <c r="I19" s="413"/>
      <c r="J19" s="413"/>
      <c r="K19" s="413"/>
      <c r="L19" s="413"/>
      <c r="M19" s="413"/>
      <c r="N19" s="413"/>
      <c r="O19" s="413"/>
      <c r="P19" s="414"/>
      <c r="Q19" s="412"/>
      <c r="R19" s="413"/>
      <c r="S19" s="413"/>
      <c r="T19" s="413"/>
      <c r="U19" s="413"/>
      <c r="V19" s="413"/>
      <c r="W19" s="413"/>
      <c r="X19" s="414"/>
      <c r="Y19" s="412" t="s">
        <v>661</v>
      </c>
      <c r="Z19" s="413"/>
      <c r="AA19" s="413"/>
      <c r="AB19" s="414"/>
      <c r="AC19" s="412"/>
      <c r="AD19" s="413"/>
      <c r="AE19" s="413"/>
      <c r="AF19" s="414"/>
      <c r="AG19" s="412"/>
      <c r="AH19" s="413"/>
      <c r="AI19" s="413"/>
      <c r="AJ19" s="414"/>
      <c r="AK19" s="412"/>
      <c r="AL19" s="413"/>
      <c r="AM19" s="413"/>
      <c r="AN19" s="414"/>
      <c r="AO19" s="545"/>
      <c r="AP19" s="556"/>
      <c r="AQ19" s="587"/>
      <c r="AR19" s="589"/>
      <c r="AS19" s="591"/>
      <c r="BE19"/>
    </row>
    <row r="20" spans="2:57" ht="22.5" customHeight="1">
      <c r="B20" s="592">
        <v>4</v>
      </c>
      <c r="C20" s="532"/>
      <c r="D20" s="406" t="s">
        <v>657</v>
      </c>
      <c r="E20" s="407"/>
      <c r="F20" s="407"/>
      <c r="G20" s="407"/>
      <c r="H20" s="407"/>
      <c r="I20" s="407"/>
      <c r="J20" s="407"/>
      <c r="K20" s="407"/>
      <c r="L20" s="407"/>
      <c r="M20" s="407"/>
      <c r="N20" s="407"/>
      <c r="O20" s="407"/>
      <c r="P20" s="408"/>
      <c r="Q20" s="409" t="s">
        <v>91</v>
      </c>
      <c r="R20" s="410"/>
      <c r="S20" s="410"/>
      <c r="T20" s="410"/>
      <c r="U20" s="410"/>
      <c r="V20" s="410"/>
      <c r="W20" s="410"/>
      <c r="X20" s="411"/>
      <c r="Y20" s="406" t="s">
        <v>24</v>
      </c>
      <c r="Z20" s="407"/>
      <c r="AA20" s="407"/>
      <c r="AB20" s="408"/>
      <c r="AC20" s="406"/>
      <c r="AD20" s="407"/>
      <c r="AE20" s="407"/>
      <c r="AF20" s="408"/>
      <c r="AG20" s="406"/>
      <c r="AH20" s="407"/>
      <c r="AI20" s="407"/>
      <c r="AJ20" s="408"/>
      <c r="AK20" s="406"/>
      <c r="AL20" s="407"/>
      <c r="AM20" s="407"/>
      <c r="AN20" s="408"/>
      <c r="AO20" s="542"/>
      <c r="AP20" s="554"/>
      <c r="AQ20" s="586"/>
      <c r="AR20" s="588"/>
      <c r="AS20" s="590"/>
      <c r="BE20"/>
    </row>
    <row r="21" spans="2:57" ht="42.75" customHeight="1">
      <c r="B21" s="592"/>
      <c r="C21" s="532"/>
      <c r="D21" s="412"/>
      <c r="E21" s="413"/>
      <c r="F21" s="413"/>
      <c r="G21" s="413"/>
      <c r="H21" s="413"/>
      <c r="I21" s="413"/>
      <c r="J21" s="413"/>
      <c r="K21" s="413"/>
      <c r="L21" s="413"/>
      <c r="M21" s="413"/>
      <c r="N21" s="413"/>
      <c r="O21" s="413"/>
      <c r="P21" s="414"/>
      <c r="Q21" s="412"/>
      <c r="R21" s="413"/>
      <c r="S21" s="413"/>
      <c r="T21" s="413"/>
      <c r="U21" s="413"/>
      <c r="V21" s="413"/>
      <c r="W21" s="413"/>
      <c r="X21" s="414"/>
      <c r="Y21" s="412" t="s">
        <v>658</v>
      </c>
      <c r="Z21" s="413"/>
      <c r="AA21" s="413"/>
      <c r="AB21" s="414"/>
      <c r="AC21" s="412"/>
      <c r="AD21" s="413"/>
      <c r="AE21" s="413"/>
      <c r="AF21" s="414"/>
      <c r="AG21" s="412"/>
      <c r="AH21" s="413"/>
      <c r="AI21" s="413"/>
      <c r="AJ21" s="414"/>
      <c r="AK21" s="412"/>
      <c r="AL21" s="413"/>
      <c r="AM21" s="413"/>
      <c r="AN21" s="414"/>
      <c r="AO21" s="545"/>
      <c r="AP21" s="556"/>
      <c r="AQ21" s="587"/>
      <c r="AR21" s="589"/>
      <c r="AS21" s="591"/>
      <c r="BE21"/>
    </row>
    <row r="22" spans="2:57" ht="22.5" customHeight="1">
      <c r="B22" s="592">
        <v>5</v>
      </c>
      <c r="C22" s="532"/>
      <c r="D22" s="406" t="s">
        <v>659</v>
      </c>
      <c r="E22" s="407"/>
      <c r="F22" s="407"/>
      <c r="G22" s="407"/>
      <c r="H22" s="407"/>
      <c r="I22" s="407"/>
      <c r="J22" s="407"/>
      <c r="K22" s="407"/>
      <c r="L22" s="407"/>
      <c r="M22" s="407"/>
      <c r="N22" s="407"/>
      <c r="O22" s="407"/>
      <c r="P22" s="408"/>
      <c r="Q22" s="409" t="s">
        <v>91</v>
      </c>
      <c r="R22" s="410"/>
      <c r="S22" s="410"/>
      <c r="T22" s="410"/>
      <c r="U22" s="410"/>
      <c r="V22" s="410"/>
      <c r="W22" s="410"/>
      <c r="X22" s="411"/>
      <c r="Y22" s="406" t="s">
        <v>24</v>
      </c>
      <c r="Z22" s="407"/>
      <c r="AA22" s="407"/>
      <c r="AB22" s="408"/>
      <c r="AC22" s="406"/>
      <c r="AD22" s="407"/>
      <c r="AE22" s="407"/>
      <c r="AF22" s="408"/>
      <c r="AG22" s="406"/>
      <c r="AH22" s="407"/>
      <c r="AI22" s="407"/>
      <c r="AJ22" s="408"/>
      <c r="AK22" s="406"/>
      <c r="AL22" s="407"/>
      <c r="AM22" s="407"/>
      <c r="AN22" s="408"/>
      <c r="AO22" s="542"/>
      <c r="AP22" s="554"/>
      <c r="AQ22" s="586"/>
      <c r="AR22" s="588"/>
      <c r="AS22" s="590"/>
      <c r="BE22"/>
    </row>
    <row r="23" spans="2:57" ht="48" customHeight="1">
      <c r="B23" s="592"/>
      <c r="C23" s="532"/>
      <c r="D23" s="412"/>
      <c r="E23" s="413"/>
      <c r="F23" s="413"/>
      <c r="G23" s="413"/>
      <c r="H23" s="413"/>
      <c r="I23" s="413"/>
      <c r="J23" s="413"/>
      <c r="K23" s="413"/>
      <c r="L23" s="413"/>
      <c r="M23" s="413"/>
      <c r="N23" s="413"/>
      <c r="O23" s="413"/>
      <c r="P23" s="414"/>
      <c r="Q23" s="412"/>
      <c r="R23" s="413"/>
      <c r="S23" s="413"/>
      <c r="T23" s="413"/>
      <c r="U23" s="413"/>
      <c r="V23" s="413"/>
      <c r="W23" s="413"/>
      <c r="X23" s="414"/>
      <c r="Y23" s="412" t="s">
        <v>658</v>
      </c>
      <c r="Z23" s="413"/>
      <c r="AA23" s="413"/>
      <c r="AB23" s="414"/>
      <c r="AC23" s="412"/>
      <c r="AD23" s="413"/>
      <c r="AE23" s="413"/>
      <c r="AF23" s="414"/>
      <c r="AG23" s="412"/>
      <c r="AH23" s="413"/>
      <c r="AI23" s="413"/>
      <c r="AJ23" s="414"/>
      <c r="AK23" s="412"/>
      <c r="AL23" s="413"/>
      <c r="AM23" s="413"/>
      <c r="AN23" s="414"/>
      <c r="AO23" s="545"/>
      <c r="AP23" s="556"/>
      <c r="AQ23" s="587"/>
      <c r="AR23" s="589"/>
      <c r="AS23" s="591"/>
      <c r="BE23"/>
    </row>
    <row r="24" spans="2:57" ht="22.5" customHeight="1">
      <c r="B24" s="592">
        <v>6</v>
      </c>
      <c r="C24" s="532"/>
      <c r="D24" s="406" t="s">
        <v>660</v>
      </c>
      <c r="E24" s="407"/>
      <c r="F24" s="407"/>
      <c r="G24" s="407"/>
      <c r="H24" s="407"/>
      <c r="I24" s="407"/>
      <c r="J24" s="407"/>
      <c r="K24" s="407"/>
      <c r="L24" s="407"/>
      <c r="M24" s="407"/>
      <c r="N24" s="407"/>
      <c r="O24" s="407"/>
      <c r="P24" s="408"/>
      <c r="Q24" s="409" t="s">
        <v>91</v>
      </c>
      <c r="R24" s="410"/>
      <c r="S24" s="410"/>
      <c r="T24" s="410"/>
      <c r="U24" s="410"/>
      <c r="V24" s="410"/>
      <c r="W24" s="410"/>
      <c r="X24" s="411"/>
      <c r="Y24" s="406" t="s">
        <v>24</v>
      </c>
      <c r="Z24" s="407"/>
      <c r="AA24" s="407"/>
      <c r="AB24" s="408"/>
      <c r="AC24" s="406"/>
      <c r="AD24" s="407"/>
      <c r="AE24" s="407"/>
      <c r="AF24" s="408"/>
      <c r="AG24" s="406"/>
      <c r="AH24" s="407"/>
      <c r="AI24" s="407"/>
      <c r="AJ24" s="408"/>
      <c r="AK24" s="406"/>
      <c r="AL24" s="407"/>
      <c r="AM24" s="407"/>
      <c r="AN24" s="408"/>
      <c r="AO24" s="542"/>
      <c r="AP24" s="554"/>
      <c r="AQ24" s="586"/>
      <c r="AR24" s="588"/>
      <c r="AS24" s="590"/>
      <c r="BE24"/>
    </row>
    <row r="25" spans="2:57" ht="31.5" customHeight="1">
      <c r="B25" s="592"/>
      <c r="C25" s="532"/>
      <c r="D25" s="412"/>
      <c r="E25" s="413"/>
      <c r="F25" s="413"/>
      <c r="G25" s="413"/>
      <c r="H25" s="413"/>
      <c r="I25" s="413"/>
      <c r="J25" s="413"/>
      <c r="K25" s="413"/>
      <c r="L25" s="413"/>
      <c r="M25" s="413"/>
      <c r="N25" s="413"/>
      <c r="O25" s="413"/>
      <c r="P25" s="414"/>
      <c r="Q25" s="412"/>
      <c r="R25" s="413"/>
      <c r="S25" s="413"/>
      <c r="T25" s="413"/>
      <c r="U25" s="413"/>
      <c r="V25" s="413"/>
      <c r="W25" s="413"/>
      <c r="X25" s="414"/>
      <c r="Y25" s="412" t="s">
        <v>658</v>
      </c>
      <c r="Z25" s="413"/>
      <c r="AA25" s="413"/>
      <c r="AB25" s="414"/>
      <c r="AC25" s="412"/>
      <c r="AD25" s="413"/>
      <c r="AE25" s="413"/>
      <c r="AF25" s="414"/>
      <c r="AG25" s="412"/>
      <c r="AH25" s="413"/>
      <c r="AI25" s="413"/>
      <c r="AJ25" s="414"/>
      <c r="AK25" s="412"/>
      <c r="AL25" s="413"/>
      <c r="AM25" s="413"/>
      <c r="AN25" s="414"/>
      <c r="AO25" s="545"/>
      <c r="AP25" s="556"/>
      <c r="AQ25" s="587"/>
      <c r="AR25" s="589"/>
      <c r="AS25" s="591"/>
      <c r="BE25"/>
    </row>
    <row r="26" spans="2:57" ht="22.5" customHeight="1">
      <c r="B26" s="592">
        <v>7</v>
      </c>
      <c r="C26" s="532"/>
      <c r="D26" s="406" t="s">
        <v>664</v>
      </c>
      <c r="E26" s="407"/>
      <c r="F26" s="407"/>
      <c r="G26" s="407"/>
      <c r="H26" s="407"/>
      <c r="I26" s="407"/>
      <c r="J26" s="407"/>
      <c r="K26" s="407"/>
      <c r="L26" s="407"/>
      <c r="M26" s="407"/>
      <c r="N26" s="407"/>
      <c r="O26" s="407"/>
      <c r="P26" s="408"/>
      <c r="Q26" s="409" t="s">
        <v>91</v>
      </c>
      <c r="R26" s="410"/>
      <c r="S26" s="410"/>
      <c r="T26" s="410"/>
      <c r="U26" s="410"/>
      <c r="V26" s="410"/>
      <c r="W26" s="410"/>
      <c r="X26" s="411"/>
      <c r="Y26" s="406" t="s">
        <v>85</v>
      </c>
      <c r="Z26" s="407"/>
      <c r="AA26" s="407"/>
      <c r="AB26" s="408"/>
      <c r="AC26" s="406"/>
      <c r="AD26" s="407"/>
      <c r="AE26" s="407"/>
      <c r="AF26" s="408"/>
      <c r="AG26" s="406"/>
      <c r="AH26" s="407"/>
      <c r="AI26" s="407"/>
      <c r="AJ26" s="408"/>
      <c r="AK26" s="406"/>
      <c r="AL26" s="407"/>
      <c r="AM26" s="407"/>
      <c r="AN26" s="408"/>
      <c r="AO26" s="542"/>
      <c r="AP26" s="554"/>
      <c r="AQ26" s="586"/>
      <c r="AR26" s="588"/>
      <c r="AS26" s="590"/>
      <c r="BE26"/>
    </row>
    <row r="27" spans="2:57" ht="31.5" customHeight="1">
      <c r="B27" s="592"/>
      <c r="C27" s="532"/>
      <c r="D27" s="412"/>
      <c r="E27" s="413"/>
      <c r="F27" s="413"/>
      <c r="G27" s="413"/>
      <c r="H27" s="413"/>
      <c r="I27" s="413"/>
      <c r="J27" s="413"/>
      <c r="K27" s="413"/>
      <c r="L27" s="413"/>
      <c r="M27" s="413"/>
      <c r="N27" s="413"/>
      <c r="O27" s="413"/>
      <c r="P27" s="414"/>
      <c r="Q27" s="412"/>
      <c r="R27" s="413"/>
      <c r="S27" s="413"/>
      <c r="T27" s="413"/>
      <c r="U27" s="413"/>
      <c r="V27" s="413"/>
      <c r="W27" s="413"/>
      <c r="X27" s="414"/>
      <c r="Y27" s="412" t="s">
        <v>665</v>
      </c>
      <c r="Z27" s="413"/>
      <c r="AA27" s="413"/>
      <c r="AB27" s="414"/>
      <c r="AC27" s="412"/>
      <c r="AD27" s="413"/>
      <c r="AE27" s="413"/>
      <c r="AF27" s="414"/>
      <c r="AG27" s="412"/>
      <c r="AH27" s="413"/>
      <c r="AI27" s="413"/>
      <c r="AJ27" s="414"/>
      <c r="AK27" s="412"/>
      <c r="AL27" s="413"/>
      <c r="AM27" s="413"/>
      <c r="AN27" s="414"/>
      <c r="AO27" s="545"/>
      <c r="AP27" s="556"/>
      <c r="AQ27" s="587"/>
      <c r="AR27" s="589"/>
      <c r="AS27" s="591"/>
      <c r="BE27"/>
    </row>
    <row r="28" spans="2:57" ht="22.5" customHeight="1">
      <c r="B28" s="592">
        <v>8</v>
      </c>
      <c r="C28" s="532"/>
      <c r="D28" s="406" t="s">
        <v>662</v>
      </c>
      <c r="E28" s="407"/>
      <c r="F28" s="407"/>
      <c r="G28" s="407"/>
      <c r="H28" s="407"/>
      <c r="I28" s="407"/>
      <c r="J28" s="407"/>
      <c r="K28" s="407"/>
      <c r="L28" s="407"/>
      <c r="M28" s="407"/>
      <c r="N28" s="407"/>
      <c r="O28" s="407"/>
      <c r="P28" s="408"/>
      <c r="Q28" s="409" t="s">
        <v>91</v>
      </c>
      <c r="R28" s="410"/>
      <c r="S28" s="410"/>
      <c r="T28" s="410"/>
      <c r="U28" s="410"/>
      <c r="V28" s="410"/>
      <c r="W28" s="410"/>
      <c r="X28" s="411"/>
      <c r="Y28" s="406" t="s">
        <v>85</v>
      </c>
      <c r="Z28" s="407"/>
      <c r="AA28" s="407"/>
      <c r="AB28" s="408"/>
      <c r="AC28" s="406"/>
      <c r="AD28" s="407"/>
      <c r="AE28" s="407"/>
      <c r="AF28" s="408"/>
      <c r="AG28" s="406"/>
      <c r="AH28" s="407"/>
      <c r="AI28" s="407"/>
      <c r="AJ28" s="408"/>
      <c r="AK28" s="406"/>
      <c r="AL28" s="407"/>
      <c r="AM28" s="407"/>
      <c r="AN28" s="408"/>
      <c r="AO28" s="542"/>
      <c r="AP28" s="554"/>
      <c r="AQ28" s="586"/>
      <c r="AR28" s="588"/>
      <c r="AS28" s="590"/>
      <c r="BE28"/>
    </row>
    <row r="29" spans="2:57" ht="31.5" customHeight="1" thickBot="1">
      <c r="B29" s="592"/>
      <c r="C29" s="532"/>
      <c r="D29" s="412"/>
      <c r="E29" s="413"/>
      <c r="F29" s="413"/>
      <c r="G29" s="413"/>
      <c r="H29" s="413"/>
      <c r="I29" s="413"/>
      <c r="J29" s="413"/>
      <c r="K29" s="413"/>
      <c r="L29" s="413"/>
      <c r="M29" s="413"/>
      <c r="N29" s="413"/>
      <c r="O29" s="413"/>
      <c r="P29" s="414"/>
      <c r="Q29" s="412"/>
      <c r="R29" s="413"/>
      <c r="S29" s="413"/>
      <c r="T29" s="413"/>
      <c r="U29" s="413"/>
      <c r="V29" s="413"/>
      <c r="W29" s="413"/>
      <c r="X29" s="414"/>
      <c r="Y29" s="412" t="s">
        <v>663</v>
      </c>
      <c r="Z29" s="413"/>
      <c r="AA29" s="413"/>
      <c r="AB29" s="414"/>
      <c r="AC29" s="412"/>
      <c r="AD29" s="413"/>
      <c r="AE29" s="413"/>
      <c r="AF29" s="414"/>
      <c r="AG29" s="412"/>
      <c r="AH29" s="413"/>
      <c r="AI29" s="413"/>
      <c r="AJ29" s="414"/>
      <c r="AK29" s="412"/>
      <c r="AL29" s="413"/>
      <c r="AM29" s="413"/>
      <c r="AN29" s="414"/>
      <c r="AO29" s="545"/>
      <c r="AP29" s="556"/>
      <c r="AQ29" s="587"/>
      <c r="AR29" s="589"/>
      <c r="AS29" s="591"/>
      <c r="BE29"/>
    </row>
    <row r="30" spans="2:57" ht="22.5" hidden="1" customHeight="1">
      <c r="B30" s="592">
        <v>9</v>
      </c>
      <c r="C30" s="532"/>
      <c r="D30" s="406"/>
      <c r="E30" s="407"/>
      <c r="F30" s="407"/>
      <c r="G30" s="407"/>
      <c r="H30" s="407"/>
      <c r="I30" s="407"/>
      <c r="J30" s="407"/>
      <c r="K30" s="407"/>
      <c r="L30" s="407"/>
      <c r="M30" s="407"/>
      <c r="N30" s="407"/>
      <c r="O30" s="407"/>
      <c r="P30" s="408"/>
      <c r="Q30" s="406"/>
      <c r="R30" s="407"/>
      <c r="S30" s="407"/>
      <c r="T30" s="407"/>
      <c r="U30" s="407"/>
      <c r="V30" s="407"/>
      <c r="W30" s="407"/>
      <c r="X30" s="408"/>
      <c r="Y30" s="406"/>
      <c r="Z30" s="407"/>
      <c r="AA30" s="407"/>
      <c r="AB30" s="408"/>
      <c r="AC30" s="406"/>
      <c r="AD30" s="407"/>
      <c r="AE30" s="407"/>
      <c r="AF30" s="408"/>
      <c r="AG30" s="406"/>
      <c r="AH30" s="407"/>
      <c r="AI30" s="407"/>
      <c r="AJ30" s="408"/>
      <c r="AK30" s="406"/>
      <c r="AL30" s="407"/>
      <c r="AM30" s="407"/>
      <c r="AN30" s="408"/>
      <c r="AO30" s="542"/>
      <c r="AP30" s="554"/>
      <c r="AQ30" s="586"/>
      <c r="AR30" s="588"/>
      <c r="AS30" s="590"/>
      <c r="BE30"/>
    </row>
    <row r="31" spans="2:57" ht="31.5" hidden="1" customHeight="1">
      <c r="B31" s="592"/>
      <c r="C31" s="532"/>
      <c r="D31" s="412"/>
      <c r="E31" s="413"/>
      <c r="F31" s="413"/>
      <c r="G31" s="413"/>
      <c r="H31" s="413"/>
      <c r="I31" s="413"/>
      <c r="J31" s="413"/>
      <c r="K31" s="413"/>
      <c r="L31" s="413"/>
      <c r="M31" s="413"/>
      <c r="N31" s="413"/>
      <c r="O31" s="413"/>
      <c r="P31" s="414"/>
      <c r="Q31" s="412"/>
      <c r="R31" s="413"/>
      <c r="S31" s="413"/>
      <c r="T31" s="413"/>
      <c r="U31" s="413"/>
      <c r="V31" s="413"/>
      <c r="W31" s="413"/>
      <c r="X31" s="414"/>
      <c r="Y31" s="412"/>
      <c r="Z31" s="413"/>
      <c r="AA31" s="413"/>
      <c r="AB31" s="414"/>
      <c r="AC31" s="412"/>
      <c r="AD31" s="413"/>
      <c r="AE31" s="413"/>
      <c r="AF31" s="414"/>
      <c r="AG31" s="412"/>
      <c r="AH31" s="413"/>
      <c r="AI31" s="413"/>
      <c r="AJ31" s="414"/>
      <c r="AK31" s="412"/>
      <c r="AL31" s="413"/>
      <c r="AM31" s="413"/>
      <c r="AN31" s="414"/>
      <c r="AO31" s="545"/>
      <c r="AP31" s="556"/>
      <c r="AQ31" s="587"/>
      <c r="AR31" s="589"/>
      <c r="AS31" s="591"/>
      <c r="BE31"/>
    </row>
    <row r="32" spans="2:57" ht="22.5" hidden="1" customHeight="1">
      <c r="B32" s="592">
        <v>10</v>
      </c>
      <c r="C32" s="532"/>
      <c r="D32" s="406"/>
      <c r="E32" s="407"/>
      <c r="F32" s="407"/>
      <c r="G32" s="407"/>
      <c r="H32" s="407"/>
      <c r="I32" s="407"/>
      <c r="J32" s="407"/>
      <c r="K32" s="407"/>
      <c r="L32" s="407"/>
      <c r="M32" s="407"/>
      <c r="N32" s="407"/>
      <c r="O32" s="407"/>
      <c r="P32" s="408"/>
      <c r="Q32" s="409"/>
      <c r="R32" s="410"/>
      <c r="S32" s="410"/>
      <c r="T32" s="410"/>
      <c r="U32" s="410"/>
      <c r="V32" s="410"/>
      <c r="W32" s="410"/>
      <c r="X32" s="411"/>
      <c r="Y32" s="406"/>
      <c r="Z32" s="407"/>
      <c r="AA32" s="407"/>
      <c r="AB32" s="408"/>
      <c r="AC32" s="406"/>
      <c r="AD32" s="407"/>
      <c r="AE32" s="407"/>
      <c r="AF32" s="408"/>
      <c r="AG32" s="406"/>
      <c r="AH32" s="407"/>
      <c r="AI32" s="407"/>
      <c r="AJ32" s="408"/>
      <c r="AK32" s="406"/>
      <c r="AL32" s="407"/>
      <c r="AM32" s="407"/>
      <c r="AN32" s="408"/>
      <c r="AO32" s="542"/>
      <c r="AP32" s="554"/>
      <c r="AQ32" s="586"/>
      <c r="AR32" s="588"/>
      <c r="AS32" s="590"/>
      <c r="BE32"/>
    </row>
    <row r="33" spans="2:57" ht="31.5" hidden="1" customHeight="1">
      <c r="B33" s="592"/>
      <c r="C33" s="532"/>
      <c r="D33" s="412"/>
      <c r="E33" s="413"/>
      <c r="F33" s="413"/>
      <c r="G33" s="413"/>
      <c r="H33" s="413"/>
      <c r="I33" s="413"/>
      <c r="J33" s="413"/>
      <c r="K33" s="413"/>
      <c r="L33" s="413"/>
      <c r="M33" s="413"/>
      <c r="N33" s="413"/>
      <c r="O33" s="413"/>
      <c r="P33" s="414"/>
      <c r="Q33" s="412"/>
      <c r="R33" s="413"/>
      <c r="S33" s="413"/>
      <c r="T33" s="413"/>
      <c r="U33" s="413"/>
      <c r="V33" s="413"/>
      <c r="W33" s="413"/>
      <c r="X33" s="414"/>
      <c r="Y33" s="412"/>
      <c r="Z33" s="413"/>
      <c r="AA33" s="413"/>
      <c r="AB33" s="414"/>
      <c r="AC33" s="412"/>
      <c r="AD33" s="413"/>
      <c r="AE33" s="413"/>
      <c r="AF33" s="414"/>
      <c r="AG33" s="412"/>
      <c r="AH33" s="413"/>
      <c r="AI33" s="413"/>
      <c r="AJ33" s="414"/>
      <c r="AK33" s="412"/>
      <c r="AL33" s="413"/>
      <c r="AM33" s="413"/>
      <c r="AN33" s="414"/>
      <c r="AO33" s="545"/>
      <c r="AP33" s="556"/>
      <c r="AQ33" s="587"/>
      <c r="AR33" s="589"/>
      <c r="AS33" s="591"/>
      <c r="BE33"/>
    </row>
    <row r="34" spans="2:57" ht="22.5" hidden="1" customHeight="1">
      <c r="B34" s="592">
        <v>11</v>
      </c>
      <c r="C34" s="532"/>
      <c r="D34" s="406"/>
      <c r="E34" s="407"/>
      <c r="F34" s="407"/>
      <c r="G34" s="407"/>
      <c r="H34" s="407"/>
      <c r="I34" s="407"/>
      <c r="J34" s="407"/>
      <c r="K34" s="407"/>
      <c r="L34" s="407"/>
      <c r="M34" s="407"/>
      <c r="N34" s="407"/>
      <c r="O34" s="407"/>
      <c r="P34" s="408"/>
      <c r="Q34" s="409"/>
      <c r="R34" s="410"/>
      <c r="S34" s="410"/>
      <c r="T34" s="410"/>
      <c r="U34" s="410"/>
      <c r="V34" s="410"/>
      <c r="W34" s="410"/>
      <c r="X34" s="411"/>
      <c r="Y34" s="406"/>
      <c r="Z34" s="407"/>
      <c r="AA34" s="407"/>
      <c r="AB34" s="408"/>
      <c r="AC34" s="406"/>
      <c r="AD34" s="407"/>
      <c r="AE34" s="407"/>
      <c r="AF34" s="408"/>
      <c r="AG34" s="406"/>
      <c r="AH34" s="407"/>
      <c r="AI34" s="407"/>
      <c r="AJ34" s="408"/>
      <c r="AK34" s="406"/>
      <c r="AL34" s="407"/>
      <c r="AM34" s="407"/>
      <c r="AN34" s="408"/>
      <c r="AO34" s="542"/>
      <c r="AP34" s="554"/>
      <c r="AQ34" s="586"/>
      <c r="AR34" s="588"/>
      <c r="AS34" s="590"/>
      <c r="BE34"/>
    </row>
    <row r="35" spans="2:57" ht="31.5" hidden="1"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c r="Z35" s="413"/>
      <c r="AA35" s="413"/>
      <c r="AB35" s="414"/>
      <c r="AC35" s="412"/>
      <c r="AD35" s="413"/>
      <c r="AE35" s="413"/>
      <c r="AF35" s="414"/>
      <c r="AG35" s="412"/>
      <c r="AH35" s="413"/>
      <c r="AI35" s="413"/>
      <c r="AJ35" s="414"/>
      <c r="AK35" s="412"/>
      <c r="AL35" s="413"/>
      <c r="AM35" s="413"/>
      <c r="AN35" s="414"/>
      <c r="AO35" s="545"/>
      <c r="AP35" s="556"/>
      <c r="AQ35" s="587"/>
      <c r="AR35" s="589"/>
      <c r="AS35" s="591"/>
      <c r="BE35"/>
    </row>
    <row r="36" spans="2:57" ht="22.5" hidden="1" customHeight="1">
      <c r="B36" s="592">
        <v>12</v>
      </c>
      <c r="C36" s="532"/>
      <c r="D36" s="406"/>
      <c r="E36" s="407"/>
      <c r="F36" s="407"/>
      <c r="G36" s="407"/>
      <c r="H36" s="407"/>
      <c r="I36" s="407"/>
      <c r="J36" s="407"/>
      <c r="K36" s="407"/>
      <c r="L36" s="407"/>
      <c r="M36" s="407"/>
      <c r="N36" s="407"/>
      <c r="O36" s="407"/>
      <c r="P36" s="408"/>
      <c r="Q36" s="409"/>
      <c r="R36" s="410"/>
      <c r="S36" s="410"/>
      <c r="T36" s="410"/>
      <c r="U36" s="410"/>
      <c r="V36" s="410"/>
      <c r="W36" s="410"/>
      <c r="X36" s="411"/>
      <c r="Y36" s="406"/>
      <c r="Z36" s="407"/>
      <c r="AA36" s="407"/>
      <c r="AB36" s="408"/>
      <c r="AC36" s="406"/>
      <c r="AD36" s="407"/>
      <c r="AE36" s="407"/>
      <c r="AF36" s="408"/>
      <c r="AG36" s="406"/>
      <c r="AH36" s="407"/>
      <c r="AI36" s="407"/>
      <c r="AJ36" s="408"/>
      <c r="AK36" s="406"/>
      <c r="AL36" s="407"/>
      <c r="AM36" s="407"/>
      <c r="AN36" s="408"/>
      <c r="AO36" s="542"/>
      <c r="AP36" s="554"/>
      <c r="AQ36" s="586"/>
      <c r="AR36" s="588"/>
      <c r="AS36" s="590"/>
      <c r="BE36"/>
    </row>
    <row r="37" spans="2:57" ht="31.5" hidden="1"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c r="Z37" s="413"/>
      <c r="AA37" s="413"/>
      <c r="AB37" s="414"/>
      <c r="AC37" s="412"/>
      <c r="AD37" s="413"/>
      <c r="AE37" s="413"/>
      <c r="AF37" s="414"/>
      <c r="AG37" s="412"/>
      <c r="AH37" s="413"/>
      <c r="AI37" s="413"/>
      <c r="AJ37" s="414"/>
      <c r="AK37" s="412"/>
      <c r="AL37" s="413"/>
      <c r="AM37" s="413"/>
      <c r="AN37" s="414"/>
      <c r="AO37" s="545"/>
      <c r="AP37" s="556"/>
      <c r="AQ37" s="587"/>
      <c r="AR37" s="589"/>
      <c r="AS37" s="591"/>
      <c r="BE37"/>
    </row>
    <row r="38" spans="2:57" ht="22.5" hidden="1" customHeight="1">
      <c r="B38" s="592">
        <v>13</v>
      </c>
      <c r="C38" s="532"/>
      <c r="D38" s="406"/>
      <c r="E38" s="407"/>
      <c r="F38" s="407"/>
      <c r="G38" s="407"/>
      <c r="H38" s="407"/>
      <c r="I38" s="407"/>
      <c r="J38" s="407"/>
      <c r="K38" s="407"/>
      <c r="L38" s="407"/>
      <c r="M38" s="407"/>
      <c r="N38" s="407"/>
      <c r="O38" s="407"/>
      <c r="P38" s="408"/>
      <c r="Q38" s="409"/>
      <c r="R38" s="410"/>
      <c r="S38" s="410"/>
      <c r="T38" s="410"/>
      <c r="U38" s="410"/>
      <c r="V38" s="410"/>
      <c r="W38" s="410"/>
      <c r="X38" s="411"/>
      <c r="Y38" s="406"/>
      <c r="Z38" s="407"/>
      <c r="AA38" s="407"/>
      <c r="AB38" s="408"/>
      <c r="AC38" s="406"/>
      <c r="AD38" s="407"/>
      <c r="AE38" s="407"/>
      <c r="AF38" s="408"/>
      <c r="AG38" s="406"/>
      <c r="AH38" s="407"/>
      <c r="AI38" s="407"/>
      <c r="AJ38" s="408"/>
      <c r="AK38" s="406"/>
      <c r="AL38" s="407"/>
      <c r="AM38" s="407"/>
      <c r="AN38" s="408"/>
      <c r="AO38" s="542"/>
      <c r="AP38" s="554"/>
      <c r="AQ38" s="586"/>
      <c r="AR38" s="588"/>
      <c r="AS38" s="590"/>
      <c r="BE38"/>
    </row>
    <row r="39" spans="2:57" ht="31.5" hidden="1"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c r="Z39" s="413"/>
      <c r="AA39" s="413"/>
      <c r="AB39" s="414"/>
      <c r="AC39" s="412"/>
      <c r="AD39" s="413"/>
      <c r="AE39" s="413"/>
      <c r="AF39" s="414"/>
      <c r="AG39" s="412"/>
      <c r="AH39" s="413"/>
      <c r="AI39" s="413"/>
      <c r="AJ39" s="414"/>
      <c r="AK39" s="412"/>
      <c r="AL39" s="413"/>
      <c r="AM39" s="413"/>
      <c r="AN39" s="414"/>
      <c r="AO39" s="545"/>
      <c r="AP39" s="556"/>
      <c r="AQ39" s="587"/>
      <c r="AR39" s="589"/>
      <c r="AS39" s="591"/>
      <c r="BE39"/>
    </row>
    <row r="40" spans="2:57" ht="22.5" hidden="1" customHeight="1">
      <c r="B40" s="592">
        <v>14</v>
      </c>
      <c r="C40" s="532"/>
      <c r="D40" s="406"/>
      <c r="E40" s="407"/>
      <c r="F40" s="407"/>
      <c r="G40" s="407"/>
      <c r="H40" s="407"/>
      <c r="I40" s="407"/>
      <c r="J40" s="407"/>
      <c r="K40" s="407"/>
      <c r="L40" s="407"/>
      <c r="M40" s="407"/>
      <c r="N40" s="407"/>
      <c r="O40" s="407"/>
      <c r="P40" s="408"/>
      <c r="Q40" s="409"/>
      <c r="R40" s="410"/>
      <c r="S40" s="410"/>
      <c r="T40" s="410"/>
      <c r="U40" s="410"/>
      <c r="V40" s="410"/>
      <c r="W40" s="410"/>
      <c r="X40" s="411"/>
      <c r="Y40" s="406"/>
      <c r="Z40" s="407"/>
      <c r="AA40" s="407"/>
      <c r="AB40" s="408"/>
      <c r="AC40" s="406"/>
      <c r="AD40" s="407"/>
      <c r="AE40" s="407"/>
      <c r="AF40" s="408"/>
      <c r="AG40" s="406"/>
      <c r="AH40" s="407"/>
      <c r="AI40" s="407"/>
      <c r="AJ40" s="408"/>
      <c r="AK40" s="406"/>
      <c r="AL40" s="407"/>
      <c r="AM40" s="407"/>
      <c r="AN40" s="408"/>
      <c r="AO40" s="542"/>
      <c r="AP40" s="554"/>
      <c r="AQ40" s="586"/>
      <c r="AR40" s="588"/>
      <c r="AS40" s="590"/>
      <c r="BE40"/>
    </row>
    <row r="41" spans="2:57" ht="31.5" hidden="1"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c r="Z41" s="413"/>
      <c r="AA41" s="413"/>
      <c r="AB41" s="414"/>
      <c r="AC41" s="412"/>
      <c r="AD41" s="413"/>
      <c r="AE41" s="413"/>
      <c r="AF41" s="414"/>
      <c r="AG41" s="412"/>
      <c r="AH41" s="413"/>
      <c r="AI41" s="413"/>
      <c r="AJ41" s="414"/>
      <c r="AK41" s="412"/>
      <c r="AL41" s="413"/>
      <c r="AM41" s="413"/>
      <c r="AN41" s="414"/>
      <c r="AO41" s="545"/>
      <c r="AP41" s="556"/>
      <c r="AQ41" s="587"/>
      <c r="AR41" s="589"/>
      <c r="AS41" s="591"/>
      <c r="BE41"/>
    </row>
    <row r="42" spans="2:57" ht="22.5" hidden="1" customHeight="1">
      <c r="B42" s="592">
        <v>15</v>
      </c>
      <c r="C42" s="532"/>
      <c r="D42" s="406"/>
      <c r="E42" s="407"/>
      <c r="F42" s="407"/>
      <c r="G42" s="407"/>
      <c r="H42" s="407"/>
      <c r="I42" s="407"/>
      <c r="J42" s="407"/>
      <c r="K42" s="407"/>
      <c r="L42" s="407"/>
      <c r="M42" s="407"/>
      <c r="N42" s="407"/>
      <c r="O42" s="407"/>
      <c r="P42" s="408"/>
      <c r="Q42" s="409"/>
      <c r="R42" s="410"/>
      <c r="S42" s="410"/>
      <c r="T42" s="410"/>
      <c r="U42" s="410"/>
      <c r="V42" s="410"/>
      <c r="W42" s="410"/>
      <c r="X42" s="411"/>
      <c r="Y42" s="406"/>
      <c r="Z42" s="407"/>
      <c r="AA42" s="407"/>
      <c r="AB42" s="408"/>
      <c r="AC42" s="406"/>
      <c r="AD42" s="407"/>
      <c r="AE42" s="407"/>
      <c r="AF42" s="408"/>
      <c r="AG42" s="406"/>
      <c r="AH42" s="407"/>
      <c r="AI42" s="407"/>
      <c r="AJ42" s="408"/>
      <c r="AK42" s="406"/>
      <c r="AL42" s="407"/>
      <c r="AM42" s="407"/>
      <c r="AN42" s="408"/>
      <c r="AO42" s="542"/>
      <c r="AP42" s="554"/>
      <c r="AQ42" s="586"/>
      <c r="AR42" s="588"/>
      <c r="AS42" s="590"/>
      <c r="BE42"/>
    </row>
    <row r="43" spans="2:57" ht="31.5" hidden="1"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c r="Z43" s="413"/>
      <c r="AA43" s="413"/>
      <c r="AB43" s="414"/>
      <c r="AC43" s="412"/>
      <c r="AD43" s="413"/>
      <c r="AE43" s="413"/>
      <c r="AF43" s="414"/>
      <c r="AG43" s="412"/>
      <c r="AH43" s="413"/>
      <c r="AI43" s="413"/>
      <c r="AJ43" s="414"/>
      <c r="AK43" s="412"/>
      <c r="AL43" s="413"/>
      <c r="AM43" s="413"/>
      <c r="AN43" s="414"/>
      <c r="AO43" s="545"/>
      <c r="AP43" s="556"/>
      <c r="AQ43" s="587"/>
      <c r="AR43" s="589"/>
      <c r="AS43" s="591"/>
      <c r="BE43"/>
    </row>
    <row r="44" spans="2:57" ht="22.5" hidden="1" customHeight="1">
      <c r="B44" s="592">
        <v>16</v>
      </c>
      <c r="C44" s="532"/>
      <c r="D44" s="406"/>
      <c r="E44" s="407"/>
      <c r="F44" s="407"/>
      <c r="G44" s="407"/>
      <c r="H44" s="407"/>
      <c r="I44" s="407"/>
      <c r="J44" s="407"/>
      <c r="K44" s="407"/>
      <c r="L44" s="407"/>
      <c r="M44" s="407"/>
      <c r="N44" s="407"/>
      <c r="O44" s="407"/>
      <c r="P44" s="408"/>
      <c r="Q44" s="409"/>
      <c r="R44" s="410"/>
      <c r="S44" s="410"/>
      <c r="T44" s="410"/>
      <c r="U44" s="410"/>
      <c r="V44" s="410"/>
      <c r="W44" s="410"/>
      <c r="X44" s="411"/>
      <c r="Y44" s="406"/>
      <c r="Z44" s="407"/>
      <c r="AA44" s="407"/>
      <c r="AB44" s="408"/>
      <c r="AC44" s="406"/>
      <c r="AD44" s="407"/>
      <c r="AE44" s="407"/>
      <c r="AF44" s="408"/>
      <c r="AG44" s="406"/>
      <c r="AH44" s="407"/>
      <c r="AI44" s="407"/>
      <c r="AJ44" s="408"/>
      <c r="AK44" s="406"/>
      <c r="AL44" s="407"/>
      <c r="AM44" s="407"/>
      <c r="AN44" s="408"/>
      <c r="AO44" s="542"/>
      <c r="AP44" s="554"/>
      <c r="AQ44" s="586"/>
      <c r="AR44" s="588"/>
      <c r="AS44" s="590"/>
      <c r="BE44"/>
    </row>
    <row r="45" spans="2:57" ht="31.5" hidden="1"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c r="Z45" s="413"/>
      <c r="AA45" s="413"/>
      <c r="AB45" s="414"/>
      <c r="AC45" s="412"/>
      <c r="AD45" s="413"/>
      <c r="AE45" s="413"/>
      <c r="AF45" s="414"/>
      <c r="AG45" s="412"/>
      <c r="AH45" s="413"/>
      <c r="AI45" s="413"/>
      <c r="AJ45" s="414"/>
      <c r="AK45" s="412"/>
      <c r="AL45" s="413"/>
      <c r="AM45" s="413"/>
      <c r="AN45" s="414"/>
      <c r="AO45" s="545"/>
      <c r="AP45" s="556"/>
      <c r="AQ45" s="587"/>
      <c r="AR45" s="589"/>
      <c r="AS45" s="591"/>
      <c r="BE45"/>
    </row>
    <row r="46" spans="2:57" ht="22.5" hidden="1" customHeight="1">
      <c r="B46" s="592">
        <v>17</v>
      </c>
      <c r="C46" s="532"/>
      <c r="D46" s="406"/>
      <c r="E46" s="407"/>
      <c r="F46" s="407"/>
      <c r="G46" s="407"/>
      <c r="H46" s="407"/>
      <c r="I46" s="407"/>
      <c r="J46" s="407"/>
      <c r="K46" s="407"/>
      <c r="L46" s="407"/>
      <c r="M46" s="407"/>
      <c r="N46" s="407"/>
      <c r="O46" s="407"/>
      <c r="P46" s="408"/>
      <c r="Q46" s="409"/>
      <c r="R46" s="410"/>
      <c r="S46" s="410"/>
      <c r="T46" s="410"/>
      <c r="U46" s="410"/>
      <c r="V46" s="410"/>
      <c r="W46" s="410"/>
      <c r="X46" s="411"/>
      <c r="Y46" s="406"/>
      <c r="Z46" s="407"/>
      <c r="AA46" s="407"/>
      <c r="AB46" s="408"/>
      <c r="AC46" s="406"/>
      <c r="AD46" s="407"/>
      <c r="AE46" s="407"/>
      <c r="AF46" s="408"/>
      <c r="AG46" s="406"/>
      <c r="AH46" s="407"/>
      <c r="AI46" s="407"/>
      <c r="AJ46" s="408"/>
      <c r="AK46" s="406"/>
      <c r="AL46" s="407"/>
      <c r="AM46" s="407"/>
      <c r="AN46" s="408"/>
      <c r="AO46" s="542"/>
      <c r="AP46" s="554"/>
      <c r="AQ46" s="586"/>
      <c r="AR46" s="588"/>
      <c r="AS46" s="590"/>
      <c r="BE46"/>
    </row>
    <row r="47" spans="2:57" ht="31.5" hidden="1"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c r="Z47" s="413"/>
      <c r="AA47" s="413"/>
      <c r="AB47" s="414"/>
      <c r="AC47" s="412"/>
      <c r="AD47" s="413"/>
      <c r="AE47" s="413"/>
      <c r="AF47" s="414"/>
      <c r="AG47" s="412"/>
      <c r="AH47" s="413"/>
      <c r="AI47" s="413"/>
      <c r="AJ47" s="414"/>
      <c r="AK47" s="412"/>
      <c r="AL47" s="413"/>
      <c r="AM47" s="413"/>
      <c r="AN47" s="414"/>
      <c r="AO47" s="545"/>
      <c r="AP47" s="556"/>
      <c r="AQ47" s="587"/>
      <c r="AR47" s="589"/>
      <c r="AS47" s="591"/>
      <c r="BE47"/>
    </row>
    <row r="48" spans="2:57" ht="22.5" hidden="1" customHeight="1">
      <c r="B48" s="592">
        <v>18</v>
      </c>
      <c r="C48" s="532"/>
      <c r="D48" s="406"/>
      <c r="E48" s="407"/>
      <c r="F48" s="407"/>
      <c r="G48" s="407"/>
      <c r="H48" s="407"/>
      <c r="I48" s="407"/>
      <c r="J48" s="407"/>
      <c r="K48" s="407"/>
      <c r="L48" s="407"/>
      <c r="M48" s="407"/>
      <c r="N48" s="407"/>
      <c r="O48" s="407"/>
      <c r="P48" s="408"/>
      <c r="Q48" s="409"/>
      <c r="R48" s="410"/>
      <c r="S48" s="410"/>
      <c r="T48" s="410"/>
      <c r="U48" s="410"/>
      <c r="V48" s="410"/>
      <c r="W48" s="410"/>
      <c r="X48" s="411"/>
      <c r="Y48" s="406"/>
      <c r="Z48" s="407"/>
      <c r="AA48" s="407"/>
      <c r="AB48" s="408"/>
      <c r="AC48" s="406"/>
      <c r="AD48" s="407"/>
      <c r="AE48" s="407"/>
      <c r="AF48" s="408"/>
      <c r="AG48" s="406"/>
      <c r="AH48" s="407"/>
      <c r="AI48" s="407"/>
      <c r="AJ48" s="408"/>
      <c r="AK48" s="406"/>
      <c r="AL48" s="407"/>
      <c r="AM48" s="407"/>
      <c r="AN48" s="408"/>
      <c r="AO48" s="542"/>
      <c r="AP48" s="554"/>
      <c r="AQ48" s="586"/>
      <c r="AR48" s="588"/>
      <c r="AS48" s="590"/>
      <c r="BE48"/>
    </row>
    <row r="49" spans="2:57" ht="31.5" hidden="1"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c r="Z49" s="413"/>
      <c r="AA49" s="413"/>
      <c r="AB49" s="414"/>
      <c r="AC49" s="412"/>
      <c r="AD49" s="413"/>
      <c r="AE49" s="413"/>
      <c r="AF49" s="414"/>
      <c r="AG49" s="412"/>
      <c r="AH49" s="413"/>
      <c r="AI49" s="413"/>
      <c r="AJ49" s="414"/>
      <c r="AK49" s="412"/>
      <c r="AL49" s="413"/>
      <c r="AM49" s="413"/>
      <c r="AN49" s="414"/>
      <c r="AO49" s="545"/>
      <c r="AP49" s="556"/>
      <c r="AQ49" s="587"/>
      <c r="AR49" s="589"/>
      <c r="AS49" s="591"/>
      <c r="BE49"/>
    </row>
    <row r="50" spans="2:57" ht="22.5" hidden="1" customHeight="1">
      <c r="B50" s="592">
        <v>19</v>
      </c>
      <c r="C50" s="532"/>
      <c r="D50" s="406"/>
      <c r="E50" s="407"/>
      <c r="F50" s="407"/>
      <c r="G50" s="407"/>
      <c r="H50" s="407"/>
      <c r="I50" s="407"/>
      <c r="J50" s="407"/>
      <c r="K50" s="407"/>
      <c r="L50" s="407"/>
      <c r="M50" s="407"/>
      <c r="N50" s="407"/>
      <c r="O50" s="407"/>
      <c r="P50" s="408"/>
      <c r="Q50" s="409"/>
      <c r="R50" s="410"/>
      <c r="S50" s="410"/>
      <c r="T50" s="410"/>
      <c r="U50" s="410"/>
      <c r="V50" s="410"/>
      <c r="W50" s="410"/>
      <c r="X50" s="411"/>
      <c r="Y50" s="406"/>
      <c r="Z50" s="407"/>
      <c r="AA50" s="407"/>
      <c r="AB50" s="408"/>
      <c r="AC50" s="406"/>
      <c r="AD50" s="407"/>
      <c r="AE50" s="407"/>
      <c r="AF50" s="408"/>
      <c r="AG50" s="406"/>
      <c r="AH50" s="407"/>
      <c r="AI50" s="407"/>
      <c r="AJ50" s="408"/>
      <c r="AK50" s="406"/>
      <c r="AL50" s="407"/>
      <c r="AM50" s="407"/>
      <c r="AN50" s="408"/>
      <c r="AO50" s="542"/>
      <c r="AP50" s="554"/>
      <c r="AQ50" s="586"/>
      <c r="AR50" s="588"/>
      <c r="AS50" s="590"/>
      <c r="BE50"/>
    </row>
    <row r="51" spans="2:57" ht="31.5" hidden="1"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c r="Z51" s="413"/>
      <c r="AA51" s="413"/>
      <c r="AB51" s="414"/>
      <c r="AC51" s="412"/>
      <c r="AD51" s="413"/>
      <c r="AE51" s="413"/>
      <c r="AF51" s="414"/>
      <c r="AG51" s="412"/>
      <c r="AH51" s="413"/>
      <c r="AI51" s="413"/>
      <c r="AJ51" s="414"/>
      <c r="AK51" s="412"/>
      <c r="AL51" s="413"/>
      <c r="AM51" s="413"/>
      <c r="AN51" s="414"/>
      <c r="AO51" s="545"/>
      <c r="AP51" s="556"/>
      <c r="AQ51" s="587"/>
      <c r="AR51" s="589"/>
      <c r="AS51" s="591"/>
      <c r="BE51"/>
    </row>
    <row r="52" spans="2:57" ht="22.5" hidden="1" customHeight="1">
      <c r="B52" s="592">
        <v>20</v>
      </c>
      <c r="C52" s="532"/>
      <c r="D52" s="406"/>
      <c r="E52" s="407"/>
      <c r="F52" s="407"/>
      <c r="G52" s="407"/>
      <c r="H52" s="407"/>
      <c r="I52" s="407"/>
      <c r="J52" s="407"/>
      <c r="K52" s="407"/>
      <c r="L52" s="407"/>
      <c r="M52" s="407"/>
      <c r="N52" s="407"/>
      <c r="O52" s="407"/>
      <c r="P52" s="408"/>
      <c r="Q52" s="409"/>
      <c r="R52" s="410"/>
      <c r="S52" s="410"/>
      <c r="T52" s="410"/>
      <c r="U52" s="410"/>
      <c r="V52" s="410"/>
      <c r="W52" s="410"/>
      <c r="X52" s="411"/>
      <c r="Y52" s="406"/>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hidden="1"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hidden="1" customHeight="1">
      <c r="B54" s="592">
        <v>21</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hidden="1" customHeight="1">
      <c r="B56" s="592">
        <v>22</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31.5" hidden="1"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hidden="1" customHeight="1">
      <c r="B58" s="592">
        <v>23</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24</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25</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26</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27</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28</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29</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c r="B71" s="592"/>
      <c r="C71" s="532"/>
      <c r="D71" s="412"/>
      <c r="E71" s="413"/>
      <c r="F71" s="413"/>
      <c r="G71" s="413"/>
      <c r="H71" s="413"/>
      <c r="I71" s="413"/>
      <c r="J71" s="413"/>
      <c r="K71" s="413"/>
      <c r="L71" s="413"/>
      <c r="M71" s="413"/>
      <c r="N71" s="413"/>
      <c r="O71" s="413"/>
      <c r="P71" s="414"/>
      <c r="Q71" s="412"/>
      <c r="R71" s="413"/>
      <c r="S71" s="413"/>
      <c r="T71" s="413"/>
      <c r="U71" s="413"/>
      <c r="V71" s="413"/>
      <c r="W71" s="413"/>
      <c r="X71" s="414"/>
      <c r="Y71" s="412"/>
      <c r="Z71" s="413"/>
      <c r="AA71" s="413"/>
      <c r="AB71" s="414"/>
      <c r="AC71" s="412"/>
      <c r="AD71" s="413"/>
      <c r="AE71" s="413"/>
      <c r="AF71" s="414"/>
      <c r="AG71" s="412"/>
      <c r="AH71" s="413"/>
      <c r="AI71" s="413"/>
      <c r="AJ71" s="414"/>
      <c r="AK71" s="412"/>
      <c r="AL71" s="413"/>
      <c r="AM71" s="413"/>
      <c r="AN71" s="414"/>
      <c r="AO71" s="545"/>
      <c r="AP71" s="556"/>
      <c r="AQ71" s="587"/>
      <c r="AR71" s="589"/>
      <c r="AS71" s="591"/>
      <c r="BE71"/>
    </row>
    <row r="72" spans="2:57" ht="22.5" hidden="1" customHeight="1">
      <c r="B72" s="592">
        <v>30</v>
      </c>
      <c r="C72" s="532"/>
      <c r="D72" s="406"/>
      <c r="E72" s="407"/>
      <c r="F72" s="407"/>
      <c r="G72" s="407"/>
      <c r="H72" s="407"/>
      <c r="I72" s="407"/>
      <c r="J72" s="407"/>
      <c r="K72" s="407"/>
      <c r="L72" s="407"/>
      <c r="M72" s="407"/>
      <c r="N72" s="407"/>
      <c r="O72" s="407"/>
      <c r="P72" s="408"/>
      <c r="Q72" s="409"/>
      <c r="R72" s="410"/>
      <c r="S72" s="410"/>
      <c r="T72" s="410"/>
      <c r="U72" s="410"/>
      <c r="V72" s="410"/>
      <c r="W72" s="410"/>
      <c r="X72" s="411"/>
      <c r="Y72" s="406"/>
      <c r="Z72" s="407"/>
      <c r="AA72" s="407"/>
      <c r="AB72" s="408"/>
      <c r="AC72" s="406"/>
      <c r="AD72" s="407"/>
      <c r="AE72" s="407"/>
      <c r="AF72" s="408"/>
      <c r="AG72" s="406"/>
      <c r="AH72" s="407"/>
      <c r="AI72" s="407"/>
      <c r="AJ72" s="408"/>
      <c r="AK72" s="406"/>
      <c r="AL72" s="407"/>
      <c r="AM72" s="407"/>
      <c r="AN72" s="408"/>
      <c r="AO72" s="542"/>
      <c r="AP72" s="554"/>
      <c r="AQ72" s="586"/>
      <c r="AR72" s="588"/>
      <c r="AS72" s="590"/>
      <c r="BE72"/>
    </row>
    <row r="73" spans="2:57" ht="31.5" hidden="1" customHeight="1" thickBot="1">
      <c r="B73" s="610"/>
      <c r="C73" s="611"/>
      <c r="D73" s="581"/>
      <c r="E73" s="582"/>
      <c r="F73" s="582"/>
      <c r="G73" s="582"/>
      <c r="H73" s="582"/>
      <c r="I73" s="582"/>
      <c r="J73" s="582"/>
      <c r="K73" s="582"/>
      <c r="L73" s="582"/>
      <c r="M73" s="582"/>
      <c r="N73" s="582"/>
      <c r="O73" s="582"/>
      <c r="P73" s="583"/>
      <c r="Q73" s="412"/>
      <c r="R73" s="413"/>
      <c r="S73" s="413"/>
      <c r="T73" s="413"/>
      <c r="U73" s="413"/>
      <c r="V73" s="413"/>
      <c r="W73" s="413"/>
      <c r="X73" s="414"/>
      <c r="Y73" s="581"/>
      <c r="Z73" s="582"/>
      <c r="AA73" s="582"/>
      <c r="AB73" s="583"/>
      <c r="AC73" s="581"/>
      <c r="AD73" s="582"/>
      <c r="AE73" s="582"/>
      <c r="AF73" s="583"/>
      <c r="AG73" s="581"/>
      <c r="AH73" s="582"/>
      <c r="AI73" s="582"/>
      <c r="AJ73" s="583"/>
      <c r="AK73" s="581"/>
      <c r="AL73" s="582"/>
      <c r="AM73" s="582"/>
      <c r="AN73" s="583"/>
      <c r="AO73" s="481"/>
      <c r="AP73" s="606"/>
      <c r="AQ73" s="607"/>
      <c r="AR73" s="608"/>
      <c r="AS73" s="609"/>
      <c r="BE73"/>
    </row>
    <row r="74" spans="2:57" ht="46.5" customHeight="1" thickBot="1">
      <c r="B74" s="612" t="s">
        <v>33</v>
      </c>
      <c r="C74" s="613"/>
      <c r="D74" s="613"/>
      <c r="E74" s="614"/>
      <c r="F74" s="615" t="s">
        <v>2</v>
      </c>
      <c r="G74" s="613"/>
      <c r="H74" s="613"/>
      <c r="I74" s="613"/>
      <c r="J74" s="613"/>
      <c r="K74" s="613"/>
      <c r="L74" s="613"/>
      <c r="M74" s="613"/>
      <c r="N74" s="613"/>
      <c r="O74" s="613"/>
      <c r="P74" s="613"/>
      <c r="Q74" s="613"/>
      <c r="R74" s="613"/>
      <c r="S74" s="613"/>
      <c r="T74" s="613"/>
      <c r="U74" s="614"/>
      <c r="V74" s="615" t="s">
        <v>3</v>
      </c>
      <c r="W74" s="613"/>
      <c r="X74" s="614"/>
      <c r="Y74" s="615" t="s">
        <v>34</v>
      </c>
      <c r="Z74" s="613"/>
      <c r="AA74" s="614"/>
      <c r="AB74" s="615" t="s">
        <v>35</v>
      </c>
      <c r="AC74" s="613"/>
      <c r="AD74" s="613"/>
      <c r="AE74" s="613"/>
      <c r="AF74" s="613"/>
      <c r="AG74" s="613"/>
      <c r="AH74" s="613"/>
      <c r="AI74" s="613"/>
      <c r="AJ74" s="613"/>
      <c r="AK74" s="613"/>
      <c r="AL74" s="613"/>
      <c r="AM74" s="613"/>
      <c r="AN74" s="613"/>
      <c r="AO74" s="613"/>
      <c r="AP74" s="613"/>
      <c r="AQ74" s="613"/>
      <c r="AR74" s="613"/>
      <c r="AS74" s="616"/>
      <c r="BE74"/>
    </row>
    <row r="75" spans="2:57" ht="46.5" customHeight="1">
      <c r="B75" s="617"/>
      <c r="C75" s="618"/>
      <c r="D75" s="618"/>
      <c r="E75" s="619"/>
      <c r="F75" s="620"/>
      <c r="G75" s="618"/>
      <c r="H75" s="618"/>
      <c r="I75" s="618"/>
      <c r="J75" s="618"/>
      <c r="K75" s="618"/>
      <c r="L75" s="618"/>
      <c r="M75" s="618"/>
      <c r="N75" s="618"/>
      <c r="O75" s="618"/>
      <c r="P75" s="618"/>
      <c r="Q75" s="618"/>
      <c r="R75" s="618"/>
      <c r="S75" s="618"/>
      <c r="T75" s="618"/>
      <c r="U75" s="619"/>
      <c r="V75" s="620"/>
      <c r="W75" s="618"/>
      <c r="X75" s="619"/>
      <c r="Y75" s="620"/>
      <c r="Z75" s="618"/>
      <c r="AA75" s="619"/>
      <c r="AB75" s="620"/>
      <c r="AC75" s="618"/>
      <c r="AD75" s="618"/>
      <c r="AE75" s="618"/>
      <c r="AF75" s="618"/>
      <c r="AG75" s="618"/>
      <c r="AH75" s="618"/>
      <c r="AI75" s="618"/>
      <c r="AJ75" s="618"/>
      <c r="AK75" s="618"/>
      <c r="AL75" s="618"/>
      <c r="AM75" s="618"/>
      <c r="AN75" s="618"/>
      <c r="AO75" s="618"/>
      <c r="AP75" s="618"/>
      <c r="AQ75" s="618"/>
      <c r="AR75" s="618"/>
      <c r="AS75" s="621"/>
      <c r="BE75"/>
    </row>
    <row r="76" spans="2:57" ht="46.5" customHeight="1">
      <c r="B76" s="622"/>
      <c r="C76" s="623"/>
      <c r="D76" s="623"/>
      <c r="E76" s="624"/>
      <c r="F76" s="625"/>
      <c r="G76" s="623"/>
      <c r="H76" s="623"/>
      <c r="I76" s="623"/>
      <c r="J76" s="623"/>
      <c r="K76" s="623"/>
      <c r="L76" s="623"/>
      <c r="M76" s="623"/>
      <c r="N76" s="623"/>
      <c r="O76" s="623"/>
      <c r="P76" s="623"/>
      <c r="Q76" s="623"/>
      <c r="R76" s="623"/>
      <c r="S76" s="623"/>
      <c r="T76" s="623"/>
      <c r="U76" s="624"/>
      <c r="V76" s="625"/>
      <c r="W76" s="623"/>
      <c r="X76" s="624"/>
      <c r="Y76" s="625"/>
      <c r="Z76" s="623"/>
      <c r="AA76" s="624"/>
      <c r="AB76" s="625"/>
      <c r="AC76" s="623"/>
      <c r="AD76" s="623"/>
      <c r="AE76" s="623"/>
      <c r="AF76" s="623"/>
      <c r="AG76" s="623"/>
      <c r="AH76" s="623"/>
      <c r="AI76" s="623"/>
      <c r="AJ76" s="623"/>
      <c r="AK76" s="623"/>
      <c r="AL76" s="623"/>
      <c r="AM76" s="623"/>
      <c r="AN76" s="623"/>
      <c r="AO76" s="623"/>
      <c r="AP76" s="623"/>
      <c r="AQ76" s="623"/>
      <c r="AR76" s="623"/>
      <c r="AS76" s="626"/>
      <c r="BE76"/>
    </row>
    <row r="77" spans="2:57" ht="46.5" customHeight="1">
      <c r="B77" s="622"/>
      <c r="C77" s="623"/>
      <c r="D77" s="623"/>
      <c r="E77" s="624"/>
      <c r="F77" s="625"/>
      <c r="G77" s="623"/>
      <c r="H77" s="623"/>
      <c r="I77" s="623"/>
      <c r="J77" s="623"/>
      <c r="K77" s="623"/>
      <c r="L77" s="623"/>
      <c r="M77" s="623"/>
      <c r="N77" s="623"/>
      <c r="O77" s="623"/>
      <c r="P77" s="623"/>
      <c r="Q77" s="623"/>
      <c r="R77" s="623"/>
      <c r="S77" s="623"/>
      <c r="T77" s="623"/>
      <c r="U77" s="624"/>
      <c r="V77" s="625"/>
      <c r="W77" s="623"/>
      <c r="X77" s="624"/>
      <c r="Y77" s="625"/>
      <c r="Z77" s="623"/>
      <c r="AA77" s="624"/>
      <c r="AB77" s="625"/>
      <c r="AC77" s="623"/>
      <c r="AD77" s="623"/>
      <c r="AE77" s="623"/>
      <c r="AF77" s="623"/>
      <c r="AG77" s="623"/>
      <c r="AH77" s="623"/>
      <c r="AI77" s="623"/>
      <c r="AJ77" s="623"/>
      <c r="AK77" s="623"/>
      <c r="AL77" s="623"/>
      <c r="AM77" s="623"/>
      <c r="AN77" s="623"/>
      <c r="AO77" s="623"/>
      <c r="AP77" s="623"/>
      <c r="AQ77" s="623"/>
      <c r="AR77" s="623"/>
      <c r="AS77" s="626"/>
      <c r="BE77"/>
    </row>
    <row r="78" spans="2:57" ht="46.5" customHeight="1">
      <c r="B78" s="622"/>
      <c r="C78" s="623"/>
      <c r="D78" s="623"/>
      <c r="E78" s="624"/>
      <c r="F78" s="625"/>
      <c r="G78" s="623"/>
      <c r="H78" s="623"/>
      <c r="I78" s="623"/>
      <c r="J78" s="623"/>
      <c r="K78" s="623"/>
      <c r="L78" s="623"/>
      <c r="M78" s="623"/>
      <c r="N78" s="623"/>
      <c r="O78" s="623"/>
      <c r="P78" s="623"/>
      <c r="Q78" s="623"/>
      <c r="R78" s="623"/>
      <c r="S78" s="623"/>
      <c r="T78" s="623"/>
      <c r="U78" s="624"/>
      <c r="V78" s="625"/>
      <c r="W78" s="623"/>
      <c r="X78" s="624"/>
      <c r="Y78" s="625"/>
      <c r="Z78" s="623"/>
      <c r="AA78" s="624"/>
      <c r="AB78" s="625"/>
      <c r="AC78" s="623"/>
      <c r="AD78" s="623"/>
      <c r="AE78" s="623"/>
      <c r="AF78" s="623"/>
      <c r="AG78" s="623"/>
      <c r="AH78" s="623"/>
      <c r="AI78" s="623"/>
      <c r="AJ78" s="623"/>
      <c r="AK78" s="623"/>
      <c r="AL78" s="623"/>
      <c r="AM78" s="623"/>
      <c r="AN78" s="623"/>
      <c r="AO78" s="623"/>
      <c r="AP78" s="623"/>
      <c r="AQ78" s="623"/>
      <c r="AR78" s="623"/>
      <c r="AS78" s="626"/>
      <c r="BE78"/>
    </row>
    <row r="79" spans="2:57" ht="46.5" customHeight="1">
      <c r="B79" s="622"/>
      <c r="C79" s="623"/>
      <c r="D79" s="623"/>
      <c r="E79" s="624"/>
      <c r="F79" s="625"/>
      <c r="G79" s="623"/>
      <c r="H79" s="623"/>
      <c r="I79" s="623"/>
      <c r="J79" s="623"/>
      <c r="K79" s="623"/>
      <c r="L79" s="623"/>
      <c r="M79" s="623"/>
      <c r="N79" s="623"/>
      <c r="O79" s="623"/>
      <c r="P79" s="623"/>
      <c r="Q79" s="623"/>
      <c r="R79" s="623"/>
      <c r="S79" s="623"/>
      <c r="T79" s="623"/>
      <c r="U79" s="624"/>
      <c r="V79" s="625"/>
      <c r="W79" s="623"/>
      <c r="X79" s="624"/>
      <c r="Y79" s="625"/>
      <c r="Z79" s="623"/>
      <c r="AA79" s="624"/>
      <c r="AB79" s="625"/>
      <c r="AC79" s="623"/>
      <c r="AD79" s="623"/>
      <c r="AE79" s="623"/>
      <c r="AF79" s="623"/>
      <c r="AG79" s="623"/>
      <c r="AH79" s="623"/>
      <c r="AI79" s="623"/>
      <c r="AJ79" s="623"/>
      <c r="AK79" s="623"/>
      <c r="AL79" s="623"/>
      <c r="AM79" s="623"/>
      <c r="AN79" s="623"/>
      <c r="AO79" s="623"/>
      <c r="AP79" s="623"/>
      <c r="AQ79" s="623"/>
      <c r="AR79" s="623"/>
      <c r="AS79" s="626"/>
      <c r="BE79"/>
    </row>
    <row r="80" spans="2:57" ht="46.5" customHeight="1" thickBot="1">
      <c r="B80" s="622"/>
      <c r="C80" s="623"/>
      <c r="D80" s="623"/>
      <c r="E80" s="624"/>
      <c r="F80" s="625"/>
      <c r="G80" s="623"/>
      <c r="H80" s="623"/>
      <c r="I80" s="623"/>
      <c r="J80" s="623"/>
      <c r="K80" s="623"/>
      <c r="L80" s="623"/>
      <c r="M80" s="623"/>
      <c r="N80" s="623"/>
      <c r="O80" s="623"/>
      <c r="P80" s="623"/>
      <c r="Q80" s="623"/>
      <c r="R80" s="623"/>
      <c r="S80" s="623"/>
      <c r="T80" s="623"/>
      <c r="U80" s="624"/>
      <c r="V80" s="625"/>
      <c r="W80" s="623"/>
      <c r="X80" s="624"/>
      <c r="Y80" s="625"/>
      <c r="Z80" s="623"/>
      <c r="AA80" s="624"/>
      <c r="AB80" s="625"/>
      <c r="AC80" s="623"/>
      <c r="AD80" s="623"/>
      <c r="AE80" s="623"/>
      <c r="AF80" s="623"/>
      <c r="AG80" s="623"/>
      <c r="AH80" s="623"/>
      <c r="AI80" s="623"/>
      <c r="AJ80" s="623"/>
      <c r="AK80" s="623"/>
      <c r="AL80" s="623"/>
      <c r="AM80" s="623"/>
      <c r="AN80" s="623"/>
      <c r="AO80" s="623"/>
      <c r="AP80" s="623"/>
      <c r="AQ80" s="623"/>
      <c r="AR80" s="623"/>
      <c r="AS80" s="626"/>
      <c r="BE80"/>
    </row>
    <row r="81" spans="2:57" ht="46.5" customHeight="1">
      <c r="B81" s="612" t="s">
        <v>36</v>
      </c>
      <c r="C81" s="613"/>
      <c r="D81" s="613"/>
      <c r="E81" s="613"/>
      <c r="F81" s="613"/>
      <c r="G81" s="613"/>
      <c r="H81" s="613"/>
      <c r="I81" s="613"/>
      <c r="J81" s="613"/>
      <c r="K81" s="613"/>
      <c r="L81" s="613"/>
      <c r="M81" s="613"/>
      <c r="N81" s="613"/>
      <c r="O81" s="613"/>
      <c r="P81" s="613"/>
      <c r="Q81" s="613"/>
      <c r="R81" s="613"/>
      <c r="S81" s="613"/>
      <c r="T81" s="613"/>
      <c r="U81" s="613"/>
      <c r="V81" s="613"/>
      <c r="W81" s="613"/>
      <c r="X81" s="613"/>
      <c r="Y81" s="613"/>
      <c r="Z81" s="613"/>
      <c r="AA81" s="613"/>
      <c r="AB81" s="613"/>
      <c r="AC81" s="613"/>
      <c r="AD81" s="613"/>
      <c r="AE81" s="613"/>
      <c r="AF81" s="613"/>
      <c r="AG81" s="613"/>
      <c r="AH81" s="613"/>
      <c r="AI81" s="613"/>
      <c r="AJ81" s="613"/>
      <c r="AK81" s="613"/>
      <c r="AL81" s="613"/>
      <c r="AM81" s="613"/>
      <c r="AN81" s="613"/>
      <c r="AO81" s="613"/>
      <c r="AP81" s="613"/>
      <c r="AQ81" s="613"/>
      <c r="AR81" s="613"/>
      <c r="AS81" s="616"/>
      <c r="BE81"/>
    </row>
    <row r="82" spans="2:57" ht="192.75" customHeight="1" thickBot="1">
      <c r="B82" s="627"/>
      <c r="C82" s="628"/>
      <c r="D82" s="628"/>
      <c r="E82" s="628"/>
      <c r="F82" s="628"/>
      <c r="G82" s="628"/>
      <c r="H82" s="628"/>
      <c r="I82" s="628"/>
      <c r="J82" s="628"/>
      <c r="K82" s="628"/>
      <c r="L82" s="628"/>
      <c r="M82" s="628"/>
      <c r="N82" s="628"/>
      <c r="O82" s="628"/>
      <c r="P82" s="628"/>
      <c r="Q82" s="628"/>
      <c r="R82" s="628"/>
      <c r="S82" s="628"/>
      <c r="T82" s="628"/>
      <c r="U82" s="628"/>
      <c r="V82" s="628"/>
      <c r="W82" s="628"/>
      <c r="X82" s="628"/>
      <c r="Y82" s="628"/>
      <c r="Z82" s="628"/>
      <c r="AA82" s="628"/>
      <c r="AB82" s="628"/>
      <c r="AC82" s="628"/>
      <c r="AD82" s="628"/>
      <c r="AE82" s="628"/>
      <c r="AF82" s="628"/>
      <c r="AG82" s="628"/>
      <c r="AH82" s="628"/>
      <c r="AI82" s="628"/>
      <c r="AJ82" s="628"/>
      <c r="AK82" s="628"/>
      <c r="AL82" s="628"/>
      <c r="AM82" s="628"/>
      <c r="AN82" s="628"/>
      <c r="AO82" s="628"/>
      <c r="AP82" s="628"/>
      <c r="AQ82" s="628"/>
      <c r="AR82" s="628"/>
      <c r="AS82" s="629"/>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406" t="s">
        <v>43</v>
      </c>
      <c r="D84" s="407"/>
      <c r="E84" s="407"/>
      <c r="F84" s="407"/>
      <c r="G84" s="407"/>
      <c r="H84" s="407"/>
      <c r="I84" s="407"/>
      <c r="J84" s="407"/>
      <c r="K84" s="407"/>
      <c r="L84" s="407"/>
      <c r="M84" s="407"/>
      <c r="N84" s="407"/>
      <c r="O84" s="407"/>
      <c r="P84" s="407"/>
      <c r="Q84" s="407"/>
      <c r="R84" s="407"/>
      <c r="S84" s="407"/>
      <c r="T84" s="407"/>
      <c r="U84" s="407"/>
      <c r="V84" s="407"/>
      <c r="W84" s="408"/>
      <c r="X84" s="406" t="s">
        <v>44</v>
      </c>
      <c r="Y84" s="407"/>
      <c r="Z84" s="407"/>
      <c r="AA84" s="407"/>
      <c r="AB84" s="407"/>
      <c r="AC84" s="407"/>
      <c r="AD84" s="407"/>
      <c r="AE84" s="407"/>
      <c r="AF84" s="407"/>
      <c r="AG84" s="407"/>
      <c r="AH84" s="407"/>
      <c r="AI84" s="407"/>
      <c r="AJ84" s="407"/>
      <c r="AK84" s="407"/>
      <c r="AL84" s="407"/>
      <c r="AM84" s="407"/>
      <c r="AN84" s="407"/>
      <c r="AO84" s="407"/>
      <c r="AP84" s="407"/>
      <c r="AQ84" s="407"/>
      <c r="AR84" s="408"/>
      <c r="AS84" s="8"/>
      <c r="BE84"/>
    </row>
    <row r="85" spans="2:57" ht="46.5" customHeight="1">
      <c r="B85" s="10"/>
      <c r="C85" s="473" t="s">
        <v>40</v>
      </c>
      <c r="D85" s="438"/>
      <c r="E85" s="438"/>
      <c r="F85" s="438"/>
      <c r="G85" s="438"/>
      <c r="H85" s="438"/>
      <c r="I85" s="449"/>
      <c r="J85" s="473" t="s">
        <v>41</v>
      </c>
      <c r="K85" s="438"/>
      <c r="L85" s="438"/>
      <c r="M85" s="438"/>
      <c r="N85" s="438"/>
      <c r="O85" s="438"/>
      <c r="P85" s="449"/>
      <c r="Q85" s="473" t="s">
        <v>42</v>
      </c>
      <c r="R85" s="438"/>
      <c r="S85" s="438"/>
      <c r="T85" s="438"/>
      <c r="U85" s="438"/>
      <c r="V85" s="438"/>
      <c r="W85" s="449"/>
      <c r="X85" s="473" t="s">
        <v>40</v>
      </c>
      <c r="Y85" s="438"/>
      <c r="Z85" s="438"/>
      <c r="AA85" s="438"/>
      <c r="AB85" s="438"/>
      <c r="AC85" s="438"/>
      <c r="AD85" s="449"/>
      <c r="AE85" s="473" t="s">
        <v>41</v>
      </c>
      <c r="AF85" s="438"/>
      <c r="AG85" s="438"/>
      <c r="AH85" s="438"/>
      <c r="AI85" s="438"/>
      <c r="AJ85" s="438"/>
      <c r="AK85" s="449"/>
      <c r="AL85" s="473" t="s">
        <v>42</v>
      </c>
      <c r="AM85" s="438"/>
      <c r="AN85" s="438"/>
      <c r="AO85" s="438"/>
      <c r="AP85" s="438"/>
      <c r="AQ85" s="438"/>
      <c r="AR85" s="449"/>
      <c r="AS85" s="11"/>
      <c r="BE85"/>
    </row>
    <row r="86" spans="2:57" ht="46.5" customHeight="1">
      <c r="B86" s="10"/>
      <c r="C86" s="517"/>
      <c r="D86" s="518"/>
      <c r="E86" s="518"/>
      <c r="F86" s="518"/>
      <c r="G86" s="518"/>
      <c r="H86" s="518"/>
      <c r="I86" s="519"/>
      <c r="J86" s="517"/>
      <c r="K86" s="518"/>
      <c r="L86" s="518"/>
      <c r="M86" s="518"/>
      <c r="N86" s="518"/>
      <c r="O86" s="518"/>
      <c r="P86" s="519"/>
      <c r="Q86" s="520"/>
      <c r="R86" s="521"/>
      <c r="S86" s="521"/>
      <c r="T86" s="521"/>
      <c r="U86" s="521"/>
      <c r="V86" s="521"/>
      <c r="W86" s="522"/>
      <c r="X86" s="517"/>
      <c r="Y86" s="518"/>
      <c r="Z86" s="518"/>
      <c r="AA86" s="518"/>
      <c r="AB86" s="518"/>
      <c r="AC86" s="518"/>
      <c r="AD86" s="519"/>
      <c r="AE86" s="517"/>
      <c r="AF86" s="518"/>
      <c r="AG86" s="518"/>
      <c r="AH86" s="518"/>
      <c r="AI86" s="518"/>
      <c r="AJ86" s="518"/>
      <c r="AK86" s="519"/>
      <c r="AL86" s="520"/>
      <c r="AM86" s="521"/>
      <c r="AN86" s="521"/>
      <c r="AO86" s="521"/>
      <c r="AP86" s="521"/>
      <c r="AQ86" s="521"/>
      <c r="AR86" s="522"/>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heet="1" objects="1" scenarios="1" selectLockedCells="1" autoFilter="0"/>
  <mergeCells count="450">
    <mergeCell ref="J4:Z5"/>
    <mergeCell ref="AA4:AE4"/>
    <mergeCell ref="AF4:AI4"/>
    <mergeCell ref="AJ4:AS7"/>
    <mergeCell ref="AA5:AE5"/>
    <mergeCell ref="AF5:AI5"/>
    <mergeCell ref="J6:L7"/>
    <mergeCell ref="M6:P9"/>
    <mergeCell ref="Q6:AE9"/>
    <mergeCell ref="AF6:AI6"/>
    <mergeCell ref="AN8:AS11"/>
    <mergeCell ref="AF9:AI9"/>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AK18:AN19"/>
    <mergeCell ref="AO18:AP19"/>
    <mergeCell ref="AQ18:AQ19"/>
    <mergeCell ref="AR18:AR19"/>
    <mergeCell ref="AS18:AS19"/>
    <mergeCell ref="Y19:AB19"/>
    <mergeCell ref="B18:C19"/>
    <mergeCell ref="D18:P19"/>
    <mergeCell ref="Q18:X19"/>
    <mergeCell ref="Y18:AB18"/>
    <mergeCell ref="AC18:AF19"/>
    <mergeCell ref="AG18:AJ19"/>
    <mergeCell ref="AK20:AN21"/>
    <mergeCell ref="AO20:AP21"/>
    <mergeCell ref="AQ20:AQ21"/>
    <mergeCell ref="AR20:AR21"/>
    <mergeCell ref="AS20:AS21"/>
    <mergeCell ref="Y21:AB21"/>
    <mergeCell ref="B20:C21"/>
    <mergeCell ref="D20:P21"/>
    <mergeCell ref="Q20:X21"/>
    <mergeCell ref="Y20:AB20"/>
    <mergeCell ref="AC20:AF21"/>
    <mergeCell ref="AG20:AJ21"/>
    <mergeCell ref="AK22:AN23"/>
    <mergeCell ref="AO22:AP23"/>
    <mergeCell ref="AQ22:AQ23"/>
    <mergeCell ref="AR22:AR23"/>
    <mergeCell ref="AS22:AS23"/>
    <mergeCell ref="Y23:AB23"/>
    <mergeCell ref="B22:C23"/>
    <mergeCell ref="D22:P23"/>
    <mergeCell ref="Q22:X23"/>
    <mergeCell ref="Y22:AB22"/>
    <mergeCell ref="AC22:AF23"/>
    <mergeCell ref="AG22:AJ23"/>
    <mergeCell ref="AK24:AN25"/>
    <mergeCell ref="AO24:AP25"/>
    <mergeCell ref="AQ24:AQ25"/>
    <mergeCell ref="AR24:AR25"/>
    <mergeCell ref="AS24:AS25"/>
    <mergeCell ref="Y25:AB25"/>
    <mergeCell ref="B24:C25"/>
    <mergeCell ref="D24:P25"/>
    <mergeCell ref="Q24:X25"/>
    <mergeCell ref="Y24:AB24"/>
    <mergeCell ref="AC24:AF25"/>
    <mergeCell ref="AG24:AJ25"/>
    <mergeCell ref="AK26:AN27"/>
    <mergeCell ref="AO26:AP27"/>
    <mergeCell ref="AQ26:AQ27"/>
    <mergeCell ref="AR26:AR27"/>
    <mergeCell ref="AS26:AS27"/>
    <mergeCell ref="Y27:AB27"/>
    <mergeCell ref="B26:C27"/>
    <mergeCell ref="D26:P27"/>
    <mergeCell ref="Q26:X27"/>
    <mergeCell ref="Y26:AB26"/>
    <mergeCell ref="AC26:AF27"/>
    <mergeCell ref="AG26:AJ27"/>
    <mergeCell ref="AK28:AN29"/>
    <mergeCell ref="AO28:AP29"/>
    <mergeCell ref="AQ28:AQ29"/>
    <mergeCell ref="AR28:AR29"/>
    <mergeCell ref="AS28:AS29"/>
    <mergeCell ref="Y29:AB29"/>
    <mergeCell ref="B28:C29"/>
    <mergeCell ref="D28:P29"/>
    <mergeCell ref="Q28:X29"/>
    <mergeCell ref="Y28:AB28"/>
    <mergeCell ref="AC28:AF29"/>
    <mergeCell ref="AG28:AJ29"/>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s>
  <conditionalFormatting sqref="AF11">
    <cfRule type="expression" dxfId="1713" priority="8">
      <formula>$V11="y"</formula>
    </cfRule>
    <cfRule type="expression" dxfId="1712" priority="9">
      <formula>$T11="y"</formula>
    </cfRule>
  </conditionalFormatting>
  <conditionalFormatting sqref="AF7">
    <cfRule type="expression" dxfId="1711" priority="12">
      <formula>$V7="y"</formula>
    </cfRule>
    <cfRule type="expression" dxfId="1710" priority="13">
      <formula>$T7="y"</formula>
    </cfRule>
  </conditionalFormatting>
  <conditionalFormatting sqref="AF9">
    <cfRule type="expression" dxfId="1709" priority="10">
      <formula>$V9="y"</formula>
    </cfRule>
    <cfRule type="expression" dxfId="1708" priority="11">
      <formula>$T9="y"</formula>
    </cfRule>
  </conditionalFormatting>
  <conditionalFormatting sqref="Y30:AB73">
    <cfRule type="expression" dxfId="1707" priority="7">
      <formula>OR(ISNUMBER(SEARCH("Hold Point",Y30)),ISNUMBER(SEARCH("Witness Point",Y30)))</formula>
    </cfRule>
  </conditionalFormatting>
  <conditionalFormatting sqref="AK14:AN73">
    <cfRule type="expression" dxfId="1706" priority="6">
      <formula>OR(Y14="Check Item",Y14="Milestone")</formula>
    </cfRule>
  </conditionalFormatting>
  <conditionalFormatting sqref="Y14:AB21">
    <cfRule type="expression" dxfId="1705" priority="5">
      <formula>OR(ISNUMBER(SEARCH("Hold Point",Y14)),ISNUMBER(SEARCH("Witness Point",Y14)))</formula>
    </cfRule>
  </conditionalFormatting>
  <conditionalFormatting sqref="Y24:AB25">
    <cfRule type="expression" dxfId="1704" priority="4">
      <formula>OR(ISNUMBER(SEARCH("Hold Point",Y24)),ISNUMBER(SEARCH("Witness Point",Y24)))</formula>
    </cfRule>
  </conditionalFormatting>
  <conditionalFormatting sqref="Y22:AB23">
    <cfRule type="expression" dxfId="1703" priority="3">
      <formula>OR(ISNUMBER(SEARCH("Hold Point",Y22)),ISNUMBER(SEARCH("Witness Point",Y22)))</formula>
    </cfRule>
  </conditionalFormatting>
  <conditionalFormatting sqref="Y26:AB27">
    <cfRule type="expression" dxfId="1702" priority="2">
      <formula>OR(ISNUMBER(SEARCH("Hold Point",Y26)),ISNUMBER(SEARCH("Witness Point",Y26)))</formula>
    </cfRule>
  </conditionalFormatting>
  <conditionalFormatting sqref="Y28:AB29">
    <cfRule type="expression" dxfId="1701" priority="1">
      <formula>OR(ISNUMBER(SEARCH("Hold Point",Y28)),ISNUMBER(SEARCH("Witness Point",Y28)))</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5">
    <pageSetUpPr fitToPage="1"/>
  </sheetPr>
  <dimension ref="A1:BR100"/>
  <sheetViews>
    <sheetView topLeftCell="A3" zoomScale="85" zoomScaleNormal="85" workbookViewId="0">
      <selection activeCell="AO22" sqref="AO22:AP23"/>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Construction Management</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Construction Management</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441" t="s">
        <v>28</v>
      </c>
      <c r="AK4" s="442"/>
      <c r="AL4" s="442"/>
      <c r="AM4" s="442"/>
      <c r="AN4" s="442"/>
      <c r="AO4" s="442"/>
      <c r="AP4" s="442"/>
      <c r="AQ4" s="442"/>
      <c r="AR4" s="442"/>
      <c r="AS4" s="564"/>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e">
        <f>'Lot Register'!#REF!</f>
        <v>#REF!</v>
      </c>
      <c r="AG5" s="460"/>
      <c r="AH5" s="460"/>
      <c r="AI5" s="461"/>
      <c r="AJ5" s="533"/>
      <c r="AK5" s="534"/>
      <c r="AL5" s="534"/>
      <c r="AM5" s="534"/>
      <c r="AN5" s="534"/>
      <c r="AO5" s="534"/>
      <c r="AP5" s="534"/>
      <c r="AQ5" s="534"/>
      <c r="AR5" s="534"/>
      <c r="AS5" s="565"/>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533"/>
      <c r="AK6" s="534"/>
      <c r="AL6" s="534"/>
      <c r="AM6" s="534"/>
      <c r="AN6" s="534"/>
      <c r="AO6" s="534"/>
      <c r="AP6" s="534"/>
      <c r="AQ6" s="534"/>
      <c r="AR6" s="534"/>
      <c r="AS6" s="565"/>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Register'!$I$2), "", 'Lot Register'!$I$2)</f>
        <v>0</v>
      </c>
      <c r="AG7" s="469"/>
      <c r="AH7" s="469"/>
      <c r="AI7" s="470"/>
      <c r="AJ7" s="533"/>
      <c r="AK7" s="534"/>
      <c r="AL7" s="534"/>
      <c r="AM7" s="534"/>
      <c r="AN7" s="534"/>
      <c r="AO7" s="534"/>
      <c r="AP7" s="534"/>
      <c r="AQ7" s="534"/>
      <c r="AR7" s="534"/>
      <c r="AS7" s="565"/>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t="s">
        <v>666</v>
      </c>
      <c r="AK8" s="574"/>
      <c r="AL8" s="574"/>
      <c r="AM8" s="574"/>
      <c r="AN8" s="566" t="s">
        <v>677</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Register'!$J$2), "", 'Lot Register'!$J$2)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t="e">
        <f>IF(ISBLANK('Lot Register'!#REF!), "", 'Lot Register'!#REF!)</f>
        <v>#REF!</v>
      </c>
      <c r="AE10" s="449"/>
      <c r="AF10" s="451" t="s">
        <v>30</v>
      </c>
      <c r="AG10" s="451"/>
      <c r="AH10" s="451"/>
      <c r="AI10" s="452"/>
      <c r="AJ10" s="573"/>
      <c r="AK10" s="574"/>
      <c r="AL10" s="574"/>
      <c r="AM10" s="574"/>
      <c r="AN10" s="566"/>
      <c r="AO10" s="566"/>
      <c r="AP10" s="566"/>
      <c r="AQ10" s="566"/>
      <c r="AR10" s="566"/>
      <c r="AS10" s="567"/>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Register'!$K$2), "", 'Lot Register'!$K$2)</f>
        <v>45343</v>
      </c>
      <c r="AG11" s="496"/>
      <c r="AH11" s="496"/>
      <c r="AI11" s="497"/>
      <c r="AJ11" s="575"/>
      <c r="AK11" s="576"/>
      <c r="AL11" s="576"/>
      <c r="AM11" s="576"/>
      <c r="AN11" s="381"/>
      <c r="AO11" s="381"/>
      <c r="AP11" s="381"/>
      <c r="AQ11" s="381"/>
      <c r="AR11" s="381"/>
      <c r="AS11" s="568"/>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t="s">
        <v>39</v>
      </c>
      <c r="AH13" s="439"/>
      <c r="AI13" s="439"/>
      <c r="AJ13" s="439"/>
      <c r="AK13" s="439" t="s">
        <v>27</v>
      </c>
      <c r="AL13" s="439"/>
      <c r="AM13" s="439"/>
      <c r="AN13" s="439"/>
      <c r="AO13" s="571"/>
      <c r="AP13" s="571"/>
      <c r="AQ13" s="571"/>
      <c r="AR13" s="571"/>
      <c r="AS13" s="572"/>
      <c r="BE13"/>
    </row>
    <row r="14" spans="1:70" ht="22.5" customHeight="1">
      <c r="B14" s="553">
        <v>1</v>
      </c>
      <c r="C14" s="549"/>
      <c r="D14" s="507" t="s">
        <v>667</v>
      </c>
      <c r="E14" s="508"/>
      <c r="F14" s="508"/>
      <c r="G14" s="508"/>
      <c r="H14" s="508"/>
      <c r="I14" s="508"/>
      <c r="J14" s="508"/>
      <c r="K14" s="508"/>
      <c r="L14" s="508"/>
      <c r="M14" s="508"/>
      <c r="N14" s="508"/>
      <c r="O14" s="508"/>
      <c r="P14" s="509"/>
      <c r="Q14" s="507" t="s">
        <v>91</v>
      </c>
      <c r="R14" s="508"/>
      <c r="S14" s="508"/>
      <c r="T14" s="508"/>
      <c r="U14" s="508"/>
      <c r="V14" s="508"/>
      <c r="W14" s="508"/>
      <c r="X14" s="509"/>
      <c r="Y14" s="507" t="s">
        <v>24</v>
      </c>
      <c r="Z14" s="508"/>
      <c r="AA14" s="508"/>
      <c r="AB14" s="509"/>
      <c r="AC14" s="507"/>
      <c r="AD14" s="508"/>
      <c r="AE14" s="508"/>
      <c r="AF14" s="509"/>
      <c r="AG14" s="507"/>
      <c r="AH14" s="508"/>
      <c r="AI14" s="508"/>
      <c r="AJ14" s="509"/>
      <c r="AK14" s="507"/>
      <c r="AL14" s="508"/>
      <c r="AM14" s="508"/>
      <c r="AN14" s="509"/>
      <c r="AO14" s="475"/>
      <c r="AP14" s="593"/>
      <c r="AQ14" s="594"/>
      <c r="AR14" s="595"/>
      <c r="AS14" s="596"/>
      <c r="BE14"/>
    </row>
    <row r="15" spans="1:70" ht="31.5" customHeight="1">
      <c r="B15" s="592"/>
      <c r="C15" s="532"/>
      <c r="D15" s="412"/>
      <c r="E15" s="413"/>
      <c r="F15" s="413"/>
      <c r="G15" s="413"/>
      <c r="H15" s="413"/>
      <c r="I15" s="413"/>
      <c r="J15" s="413"/>
      <c r="K15" s="413"/>
      <c r="L15" s="413"/>
      <c r="M15" s="413"/>
      <c r="N15" s="413"/>
      <c r="O15" s="413"/>
      <c r="P15" s="414"/>
      <c r="Q15" s="412"/>
      <c r="R15" s="413"/>
      <c r="S15" s="413"/>
      <c r="T15" s="413"/>
      <c r="U15" s="413"/>
      <c r="V15" s="413"/>
      <c r="W15" s="413"/>
      <c r="X15" s="414"/>
      <c r="Y15" s="412" t="s">
        <v>669</v>
      </c>
      <c r="Z15" s="413"/>
      <c r="AA15" s="413"/>
      <c r="AB15" s="414"/>
      <c r="AC15" s="412"/>
      <c r="AD15" s="413"/>
      <c r="AE15" s="413"/>
      <c r="AF15" s="414"/>
      <c r="AG15" s="412"/>
      <c r="AH15" s="413"/>
      <c r="AI15" s="413"/>
      <c r="AJ15" s="414"/>
      <c r="AK15" s="412"/>
      <c r="AL15" s="413"/>
      <c r="AM15" s="413"/>
      <c r="AN15" s="414"/>
      <c r="AO15" s="545"/>
      <c r="AP15" s="556"/>
      <c r="AQ15" s="587"/>
      <c r="AR15" s="589"/>
      <c r="AS15" s="591"/>
      <c r="BE15"/>
    </row>
    <row r="16" spans="1:70" ht="22.5" customHeight="1">
      <c r="B16" s="592">
        <v>2</v>
      </c>
      <c r="C16" s="532"/>
      <c r="D16" s="406" t="s">
        <v>668</v>
      </c>
      <c r="E16" s="407"/>
      <c r="F16" s="407"/>
      <c r="G16" s="407"/>
      <c r="H16" s="407"/>
      <c r="I16" s="407"/>
      <c r="J16" s="407"/>
      <c r="K16" s="407"/>
      <c r="L16" s="407"/>
      <c r="M16" s="407"/>
      <c r="N16" s="407"/>
      <c r="O16" s="407"/>
      <c r="P16" s="408"/>
      <c r="Q16" s="409" t="s">
        <v>91</v>
      </c>
      <c r="R16" s="410"/>
      <c r="S16" s="410"/>
      <c r="T16" s="410"/>
      <c r="U16" s="410"/>
      <c r="V16" s="410"/>
      <c r="W16" s="410"/>
      <c r="X16" s="411"/>
      <c r="Y16" s="406" t="s">
        <v>24</v>
      </c>
      <c r="Z16" s="407"/>
      <c r="AA16" s="407"/>
      <c r="AB16" s="408"/>
      <c r="AC16" s="406"/>
      <c r="AD16" s="407"/>
      <c r="AE16" s="407"/>
      <c r="AF16" s="408"/>
      <c r="AG16" s="406"/>
      <c r="AH16" s="407"/>
      <c r="AI16" s="407"/>
      <c r="AJ16" s="408"/>
      <c r="AK16" s="406"/>
      <c r="AL16" s="407"/>
      <c r="AM16" s="407"/>
      <c r="AN16" s="408"/>
      <c r="AO16" s="542"/>
      <c r="AP16" s="554"/>
      <c r="AQ16" s="586"/>
      <c r="AR16" s="588"/>
      <c r="AS16" s="590"/>
      <c r="BE16"/>
    </row>
    <row r="17" spans="2:57" ht="43.5" customHeight="1">
      <c r="B17" s="592"/>
      <c r="C17" s="532"/>
      <c r="D17" s="412"/>
      <c r="E17" s="413"/>
      <c r="F17" s="413"/>
      <c r="G17" s="413"/>
      <c r="H17" s="413"/>
      <c r="I17" s="413"/>
      <c r="J17" s="413"/>
      <c r="K17" s="413"/>
      <c r="L17" s="413"/>
      <c r="M17" s="413"/>
      <c r="N17" s="413"/>
      <c r="O17" s="413"/>
      <c r="P17" s="414"/>
      <c r="Q17" s="412"/>
      <c r="R17" s="413"/>
      <c r="S17" s="413"/>
      <c r="T17" s="413"/>
      <c r="U17" s="413"/>
      <c r="V17" s="413"/>
      <c r="W17" s="413"/>
      <c r="X17" s="414"/>
      <c r="Y17" s="412" t="s">
        <v>671</v>
      </c>
      <c r="Z17" s="413"/>
      <c r="AA17" s="413"/>
      <c r="AB17" s="414"/>
      <c r="AC17" s="412"/>
      <c r="AD17" s="413"/>
      <c r="AE17" s="413"/>
      <c r="AF17" s="414"/>
      <c r="AG17" s="412"/>
      <c r="AH17" s="413"/>
      <c r="AI17" s="413"/>
      <c r="AJ17" s="414"/>
      <c r="AK17" s="412"/>
      <c r="AL17" s="413"/>
      <c r="AM17" s="413"/>
      <c r="AN17" s="414"/>
      <c r="AO17" s="545"/>
      <c r="AP17" s="556"/>
      <c r="AQ17" s="587"/>
      <c r="AR17" s="589"/>
      <c r="AS17" s="591"/>
      <c r="BE17"/>
    </row>
    <row r="18" spans="2:57" ht="22.5" customHeight="1">
      <c r="B18" s="592">
        <v>3</v>
      </c>
      <c r="C18" s="532"/>
      <c r="D18" s="406" t="s">
        <v>670</v>
      </c>
      <c r="E18" s="407"/>
      <c r="F18" s="407"/>
      <c r="G18" s="407"/>
      <c r="H18" s="407"/>
      <c r="I18" s="407"/>
      <c r="J18" s="407"/>
      <c r="K18" s="407"/>
      <c r="L18" s="407"/>
      <c r="M18" s="407"/>
      <c r="N18" s="407"/>
      <c r="O18" s="407"/>
      <c r="P18" s="408"/>
      <c r="Q18" s="409" t="s">
        <v>91</v>
      </c>
      <c r="R18" s="410"/>
      <c r="S18" s="410"/>
      <c r="T18" s="410"/>
      <c r="U18" s="410"/>
      <c r="V18" s="410"/>
      <c r="W18" s="410"/>
      <c r="X18" s="411"/>
      <c r="Y18" s="406" t="s">
        <v>24</v>
      </c>
      <c r="Z18" s="407"/>
      <c r="AA18" s="407"/>
      <c r="AB18" s="408"/>
      <c r="AC18" s="406"/>
      <c r="AD18" s="407"/>
      <c r="AE18" s="407"/>
      <c r="AF18" s="408"/>
      <c r="AG18" s="406"/>
      <c r="AH18" s="407"/>
      <c r="AI18" s="407"/>
      <c r="AJ18" s="408"/>
      <c r="AK18" s="406"/>
      <c r="AL18" s="407"/>
      <c r="AM18" s="407"/>
      <c r="AN18" s="408"/>
      <c r="AO18" s="542"/>
      <c r="AP18" s="554"/>
      <c r="AQ18" s="586"/>
      <c r="AR18" s="588"/>
      <c r="AS18" s="590"/>
      <c r="BE18"/>
    </row>
    <row r="19" spans="2:57" ht="32.25" customHeight="1">
      <c r="B19" s="592"/>
      <c r="C19" s="532"/>
      <c r="D19" s="412"/>
      <c r="E19" s="413"/>
      <c r="F19" s="413"/>
      <c r="G19" s="413"/>
      <c r="H19" s="413"/>
      <c r="I19" s="413"/>
      <c r="J19" s="413"/>
      <c r="K19" s="413"/>
      <c r="L19" s="413"/>
      <c r="M19" s="413"/>
      <c r="N19" s="413"/>
      <c r="O19" s="413"/>
      <c r="P19" s="414"/>
      <c r="Q19" s="412"/>
      <c r="R19" s="413"/>
      <c r="S19" s="413"/>
      <c r="T19" s="413"/>
      <c r="U19" s="413"/>
      <c r="V19" s="413"/>
      <c r="W19" s="413"/>
      <c r="X19" s="414"/>
      <c r="Y19" s="412" t="s">
        <v>672</v>
      </c>
      <c r="Z19" s="413"/>
      <c r="AA19" s="413"/>
      <c r="AB19" s="414"/>
      <c r="AC19" s="412"/>
      <c r="AD19" s="413"/>
      <c r="AE19" s="413"/>
      <c r="AF19" s="414"/>
      <c r="AG19" s="412"/>
      <c r="AH19" s="413"/>
      <c r="AI19" s="413"/>
      <c r="AJ19" s="414"/>
      <c r="AK19" s="412"/>
      <c r="AL19" s="413"/>
      <c r="AM19" s="413"/>
      <c r="AN19" s="414"/>
      <c r="AO19" s="545"/>
      <c r="AP19" s="556"/>
      <c r="AQ19" s="587"/>
      <c r="AR19" s="589"/>
      <c r="AS19" s="591"/>
      <c r="BE19"/>
    </row>
    <row r="20" spans="2:57" ht="22.5" customHeight="1">
      <c r="B20" s="592">
        <v>4</v>
      </c>
      <c r="C20" s="532"/>
      <c r="D20" s="406" t="s">
        <v>673</v>
      </c>
      <c r="E20" s="407"/>
      <c r="F20" s="407"/>
      <c r="G20" s="407"/>
      <c r="H20" s="407"/>
      <c r="I20" s="407"/>
      <c r="J20" s="407"/>
      <c r="K20" s="407"/>
      <c r="L20" s="407"/>
      <c r="M20" s="407"/>
      <c r="N20" s="407"/>
      <c r="O20" s="407"/>
      <c r="P20" s="408"/>
      <c r="Q20" s="409" t="s">
        <v>91</v>
      </c>
      <c r="R20" s="410"/>
      <c r="S20" s="410"/>
      <c r="T20" s="410"/>
      <c r="U20" s="410"/>
      <c r="V20" s="410"/>
      <c r="W20" s="410"/>
      <c r="X20" s="411"/>
      <c r="Y20" s="406" t="s">
        <v>24</v>
      </c>
      <c r="Z20" s="407"/>
      <c r="AA20" s="407"/>
      <c r="AB20" s="408"/>
      <c r="AC20" s="406"/>
      <c r="AD20" s="407"/>
      <c r="AE20" s="407"/>
      <c r="AF20" s="408"/>
      <c r="AG20" s="406"/>
      <c r="AH20" s="407"/>
      <c r="AI20" s="407"/>
      <c r="AJ20" s="408"/>
      <c r="AK20" s="406"/>
      <c r="AL20" s="407"/>
      <c r="AM20" s="407"/>
      <c r="AN20" s="408"/>
      <c r="AO20" s="542"/>
      <c r="AP20" s="554"/>
      <c r="AQ20" s="586"/>
      <c r="AR20" s="588"/>
      <c r="AS20" s="590"/>
      <c r="BE20"/>
    </row>
    <row r="21" spans="2:57" ht="32.25" customHeight="1">
      <c r="B21" s="592"/>
      <c r="C21" s="532"/>
      <c r="D21" s="412"/>
      <c r="E21" s="413"/>
      <c r="F21" s="413"/>
      <c r="G21" s="413"/>
      <c r="H21" s="413"/>
      <c r="I21" s="413"/>
      <c r="J21" s="413"/>
      <c r="K21" s="413"/>
      <c r="L21" s="413"/>
      <c r="M21" s="413"/>
      <c r="N21" s="413"/>
      <c r="O21" s="413"/>
      <c r="P21" s="414"/>
      <c r="Q21" s="412"/>
      <c r="R21" s="413"/>
      <c r="S21" s="413"/>
      <c r="T21" s="413"/>
      <c r="U21" s="413"/>
      <c r="V21" s="413"/>
      <c r="W21" s="413"/>
      <c r="X21" s="414"/>
      <c r="Y21" s="412" t="s">
        <v>675</v>
      </c>
      <c r="Z21" s="413"/>
      <c r="AA21" s="413"/>
      <c r="AB21" s="414"/>
      <c r="AC21" s="412"/>
      <c r="AD21" s="413"/>
      <c r="AE21" s="413"/>
      <c r="AF21" s="414"/>
      <c r="AG21" s="412"/>
      <c r="AH21" s="413"/>
      <c r="AI21" s="413"/>
      <c r="AJ21" s="414"/>
      <c r="AK21" s="412"/>
      <c r="AL21" s="413"/>
      <c r="AM21" s="413"/>
      <c r="AN21" s="414"/>
      <c r="AO21" s="545"/>
      <c r="AP21" s="556"/>
      <c r="AQ21" s="587"/>
      <c r="AR21" s="589"/>
      <c r="AS21" s="591"/>
      <c r="BE21"/>
    </row>
    <row r="22" spans="2:57" ht="22.5" customHeight="1">
      <c r="B22" s="592">
        <v>5</v>
      </c>
      <c r="C22" s="532"/>
      <c r="D22" s="406" t="s">
        <v>674</v>
      </c>
      <c r="E22" s="407"/>
      <c r="F22" s="407"/>
      <c r="G22" s="407"/>
      <c r="H22" s="407"/>
      <c r="I22" s="407"/>
      <c r="J22" s="407"/>
      <c r="K22" s="407"/>
      <c r="L22" s="407"/>
      <c r="M22" s="407"/>
      <c r="N22" s="407"/>
      <c r="O22" s="407"/>
      <c r="P22" s="408"/>
      <c r="Q22" s="409" t="s">
        <v>91</v>
      </c>
      <c r="R22" s="410"/>
      <c r="S22" s="410"/>
      <c r="T22" s="410"/>
      <c r="U22" s="410"/>
      <c r="V22" s="410"/>
      <c r="W22" s="410"/>
      <c r="X22" s="411"/>
      <c r="Y22" s="406" t="s">
        <v>24</v>
      </c>
      <c r="Z22" s="407"/>
      <c r="AA22" s="407"/>
      <c r="AB22" s="408"/>
      <c r="AC22" s="406"/>
      <c r="AD22" s="407"/>
      <c r="AE22" s="407"/>
      <c r="AF22" s="408"/>
      <c r="AG22" s="406"/>
      <c r="AH22" s="407"/>
      <c r="AI22" s="407"/>
      <c r="AJ22" s="408"/>
      <c r="AK22" s="406"/>
      <c r="AL22" s="407"/>
      <c r="AM22" s="407"/>
      <c r="AN22" s="408"/>
      <c r="AO22" s="542"/>
      <c r="AP22" s="554"/>
      <c r="AQ22" s="586"/>
      <c r="AR22" s="588"/>
      <c r="AS22" s="590"/>
      <c r="BE22"/>
    </row>
    <row r="23" spans="2:57" ht="33.75" customHeight="1" thickBot="1">
      <c r="B23" s="592"/>
      <c r="C23" s="532"/>
      <c r="D23" s="412"/>
      <c r="E23" s="413"/>
      <c r="F23" s="413"/>
      <c r="G23" s="413"/>
      <c r="H23" s="413"/>
      <c r="I23" s="413"/>
      <c r="J23" s="413"/>
      <c r="K23" s="413"/>
      <c r="L23" s="413"/>
      <c r="M23" s="413"/>
      <c r="N23" s="413"/>
      <c r="O23" s="413"/>
      <c r="P23" s="414"/>
      <c r="Q23" s="412"/>
      <c r="R23" s="413"/>
      <c r="S23" s="413"/>
      <c r="T23" s="413"/>
      <c r="U23" s="413"/>
      <c r="V23" s="413"/>
      <c r="W23" s="413"/>
      <c r="X23" s="414"/>
      <c r="Y23" s="412" t="s">
        <v>676</v>
      </c>
      <c r="Z23" s="413"/>
      <c r="AA23" s="413"/>
      <c r="AB23" s="414"/>
      <c r="AC23" s="412"/>
      <c r="AD23" s="413"/>
      <c r="AE23" s="413"/>
      <c r="AF23" s="414"/>
      <c r="AG23" s="412"/>
      <c r="AH23" s="413"/>
      <c r="AI23" s="413"/>
      <c r="AJ23" s="414"/>
      <c r="AK23" s="412"/>
      <c r="AL23" s="413"/>
      <c r="AM23" s="413"/>
      <c r="AN23" s="414"/>
      <c r="AO23" s="545"/>
      <c r="AP23" s="556"/>
      <c r="AQ23" s="587"/>
      <c r="AR23" s="589"/>
      <c r="AS23" s="591"/>
      <c r="BE23"/>
    </row>
    <row r="24" spans="2:57" ht="22.5" hidden="1" customHeight="1">
      <c r="B24" s="592"/>
      <c r="C24" s="532"/>
      <c r="D24" s="406"/>
      <c r="E24" s="407"/>
      <c r="F24" s="407"/>
      <c r="G24" s="407"/>
      <c r="H24" s="407"/>
      <c r="I24" s="407"/>
      <c r="J24" s="407"/>
      <c r="K24" s="407"/>
      <c r="L24" s="407"/>
      <c r="M24" s="407"/>
      <c r="N24" s="407"/>
      <c r="O24" s="407"/>
      <c r="P24" s="408"/>
      <c r="Q24" s="409"/>
      <c r="R24" s="410"/>
      <c r="S24" s="410"/>
      <c r="T24" s="410"/>
      <c r="U24" s="410"/>
      <c r="V24" s="410"/>
      <c r="W24" s="410"/>
      <c r="X24" s="411"/>
      <c r="Y24" s="406"/>
      <c r="Z24" s="407"/>
      <c r="AA24" s="407"/>
      <c r="AB24" s="408"/>
      <c r="AC24" s="406"/>
      <c r="AD24" s="407"/>
      <c r="AE24" s="407"/>
      <c r="AF24" s="408"/>
      <c r="AG24" s="406"/>
      <c r="AH24" s="407"/>
      <c r="AI24" s="407"/>
      <c r="AJ24" s="408"/>
      <c r="AK24" s="406"/>
      <c r="AL24" s="407"/>
      <c r="AM24" s="407"/>
      <c r="AN24" s="408"/>
      <c r="AO24" s="542"/>
      <c r="AP24" s="554"/>
      <c r="AQ24" s="586"/>
      <c r="AR24" s="588"/>
      <c r="AS24" s="590"/>
      <c r="BE24"/>
    </row>
    <row r="25" spans="2:57" ht="31.5" hidden="1" customHeight="1">
      <c r="B25" s="592"/>
      <c r="C25" s="532"/>
      <c r="D25" s="412"/>
      <c r="E25" s="413"/>
      <c r="F25" s="413"/>
      <c r="G25" s="413"/>
      <c r="H25" s="413"/>
      <c r="I25" s="413"/>
      <c r="J25" s="413"/>
      <c r="K25" s="413"/>
      <c r="L25" s="413"/>
      <c r="M25" s="413"/>
      <c r="N25" s="413"/>
      <c r="O25" s="413"/>
      <c r="P25" s="414"/>
      <c r="Q25" s="412"/>
      <c r="R25" s="413"/>
      <c r="S25" s="413"/>
      <c r="T25" s="413"/>
      <c r="U25" s="413"/>
      <c r="V25" s="413"/>
      <c r="W25" s="413"/>
      <c r="X25" s="414"/>
      <c r="Y25" s="412"/>
      <c r="Z25" s="413"/>
      <c r="AA25" s="413"/>
      <c r="AB25" s="414"/>
      <c r="AC25" s="412"/>
      <c r="AD25" s="413"/>
      <c r="AE25" s="413"/>
      <c r="AF25" s="414"/>
      <c r="AG25" s="412"/>
      <c r="AH25" s="413"/>
      <c r="AI25" s="413"/>
      <c r="AJ25" s="414"/>
      <c r="AK25" s="412"/>
      <c r="AL25" s="413"/>
      <c r="AM25" s="413"/>
      <c r="AN25" s="414"/>
      <c r="AO25" s="545"/>
      <c r="AP25" s="556"/>
      <c r="AQ25" s="587"/>
      <c r="AR25" s="589"/>
      <c r="AS25" s="591"/>
      <c r="BE25"/>
    </row>
    <row r="26" spans="2:57" ht="22.5" hidden="1" customHeight="1">
      <c r="B26" s="592"/>
      <c r="C26" s="532"/>
      <c r="D26" s="406"/>
      <c r="E26" s="407"/>
      <c r="F26" s="407"/>
      <c r="G26" s="407"/>
      <c r="H26" s="407"/>
      <c r="I26" s="407"/>
      <c r="J26" s="407"/>
      <c r="K26" s="407"/>
      <c r="L26" s="407"/>
      <c r="M26" s="407"/>
      <c r="N26" s="407"/>
      <c r="O26" s="407"/>
      <c r="P26" s="408"/>
      <c r="Q26" s="409"/>
      <c r="R26" s="410"/>
      <c r="S26" s="410"/>
      <c r="T26" s="410"/>
      <c r="U26" s="410"/>
      <c r="V26" s="410"/>
      <c r="W26" s="410"/>
      <c r="X26" s="411"/>
      <c r="Y26" s="406"/>
      <c r="Z26" s="407"/>
      <c r="AA26" s="407"/>
      <c r="AB26" s="408"/>
      <c r="AC26" s="406"/>
      <c r="AD26" s="407"/>
      <c r="AE26" s="407"/>
      <c r="AF26" s="408"/>
      <c r="AG26" s="406"/>
      <c r="AH26" s="407"/>
      <c r="AI26" s="407"/>
      <c r="AJ26" s="408"/>
      <c r="AK26" s="406"/>
      <c r="AL26" s="407"/>
      <c r="AM26" s="407"/>
      <c r="AN26" s="408"/>
      <c r="AO26" s="542"/>
      <c r="AP26" s="554"/>
      <c r="AQ26" s="586"/>
      <c r="AR26" s="588"/>
      <c r="AS26" s="590"/>
      <c r="BE26"/>
    </row>
    <row r="27" spans="2:57" ht="31.5" hidden="1" customHeight="1">
      <c r="B27" s="592"/>
      <c r="C27" s="532"/>
      <c r="D27" s="412"/>
      <c r="E27" s="413"/>
      <c r="F27" s="413"/>
      <c r="G27" s="413"/>
      <c r="H27" s="413"/>
      <c r="I27" s="413"/>
      <c r="J27" s="413"/>
      <c r="K27" s="413"/>
      <c r="L27" s="413"/>
      <c r="M27" s="413"/>
      <c r="N27" s="413"/>
      <c r="O27" s="413"/>
      <c r="P27" s="414"/>
      <c r="Q27" s="412"/>
      <c r="R27" s="413"/>
      <c r="S27" s="413"/>
      <c r="T27" s="413"/>
      <c r="U27" s="413"/>
      <c r="V27" s="413"/>
      <c r="W27" s="413"/>
      <c r="X27" s="414"/>
      <c r="Y27" s="412"/>
      <c r="Z27" s="413"/>
      <c r="AA27" s="413"/>
      <c r="AB27" s="414"/>
      <c r="AC27" s="412"/>
      <c r="AD27" s="413"/>
      <c r="AE27" s="413"/>
      <c r="AF27" s="414"/>
      <c r="AG27" s="412"/>
      <c r="AH27" s="413"/>
      <c r="AI27" s="413"/>
      <c r="AJ27" s="414"/>
      <c r="AK27" s="412"/>
      <c r="AL27" s="413"/>
      <c r="AM27" s="413"/>
      <c r="AN27" s="414"/>
      <c r="AO27" s="545"/>
      <c r="AP27" s="556"/>
      <c r="AQ27" s="587"/>
      <c r="AR27" s="589"/>
      <c r="AS27" s="591"/>
      <c r="BE27"/>
    </row>
    <row r="28" spans="2:57" ht="22.5" hidden="1" customHeight="1">
      <c r="B28" s="592"/>
      <c r="C28" s="532"/>
      <c r="D28" s="406"/>
      <c r="E28" s="407"/>
      <c r="F28" s="407"/>
      <c r="G28" s="407"/>
      <c r="H28" s="407"/>
      <c r="I28" s="407"/>
      <c r="J28" s="407"/>
      <c r="K28" s="407"/>
      <c r="L28" s="407"/>
      <c r="M28" s="407"/>
      <c r="N28" s="407"/>
      <c r="O28" s="407"/>
      <c r="P28" s="408"/>
      <c r="Q28" s="409"/>
      <c r="R28" s="410"/>
      <c r="S28" s="410"/>
      <c r="T28" s="410"/>
      <c r="U28" s="410"/>
      <c r="V28" s="410"/>
      <c r="W28" s="410"/>
      <c r="X28" s="411"/>
      <c r="Y28" s="406"/>
      <c r="Z28" s="407"/>
      <c r="AA28" s="407"/>
      <c r="AB28" s="408"/>
      <c r="AC28" s="406"/>
      <c r="AD28" s="407"/>
      <c r="AE28" s="407"/>
      <c r="AF28" s="408"/>
      <c r="AG28" s="406"/>
      <c r="AH28" s="407"/>
      <c r="AI28" s="407"/>
      <c r="AJ28" s="408"/>
      <c r="AK28" s="406"/>
      <c r="AL28" s="407"/>
      <c r="AM28" s="407"/>
      <c r="AN28" s="408"/>
      <c r="AO28" s="542"/>
      <c r="AP28" s="554"/>
      <c r="AQ28" s="586"/>
      <c r="AR28" s="588"/>
      <c r="AS28" s="590"/>
      <c r="BE28"/>
    </row>
    <row r="29" spans="2:57" ht="31.5" hidden="1" customHeight="1" thickBot="1">
      <c r="B29" s="592"/>
      <c r="C29" s="532"/>
      <c r="D29" s="412"/>
      <c r="E29" s="413"/>
      <c r="F29" s="413"/>
      <c r="G29" s="413"/>
      <c r="H29" s="413"/>
      <c r="I29" s="413"/>
      <c r="J29" s="413"/>
      <c r="K29" s="413"/>
      <c r="L29" s="413"/>
      <c r="M29" s="413"/>
      <c r="N29" s="413"/>
      <c r="O29" s="413"/>
      <c r="P29" s="414"/>
      <c r="Q29" s="412"/>
      <c r="R29" s="413"/>
      <c r="S29" s="413"/>
      <c r="T29" s="413"/>
      <c r="U29" s="413"/>
      <c r="V29" s="413"/>
      <c r="W29" s="413"/>
      <c r="X29" s="414"/>
      <c r="Y29" s="412"/>
      <c r="Z29" s="413"/>
      <c r="AA29" s="413"/>
      <c r="AB29" s="414"/>
      <c r="AC29" s="412"/>
      <c r="AD29" s="413"/>
      <c r="AE29" s="413"/>
      <c r="AF29" s="414"/>
      <c r="AG29" s="412"/>
      <c r="AH29" s="413"/>
      <c r="AI29" s="413"/>
      <c r="AJ29" s="414"/>
      <c r="AK29" s="412"/>
      <c r="AL29" s="413"/>
      <c r="AM29" s="413"/>
      <c r="AN29" s="414"/>
      <c r="AO29" s="545"/>
      <c r="AP29" s="556"/>
      <c r="AQ29" s="587"/>
      <c r="AR29" s="589"/>
      <c r="AS29" s="591"/>
      <c r="BE29"/>
    </row>
    <row r="30" spans="2:57" ht="22.5" hidden="1" customHeight="1">
      <c r="B30" s="592">
        <v>9</v>
      </c>
      <c r="C30" s="532"/>
      <c r="D30" s="406"/>
      <c r="E30" s="407"/>
      <c r="F30" s="407"/>
      <c r="G30" s="407"/>
      <c r="H30" s="407"/>
      <c r="I30" s="407"/>
      <c r="J30" s="407"/>
      <c r="K30" s="407"/>
      <c r="L30" s="407"/>
      <c r="M30" s="407"/>
      <c r="N30" s="407"/>
      <c r="O30" s="407"/>
      <c r="P30" s="408"/>
      <c r="Q30" s="409"/>
      <c r="R30" s="410"/>
      <c r="S30" s="410"/>
      <c r="T30" s="410"/>
      <c r="U30" s="410"/>
      <c r="V30" s="410"/>
      <c r="W30" s="410"/>
      <c r="X30" s="411"/>
      <c r="Y30" s="406"/>
      <c r="Z30" s="407"/>
      <c r="AA30" s="407"/>
      <c r="AB30" s="408"/>
      <c r="AC30" s="406"/>
      <c r="AD30" s="407"/>
      <c r="AE30" s="407"/>
      <c r="AF30" s="408"/>
      <c r="AG30" s="406"/>
      <c r="AH30" s="407"/>
      <c r="AI30" s="407"/>
      <c r="AJ30" s="408"/>
      <c r="AK30" s="406"/>
      <c r="AL30" s="407"/>
      <c r="AM30" s="407"/>
      <c r="AN30" s="408"/>
      <c r="AO30" s="542"/>
      <c r="AP30" s="554"/>
      <c r="AQ30" s="586"/>
      <c r="AR30" s="588"/>
      <c r="AS30" s="590"/>
      <c r="BE30"/>
    </row>
    <row r="31" spans="2:57" ht="31.5" hidden="1" customHeight="1">
      <c r="B31" s="592"/>
      <c r="C31" s="532"/>
      <c r="D31" s="412"/>
      <c r="E31" s="413"/>
      <c r="F31" s="413"/>
      <c r="G31" s="413"/>
      <c r="H31" s="413"/>
      <c r="I31" s="413"/>
      <c r="J31" s="413"/>
      <c r="K31" s="413"/>
      <c r="L31" s="413"/>
      <c r="M31" s="413"/>
      <c r="N31" s="413"/>
      <c r="O31" s="413"/>
      <c r="P31" s="414"/>
      <c r="Q31" s="412"/>
      <c r="R31" s="413"/>
      <c r="S31" s="413"/>
      <c r="T31" s="413"/>
      <c r="U31" s="413"/>
      <c r="V31" s="413"/>
      <c r="W31" s="413"/>
      <c r="X31" s="414"/>
      <c r="Y31" s="412"/>
      <c r="Z31" s="413"/>
      <c r="AA31" s="413"/>
      <c r="AB31" s="414"/>
      <c r="AC31" s="412"/>
      <c r="AD31" s="413"/>
      <c r="AE31" s="413"/>
      <c r="AF31" s="414"/>
      <c r="AG31" s="412"/>
      <c r="AH31" s="413"/>
      <c r="AI31" s="413"/>
      <c r="AJ31" s="414"/>
      <c r="AK31" s="412"/>
      <c r="AL31" s="413"/>
      <c r="AM31" s="413"/>
      <c r="AN31" s="414"/>
      <c r="AO31" s="545"/>
      <c r="AP31" s="556"/>
      <c r="AQ31" s="587"/>
      <c r="AR31" s="589"/>
      <c r="AS31" s="591"/>
      <c r="BE31"/>
    </row>
    <row r="32" spans="2:57" ht="22.5" hidden="1" customHeight="1">
      <c r="B32" s="592">
        <v>10</v>
      </c>
      <c r="C32" s="532"/>
      <c r="D32" s="406"/>
      <c r="E32" s="407"/>
      <c r="F32" s="407"/>
      <c r="G32" s="407"/>
      <c r="H32" s="407"/>
      <c r="I32" s="407"/>
      <c r="J32" s="407"/>
      <c r="K32" s="407"/>
      <c r="L32" s="407"/>
      <c r="M32" s="407"/>
      <c r="N32" s="407"/>
      <c r="O32" s="407"/>
      <c r="P32" s="408"/>
      <c r="Q32" s="409"/>
      <c r="R32" s="410"/>
      <c r="S32" s="410"/>
      <c r="T32" s="410"/>
      <c r="U32" s="410"/>
      <c r="V32" s="410"/>
      <c r="W32" s="410"/>
      <c r="X32" s="411"/>
      <c r="Y32" s="406"/>
      <c r="Z32" s="407"/>
      <c r="AA32" s="407"/>
      <c r="AB32" s="408"/>
      <c r="AC32" s="406"/>
      <c r="AD32" s="407"/>
      <c r="AE32" s="407"/>
      <c r="AF32" s="408"/>
      <c r="AG32" s="406"/>
      <c r="AH32" s="407"/>
      <c r="AI32" s="407"/>
      <c r="AJ32" s="408"/>
      <c r="AK32" s="406"/>
      <c r="AL32" s="407"/>
      <c r="AM32" s="407"/>
      <c r="AN32" s="408"/>
      <c r="AO32" s="542"/>
      <c r="AP32" s="554"/>
      <c r="AQ32" s="586"/>
      <c r="AR32" s="588"/>
      <c r="AS32" s="590"/>
      <c r="BE32"/>
    </row>
    <row r="33" spans="2:57" ht="31.5" hidden="1" customHeight="1">
      <c r="B33" s="592"/>
      <c r="C33" s="532"/>
      <c r="D33" s="412"/>
      <c r="E33" s="413"/>
      <c r="F33" s="413"/>
      <c r="G33" s="413"/>
      <c r="H33" s="413"/>
      <c r="I33" s="413"/>
      <c r="J33" s="413"/>
      <c r="K33" s="413"/>
      <c r="L33" s="413"/>
      <c r="M33" s="413"/>
      <c r="N33" s="413"/>
      <c r="O33" s="413"/>
      <c r="P33" s="414"/>
      <c r="Q33" s="412"/>
      <c r="R33" s="413"/>
      <c r="S33" s="413"/>
      <c r="T33" s="413"/>
      <c r="U33" s="413"/>
      <c r="V33" s="413"/>
      <c r="W33" s="413"/>
      <c r="X33" s="414"/>
      <c r="Y33" s="412"/>
      <c r="Z33" s="413"/>
      <c r="AA33" s="413"/>
      <c r="AB33" s="414"/>
      <c r="AC33" s="412"/>
      <c r="AD33" s="413"/>
      <c r="AE33" s="413"/>
      <c r="AF33" s="414"/>
      <c r="AG33" s="412"/>
      <c r="AH33" s="413"/>
      <c r="AI33" s="413"/>
      <c r="AJ33" s="414"/>
      <c r="AK33" s="412"/>
      <c r="AL33" s="413"/>
      <c r="AM33" s="413"/>
      <c r="AN33" s="414"/>
      <c r="AO33" s="545"/>
      <c r="AP33" s="556"/>
      <c r="AQ33" s="587"/>
      <c r="AR33" s="589"/>
      <c r="AS33" s="591"/>
      <c r="BE33"/>
    </row>
    <row r="34" spans="2:57" ht="22.5" hidden="1" customHeight="1">
      <c r="B34" s="592">
        <v>11</v>
      </c>
      <c r="C34" s="532"/>
      <c r="D34" s="406"/>
      <c r="E34" s="407"/>
      <c r="F34" s="407"/>
      <c r="G34" s="407"/>
      <c r="H34" s="407"/>
      <c r="I34" s="407"/>
      <c r="J34" s="407"/>
      <c r="K34" s="407"/>
      <c r="L34" s="407"/>
      <c r="M34" s="407"/>
      <c r="N34" s="407"/>
      <c r="O34" s="407"/>
      <c r="P34" s="408"/>
      <c r="Q34" s="409"/>
      <c r="R34" s="410"/>
      <c r="S34" s="410"/>
      <c r="T34" s="410"/>
      <c r="U34" s="410"/>
      <c r="V34" s="410"/>
      <c r="W34" s="410"/>
      <c r="X34" s="411"/>
      <c r="Y34" s="406"/>
      <c r="Z34" s="407"/>
      <c r="AA34" s="407"/>
      <c r="AB34" s="408"/>
      <c r="AC34" s="406"/>
      <c r="AD34" s="407"/>
      <c r="AE34" s="407"/>
      <c r="AF34" s="408"/>
      <c r="AG34" s="406"/>
      <c r="AH34" s="407"/>
      <c r="AI34" s="407"/>
      <c r="AJ34" s="408"/>
      <c r="AK34" s="406"/>
      <c r="AL34" s="407"/>
      <c r="AM34" s="407"/>
      <c r="AN34" s="408"/>
      <c r="AO34" s="542"/>
      <c r="AP34" s="554"/>
      <c r="AQ34" s="586"/>
      <c r="AR34" s="588"/>
      <c r="AS34" s="590"/>
      <c r="BE34"/>
    </row>
    <row r="35" spans="2:57" ht="31.5" hidden="1"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c r="Z35" s="413"/>
      <c r="AA35" s="413"/>
      <c r="AB35" s="414"/>
      <c r="AC35" s="412"/>
      <c r="AD35" s="413"/>
      <c r="AE35" s="413"/>
      <c r="AF35" s="414"/>
      <c r="AG35" s="412"/>
      <c r="AH35" s="413"/>
      <c r="AI35" s="413"/>
      <c r="AJ35" s="414"/>
      <c r="AK35" s="412"/>
      <c r="AL35" s="413"/>
      <c r="AM35" s="413"/>
      <c r="AN35" s="414"/>
      <c r="AO35" s="545"/>
      <c r="AP35" s="556"/>
      <c r="AQ35" s="587"/>
      <c r="AR35" s="589"/>
      <c r="AS35" s="591"/>
      <c r="BE35"/>
    </row>
    <row r="36" spans="2:57" ht="22.5" hidden="1" customHeight="1">
      <c r="B36" s="592">
        <v>12</v>
      </c>
      <c r="C36" s="532"/>
      <c r="D36" s="406"/>
      <c r="E36" s="407"/>
      <c r="F36" s="407"/>
      <c r="G36" s="407"/>
      <c r="H36" s="407"/>
      <c r="I36" s="407"/>
      <c r="J36" s="407"/>
      <c r="K36" s="407"/>
      <c r="L36" s="407"/>
      <c r="M36" s="407"/>
      <c r="N36" s="407"/>
      <c r="O36" s="407"/>
      <c r="P36" s="408"/>
      <c r="Q36" s="409"/>
      <c r="R36" s="410"/>
      <c r="S36" s="410"/>
      <c r="T36" s="410"/>
      <c r="U36" s="410"/>
      <c r="V36" s="410"/>
      <c r="W36" s="410"/>
      <c r="X36" s="411"/>
      <c r="Y36" s="406"/>
      <c r="Z36" s="407"/>
      <c r="AA36" s="407"/>
      <c r="AB36" s="408"/>
      <c r="AC36" s="406"/>
      <c r="AD36" s="407"/>
      <c r="AE36" s="407"/>
      <c r="AF36" s="408"/>
      <c r="AG36" s="406"/>
      <c r="AH36" s="407"/>
      <c r="AI36" s="407"/>
      <c r="AJ36" s="408"/>
      <c r="AK36" s="406"/>
      <c r="AL36" s="407"/>
      <c r="AM36" s="407"/>
      <c r="AN36" s="408"/>
      <c r="AO36" s="542"/>
      <c r="AP36" s="554"/>
      <c r="AQ36" s="586"/>
      <c r="AR36" s="588"/>
      <c r="AS36" s="590"/>
      <c r="BE36"/>
    </row>
    <row r="37" spans="2:57" ht="31.5" hidden="1"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c r="Z37" s="413"/>
      <c r="AA37" s="413"/>
      <c r="AB37" s="414"/>
      <c r="AC37" s="412"/>
      <c r="AD37" s="413"/>
      <c r="AE37" s="413"/>
      <c r="AF37" s="414"/>
      <c r="AG37" s="412"/>
      <c r="AH37" s="413"/>
      <c r="AI37" s="413"/>
      <c r="AJ37" s="414"/>
      <c r="AK37" s="412"/>
      <c r="AL37" s="413"/>
      <c r="AM37" s="413"/>
      <c r="AN37" s="414"/>
      <c r="AO37" s="545"/>
      <c r="AP37" s="556"/>
      <c r="AQ37" s="587"/>
      <c r="AR37" s="589"/>
      <c r="AS37" s="591"/>
      <c r="BE37"/>
    </row>
    <row r="38" spans="2:57" ht="22.5" hidden="1" customHeight="1">
      <c r="B38" s="592">
        <v>13</v>
      </c>
      <c r="C38" s="532"/>
      <c r="D38" s="406"/>
      <c r="E38" s="407"/>
      <c r="F38" s="407"/>
      <c r="G38" s="407"/>
      <c r="H38" s="407"/>
      <c r="I38" s="407"/>
      <c r="J38" s="407"/>
      <c r="K38" s="407"/>
      <c r="L38" s="407"/>
      <c r="M38" s="407"/>
      <c r="N38" s="407"/>
      <c r="O38" s="407"/>
      <c r="P38" s="408"/>
      <c r="Q38" s="409"/>
      <c r="R38" s="410"/>
      <c r="S38" s="410"/>
      <c r="T38" s="410"/>
      <c r="U38" s="410"/>
      <c r="V38" s="410"/>
      <c r="W38" s="410"/>
      <c r="X38" s="411"/>
      <c r="Y38" s="406"/>
      <c r="Z38" s="407"/>
      <c r="AA38" s="407"/>
      <c r="AB38" s="408"/>
      <c r="AC38" s="406"/>
      <c r="AD38" s="407"/>
      <c r="AE38" s="407"/>
      <c r="AF38" s="408"/>
      <c r="AG38" s="406"/>
      <c r="AH38" s="407"/>
      <c r="AI38" s="407"/>
      <c r="AJ38" s="408"/>
      <c r="AK38" s="406"/>
      <c r="AL38" s="407"/>
      <c r="AM38" s="407"/>
      <c r="AN38" s="408"/>
      <c r="AO38" s="542"/>
      <c r="AP38" s="554"/>
      <c r="AQ38" s="586"/>
      <c r="AR38" s="588"/>
      <c r="AS38" s="590"/>
      <c r="BE38"/>
    </row>
    <row r="39" spans="2:57" ht="31.5" hidden="1"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c r="Z39" s="413"/>
      <c r="AA39" s="413"/>
      <c r="AB39" s="414"/>
      <c r="AC39" s="412"/>
      <c r="AD39" s="413"/>
      <c r="AE39" s="413"/>
      <c r="AF39" s="414"/>
      <c r="AG39" s="412"/>
      <c r="AH39" s="413"/>
      <c r="AI39" s="413"/>
      <c r="AJ39" s="414"/>
      <c r="AK39" s="412"/>
      <c r="AL39" s="413"/>
      <c r="AM39" s="413"/>
      <c r="AN39" s="414"/>
      <c r="AO39" s="545"/>
      <c r="AP39" s="556"/>
      <c r="AQ39" s="587"/>
      <c r="AR39" s="589"/>
      <c r="AS39" s="591"/>
      <c r="BE39"/>
    </row>
    <row r="40" spans="2:57" ht="22.5" hidden="1" customHeight="1">
      <c r="B40" s="592">
        <v>14</v>
      </c>
      <c r="C40" s="532"/>
      <c r="D40" s="406"/>
      <c r="E40" s="407"/>
      <c r="F40" s="407"/>
      <c r="G40" s="407"/>
      <c r="H40" s="407"/>
      <c r="I40" s="407"/>
      <c r="J40" s="407"/>
      <c r="K40" s="407"/>
      <c r="L40" s="407"/>
      <c r="M40" s="407"/>
      <c r="N40" s="407"/>
      <c r="O40" s="407"/>
      <c r="P40" s="408"/>
      <c r="Q40" s="409"/>
      <c r="R40" s="410"/>
      <c r="S40" s="410"/>
      <c r="T40" s="410"/>
      <c r="U40" s="410"/>
      <c r="V40" s="410"/>
      <c r="W40" s="410"/>
      <c r="X40" s="411"/>
      <c r="Y40" s="406"/>
      <c r="Z40" s="407"/>
      <c r="AA40" s="407"/>
      <c r="AB40" s="408"/>
      <c r="AC40" s="406"/>
      <c r="AD40" s="407"/>
      <c r="AE40" s="407"/>
      <c r="AF40" s="408"/>
      <c r="AG40" s="406"/>
      <c r="AH40" s="407"/>
      <c r="AI40" s="407"/>
      <c r="AJ40" s="408"/>
      <c r="AK40" s="406"/>
      <c r="AL40" s="407"/>
      <c r="AM40" s="407"/>
      <c r="AN40" s="408"/>
      <c r="AO40" s="542"/>
      <c r="AP40" s="554"/>
      <c r="AQ40" s="586"/>
      <c r="AR40" s="588"/>
      <c r="AS40" s="590"/>
      <c r="BE40"/>
    </row>
    <row r="41" spans="2:57" ht="31.5" hidden="1"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c r="Z41" s="413"/>
      <c r="AA41" s="413"/>
      <c r="AB41" s="414"/>
      <c r="AC41" s="412"/>
      <c r="AD41" s="413"/>
      <c r="AE41" s="413"/>
      <c r="AF41" s="414"/>
      <c r="AG41" s="412"/>
      <c r="AH41" s="413"/>
      <c r="AI41" s="413"/>
      <c r="AJ41" s="414"/>
      <c r="AK41" s="412"/>
      <c r="AL41" s="413"/>
      <c r="AM41" s="413"/>
      <c r="AN41" s="414"/>
      <c r="AO41" s="545"/>
      <c r="AP41" s="556"/>
      <c r="AQ41" s="587"/>
      <c r="AR41" s="589"/>
      <c r="AS41" s="591"/>
      <c r="BE41"/>
    </row>
    <row r="42" spans="2:57" ht="22.5" hidden="1" customHeight="1">
      <c r="B42" s="592">
        <v>15</v>
      </c>
      <c r="C42" s="532"/>
      <c r="D42" s="406"/>
      <c r="E42" s="407"/>
      <c r="F42" s="407"/>
      <c r="G42" s="407"/>
      <c r="H42" s="407"/>
      <c r="I42" s="407"/>
      <c r="J42" s="407"/>
      <c r="K42" s="407"/>
      <c r="L42" s="407"/>
      <c r="M42" s="407"/>
      <c r="N42" s="407"/>
      <c r="O42" s="407"/>
      <c r="P42" s="408"/>
      <c r="Q42" s="409"/>
      <c r="R42" s="410"/>
      <c r="S42" s="410"/>
      <c r="T42" s="410"/>
      <c r="U42" s="410"/>
      <c r="V42" s="410"/>
      <c r="W42" s="410"/>
      <c r="X42" s="411"/>
      <c r="Y42" s="406"/>
      <c r="Z42" s="407"/>
      <c r="AA42" s="407"/>
      <c r="AB42" s="408"/>
      <c r="AC42" s="406"/>
      <c r="AD42" s="407"/>
      <c r="AE42" s="407"/>
      <c r="AF42" s="408"/>
      <c r="AG42" s="406"/>
      <c r="AH42" s="407"/>
      <c r="AI42" s="407"/>
      <c r="AJ42" s="408"/>
      <c r="AK42" s="406"/>
      <c r="AL42" s="407"/>
      <c r="AM42" s="407"/>
      <c r="AN42" s="408"/>
      <c r="AO42" s="542"/>
      <c r="AP42" s="554"/>
      <c r="AQ42" s="586"/>
      <c r="AR42" s="588"/>
      <c r="AS42" s="590"/>
      <c r="BE42"/>
    </row>
    <row r="43" spans="2:57" ht="31.5" hidden="1"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c r="Z43" s="413"/>
      <c r="AA43" s="413"/>
      <c r="AB43" s="414"/>
      <c r="AC43" s="412"/>
      <c r="AD43" s="413"/>
      <c r="AE43" s="413"/>
      <c r="AF43" s="414"/>
      <c r="AG43" s="412"/>
      <c r="AH43" s="413"/>
      <c r="AI43" s="413"/>
      <c r="AJ43" s="414"/>
      <c r="AK43" s="412"/>
      <c r="AL43" s="413"/>
      <c r="AM43" s="413"/>
      <c r="AN43" s="414"/>
      <c r="AO43" s="545"/>
      <c r="AP43" s="556"/>
      <c r="AQ43" s="587"/>
      <c r="AR43" s="589"/>
      <c r="AS43" s="591"/>
      <c r="BE43"/>
    </row>
    <row r="44" spans="2:57" ht="22.5" hidden="1" customHeight="1">
      <c r="B44" s="592">
        <v>16</v>
      </c>
      <c r="C44" s="532"/>
      <c r="D44" s="406"/>
      <c r="E44" s="407"/>
      <c r="F44" s="407"/>
      <c r="G44" s="407"/>
      <c r="H44" s="407"/>
      <c r="I44" s="407"/>
      <c r="J44" s="407"/>
      <c r="K44" s="407"/>
      <c r="L44" s="407"/>
      <c r="M44" s="407"/>
      <c r="N44" s="407"/>
      <c r="O44" s="407"/>
      <c r="P44" s="408"/>
      <c r="Q44" s="409"/>
      <c r="R44" s="410"/>
      <c r="S44" s="410"/>
      <c r="T44" s="410"/>
      <c r="U44" s="410"/>
      <c r="V44" s="410"/>
      <c r="W44" s="410"/>
      <c r="X44" s="411"/>
      <c r="Y44" s="406"/>
      <c r="Z44" s="407"/>
      <c r="AA44" s="407"/>
      <c r="AB44" s="408"/>
      <c r="AC44" s="406"/>
      <c r="AD44" s="407"/>
      <c r="AE44" s="407"/>
      <c r="AF44" s="408"/>
      <c r="AG44" s="406"/>
      <c r="AH44" s="407"/>
      <c r="AI44" s="407"/>
      <c r="AJ44" s="408"/>
      <c r="AK44" s="406"/>
      <c r="AL44" s="407"/>
      <c r="AM44" s="407"/>
      <c r="AN44" s="408"/>
      <c r="AO44" s="542"/>
      <c r="AP44" s="554"/>
      <c r="AQ44" s="586"/>
      <c r="AR44" s="588"/>
      <c r="AS44" s="590"/>
      <c r="BE44"/>
    </row>
    <row r="45" spans="2:57" ht="31.5" hidden="1"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c r="Z45" s="413"/>
      <c r="AA45" s="413"/>
      <c r="AB45" s="414"/>
      <c r="AC45" s="412"/>
      <c r="AD45" s="413"/>
      <c r="AE45" s="413"/>
      <c r="AF45" s="414"/>
      <c r="AG45" s="412"/>
      <c r="AH45" s="413"/>
      <c r="AI45" s="413"/>
      <c r="AJ45" s="414"/>
      <c r="AK45" s="412"/>
      <c r="AL45" s="413"/>
      <c r="AM45" s="413"/>
      <c r="AN45" s="414"/>
      <c r="AO45" s="545"/>
      <c r="AP45" s="556"/>
      <c r="AQ45" s="587"/>
      <c r="AR45" s="589"/>
      <c r="AS45" s="591"/>
      <c r="BE45"/>
    </row>
    <row r="46" spans="2:57" ht="22.5" hidden="1" customHeight="1">
      <c r="B46" s="592">
        <v>17</v>
      </c>
      <c r="C46" s="532"/>
      <c r="D46" s="406"/>
      <c r="E46" s="407"/>
      <c r="F46" s="407"/>
      <c r="G46" s="407"/>
      <c r="H46" s="407"/>
      <c r="I46" s="407"/>
      <c r="J46" s="407"/>
      <c r="K46" s="407"/>
      <c r="L46" s="407"/>
      <c r="M46" s="407"/>
      <c r="N46" s="407"/>
      <c r="O46" s="407"/>
      <c r="P46" s="408"/>
      <c r="Q46" s="409"/>
      <c r="R46" s="410"/>
      <c r="S46" s="410"/>
      <c r="T46" s="410"/>
      <c r="U46" s="410"/>
      <c r="V46" s="410"/>
      <c r="W46" s="410"/>
      <c r="X46" s="411"/>
      <c r="Y46" s="406"/>
      <c r="Z46" s="407"/>
      <c r="AA46" s="407"/>
      <c r="AB46" s="408"/>
      <c r="AC46" s="406"/>
      <c r="AD46" s="407"/>
      <c r="AE46" s="407"/>
      <c r="AF46" s="408"/>
      <c r="AG46" s="406"/>
      <c r="AH46" s="407"/>
      <c r="AI46" s="407"/>
      <c r="AJ46" s="408"/>
      <c r="AK46" s="406"/>
      <c r="AL46" s="407"/>
      <c r="AM46" s="407"/>
      <c r="AN46" s="408"/>
      <c r="AO46" s="542"/>
      <c r="AP46" s="554"/>
      <c r="AQ46" s="586"/>
      <c r="AR46" s="588"/>
      <c r="AS46" s="590"/>
      <c r="BE46"/>
    </row>
    <row r="47" spans="2:57" ht="31.5" hidden="1"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c r="Z47" s="413"/>
      <c r="AA47" s="413"/>
      <c r="AB47" s="414"/>
      <c r="AC47" s="412"/>
      <c r="AD47" s="413"/>
      <c r="AE47" s="413"/>
      <c r="AF47" s="414"/>
      <c r="AG47" s="412"/>
      <c r="AH47" s="413"/>
      <c r="AI47" s="413"/>
      <c r="AJ47" s="414"/>
      <c r="AK47" s="412"/>
      <c r="AL47" s="413"/>
      <c r="AM47" s="413"/>
      <c r="AN47" s="414"/>
      <c r="AO47" s="545"/>
      <c r="AP47" s="556"/>
      <c r="AQ47" s="587"/>
      <c r="AR47" s="589"/>
      <c r="AS47" s="591"/>
      <c r="BE47"/>
    </row>
    <row r="48" spans="2:57" ht="22.5" hidden="1" customHeight="1">
      <c r="B48" s="592">
        <v>18</v>
      </c>
      <c r="C48" s="532"/>
      <c r="D48" s="406"/>
      <c r="E48" s="407"/>
      <c r="F48" s="407"/>
      <c r="G48" s="407"/>
      <c r="H48" s="407"/>
      <c r="I48" s="407"/>
      <c r="J48" s="407"/>
      <c r="K48" s="407"/>
      <c r="L48" s="407"/>
      <c r="M48" s="407"/>
      <c r="N48" s="407"/>
      <c r="O48" s="407"/>
      <c r="P48" s="408"/>
      <c r="Q48" s="409"/>
      <c r="R48" s="410"/>
      <c r="S48" s="410"/>
      <c r="T48" s="410"/>
      <c r="U48" s="410"/>
      <c r="V48" s="410"/>
      <c r="W48" s="410"/>
      <c r="X48" s="411"/>
      <c r="Y48" s="406"/>
      <c r="Z48" s="407"/>
      <c r="AA48" s="407"/>
      <c r="AB48" s="408"/>
      <c r="AC48" s="406"/>
      <c r="AD48" s="407"/>
      <c r="AE48" s="407"/>
      <c r="AF48" s="408"/>
      <c r="AG48" s="406"/>
      <c r="AH48" s="407"/>
      <c r="AI48" s="407"/>
      <c r="AJ48" s="408"/>
      <c r="AK48" s="406"/>
      <c r="AL48" s="407"/>
      <c r="AM48" s="407"/>
      <c r="AN48" s="408"/>
      <c r="AO48" s="542"/>
      <c r="AP48" s="554"/>
      <c r="AQ48" s="586"/>
      <c r="AR48" s="588"/>
      <c r="AS48" s="590"/>
      <c r="BE48"/>
    </row>
    <row r="49" spans="2:57" ht="31.5" hidden="1"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c r="Z49" s="413"/>
      <c r="AA49" s="413"/>
      <c r="AB49" s="414"/>
      <c r="AC49" s="412"/>
      <c r="AD49" s="413"/>
      <c r="AE49" s="413"/>
      <c r="AF49" s="414"/>
      <c r="AG49" s="412"/>
      <c r="AH49" s="413"/>
      <c r="AI49" s="413"/>
      <c r="AJ49" s="414"/>
      <c r="AK49" s="412"/>
      <c r="AL49" s="413"/>
      <c r="AM49" s="413"/>
      <c r="AN49" s="414"/>
      <c r="AO49" s="545"/>
      <c r="AP49" s="556"/>
      <c r="AQ49" s="587"/>
      <c r="AR49" s="589"/>
      <c r="AS49" s="591"/>
      <c r="BE49"/>
    </row>
    <row r="50" spans="2:57" ht="22.5" hidden="1" customHeight="1">
      <c r="B50" s="592">
        <v>19</v>
      </c>
      <c r="C50" s="532"/>
      <c r="D50" s="406"/>
      <c r="E50" s="407"/>
      <c r="F50" s="407"/>
      <c r="G50" s="407"/>
      <c r="H50" s="407"/>
      <c r="I50" s="407"/>
      <c r="J50" s="407"/>
      <c r="K50" s="407"/>
      <c r="L50" s="407"/>
      <c r="M50" s="407"/>
      <c r="N50" s="407"/>
      <c r="O50" s="407"/>
      <c r="P50" s="408"/>
      <c r="Q50" s="409"/>
      <c r="R50" s="410"/>
      <c r="S50" s="410"/>
      <c r="T50" s="410"/>
      <c r="U50" s="410"/>
      <c r="V50" s="410"/>
      <c r="W50" s="410"/>
      <c r="X50" s="411"/>
      <c r="Y50" s="406"/>
      <c r="Z50" s="407"/>
      <c r="AA50" s="407"/>
      <c r="AB50" s="408"/>
      <c r="AC50" s="406"/>
      <c r="AD50" s="407"/>
      <c r="AE50" s="407"/>
      <c r="AF50" s="408"/>
      <c r="AG50" s="406"/>
      <c r="AH50" s="407"/>
      <c r="AI50" s="407"/>
      <c r="AJ50" s="408"/>
      <c r="AK50" s="406"/>
      <c r="AL50" s="407"/>
      <c r="AM50" s="407"/>
      <c r="AN50" s="408"/>
      <c r="AO50" s="542"/>
      <c r="AP50" s="554"/>
      <c r="AQ50" s="586"/>
      <c r="AR50" s="588"/>
      <c r="AS50" s="590"/>
      <c r="BE50"/>
    </row>
    <row r="51" spans="2:57" ht="31.5" hidden="1"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c r="Z51" s="413"/>
      <c r="AA51" s="413"/>
      <c r="AB51" s="414"/>
      <c r="AC51" s="412"/>
      <c r="AD51" s="413"/>
      <c r="AE51" s="413"/>
      <c r="AF51" s="414"/>
      <c r="AG51" s="412"/>
      <c r="AH51" s="413"/>
      <c r="AI51" s="413"/>
      <c r="AJ51" s="414"/>
      <c r="AK51" s="412"/>
      <c r="AL51" s="413"/>
      <c r="AM51" s="413"/>
      <c r="AN51" s="414"/>
      <c r="AO51" s="545"/>
      <c r="AP51" s="556"/>
      <c r="AQ51" s="587"/>
      <c r="AR51" s="589"/>
      <c r="AS51" s="591"/>
      <c r="BE51"/>
    </row>
    <row r="52" spans="2:57" ht="22.5" hidden="1" customHeight="1">
      <c r="B52" s="592">
        <v>20</v>
      </c>
      <c r="C52" s="532"/>
      <c r="D52" s="406"/>
      <c r="E52" s="407"/>
      <c r="F52" s="407"/>
      <c r="G52" s="407"/>
      <c r="H52" s="407"/>
      <c r="I52" s="407"/>
      <c r="J52" s="407"/>
      <c r="K52" s="407"/>
      <c r="L52" s="407"/>
      <c r="M52" s="407"/>
      <c r="N52" s="407"/>
      <c r="O52" s="407"/>
      <c r="P52" s="408"/>
      <c r="Q52" s="409"/>
      <c r="R52" s="410"/>
      <c r="S52" s="410"/>
      <c r="T52" s="410"/>
      <c r="U52" s="410"/>
      <c r="V52" s="410"/>
      <c r="W52" s="410"/>
      <c r="X52" s="411"/>
      <c r="Y52" s="406"/>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hidden="1"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hidden="1" customHeight="1">
      <c r="B54" s="592">
        <v>21</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hidden="1" customHeight="1">
      <c r="B56" s="592">
        <v>22</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31.5" hidden="1"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hidden="1" customHeight="1">
      <c r="B58" s="592">
        <v>23</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24</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25</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26</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27</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28</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29</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c r="B71" s="592"/>
      <c r="C71" s="532"/>
      <c r="D71" s="412"/>
      <c r="E71" s="413"/>
      <c r="F71" s="413"/>
      <c r="G71" s="413"/>
      <c r="H71" s="413"/>
      <c r="I71" s="413"/>
      <c r="J71" s="413"/>
      <c r="K71" s="413"/>
      <c r="L71" s="413"/>
      <c r="M71" s="413"/>
      <c r="N71" s="413"/>
      <c r="O71" s="413"/>
      <c r="P71" s="414"/>
      <c r="Q71" s="412"/>
      <c r="R71" s="413"/>
      <c r="S71" s="413"/>
      <c r="T71" s="413"/>
      <c r="U71" s="413"/>
      <c r="V71" s="413"/>
      <c r="W71" s="413"/>
      <c r="X71" s="414"/>
      <c r="Y71" s="412"/>
      <c r="Z71" s="413"/>
      <c r="AA71" s="413"/>
      <c r="AB71" s="414"/>
      <c r="AC71" s="412"/>
      <c r="AD71" s="413"/>
      <c r="AE71" s="413"/>
      <c r="AF71" s="414"/>
      <c r="AG71" s="412"/>
      <c r="AH71" s="413"/>
      <c r="AI71" s="413"/>
      <c r="AJ71" s="414"/>
      <c r="AK71" s="412"/>
      <c r="AL71" s="413"/>
      <c r="AM71" s="413"/>
      <c r="AN71" s="414"/>
      <c r="AO71" s="545"/>
      <c r="AP71" s="556"/>
      <c r="AQ71" s="587"/>
      <c r="AR71" s="589"/>
      <c r="AS71" s="591"/>
      <c r="BE71"/>
    </row>
    <row r="72" spans="2:57" ht="22.5" hidden="1" customHeight="1">
      <c r="B72" s="592">
        <v>30</v>
      </c>
      <c r="C72" s="532"/>
      <c r="D72" s="406"/>
      <c r="E72" s="407"/>
      <c r="F72" s="407"/>
      <c r="G72" s="407"/>
      <c r="H72" s="407"/>
      <c r="I72" s="407"/>
      <c r="J72" s="407"/>
      <c r="K72" s="407"/>
      <c r="L72" s="407"/>
      <c r="M72" s="407"/>
      <c r="N72" s="407"/>
      <c r="O72" s="407"/>
      <c r="P72" s="408"/>
      <c r="Q72" s="409"/>
      <c r="R72" s="410"/>
      <c r="S72" s="410"/>
      <c r="T72" s="410"/>
      <c r="U72" s="410"/>
      <c r="V72" s="410"/>
      <c r="W72" s="410"/>
      <c r="X72" s="411"/>
      <c r="Y72" s="406"/>
      <c r="Z72" s="407"/>
      <c r="AA72" s="407"/>
      <c r="AB72" s="408"/>
      <c r="AC72" s="406"/>
      <c r="AD72" s="407"/>
      <c r="AE72" s="407"/>
      <c r="AF72" s="408"/>
      <c r="AG72" s="406"/>
      <c r="AH72" s="407"/>
      <c r="AI72" s="407"/>
      <c r="AJ72" s="408"/>
      <c r="AK72" s="406"/>
      <c r="AL72" s="407"/>
      <c r="AM72" s="407"/>
      <c r="AN72" s="408"/>
      <c r="AO72" s="542"/>
      <c r="AP72" s="554"/>
      <c r="AQ72" s="586"/>
      <c r="AR72" s="588"/>
      <c r="AS72" s="590"/>
      <c r="BE72"/>
    </row>
    <row r="73" spans="2:57" ht="31.5" hidden="1" customHeight="1" thickBot="1">
      <c r="B73" s="610"/>
      <c r="C73" s="611"/>
      <c r="D73" s="581"/>
      <c r="E73" s="582"/>
      <c r="F73" s="582"/>
      <c r="G73" s="582"/>
      <c r="H73" s="582"/>
      <c r="I73" s="582"/>
      <c r="J73" s="582"/>
      <c r="K73" s="582"/>
      <c r="L73" s="582"/>
      <c r="M73" s="582"/>
      <c r="N73" s="582"/>
      <c r="O73" s="582"/>
      <c r="P73" s="583"/>
      <c r="Q73" s="412"/>
      <c r="R73" s="413"/>
      <c r="S73" s="413"/>
      <c r="T73" s="413"/>
      <c r="U73" s="413"/>
      <c r="V73" s="413"/>
      <c r="W73" s="413"/>
      <c r="X73" s="414"/>
      <c r="Y73" s="581"/>
      <c r="Z73" s="582"/>
      <c r="AA73" s="582"/>
      <c r="AB73" s="583"/>
      <c r="AC73" s="581"/>
      <c r="AD73" s="582"/>
      <c r="AE73" s="582"/>
      <c r="AF73" s="583"/>
      <c r="AG73" s="581"/>
      <c r="AH73" s="582"/>
      <c r="AI73" s="582"/>
      <c r="AJ73" s="583"/>
      <c r="AK73" s="581"/>
      <c r="AL73" s="582"/>
      <c r="AM73" s="582"/>
      <c r="AN73" s="583"/>
      <c r="AO73" s="481"/>
      <c r="AP73" s="606"/>
      <c r="AQ73" s="607"/>
      <c r="AR73" s="608"/>
      <c r="AS73" s="609"/>
      <c r="BE73"/>
    </row>
    <row r="74" spans="2:57" ht="46.5" customHeight="1" thickBot="1">
      <c r="B74" s="612" t="s">
        <v>33</v>
      </c>
      <c r="C74" s="613"/>
      <c r="D74" s="613"/>
      <c r="E74" s="614"/>
      <c r="F74" s="615" t="s">
        <v>2</v>
      </c>
      <c r="G74" s="613"/>
      <c r="H74" s="613"/>
      <c r="I74" s="613"/>
      <c r="J74" s="613"/>
      <c r="K74" s="613"/>
      <c r="L74" s="613"/>
      <c r="M74" s="613"/>
      <c r="N74" s="613"/>
      <c r="O74" s="613"/>
      <c r="P74" s="613"/>
      <c r="Q74" s="613"/>
      <c r="R74" s="613"/>
      <c r="S74" s="613"/>
      <c r="T74" s="613"/>
      <c r="U74" s="614"/>
      <c r="V74" s="615" t="s">
        <v>3</v>
      </c>
      <c r="W74" s="613"/>
      <c r="X74" s="614"/>
      <c r="Y74" s="615" t="s">
        <v>34</v>
      </c>
      <c r="Z74" s="613"/>
      <c r="AA74" s="614"/>
      <c r="AB74" s="615" t="s">
        <v>35</v>
      </c>
      <c r="AC74" s="613"/>
      <c r="AD74" s="613"/>
      <c r="AE74" s="613"/>
      <c r="AF74" s="613"/>
      <c r="AG74" s="613"/>
      <c r="AH74" s="613"/>
      <c r="AI74" s="613"/>
      <c r="AJ74" s="613"/>
      <c r="AK74" s="613"/>
      <c r="AL74" s="613"/>
      <c r="AM74" s="613"/>
      <c r="AN74" s="613"/>
      <c r="AO74" s="613"/>
      <c r="AP74" s="613"/>
      <c r="AQ74" s="613"/>
      <c r="AR74" s="613"/>
      <c r="AS74" s="616"/>
      <c r="BE74"/>
    </row>
    <row r="75" spans="2:57" ht="46.5" customHeight="1">
      <c r="B75" s="617"/>
      <c r="C75" s="618"/>
      <c r="D75" s="618"/>
      <c r="E75" s="619"/>
      <c r="F75" s="620"/>
      <c r="G75" s="618"/>
      <c r="H75" s="618"/>
      <c r="I75" s="618"/>
      <c r="J75" s="618"/>
      <c r="K75" s="618"/>
      <c r="L75" s="618"/>
      <c r="M75" s="618"/>
      <c r="N75" s="618"/>
      <c r="O75" s="618"/>
      <c r="P75" s="618"/>
      <c r="Q75" s="618"/>
      <c r="R75" s="618"/>
      <c r="S75" s="618"/>
      <c r="T75" s="618"/>
      <c r="U75" s="619"/>
      <c r="V75" s="620"/>
      <c r="W75" s="618"/>
      <c r="X75" s="619"/>
      <c r="Y75" s="620"/>
      <c r="Z75" s="618"/>
      <c r="AA75" s="619"/>
      <c r="AB75" s="620"/>
      <c r="AC75" s="618"/>
      <c r="AD75" s="618"/>
      <c r="AE75" s="618"/>
      <c r="AF75" s="618"/>
      <c r="AG75" s="618"/>
      <c r="AH75" s="618"/>
      <c r="AI75" s="618"/>
      <c r="AJ75" s="618"/>
      <c r="AK75" s="618"/>
      <c r="AL75" s="618"/>
      <c r="AM75" s="618"/>
      <c r="AN75" s="618"/>
      <c r="AO75" s="618"/>
      <c r="AP75" s="618"/>
      <c r="AQ75" s="618"/>
      <c r="AR75" s="618"/>
      <c r="AS75" s="621"/>
      <c r="BE75"/>
    </row>
    <row r="76" spans="2:57" ht="46.5" customHeight="1">
      <c r="B76" s="622"/>
      <c r="C76" s="623"/>
      <c r="D76" s="623"/>
      <c r="E76" s="624"/>
      <c r="F76" s="625"/>
      <c r="G76" s="623"/>
      <c r="H76" s="623"/>
      <c r="I76" s="623"/>
      <c r="J76" s="623"/>
      <c r="K76" s="623"/>
      <c r="L76" s="623"/>
      <c r="M76" s="623"/>
      <c r="N76" s="623"/>
      <c r="O76" s="623"/>
      <c r="P76" s="623"/>
      <c r="Q76" s="623"/>
      <c r="R76" s="623"/>
      <c r="S76" s="623"/>
      <c r="T76" s="623"/>
      <c r="U76" s="624"/>
      <c r="V76" s="625"/>
      <c r="W76" s="623"/>
      <c r="X76" s="624"/>
      <c r="Y76" s="625"/>
      <c r="Z76" s="623"/>
      <c r="AA76" s="624"/>
      <c r="AB76" s="625"/>
      <c r="AC76" s="623"/>
      <c r="AD76" s="623"/>
      <c r="AE76" s="623"/>
      <c r="AF76" s="623"/>
      <c r="AG76" s="623"/>
      <c r="AH76" s="623"/>
      <c r="AI76" s="623"/>
      <c r="AJ76" s="623"/>
      <c r="AK76" s="623"/>
      <c r="AL76" s="623"/>
      <c r="AM76" s="623"/>
      <c r="AN76" s="623"/>
      <c r="AO76" s="623"/>
      <c r="AP76" s="623"/>
      <c r="AQ76" s="623"/>
      <c r="AR76" s="623"/>
      <c r="AS76" s="626"/>
      <c r="BE76"/>
    </row>
    <row r="77" spans="2:57" ht="46.5" customHeight="1">
      <c r="B77" s="622"/>
      <c r="C77" s="623"/>
      <c r="D77" s="623"/>
      <c r="E77" s="624"/>
      <c r="F77" s="625"/>
      <c r="G77" s="623"/>
      <c r="H77" s="623"/>
      <c r="I77" s="623"/>
      <c r="J77" s="623"/>
      <c r="K77" s="623"/>
      <c r="L77" s="623"/>
      <c r="M77" s="623"/>
      <c r="N77" s="623"/>
      <c r="O77" s="623"/>
      <c r="P77" s="623"/>
      <c r="Q77" s="623"/>
      <c r="R77" s="623"/>
      <c r="S77" s="623"/>
      <c r="T77" s="623"/>
      <c r="U77" s="624"/>
      <c r="V77" s="625"/>
      <c r="W77" s="623"/>
      <c r="X77" s="624"/>
      <c r="Y77" s="625"/>
      <c r="Z77" s="623"/>
      <c r="AA77" s="624"/>
      <c r="AB77" s="625"/>
      <c r="AC77" s="623"/>
      <c r="AD77" s="623"/>
      <c r="AE77" s="623"/>
      <c r="AF77" s="623"/>
      <c r="AG77" s="623"/>
      <c r="AH77" s="623"/>
      <c r="AI77" s="623"/>
      <c r="AJ77" s="623"/>
      <c r="AK77" s="623"/>
      <c r="AL77" s="623"/>
      <c r="AM77" s="623"/>
      <c r="AN77" s="623"/>
      <c r="AO77" s="623"/>
      <c r="AP77" s="623"/>
      <c r="AQ77" s="623"/>
      <c r="AR77" s="623"/>
      <c r="AS77" s="626"/>
      <c r="BE77"/>
    </row>
    <row r="78" spans="2:57" ht="46.5" customHeight="1">
      <c r="B78" s="622"/>
      <c r="C78" s="623"/>
      <c r="D78" s="623"/>
      <c r="E78" s="624"/>
      <c r="F78" s="625"/>
      <c r="G78" s="623"/>
      <c r="H78" s="623"/>
      <c r="I78" s="623"/>
      <c r="J78" s="623"/>
      <c r="K78" s="623"/>
      <c r="L78" s="623"/>
      <c r="M78" s="623"/>
      <c r="N78" s="623"/>
      <c r="O78" s="623"/>
      <c r="P78" s="623"/>
      <c r="Q78" s="623"/>
      <c r="R78" s="623"/>
      <c r="S78" s="623"/>
      <c r="T78" s="623"/>
      <c r="U78" s="624"/>
      <c r="V78" s="625"/>
      <c r="W78" s="623"/>
      <c r="X78" s="624"/>
      <c r="Y78" s="625"/>
      <c r="Z78" s="623"/>
      <c r="AA78" s="624"/>
      <c r="AB78" s="625"/>
      <c r="AC78" s="623"/>
      <c r="AD78" s="623"/>
      <c r="AE78" s="623"/>
      <c r="AF78" s="623"/>
      <c r="AG78" s="623"/>
      <c r="AH78" s="623"/>
      <c r="AI78" s="623"/>
      <c r="AJ78" s="623"/>
      <c r="AK78" s="623"/>
      <c r="AL78" s="623"/>
      <c r="AM78" s="623"/>
      <c r="AN78" s="623"/>
      <c r="AO78" s="623"/>
      <c r="AP78" s="623"/>
      <c r="AQ78" s="623"/>
      <c r="AR78" s="623"/>
      <c r="AS78" s="626"/>
      <c r="BE78"/>
    </row>
    <row r="79" spans="2:57" ht="46.5" customHeight="1">
      <c r="B79" s="622"/>
      <c r="C79" s="623"/>
      <c r="D79" s="623"/>
      <c r="E79" s="624"/>
      <c r="F79" s="625"/>
      <c r="G79" s="623"/>
      <c r="H79" s="623"/>
      <c r="I79" s="623"/>
      <c r="J79" s="623"/>
      <c r="K79" s="623"/>
      <c r="L79" s="623"/>
      <c r="M79" s="623"/>
      <c r="N79" s="623"/>
      <c r="O79" s="623"/>
      <c r="P79" s="623"/>
      <c r="Q79" s="623"/>
      <c r="R79" s="623"/>
      <c r="S79" s="623"/>
      <c r="T79" s="623"/>
      <c r="U79" s="624"/>
      <c r="V79" s="625"/>
      <c r="W79" s="623"/>
      <c r="X79" s="624"/>
      <c r="Y79" s="625"/>
      <c r="Z79" s="623"/>
      <c r="AA79" s="624"/>
      <c r="AB79" s="625"/>
      <c r="AC79" s="623"/>
      <c r="AD79" s="623"/>
      <c r="AE79" s="623"/>
      <c r="AF79" s="623"/>
      <c r="AG79" s="623"/>
      <c r="AH79" s="623"/>
      <c r="AI79" s="623"/>
      <c r="AJ79" s="623"/>
      <c r="AK79" s="623"/>
      <c r="AL79" s="623"/>
      <c r="AM79" s="623"/>
      <c r="AN79" s="623"/>
      <c r="AO79" s="623"/>
      <c r="AP79" s="623"/>
      <c r="AQ79" s="623"/>
      <c r="AR79" s="623"/>
      <c r="AS79" s="626"/>
      <c r="BE79"/>
    </row>
    <row r="80" spans="2:57" ht="46.5" customHeight="1" thickBot="1">
      <c r="B80" s="622"/>
      <c r="C80" s="623"/>
      <c r="D80" s="623"/>
      <c r="E80" s="624"/>
      <c r="F80" s="625"/>
      <c r="G80" s="623"/>
      <c r="H80" s="623"/>
      <c r="I80" s="623"/>
      <c r="J80" s="623"/>
      <c r="K80" s="623"/>
      <c r="L80" s="623"/>
      <c r="M80" s="623"/>
      <c r="N80" s="623"/>
      <c r="O80" s="623"/>
      <c r="P80" s="623"/>
      <c r="Q80" s="623"/>
      <c r="R80" s="623"/>
      <c r="S80" s="623"/>
      <c r="T80" s="623"/>
      <c r="U80" s="624"/>
      <c r="V80" s="625"/>
      <c r="W80" s="623"/>
      <c r="X80" s="624"/>
      <c r="Y80" s="625"/>
      <c r="Z80" s="623"/>
      <c r="AA80" s="624"/>
      <c r="AB80" s="625"/>
      <c r="AC80" s="623"/>
      <c r="AD80" s="623"/>
      <c r="AE80" s="623"/>
      <c r="AF80" s="623"/>
      <c r="AG80" s="623"/>
      <c r="AH80" s="623"/>
      <c r="AI80" s="623"/>
      <c r="AJ80" s="623"/>
      <c r="AK80" s="623"/>
      <c r="AL80" s="623"/>
      <c r="AM80" s="623"/>
      <c r="AN80" s="623"/>
      <c r="AO80" s="623"/>
      <c r="AP80" s="623"/>
      <c r="AQ80" s="623"/>
      <c r="AR80" s="623"/>
      <c r="AS80" s="626"/>
      <c r="BE80"/>
    </row>
    <row r="81" spans="2:57" ht="46.5" customHeight="1">
      <c r="B81" s="612" t="s">
        <v>36</v>
      </c>
      <c r="C81" s="613"/>
      <c r="D81" s="613"/>
      <c r="E81" s="613"/>
      <c r="F81" s="613"/>
      <c r="G81" s="613"/>
      <c r="H81" s="613"/>
      <c r="I81" s="613"/>
      <c r="J81" s="613"/>
      <c r="K81" s="613"/>
      <c r="L81" s="613"/>
      <c r="M81" s="613"/>
      <c r="N81" s="613"/>
      <c r="O81" s="613"/>
      <c r="P81" s="613"/>
      <c r="Q81" s="613"/>
      <c r="R81" s="613"/>
      <c r="S81" s="613"/>
      <c r="T81" s="613"/>
      <c r="U81" s="613"/>
      <c r="V81" s="613"/>
      <c r="W81" s="613"/>
      <c r="X81" s="613"/>
      <c r="Y81" s="613"/>
      <c r="Z81" s="613"/>
      <c r="AA81" s="613"/>
      <c r="AB81" s="613"/>
      <c r="AC81" s="613"/>
      <c r="AD81" s="613"/>
      <c r="AE81" s="613"/>
      <c r="AF81" s="613"/>
      <c r="AG81" s="613"/>
      <c r="AH81" s="613"/>
      <c r="AI81" s="613"/>
      <c r="AJ81" s="613"/>
      <c r="AK81" s="613"/>
      <c r="AL81" s="613"/>
      <c r="AM81" s="613"/>
      <c r="AN81" s="613"/>
      <c r="AO81" s="613"/>
      <c r="AP81" s="613"/>
      <c r="AQ81" s="613"/>
      <c r="AR81" s="613"/>
      <c r="AS81" s="616"/>
      <c r="BE81"/>
    </row>
    <row r="82" spans="2:57" ht="192.75" customHeight="1" thickBot="1">
      <c r="B82" s="627"/>
      <c r="C82" s="628"/>
      <c r="D82" s="628"/>
      <c r="E82" s="628"/>
      <c r="F82" s="628"/>
      <c r="G82" s="628"/>
      <c r="H82" s="628"/>
      <c r="I82" s="628"/>
      <c r="J82" s="628"/>
      <c r="K82" s="628"/>
      <c r="L82" s="628"/>
      <c r="M82" s="628"/>
      <c r="N82" s="628"/>
      <c r="O82" s="628"/>
      <c r="P82" s="628"/>
      <c r="Q82" s="628"/>
      <c r="R82" s="628"/>
      <c r="S82" s="628"/>
      <c r="T82" s="628"/>
      <c r="U82" s="628"/>
      <c r="V82" s="628"/>
      <c r="W82" s="628"/>
      <c r="X82" s="628"/>
      <c r="Y82" s="628"/>
      <c r="Z82" s="628"/>
      <c r="AA82" s="628"/>
      <c r="AB82" s="628"/>
      <c r="AC82" s="628"/>
      <c r="AD82" s="628"/>
      <c r="AE82" s="628"/>
      <c r="AF82" s="628"/>
      <c r="AG82" s="628"/>
      <c r="AH82" s="628"/>
      <c r="AI82" s="628"/>
      <c r="AJ82" s="628"/>
      <c r="AK82" s="628"/>
      <c r="AL82" s="628"/>
      <c r="AM82" s="628"/>
      <c r="AN82" s="628"/>
      <c r="AO82" s="628"/>
      <c r="AP82" s="628"/>
      <c r="AQ82" s="628"/>
      <c r="AR82" s="628"/>
      <c r="AS82" s="629"/>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406" t="s">
        <v>43</v>
      </c>
      <c r="D84" s="407"/>
      <c r="E84" s="407"/>
      <c r="F84" s="407"/>
      <c r="G84" s="407"/>
      <c r="H84" s="407"/>
      <c r="I84" s="407"/>
      <c r="J84" s="407"/>
      <c r="K84" s="407"/>
      <c r="L84" s="407"/>
      <c r="M84" s="407"/>
      <c r="N84" s="407"/>
      <c r="O84" s="407"/>
      <c r="P84" s="407"/>
      <c r="Q84" s="407"/>
      <c r="R84" s="407"/>
      <c r="S84" s="407"/>
      <c r="T84" s="407"/>
      <c r="U84" s="407"/>
      <c r="V84" s="407"/>
      <c r="W84" s="408"/>
      <c r="X84" s="406" t="s">
        <v>44</v>
      </c>
      <c r="Y84" s="407"/>
      <c r="Z84" s="407"/>
      <c r="AA84" s="407"/>
      <c r="AB84" s="407"/>
      <c r="AC84" s="407"/>
      <c r="AD84" s="407"/>
      <c r="AE84" s="407"/>
      <c r="AF84" s="407"/>
      <c r="AG84" s="407"/>
      <c r="AH84" s="407"/>
      <c r="AI84" s="407"/>
      <c r="AJ84" s="407"/>
      <c r="AK84" s="407"/>
      <c r="AL84" s="407"/>
      <c r="AM84" s="407"/>
      <c r="AN84" s="407"/>
      <c r="AO84" s="407"/>
      <c r="AP84" s="407"/>
      <c r="AQ84" s="407"/>
      <c r="AR84" s="408"/>
      <c r="AS84" s="8"/>
      <c r="BE84"/>
    </row>
    <row r="85" spans="2:57" ht="46.5" customHeight="1">
      <c r="B85" s="10"/>
      <c r="C85" s="473" t="s">
        <v>40</v>
      </c>
      <c r="D85" s="438"/>
      <c r="E85" s="438"/>
      <c r="F85" s="438"/>
      <c r="G85" s="438"/>
      <c r="H85" s="438"/>
      <c r="I85" s="449"/>
      <c r="J85" s="473" t="s">
        <v>41</v>
      </c>
      <c r="K85" s="438"/>
      <c r="L85" s="438"/>
      <c r="M85" s="438"/>
      <c r="N85" s="438"/>
      <c r="O85" s="438"/>
      <c r="P85" s="449"/>
      <c r="Q85" s="473" t="s">
        <v>42</v>
      </c>
      <c r="R85" s="438"/>
      <c r="S85" s="438"/>
      <c r="T85" s="438"/>
      <c r="U85" s="438"/>
      <c r="V85" s="438"/>
      <c r="W85" s="449"/>
      <c r="X85" s="473" t="s">
        <v>40</v>
      </c>
      <c r="Y85" s="438"/>
      <c r="Z85" s="438"/>
      <c r="AA85" s="438"/>
      <c r="AB85" s="438"/>
      <c r="AC85" s="438"/>
      <c r="AD85" s="449"/>
      <c r="AE85" s="473" t="s">
        <v>41</v>
      </c>
      <c r="AF85" s="438"/>
      <c r="AG85" s="438"/>
      <c r="AH85" s="438"/>
      <c r="AI85" s="438"/>
      <c r="AJ85" s="438"/>
      <c r="AK85" s="449"/>
      <c r="AL85" s="473" t="s">
        <v>42</v>
      </c>
      <c r="AM85" s="438"/>
      <c r="AN85" s="438"/>
      <c r="AO85" s="438"/>
      <c r="AP85" s="438"/>
      <c r="AQ85" s="438"/>
      <c r="AR85" s="449"/>
      <c r="AS85" s="11"/>
      <c r="BE85"/>
    </row>
    <row r="86" spans="2:57" ht="46.5" customHeight="1">
      <c r="B86" s="10"/>
      <c r="C86" s="517"/>
      <c r="D86" s="518"/>
      <c r="E86" s="518"/>
      <c r="F86" s="518"/>
      <c r="G86" s="518"/>
      <c r="H86" s="518"/>
      <c r="I86" s="519"/>
      <c r="J86" s="517"/>
      <c r="K86" s="518"/>
      <c r="L86" s="518"/>
      <c r="M86" s="518"/>
      <c r="N86" s="518"/>
      <c r="O86" s="518"/>
      <c r="P86" s="519"/>
      <c r="Q86" s="520"/>
      <c r="R86" s="521"/>
      <c r="S86" s="521"/>
      <c r="T86" s="521"/>
      <c r="U86" s="521"/>
      <c r="V86" s="521"/>
      <c r="W86" s="522"/>
      <c r="X86" s="517"/>
      <c r="Y86" s="518"/>
      <c r="Z86" s="518"/>
      <c r="AA86" s="518"/>
      <c r="AB86" s="518"/>
      <c r="AC86" s="518"/>
      <c r="AD86" s="519"/>
      <c r="AE86" s="517"/>
      <c r="AF86" s="518"/>
      <c r="AG86" s="518"/>
      <c r="AH86" s="518"/>
      <c r="AI86" s="518"/>
      <c r="AJ86" s="518"/>
      <c r="AK86" s="519"/>
      <c r="AL86" s="520"/>
      <c r="AM86" s="521"/>
      <c r="AN86" s="521"/>
      <c r="AO86" s="521"/>
      <c r="AP86" s="521"/>
      <c r="AQ86" s="521"/>
      <c r="AR86" s="522"/>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heet="1" objects="1" scenarios="1" selectLockedCells="1" autoFilter="0"/>
  <mergeCells count="450">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Y23:AB23"/>
    <mergeCell ref="B22:C23"/>
    <mergeCell ref="D22:P23"/>
    <mergeCell ref="Q22:X23"/>
    <mergeCell ref="Y22:AB22"/>
    <mergeCell ref="AC22:AF23"/>
    <mergeCell ref="AG22:AJ23"/>
    <mergeCell ref="AK20:AN21"/>
    <mergeCell ref="AO20:AP21"/>
    <mergeCell ref="AQ20:AQ21"/>
    <mergeCell ref="AR20:AR21"/>
    <mergeCell ref="AS20:AS21"/>
    <mergeCell ref="Y21:AB21"/>
    <mergeCell ref="B20:C21"/>
    <mergeCell ref="D20:P21"/>
    <mergeCell ref="Q20:X21"/>
    <mergeCell ref="Y20:AB20"/>
    <mergeCell ref="AC20:AF21"/>
    <mergeCell ref="AG20:AJ21"/>
    <mergeCell ref="AK18:AN19"/>
    <mergeCell ref="AO18:AP19"/>
    <mergeCell ref="AQ18:AQ19"/>
    <mergeCell ref="AR18:AR19"/>
    <mergeCell ref="AS18:AS19"/>
    <mergeCell ref="Y19:AB19"/>
    <mergeCell ref="B18:C19"/>
    <mergeCell ref="D18:P19"/>
    <mergeCell ref="Q18:X19"/>
    <mergeCell ref="Y18:AB18"/>
    <mergeCell ref="AC18:AF19"/>
    <mergeCell ref="AG18:AJ19"/>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s>
  <conditionalFormatting sqref="AF11">
    <cfRule type="expression" dxfId="1700" priority="8">
      <formula>$V11="y"</formula>
    </cfRule>
    <cfRule type="expression" dxfId="1699" priority="9">
      <formula>$T11="y"</formula>
    </cfRule>
  </conditionalFormatting>
  <conditionalFormatting sqref="AF7">
    <cfRule type="expression" dxfId="1698" priority="12">
      <formula>$V7="y"</formula>
    </cfRule>
    <cfRule type="expression" dxfId="1697" priority="13">
      <formula>$T7="y"</formula>
    </cfRule>
  </conditionalFormatting>
  <conditionalFormatting sqref="AF9">
    <cfRule type="expression" dxfId="1696" priority="10">
      <formula>$V9="y"</formula>
    </cfRule>
    <cfRule type="expression" dxfId="1695" priority="11">
      <formula>$T9="y"</formula>
    </cfRule>
  </conditionalFormatting>
  <conditionalFormatting sqref="Y30:AB73">
    <cfRule type="expression" dxfId="1694" priority="7">
      <formula>OR(ISNUMBER(SEARCH("Hold Point",Y30)),ISNUMBER(SEARCH("Witness Point",Y30)))</formula>
    </cfRule>
  </conditionalFormatting>
  <conditionalFormatting sqref="AK14:AN73">
    <cfRule type="expression" dxfId="1693" priority="6">
      <formula>OR(Y14="Check Item",Y14="Milestone")</formula>
    </cfRule>
  </conditionalFormatting>
  <conditionalFormatting sqref="Y14:AB21">
    <cfRule type="expression" dxfId="1692" priority="5">
      <formula>OR(ISNUMBER(SEARCH("Hold Point",Y14)),ISNUMBER(SEARCH("Witness Point",Y14)))</formula>
    </cfRule>
  </conditionalFormatting>
  <conditionalFormatting sqref="Y24:AB25">
    <cfRule type="expression" dxfId="1691" priority="4">
      <formula>OR(ISNUMBER(SEARCH("Hold Point",Y24)),ISNUMBER(SEARCH("Witness Point",Y24)))</formula>
    </cfRule>
  </conditionalFormatting>
  <conditionalFormatting sqref="Y22:AB23">
    <cfRule type="expression" dxfId="1690" priority="3">
      <formula>OR(ISNUMBER(SEARCH("Hold Point",Y22)),ISNUMBER(SEARCH("Witness Point",Y22)))</formula>
    </cfRule>
  </conditionalFormatting>
  <conditionalFormatting sqref="Y26:AB27">
    <cfRule type="expression" dxfId="1689" priority="2">
      <formula>OR(ISNUMBER(SEARCH("Hold Point",Y26)),ISNUMBER(SEARCH("Witness Point",Y26)))</formula>
    </cfRule>
  </conditionalFormatting>
  <conditionalFormatting sqref="Y28:AB29">
    <cfRule type="expression" dxfId="1688" priority="1">
      <formula>OR(ISNUMBER(SEARCH("Hold Point",Y28)),ISNUMBER(SEARCH("Witness Point",Y28)))</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E13ABF-37C8-4C9D-AE7D-733E488FBC15}">
  <sheetPr codeName="Sheet27">
    <pageSetUpPr fitToPage="1"/>
  </sheetPr>
  <dimension ref="A1:BR100"/>
  <sheetViews>
    <sheetView topLeftCell="A8" zoomScale="85" zoomScaleNormal="85" workbookViewId="0">
      <selection activeCell="AC20" sqref="AC20:AJ21"/>
    </sheetView>
  </sheetViews>
  <sheetFormatPr defaultColWidth="9.140625" defaultRowHeight="15"/>
  <cols>
    <col min="2" max="9" width="3.5703125" customWidth="1"/>
    <col min="10" max="11" width="3.85546875" customWidth="1"/>
    <col min="12" max="12" width="6"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Clearing and Grubbing</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Clearing and Grubbing</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633" t="s">
        <v>1939</v>
      </c>
      <c r="AK4" s="634"/>
      <c r="AL4" s="634"/>
      <c r="AM4" s="634"/>
      <c r="AN4" s="634"/>
      <c r="AO4" s="634"/>
      <c r="AP4" s="634"/>
      <c r="AQ4" s="634"/>
      <c r="AR4" s="634"/>
      <c r="AS4" s="635"/>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str">
        <f>'Lot Register'!$M$13</f>
        <v>CN22189</v>
      </c>
      <c r="AG5" s="460"/>
      <c r="AH5" s="460"/>
      <c r="AI5" s="461"/>
      <c r="AJ5" s="636" t="s">
        <v>1704</v>
      </c>
      <c r="AK5" s="637"/>
      <c r="AL5" s="637"/>
      <c r="AM5" s="637"/>
      <c r="AN5" s="637"/>
      <c r="AO5" s="637"/>
      <c r="AP5" s="637"/>
      <c r="AQ5" s="637"/>
      <c r="AR5" s="637"/>
      <c r="AS5" s="638"/>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636" t="s">
        <v>2401</v>
      </c>
      <c r="AK6" s="637"/>
      <c r="AL6" s="637"/>
      <c r="AM6" s="637"/>
      <c r="AN6" s="637"/>
      <c r="AO6" s="637"/>
      <c r="AP6" s="637"/>
      <c r="AQ6" s="637"/>
      <c r="AR6" s="637"/>
      <c r="AS6" s="638"/>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Register'!$J$2), "", 'Lot Register'!$J$2)</f>
        <v>45343</v>
      </c>
      <c r="AG7" s="469"/>
      <c r="AH7" s="469"/>
      <c r="AI7" s="470"/>
      <c r="AJ7" s="636" t="s">
        <v>2402</v>
      </c>
      <c r="AK7" s="637"/>
      <c r="AL7" s="637"/>
      <c r="AM7" s="637"/>
      <c r="AN7" s="637"/>
      <c r="AO7" s="637"/>
      <c r="AP7" s="637"/>
      <c r="AQ7" s="637"/>
      <c r="AR7" s="637"/>
      <c r="AS7" s="638"/>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t="s">
        <v>2324</v>
      </c>
      <c r="AK8" s="574"/>
      <c r="AL8" s="574"/>
      <c r="AM8" s="574"/>
      <c r="AN8" s="566" t="s">
        <v>2320</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Register'!$K$2), "", 'Lot Register'!$K$2)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f>IF(ISBLANK('Lot Register'!$I$2), "", 'Lot Register'!$I$2)</f>
        <v>0</v>
      </c>
      <c r="AE10" s="449"/>
      <c r="AF10" s="451" t="s">
        <v>30</v>
      </c>
      <c r="AG10" s="451"/>
      <c r="AH10" s="451"/>
      <c r="AI10" s="452"/>
      <c r="AJ10" s="573"/>
      <c r="AK10" s="574"/>
      <c r="AL10" s="574"/>
      <c r="AM10" s="574"/>
      <c r="AN10" s="566"/>
      <c r="AO10" s="566"/>
      <c r="AP10" s="566"/>
      <c r="AQ10" s="566"/>
      <c r="AR10" s="566"/>
      <c r="AS10" s="567"/>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Register'!$L$2), "", 'Lot Register'!$L$2)</f>
        <v>45343</v>
      </c>
      <c r="AG11" s="496"/>
      <c r="AH11" s="496"/>
      <c r="AI11" s="497"/>
      <c r="AJ11" s="575"/>
      <c r="AK11" s="576"/>
      <c r="AL11" s="576"/>
      <c r="AM11" s="576"/>
      <c r="AN11" s="381"/>
      <c r="AO11" s="381"/>
      <c r="AP11" s="381"/>
      <c r="AQ11" s="381"/>
      <c r="AR11" s="381"/>
      <c r="AS11" s="568"/>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c r="AH13" s="439"/>
      <c r="AI13" s="439"/>
      <c r="AJ13" s="439"/>
      <c r="AK13" s="439" t="s">
        <v>27</v>
      </c>
      <c r="AL13" s="439"/>
      <c r="AM13" s="439"/>
      <c r="AN13" s="439"/>
      <c r="AO13" s="571"/>
      <c r="AP13" s="571"/>
      <c r="AQ13" s="571"/>
      <c r="AR13" s="571"/>
      <c r="AS13" s="572"/>
      <c r="BE13"/>
    </row>
    <row r="14" spans="1:70">
      <c r="B14" s="553">
        <v>1</v>
      </c>
      <c r="C14" s="549"/>
      <c r="D14" s="409" t="s">
        <v>123</v>
      </c>
      <c r="E14" s="410"/>
      <c r="F14" s="410"/>
      <c r="G14" s="410"/>
      <c r="H14" s="410"/>
      <c r="I14" s="410"/>
      <c r="J14" s="410"/>
      <c r="K14" s="410"/>
      <c r="L14" s="410"/>
      <c r="M14" s="410"/>
      <c r="N14" s="410"/>
      <c r="O14" s="410"/>
      <c r="P14" s="411"/>
      <c r="Q14" s="603" t="s">
        <v>91</v>
      </c>
      <c r="R14" s="604"/>
      <c r="S14" s="604"/>
      <c r="T14" s="604"/>
      <c r="U14" s="604"/>
      <c r="V14" s="604"/>
      <c r="W14" s="604"/>
      <c r="X14" s="605"/>
      <c r="Y14" s="507" t="s">
        <v>24</v>
      </c>
      <c r="Z14" s="508"/>
      <c r="AA14" s="508"/>
      <c r="AB14" s="509"/>
      <c r="AC14" s="406"/>
      <c r="AD14" s="407"/>
      <c r="AE14" s="407"/>
      <c r="AF14" s="407"/>
      <c r="AG14" s="407"/>
      <c r="AH14" s="407"/>
      <c r="AI14" s="407"/>
      <c r="AJ14" s="408"/>
      <c r="AK14" s="507"/>
      <c r="AL14" s="508"/>
      <c r="AM14" s="508"/>
      <c r="AN14" s="509"/>
      <c r="AO14" s="475"/>
      <c r="AP14" s="593"/>
      <c r="AQ14" s="594"/>
      <c r="AR14" s="595"/>
      <c r="AS14" s="596"/>
      <c r="BE14"/>
    </row>
    <row r="15" spans="1:70" ht="30.75" customHeight="1">
      <c r="B15" s="592"/>
      <c r="C15" s="532"/>
      <c r="D15" s="412"/>
      <c r="E15" s="413"/>
      <c r="F15" s="413"/>
      <c r="G15" s="413"/>
      <c r="H15" s="413"/>
      <c r="I15" s="413"/>
      <c r="J15" s="413"/>
      <c r="K15" s="413"/>
      <c r="L15" s="413"/>
      <c r="M15" s="413"/>
      <c r="N15" s="413"/>
      <c r="O15" s="413"/>
      <c r="P15" s="414"/>
      <c r="Q15" s="600"/>
      <c r="R15" s="601"/>
      <c r="S15" s="601"/>
      <c r="T15" s="601"/>
      <c r="U15" s="601"/>
      <c r="V15" s="601"/>
      <c r="W15" s="601"/>
      <c r="X15" s="602"/>
      <c r="Y15" s="412" t="s">
        <v>2351</v>
      </c>
      <c r="Z15" s="413"/>
      <c r="AA15" s="413"/>
      <c r="AB15" s="414"/>
      <c r="AC15" s="412"/>
      <c r="AD15" s="413"/>
      <c r="AE15" s="413"/>
      <c r="AF15" s="413"/>
      <c r="AG15" s="413"/>
      <c r="AH15" s="413"/>
      <c r="AI15" s="413"/>
      <c r="AJ15" s="414"/>
      <c r="AK15" s="412"/>
      <c r="AL15" s="413"/>
      <c r="AM15" s="413"/>
      <c r="AN15" s="414"/>
      <c r="AO15" s="545"/>
      <c r="AP15" s="556"/>
      <c r="AQ15" s="587"/>
      <c r="AR15" s="589"/>
      <c r="AS15" s="591"/>
      <c r="BE15"/>
    </row>
    <row r="16" spans="1:70">
      <c r="B16" s="639">
        <v>2</v>
      </c>
      <c r="C16" s="640"/>
      <c r="D16" s="409" t="s">
        <v>2350</v>
      </c>
      <c r="E16" s="410"/>
      <c r="F16" s="410"/>
      <c r="G16" s="410"/>
      <c r="H16" s="410"/>
      <c r="I16" s="410"/>
      <c r="J16" s="410"/>
      <c r="K16" s="410"/>
      <c r="L16" s="410"/>
      <c r="M16" s="410"/>
      <c r="N16" s="410"/>
      <c r="O16" s="410"/>
      <c r="P16" s="411"/>
      <c r="Q16" s="603" t="s">
        <v>91</v>
      </c>
      <c r="R16" s="604"/>
      <c r="S16" s="604"/>
      <c r="T16" s="604"/>
      <c r="U16" s="604"/>
      <c r="V16" s="604"/>
      <c r="W16" s="604"/>
      <c r="X16" s="605"/>
      <c r="Y16" s="409" t="s">
        <v>82</v>
      </c>
      <c r="Z16" s="410"/>
      <c r="AA16" s="410"/>
      <c r="AB16" s="411"/>
      <c r="AC16" s="406"/>
      <c r="AD16" s="407"/>
      <c r="AE16" s="407"/>
      <c r="AF16" s="407"/>
      <c r="AG16" s="407"/>
      <c r="AH16" s="407"/>
      <c r="AI16" s="407"/>
      <c r="AJ16" s="408"/>
      <c r="AK16" s="409"/>
      <c r="AL16" s="410"/>
      <c r="AM16" s="410"/>
      <c r="AN16" s="411"/>
      <c r="AO16" s="478"/>
      <c r="AP16" s="555"/>
      <c r="AQ16" s="641"/>
      <c r="AR16" s="642"/>
      <c r="AS16" s="643"/>
      <c r="BE16"/>
    </row>
    <row r="17" spans="2:57" ht="46.5" customHeight="1">
      <c r="B17" s="592"/>
      <c r="C17" s="532"/>
      <c r="D17" s="412"/>
      <c r="E17" s="413"/>
      <c r="F17" s="413"/>
      <c r="G17" s="413"/>
      <c r="H17" s="413"/>
      <c r="I17" s="413"/>
      <c r="J17" s="413"/>
      <c r="K17" s="413"/>
      <c r="L17" s="413"/>
      <c r="M17" s="413"/>
      <c r="N17" s="413"/>
      <c r="O17" s="413"/>
      <c r="P17" s="414"/>
      <c r="Q17" s="600"/>
      <c r="R17" s="601"/>
      <c r="S17" s="601"/>
      <c r="T17" s="601"/>
      <c r="U17" s="601"/>
      <c r="V17" s="601"/>
      <c r="W17" s="601"/>
      <c r="X17" s="602"/>
      <c r="Y17" s="412" t="s">
        <v>2351</v>
      </c>
      <c r="Z17" s="413"/>
      <c r="AA17" s="413"/>
      <c r="AB17" s="414"/>
      <c r="AC17" s="412"/>
      <c r="AD17" s="413"/>
      <c r="AE17" s="413"/>
      <c r="AF17" s="413"/>
      <c r="AG17" s="413"/>
      <c r="AH17" s="413"/>
      <c r="AI17" s="413"/>
      <c r="AJ17" s="414"/>
      <c r="AK17" s="412"/>
      <c r="AL17" s="413"/>
      <c r="AM17" s="413"/>
      <c r="AN17" s="414"/>
      <c r="AO17" s="545"/>
      <c r="AP17" s="556"/>
      <c r="AQ17" s="587"/>
      <c r="AR17" s="589"/>
      <c r="AS17" s="591"/>
      <c r="BE17"/>
    </row>
    <row r="18" spans="2:57">
      <c r="B18" s="592">
        <v>3</v>
      </c>
      <c r="C18" s="532"/>
      <c r="D18" s="406" t="s">
        <v>2352</v>
      </c>
      <c r="E18" s="407"/>
      <c r="F18" s="407"/>
      <c r="G18" s="407"/>
      <c r="H18" s="407"/>
      <c r="I18" s="407"/>
      <c r="J18" s="407"/>
      <c r="K18" s="407"/>
      <c r="L18" s="407"/>
      <c r="M18" s="407"/>
      <c r="N18" s="407"/>
      <c r="O18" s="407"/>
      <c r="P18" s="408"/>
      <c r="Q18" s="603" t="s">
        <v>2353</v>
      </c>
      <c r="R18" s="604"/>
      <c r="S18" s="604"/>
      <c r="T18" s="604"/>
      <c r="U18" s="604"/>
      <c r="V18" s="604"/>
      <c r="W18" s="604"/>
      <c r="X18" s="605"/>
      <c r="Y18" s="406" t="s">
        <v>24</v>
      </c>
      <c r="Z18" s="407"/>
      <c r="AA18" s="407"/>
      <c r="AB18" s="408"/>
      <c r="AC18" s="406"/>
      <c r="AD18" s="407"/>
      <c r="AE18" s="407"/>
      <c r="AF18" s="407"/>
      <c r="AG18" s="407"/>
      <c r="AH18" s="407"/>
      <c r="AI18" s="407"/>
      <c r="AJ18" s="408"/>
      <c r="AK18" s="406"/>
      <c r="AL18" s="407"/>
      <c r="AM18" s="407"/>
      <c r="AN18" s="408"/>
      <c r="AO18" s="542"/>
      <c r="AP18" s="554"/>
      <c r="AQ18" s="586"/>
      <c r="AR18" s="588"/>
      <c r="AS18" s="590"/>
      <c r="BE18"/>
    </row>
    <row r="19" spans="2:57" ht="73.5" customHeight="1">
      <c r="B19" s="592"/>
      <c r="C19" s="532"/>
      <c r="D19" s="412"/>
      <c r="E19" s="413"/>
      <c r="F19" s="413"/>
      <c r="G19" s="413"/>
      <c r="H19" s="413"/>
      <c r="I19" s="413"/>
      <c r="J19" s="413"/>
      <c r="K19" s="413"/>
      <c r="L19" s="413"/>
      <c r="M19" s="413"/>
      <c r="N19" s="413"/>
      <c r="O19" s="413"/>
      <c r="P19" s="414"/>
      <c r="Q19" s="600"/>
      <c r="R19" s="601"/>
      <c r="S19" s="601"/>
      <c r="T19" s="601"/>
      <c r="U19" s="601"/>
      <c r="V19" s="601"/>
      <c r="W19" s="601"/>
      <c r="X19" s="602"/>
      <c r="Y19" s="412" t="s">
        <v>2351</v>
      </c>
      <c r="Z19" s="413"/>
      <c r="AA19" s="413"/>
      <c r="AB19" s="414"/>
      <c r="AC19" s="412"/>
      <c r="AD19" s="413"/>
      <c r="AE19" s="413"/>
      <c r="AF19" s="413"/>
      <c r="AG19" s="413"/>
      <c r="AH19" s="413"/>
      <c r="AI19" s="413"/>
      <c r="AJ19" s="414"/>
      <c r="AK19" s="412"/>
      <c r="AL19" s="413"/>
      <c r="AM19" s="413"/>
      <c r="AN19" s="414"/>
      <c r="AO19" s="545"/>
      <c r="AP19" s="556"/>
      <c r="AQ19" s="587"/>
      <c r="AR19" s="589"/>
      <c r="AS19" s="591"/>
      <c r="BE19"/>
    </row>
    <row r="20" spans="2:57" ht="15" customHeight="1">
      <c r="B20" s="647">
        <v>4</v>
      </c>
      <c r="C20" s="648"/>
      <c r="D20" s="406" t="s">
        <v>2354</v>
      </c>
      <c r="E20" s="407"/>
      <c r="F20" s="407"/>
      <c r="G20" s="407"/>
      <c r="H20" s="407"/>
      <c r="I20" s="407"/>
      <c r="J20" s="407"/>
      <c r="K20" s="407"/>
      <c r="L20" s="407"/>
      <c r="M20" s="407"/>
      <c r="N20" s="407"/>
      <c r="O20" s="407"/>
      <c r="P20" s="408"/>
      <c r="Q20" s="644" t="s">
        <v>91</v>
      </c>
      <c r="R20" s="645"/>
      <c r="S20" s="645"/>
      <c r="T20" s="645"/>
      <c r="U20" s="645"/>
      <c r="V20" s="645"/>
      <c r="W20" s="645"/>
      <c r="X20" s="646"/>
      <c r="Y20" s="409" t="s">
        <v>83</v>
      </c>
      <c r="Z20" s="410"/>
      <c r="AA20" s="410"/>
      <c r="AB20" s="411"/>
      <c r="AC20" s="406"/>
      <c r="AD20" s="407"/>
      <c r="AE20" s="407"/>
      <c r="AF20" s="407"/>
      <c r="AG20" s="407"/>
      <c r="AH20" s="407"/>
      <c r="AI20" s="407"/>
      <c r="AJ20" s="408"/>
      <c r="AK20" s="406"/>
      <c r="AL20" s="407"/>
      <c r="AM20" s="407"/>
      <c r="AN20" s="408"/>
      <c r="AO20" s="542"/>
      <c r="AP20" s="554"/>
      <c r="AQ20" s="586"/>
      <c r="AR20" s="588"/>
      <c r="AS20" s="590"/>
      <c r="BE20"/>
    </row>
    <row r="21" spans="2:57" ht="46.5" customHeight="1">
      <c r="B21" s="647"/>
      <c r="C21" s="648"/>
      <c r="D21" s="412"/>
      <c r="E21" s="413"/>
      <c r="F21" s="413"/>
      <c r="G21" s="413"/>
      <c r="H21" s="413"/>
      <c r="I21" s="413"/>
      <c r="J21" s="413"/>
      <c r="K21" s="413"/>
      <c r="L21" s="413"/>
      <c r="M21" s="413"/>
      <c r="N21" s="413"/>
      <c r="O21" s="413"/>
      <c r="P21" s="414"/>
      <c r="Q21" s="600"/>
      <c r="R21" s="601"/>
      <c r="S21" s="601"/>
      <c r="T21" s="601"/>
      <c r="U21" s="601"/>
      <c r="V21" s="601"/>
      <c r="W21" s="601"/>
      <c r="X21" s="602"/>
      <c r="Y21" s="412" t="s">
        <v>2351</v>
      </c>
      <c r="Z21" s="413"/>
      <c r="AA21" s="413"/>
      <c r="AB21" s="414"/>
      <c r="AC21" s="412"/>
      <c r="AD21" s="413"/>
      <c r="AE21" s="413"/>
      <c r="AF21" s="413"/>
      <c r="AG21" s="413"/>
      <c r="AH21" s="413"/>
      <c r="AI21" s="413"/>
      <c r="AJ21" s="414"/>
      <c r="AK21" s="412"/>
      <c r="AL21" s="413"/>
      <c r="AM21" s="413"/>
      <c r="AN21" s="414"/>
      <c r="AO21" s="545"/>
      <c r="AP21" s="556"/>
      <c r="AQ21" s="587"/>
      <c r="AR21" s="589"/>
      <c r="AS21" s="591"/>
      <c r="BE21"/>
    </row>
    <row r="22" spans="2:57" ht="15" customHeight="1">
      <c r="B22" s="592">
        <v>5</v>
      </c>
      <c r="C22" s="532"/>
      <c r="D22" s="406" t="s">
        <v>2355</v>
      </c>
      <c r="E22" s="407"/>
      <c r="F22" s="407"/>
      <c r="G22" s="407"/>
      <c r="H22" s="407"/>
      <c r="I22" s="407"/>
      <c r="J22" s="407"/>
      <c r="K22" s="407"/>
      <c r="L22" s="407"/>
      <c r="M22" s="407"/>
      <c r="N22" s="407"/>
      <c r="O22" s="407"/>
      <c r="P22" s="408"/>
      <c r="Q22" s="644" t="s">
        <v>91</v>
      </c>
      <c r="R22" s="645"/>
      <c r="S22" s="645"/>
      <c r="T22" s="645"/>
      <c r="U22" s="645"/>
      <c r="V22" s="645"/>
      <c r="W22" s="645"/>
      <c r="X22" s="646"/>
      <c r="Y22" s="409" t="s">
        <v>136</v>
      </c>
      <c r="Z22" s="410"/>
      <c r="AA22" s="410"/>
      <c r="AB22" s="411"/>
      <c r="AC22" s="406"/>
      <c r="AD22" s="407"/>
      <c r="AE22" s="407"/>
      <c r="AF22" s="407"/>
      <c r="AG22" s="407"/>
      <c r="AH22" s="407"/>
      <c r="AI22" s="407"/>
      <c r="AJ22" s="408"/>
      <c r="AK22" s="406"/>
      <c r="AL22" s="407"/>
      <c r="AM22" s="407"/>
      <c r="AN22" s="408"/>
      <c r="AO22" s="542"/>
      <c r="AP22" s="554"/>
      <c r="AQ22" s="586"/>
      <c r="AR22" s="588"/>
      <c r="AS22" s="590"/>
      <c r="BE22"/>
    </row>
    <row r="23" spans="2:57" ht="32.25" customHeight="1">
      <c r="B23" s="592"/>
      <c r="C23" s="532"/>
      <c r="D23" s="412"/>
      <c r="E23" s="413"/>
      <c r="F23" s="413"/>
      <c r="G23" s="413"/>
      <c r="H23" s="413"/>
      <c r="I23" s="413"/>
      <c r="J23" s="413"/>
      <c r="K23" s="413"/>
      <c r="L23" s="413"/>
      <c r="M23" s="413"/>
      <c r="N23" s="413"/>
      <c r="O23" s="413"/>
      <c r="P23" s="414"/>
      <c r="Q23" s="600"/>
      <c r="R23" s="601"/>
      <c r="S23" s="601"/>
      <c r="T23" s="601"/>
      <c r="U23" s="601"/>
      <c r="V23" s="601"/>
      <c r="W23" s="601"/>
      <c r="X23" s="602"/>
      <c r="Y23" s="412" t="s">
        <v>2356</v>
      </c>
      <c r="Z23" s="413"/>
      <c r="AA23" s="413"/>
      <c r="AB23" s="414"/>
      <c r="AC23" s="412"/>
      <c r="AD23" s="413"/>
      <c r="AE23" s="413"/>
      <c r="AF23" s="413"/>
      <c r="AG23" s="413"/>
      <c r="AH23" s="413"/>
      <c r="AI23" s="413"/>
      <c r="AJ23" s="414"/>
      <c r="AK23" s="412"/>
      <c r="AL23" s="413"/>
      <c r="AM23" s="413"/>
      <c r="AN23" s="414"/>
      <c r="AO23" s="545"/>
      <c r="AP23" s="556"/>
      <c r="AQ23" s="587"/>
      <c r="AR23" s="589"/>
      <c r="AS23" s="591"/>
      <c r="BE23"/>
    </row>
    <row r="24" spans="2:57">
      <c r="B24" s="592">
        <v>6</v>
      </c>
      <c r="C24" s="532"/>
      <c r="D24" s="406" t="s">
        <v>2357</v>
      </c>
      <c r="E24" s="407"/>
      <c r="F24" s="407"/>
      <c r="G24" s="407"/>
      <c r="H24" s="407"/>
      <c r="I24" s="407"/>
      <c r="J24" s="407"/>
      <c r="K24" s="407"/>
      <c r="L24" s="407"/>
      <c r="M24" s="407"/>
      <c r="N24" s="407"/>
      <c r="O24" s="407"/>
      <c r="P24" s="408"/>
      <c r="Q24" s="644" t="s">
        <v>91</v>
      </c>
      <c r="R24" s="645"/>
      <c r="S24" s="645"/>
      <c r="T24" s="645"/>
      <c r="U24" s="645"/>
      <c r="V24" s="645"/>
      <c r="W24" s="645"/>
      <c r="X24" s="646"/>
      <c r="Y24" s="409" t="s">
        <v>346</v>
      </c>
      <c r="Z24" s="410"/>
      <c r="AA24" s="410"/>
      <c r="AB24" s="411"/>
      <c r="AC24" s="406"/>
      <c r="AD24" s="407"/>
      <c r="AE24" s="407"/>
      <c r="AF24" s="407"/>
      <c r="AG24" s="407"/>
      <c r="AH24" s="407"/>
      <c r="AI24" s="407"/>
      <c r="AJ24" s="408"/>
      <c r="AK24" s="406"/>
      <c r="AL24" s="407"/>
      <c r="AM24" s="407"/>
      <c r="AN24" s="408"/>
      <c r="AO24" s="542"/>
      <c r="AP24" s="554"/>
      <c r="AQ24" s="586"/>
      <c r="AR24" s="588"/>
      <c r="AS24" s="590"/>
      <c r="BE24"/>
    </row>
    <row r="25" spans="2:57" ht="43.5" customHeight="1">
      <c r="B25" s="592"/>
      <c r="C25" s="532"/>
      <c r="D25" s="412"/>
      <c r="E25" s="413"/>
      <c r="F25" s="413"/>
      <c r="G25" s="413"/>
      <c r="H25" s="413"/>
      <c r="I25" s="413"/>
      <c r="J25" s="413"/>
      <c r="K25" s="413"/>
      <c r="L25" s="413"/>
      <c r="M25" s="413"/>
      <c r="N25" s="413"/>
      <c r="O25" s="413"/>
      <c r="P25" s="414"/>
      <c r="Q25" s="600"/>
      <c r="R25" s="601"/>
      <c r="S25" s="601"/>
      <c r="T25" s="601"/>
      <c r="U25" s="601"/>
      <c r="V25" s="601"/>
      <c r="W25" s="601"/>
      <c r="X25" s="602"/>
      <c r="Y25" s="412" t="s">
        <v>2358</v>
      </c>
      <c r="Z25" s="413"/>
      <c r="AA25" s="413"/>
      <c r="AB25" s="414"/>
      <c r="AC25" s="412"/>
      <c r="AD25" s="413"/>
      <c r="AE25" s="413"/>
      <c r="AF25" s="413"/>
      <c r="AG25" s="413"/>
      <c r="AH25" s="413"/>
      <c r="AI25" s="413"/>
      <c r="AJ25" s="414"/>
      <c r="AK25" s="412"/>
      <c r="AL25" s="413"/>
      <c r="AM25" s="413"/>
      <c r="AN25" s="414"/>
      <c r="AO25" s="545"/>
      <c r="AP25" s="556"/>
      <c r="AQ25" s="587"/>
      <c r="AR25" s="589"/>
      <c r="AS25" s="591"/>
      <c r="BE25"/>
    </row>
    <row r="26" spans="2:57">
      <c r="B26" s="592">
        <v>7</v>
      </c>
      <c r="C26" s="532"/>
      <c r="D26" s="649" t="s">
        <v>1752</v>
      </c>
      <c r="E26" s="407"/>
      <c r="F26" s="407"/>
      <c r="G26" s="407"/>
      <c r="H26" s="407"/>
      <c r="I26" s="407"/>
      <c r="J26" s="407"/>
      <c r="K26" s="407"/>
      <c r="L26" s="407"/>
      <c r="M26" s="407"/>
      <c r="N26" s="407"/>
      <c r="O26" s="407"/>
      <c r="P26" s="408"/>
      <c r="Q26" s="650" t="s">
        <v>1720</v>
      </c>
      <c r="R26" s="651"/>
      <c r="S26" s="651"/>
      <c r="T26" s="651"/>
      <c r="U26" s="651"/>
      <c r="V26" s="651"/>
      <c r="W26" s="651"/>
      <c r="X26" s="652"/>
      <c r="Y26" s="406" t="s">
        <v>24</v>
      </c>
      <c r="Z26" s="407"/>
      <c r="AA26" s="407"/>
      <c r="AB26" s="408"/>
      <c r="AC26" s="406"/>
      <c r="AD26" s="407"/>
      <c r="AE26" s="407"/>
      <c r="AF26" s="407"/>
      <c r="AG26" s="407"/>
      <c r="AH26" s="407"/>
      <c r="AI26" s="407"/>
      <c r="AJ26" s="408"/>
      <c r="AK26" s="666"/>
      <c r="AL26" s="667"/>
      <c r="AM26" s="667"/>
      <c r="AN26" s="668"/>
      <c r="AO26" s="656"/>
      <c r="AP26" s="657"/>
      <c r="AQ26" s="660"/>
      <c r="AR26" s="662"/>
      <c r="AS26" s="664"/>
      <c r="BE26"/>
    </row>
    <row r="27" spans="2:57" ht="31.5" customHeight="1">
      <c r="B27" s="592"/>
      <c r="C27" s="532"/>
      <c r="D27" s="412"/>
      <c r="E27" s="413"/>
      <c r="F27" s="413"/>
      <c r="G27" s="413"/>
      <c r="H27" s="413"/>
      <c r="I27" s="413"/>
      <c r="J27" s="413"/>
      <c r="K27" s="413"/>
      <c r="L27" s="413"/>
      <c r="M27" s="413"/>
      <c r="N27" s="413"/>
      <c r="O27" s="413"/>
      <c r="P27" s="414"/>
      <c r="Q27" s="653"/>
      <c r="R27" s="654"/>
      <c r="S27" s="654"/>
      <c r="T27" s="654"/>
      <c r="U27" s="654"/>
      <c r="V27" s="654"/>
      <c r="W27" s="654"/>
      <c r="X27" s="655"/>
      <c r="Y27" s="412" t="s">
        <v>2360</v>
      </c>
      <c r="Z27" s="413"/>
      <c r="AA27" s="413"/>
      <c r="AB27" s="414"/>
      <c r="AC27" s="412"/>
      <c r="AD27" s="413"/>
      <c r="AE27" s="413"/>
      <c r="AF27" s="413"/>
      <c r="AG27" s="413"/>
      <c r="AH27" s="413"/>
      <c r="AI27" s="413"/>
      <c r="AJ27" s="414"/>
      <c r="AK27" s="669"/>
      <c r="AL27" s="670"/>
      <c r="AM27" s="670"/>
      <c r="AN27" s="671"/>
      <c r="AO27" s="658"/>
      <c r="AP27" s="659"/>
      <c r="AQ27" s="661"/>
      <c r="AR27" s="663"/>
      <c r="AS27" s="665"/>
      <c r="BE27"/>
    </row>
    <row r="28" spans="2:57">
      <c r="B28" s="592">
        <v>8</v>
      </c>
      <c r="C28" s="532"/>
      <c r="D28" s="406" t="s">
        <v>2359</v>
      </c>
      <c r="E28" s="407"/>
      <c r="F28" s="407"/>
      <c r="G28" s="407"/>
      <c r="H28" s="407"/>
      <c r="I28" s="407"/>
      <c r="J28" s="407"/>
      <c r="K28" s="407"/>
      <c r="L28" s="407"/>
      <c r="M28" s="407"/>
      <c r="N28" s="407"/>
      <c r="O28" s="407"/>
      <c r="P28" s="408"/>
      <c r="Q28" s="409" t="s">
        <v>1753</v>
      </c>
      <c r="R28" s="410"/>
      <c r="S28" s="410"/>
      <c r="T28" s="410"/>
      <c r="U28" s="410"/>
      <c r="V28" s="410"/>
      <c r="W28" s="410"/>
      <c r="X28" s="411"/>
      <c r="Y28" s="406" t="s">
        <v>24</v>
      </c>
      <c r="Z28" s="407"/>
      <c r="AA28" s="407"/>
      <c r="AB28" s="408"/>
      <c r="AC28" s="406"/>
      <c r="AD28" s="407"/>
      <c r="AE28" s="407"/>
      <c r="AF28" s="407"/>
      <c r="AG28" s="407"/>
      <c r="AH28" s="407"/>
      <c r="AI28" s="407"/>
      <c r="AJ28" s="408"/>
      <c r="AK28" s="406"/>
      <c r="AL28" s="407"/>
      <c r="AM28" s="407"/>
      <c r="AN28" s="408"/>
      <c r="AO28" s="542"/>
      <c r="AP28" s="554"/>
      <c r="AQ28" s="586"/>
      <c r="AR28" s="588"/>
      <c r="AS28" s="590"/>
      <c r="BE28"/>
    </row>
    <row r="29" spans="2:57" ht="35.25" customHeight="1" thickBot="1">
      <c r="B29" s="592"/>
      <c r="C29" s="532"/>
      <c r="D29" s="412"/>
      <c r="E29" s="413"/>
      <c r="F29" s="413"/>
      <c r="G29" s="413"/>
      <c r="H29" s="413"/>
      <c r="I29" s="413"/>
      <c r="J29" s="413"/>
      <c r="K29" s="413"/>
      <c r="L29" s="413"/>
      <c r="M29" s="413"/>
      <c r="N29" s="413"/>
      <c r="O29" s="413"/>
      <c r="P29" s="414"/>
      <c r="Q29" s="412"/>
      <c r="R29" s="413"/>
      <c r="S29" s="413"/>
      <c r="T29" s="413"/>
      <c r="U29" s="413"/>
      <c r="V29" s="413"/>
      <c r="W29" s="413"/>
      <c r="X29" s="414"/>
      <c r="Y29" s="412" t="s">
        <v>2360</v>
      </c>
      <c r="Z29" s="413"/>
      <c r="AA29" s="413"/>
      <c r="AB29" s="414"/>
      <c r="AC29" s="412"/>
      <c r="AD29" s="413"/>
      <c r="AE29" s="413"/>
      <c r="AF29" s="413"/>
      <c r="AG29" s="413"/>
      <c r="AH29" s="413"/>
      <c r="AI29" s="413"/>
      <c r="AJ29" s="414"/>
      <c r="AK29" s="412"/>
      <c r="AL29" s="413"/>
      <c r="AM29" s="413"/>
      <c r="AN29" s="414"/>
      <c r="AO29" s="545"/>
      <c r="AP29" s="556"/>
      <c r="AQ29" s="587"/>
      <c r="AR29" s="589"/>
      <c r="AS29" s="591"/>
      <c r="BE29"/>
    </row>
    <row r="30" spans="2:57" ht="22.5" hidden="1" customHeight="1">
      <c r="B30" s="592">
        <v>9</v>
      </c>
      <c r="C30" s="532"/>
      <c r="D30" s="406"/>
      <c r="E30" s="407"/>
      <c r="F30" s="407"/>
      <c r="G30" s="407"/>
      <c r="H30" s="407"/>
      <c r="I30" s="407"/>
      <c r="J30" s="407"/>
      <c r="K30" s="407"/>
      <c r="L30" s="407"/>
      <c r="M30" s="407"/>
      <c r="N30" s="407"/>
      <c r="O30" s="407"/>
      <c r="P30" s="408"/>
      <c r="Q30" s="409"/>
      <c r="R30" s="410"/>
      <c r="S30" s="410"/>
      <c r="T30" s="410"/>
      <c r="U30" s="410"/>
      <c r="V30" s="410"/>
      <c r="W30" s="410"/>
      <c r="X30" s="411"/>
      <c r="Y30" s="406"/>
      <c r="Z30" s="407"/>
      <c r="AA30" s="407"/>
      <c r="AB30" s="408"/>
      <c r="AC30" s="406"/>
      <c r="AD30" s="407"/>
      <c r="AE30" s="407"/>
      <c r="AF30" s="408"/>
      <c r="AG30" s="406"/>
      <c r="AH30" s="407"/>
      <c r="AI30" s="407"/>
      <c r="AJ30" s="408"/>
      <c r="AK30" s="406"/>
      <c r="AL30" s="407"/>
      <c r="AM30" s="407"/>
      <c r="AN30" s="408"/>
      <c r="AO30" s="542"/>
      <c r="AP30" s="554"/>
      <c r="AQ30" s="586"/>
      <c r="AR30" s="588"/>
      <c r="AS30" s="590"/>
      <c r="BE30"/>
    </row>
    <row r="31" spans="2:57" ht="31.5" hidden="1" customHeight="1">
      <c r="B31" s="592"/>
      <c r="C31" s="532"/>
      <c r="D31" s="412"/>
      <c r="E31" s="413"/>
      <c r="F31" s="413"/>
      <c r="G31" s="413"/>
      <c r="H31" s="413"/>
      <c r="I31" s="413"/>
      <c r="J31" s="413"/>
      <c r="K31" s="413"/>
      <c r="L31" s="413"/>
      <c r="M31" s="413"/>
      <c r="N31" s="413"/>
      <c r="O31" s="413"/>
      <c r="P31" s="414"/>
      <c r="Q31" s="412"/>
      <c r="R31" s="413"/>
      <c r="S31" s="413"/>
      <c r="T31" s="413"/>
      <c r="U31" s="413"/>
      <c r="V31" s="413"/>
      <c r="W31" s="413"/>
      <c r="X31" s="414"/>
      <c r="Y31" s="412"/>
      <c r="Z31" s="413"/>
      <c r="AA31" s="413"/>
      <c r="AB31" s="414"/>
      <c r="AC31" s="412"/>
      <c r="AD31" s="413"/>
      <c r="AE31" s="413"/>
      <c r="AF31" s="414"/>
      <c r="AG31" s="412"/>
      <c r="AH31" s="413"/>
      <c r="AI31" s="413"/>
      <c r="AJ31" s="414"/>
      <c r="AK31" s="412"/>
      <c r="AL31" s="413"/>
      <c r="AM31" s="413"/>
      <c r="AN31" s="414"/>
      <c r="AO31" s="545"/>
      <c r="AP31" s="556"/>
      <c r="AQ31" s="587"/>
      <c r="AR31" s="589"/>
      <c r="AS31" s="591"/>
      <c r="BE31"/>
    </row>
    <row r="32" spans="2:57" ht="22.5" hidden="1" customHeight="1">
      <c r="B32" s="592">
        <v>10</v>
      </c>
      <c r="C32" s="532"/>
      <c r="D32" s="406"/>
      <c r="E32" s="407"/>
      <c r="F32" s="407"/>
      <c r="G32" s="407"/>
      <c r="H32" s="407"/>
      <c r="I32" s="407"/>
      <c r="J32" s="407"/>
      <c r="K32" s="407"/>
      <c r="L32" s="407"/>
      <c r="M32" s="407"/>
      <c r="N32" s="407"/>
      <c r="O32" s="407"/>
      <c r="P32" s="408"/>
      <c r="Q32" s="409"/>
      <c r="R32" s="410"/>
      <c r="S32" s="410"/>
      <c r="T32" s="410"/>
      <c r="U32" s="410"/>
      <c r="V32" s="410"/>
      <c r="W32" s="410"/>
      <c r="X32" s="411"/>
      <c r="Y32" s="406"/>
      <c r="Z32" s="407"/>
      <c r="AA32" s="407"/>
      <c r="AB32" s="408"/>
      <c r="AC32" s="406"/>
      <c r="AD32" s="407"/>
      <c r="AE32" s="407"/>
      <c r="AF32" s="408"/>
      <c r="AG32" s="406"/>
      <c r="AH32" s="407"/>
      <c r="AI32" s="407"/>
      <c r="AJ32" s="408"/>
      <c r="AK32" s="406"/>
      <c r="AL32" s="407"/>
      <c r="AM32" s="407"/>
      <c r="AN32" s="408"/>
      <c r="AO32" s="542"/>
      <c r="AP32" s="554"/>
      <c r="AQ32" s="586"/>
      <c r="AR32" s="588"/>
      <c r="AS32" s="590"/>
      <c r="BE32"/>
    </row>
    <row r="33" spans="2:57" ht="31.5" hidden="1" customHeight="1">
      <c r="B33" s="592"/>
      <c r="C33" s="532"/>
      <c r="D33" s="412"/>
      <c r="E33" s="413"/>
      <c r="F33" s="413"/>
      <c r="G33" s="413"/>
      <c r="H33" s="413"/>
      <c r="I33" s="413"/>
      <c r="J33" s="413"/>
      <c r="K33" s="413"/>
      <c r="L33" s="413"/>
      <c r="M33" s="413"/>
      <c r="N33" s="413"/>
      <c r="O33" s="413"/>
      <c r="P33" s="414"/>
      <c r="Q33" s="412"/>
      <c r="R33" s="413"/>
      <c r="S33" s="413"/>
      <c r="T33" s="413"/>
      <c r="U33" s="413"/>
      <c r="V33" s="413"/>
      <c r="W33" s="413"/>
      <c r="X33" s="414"/>
      <c r="Y33" s="412"/>
      <c r="Z33" s="413"/>
      <c r="AA33" s="413"/>
      <c r="AB33" s="414"/>
      <c r="AC33" s="412"/>
      <c r="AD33" s="413"/>
      <c r="AE33" s="413"/>
      <c r="AF33" s="414"/>
      <c r="AG33" s="412"/>
      <c r="AH33" s="413"/>
      <c r="AI33" s="413"/>
      <c r="AJ33" s="414"/>
      <c r="AK33" s="412"/>
      <c r="AL33" s="413"/>
      <c r="AM33" s="413"/>
      <c r="AN33" s="414"/>
      <c r="AO33" s="545"/>
      <c r="AP33" s="556"/>
      <c r="AQ33" s="587"/>
      <c r="AR33" s="589"/>
      <c r="AS33" s="591"/>
      <c r="BE33"/>
    </row>
    <row r="34" spans="2:57" ht="22.5" hidden="1" customHeight="1">
      <c r="B34" s="592">
        <v>11</v>
      </c>
      <c r="C34" s="532"/>
      <c r="D34" s="406"/>
      <c r="E34" s="407"/>
      <c r="F34" s="407"/>
      <c r="G34" s="407"/>
      <c r="H34" s="407"/>
      <c r="I34" s="407"/>
      <c r="J34" s="407"/>
      <c r="K34" s="407"/>
      <c r="L34" s="407"/>
      <c r="M34" s="407"/>
      <c r="N34" s="407"/>
      <c r="O34" s="407"/>
      <c r="P34" s="408"/>
      <c r="Q34" s="409"/>
      <c r="R34" s="410"/>
      <c r="S34" s="410"/>
      <c r="T34" s="410"/>
      <c r="U34" s="410"/>
      <c r="V34" s="410"/>
      <c r="W34" s="410"/>
      <c r="X34" s="411"/>
      <c r="Y34" s="406"/>
      <c r="Z34" s="407"/>
      <c r="AA34" s="407"/>
      <c r="AB34" s="408"/>
      <c r="AC34" s="406"/>
      <c r="AD34" s="407"/>
      <c r="AE34" s="407"/>
      <c r="AF34" s="408"/>
      <c r="AG34" s="406"/>
      <c r="AH34" s="407"/>
      <c r="AI34" s="407"/>
      <c r="AJ34" s="408"/>
      <c r="AK34" s="406"/>
      <c r="AL34" s="407"/>
      <c r="AM34" s="407"/>
      <c r="AN34" s="408"/>
      <c r="AO34" s="542"/>
      <c r="AP34" s="554"/>
      <c r="AQ34" s="586"/>
      <c r="AR34" s="588"/>
      <c r="AS34" s="590"/>
      <c r="BE34"/>
    </row>
    <row r="35" spans="2:57" ht="31.5" hidden="1"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c r="Z35" s="413"/>
      <c r="AA35" s="413"/>
      <c r="AB35" s="414"/>
      <c r="AC35" s="412"/>
      <c r="AD35" s="413"/>
      <c r="AE35" s="413"/>
      <c r="AF35" s="414"/>
      <c r="AG35" s="412"/>
      <c r="AH35" s="413"/>
      <c r="AI35" s="413"/>
      <c r="AJ35" s="414"/>
      <c r="AK35" s="412"/>
      <c r="AL35" s="413"/>
      <c r="AM35" s="413"/>
      <c r="AN35" s="414"/>
      <c r="AO35" s="545"/>
      <c r="AP35" s="556"/>
      <c r="AQ35" s="587"/>
      <c r="AR35" s="589"/>
      <c r="AS35" s="591"/>
      <c r="BE35"/>
    </row>
    <row r="36" spans="2:57" ht="22.5" hidden="1" customHeight="1">
      <c r="B36" s="592">
        <v>12</v>
      </c>
      <c r="C36" s="532"/>
      <c r="D36" s="406"/>
      <c r="E36" s="407"/>
      <c r="F36" s="407"/>
      <c r="G36" s="407"/>
      <c r="H36" s="407"/>
      <c r="I36" s="407"/>
      <c r="J36" s="407"/>
      <c r="K36" s="407"/>
      <c r="L36" s="407"/>
      <c r="M36" s="407"/>
      <c r="N36" s="407"/>
      <c r="O36" s="407"/>
      <c r="P36" s="408"/>
      <c r="Q36" s="409"/>
      <c r="R36" s="410"/>
      <c r="S36" s="410"/>
      <c r="T36" s="410"/>
      <c r="U36" s="410"/>
      <c r="V36" s="410"/>
      <c r="W36" s="410"/>
      <c r="X36" s="411"/>
      <c r="Y36" s="406"/>
      <c r="Z36" s="407"/>
      <c r="AA36" s="407"/>
      <c r="AB36" s="408"/>
      <c r="AC36" s="406"/>
      <c r="AD36" s="407"/>
      <c r="AE36" s="407"/>
      <c r="AF36" s="408"/>
      <c r="AG36" s="406"/>
      <c r="AH36" s="407"/>
      <c r="AI36" s="407"/>
      <c r="AJ36" s="408"/>
      <c r="AK36" s="406"/>
      <c r="AL36" s="407"/>
      <c r="AM36" s="407"/>
      <c r="AN36" s="408"/>
      <c r="AO36" s="542"/>
      <c r="AP36" s="554"/>
      <c r="AQ36" s="586"/>
      <c r="AR36" s="588"/>
      <c r="AS36" s="590"/>
      <c r="BE36"/>
    </row>
    <row r="37" spans="2:57" ht="31.5" hidden="1"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c r="Z37" s="413"/>
      <c r="AA37" s="413"/>
      <c r="AB37" s="414"/>
      <c r="AC37" s="412"/>
      <c r="AD37" s="413"/>
      <c r="AE37" s="413"/>
      <c r="AF37" s="414"/>
      <c r="AG37" s="412"/>
      <c r="AH37" s="413"/>
      <c r="AI37" s="413"/>
      <c r="AJ37" s="414"/>
      <c r="AK37" s="412"/>
      <c r="AL37" s="413"/>
      <c r="AM37" s="413"/>
      <c r="AN37" s="414"/>
      <c r="AO37" s="545"/>
      <c r="AP37" s="556"/>
      <c r="AQ37" s="587"/>
      <c r="AR37" s="589"/>
      <c r="AS37" s="591"/>
      <c r="BE37"/>
    </row>
    <row r="38" spans="2:57" ht="22.5" hidden="1" customHeight="1">
      <c r="B38" s="592">
        <v>13</v>
      </c>
      <c r="C38" s="532"/>
      <c r="D38" s="406"/>
      <c r="E38" s="407"/>
      <c r="F38" s="407"/>
      <c r="G38" s="407"/>
      <c r="H38" s="407"/>
      <c r="I38" s="407"/>
      <c r="J38" s="407"/>
      <c r="K38" s="407"/>
      <c r="L38" s="407"/>
      <c r="M38" s="407"/>
      <c r="N38" s="407"/>
      <c r="O38" s="407"/>
      <c r="P38" s="408"/>
      <c r="Q38" s="409"/>
      <c r="R38" s="410"/>
      <c r="S38" s="410"/>
      <c r="T38" s="410"/>
      <c r="U38" s="410"/>
      <c r="V38" s="410"/>
      <c r="W38" s="410"/>
      <c r="X38" s="411"/>
      <c r="Y38" s="406"/>
      <c r="Z38" s="407"/>
      <c r="AA38" s="407"/>
      <c r="AB38" s="408"/>
      <c r="AC38" s="406"/>
      <c r="AD38" s="407"/>
      <c r="AE38" s="407"/>
      <c r="AF38" s="408"/>
      <c r="AG38" s="406"/>
      <c r="AH38" s="407"/>
      <c r="AI38" s="407"/>
      <c r="AJ38" s="408"/>
      <c r="AK38" s="406"/>
      <c r="AL38" s="407"/>
      <c r="AM38" s="407"/>
      <c r="AN38" s="408"/>
      <c r="AO38" s="542"/>
      <c r="AP38" s="554"/>
      <c r="AQ38" s="586"/>
      <c r="AR38" s="588"/>
      <c r="AS38" s="590"/>
      <c r="BE38"/>
    </row>
    <row r="39" spans="2:57" ht="31.5" hidden="1"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c r="Z39" s="413"/>
      <c r="AA39" s="413"/>
      <c r="AB39" s="414"/>
      <c r="AC39" s="412"/>
      <c r="AD39" s="413"/>
      <c r="AE39" s="413"/>
      <c r="AF39" s="414"/>
      <c r="AG39" s="412"/>
      <c r="AH39" s="413"/>
      <c r="AI39" s="413"/>
      <c r="AJ39" s="414"/>
      <c r="AK39" s="412"/>
      <c r="AL39" s="413"/>
      <c r="AM39" s="413"/>
      <c r="AN39" s="414"/>
      <c r="AO39" s="545"/>
      <c r="AP39" s="556"/>
      <c r="AQ39" s="587"/>
      <c r="AR39" s="589"/>
      <c r="AS39" s="591"/>
      <c r="BE39"/>
    </row>
    <row r="40" spans="2:57" ht="22.5" hidden="1" customHeight="1">
      <c r="B40" s="592">
        <v>14</v>
      </c>
      <c r="C40" s="532"/>
      <c r="D40" s="406"/>
      <c r="E40" s="407"/>
      <c r="F40" s="407"/>
      <c r="G40" s="407"/>
      <c r="H40" s="407"/>
      <c r="I40" s="407"/>
      <c r="J40" s="407"/>
      <c r="K40" s="407"/>
      <c r="L40" s="407"/>
      <c r="M40" s="407"/>
      <c r="N40" s="407"/>
      <c r="O40" s="407"/>
      <c r="P40" s="408"/>
      <c r="Q40" s="409"/>
      <c r="R40" s="410"/>
      <c r="S40" s="410"/>
      <c r="T40" s="410"/>
      <c r="U40" s="410"/>
      <c r="V40" s="410"/>
      <c r="W40" s="410"/>
      <c r="X40" s="411"/>
      <c r="Y40" s="406"/>
      <c r="Z40" s="407"/>
      <c r="AA40" s="407"/>
      <c r="AB40" s="408"/>
      <c r="AC40" s="406"/>
      <c r="AD40" s="407"/>
      <c r="AE40" s="407"/>
      <c r="AF40" s="408"/>
      <c r="AG40" s="406"/>
      <c r="AH40" s="407"/>
      <c r="AI40" s="407"/>
      <c r="AJ40" s="408"/>
      <c r="AK40" s="406"/>
      <c r="AL40" s="407"/>
      <c r="AM40" s="407"/>
      <c r="AN40" s="408"/>
      <c r="AO40" s="542"/>
      <c r="AP40" s="554"/>
      <c r="AQ40" s="586"/>
      <c r="AR40" s="588"/>
      <c r="AS40" s="590"/>
      <c r="BE40"/>
    </row>
    <row r="41" spans="2:57" ht="31.5" hidden="1"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c r="Z41" s="413"/>
      <c r="AA41" s="413"/>
      <c r="AB41" s="414"/>
      <c r="AC41" s="412"/>
      <c r="AD41" s="413"/>
      <c r="AE41" s="413"/>
      <c r="AF41" s="414"/>
      <c r="AG41" s="412"/>
      <c r="AH41" s="413"/>
      <c r="AI41" s="413"/>
      <c r="AJ41" s="414"/>
      <c r="AK41" s="412"/>
      <c r="AL41" s="413"/>
      <c r="AM41" s="413"/>
      <c r="AN41" s="414"/>
      <c r="AO41" s="545"/>
      <c r="AP41" s="556"/>
      <c r="AQ41" s="587"/>
      <c r="AR41" s="589"/>
      <c r="AS41" s="591"/>
      <c r="BE41"/>
    </row>
    <row r="42" spans="2:57" ht="22.5" hidden="1" customHeight="1">
      <c r="B42" s="592">
        <v>15</v>
      </c>
      <c r="C42" s="532"/>
      <c r="D42" s="406"/>
      <c r="E42" s="407"/>
      <c r="F42" s="407"/>
      <c r="G42" s="407"/>
      <c r="H42" s="407"/>
      <c r="I42" s="407"/>
      <c r="J42" s="407"/>
      <c r="K42" s="407"/>
      <c r="L42" s="407"/>
      <c r="M42" s="407"/>
      <c r="N42" s="407"/>
      <c r="O42" s="407"/>
      <c r="P42" s="408"/>
      <c r="Q42" s="409"/>
      <c r="R42" s="410"/>
      <c r="S42" s="410"/>
      <c r="T42" s="410"/>
      <c r="U42" s="410"/>
      <c r="V42" s="410"/>
      <c r="W42" s="410"/>
      <c r="X42" s="411"/>
      <c r="Y42" s="406"/>
      <c r="Z42" s="407"/>
      <c r="AA42" s="407"/>
      <c r="AB42" s="408"/>
      <c r="AC42" s="406"/>
      <c r="AD42" s="407"/>
      <c r="AE42" s="407"/>
      <c r="AF42" s="408"/>
      <c r="AG42" s="406"/>
      <c r="AH42" s="407"/>
      <c r="AI42" s="407"/>
      <c r="AJ42" s="408"/>
      <c r="AK42" s="406"/>
      <c r="AL42" s="407"/>
      <c r="AM42" s="407"/>
      <c r="AN42" s="408"/>
      <c r="AO42" s="542"/>
      <c r="AP42" s="554"/>
      <c r="AQ42" s="586"/>
      <c r="AR42" s="588"/>
      <c r="AS42" s="590"/>
      <c r="BE42"/>
    </row>
    <row r="43" spans="2:57" ht="31.5" hidden="1"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c r="Z43" s="413"/>
      <c r="AA43" s="413"/>
      <c r="AB43" s="414"/>
      <c r="AC43" s="412"/>
      <c r="AD43" s="413"/>
      <c r="AE43" s="413"/>
      <c r="AF43" s="414"/>
      <c r="AG43" s="412"/>
      <c r="AH43" s="413"/>
      <c r="AI43" s="413"/>
      <c r="AJ43" s="414"/>
      <c r="AK43" s="412"/>
      <c r="AL43" s="413"/>
      <c r="AM43" s="413"/>
      <c r="AN43" s="414"/>
      <c r="AO43" s="545"/>
      <c r="AP43" s="556"/>
      <c r="AQ43" s="587"/>
      <c r="AR43" s="589"/>
      <c r="AS43" s="591"/>
      <c r="BE43"/>
    </row>
    <row r="44" spans="2:57" ht="22.5" hidden="1" customHeight="1">
      <c r="B44" s="592">
        <v>16</v>
      </c>
      <c r="C44" s="532"/>
      <c r="D44" s="406"/>
      <c r="E44" s="407"/>
      <c r="F44" s="407"/>
      <c r="G44" s="407"/>
      <c r="H44" s="407"/>
      <c r="I44" s="407"/>
      <c r="J44" s="407"/>
      <c r="K44" s="407"/>
      <c r="L44" s="407"/>
      <c r="M44" s="407"/>
      <c r="N44" s="407"/>
      <c r="O44" s="407"/>
      <c r="P44" s="408"/>
      <c r="Q44" s="409"/>
      <c r="R44" s="410"/>
      <c r="S44" s="410"/>
      <c r="T44" s="410"/>
      <c r="U44" s="410"/>
      <c r="V44" s="410"/>
      <c r="W44" s="410"/>
      <c r="X44" s="411"/>
      <c r="Y44" s="406"/>
      <c r="Z44" s="407"/>
      <c r="AA44" s="407"/>
      <c r="AB44" s="408"/>
      <c r="AC44" s="406"/>
      <c r="AD44" s="407"/>
      <c r="AE44" s="407"/>
      <c r="AF44" s="408"/>
      <c r="AG44" s="406"/>
      <c r="AH44" s="407"/>
      <c r="AI44" s="407"/>
      <c r="AJ44" s="408"/>
      <c r="AK44" s="406"/>
      <c r="AL44" s="407"/>
      <c r="AM44" s="407"/>
      <c r="AN44" s="408"/>
      <c r="AO44" s="542"/>
      <c r="AP44" s="554"/>
      <c r="AQ44" s="586"/>
      <c r="AR44" s="588"/>
      <c r="AS44" s="590"/>
      <c r="BE44"/>
    </row>
    <row r="45" spans="2:57" ht="31.5" hidden="1"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c r="Z45" s="413"/>
      <c r="AA45" s="413"/>
      <c r="AB45" s="414"/>
      <c r="AC45" s="412"/>
      <c r="AD45" s="413"/>
      <c r="AE45" s="413"/>
      <c r="AF45" s="414"/>
      <c r="AG45" s="412"/>
      <c r="AH45" s="413"/>
      <c r="AI45" s="413"/>
      <c r="AJ45" s="414"/>
      <c r="AK45" s="412"/>
      <c r="AL45" s="413"/>
      <c r="AM45" s="413"/>
      <c r="AN45" s="414"/>
      <c r="AO45" s="545"/>
      <c r="AP45" s="556"/>
      <c r="AQ45" s="587"/>
      <c r="AR45" s="589"/>
      <c r="AS45" s="591"/>
      <c r="BE45"/>
    </row>
    <row r="46" spans="2:57" ht="22.5" hidden="1" customHeight="1">
      <c r="B46" s="592">
        <v>17</v>
      </c>
      <c r="C46" s="532"/>
      <c r="D46" s="406"/>
      <c r="E46" s="407"/>
      <c r="F46" s="407"/>
      <c r="G46" s="407"/>
      <c r="H46" s="407"/>
      <c r="I46" s="407"/>
      <c r="J46" s="407"/>
      <c r="K46" s="407"/>
      <c r="L46" s="407"/>
      <c r="M46" s="407"/>
      <c r="N46" s="407"/>
      <c r="O46" s="407"/>
      <c r="P46" s="408"/>
      <c r="Q46" s="409"/>
      <c r="R46" s="410"/>
      <c r="S46" s="410"/>
      <c r="T46" s="410"/>
      <c r="U46" s="410"/>
      <c r="V46" s="410"/>
      <c r="W46" s="410"/>
      <c r="X46" s="411"/>
      <c r="Y46" s="406"/>
      <c r="Z46" s="407"/>
      <c r="AA46" s="407"/>
      <c r="AB46" s="408"/>
      <c r="AC46" s="406"/>
      <c r="AD46" s="407"/>
      <c r="AE46" s="407"/>
      <c r="AF46" s="408"/>
      <c r="AG46" s="406"/>
      <c r="AH46" s="407"/>
      <c r="AI46" s="407"/>
      <c r="AJ46" s="408"/>
      <c r="AK46" s="406"/>
      <c r="AL46" s="407"/>
      <c r="AM46" s="407"/>
      <c r="AN46" s="408"/>
      <c r="AO46" s="542"/>
      <c r="AP46" s="554"/>
      <c r="AQ46" s="586"/>
      <c r="AR46" s="588"/>
      <c r="AS46" s="590"/>
      <c r="BE46"/>
    </row>
    <row r="47" spans="2:57" ht="31.5" hidden="1"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c r="Z47" s="413"/>
      <c r="AA47" s="413"/>
      <c r="AB47" s="414"/>
      <c r="AC47" s="412"/>
      <c r="AD47" s="413"/>
      <c r="AE47" s="413"/>
      <c r="AF47" s="414"/>
      <c r="AG47" s="412"/>
      <c r="AH47" s="413"/>
      <c r="AI47" s="413"/>
      <c r="AJ47" s="414"/>
      <c r="AK47" s="412"/>
      <c r="AL47" s="413"/>
      <c r="AM47" s="413"/>
      <c r="AN47" s="414"/>
      <c r="AO47" s="545"/>
      <c r="AP47" s="556"/>
      <c r="AQ47" s="587"/>
      <c r="AR47" s="589"/>
      <c r="AS47" s="591"/>
      <c r="BE47"/>
    </row>
    <row r="48" spans="2:57" ht="22.5" hidden="1" customHeight="1">
      <c r="B48" s="592">
        <v>18</v>
      </c>
      <c r="C48" s="532"/>
      <c r="D48" s="406"/>
      <c r="E48" s="407"/>
      <c r="F48" s="407"/>
      <c r="G48" s="407"/>
      <c r="H48" s="407"/>
      <c r="I48" s="407"/>
      <c r="J48" s="407"/>
      <c r="K48" s="407"/>
      <c r="L48" s="407"/>
      <c r="M48" s="407"/>
      <c r="N48" s="407"/>
      <c r="O48" s="407"/>
      <c r="P48" s="408"/>
      <c r="Q48" s="409"/>
      <c r="R48" s="410"/>
      <c r="S48" s="410"/>
      <c r="T48" s="410"/>
      <c r="U48" s="410"/>
      <c r="V48" s="410"/>
      <c r="W48" s="410"/>
      <c r="X48" s="411"/>
      <c r="Y48" s="406"/>
      <c r="Z48" s="407"/>
      <c r="AA48" s="407"/>
      <c r="AB48" s="408"/>
      <c r="AC48" s="406"/>
      <c r="AD48" s="407"/>
      <c r="AE48" s="407"/>
      <c r="AF48" s="408"/>
      <c r="AG48" s="406"/>
      <c r="AH48" s="407"/>
      <c r="AI48" s="407"/>
      <c r="AJ48" s="408"/>
      <c r="AK48" s="406"/>
      <c r="AL48" s="407"/>
      <c r="AM48" s="407"/>
      <c r="AN48" s="408"/>
      <c r="AO48" s="542"/>
      <c r="AP48" s="554"/>
      <c r="AQ48" s="586"/>
      <c r="AR48" s="588"/>
      <c r="AS48" s="590"/>
      <c r="BE48"/>
    </row>
    <row r="49" spans="2:57" ht="31.5" hidden="1"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c r="Z49" s="413"/>
      <c r="AA49" s="413"/>
      <c r="AB49" s="414"/>
      <c r="AC49" s="412"/>
      <c r="AD49" s="413"/>
      <c r="AE49" s="413"/>
      <c r="AF49" s="414"/>
      <c r="AG49" s="412"/>
      <c r="AH49" s="413"/>
      <c r="AI49" s="413"/>
      <c r="AJ49" s="414"/>
      <c r="AK49" s="412"/>
      <c r="AL49" s="413"/>
      <c r="AM49" s="413"/>
      <c r="AN49" s="414"/>
      <c r="AO49" s="545"/>
      <c r="AP49" s="556"/>
      <c r="AQ49" s="587"/>
      <c r="AR49" s="589"/>
      <c r="AS49" s="591"/>
      <c r="BE49"/>
    </row>
    <row r="50" spans="2:57" ht="22.5" hidden="1" customHeight="1">
      <c r="B50" s="592">
        <v>19</v>
      </c>
      <c r="C50" s="532"/>
      <c r="D50" s="406"/>
      <c r="E50" s="407"/>
      <c r="F50" s="407"/>
      <c r="G50" s="407"/>
      <c r="H50" s="407"/>
      <c r="I50" s="407"/>
      <c r="J50" s="407"/>
      <c r="K50" s="407"/>
      <c r="L50" s="407"/>
      <c r="M50" s="407"/>
      <c r="N50" s="407"/>
      <c r="O50" s="407"/>
      <c r="P50" s="408"/>
      <c r="Q50" s="409"/>
      <c r="R50" s="410"/>
      <c r="S50" s="410"/>
      <c r="T50" s="410"/>
      <c r="U50" s="410"/>
      <c r="V50" s="410"/>
      <c r="W50" s="410"/>
      <c r="X50" s="411"/>
      <c r="Y50" s="406"/>
      <c r="Z50" s="407"/>
      <c r="AA50" s="407"/>
      <c r="AB50" s="408"/>
      <c r="AC50" s="406"/>
      <c r="AD50" s="407"/>
      <c r="AE50" s="407"/>
      <c r="AF50" s="408"/>
      <c r="AG50" s="406"/>
      <c r="AH50" s="407"/>
      <c r="AI50" s="407"/>
      <c r="AJ50" s="408"/>
      <c r="AK50" s="406"/>
      <c r="AL50" s="407"/>
      <c r="AM50" s="407"/>
      <c r="AN50" s="408"/>
      <c r="AO50" s="542"/>
      <c r="AP50" s="554"/>
      <c r="AQ50" s="586"/>
      <c r="AR50" s="588"/>
      <c r="AS50" s="590"/>
      <c r="BE50"/>
    </row>
    <row r="51" spans="2:57" ht="31.5" hidden="1"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c r="Z51" s="413"/>
      <c r="AA51" s="413"/>
      <c r="AB51" s="414"/>
      <c r="AC51" s="412"/>
      <c r="AD51" s="413"/>
      <c r="AE51" s="413"/>
      <c r="AF51" s="414"/>
      <c r="AG51" s="412"/>
      <c r="AH51" s="413"/>
      <c r="AI51" s="413"/>
      <c r="AJ51" s="414"/>
      <c r="AK51" s="412"/>
      <c r="AL51" s="413"/>
      <c r="AM51" s="413"/>
      <c r="AN51" s="414"/>
      <c r="AO51" s="545"/>
      <c r="AP51" s="556"/>
      <c r="AQ51" s="587"/>
      <c r="AR51" s="589"/>
      <c r="AS51" s="591"/>
      <c r="BE51"/>
    </row>
    <row r="52" spans="2:57" ht="22.5" hidden="1" customHeight="1">
      <c r="B52" s="592">
        <v>20</v>
      </c>
      <c r="C52" s="532"/>
      <c r="D52" s="406"/>
      <c r="E52" s="407"/>
      <c r="F52" s="407"/>
      <c r="G52" s="407"/>
      <c r="H52" s="407"/>
      <c r="I52" s="407"/>
      <c r="J52" s="407"/>
      <c r="K52" s="407"/>
      <c r="L52" s="407"/>
      <c r="M52" s="407"/>
      <c r="N52" s="407"/>
      <c r="O52" s="407"/>
      <c r="P52" s="408"/>
      <c r="Q52" s="409"/>
      <c r="R52" s="410"/>
      <c r="S52" s="410"/>
      <c r="T52" s="410"/>
      <c r="U52" s="410"/>
      <c r="V52" s="410"/>
      <c r="W52" s="410"/>
      <c r="X52" s="411"/>
      <c r="Y52" s="406"/>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hidden="1"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hidden="1" customHeight="1">
      <c r="B54" s="592">
        <v>21</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hidden="1" customHeight="1">
      <c r="B56" s="592">
        <v>22</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31.5" hidden="1"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hidden="1" customHeight="1">
      <c r="B58" s="592">
        <v>23</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24</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25</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26</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27</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28</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29</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c r="B71" s="592"/>
      <c r="C71" s="532"/>
      <c r="D71" s="412"/>
      <c r="E71" s="413"/>
      <c r="F71" s="413"/>
      <c r="G71" s="413"/>
      <c r="H71" s="413"/>
      <c r="I71" s="413"/>
      <c r="J71" s="413"/>
      <c r="K71" s="413"/>
      <c r="L71" s="413"/>
      <c r="M71" s="413"/>
      <c r="N71" s="413"/>
      <c r="O71" s="413"/>
      <c r="P71" s="414"/>
      <c r="Q71" s="412"/>
      <c r="R71" s="413"/>
      <c r="S71" s="413"/>
      <c r="T71" s="413"/>
      <c r="U71" s="413"/>
      <c r="V71" s="413"/>
      <c r="W71" s="413"/>
      <c r="X71" s="414"/>
      <c r="Y71" s="412"/>
      <c r="Z71" s="413"/>
      <c r="AA71" s="413"/>
      <c r="AB71" s="414"/>
      <c r="AC71" s="412"/>
      <c r="AD71" s="413"/>
      <c r="AE71" s="413"/>
      <c r="AF71" s="414"/>
      <c r="AG71" s="412"/>
      <c r="AH71" s="413"/>
      <c r="AI71" s="413"/>
      <c r="AJ71" s="414"/>
      <c r="AK71" s="412"/>
      <c r="AL71" s="413"/>
      <c r="AM71" s="413"/>
      <c r="AN71" s="414"/>
      <c r="AO71" s="545"/>
      <c r="AP71" s="556"/>
      <c r="AQ71" s="587"/>
      <c r="AR71" s="589"/>
      <c r="AS71" s="591"/>
      <c r="BE71"/>
    </row>
    <row r="72" spans="2:57" ht="22.5" hidden="1" customHeight="1">
      <c r="B72" s="592">
        <v>30</v>
      </c>
      <c r="C72" s="532"/>
      <c r="D72" s="406"/>
      <c r="E72" s="407"/>
      <c r="F72" s="407"/>
      <c r="G72" s="407"/>
      <c r="H72" s="407"/>
      <c r="I72" s="407"/>
      <c r="J72" s="407"/>
      <c r="K72" s="407"/>
      <c r="L72" s="407"/>
      <c r="M72" s="407"/>
      <c r="N72" s="407"/>
      <c r="O72" s="407"/>
      <c r="P72" s="408"/>
      <c r="Q72" s="409"/>
      <c r="R72" s="410"/>
      <c r="S72" s="410"/>
      <c r="T72" s="410"/>
      <c r="U72" s="410"/>
      <c r="V72" s="410"/>
      <c r="W72" s="410"/>
      <c r="X72" s="411"/>
      <c r="Y72" s="406"/>
      <c r="Z72" s="407"/>
      <c r="AA72" s="407"/>
      <c r="AB72" s="408"/>
      <c r="AC72" s="406"/>
      <c r="AD72" s="407"/>
      <c r="AE72" s="407"/>
      <c r="AF72" s="408"/>
      <c r="AG72" s="406"/>
      <c r="AH72" s="407"/>
      <c r="AI72" s="407"/>
      <c r="AJ72" s="408"/>
      <c r="AK72" s="406"/>
      <c r="AL72" s="407"/>
      <c r="AM72" s="407"/>
      <c r="AN72" s="408"/>
      <c r="AO72" s="542"/>
      <c r="AP72" s="554"/>
      <c r="AQ72" s="586"/>
      <c r="AR72" s="588"/>
      <c r="AS72" s="590"/>
      <c r="BE72"/>
    </row>
    <row r="73" spans="2:57" ht="31.5" hidden="1" customHeight="1" thickBot="1">
      <c r="B73" s="610"/>
      <c r="C73" s="611"/>
      <c r="D73" s="581"/>
      <c r="E73" s="582"/>
      <c r="F73" s="582"/>
      <c r="G73" s="582"/>
      <c r="H73" s="582"/>
      <c r="I73" s="582"/>
      <c r="J73" s="582"/>
      <c r="K73" s="582"/>
      <c r="L73" s="582"/>
      <c r="M73" s="582"/>
      <c r="N73" s="582"/>
      <c r="O73" s="582"/>
      <c r="P73" s="583"/>
      <c r="Q73" s="412"/>
      <c r="R73" s="413"/>
      <c r="S73" s="413"/>
      <c r="T73" s="413"/>
      <c r="U73" s="413"/>
      <c r="V73" s="413"/>
      <c r="W73" s="413"/>
      <c r="X73" s="414"/>
      <c r="Y73" s="581"/>
      <c r="Z73" s="582"/>
      <c r="AA73" s="582"/>
      <c r="AB73" s="583"/>
      <c r="AC73" s="581"/>
      <c r="AD73" s="582"/>
      <c r="AE73" s="582"/>
      <c r="AF73" s="583"/>
      <c r="AG73" s="581"/>
      <c r="AH73" s="582"/>
      <c r="AI73" s="582"/>
      <c r="AJ73" s="583"/>
      <c r="AK73" s="581"/>
      <c r="AL73" s="582"/>
      <c r="AM73" s="582"/>
      <c r="AN73" s="583"/>
      <c r="AO73" s="481"/>
      <c r="AP73" s="606"/>
      <c r="AQ73" s="607"/>
      <c r="AR73" s="608"/>
      <c r="AS73" s="609"/>
      <c r="BE73"/>
    </row>
    <row r="74" spans="2:57" ht="15.75" hidden="1" thickBot="1">
      <c r="B74" s="612" t="s">
        <v>33</v>
      </c>
      <c r="C74" s="613"/>
      <c r="D74" s="613"/>
      <c r="E74" s="614"/>
      <c r="F74" s="615" t="s">
        <v>2</v>
      </c>
      <c r="G74" s="613"/>
      <c r="H74" s="613"/>
      <c r="I74" s="613"/>
      <c r="J74" s="613"/>
      <c r="K74" s="613"/>
      <c r="L74" s="613"/>
      <c r="M74" s="613"/>
      <c r="N74" s="613"/>
      <c r="O74" s="613"/>
      <c r="P74" s="613"/>
      <c r="Q74" s="613"/>
      <c r="R74" s="613"/>
      <c r="S74" s="613"/>
      <c r="T74" s="613"/>
      <c r="U74" s="614"/>
      <c r="V74" s="615" t="s">
        <v>3</v>
      </c>
      <c r="W74" s="613"/>
      <c r="X74" s="614"/>
      <c r="Y74" s="615" t="s">
        <v>34</v>
      </c>
      <c r="Z74" s="613"/>
      <c r="AA74" s="614"/>
      <c r="AB74" s="615" t="s">
        <v>35</v>
      </c>
      <c r="AC74" s="613"/>
      <c r="AD74" s="613"/>
      <c r="AE74" s="613"/>
      <c r="AF74" s="613"/>
      <c r="AG74" s="613"/>
      <c r="AH74" s="613"/>
      <c r="AI74" s="613"/>
      <c r="AJ74" s="613"/>
      <c r="AK74" s="613"/>
      <c r="AL74" s="613"/>
      <c r="AM74" s="613"/>
      <c r="AN74" s="613"/>
      <c r="AO74" s="613"/>
      <c r="AP74" s="613"/>
      <c r="AQ74" s="613"/>
      <c r="AR74" s="613"/>
      <c r="AS74" s="616"/>
      <c r="BE74"/>
    </row>
    <row r="75" spans="2:57" ht="24.75" hidden="1" customHeight="1">
      <c r="B75" s="617"/>
      <c r="C75" s="618"/>
      <c r="D75" s="618"/>
      <c r="E75" s="619"/>
      <c r="F75" s="620"/>
      <c r="G75" s="618"/>
      <c r="H75" s="618"/>
      <c r="I75" s="618"/>
      <c r="J75" s="618"/>
      <c r="K75" s="618"/>
      <c r="L75" s="618"/>
      <c r="M75" s="618"/>
      <c r="N75" s="618"/>
      <c r="O75" s="618"/>
      <c r="P75" s="618"/>
      <c r="Q75" s="618"/>
      <c r="R75" s="618"/>
      <c r="S75" s="618"/>
      <c r="T75" s="618"/>
      <c r="U75" s="619"/>
      <c r="V75" s="620"/>
      <c r="W75" s="618"/>
      <c r="X75" s="619"/>
      <c r="Y75" s="620"/>
      <c r="Z75" s="618"/>
      <c r="AA75" s="619"/>
      <c r="AB75" s="620"/>
      <c r="AC75" s="618"/>
      <c r="AD75" s="618"/>
      <c r="AE75" s="618"/>
      <c r="AF75" s="618"/>
      <c r="AG75" s="618"/>
      <c r="AH75" s="618"/>
      <c r="AI75" s="618"/>
      <c r="AJ75" s="618"/>
      <c r="AK75" s="618"/>
      <c r="AL75" s="618"/>
      <c r="AM75" s="618"/>
      <c r="AN75" s="618"/>
      <c r="AO75" s="618"/>
      <c r="AP75" s="618"/>
      <c r="AQ75" s="618"/>
      <c r="AR75" s="618"/>
      <c r="AS75" s="621"/>
      <c r="BE75"/>
    </row>
    <row r="76" spans="2:57" ht="24.75" hidden="1" customHeight="1">
      <c r="B76" s="622"/>
      <c r="C76" s="623"/>
      <c r="D76" s="623"/>
      <c r="E76" s="624"/>
      <c r="F76" s="625"/>
      <c r="G76" s="623"/>
      <c r="H76" s="623"/>
      <c r="I76" s="623"/>
      <c r="J76" s="623"/>
      <c r="K76" s="623"/>
      <c r="L76" s="623"/>
      <c r="M76" s="623"/>
      <c r="N76" s="623"/>
      <c r="O76" s="623"/>
      <c r="P76" s="623"/>
      <c r="Q76" s="623"/>
      <c r="R76" s="623"/>
      <c r="S76" s="623"/>
      <c r="T76" s="623"/>
      <c r="U76" s="624"/>
      <c r="V76" s="625"/>
      <c r="W76" s="623"/>
      <c r="X76" s="624"/>
      <c r="Y76" s="625"/>
      <c r="Z76" s="623"/>
      <c r="AA76" s="624"/>
      <c r="AB76" s="625"/>
      <c r="AC76" s="623"/>
      <c r="AD76" s="623"/>
      <c r="AE76" s="623"/>
      <c r="AF76" s="623"/>
      <c r="AG76" s="623"/>
      <c r="AH76" s="623"/>
      <c r="AI76" s="623"/>
      <c r="AJ76" s="623"/>
      <c r="AK76" s="623"/>
      <c r="AL76" s="623"/>
      <c r="AM76" s="623"/>
      <c r="AN76" s="623"/>
      <c r="AO76" s="623"/>
      <c r="AP76" s="623"/>
      <c r="AQ76" s="623"/>
      <c r="AR76" s="623"/>
      <c r="AS76" s="626"/>
      <c r="BE76"/>
    </row>
    <row r="77" spans="2:57" ht="24.75" hidden="1" customHeight="1">
      <c r="B77" s="622"/>
      <c r="C77" s="623"/>
      <c r="D77" s="623"/>
      <c r="E77" s="624"/>
      <c r="F77" s="625"/>
      <c r="G77" s="623"/>
      <c r="H77" s="623"/>
      <c r="I77" s="623"/>
      <c r="J77" s="623"/>
      <c r="K77" s="623"/>
      <c r="L77" s="623"/>
      <c r="M77" s="623"/>
      <c r="N77" s="623"/>
      <c r="O77" s="623"/>
      <c r="P77" s="623"/>
      <c r="Q77" s="623"/>
      <c r="R77" s="623"/>
      <c r="S77" s="623"/>
      <c r="T77" s="623"/>
      <c r="U77" s="624"/>
      <c r="V77" s="625"/>
      <c r="W77" s="623"/>
      <c r="X77" s="624"/>
      <c r="Y77" s="625"/>
      <c r="Z77" s="623"/>
      <c r="AA77" s="624"/>
      <c r="AB77" s="625"/>
      <c r="AC77" s="623"/>
      <c r="AD77" s="623"/>
      <c r="AE77" s="623"/>
      <c r="AF77" s="623"/>
      <c r="AG77" s="623"/>
      <c r="AH77" s="623"/>
      <c r="AI77" s="623"/>
      <c r="AJ77" s="623"/>
      <c r="AK77" s="623"/>
      <c r="AL77" s="623"/>
      <c r="AM77" s="623"/>
      <c r="AN77" s="623"/>
      <c r="AO77" s="623"/>
      <c r="AP77" s="623"/>
      <c r="AQ77" s="623"/>
      <c r="AR77" s="623"/>
      <c r="AS77" s="626"/>
      <c r="BE77"/>
    </row>
    <row r="78" spans="2:57" ht="46.5" hidden="1" customHeight="1">
      <c r="B78" s="622"/>
      <c r="C78" s="623"/>
      <c r="D78" s="623"/>
      <c r="E78" s="624"/>
      <c r="F78" s="625"/>
      <c r="G78" s="623"/>
      <c r="H78" s="623"/>
      <c r="I78" s="623"/>
      <c r="J78" s="623"/>
      <c r="K78" s="623"/>
      <c r="L78" s="623"/>
      <c r="M78" s="623"/>
      <c r="N78" s="623"/>
      <c r="O78" s="623"/>
      <c r="P78" s="623"/>
      <c r="Q78" s="623"/>
      <c r="R78" s="623"/>
      <c r="S78" s="623"/>
      <c r="T78" s="623"/>
      <c r="U78" s="624"/>
      <c r="V78" s="625"/>
      <c r="W78" s="623"/>
      <c r="X78" s="624"/>
      <c r="Y78" s="625"/>
      <c r="Z78" s="623"/>
      <c r="AA78" s="624"/>
      <c r="AB78" s="625"/>
      <c r="AC78" s="623"/>
      <c r="AD78" s="623"/>
      <c r="AE78" s="623"/>
      <c r="AF78" s="623"/>
      <c r="AG78" s="623"/>
      <c r="AH78" s="623"/>
      <c r="AI78" s="623"/>
      <c r="AJ78" s="623"/>
      <c r="AK78" s="623"/>
      <c r="AL78" s="623"/>
      <c r="AM78" s="623"/>
      <c r="AN78" s="623"/>
      <c r="AO78" s="623"/>
      <c r="AP78" s="623"/>
      <c r="AQ78" s="623"/>
      <c r="AR78" s="623"/>
      <c r="AS78" s="626"/>
      <c r="BE78"/>
    </row>
    <row r="79" spans="2:57" ht="46.5" hidden="1" customHeight="1">
      <c r="B79" s="622"/>
      <c r="C79" s="623"/>
      <c r="D79" s="623"/>
      <c r="E79" s="624"/>
      <c r="F79" s="625"/>
      <c r="G79" s="623"/>
      <c r="H79" s="623"/>
      <c r="I79" s="623"/>
      <c r="J79" s="623"/>
      <c r="K79" s="623"/>
      <c r="L79" s="623"/>
      <c r="M79" s="623"/>
      <c r="N79" s="623"/>
      <c r="O79" s="623"/>
      <c r="P79" s="623"/>
      <c r="Q79" s="623"/>
      <c r="R79" s="623"/>
      <c r="S79" s="623"/>
      <c r="T79" s="623"/>
      <c r="U79" s="624"/>
      <c r="V79" s="625"/>
      <c r="W79" s="623"/>
      <c r="X79" s="624"/>
      <c r="Y79" s="625"/>
      <c r="Z79" s="623"/>
      <c r="AA79" s="624"/>
      <c r="AB79" s="625"/>
      <c r="AC79" s="623"/>
      <c r="AD79" s="623"/>
      <c r="AE79" s="623"/>
      <c r="AF79" s="623"/>
      <c r="AG79" s="623"/>
      <c r="AH79" s="623"/>
      <c r="AI79" s="623"/>
      <c r="AJ79" s="623"/>
      <c r="AK79" s="623"/>
      <c r="AL79" s="623"/>
      <c r="AM79" s="623"/>
      <c r="AN79" s="623"/>
      <c r="AO79" s="623"/>
      <c r="AP79" s="623"/>
      <c r="AQ79" s="623"/>
      <c r="AR79" s="623"/>
      <c r="AS79" s="626"/>
      <c r="BE79"/>
    </row>
    <row r="80" spans="2:57" ht="46.5" hidden="1" customHeight="1" thickBot="1">
      <c r="B80" s="622"/>
      <c r="C80" s="623"/>
      <c r="D80" s="623"/>
      <c r="E80" s="624"/>
      <c r="F80" s="625"/>
      <c r="G80" s="623"/>
      <c r="H80" s="623"/>
      <c r="I80" s="623"/>
      <c r="J80" s="623"/>
      <c r="K80" s="623"/>
      <c r="L80" s="623"/>
      <c r="M80" s="623"/>
      <c r="N80" s="623"/>
      <c r="O80" s="623"/>
      <c r="P80" s="623"/>
      <c r="Q80" s="623"/>
      <c r="R80" s="623"/>
      <c r="S80" s="623"/>
      <c r="T80" s="623"/>
      <c r="U80" s="624"/>
      <c r="V80" s="625"/>
      <c r="W80" s="623"/>
      <c r="X80" s="624"/>
      <c r="Y80" s="625"/>
      <c r="Z80" s="623"/>
      <c r="AA80" s="624"/>
      <c r="AB80" s="625"/>
      <c r="AC80" s="623"/>
      <c r="AD80" s="623"/>
      <c r="AE80" s="623"/>
      <c r="AF80" s="623"/>
      <c r="AG80" s="623"/>
      <c r="AH80" s="623"/>
      <c r="AI80" s="623"/>
      <c r="AJ80" s="623"/>
      <c r="AK80" s="623"/>
      <c r="AL80" s="623"/>
      <c r="AM80" s="623"/>
      <c r="AN80" s="623"/>
      <c r="AO80" s="623"/>
      <c r="AP80" s="623"/>
      <c r="AQ80" s="623"/>
      <c r="AR80" s="623"/>
      <c r="AS80" s="626"/>
      <c r="BE80"/>
    </row>
    <row r="81" spans="2:57">
      <c r="B81" s="612" t="s">
        <v>36</v>
      </c>
      <c r="C81" s="613"/>
      <c r="D81" s="613"/>
      <c r="E81" s="613"/>
      <c r="F81" s="613"/>
      <c r="G81" s="613"/>
      <c r="H81" s="613"/>
      <c r="I81" s="613"/>
      <c r="J81" s="613"/>
      <c r="K81" s="613"/>
      <c r="L81" s="613"/>
      <c r="M81" s="613"/>
      <c r="N81" s="613"/>
      <c r="O81" s="613"/>
      <c r="P81" s="613"/>
      <c r="Q81" s="613"/>
      <c r="R81" s="613"/>
      <c r="S81" s="613"/>
      <c r="T81" s="613"/>
      <c r="U81" s="613"/>
      <c r="V81" s="613"/>
      <c r="W81" s="613"/>
      <c r="X81" s="613"/>
      <c r="Y81" s="613"/>
      <c r="Z81" s="613"/>
      <c r="AA81" s="613"/>
      <c r="AB81" s="613"/>
      <c r="AC81" s="613"/>
      <c r="AD81" s="613"/>
      <c r="AE81" s="613"/>
      <c r="AF81" s="613"/>
      <c r="AG81" s="613"/>
      <c r="AH81" s="613"/>
      <c r="AI81" s="613"/>
      <c r="AJ81" s="613"/>
      <c r="AK81" s="613"/>
      <c r="AL81" s="613"/>
      <c r="AM81" s="613"/>
      <c r="AN81" s="613"/>
      <c r="AO81" s="613"/>
      <c r="AP81" s="613"/>
      <c r="AQ81" s="613"/>
      <c r="AR81" s="613"/>
      <c r="AS81" s="616"/>
      <c r="BE81"/>
    </row>
    <row r="82" spans="2:57" ht="114.75" customHeight="1" thickBot="1">
      <c r="B82" s="672">
        <v>43405</v>
      </c>
      <c r="C82" s="673"/>
      <c r="D82" s="673"/>
      <c r="E82" s="673"/>
      <c r="F82" s="673"/>
      <c r="G82" s="673"/>
      <c r="H82" s="673"/>
      <c r="I82" s="673"/>
      <c r="J82" s="673"/>
      <c r="K82" s="673"/>
      <c r="L82" s="673"/>
      <c r="M82" s="673"/>
      <c r="N82" s="673"/>
      <c r="O82" s="673"/>
      <c r="P82" s="673"/>
      <c r="Q82" s="673"/>
      <c r="R82" s="673"/>
      <c r="S82" s="673"/>
      <c r="T82" s="673"/>
      <c r="U82" s="673"/>
      <c r="V82" s="673"/>
      <c r="W82" s="673"/>
      <c r="X82" s="673"/>
      <c r="Y82" s="673"/>
      <c r="Z82" s="673"/>
      <c r="AA82" s="673"/>
      <c r="AB82" s="673"/>
      <c r="AC82" s="673"/>
      <c r="AD82" s="673"/>
      <c r="AE82" s="673"/>
      <c r="AF82" s="673"/>
      <c r="AG82" s="673"/>
      <c r="AH82" s="673"/>
      <c r="AI82" s="673"/>
      <c r="AJ82" s="673"/>
      <c r="AK82" s="673"/>
      <c r="AL82" s="673"/>
      <c r="AM82" s="673"/>
      <c r="AN82" s="673"/>
      <c r="AO82" s="673"/>
      <c r="AP82" s="673"/>
      <c r="AQ82" s="673"/>
      <c r="AR82" s="673"/>
      <c r="AS82" s="674"/>
      <c r="BE82"/>
    </row>
    <row r="83" spans="2:57" ht="8.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88" t="s">
        <v>44</v>
      </c>
      <c r="D84" s="386"/>
      <c r="E84" s="386"/>
      <c r="F84" s="386"/>
      <c r="G84" s="386"/>
      <c r="H84" s="386"/>
      <c r="I84" s="386"/>
      <c r="J84" s="386"/>
      <c r="K84" s="386"/>
      <c r="L84" s="386"/>
      <c r="M84" s="386"/>
      <c r="N84" s="386"/>
      <c r="O84" s="386"/>
      <c r="P84" s="386"/>
      <c r="Q84" s="386"/>
      <c r="R84" s="386"/>
      <c r="S84" s="386"/>
      <c r="T84" s="386"/>
      <c r="U84" s="386"/>
      <c r="V84" s="386"/>
      <c r="W84" s="387"/>
      <c r="X84" s="406" t="s">
        <v>1706</v>
      </c>
      <c r="Y84" s="407"/>
      <c r="Z84" s="407"/>
      <c r="AA84" s="407"/>
      <c r="AB84" s="407"/>
      <c r="AC84" s="407"/>
      <c r="AD84" s="407"/>
      <c r="AE84" s="407"/>
      <c r="AF84" s="407"/>
      <c r="AG84" s="407"/>
      <c r="AH84" s="407"/>
      <c r="AI84" s="407"/>
      <c r="AJ84" s="407"/>
      <c r="AK84" s="407"/>
      <c r="AL84" s="407"/>
      <c r="AM84" s="407"/>
      <c r="AN84" s="407"/>
      <c r="AO84" s="407"/>
      <c r="AP84" s="407"/>
      <c r="AQ84" s="407"/>
      <c r="AR84" s="408"/>
      <c r="AS84" s="8"/>
      <c r="BE84"/>
    </row>
    <row r="85" spans="2:57" ht="46.5" customHeight="1">
      <c r="B85" s="10"/>
      <c r="C85" s="473" t="s">
        <v>40</v>
      </c>
      <c r="D85" s="438"/>
      <c r="E85" s="438"/>
      <c r="F85" s="438"/>
      <c r="G85" s="438"/>
      <c r="H85" s="438"/>
      <c r="I85" s="449"/>
      <c r="J85" s="473" t="s">
        <v>41</v>
      </c>
      <c r="K85" s="438"/>
      <c r="L85" s="438"/>
      <c r="M85" s="438"/>
      <c r="N85" s="438"/>
      <c r="O85" s="438"/>
      <c r="P85" s="449"/>
      <c r="Q85" s="473" t="s">
        <v>42</v>
      </c>
      <c r="R85" s="438"/>
      <c r="S85" s="438"/>
      <c r="T85" s="438"/>
      <c r="U85" s="438"/>
      <c r="V85" s="438"/>
      <c r="W85" s="449"/>
      <c r="X85" s="473" t="s">
        <v>40</v>
      </c>
      <c r="Y85" s="438"/>
      <c r="Z85" s="438"/>
      <c r="AA85" s="438"/>
      <c r="AB85" s="438"/>
      <c r="AC85" s="438"/>
      <c r="AD85" s="449"/>
      <c r="AE85" s="473" t="s">
        <v>41</v>
      </c>
      <c r="AF85" s="438"/>
      <c r="AG85" s="438"/>
      <c r="AH85" s="438"/>
      <c r="AI85" s="438"/>
      <c r="AJ85" s="438"/>
      <c r="AK85" s="449"/>
      <c r="AL85" s="473" t="s">
        <v>42</v>
      </c>
      <c r="AM85" s="438"/>
      <c r="AN85" s="438"/>
      <c r="AO85" s="438"/>
      <c r="AP85" s="438"/>
      <c r="AQ85" s="438"/>
      <c r="AR85" s="449"/>
      <c r="AS85" s="11"/>
      <c r="BE85"/>
    </row>
    <row r="86" spans="2:57" ht="46.5" customHeight="1">
      <c r="B86" s="10"/>
      <c r="C86" s="517" t="str">
        <f>'Lot Register'!$U$13</f>
        <v>Jan van Wyk</v>
      </c>
      <c r="D86" s="518"/>
      <c r="E86" s="518"/>
      <c r="F86" s="518"/>
      <c r="G86" s="518"/>
      <c r="H86" s="518"/>
      <c r="I86" s="519"/>
      <c r="J86" s="517"/>
      <c r="K86" s="518"/>
      <c r="L86" s="518"/>
      <c r="M86" s="518"/>
      <c r="N86" s="518"/>
      <c r="O86" s="518"/>
      <c r="P86" s="519"/>
      <c r="Q86" s="520"/>
      <c r="R86" s="521"/>
      <c r="S86" s="521"/>
      <c r="T86" s="521"/>
      <c r="U86" s="521"/>
      <c r="V86" s="521"/>
      <c r="W86" s="522"/>
      <c r="X86" s="517" t="str">
        <f>'Lot Register'!$U$12</f>
        <v>TBA</v>
      </c>
      <c r="Y86" s="518"/>
      <c r="Z86" s="518"/>
      <c r="AA86" s="518"/>
      <c r="AB86" s="518"/>
      <c r="AC86" s="518"/>
      <c r="AD86" s="519"/>
      <c r="AE86" s="517"/>
      <c r="AF86" s="518"/>
      <c r="AG86" s="518"/>
      <c r="AH86" s="518"/>
      <c r="AI86" s="518"/>
      <c r="AJ86" s="518"/>
      <c r="AK86" s="519"/>
      <c r="AL86" s="520"/>
      <c r="AM86" s="521"/>
      <c r="AN86" s="521"/>
      <c r="AO86" s="521"/>
      <c r="AP86" s="521"/>
      <c r="AQ86" s="521"/>
      <c r="AR86" s="522"/>
      <c r="AS86" s="8"/>
      <c r="BE86"/>
    </row>
    <row r="87" spans="2:57" ht="10.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44">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AO26:AP27"/>
    <mergeCell ref="AQ26:AQ27"/>
    <mergeCell ref="AR26:AR27"/>
    <mergeCell ref="AS26:AS27"/>
    <mergeCell ref="Y27:AB27"/>
    <mergeCell ref="AK26:AN27"/>
    <mergeCell ref="B28:C29"/>
    <mergeCell ref="D28:P29"/>
    <mergeCell ref="Q28:X29"/>
    <mergeCell ref="Y28:AB28"/>
    <mergeCell ref="AC28:AJ29"/>
    <mergeCell ref="B26:C27"/>
    <mergeCell ref="D26:P27"/>
    <mergeCell ref="Q26:X27"/>
    <mergeCell ref="Y26:AB26"/>
    <mergeCell ref="AC26:AJ27"/>
    <mergeCell ref="AO24:AP25"/>
    <mergeCell ref="AQ24:AQ25"/>
    <mergeCell ref="AR24:AR25"/>
    <mergeCell ref="AS24:AS25"/>
    <mergeCell ref="Y25:AB25"/>
    <mergeCell ref="AK24:AN25"/>
    <mergeCell ref="B24:C25"/>
    <mergeCell ref="D24:P25"/>
    <mergeCell ref="Q24:X25"/>
    <mergeCell ref="Y24:AB24"/>
    <mergeCell ref="AC24:AJ25"/>
    <mergeCell ref="AK22:AN23"/>
    <mergeCell ref="AO22:AP23"/>
    <mergeCell ref="AQ22:AQ23"/>
    <mergeCell ref="AR22:AR23"/>
    <mergeCell ref="AS22:AS23"/>
    <mergeCell ref="Y23:AB23"/>
    <mergeCell ref="AO20:AP21"/>
    <mergeCell ref="AQ20:AQ21"/>
    <mergeCell ref="AR20:AR21"/>
    <mergeCell ref="AS20:AS21"/>
    <mergeCell ref="Y21:AB21"/>
    <mergeCell ref="AK20:AN21"/>
    <mergeCell ref="B22:C23"/>
    <mergeCell ref="D22:P23"/>
    <mergeCell ref="Q22:X23"/>
    <mergeCell ref="Y22:AB22"/>
    <mergeCell ref="AC22:AJ23"/>
    <mergeCell ref="B20:C21"/>
    <mergeCell ref="D20:P21"/>
    <mergeCell ref="Q20:X21"/>
    <mergeCell ref="Y20:AB20"/>
    <mergeCell ref="AC20:AJ21"/>
    <mergeCell ref="AK18:AN19"/>
    <mergeCell ref="AO18:AP19"/>
    <mergeCell ref="AQ18:AQ19"/>
    <mergeCell ref="AR18:AR19"/>
    <mergeCell ref="AS18:AS19"/>
    <mergeCell ref="Y19:AB19"/>
    <mergeCell ref="AO16:AP17"/>
    <mergeCell ref="AQ16:AQ17"/>
    <mergeCell ref="AR16:AR17"/>
    <mergeCell ref="AS16:AS17"/>
    <mergeCell ref="Y17:AB17"/>
    <mergeCell ref="AK16:AN17"/>
    <mergeCell ref="B18:C19"/>
    <mergeCell ref="D18:P19"/>
    <mergeCell ref="Q18:X19"/>
    <mergeCell ref="Y18:AB18"/>
    <mergeCell ref="AC18:AJ19"/>
    <mergeCell ref="B16:C17"/>
    <mergeCell ref="D16:P17"/>
    <mergeCell ref="Q16:X17"/>
    <mergeCell ref="Y16:AB16"/>
    <mergeCell ref="AC16:AJ17"/>
    <mergeCell ref="AF9:AI9"/>
    <mergeCell ref="AO14:AP15"/>
    <mergeCell ref="AQ14:AQ15"/>
    <mergeCell ref="AR14:AR15"/>
    <mergeCell ref="AS14:AS15"/>
    <mergeCell ref="Y15:AB15"/>
    <mergeCell ref="AO12:AP13"/>
    <mergeCell ref="AQ12:AS13"/>
    <mergeCell ref="Y13:AB13"/>
    <mergeCell ref="AC13:AJ13"/>
    <mergeCell ref="AK13:AN13"/>
    <mergeCell ref="AC14:AJ15"/>
    <mergeCell ref="AK14:AN15"/>
    <mergeCell ref="AC10:AC11"/>
    <mergeCell ref="AD10:AE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B14:C15"/>
    <mergeCell ref="D14:P15"/>
    <mergeCell ref="Q14:X15"/>
    <mergeCell ref="Y14:AB14"/>
    <mergeCell ref="J4:Z5"/>
    <mergeCell ref="AA4:AE4"/>
    <mergeCell ref="AF4:AI4"/>
    <mergeCell ref="AJ4:AS4"/>
    <mergeCell ref="AA5:AE5"/>
    <mergeCell ref="AF5:AI5"/>
    <mergeCell ref="AJ5:AS5"/>
    <mergeCell ref="J6:L7"/>
    <mergeCell ref="M6:P9"/>
    <mergeCell ref="Q6:AE9"/>
    <mergeCell ref="AF6:AI6"/>
    <mergeCell ref="AJ6:AS6"/>
    <mergeCell ref="AF7:AI7"/>
    <mergeCell ref="AJ7:AS7"/>
    <mergeCell ref="J8:J9"/>
    <mergeCell ref="K8:K9"/>
    <mergeCell ref="L8:L9"/>
    <mergeCell ref="AF8:AI8"/>
    <mergeCell ref="AJ8:AM11"/>
    <mergeCell ref="AN8:AS11"/>
  </mergeCells>
  <conditionalFormatting sqref="AF11">
    <cfRule type="expression" dxfId="1687" priority="21">
      <formula>$V11="y"</formula>
    </cfRule>
    <cfRule type="expression" dxfId="1686" priority="22">
      <formula>$T11="y"</formula>
    </cfRule>
  </conditionalFormatting>
  <conditionalFormatting sqref="AF7">
    <cfRule type="expression" dxfId="1685" priority="25">
      <formula>$V7="y"</formula>
    </cfRule>
    <cfRule type="expression" dxfId="1684" priority="26">
      <formula>$T7="y"</formula>
    </cfRule>
  </conditionalFormatting>
  <conditionalFormatting sqref="AF9">
    <cfRule type="expression" dxfId="1683" priority="23">
      <formula>$V9="y"</formula>
    </cfRule>
    <cfRule type="expression" dxfId="1682" priority="24">
      <formula>$T9="y"</formula>
    </cfRule>
  </conditionalFormatting>
  <conditionalFormatting sqref="Y14:AB15 Y18:AB18 Y30:AB73">
    <cfRule type="expression" dxfId="1681" priority="20">
      <formula>OR(ISNUMBER(SEARCH("Hold Point",Y14)),ISNUMBER(SEARCH("Witness Point",Y14)))</formula>
    </cfRule>
  </conditionalFormatting>
  <conditionalFormatting sqref="AK14:AN15 AK18:AN73">
    <cfRule type="expression" dxfId="1680" priority="19">
      <formula>OR(Y14="Check Item",Y14="Milestone")</formula>
    </cfRule>
  </conditionalFormatting>
  <conditionalFormatting sqref="Y16:AB16">
    <cfRule type="expression" dxfId="1679" priority="18">
      <formula>OR(ISNUMBER(SEARCH("Hold Point",Y16)),ISNUMBER(SEARCH("Witness Point",Y16)))</formula>
    </cfRule>
  </conditionalFormatting>
  <conditionalFormatting sqref="AK16:AN17">
    <cfRule type="expression" dxfId="1678" priority="17">
      <formula>OR(Y16="Check Item",Y16="Milestone")</formula>
    </cfRule>
  </conditionalFormatting>
  <conditionalFormatting sqref="Y26:AB26 Y28:AB28">
    <cfRule type="expression" dxfId="1677" priority="12">
      <formula>OR(ISNUMBER(SEARCH("Hold Point",Y26)),ISNUMBER(SEARCH("Witness Point",Y26)))</formula>
    </cfRule>
  </conditionalFormatting>
  <conditionalFormatting sqref="Y17:AB17">
    <cfRule type="expression" dxfId="1676" priority="10">
      <formula>OR(ISNUMBER(SEARCH("Hold Point",Y17)),ISNUMBER(SEARCH("Witness Point",Y17)))</formula>
    </cfRule>
  </conditionalFormatting>
  <conditionalFormatting sqref="Y19:AB19">
    <cfRule type="expression" dxfId="1675" priority="9">
      <formula>OR(ISNUMBER(SEARCH("Hold Point",Y19)),ISNUMBER(SEARCH("Witness Point",Y19)))</formula>
    </cfRule>
  </conditionalFormatting>
  <conditionalFormatting sqref="Y20:AB20">
    <cfRule type="expression" dxfId="1674" priority="8">
      <formula>OR(ISNUMBER(SEARCH("Hold Point",Y20)),ISNUMBER(SEARCH("Witness Point",Y20)))</formula>
    </cfRule>
  </conditionalFormatting>
  <conditionalFormatting sqref="Y21:AB21">
    <cfRule type="expression" dxfId="1673" priority="7">
      <formula>OR(ISNUMBER(SEARCH("Hold Point",Y21)),ISNUMBER(SEARCH("Witness Point",Y21)))</formula>
    </cfRule>
  </conditionalFormatting>
  <conditionalFormatting sqref="Y22:AB22">
    <cfRule type="expression" dxfId="1672" priority="6">
      <formula>OR(ISNUMBER(SEARCH("Hold Point",Y22)),ISNUMBER(SEARCH("Witness Point",Y22)))</formula>
    </cfRule>
  </conditionalFormatting>
  <conditionalFormatting sqref="Y23:AB23">
    <cfRule type="expression" dxfId="1671" priority="5">
      <formula>OR(ISNUMBER(SEARCH("Hold Point",Y23)),ISNUMBER(SEARCH("Witness Point",Y23)))</formula>
    </cfRule>
  </conditionalFormatting>
  <conditionalFormatting sqref="Y24:AB24">
    <cfRule type="expression" dxfId="1670" priority="4">
      <formula>OR(ISNUMBER(SEARCH("Hold Point",Y24)),ISNUMBER(SEARCH("Witness Point",Y24)))</formula>
    </cfRule>
  </conditionalFormatting>
  <conditionalFormatting sqref="Y25:AB25">
    <cfRule type="expression" dxfId="1669" priority="3">
      <formula>OR(ISNUMBER(SEARCH("Hold Point",Y25)),ISNUMBER(SEARCH("Witness Point",Y25)))</formula>
    </cfRule>
  </conditionalFormatting>
  <conditionalFormatting sqref="Y29:AB29">
    <cfRule type="expression" dxfId="1668" priority="2">
      <formula>OR(ISNUMBER(SEARCH("Hold Point",Y29)),ISNUMBER(SEARCH("Witness Point",Y29)))</formula>
    </cfRule>
  </conditionalFormatting>
  <conditionalFormatting sqref="Y27:AB27">
    <cfRule type="expression" dxfId="1667" priority="1">
      <formula>OR(ISNUMBER(SEARCH("Hold Point",Y27)),ISNUMBER(SEARCH("Witness Point",Y27)))</formula>
    </cfRule>
  </conditionalFormatting>
  <pageMargins left="0.62992125984251968" right="0.23622047244094488" top="0.82677165354330706" bottom="0.23622047244094488" header="0.31496062992125984" footer="0.31496062992125984"/>
  <pageSetup paperSize="9" scale="57" fitToHeight="0" orientation="portrait" horizontalDpi="300" verticalDpi="30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F4D8EC-E1B6-40BA-8783-3ECFB294DB51}">
  <sheetPr codeName="Sheet100">
    <pageSetUpPr fitToPage="1"/>
  </sheetPr>
  <dimension ref="A1:BR106"/>
  <sheetViews>
    <sheetView view="pageBreakPreview" topLeftCell="A3" zoomScale="60" zoomScaleNormal="70" workbookViewId="0">
      <selection activeCell="AC48" sqref="AC48:AJ49"/>
    </sheetView>
  </sheetViews>
  <sheetFormatPr defaultColWidth="9.140625" defaultRowHeight="15"/>
  <cols>
    <col min="2" max="9" width="3.5703125" customWidth="1"/>
    <col min="10" max="11" width="3.85546875" customWidth="1"/>
    <col min="12" max="12" width="6"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Construction Environmental Management</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Construction Environmental Management</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633" t="s">
        <v>1939</v>
      </c>
      <c r="AK4" s="634"/>
      <c r="AL4" s="634"/>
      <c r="AM4" s="634"/>
      <c r="AN4" s="634"/>
      <c r="AO4" s="634"/>
      <c r="AP4" s="634"/>
      <c r="AQ4" s="634"/>
      <c r="AR4" s="634"/>
      <c r="AS4" s="635"/>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str">
        <f>'Lot Register'!$M$13</f>
        <v>CN22189</v>
      </c>
      <c r="AG5" s="460"/>
      <c r="AH5" s="460"/>
      <c r="AI5" s="461"/>
      <c r="AJ5" s="636" t="s">
        <v>1704</v>
      </c>
      <c r="AK5" s="637"/>
      <c r="AL5" s="637"/>
      <c r="AM5" s="637"/>
      <c r="AN5" s="637"/>
      <c r="AO5" s="637"/>
      <c r="AP5" s="637"/>
      <c r="AQ5" s="637"/>
      <c r="AR5" s="637"/>
      <c r="AS5" s="638"/>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636" t="s">
        <v>2401</v>
      </c>
      <c r="AK6" s="637"/>
      <c r="AL6" s="637"/>
      <c r="AM6" s="637"/>
      <c r="AN6" s="637"/>
      <c r="AO6" s="637"/>
      <c r="AP6" s="637"/>
      <c r="AQ6" s="637"/>
      <c r="AR6" s="637"/>
      <c r="AS6" s="638"/>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Register'!$J$2), "", 'Lot Register'!$J$2)</f>
        <v>45343</v>
      </c>
      <c r="AG7" s="469"/>
      <c r="AH7" s="469"/>
      <c r="AI7" s="470"/>
      <c r="AJ7" s="636" t="s">
        <v>2402</v>
      </c>
      <c r="AK7" s="637"/>
      <c r="AL7" s="637"/>
      <c r="AM7" s="637"/>
      <c r="AN7" s="637"/>
      <c r="AO7" s="637"/>
      <c r="AP7" s="637"/>
      <c r="AQ7" s="637"/>
      <c r="AR7" s="637"/>
      <c r="AS7" s="638"/>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t="s">
        <v>2326</v>
      </c>
      <c r="AK8" s="574"/>
      <c r="AL8" s="574"/>
      <c r="AM8" s="574"/>
      <c r="AN8" s="566" t="s">
        <v>2322</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Register'!$K$2), "", 'Lot Register'!$K$2)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f>IF(ISBLANK('Lot Register'!$I$2), "", 'Lot Register'!$I$2)</f>
        <v>0</v>
      </c>
      <c r="AE10" s="449"/>
      <c r="AF10" s="451" t="s">
        <v>30</v>
      </c>
      <c r="AG10" s="451"/>
      <c r="AH10" s="451"/>
      <c r="AI10" s="452"/>
      <c r="AJ10" s="573"/>
      <c r="AK10" s="574"/>
      <c r="AL10" s="574"/>
      <c r="AM10" s="574"/>
      <c r="AN10" s="566"/>
      <c r="AO10" s="566"/>
      <c r="AP10" s="566"/>
      <c r="AQ10" s="566"/>
      <c r="AR10" s="566"/>
      <c r="AS10" s="567"/>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Register'!$L$2), "", 'Lot Register'!$L$2)</f>
        <v>45343</v>
      </c>
      <c r="AG11" s="496"/>
      <c r="AH11" s="496"/>
      <c r="AI11" s="497"/>
      <c r="AJ11" s="575"/>
      <c r="AK11" s="576"/>
      <c r="AL11" s="576"/>
      <c r="AM11" s="576"/>
      <c r="AN11" s="381"/>
      <c r="AO11" s="381"/>
      <c r="AP11" s="381"/>
      <c r="AQ11" s="381"/>
      <c r="AR11" s="381"/>
      <c r="AS11" s="568"/>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c r="AH13" s="439"/>
      <c r="AI13" s="439"/>
      <c r="AJ13" s="439"/>
      <c r="AK13" s="439" t="s">
        <v>27</v>
      </c>
      <c r="AL13" s="439"/>
      <c r="AM13" s="439"/>
      <c r="AN13" s="439"/>
      <c r="AO13" s="571"/>
      <c r="AP13" s="571"/>
      <c r="AQ13" s="571"/>
      <c r="AR13" s="571"/>
      <c r="AS13" s="572"/>
      <c r="BE13"/>
    </row>
    <row r="14" spans="1:70">
      <c r="B14" s="553">
        <v>1</v>
      </c>
      <c r="C14" s="549"/>
      <c r="D14" s="507" t="s">
        <v>2361</v>
      </c>
      <c r="E14" s="508"/>
      <c r="F14" s="508"/>
      <c r="G14" s="508"/>
      <c r="H14" s="508"/>
      <c r="I14" s="508"/>
      <c r="J14" s="508"/>
      <c r="K14" s="508"/>
      <c r="L14" s="508"/>
      <c r="M14" s="508"/>
      <c r="N14" s="508"/>
      <c r="O14" s="508"/>
      <c r="P14" s="509"/>
      <c r="Q14" s="597" t="s">
        <v>91</v>
      </c>
      <c r="R14" s="598"/>
      <c r="S14" s="598"/>
      <c r="T14" s="598"/>
      <c r="U14" s="598"/>
      <c r="V14" s="598"/>
      <c r="W14" s="598"/>
      <c r="X14" s="599"/>
      <c r="Y14" s="507" t="s">
        <v>85</v>
      </c>
      <c r="Z14" s="508"/>
      <c r="AA14" s="508"/>
      <c r="AB14" s="509"/>
      <c r="AC14" s="406"/>
      <c r="AD14" s="407"/>
      <c r="AE14" s="407"/>
      <c r="AF14" s="407"/>
      <c r="AG14" s="407"/>
      <c r="AH14" s="407"/>
      <c r="AI14" s="407"/>
      <c r="AJ14" s="408"/>
      <c r="AK14" s="507"/>
      <c r="AL14" s="508"/>
      <c r="AM14" s="508"/>
      <c r="AN14" s="509"/>
      <c r="AO14" s="475"/>
      <c r="AP14" s="593"/>
      <c r="AQ14" s="594"/>
      <c r="AR14" s="595"/>
      <c r="AS14" s="596"/>
      <c r="BE14"/>
    </row>
    <row r="15" spans="1:70" ht="35.25" customHeight="1">
      <c r="B15" s="592"/>
      <c r="C15" s="532"/>
      <c r="D15" s="412"/>
      <c r="E15" s="413"/>
      <c r="F15" s="413"/>
      <c r="G15" s="413"/>
      <c r="H15" s="413"/>
      <c r="I15" s="413"/>
      <c r="J15" s="413"/>
      <c r="K15" s="413"/>
      <c r="L15" s="413"/>
      <c r="M15" s="413"/>
      <c r="N15" s="413"/>
      <c r="O15" s="413"/>
      <c r="P15" s="414"/>
      <c r="Q15" s="600"/>
      <c r="R15" s="601"/>
      <c r="S15" s="601"/>
      <c r="T15" s="601"/>
      <c r="U15" s="601"/>
      <c r="V15" s="601"/>
      <c r="W15" s="601"/>
      <c r="X15" s="602"/>
      <c r="Y15" s="412" t="s">
        <v>2362</v>
      </c>
      <c r="Z15" s="413"/>
      <c r="AA15" s="413"/>
      <c r="AB15" s="414"/>
      <c r="AC15" s="412"/>
      <c r="AD15" s="413"/>
      <c r="AE15" s="413"/>
      <c r="AF15" s="413"/>
      <c r="AG15" s="413"/>
      <c r="AH15" s="413"/>
      <c r="AI15" s="413"/>
      <c r="AJ15" s="414"/>
      <c r="AK15" s="412"/>
      <c r="AL15" s="413"/>
      <c r="AM15" s="413"/>
      <c r="AN15" s="414"/>
      <c r="AO15" s="545"/>
      <c r="AP15" s="556"/>
      <c r="AQ15" s="587"/>
      <c r="AR15" s="589"/>
      <c r="AS15" s="591"/>
      <c r="BE15"/>
    </row>
    <row r="16" spans="1:70">
      <c r="B16" s="639">
        <v>2</v>
      </c>
      <c r="C16" s="640"/>
      <c r="D16" s="409" t="s">
        <v>2363</v>
      </c>
      <c r="E16" s="410"/>
      <c r="F16" s="410"/>
      <c r="G16" s="410"/>
      <c r="H16" s="410"/>
      <c r="I16" s="410"/>
      <c r="J16" s="410"/>
      <c r="K16" s="410"/>
      <c r="L16" s="410"/>
      <c r="M16" s="410"/>
      <c r="N16" s="410"/>
      <c r="O16" s="410"/>
      <c r="P16" s="411"/>
      <c r="Q16" s="603" t="s">
        <v>91</v>
      </c>
      <c r="R16" s="604"/>
      <c r="S16" s="604"/>
      <c r="T16" s="604"/>
      <c r="U16" s="604"/>
      <c r="V16" s="604"/>
      <c r="W16" s="604"/>
      <c r="X16" s="605"/>
      <c r="Y16" s="409" t="s">
        <v>24</v>
      </c>
      <c r="Z16" s="410"/>
      <c r="AA16" s="410"/>
      <c r="AB16" s="411"/>
      <c r="AC16" s="406"/>
      <c r="AD16" s="407"/>
      <c r="AE16" s="407"/>
      <c r="AF16" s="407"/>
      <c r="AG16" s="407"/>
      <c r="AH16" s="407"/>
      <c r="AI16" s="407"/>
      <c r="AJ16" s="408"/>
      <c r="AK16" s="409"/>
      <c r="AL16" s="410"/>
      <c r="AM16" s="410"/>
      <c r="AN16" s="411"/>
      <c r="AO16" s="478"/>
      <c r="AP16" s="555"/>
      <c r="AQ16" s="641"/>
      <c r="AR16" s="642"/>
      <c r="AS16" s="643"/>
      <c r="BE16"/>
    </row>
    <row r="17" spans="2:57" ht="48" customHeight="1">
      <c r="B17" s="592"/>
      <c r="C17" s="532"/>
      <c r="D17" s="412"/>
      <c r="E17" s="413"/>
      <c r="F17" s="413"/>
      <c r="G17" s="413"/>
      <c r="H17" s="413"/>
      <c r="I17" s="413"/>
      <c r="J17" s="413"/>
      <c r="K17" s="413"/>
      <c r="L17" s="413"/>
      <c r="M17" s="413"/>
      <c r="N17" s="413"/>
      <c r="O17" s="413"/>
      <c r="P17" s="414"/>
      <c r="Q17" s="600"/>
      <c r="R17" s="601"/>
      <c r="S17" s="601"/>
      <c r="T17" s="601"/>
      <c r="U17" s="601"/>
      <c r="V17" s="601"/>
      <c r="W17" s="601"/>
      <c r="X17" s="602"/>
      <c r="Y17" s="412" t="s">
        <v>2364</v>
      </c>
      <c r="Z17" s="413"/>
      <c r="AA17" s="413"/>
      <c r="AB17" s="414"/>
      <c r="AC17" s="412"/>
      <c r="AD17" s="413"/>
      <c r="AE17" s="413"/>
      <c r="AF17" s="413"/>
      <c r="AG17" s="413"/>
      <c r="AH17" s="413"/>
      <c r="AI17" s="413"/>
      <c r="AJ17" s="414"/>
      <c r="AK17" s="412"/>
      <c r="AL17" s="413"/>
      <c r="AM17" s="413"/>
      <c r="AN17" s="414"/>
      <c r="AO17" s="545"/>
      <c r="AP17" s="556"/>
      <c r="AQ17" s="587"/>
      <c r="AR17" s="589"/>
      <c r="AS17" s="591"/>
      <c r="BE17"/>
    </row>
    <row r="18" spans="2:57">
      <c r="B18" s="592">
        <v>3</v>
      </c>
      <c r="C18" s="532"/>
      <c r="D18" s="406" t="s">
        <v>2365</v>
      </c>
      <c r="E18" s="407"/>
      <c r="F18" s="407"/>
      <c r="G18" s="407"/>
      <c r="H18" s="407"/>
      <c r="I18" s="407"/>
      <c r="J18" s="407"/>
      <c r="K18" s="407"/>
      <c r="L18" s="407"/>
      <c r="M18" s="407"/>
      <c r="N18" s="407"/>
      <c r="O18" s="407"/>
      <c r="P18" s="408"/>
      <c r="Q18" s="603" t="s">
        <v>1268</v>
      </c>
      <c r="R18" s="604"/>
      <c r="S18" s="604"/>
      <c r="T18" s="604"/>
      <c r="U18" s="604"/>
      <c r="V18" s="604"/>
      <c r="W18" s="604"/>
      <c r="X18" s="605"/>
      <c r="Y18" s="409" t="s">
        <v>24</v>
      </c>
      <c r="Z18" s="410"/>
      <c r="AA18" s="410"/>
      <c r="AB18" s="411"/>
      <c r="AC18" s="406"/>
      <c r="AD18" s="407"/>
      <c r="AE18" s="407"/>
      <c r="AF18" s="407"/>
      <c r="AG18" s="407"/>
      <c r="AH18" s="407"/>
      <c r="AI18" s="407"/>
      <c r="AJ18" s="408"/>
      <c r="AK18" s="406"/>
      <c r="AL18" s="407"/>
      <c r="AM18" s="407"/>
      <c r="AN18" s="408"/>
      <c r="AO18" s="542"/>
      <c r="AP18" s="554"/>
      <c r="AQ18" s="586"/>
      <c r="AR18" s="588"/>
      <c r="AS18" s="590"/>
      <c r="BE18"/>
    </row>
    <row r="19" spans="2:57" ht="73.5" customHeight="1">
      <c r="B19" s="592"/>
      <c r="C19" s="532"/>
      <c r="D19" s="412"/>
      <c r="E19" s="413"/>
      <c r="F19" s="413"/>
      <c r="G19" s="413"/>
      <c r="H19" s="413"/>
      <c r="I19" s="413"/>
      <c r="J19" s="413"/>
      <c r="K19" s="413"/>
      <c r="L19" s="413"/>
      <c r="M19" s="413"/>
      <c r="N19" s="413"/>
      <c r="O19" s="413"/>
      <c r="P19" s="414"/>
      <c r="Q19" s="600"/>
      <c r="R19" s="601"/>
      <c r="S19" s="601"/>
      <c r="T19" s="601"/>
      <c r="U19" s="601"/>
      <c r="V19" s="601"/>
      <c r="W19" s="601"/>
      <c r="X19" s="602"/>
      <c r="Y19" s="412" t="s">
        <v>2366</v>
      </c>
      <c r="Z19" s="413"/>
      <c r="AA19" s="413"/>
      <c r="AB19" s="414"/>
      <c r="AC19" s="412"/>
      <c r="AD19" s="413"/>
      <c r="AE19" s="413"/>
      <c r="AF19" s="413"/>
      <c r="AG19" s="413"/>
      <c r="AH19" s="413"/>
      <c r="AI19" s="413"/>
      <c r="AJ19" s="414"/>
      <c r="AK19" s="412"/>
      <c r="AL19" s="413"/>
      <c r="AM19" s="413"/>
      <c r="AN19" s="414"/>
      <c r="AO19" s="545"/>
      <c r="AP19" s="556"/>
      <c r="AQ19" s="587"/>
      <c r="AR19" s="589"/>
      <c r="AS19" s="591"/>
      <c r="BE19"/>
    </row>
    <row r="20" spans="2:57">
      <c r="B20" s="647">
        <v>4</v>
      </c>
      <c r="C20" s="648"/>
      <c r="D20" s="406" t="s">
        <v>2367</v>
      </c>
      <c r="E20" s="407"/>
      <c r="F20" s="407"/>
      <c r="G20" s="407"/>
      <c r="H20" s="407"/>
      <c r="I20" s="407"/>
      <c r="J20" s="407"/>
      <c r="K20" s="407"/>
      <c r="L20" s="407"/>
      <c r="M20" s="407"/>
      <c r="N20" s="407"/>
      <c r="O20" s="407"/>
      <c r="P20" s="408"/>
      <c r="Q20" s="603" t="s">
        <v>1268</v>
      </c>
      <c r="R20" s="604"/>
      <c r="S20" s="604"/>
      <c r="T20" s="604"/>
      <c r="U20" s="604"/>
      <c r="V20" s="604"/>
      <c r="W20" s="604"/>
      <c r="X20" s="605"/>
      <c r="Y20" s="406" t="s">
        <v>85</v>
      </c>
      <c r="Z20" s="407"/>
      <c r="AA20" s="407"/>
      <c r="AB20" s="408"/>
      <c r="AC20" s="406"/>
      <c r="AD20" s="407"/>
      <c r="AE20" s="407"/>
      <c r="AF20" s="407"/>
      <c r="AG20" s="407"/>
      <c r="AH20" s="407"/>
      <c r="AI20" s="407"/>
      <c r="AJ20" s="408"/>
      <c r="AK20" s="406"/>
      <c r="AL20" s="407"/>
      <c r="AM20" s="407"/>
      <c r="AN20" s="408"/>
      <c r="AO20" s="542"/>
      <c r="AP20" s="554"/>
      <c r="AQ20" s="586"/>
      <c r="AR20" s="588"/>
      <c r="AS20" s="590"/>
      <c r="BE20"/>
    </row>
    <row r="21" spans="2:57" ht="51.75" customHeight="1">
      <c r="B21" s="647"/>
      <c r="C21" s="648"/>
      <c r="D21" s="412"/>
      <c r="E21" s="413"/>
      <c r="F21" s="413"/>
      <c r="G21" s="413"/>
      <c r="H21" s="413"/>
      <c r="I21" s="413"/>
      <c r="J21" s="413"/>
      <c r="K21" s="413"/>
      <c r="L21" s="413"/>
      <c r="M21" s="413"/>
      <c r="N21" s="413"/>
      <c r="O21" s="413"/>
      <c r="P21" s="414"/>
      <c r="Q21" s="600"/>
      <c r="R21" s="601"/>
      <c r="S21" s="601"/>
      <c r="T21" s="601"/>
      <c r="U21" s="601"/>
      <c r="V21" s="601"/>
      <c r="W21" s="601"/>
      <c r="X21" s="602"/>
      <c r="Y21" s="412" t="s">
        <v>2368</v>
      </c>
      <c r="Z21" s="413"/>
      <c r="AA21" s="413"/>
      <c r="AB21" s="414"/>
      <c r="AC21" s="412"/>
      <c r="AD21" s="413"/>
      <c r="AE21" s="413"/>
      <c r="AF21" s="413"/>
      <c r="AG21" s="413"/>
      <c r="AH21" s="413"/>
      <c r="AI21" s="413"/>
      <c r="AJ21" s="414"/>
      <c r="AK21" s="412"/>
      <c r="AL21" s="413"/>
      <c r="AM21" s="413"/>
      <c r="AN21" s="414"/>
      <c r="AO21" s="545"/>
      <c r="AP21" s="556"/>
      <c r="AQ21" s="587"/>
      <c r="AR21" s="589"/>
      <c r="AS21" s="591"/>
      <c r="BE21"/>
    </row>
    <row r="22" spans="2:57">
      <c r="B22" s="592">
        <v>5</v>
      </c>
      <c r="C22" s="532"/>
      <c r="D22" s="406" t="s">
        <v>2369</v>
      </c>
      <c r="E22" s="407"/>
      <c r="F22" s="407"/>
      <c r="G22" s="407"/>
      <c r="H22" s="407"/>
      <c r="I22" s="407"/>
      <c r="J22" s="407"/>
      <c r="K22" s="407"/>
      <c r="L22" s="407"/>
      <c r="M22" s="407"/>
      <c r="N22" s="407"/>
      <c r="O22" s="407"/>
      <c r="P22" s="408"/>
      <c r="Q22" s="603" t="s">
        <v>91</v>
      </c>
      <c r="R22" s="604"/>
      <c r="S22" s="604"/>
      <c r="T22" s="604"/>
      <c r="U22" s="604"/>
      <c r="V22" s="604"/>
      <c r="W22" s="604"/>
      <c r="X22" s="605"/>
      <c r="Y22" s="406" t="s">
        <v>24</v>
      </c>
      <c r="Z22" s="407"/>
      <c r="AA22" s="407"/>
      <c r="AB22" s="408"/>
      <c r="AC22" s="406"/>
      <c r="AD22" s="407"/>
      <c r="AE22" s="407"/>
      <c r="AF22" s="407"/>
      <c r="AG22" s="407"/>
      <c r="AH22" s="407"/>
      <c r="AI22" s="407"/>
      <c r="AJ22" s="408"/>
      <c r="AK22" s="406"/>
      <c r="AL22" s="407"/>
      <c r="AM22" s="407"/>
      <c r="AN22" s="408"/>
      <c r="AO22" s="542"/>
      <c r="AP22" s="554"/>
      <c r="AQ22" s="586"/>
      <c r="AR22" s="588"/>
      <c r="AS22" s="590"/>
      <c r="BE22"/>
    </row>
    <row r="23" spans="2:57" ht="111.75" customHeight="1">
      <c r="B23" s="592"/>
      <c r="C23" s="532"/>
      <c r="D23" s="412"/>
      <c r="E23" s="413"/>
      <c r="F23" s="413"/>
      <c r="G23" s="413"/>
      <c r="H23" s="413"/>
      <c r="I23" s="413"/>
      <c r="J23" s="413"/>
      <c r="K23" s="413"/>
      <c r="L23" s="413"/>
      <c r="M23" s="413"/>
      <c r="N23" s="413"/>
      <c r="O23" s="413"/>
      <c r="P23" s="414"/>
      <c r="Q23" s="600"/>
      <c r="R23" s="601"/>
      <c r="S23" s="601"/>
      <c r="T23" s="601"/>
      <c r="U23" s="601"/>
      <c r="V23" s="601"/>
      <c r="W23" s="601"/>
      <c r="X23" s="602"/>
      <c r="Y23" s="412" t="s">
        <v>2370</v>
      </c>
      <c r="Z23" s="413"/>
      <c r="AA23" s="413"/>
      <c r="AB23" s="414"/>
      <c r="AC23" s="412"/>
      <c r="AD23" s="413"/>
      <c r="AE23" s="413"/>
      <c r="AF23" s="413"/>
      <c r="AG23" s="413"/>
      <c r="AH23" s="413"/>
      <c r="AI23" s="413"/>
      <c r="AJ23" s="414"/>
      <c r="AK23" s="412"/>
      <c r="AL23" s="413"/>
      <c r="AM23" s="413"/>
      <c r="AN23" s="414"/>
      <c r="AO23" s="545"/>
      <c r="AP23" s="556"/>
      <c r="AQ23" s="587"/>
      <c r="AR23" s="589"/>
      <c r="AS23" s="591"/>
      <c r="BE23"/>
    </row>
    <row r="24" spans="2:57">
      <c r="B24" s="592">
        <v>6</v>
      </c>
      <c r="C24" s="532"/>
      <c r="D24" s="406" t="s">
        <v>2371</v>
      </c>
      <c r="E24" s="407"/>
      <c r="F24" s="407"/>
      <c r="G24" s="407"/>
      <c r="H24" s="407"/>
      <c r="I24" s="407"/>
      <c r="J24" s="407"/>
      <c r="K24" s="407"/>
      <c r="L24" s="407"/>
      <c r="M24" s="407"/>
      <c r="N24" s="407"/>
      <c r="O24" s="407"/>
      <c r="P24" s="408"/>
      <c r="Q24" s="603" t="s">
        <v>91</v>
      </c>
      <c r="R24" s="604"/>
      <c r="S24" s="604"/>
      <c r="T24" s="604"/>
      <c r="U24" s="604"/>
      <c r="V24" s="604"/>
      <c r="W24" s="604"/>
      <c r="X24" s="605"/>
      <c r="Y24" s="406" t="s">
        <v>24</v>
      </c>
      <c r="Z24" s="407"/>
      <c r="AA24" s="407"/>
      <c r="AB24" s="408"/>
      <c r="AC24" s="406"/>
      <c r="AD24" s="407"/>
      <c r="AE24" s="407"/>
      <c r="AF24" s="407"/>
      <c r="AG24" s="407"/>
      <c r="AH24" s="407"/>
      <c r="AI24" s="407"/>
      <c r="AJ24" s="408"/>
      <c r="AK24" s="406"/>
      <c r="AL24" s="407"/>
      <c r="AM24" s="407"/>
      <c r="AN24" s="408"/>
      <c r="AO24" s="542"/>
      <c r="AP24" s="554"/>
      <c r="AQ24" s="586"/>
      <c r="AR24" s="588"/>
      <c r="AS24" s="590"/>
      <c r="BE24"/>
    </row>
    <row r="25" spans="2:57" ht="47.25" customHeight="1">
      <c r="B25" s="592"/>
      <c r="C25" s="532"/>
      <c r="D25" s="412"/>
      <c r="E25" s="413"/>
      <c r="F25" s="413"/>
      <c r="G25" s="413"/>
      <c r="H25" s="413"/>
      <c r="I25" s="413"/>
      <c r="J25" s="413"/>
      <c r="K25" s="413"/>
      <c r="L25" s="413"/>
      <c r="M25" s="413"/>
      <c r="N25" s="413"/>
      <c r="O25" s="413"/>
      <c r="P25" s="414"/>
      <c r="Q25" s="600"/>
      <c r="R25" s="601"/>
      <c r="S25" s="601"/>
      <c r="T25" s="601"/>
      <c r="U25" s="601"/>
      <c r="V25" s="601"/>
      <c r="W25" s="601"/>
      <c r="X25" s="602"/>
      <c r="Y25" s="412" t="s">
        <v>2372</v>
      </c>
      <c r="Z25" s="413"/>
      <c r="AA25" s="413"/>
      <c r="AB25" s="414"/>
      <c r="AC25" s="412"/>
      <c r="AD25" s="413"/>
      <c r="AE25" s="413"/>
      <c r="AF25" s="413"/>
      <c r="AG25" s="413"/>
      <c r="AH25" s="413"/>
      <c r="AI25" s="413"/>
      <c r="AJ25" s="414"/>
      <c r="AK25" s="412"/>
      <c r="AL25" s="413"/>
      <c r="AM25" s="413"/>
      <c r="AN25" s="414"/>
      <c r="AO25" s="545"/>
      <c r="AP25" s="556"/>
      <c r="AQ25" s="587"/>
      <c r="AR25" s="589"/>
      <c r="AS25" s="591"/>
      <c r="BE25"/>
    </row>
    <row r="26" spans="2:57">
      <c r="B26" s="592">
        <v>7</v>
      </c>
      <c r="C26" s="532"/>
      <c r="D26" s="406" t="s">
        <v>2373</v>
      </c>
      <c r="E26" s="407"/>
      <c r="F26" s="407"/>
      <c r="G26" s="407"/>
      <c r="H26" s="407"/>
      <c r="I26" s="407"/>
      <c r="J26" s="407"/>
      <c r="K26" s="407"/>
      <c r="L26" s="407"/>
      <c r="M26" s="407"/>
      <c r="N26" s="407"/>
      <c r="O26" s="407"/>
      <c r="P26" s="408"/>
      <c r="Q26" s="603" t="s">
        <v>1268</v>
      </c>
      <c r="R26" s="604"/>
      <c r="S26" s="604"/>
      <c r="T26" s="604"/>
      <c r="U26" s="604"/>
      <c r="V26" s="604"/>
      <c r="W26" s="604"/>
      <c r="X26" s="605"/>
      <c r="Y26" s="406" t="s">
        <v>24</v>
      </c>
      <c r="Z26" s="407"/>
      <c r="AA26" s="407"/>
      <c r="AB26" s="408"/>
      <c r="AC26" s="406"/>
      <c r="AD26" s="407"/>
      <c r="AE26" s="407"/>
      <c r="AF26" s="407"/>
      <c r="AG26" s="407"/>
      <c r="AH26" s="407"/>
      <c r="AI26" s="407"/>
      <c r="AJ26" s="408"/>
      <c r="AK26" s="406"/>
      <c r="AL26" s="407"/>
      <c r="AM26" s="407"/>
      <c r="AN26" s="408"/>
      <c r="AO26" s="542"/>
      <c r="AP26" s="554"/>
      <c r="AQ26" s="586"/>
      <c r="AR26" s="588"/>
      <c r="AS26" s="590"/>
      <c r="BE26"/>
    </row>
    <row r="27" spans="2:57" ht="79.5" customHeight="1">
      <c r="B27" s="592"/>
      <c r="C27" s="532"/>
      <c r="D27" s="412"/>
      <c r="E27" s="413"/>
      <c r="F27" s="413"/>
      <c r="G27" s="413"/>
      <c r="H27" s="413"/>
      <c r="I27" s="413"/>
      <c r="J27" s="413"/>
      <c r="K27" s="413"/>
      <c r="L27" s="413"/>
      <c r="M27" s="413"/>
      <c r="N27" s="413"/>
      <c r="O27" s="413"/>
      <c r="P27" s="414"/>
      <c r="Q27" s="600"/>
      <c r="R27" s="601"/>
      <c r="S27" s="601"/>
      <c r="T27" s="601"/>
      <c r="U27" s="601"/>
      <c r="V27" s="601"/>
      <c r="W27" s="601"/>
      <c r="X27" s="602"/>
      <c r="Y27" s="412" t="s">
        <v>2374</v>
      </c>
      <c r="Z27" s="413"/>
      <c r="AA27" s="413"/>
      <c r="AB27" s="414"/>
      <c r="AC27" s="412"/>
      <c r="AD27" s="413"/>
      <c r="AE27" s="413"/>
      <c r="AF27" s="413"/>
      <c r="AG27" s="413"/>
      <c r="AH27" s="413"/>
      <c r="AI27" s="413"/>
      <c r="AJ27" s="414"/>
      <c r="AK27" s="412"/>
      <c r="AL27" s="413"/>
      <c r="AM27" s="413"/>
      <c r="AN27" s="414"/>
      <c r="AO27" s="545"/>
      <c r="AP27" s="556"/>
      <c r="AQ27" s="587"/>
      <c r="AR27" s="589"/>
      <c r="AS27" s="591"/>
      <c r="BE27"/>
    </row>
    <row r="28" spans="2:57">
      <c r="B28" s="592">
        <v>8</v>
      </c>
      <c r="C28" s="532"/>
      <c r="D28" s="406" t="s">
        <v>2375</v>
      </c>
      <c r="E28" s="407"/>
      <c r="F28" s="407"/>
      <c r="G28" s="407"/>
      <c r="H28" s="407"/>
      <c r="I28" s="407"/>
      <c r="J28" s="407"/>
      <c r="K28" s="407"/>
      <c r="L28" s="407"/>
      <c r="M28" s="407"/>
      <c r="N28" s="407"/>
      <c r="O28" s="407"/>
      <c r="P28" s="408"/>
      <c r="Q28" s="603" t="s">
        <v>91</v>
      </c>
      <c r="R28" s="604"/>
      <c r="S28" s="604"/>
      <c r="T28" s="604"/>
      <c r="U28" s="604"/>
      <c r="V28" s="604"/>
      <c r="W28" s="604"/>
      <c r="X28" s="605"/>
      <c r="Y28" s="406" t="s">
        <v>24</v>
      </c>
      <c r="Z28" s="407"/>
      <c r="AA28" s="407"/>
      <c r="AB28" s="408"/>
      <c r="AC28" s="406"/>
      <c r="AD28" s="407"/>
      <c r="AE28" s="407"/>
      <c r="AF28" s="407"/>
      <c r="AG28" s="407"/>
      <c r="AH28" s="407"/>
      <c r="AI28" s="407"/>
      <c r="AJ28" s="408"/>
      <c r="AK28" s="406"/>
      <c r="AL28" s="407"/>
      <c r="AM28" s="407"/>
      <c r="AN28" s="408"/>
      <c r="AO28" s="542"/>
      <c r="AP28" s="554"/>
      <c r="AQ28" s="586"/>
      <c r="AR28" s="588"/>
      <c r="AS28" s="590"/>
      <c r="BE28"/>
    </row>
    <row r="29" spans="2:57" ht="44.25" customHeight="1">
      <c r="B29" s="592"/>
      <c r="C29" s="532"/>
      <c r="D29" s="412"/>
      <c r="E29" s="413"/>
      <c r="F29" s="413"/>
      <c r="G29" s="413"/>
      <c r="H29" s="413"/>
      <c r="I29" s="413"/>
      <c r="J29" s="413"/>
      <c r="K29" s="413"/>
      <c r="L29" s="413"/>
      <c r="M29" s="413"/>
      <c r="N29" s="413"/>
      <c r="O29" s="413"/>
      <c r="P29" s="414"/>
      <c r="Q29" s="600"/>
      <c r="R29" s="601"/>
      <c r="S29" s="601"/>
      <c r="T29" s="601"/>
      <c r="U29" s="601"/>
      <c r="V29" s="601"/>
      <c r="W29" s="601"/>
      <c r="X29" s="602"/>
      <c r="Y29" s="412" t="s">
        <v>2376</v>
      </c>
      <c r="Z29" s="413"/>
      <c r="AA29" s="413"/>
      <c r="AB29" s="414"/>
      <c r="AC29" s="412"/>
      <c r="AD29" s="413"/>
      <c r="AE29" s="413"/>
      <c r="AF29" s="413"/>
      <c r="AG29" s="413"/>
      <c r="AH29" s="413"/>
      <c r="AI29" s="413"/>
      <c r="AJ29" s="414"/>
      <c r="AK29" s="412"/>
      <c r="AL29" s="413"/>
      <c r="AM29" s="413"/>
      <c r="AN29" s="414"/>
      <c r="AO29" s="545"/>
      <c r="AP29" s="556"/>
      <c r="AQ29" s="587"/>
      <c r="AR29" s="589"/>
      <c r="AS29" s="591"/>
      <c r="BE29"/>
    </row>
    <row r="30" spans="2:57">
      <c r="B30" s="592">
        <v>9</v>
      </c>
      <c r="C30" s="532"/>
      <c r="D30" s="406" t="s">
        <v>2377</v>
      </c>
      <c r="E30" s="407"/>
      <c r="F30" s="407"/>
      <c r="G30" s="407"/>
      <c r="H30" s="407"/>
      <c r="I30" s="407"/>
      <c r="J30" s="407"/>
      <c r="K30" s="407"/>
      <c r="L30" s="407"/>
      <c r="M30" s="407"/>
      <c r="N30" s="407"/>
      <c r="O30" s="407"/>
      <c r="P30" s="408"/>
      <c r="Q30" s="603" t="s">
        <v>91</v>
      </c>
      <c r="R30" s="604"/>
      <c r="S30" s="604"/>
      <c r="T30" s="604"/>
      <c r="U30" s="604"/>
      <c r="V30" s="604"/>
      <c r="W30" s="604"/>
      <c r="X30" s="605"/>
      <c r="Y30" s="406" t="s">
        <v>24</v>
      </c>
      <c r="Z30" s="407"/>
      <c r="AA30" s="407"/>
      <c r="AB30" s="408"/>
      <c r="AC30" s="406"/>
      <c r="AD30" s="407"/>
      <c r="AE30" s="407"/>
      <c r="AF30" s="407"/>
      <c r="AG30" s="407"/>
      <c r="AH30" s="407"/>
      <c r="AI30" s="407"/>
      <c r="AJ30" s="408"/>
      <c r="AK30" s="406"/>
      <c r="AL30" s="407"/>
      <c r="AM30" s="407"/>
      <c r="AN30" s="408"/>
      <c r="AO30" s="542"/>
      <c r="AP30" s="554"/>
      <c r="AQ30" s="586"/>
      <c r="AR30" s="588"/>
      <c r="AS30" s="590"/>
      <c r="BE30"/>
    </row>
    <row r="31" spans="2:57" ht="48.75" customHeight="1">
      <c r="B31" s="592"/>
      <c r="C31" s="532"/>
      <c r="D31" s="412"/>
      <c r="E31" s="413"/>
      <c r="F31" s="413"/>
      <c r="G31" s="413"/>
      <c r="H31" s="413"/>
      <c r="I31" s="413"/>
      <c r="J31" s="413"/>
      <c r="K31" s="413"/>
      <c r="L31" s="413"/>
      <c r="M31" s="413"/>
      <c r="N31" s="413"/>
      <c r="O31" s="413"/>
      <c r="P31" s="414"/>
      <c r="Q31" s="600"/>
      <c r="R31" s="601"/>
      <c r="S31" s="601"/>
      <c r="T31" s="601"/>
      <c r="U31" s="601"/>
      <c r="V31" s="601"/>
      <c r="W31" s="601"/>
      <c r="X31" s="602"/>
      <c r="Y31" s="412" t="s">
        <v>2378</v>
      </c>
      <c r="Z31" s="413"/>
      <c r="AA31" s="413"/>
      <c r="AB31" s="414"/>
      <c r="AC31" s="412"/>
      <c r="AD31" s="413"/>
      <c r="AE31" s="413"/>
      <c r="AF31" s="413"/>
      <c r="AG31" s="413"/>
      <c r="AH31" s="413"/>
      <c r="AI31" s="413"/>
      <c r="AJ31" s="414"/>
      <c r="AK31" s="412"/>
      <c r="AL31" s="413"/>
      <c r="AM31" s="413"/>
      <c r="AN31" s="414"/>
      <c r="AO31" s="545"/>
      <c r="AP31" s="556"/>
      <c r="AQ31" s="587"/>
      <c r="AR31" s="589"/>
      <c r="AS31" s="591"/>
      <c r="BE31"/>
    </row>
    <row r="32" spans="2:57">
      <c r="B32" s="592">
        <v>10</v>
      </c>
      <c r="C32" s="532"/>
      <c r="D32" s="406" t="s">
        <v>2379</v>
      </c>
      <c r="E32" s="407"/>
      <c r="F32" s="407"/>
      <c r="G32" s="407"/>
      <c r="H32" s="407"/>
      <c r="I32" s="407"/>
      <c r="J32" s="407"/>
      <c r="K32" s="407"/>
      <c r="L32" s="407"/>
      <c r="M32" s="407"/>
      <c r="N32" s="407"/>
      <c r="O32" s="407"/>
      <c r="P32" s="408"/>
      <c r="Q32" s="409" t="s">
        <v>91</v>
      </c>
      <c r="R32" s="410"/>
      <c r="S32" s="410"/>
      <c r="T32" s="410"/>
      <c r="U32" s="410"/>
      <c r="V32" s="410"/>
      <c r="W32" s="410"/>
      <c r="X32" s="411"/>
      <c r="Y32" s="406" t="s">
        <v>24</v>
      </c>
      <c r="Z32" s="407"/>
      <c r="AA32" s="407"/>
      <c r="AB32" s="408"/>
      <c r="AC32" s="406"/>
      <c r="AD32" s="407"/>
      <c r="AE32" s="407"/>
      <c r="AF32" s="407"/>
      <c r="AG32" s="407"/>
      <c r="AH32" s="407"/>
      <c r="AI32" s="407"/>
      <c r="AJ32" s="408"/>
      <c r="AK32" s="666"/>
      <c r="AL32" s="667"/>
      <c r="AM32" s="667"/>
      <c r="AN32" s="668"/>
      <c r="AO32" s="656"/>
      <c r="AP32" s="657"/>
      <c r="AQ32" s="660"/>
      <c r="AR32" s="662"/>
      <c r="AS32" s="664"/>
      <c r="BE32"/>
    </row>
    <row r="33" spans="2:57" ht="31.5" customHeight="1">
      <c r="B33" s="592"/>
      <c r="C33" s="532"/>
      <c r="D33" s="412"/>
      <c r="E33" s="413"/>
      <c r="F33" s="413"/>
      <c r="G33" s="413"/>
      <c r="H33" s="413"/>
      <c r="I33" s="413"/>
      <c r="J33" s="413"/>
      <c r="K33" s="413"/>
      <c r="L33" s="413"/>
      <c r="M33" s="413"/>
      <c r="N33" s="413"/>
      <c r="O33" s="413"/>
      <c r="P33" s="414"/>
      <c r="Q33" s="412"/>
      <c r="R33" s="413"/>
      <c r="S33" s="413"/>
      <c r="T33" s="413"/>
      <c r="U33" s="413"/>
      <c r="V33" s="413"/>
      <c r="W33" s="413"/>
      <c r="X33" s="414"/>
      <c r="Y33" s="412" t="s">
        <v>2380</v>
      </c>
      <c r="Z33" s="413"/>
      <c r="AA33" s="413"/>
      <c r="AB33" s="414"/>
      <c r="AC33" s="412"/>
      <c r="AD33" s="413"/>
      <c r="AE33" s="413"/>
      <c r="AF33" s="413"/>
      <c r="AG33" s="413"/>
      <c r="AH33" s="413"/>
      <c r="AI33" s="413"/>
      <c r="AJ33" s="414"/>
      <c r="AK33" s="669"/>
      <c r="AL33" s="670"/>
      <c r="AM33" s="670"/>
      <c r="AN33" s="671"/>
      <c r="AO33" s="658"/>
      <c r="AP33" s="659"/>
      <c r="AQ33" s="661"/>
      <c r="AR33" s="663"/>
      <c r="AS33" s="665"/>
      <c r="BE33"/>
    </row>
    <row r="34" spans="2:57">
      <c r="B34" s="592">
        <v>11</v>
      </c>
      <c r="C34" s="532"/>
      <c r="D34" s="406" t="s">
        <v>2381</v>
      </c>
      <c r="E34" s="407"/>
      <c r="F34" s="407"/>
      <c r="G34" s="407"/>
      <c r="H34" s="407"/>
      <c r="I34" s="407"/>
      <c r="J34" s="407"/>
      <c r="K34" s="407"/>
      <c r="L34" s="407"/>
      <c r="M34" s="407"/>
      <c r="N34" s="407"/>
      <c r="O34" s="407"/>
      <c r="P34" s="408"/>
      <c r="Q34" s="409" t="s">
        <v>91</v>
      </c>
      <c r="R34" s="410"/>
      <c r="S34" s="410"/>
      <c r="T34" s="410"/>
      <c r="U34" s="410"/>
      <c r="V34" s="410"/>
      <c r="W34" s="410"/>
      <c r="X34" s="411"/>
      <c r="Y34" s="406" t="s">
        <v>24</v>
      </c>
      <c r="Z34" s="407"/>
      <c r="AA34" s="407"/>
      <c r="AB34" s="408"/>
      <c r="AC34" s="406"/>
      <c r="AD34" s="407"/>
      <c r="AE34" s="407"/>
      <c r="AF34" s="407"/>
      <c r="AG34" s="407"/>
      <c r="AH34" s="407"/>
      <c r="AI34" s="407"/>
      <c r="AJ34" s="408"/>
      <c r="AK34" s="406"/>
      <c r="AL34" s="407"/>
      <c r="AM34" s="407"/>
      <c r="AN34" s="408"/>
      <c r="AO34" s="542"/>
      <c r="AP34" s="554"/>
      <c r="AQ34" s="586"/>
      <c r="AR34" s="588"/>
      <c r="AS34" s="590"/>
      <c r="BE34"/>
    </row>
    <row r="35" spans="2:57" ht="35.25"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t="s">
        <v>2382</v>
      </c>
      <c r="Z35" s="413"/>
      <c r="AA35" s="413"/>
      <c r="AB35" s="414"/>
      <c r="AC35" s="412"/>
      <c r="AD35" s="413"/>
      <c r="AE35" s="413"/>
      <c r="AF35" s="413"/>
      <c r="AG35" s="413"/>
      <c r="AH35" s="413"/>
      <c r="AI35" s="413"/>
      <c r="AJ35" s="414"/>
      <c r="AK35" s="412"/>
      <c r="AL35" s="413"/>
      <c r="AM35" s="413"/>
      <c r="AN35" s="414"/>
      <c r="AO35" s="545"/>
      <c r="AP35" s="556"/>
      <c r="AQ35" s="587"/>
      <c r="AR35" s="589"/>
      <c r="AS35" s="591"/>
      <c r="BE35"/>
    </row>
    <row r="36" spans="2:57">
      <c r="B36" s="592">
        <v>12</v>
      </c>
      <c r="C36" s="532"/>
      <c r="D36" s="406" t="s">
        <v>2383</v>
      </c>
      <c r="E36" s="407"/>
      <c r="F36" s="407"/>
      <c r="G36" s="407"/>
      <c r="H36" s="407"/>
      <c r="I36" s="407"/>
      <c r="J36" s="407"/>
      <c r="K36" s="407"/>
      <c r="L36" s="407"/>
      <c r="M36" s="407"/>
      <c r="N36" s="407"/>
      <c r="O36" s="407"/>
      <c r="P36" s="408"/>
      <c r="Q36" s="409" t="s">
        <v>91</v>
      </c>
      <c r="R36" s="410"/>
      <c r="S36" s="410"/>
      <c r="T36" s="410"/>
      <c r="U36" s="410"/>
      <c r="V36" s="410"/>
      <c r="W36" s="410"/>
      <c r="X36" s="411"/>
      <c r="Y36" s="406" t="s">
        <v>24</v>
      </c>
      <c r="Z36" s="407"/>
      <c r="AA36" s="407"/>
      <c r="AB36" s="408"/>
      <c r="AC36" s="406"/>
      <c r="AD36" s="407"/>
      <c r="AE36" s="407"/>
      <c r="AF36" s="407"/>
      <c r="AG36" s="407"/>
      <c r="AH36" s="407"/>
      <c r="AI36" s="407"/>
      <c r="AJ36" s="408"/>
      <c r="AK36" s="406"/>
      <c r="AL36" s="407"/>
      <c r="AM36" s="407"/>
      <c r="AN36" s="408"/>
      <c r="AO36" s="542"/>
      <c r="AP36" s="554"/>
      <c r="AQ36" s="586"/>
      <c r="AR36" s="588"/>
      <c r="AS36" s="590"/>
      <c r="BE36"/>
    </row>
    <row r="37" spans="2:57" ht="31.5"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t="s">
        <v>2384</v>
      </c>
      <c r="Z37" s="413"/>
      <c r="AA37" s="413"/>
      <c r="AB37" s="414"/>
      <c r="AC37" s="412"/>
      <c r="AD37" s="413"/>
      <c r="AE37" s="413"/>
      <c r="AF37" s="413"/>
      <c r="AG37" s="413"/>
      <c r="AH37" s="413"/>
      <c r="AI37" s="413"/>
      <c r="AJ37" s="414"/>
      <c r="AK37" s="412"/>
      <c r="AL37" s="413"/>
      <c r="AM37" s="413"/>
      <c r="AN37" s="414"/>
      <c r="AO37" s="545"/>
      <c r="AP37" s="556"/>
      <c r="AQ37" s="587"/>
      <c r="AR37" s="589"/>
      <c r="AS37" s="591"/>
      <c r="BE37"/>
    </row>
    <row r="38" spans="2:57">
      <c r="B38" s="592">
        <v>13</v>
      </c>
      <c r="C38" s="532"/>
      <c r="D38" s="406" t="s">
        <v>2385</v>
      </c>
      <c r="E38" s="407"/>
      <c r="F38" s="407"/>
      <c r="G38" s="407"/>
      <c r="H38" s="407"/>
      <c r="I38" s="407"/>
      <c r="J38" s="407"/>
      <c r="K38" s="407"/>
      <c r="L38" s="407"/>
      <c r="M38" s="407"/>
      <c r="N38" s="407"/>
      <c r="O38" s="407"/>
      <c r="P38" s="408"/>
      <c r="Q38" s="409" t="s">
        <v>91</v>
      </c>
      <c r="R38" s="410"/>
      <c r="S38" s="410"/>
      <c r="T38" s="410"/>
      <c r="U38" s="410"/>
      <c r="V38" s="410"/>
      <c r="W38" s="410"/>
      <c r="X38" s="411"/>
      <c r="Y38" s="406" t="s">
        <v>24</v>
      </c>
      <c r="Z38" s="407"/>
      <c r="AA38" s="407"/>
      <c r="AB38" s="408"/>
      <c r="AC38" s="406"/>
      <c r="AD38" s="407"/>
      <c r="AE38" s="407"/>
      <c r="AF38" s="407"/>
      <c r="AG38" s="407"/>
      <c r="AH38" s="407"/>
      <c r="AI38" s="407"/>
      <c r="AJ38" s="408"/>
      <c r="AK38" s="406"/>
      <c r="AL38" s="407"/>
      <c r="AM38" s="407"/>
      <c r="AN38" s="408"/>
      <c r="AO38" s="542"/>
      <c r="AP38" s="554"/>
      <c r="AQ38" s="586"/>
      <c r="AR38" s="588"/>
      <c r="AS38" s="590"/>
      <c r="BE38"/>
    </row>
    <row r="39" spans="2:57" ht="31.5"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t="s">
        <v>2386</v>
      </c>
      <c r="Z39" s="413"/>
      <c r="AA39" s="413"/>
      <c r="AB39" s="414"/>
      <c r="AC39" s="412"/>
      <c r="AD39" s="413"/>
      <c r="AE39" s="413"/>
      <c r="AF39" s="413"/>
      <c r="AG39" s="413"/>
      <c r="AH39" s="413"/>
      <c r="AI39" s="413"/>
      <c r="AJ39" s="414"/>
      <c r="AK39" s="412"/>
      <c r="AL39" s="413"/>
      <c r="AM39" s="413"/>
      <c r="AN39" s="414"/>
      <c r="AO39" s="545"/>
      <c r="AP39" s="556"/>
      <c r="AQ39" s="587"/>
      <c r="AR39" s="589"/>
      <c r="AS39" s="591"/>
      <c r="BE39"/>
    </row>
    <row r="40" spans="2:57">
      <c r="B40" s="592">
        <v>14</v>
      </c>
      <c r="C40" s="532"/>
      <c r="D40" s="406" t="s">
        <v>2387</v>
      </c>
      <c r="E40" s="407"/>
      <c r="F40" s="407"/>
      <c r="G40" s="407"/>
      <c r="H40" s="407"/>
      <c r="I40" s="407"/>
      <c r="J40" s="407"/>
      <c r="K40" s="407"/>
      <c r="L40" s="407"/>
      <c r="M40" s="407"/>
      <c r="N40" s="407"/>
      <c r="O40" s="407"/>
      <c r="P40" s="408"/>
      <c r="Q40" s="409" t="s">
        <v>91</v>
      </c>
      <c r="R40" s="410"/>
      <c r="S40" s="410"/>
      <c r="T40" s="410"/>
      <c r="U40" s="410"/>
      <c r="V40" s="410"/>
      <c r="W40" s="410"/>
      <c r="X40" s="411"/>
      <c r="Y40" s="406" t="s">
        <v>24</v>
      </c>
      <c r="Z40" s="407"/>
      <c r="AA40" s="407"/>
      <c r="AB40" s="408"/>
      <c r="AC40" s="406"/>
      <c r="AD40" s="407"/>
      <c r="AE40" s="407"/>
      <c r="AF40" s="407"/>
      <c r="AG40" s="407"/>
      <c r="AH40" s="407"/>
      <c r="AI40" s="407"/>
      <c r="AJ40" s="408"/>
      <c r="AK40" s="406"/>
      <c r="AL40" s="407"/>
      <c r="AM40" s="407"/>
      <c r="AN40" s="408"/>
      <c r="AO40" s="542"/>
      <c r="AP40" s="554"/>
      <c r="AQ40" s="586"/>
      <c r="AR40" s="588"/>
      <c r="AS40" s="590"/>
      <c r="BE40"/>
    </row>
    <row r="41" spans="2:57" ht="31.5"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t="s">
        <v>2386</v>
      </c>
      <c r="Z41" s="413"/>
      <c r="AA41" s="413"/>
      <c r="AB41" s="414"/>
      <c r="AC41" s="412"/>
      <c r="AD41" s="413"/>
      <c r="AE41" s="413"/>
      <c r="AF41" s="413"/>
      <c r="AG41" s="413"/>
      <c r="AH41" s="413"/>
      <c r="AI41" s="413"/>
      <c r="AJ41" s="414"/>
      <c r="AK41" s="412"/>
      <c r="AL41" s="413"/>
      <c r="AM41" s="413"/>
      <c r="AN41" s="414"/>
      <c r="AO41" s="545"/>
      <c r="AP41" s="556"/>
      <c r="AQ41" s="587"/>
      <c r="AR41" s="589"/>
      <c r="AS41" s="591"/>
      <c r="BE41"/>
    </row>
    <row r="42" spans="2:57">
      <c r="B42" s="592">
        <v>15</v>
      </c>
      <c r="C42" s="532"/>
      <c r="D42" s="406" t="s">
        <v>2388</v>
      </c>
      <c r="E42" s="407"/>
      <c r="F42" s="407"/>
      <c r="G42" s="407"/>
      <c r="H42" s="407"/>
      <c r="I42" s="407"/>
      <c r="J42" s="407"/>
      <c r="K42" s="407"/>
      <c r="L42" s="407"/>
      <c r="M42" s="407"/>
      <c r="N42" s="407"/>
      <c r="O42" s="407"/>
      <c r="P42" s="408"/>
      <c r="Q42" s="409" t="s">
        <v>91</v>
      </c>
      <c r="R42" s="410"/>
      <c r="S42" s="410"/>
      <c r="T42" s="410"/>
      <c r="U42" s="410"/>
      <c r="V42" s="410"/>
      <c r="W42" s="410"/>
      <c r="X42" s="411"/>
      <c r="Y42" s="406" t="s">
        <v>24</v>
      </c>
      <c r="Z42" s="407"/>
      <c r="AA42" s="407"/>
      <c r="AB42" s="408"/>
      <c r="AC42" s="406"/>
      <c r="AD42" s="407"/>
      <c r="AE42" s="407"/>
      <c r="AF42" s="407"/>
      <c r="AG42" s="407"/>
      <c r="AH42" s="407"/>
      <c r="AI42" s="407"/>
      <c r="AJ42" s="408"/>
      <c r="AK42" s="406"/>
      <c r="AL42" s="407"/>
      <c r="AM42" s="407"/>
      <c r="AN42" s="408"/>
      <c r="AO42" s="542"/>
      <c r="AP42" s="554"/>
      <c r="AQ42" s="586"/>
      <c r="AR42" s="588"/>
      <c r="AS42" s="590"/>
      <c r="BE42"/>
    </row>
    <row r="43" spans="2:57" ht="64.5"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t="s">
        <v>2389</v>
      </c>
      <c r="Z43" s="413"/>
      <c r="AA43" s="413"/>
      <c r="AB43" s="414"/>
      <c r="AC43" s="412"/>
      <c r="AD43" s="413"/>
      <c r="AE43" s="413"/>
      <c r="AF43" s="413"/>
      <c r="AG43" s="413"/>
      <c r="AH43" s="413"/>
      <c r="AI43" s="413"/>
      <c r="AJ43" s="414"/>
      <c r="AK43" s="412"/>
      <c r="AL43" s="413"/>
      <c r="AM43" s="413"/>
      <c r="AN43" s="414"/>
      <c r="AO43" s="545"/>
      <c r="AP43" s="556"/>
      <c r="AQ43" s="587"/>
      <c r="AR43" s="589"/>
      <c r="AS43" s="591"/>
      <c r="BE43"/>
    </row>
    <row r="44" spans="2:57" ht="22.5" customHeight="1">
      <c r="B44" s="592">
        <v>16</v>
      </c>
      <c r="C44" s="532"/>
      <c r="D44" s="406" t="s">
        <v>2390</v>
      </c>
      <c r="E44" s="407"/>
      <c r="F44" s="407"/>
      <c r="G44" s="407"/>
      <c r="H44" s="407"/>
      <c r="I44" s="407"/>
      <c r="J44" s="407"/>
      <c r="K44" s="407"/>
      <c r="L44" s="407"/>
      <c r="M44" s="407"/>
      <c r="N44" s="407"/>
      <c r="O44" s="407"/>
      <c r="P44" s="408"/>
      <c r="Q44" s="409" t="s">
        <v>91</v>
      </c>
      <c r="R44" s="410"/>
      <c r="S44" s="410"/>
      <c r="T44" s="410"/>
      <c r="U44" s="410"/>
      <c r="V44" s="410"/>
      <c r="W44" s="410"/>
      <c r="X44" s="411"/>
      <c r="Y44" s="406" t="s">
        <v>24</v>
      </c>
      <c r="Z44" s="407"/>
      <c r="AA44" s="407"/>
      <c r="AB44" s="408"/>
      <c r="AC44" s="406"/>
      <c r="AD44" s="407"/>
      <c r="AE44" s="407"/>
      <c r="AF44" s="407"/>
      <c r="AG44" s="407"/>
      <c r="AH44" s="407"/>
      <c r="AI44" s="407"/>
      <c r="AJ44" s="408"/>
      <c r="AK44" s="406"/>
      <c r="AL44" s="407"/>
      <c r="AM44" s="407"/>
      <c r="AN44" s="408"/>
      <c r="AO44" s="542"/>
      <c r="AP44" s="554"/>
      <c r="AQ44" s="586"/>
      <c r="AR44" s="588"/>
      <c r="AS44" s="590"/>
      <c r="BE44"/>
    </row>
    <row r="45" spans="2:57" ht="41.25"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t="s">
        <v>2391</v>
      </c>
      <c r="Z45" s="413"/>
      <c r="AA45" s="413"/>
      <c r="AB45" s="414"/>
      <c r="AC45" s="412"/>
      <c r="AD45" s="413"/>
      <c r="AE45" s="413"/>
      <c r="AF45" s="413"/>
      <c r="AG45" s="413"/>
      <c r="AH45" s="413"/>
      <c r="AI45" s="413"/>
      <c r="AJ45" s="414"/>
      <c r="AK45" s="412"/>
      <c r="AL45" s="413"/>
      <c r="AM45" s="413"/>
      <c r="AN45" s="414"/>
      <c r="AO45" s="545"/>
      <c r="AP45" s="556"/>
      <c r="AQ45" s="587"/>
      <c r="AR45" s="589"/>
      <c r="AS45" s="591"/>
      <c r="BE45"/>
    </row>
    <row r="46" spans="2:57" ht="22.5" customHeight="1">
      <c r="B46" s="592">
        <v>17</v>
      </c>
      <c r="C46" s="532"/>
      <c r="D46" s="406" t="s">
        <v>2392</v>
      </c>
      <c r="E46" s="407"/>
      <c r="F46" s="407"/>
      <c r="G46" s="407"/>
      <c r="H46" s="407"/>
      <c r="I46" s="407"/>
      <c r="J46" s="407"/>
      <c r="K46" s="407"/>
      <c r="L46" s="407"/>
      <c r="M46" s="407"/>
      <c r="N46" s="407"/>
      <c r="O46" s="407"/>
      <c r="P46" s="408"/>
      <c r="Q46" s="409" t="s">
        <v>91</v>
      </c>
      <c r="R46" s="410"/>
      <c r="S46" s="410"/>
      <c r="T46" s="410"/>
      <c r="U46" s="410"/>
      <c r="V46" s="410"/>
      <c r="W46" s="410"/>
      <c r="X46" s="411"/>
      <c r="Y46" s="406" t="s">
        <v>24</v>
      </c>
      <c r="Z46" s="407"/>
      <c r="AA46" s="407"/>
      <c r="AB46" s="408"/>
      <c r="AC46" s="406"/>
      <c r="AD46" s="407"/>
      <c r="AE46" s="407"/>
      <c r="AF46" s="407"/>
      <c r="AG46" s="407"/>
      <c r="AH46" s="407"/>
      <c r="AI46" s="407"/>
      <c r="AJ46" s="408"/>
      <c r="AK46" s="406"/>
      <c r="AL46" s="407"/>
      <c r="AM46" s="407"/>
      <c r="AN46" s="408"/>
      <c r="AO46" s="542"/>
      <c r="AP46" s="554"/>
      <c r="AQ46" s="586"/>
      <c r="AR46" s="588"/>
      <c r="AS46" s="590"/>
      <c r="BE46"/>
    </row>
    <row r="47" spans="2:57" ht="42.75"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t="s">
        <v>2393</v>
      </c>
      <c r="Z47" s="413"/>
      <c r="AA47" s="413"/>
      <c r="AB47" s="414"/>
      <c r="AC47" s="412"/>
      <c r="AD47" s="413"/>
      <c r="AE47" s="413"/>
      <c r="AF47" s="413"/>
      <c r="AG47" s="413"/>
      <c r="AH47" s="413"/>
      <c r="AI47" s="413"/>
      <c r="AJ47" s="414"/>
      <c r="AK47" s="412"/>
      <c r="AL47" s="413"/>
      <c r="AM47" s="413"/>
      <c r="AN47" s="414"/>
      <c r="AO47" s="545"/>
      <c r="AP47" s="556"/>
      <c r="AQ47" s="587"/>
      <c r="AR47" s="589"/>
      <c r="AS47" s="591"/>
      <c r="BE47"/>
    </row>
    <row r="48" spans="2:57" ht="22.5" customHeight="1">
      <c r="B48" s="592">
        <v>18</v>
      </c>
      <c r="C48" s="532"/>
      <c r="D48" s="406" t="s">
        <v>2394</v>
      </c>
      <c r="E48" s="407"/>
      <c r="F48" s="407"/>
      <c r="G48" s="407"/>
      <c r="H48" s="407"/>
      <c r="I48" s="407"/>
      <c r="J48" s="407"/>
      <c r="K48" s="407"/>
      <c r="L48" s="407"/>
      <c r="M48" s="407"/>
      <c r="N48" s="407"/>
      <c r="O48" s="407"/>
      <c r="P48" s="408"/>
      <c r="Q48" s="409" t="s">
        <v>91</v>
      </c>
      <c r="R48" s="410"/>
      <c r="S48" s="410"/>
      <c r="T48" s="410"/>
      <c r="U48" s="410"/>
      <c r="V48" s="410"/>
      <c r="W48" s="410"/>
      <c r="X48" s="411"/>
      <c r="Y48" s="406" t="s">
        <v>24</v>
      </c>
      <c r="Z48" s="407"/>
      <c r="AA48" s="407"/>
      <c r="AB48" s="408"/>
      <c r="AC48" s="406"/>
      <c r="AD48" s="407"/>
      <c r="AE48" s="407"/>
      <c r="AF48" s="407"/>
      <c r="AG48" s="407"/>
      <c r="AH48" s="407"/>
      <c r="AI48" s="407"/>
      <c r="AJ48" s="408"/>
      <c r="AK48" s="406"/>
      <c r="AL48" s="407"/>
      <c r="AM48" s="407"/>
      <c r="AN48" s="408"/>
      <c r="AO48" s="542"/>
      <c r="AP48" s="554"/>
      <c r="AQ48" s="586"/>
      <c r="AR48" s="588"/>
      <c r="AS48" s="590"/>
      <c r="BE48"/>
    </row>
    <row r="49" spans="2:57" ht="58.5"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t="s">
        <v>2393</v>
      </c>
      <c r="Z49" s="413"/>
      <c r="AA49" s="413"/>
      <c r="AB49" s="414"/>
      <c r="AC49" s="412"/>
      <c r="AD49" s="413"/>
      <c r="AE49" s="413"/>
      <c r="AF49" s="413"/>
      <c r="AG49" s="413"/>
      <c r="AH49" s="413"/>
      <c r="AI49" s="413"/>
      <c r="AJ49" s="414"/>
      <c r="AK49" s="412"/>
      <c r="AL49" s="413"/>
      <c r="AM49" s="413"/>
      <c r="AN49" s="414"/>
      <c r="AO49" s="545"/>
      <c r="AP49" s="556"/>
      <c r="AQ49" s="587"/>
      <c r="AR49" s="589"/>
      <c r="AS49" s="591"/>
      <c r="BE49"/>
    </row>
    <row r="50" spans="2:57" ht="22.5" customHeight="1">
      <c r="B50" s="592">
        <v>19</v>
      </c>
      <c r="C50" s="532"/>
      <c r="D50" s="406" t="s">
        <v>2395</v>
      </c>
      <c r="E50" s="407"/>
      <c r="F50" s="407"/>
      <c r="G50" s="407"/>
      <c r="H50" s="407"/>
      <c r="I50" s="407"/>
      <c r="J50" s="407"/>
      <c r="K50" s="407"/>
      <c r="L50" s="407"/>
      <c r="M50" s="407"/>
      <c r="N50" s="407"/>
      <c r="O50" s="407"/>
      <c r="P50" s="408"/>
      <c r="Q50" s="409" t="s">
        <v>91</v>
      </c>
      <c r="R50" s="410"/>
      <c r="S50" s="410"/>
      <c r="T50" s="410"/>
      <c r="U50" s="410"/>
      <c r="V50" s="410"/>
      <c r="W50" s="410"/>
      <c r="X50" s="411"/>
      <c r="Y50" s="406" t="s">
        <v>24</v>
      </c>
      <c r="Z50" s="407"/>
      <c r="AA50" s="407"/>
      <c r="AB50" s="408"/>
      <c r="AC50" s="406"/>
      <c r="AD50" s="407"/>
      <c r="AE50" s="407"/>
      <c r="AF50" s="407"/>
      <c r="AG50" s="407"/>
      <c r="AH50" s="407"/>
      <c r="AI50" s="407"/>
      <c r="AJ50" s="408"/>
      <c r="AK50" s="406"/>
      <c r="AL50" s="407"/>
      <c r="AM50" s="407"/>
      <c r="AN50" s="408"/>
      <c r="AO50" s="542"/>
      <c r="AP50" s="554"/>
      <c r="AQ50" s="586"/>
      <c r="AR50" s="588"/>
      <c r="AS50" s="590"/>
      <c r="BE50"/>
    </row>
    <row r="51" spans="2:57" ht="56.25" customHeight="1" thickBo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t="s">
        <v>2396</v>
      </c>
      <c r="Z51" s="413"/>
      <c r="AA51" s="413"/>
      <c r="AB51" s="414"/>
      <c r="AC51" s="412"/>
      <c r="AD51" s="413"/>
      <c r="AE51" s="413"/>
      <c r="AF51" s="413"/>
      <c r="AG51" s="413"/>
      <c r="AH51" s="413"/>
      <c r="AI51" s="413"/>
      <c r="AJ51" s="414"/>
      <c r="AK51" s="412"/>
      <c r="AL51" s="413"/>
      <c r="AM51" s="413"/>
      <c r="AN51" s="414"/>
      <c r="AO51" s="545"/>
      <c r="AP51" s="556"/>
      <c r="AQ51" s="587"/>
      <c r="AR51" s="589"/>
      <c r="AS51" s="591"/>
      <c r="BE51"/>
    </row>
    <row r="52" spans="2:57" ht="22.5" hidden="1" customHeight="1">
      <c r="B52" s="592">
        <v>17</v>
      </c>
      <c r="C52" s="532"/>
      <c r="D52" s="406"/>
      <c r="E52" s="407"/>
      <c r="F52" s="407"/>
      <c r="G52" s="407"/>
      <c r="H52" s="407"/>
      <c r="I52" s="407"/>
      <c r="J52" s="407"/>
      <c r="K52" s="407"/>
      <c r="L52" s="407"/>
      <c r="M52" s="407"/>
      <c r="N52" s="407"/>
      <c r="O52" s="407"/>
      <c r="P52" s="408"/>
      <c r="Q52" s="409"/>
      <c r="R52" s="410"/>
      <c r="S52" s="410"/>
      <c r="T52" s="410"/>
      <c r="U52" s="410"/>
      <c r="V52" s="410"/>
      <c r="W52" s="410"/>
      <c r="X52" s="411"/>
      <c r="Y52" s="406"/>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hidden="1"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hidden="1" customHeight="1">
      <c r="B54" s="592">
        <v>18</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hidden="1" customHeight="1">
      <c r="B56" s="592">
        <v>19</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31.5" hidden="1"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hidden="1" customHeight="1">
      <c r="B58" s="592">
        <v>20</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21</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22</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23</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24</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25</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26</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c r="B71" s="592"/>
      <c r="C71" s="532"/>
      <c r="D71" s="412"/>
      <c r="E71" s="413"/>
      <c r="F71" s="413"/>
      <c r="G71" s="413"/>
      <c r="H71" s="413"/>
      <c r="I71" s="413"/>
      <c r="J71" s="413"/>
      <c r="K71" s="413"/>
      <c r="L71" s="413"/>
      <c r="M71" s="413"/>
      <c r="N71" s="413"/>
      <c r="O71" s="413"/>
      <c r="P71" s="414"/>
      <c r="Q71" s="412"/>
      <c r="R71" s="413"/>
      <c r="S71" s="413"/>
      <c r="T71" s="413"/>
      <c r="U71" s="413"/>
      <c r="V71" s="413"/>
      <c r="W71" s="413"/>
      <c r="X71" s="414"/>
      <c r="Y71" s="412"/>
      <c r="Z71" s="413"/>
      <c r="AA71" s="413"/>
      <c r="AB71" s="414"/>
      <c r="AC71" s="412"/>
      <c r="AD71" s="413"/>
      <c r="AE71" s="413"/>
      <c r="AF71" s="414"/>
      <c r="AG71" s="412"/>
      <c r="AH71" s="413"/>
      <c r="AI71" s="413"/>
      <c r="AJ71" s="414"/>
      <c r="AK71" s="412"/>
      <c r="AL71" s="413"/>
      <c r="AM71" s="413"/>
      <c r="AN71" s="414"/>
      <c r="AO71" s="545"/>
      <c r="AP71" s="556"/>
      <c r="AQ71" s="587"/>
      <c r="AR71" s="589"/>
      <c r="AS71" s="591"/>
      <c r="BE71"/>
    </row>
    <row r="72" spans="2:57" ht="22.5" hidden="1" customHeight="1">
      <c r="B72" s="592">
        <v>27</v>
      </c>
      <c r="C72" s="532"/>
      <c r="D72" s="406"/>
      <c r="E72" s="407"/>
      <c r="F72" s="407"/>
      <c r="G72" s="407"/>
      <c r="H72" s="407"/>
      <c r="I72" s="407"/>
      <c r="J72" s="407"/>
      <c r="K72" s="407"/>
      <c r="L72" s="407"/>
      <c r="M72" s="407"/>
      <c r="N72" s="407"/>
      <c r="O72" s="407"/>
      <c r="P72" s="408"/>
      <c r="Q72" s="409"/>
      <c r="R72" s="410"/>
      <c r="S72" s="410"/>
      <c r="T72" s="410"/>
      <c r="U72" s="410"/>
      <c r="V72" s="410"/>
      <c r="W72" s="410"/>
      <c r="X72" s="411"/>
      <c r="Y72" s="406"/>
      <c r="Z72" s="407"/>
      <c r="AA72" s="407"/>
      <c r="AB72" s="408"/>
      <c r="AC72" s="406"/>
      <c r="AD72" s="407"/>
      <c r="AE72" s="407"/>
      <c r="AF72" s="408"/>
      <c r="AG72" s="406"/>
      <c r="AH72" s="407"/>
      <c r="AI72" s="407"/>
      <c r="AJ72" s="408"/>
      <c r="AK72" s="406"/>
      <c r="AL72" s="407"/>
      <c r="AM72" s="407"/>
      <c r="AN72" s="408"/>
      <c r="AO72" s="542"/>
      <c r="AP72" s="554"/>
      <c r="AQ72" s="586"/>
      <c r="AR72" s="588"/>
      <c r="AS72" s="590"/>
      <c r="BE72"/>
    </row>
    <row r="73" spans="2:57" ht="31.5" hidden="1" customHeight="1">
      <c r="B73" s="592"/>
      <c r="C73" s="532"/>
      <c r="D73" s="412"/>
      <c r="E73" s="413"/>
      <c r="F73" s="413"/>
      <c r="G73" s="413"/>
      <c r="H73" s="413"/>
      <c r="I73" s="413"/>
      <c r="J73" s="413"/>
      <c r="K73" s="413"/>
      <c r="L73" s="413"/>
      <c r="M73" s="413"/>
      <c r="N73" s="413"/>
      <c r="O73" s="413"/>
      <c r="P73" s="414"/>
      <c r="Q73" s="412"/>
      <c r="R73" s="413"/>
      <c r="S73" s="413"/>
      <c r="T73" s="413"/>
      <c r="U73" s="413"/>
      <c r="V73" s="413"/>
      <c r="W73" s="413"/>
      <c r="X73" s="414"/>
      <c r="Y73" s="412"/>
      <c r="Z73" s="413"/>
      <c r="AA73" s="413"/>
      <c r="AB73" s="414"/>
      <c r="AC73" s="412"/>
      <c r="AD73" s="413"/>
      <c r="AE73" s="413"/>
      <c r="AF73" s="414"/>
      <c r="AG73" s="412"/>
      <c r="AH73" s="413"/>
      <c r="AI73" s="413"/>
      <c r="AJ73" s="414"/>
      <c r="AK73" s="412"/>
      <c r="AL73" s="413"/>
      <c r="AM73" s="413"/>
      <c r="AN73" s="414"/>
      <c r="AO73" s="545"/>
      <c r="AP73" s="556"/>
      <c r="AQ73" s="587"/>
      <c r="AR73" s="589"/>
      <c r="AS73" s="591"/>
      <c r="BE73"/>
    </row>
    <row r="74" spans="2:57" ht="22.5" hidden="1" customHeight="1">
      <c r="B74" s="592">
        <v>28</v>
      </c>
      <c r="C74" s="532"/>
      <c r="D74" s="406"/>
      <c r="E74" s="407"/>
      <c r="F74" s="407"/>
      <c r="G74" s="407"/>
      <c r="H74" s="407"/>
      <c r="I74" s="407"/>
      <c r="J74" s="407"/>
      <c r="K74" s="407"/>
      <c r="L74" s="407"/>
      <c r="M74" s="407"/>
      <c r="N74" s="407"/>
      <c r="O74" s="407"/>
      <c r="P74" s="408"/>
      <c r="Q74" s="409"/>
      <c r="R74" s="410"/>
      <c r="S74" s="410"/>
      <c r="T74" s="410"/>
      <c r="U74" s="410"/>
      <c r="V74" s="410"/>
      <c r="W74" s="410"/>
      <c r="X74" s="411"/>
      <c r="Y74" s="406"/>
      <c r="Z74" s="407"/>
      <c r="AA74" s="407"/>
      <c r="AB74" s="408"/>
      <c r="AC74" s="406"/>
      <c r="AD74" s="407"/>
      <c r="AE74" s="407"/>
      <c r="AF74" s="408"/>
      <c r="AG74" s="406"/>
      <c r="AH74" s="407"/>
      <c r="AI74" s="407"/>
      <c r="AJ74" s="408"/>
      <c r="AK74" s="406"/>
      <c r="AL74" s="407"/>
      <c r="AM74" s="407"/>
      <c r="AN74" s="408"/>
      <c r="AO74" s="542"/>
      <c r="AP74" s="554"/>
      <c r="AQ74" s="586"/>
      <c r="AR74" s="588"/>
      <c r="AS74" s="590"/>
      <c r="BE74"/>
    </row>
    <row r="75" spans="2:57" ht="31.5" hidden="1" customHeight="1">
      <c r="B75" s="592"/>
      <c r="C75" s="532"/>
      <c r="D75" s="412"/>
      <c r="E75" s="413"/>
      <c r="F75" s="413"/>
      <c r="G75" s="413"/>
      <c r="H75" s="413"/>
      <c r="I75" s="413"/>
      <c r="J75" s="413"/>
      <c r="K75" s="413"/>
      <c r="L75" s="413"/>
      <c r="M75" s="413"/>
      <c r="N75" s="413"/>
      <c r="O75" s="413"/>
      <c r="P75" s="414"/>
      <c r="Q75" s="412"/>
      <c r="R75" s="413"/>
      <c r="S75" s="413"/>
      <c r="T75" s="413"/>
      <c r="U75" s="413"/>
      <c r="V75" s="413"/>
      <c r="W75" s="413"/>
      <c r="X75" s="414"/>
      <c r="Y75" s="412"/>
      <c r="Z75" s="413"/>
      <c r="AA75" s="413"/>
      <c r="AB75" s="414"/>
      <c r="AC75" s="412"/>
      <c r="AD75" s="413"/>
      <c r="AE75" s="413"/>
      <c r="AF75" s="414"/>
      <c r="AG75" s="412"/>
      <c r="AH75" s="413"/>
      <c r="AI75" s="413"/>
      <c r="AJ75" s="414"/>
      <c r="AK75" s="412"/>
      <c r="AL75" s="413"/>
      <c r="AM75" s="413"/>
      <c r="AN75" s="414"/>
      <c r="AO75" s="545"/>
      <c r="AP75" s="556"/>
      <c r="AQ75" s="587"/>
      <c r="AR75" s="589"/>
      <c r="AS75" s="591"/>
      <c r="BE75"/>
    </row>
    <row r="76" spans="2:57" ht="22.5" hidden="1" customHeight="1">
      <c r="B76" s="592">
        <v>29</v>
      </c>
      <c r="C76" s="532"/>
      <c r="D76" s="406"/>
      <c r="E76" s="407"/>
      <c r="F76" s="407"/>
      <c r="G76" s="407"/>
      <c r="H76" s="407"/>
      <c r="I76" s="407"/>
      <c r="J76" s="407"/>
      <c r="K76" s="407"/>
      <c r="L76" s="407"/>
      <c r="M76" s="407"/>
      <c r="N76" s="407"/>
      <c r="O76" s="407"/>
      <c r="P76" s="408"/>
      <c r="Q76" s="409"/>
      <c r="R76" s="410"/>
      <c r="S76" s="410"/>
      <c r="T76" s="410"/>
      <c r="U76" s="410"/>
      <c r="V76" s="410"/>
      <c r="W76" s="410"/>
      <c r="X76" s="411"/>
      <c r="Y76" s="406"/>
      <c r="Z76" s="407"/>
      <c r="AA76" s="407"/>
      <c r="AB76" s="408"/>
      <c r="AC76" s="406"/>
      <c r="AD76" s="407"/>
      <c r="AE76" s="407"/>
      <c r="AF76" s="408"/>
      <c r="AG76" s="406"/>
      <c r="AH76" s="407"/>
      <c r="AI76" s="407"/>
      <c r="AJ76" s="408"/>
      <c r="AK76" s="406"/>
      <c r="AL76" s="407"/>
      <c r="AM76" s="407"/>
      <c r="AN76" s="408"/>
      <c r="AO76" s="542"/>
      <c r="AP76" s="554"/>
      <c r="AQ76" s="586"/>
      <c r="AR76" s="588"/>
      <c r="AS76" s="590"/>
      <c r="BE76"/>
    </row>
    <row r="77" spans="2:57" ht="31.5" hidden="1" customHeight="1">
      <c r="B77" s="592"/>
      <c r="C77" s="532"/>
      <c r="D77" s="412"/>
      <c r="E77" s="413"/>
      <c r="F77" s="413"/>
      <c r="G77" s="413"/>
      <c r="H77" s="413"/>
      <c r="I77" s="413"/>
      <c r="J77" s="413"/>
      <c r="K77" s="413"/>
      <c r="L77" s="413"/>
      <c r="M77" s="413"/>
      <c r="N77" s="413"/>
      <c r="O77" s="413"/>
      <c r="P77" s="414"/>
      <c r="Q77" s="412"/>
      <c r="R77" s="413"/>
      <c r="S77" s="413"/>
      <c r="T77" s="413"/>
      <c r="U77" s="413"/>
      <c r="V77" s="413"/>
      <c r="W77" s="413"/>
      <c r="X77" s="414"/>
      <c r="Y77" s="412"/>
      <c r="Z77" s="413"/>
      <c r="AA77" s="413"/>
      <c r="AB77" s="414"/>
      <c r="AC77" s="412"/>
      <c r="AD77" s="413"/>
      <c r="AE77" s="413"/>
      <c r="AF77" s="414"/>
      <c r="AG77" s="412"/>
      <c r="AH77" s="413"/>
      <c r="AI77" s="413"/>
      <c r="AJ77" s="414"/>
      <c r="AK77" s="412"/>
      <c r="AL77" s="413"/>
      <c r="AM77" s="413"/>
      <c r="AN77" s="414"/>
      <c r="AO77" s="545"/>
      <c r="AP77" s="556"/>
      <c r="AQ77" s="587"/>
      <c r="AR77" s="589"/>
      <c r="AS77" s="591"/>
      <c r="BE77"/>
    </row>
    <row r="78" spans="2:57" ht="22.5" hidden="1" customHeight="1">
      <c r="B78" s="592">
        <v>30</v>
      </c>
      <c r="C78" s="532"/>
      <c r="D78" s="406"/>
      <c r="E78" s="407"/>
      <c r="F78" s="407"/>
      <c r="G78" s="407"/>
      <c r="H78" s="407"/>
      <c r="I78" s="407"/>
      <c r="J78" s="407"/>
      <c r="K78" s="407"/>
      <c r="L78" s="407"/>
      <c r="M78" s="407"/>
      <c r="N78" s="407"/>
      <c r="O78" s="407"/>
      <c r="P78" s="408"/>
      <c r="Q78" s="409"/>
      <c r="R78" s="410"/>
      <c r="S78" s="410"/>
      <c r="T78" s="410"/>
      <c r="U78" s="410"/>
      <c r="V78" s="410"/>
      <c r="W78" s="410"/>
      <c r="X78" s="411"/>
      <c r="Y78" s="406"/>
      <c r="Z78" s="407"/>
      <c r="AA78" s="407"/>
      <c r="AB78" s="408"/>
      <c r="AC78" s="406"/>
      <c r="AD78" s="407"/>
      <c r="AE78" s="407"/>
      <c r="AF78" s="408"/>
      <c r="AG78" s="406"/>
      <c r="AH78" s="407"/>
      <c r="AI78" s="407"/>
      <c r="AJ78" s="408"/>
      <c r="AK78" s="406"/>
      <c r="AL78" s="407"/>
      <c r="AM78" s="407"/>
      <c r="AN78" s="408"/>
      <c r="AO78" s="542"/>
      <c r="AP78" s="554"/>
      <c r="AQ78" s="586"/>
      <c r="AR78" s="588"/>
      <c r="AS78" s="590"/>
      <c r="BE78"/>
    </row>
    <row r="79" spans="2:57" ht="31.5" hidden="1" customHeight="1" thickBot="1">
      <c r="B79" s="610"/>
      <c r="C79" s="611"/>
      <c r="D79" s="581"/>
      <c r="E79" s="582"/>
      <c r="F79" s="582"/>
      <c r="G79" s="582"/>
      <c r="H79" s="582"/>
      <c r="I79" s="582"/>
      <c r="J79" s="582"/>
      <c r="K79" s="582"/>
      <c r="L79" s="582"/>
      <c r="M79" s="582"/>
      <c r="N79" s="582"/>
      <c r="O79" s="582"/>
      <c r="P79" s="583"/>
      <c r="Q79" s="412"/>
      <c r="R79" s="413"/>
      <c r="S79" s="413"/>
      <c r="T79" s="413"/>
      <c r="U79" s="413"/>
      <c r="V79" s="413"/>
      <c r="W79" s="413"/>
      <c r="X79" s="414"/>
      <c r="Y79" s="581"/>
      <c r="Z79" s="582"/>
      <c r="AA79" s="582"/>
      <c r="AB79" s="583"/>
      <c r="AC79" s="581"/>
      <c r="AD79" s="582"/>
      <c r="AE79" s="582"/>
      <c r="AF79" s="583"/>
      <c r="AG79" s="581"/>
      <c r="AH79" s="582"/>
      <c r="AI79" s="582"/>
      <c r="AJ79" s="583"/>
      <c r="AK79" s="581"/>
      <c r="AL79" s="582"/>
      <c r="AM79" s="582"/>
      <c r="AN79" s="583"/>
      <c r="AO79" s="481"/>
      <c r="AP79" s="606"/>
      <c r="AQ79" s="607"/>
      <c r="AR79" s="608"/>
      <c r="AS79" s="609"/>
      <c r="BE79"/>
    </row>
    <row r="80" spans="2:57" ht="15.75" hidden="1" thickBot="1">
      <c r="B80" s="612" t="s">
        <v>33</v>
      </c>
      <c r="C80" s="613"/>
      <c r="D80" s="613"/>
      <c r="E80" s="614"/>
      <c r="F80" s="615" t="s">
        <v>2</v>
      </c>
      <c r="G80" s="613"/>
      <c r="H80" s="613"/>
      <c r="I80" s="613"/>
      <c r="J80" s="613"/>
      <c r="K80" s="613"/>
      <c r="L80" s="613"/>
      <c r="M80" s="613"/>
      <c r="N80" s="613"/>
      <c r="O80" s="613"/>
      <c r="P80" s="613"/>
      <c r="Q80" s="613"/>
      <c r="R80" s="613"/>
      <c r="S80" s="613"/>
      <c r="T80" s="613"/>
      <c r="U80" s="614"/>
      <c r="V80" s="615" t="s">
        <v>3</v>
      </c>
      <c r="W80" s="613"/>
      <c r="X80" s="614"/>
      <c r="Y80" s="615" t="s">
        <v>34</v>
      </c>
      <c r="Z80" s="613"/>
      <c r="AA80" s="614"/>
      <c r="AB80" s="615" t="s">
        <v>35</v>
      </c>
      <c r="AC80" s="613"/>
      <c r="AD80" s="613"/>
      <c r="AE80" s="613"/>
      <c r="AF80" s="613"/>
      <c r="AG80" s="613"/>
      <c r="AH80" s="613"/>
      <c r="AI80" s="613"/>
      <c r="AJ80" s="613"/>
      <c r="AK80" s="613"/>
      <c r="AL80" s="613"/>
      <c r="AM80" s="613"/>
      <c r="AN80" s="613"/>
      <c r="AO80" s="613"/>
      <c r="AP80" s="613"/>
      <c r="AQ80" s="613"/>
      <c r="AR80" s="613"/>
      <c r="AS80" s="616"/>
      <c r="BE80"/>
    </row>
    <row r="81" spans="2:57" ht="24.75" hidden="1" customHeight="1">
      <c r="B81" s="617"/>
      <c r="C81" s="618"/>
      <c r="D81" s="618"/>
      <c r="E81" s="619"/>
      <c r="F81" s="620"/>
      <c r="G81" s="618"/>
      <c r="H81" s="618"/>
      <c r="I81" s="618"/>
      <c r="J81" s="618"/>
      <c r="K81" s="618"/>
      <c r="L81" s="618"/>
      <c r="M81" s="618"/>
      <c r="N81" s="618"/>
      <c r="O81" s="618"/>
      <c r="P81" s="618"/>
      <c r="Q81" s="618"/>
      <c r="R81" s="618"/>
      <c r="S81" s="618"/>
      <c r="T81" s="618"/>
      <c r="U81" s="619"/>
      <c r="V81" s="620"/>
      <c r="W81" s="618"/>
      <c r="X81" s="619"/>
      <c r="Y81" s="620"/>
      <c r="Z81" s="618"/>
      <c r="AA81" s="619"/>
      <c r="AB81" s="620"/>
      <c r="AC81" s="618"/>
      <c r="AD81" s="618"/>
      <c r="AE81" s="618"/>
      <c r="AF81" s="618"/>
      <c r="AG81" s="618"/>
      <c r="AH81" s="618"/>
      <c r="AI81" s="618"/>
      <c r="AJ81" s="618"/>
      <c r="AK81" s="618"/>
      <c r="AL81" s="618"/>
      <c r="AM81" s="618"/>
      <c r="AN81" s="618"/>
      <c r="AO81" s="618"/>
      <c r="AP81" s="618"/>
      <c r="AQ81" s="618"/>
      <c r="AR81" s="618"/>
      <c r="AS81" s="621"/>
      <c r="BE81"/>
    </row>
    <row r="82" spans="2:57" ht="24.75" hidden="1" customHeight="1">
      <c r="B82" s="622"/>
      <c r="C82" s="623"/>
      <c r="D82" s="623"/>
      <c r="E82" s="624"/>
      <c r="F82" s="625"/>
      <c r="G82" s="623"/>
      <c r="H82" s="623"/>
      <c r="I82" s="623"/>
      <c r="J82" s="623"/>
      <c r="K82" s="623"/>
      <c r="L82" s="623"/>
      <c r="M82" s="623"/>
      <c r="N82" s="623"/>
      <c r="O82" s="623"/>
      <c r="P82" s="623"/>
      <c r="Q82" s="623"/>
      <c r="R82" s="623"/>
      <c r="S82" s="623"/>
      <c r="T82" s="623"/>
      <c r="U82" s="624"/>
      <c r="V82" s="625"/>
      <c r="W82" s="623"/>
      <c r="X82" s="624"/>
      <c r="Y82" s="625"/>
      <c r="Z82" s="623"/>
      <c r="AA82" s="624"/>
      <c r="AB82" s="625"/>
      <c r="AC82" s="623"/>
      <c r="AD82" s="623"/>
      <c r="AE82" s="623"/>
      <c r="AF82" s="623"/>
      <c r="AG82" s="623"/>
      <c r="AH82" s="623"/>
      <c r="AI82" s="623"/>
      <c r="AJ82" s="623"/>
      <c r="AK82" s="623"/>
      <c r="AL82" s="623"/>
      <c r="AM82" s="623"/>
      <c r="AN82" s="623"/>
      <c r="AO82" s="623"/>
      <c r="AP82" s="623"/>
      <c r="AQ82" s="623"/>
      <c r="AR82" s="623"/>
      <c r="AS82" s="626"/>
      <c r="BE82"/>
    </row>
    <row r="83" spans="2:57" ht="24.75" hidden="1" customHeight="1">
      <c r="B83" s="622"/>
      <c r="C83" s="623"/>
      <c r="D83" s="623"/>
      <c r="E83" s="624"/>
      <c r="F83" s="625"/>
      <c r="G83" s="623"/>
      <c r="H83" s="623"/>
      <c r="I83" s="623"/>
      <c r="J83" s="623"/>
      <c r="K83" s="623"/>
      <c r="L83" s="623"/>
      <c r="M83" s="623"/>
      <c r="N83" s="623"/>
      <c r="O83" s="623"/>
      <c r="P83" s="623"/>
      <c r="Q83" s="623"/>
      <c r="R83" s="623"/>
      <c r="S83" s="623"/>
      <c r="T83" s="623"/>
      <c r="U83" s="624"/>
      <c r="V83" s="625"/>
      <c r="W83" s="623"/>
      <c r="X83" s="624"/>
      <c r="Y83" s="625"/>
      <c r="Z83" s="623"/>
      <c r="AA83" s="624"/>
      <c r="AB83" s="625"/>
      <c r="AC83" s="623"/>
      <c r="AD83" s="623"/>
      <c r="AE83" s="623"/>
      <c r="AF83" s="623"/>
      <c r="AG83" s="623"/>
      <c r="AH83" s="623"/>
      <c r="AI83" s="623"/>
      <c r="AJ83" s="623"/>
      <c r="AK83" s="623"/>
      <c r="AL83" s="623"/>
      <c r="AM83" s="623"/>
      <c r="AN83" s="623"/>
      <c r="AO83" s="623"/>
      <c r="AP83" s="623"/>
      <c r="AQ83" s="623"/>
      <c r="AR83" s="623"/>
      <c r="AS83" s="626"/>
      <c r="BE83"/>
    </row>
    <row r="84" spans="2:57" ht="46.5" hidden="1" customHeight="1">
      <c r="B84" s="622"/>
      <c r="C84" s="623"/>
      <c r="D84" s="623"/>
      <c r="E84" s="624"/>
      <c r="F84" s="625"/>
      <c r="G84" s="623"/>
      <c r="H84" s="623"/>
      <c r="I84" s="623"/>
      <c r="J84" s="623"/>
      <c r="K84" s="623"/>
      <c r="L84" s="623"/>
      <c r="M84" s="623"/>
      <c r="N84" s="623"/>
      <c r="O84" s="623"/>
      <c r="P84" s="623"/>
      <c r="Q84" s="623"/>
      <c r="R84" s="623"/>
      <c r="S84" s="623"/>
      <c r="T84" s="623"/>
      <c r="U84" s="624"/>
      <c r="V84" s="625"/>
      <c r="W84" s="623"/>
      <c r="X84" s="624"/>
      <c r="Y84" s="625"/>
      <c r="Z84" s="623"/>
      <c r="AA84" s="624"/>
      <c r="AB84" s="625"/>
      <c r="AC84" s="623"/>
      <c r="AD84" s="623"/>
      <c r="AE84" s="623"/>
      <c r="AF84" s="623"/>
      <c r="AG84" s="623"/>
      <c r="AH84" s="623"/>
      <c r="AI84" s="623"/>
      <c r="AJ84" s="623"/>
      <c r="AK84" s="623"/>
      <c r="AL84" s="623"/>
      <c r="AM84" s="623"/>
      <c r="AN84" s="623"/>
      <c r="AO84" s="623"/>
      <c r="AP84" s="623"/>
      <c r="AQ84" s="623"/>
      <c r="AR84" s="623"/>
      <c r="AS84" s="626"/>
      <c r="BE84"/>
    </row>
    <row r="85" spans="2:57" ht="46.5" hidden="1" customHeight="1">
      <c r="B85" s="622"/>
      <c r="C85" s="623"/>
      <c r="D85" s="623"/>
      <c r="E85" s="624"/>
      <c r="F85" s="625"/>
      <c r="G85" s="623"/>
      <c r="H85" s="623"/>
      <c r="I85" s="623"/>
      <c r="J85" s="623"/>
      <c r="K85" s="623"/>
      <c r="L85" s="623"/>
      <c r="M85" s="623"/>
      <c r="N85" s="623"/>
      <c r="O85" s="623"/>
      <c r="P85" s="623"/>
      <c r="Q85" s="623"/>
      <c r="R85" s="623"/>
      <c r="S85" s="623"/>
      <c r="T85" s="623"/>
      <c r="U85" s="624"/>
      <c r="V85" s="625"/>
      <c r="W85" s="623"/>
      <c r="X85" s="624"/>
      <c r="Y85" s="625"/>
      <c r="Z85" s="623"/>
      <c r="AA85" s="624"/>
      <c r="AB85" s="625"/>
      <c r="AC85" s="623"/>
      <c r="AD85" s="623"/>
      <c r="AE85" s="623"/>
      <c r="AF85" s="623"/>
      <c r="AG85" s="623"/>
      <c r="AH85" s="623"/>
      <c r="AI85" s="623"/>
      <c r="AJ85" s="623"/>
      <c r="AK85" s="623"/>
      <c r="AL85" s="623"/>
      <c r="AM85" s="623"/>
      <c r="AN85" s="623"/>
      <c r="AO85" s="623"/>
      <c r="AP85" s="623"/>
      <c r="AQ85" s="623"/>
      <c r="AR85" s="623"/>
      <c r="AS85" s="626"/>
      <c r="BE85"/>
    </row>
    <row r="86" spans="2:57" ht="46.5" hidden="1" customHeight="1" thickBot="1">
      <c r="B86" s="622"/>
      <c r="C86" s="623"/>
      <c r="D86" s="623"/>
      <c r="E86" s="624"/>
      <c r="F86" s="625"/>
      <c r="G86" s="623"/>
      <c r="H86" s="623"/>
      <c r="I86" s="623"/>
      <c r="J86" s="623"/>
      <c r="K86" s="623"/>
      <c r="L86" s="623"/>
      <c r="M86" s="623"/>
      <c r="N86" s="623"/>
      <c r="O86" s="623"/>
      <c r="P86" s="623"/>
      <c r="Q86" s="623"/>
      <c r="R86" s="623"/>
      <c r="S86" s="623"/>
      <c r="T86" s="623"/>
      <c r="U86" s="624"/>
      <c r="V86" s="625"/>
      <c r="W86" s="623"/>
      <c r="X86" s="624"/>
      <c r="Y86" s="625"/>
      <c r="Z86" s="623"/>
      <c r="AA86" s="624"/>
      <c r="AB86" s="625"/>
      <c r="AC86" s="623"/>
      <c r="AD86" s="623"/>
      <c r="AE86" s="623"/>
      <c r="AF86" s="623"/>
      <c r="AG86" s="623"/>
      <c r="AH86" s="623"/>
      <c r="AI86" s="623"/>
      <c r="AJ86" s="623"/>
      <c r="AK86" s="623"/>
      <c r="AL86" s="623"/>
      <c r="AM86" s="623"/>
      <c r="AN86" s="623"/>
      <c r="AO86" s="623"/>
      <c r="AP86" s="623"/>
      <c r="AQ86" s="623"/>
      <c r="AR86" s="623"/>
      <c r="AS86" s="626"/>
      <c r="BE86"/>
    </row>
    <row r="87" spans="2:57">
      <c r="B87" s="612" t="s">
        <v>36</v>
      </c>
      <c r="C87" s="613"/>
      <c r="D87" s="613"/>
      <c r="E87" s="613"/>
      <c r="F87" s="613"/>
      <c r="G87" s="613"/>
      <c r="H87" s="613"/>
      <c r="I87" s="613"/>
      <c r="J87" s="613"/>
      <c r="K87" s="613"/>
      <c r="L87" s="613"/>
      <c r="M87" s="613"/>
      <c r="N87" s="613"/>
      <c r="O87" s="613"/>
      <c r="P87" s="613"/>
      <c r="Q87" s="613"/>
      <c r="R87" s="613"/>
      <c r="S87" s="613"/>
      <c r="T87" s="613"/>
      <c r="U87" s="613"/>
      <c r="V87" s="613"/>
      <c r="W87" s="613"/>
      <c r="X87" s="613"/>
      <c r="Y87" s="613"/>
      <c r="Z87" s="613"/>
      <c r="AA87" s="613"/>
      <c r="AB87" s="613"/>
      <c r="AC87" s="613"/>
      <c r="AD87" s="613"/>
      <c r="AE87" s="613"/>
      <c r="AF87" s="613"/>
      <c r="AG87" s="613"/>
      <c r="AH87" s="613"/>
      <c r="AI87" s="613"/>
      <c r="AJ87" s="613"/>
      <c r="AK87" s="613"/>
      <c r="AL87" s="613"/>
      <c r="AM87" s="613"/>
      <c r="AN87" s="613"/>
      <c r="AO87" s="613"/>
      <c r="AP87" s="613"/>
      <c r="AQ87" s="613"/>
      <c r="AR87" s="613"/>
      <c r="AS87" s="616"/>
      <c r="BE87"/>
    </row>
    <row r="88" spans="2:57" ht="114.75" customHeight="1" thickBot="1">
      <c r="B88" s="672"/>
      <c r="C88" s="673"/>
      <c r="D88" s="673"/>
      <c r="E88" s="673"/>
      <c r="F88" s="673"/>
      <c r="G88" s="673"/>
      <c r="H88" s="673"/>
      <c r="I88" s="673"/>
      <c r="J88" s="673"/>
      <c r="K88" s="673"/>
      <c r="L88" s="673"/>
      <c r="M88" s="673"/>
      <c r="N88" s="673"/>
      <c r="O88" s="673"/>
      <c r="P88" s="673"/>
      <c r="Q88" s="673"/>
      <c r="R88" s="673"/>
      <c r="S88" s="673"/>
      <c r="T88" s="673"/>
      <c r="U88" s="673"/>
      <c r="V88" s="673"/>
      <c r="W88" s="673"/>
      <c r="X88" s="673"/>
      <c r="Y88" s="673"/>
      <c r="Z88" s="673"/>
      <c r="AA88" s="673"/>
      <c r="AB88" s="673"/>
      <c r="AC88" s="673"/>
      <c r="AD88" s="673"/>
      <c r="AE88" s="673"/>
      <c r="AF88" s="673"/>
      <c r="AG88" s="673"/>
      <c r="AH88" s="673"/>
      <c r="AI88" s="673"/>
      <c r="AJ88" s="673"/>
      <c r="AK88" s="673"/>
      <c r="AL88" s="673"/>
      <c r="AM88" s="673"/>
      <c r="AN88" s="673"/>
      <c r="AO88" s="673"/>
      <c r="AP88" s="673"/>
      <c r="AQ88" s="673"/>
      <c r="AR88" s="673"/>
      <c r="AS88" s="674"/>
      <c r="BE88"/>
    </row>
    <row r="89" spans="2:57" ht="8.25" customHeight="1">
      <c r="B89" s="9"/>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14"/>
      <c r="BE89"/>
    </row>
    <row r="90" spans="2:57" ht="46.5" customHeight="1">
      <c r="B90" s="10"/>
      <c r="C90" s="388" t="s">
        <v>44</v>
      </c>
      <c r="D90" s="386"/>
      <c r="E90" s="386"/>
      <c r="F90" s="386"/>
      <c r="G90" s="386"/>
      <c r="H90" s="386"/>
      <c r="I90" s="386"/>
      <c r="J90" s="386"/>
      <c r="K90" s="386"/>
      <c r="L90" s="386"/>
      <c r="M90" s="386"/>
      <c r="N90" s="386"/>
      <c r="O90" s="386"/>
      <c r="P90" s="386"/>
      <c r="Q90" s="386"/>
      <c r="R90" s="386"/>
      <c r="S90" s="386"/>
      <c r="T90" s="386"/>
      <c r="U90" s="386"/>
      <c r="V90" s="386"/>
      <c r="W90" s="387"/>
      <c r="X90" s="406" t="s">
        <v>1706</v>
      </c>
      <c r="Y90" s="407"/>
      <c r="Z90" s="407"/>
      <c r="AA90" s="407"/>
      <c r="AB90" s="407"/>
      <c r="AC90" s="407"/>
      <c r="AD90" s="407"/>
      <c r="AE90" s="407"/>
      <c r="AF90" s="407"/>
      <c r="AG90" s="407"/>
      <c r="AH90" s="407"/>
      <c r="AI90" s="407"/>
      <c r="AJ90" s="407"/>
      <c r="AK90" s="407"/>
      <c r="AL90" s="407"/>
      <c r="AM90" s="407"/>
      <c r="AN90" s="407"/>
      <c r="AO90" s="407"/>
      <c r="AP90" s="407"/>
      <c r="AQ90" s="407"/>
      <c r="AR90" s="408"/>
      <c r="AS90" s="8"/>
      <c r="BE90"/>
    </row>
    <row r="91" spans="2:57" ht="46.5" customHeight="1">
      <c r="B91" s="10"/>
      <c r="C91" s="473" t="s">
        <v>40</v>
      </c>
      <c r="D91" s="438"/>
      <c r="E91" s="438"/>
      <c r="F91" s="438"/>
      <c r="G91" s="438"/>
      <c r="H91" s="438"/>
      <c r="I91" s="449"/>
      <c r="J91" s="473" t="s">
        <v>41</v>
      </c>
      <c r="K91" s="438"/>
      <c r="L91" s="438"/>
      <c r="M91" s="438"/>
      <c r="N91" s="438"/>
      <c r="O91" s="438"/>
      <c r="P91" s="449"/>
      <c r="Q91" s="473" t="s">
        <v>42</v>
      </c>
      <c r="R91" s="438"/>
      <c r="S91" s="438"/>
      <c r="T91" s="438"/>
      <c r="U91" s="438"/>
      <c r="V91" s="438"/>
      <c r="W91" s="449"/>
      <c r="X91" s="473" t="s">
        <v>40</v>
      </c>
      <c r="Y91" s="438"/>
      <c r="Z91" s="438"/>
      <c r="AA91" s="438"/>
      <c r="AB91" s="438"/>
      <c r="AC91" s="438"/>
      <c r="AD91" s="449"/>
      <c r="AE91" s="473" t="s">
        <v>41</v>
      </c>
      <c r="AF91" s="438"/>
      <c r="AG91" s="438"/>
      <c r="AH91" s="438"/>
      <c r="AI91" s="438"/>
      <c r="AJ91" s="438"/>
      <c r="AK91" s="449"/>
      <c r="AL91" s="473" t="s">
        <v>42</v>
      </c>
      <c r="AM91" s="438"/>
      <c r="AN91" s="438"/>
      <c r="AO91" s="438"/>
      <c r="AP91" s="438"/>
      <c r="AQ91" s="438"/>
      <c r="AR91" s="449"/>
      <c r="AS91" s="11"/>
      <c r="BE91"/>
    </row>
    <row r="92" spans="2:57" ht="46.5" customHeight="1">
      <c r="B92" s="10"/>
      <c r="C92" s="517" t="str">
        <f>'Lot Register'!$U$13</f>
        <v>Jan van Wyk</v>
      </c>
      <c r="D92" s="518"/>
      <c r="E92" s="518"/>
      <c r="F92" s="518"/>
      <c r="G92" s="518"/>
      <c r="H92" s="518"/>
      <c r="I92" s="519"/>
      <c r="J92" s="517"/>
      <c r="K92" s="518"/>
      <c r="L92" s="518"/>
      <c r="M92" s="518"/>
      <c r="N92" s="518"/>
      <c r="O92" s="518"/>
      <c r="P92" s="519"/>
      <c r="Q92" s="520"/>
      <c r="R92" s="521"/>
      <c r="S92" s="521"/>
      <c r="T92" s="521"/>
      <c r="U92" s="521"/>
      <c r="V92" s="521"/>
      <c r="W92" s="522"/>
      <c r="X92" s="517" t="str">
        <f>'Lot Register'!$U$12</f>
        <v>TBA</v>
      </c>
      <c r="Y92" s="518"/>
      <c r="Z92" s="518"/>
      <c r="AA92" s="518"/>
      <c r="AB92" s="518"/>
      <c r="AC92" s="518"/>
      <c r="AD92" s="519"/>
      <c r="AE92" s="517"/>
      <c r="AF92" s="518"/>
      <c r="AG92" s="518"/>
      <c r="AH92" s="518"/>
      <c r="AI92" s="518"/>
      <c r="AJ92" s="518"/>
      <c r="AK92" s="519"/>
      <c r="AL92" s="520"/>
      <c r="AM92" s="521"/>
      <c r="AN92" s="521"/>
      <c r="AO92" s="521"/>
      <c r="AP92" s="521"/>
      <c r="AQ92" s="521"/>
      <c r="AR92" s="522"/>
      <c r="AS92" s="8"/>
      <c r="BE92"/>
    </row>
    <row r="93" spans="2:57" ht="10.5" customHeight="1" thickBot="1">
      <c r="B93" s="12"/>
      <c r="C93" s="13"/>
      <c r="D93" s="13"/>
      <c r="E93" s="13"/>
      <c r="F93" s="13"/>
      <c r="G93" s="13"/>
      <c r="H93" s="13"/>
      <c r="I93" s="13"/>
      <c r="J93" s="13"/>
      <c r="K93" s="13"/>
      <c r="L93" s="13"/>
      <c r="M93" s="13"/>
      <c r="N93" s="13"/>
      <c r="O93" s="13"/>
      <c r="P93" s="13"/>
      <c r="Q93" s="13"/>
      <c r="R93" s="13"/>
      <c r="S93" s="13"/>
      <c r="T93" s="13"/>
      <c r="U93" s="13"/>
      <c r="V93" s="13"/>
      <c r="W93" s="13"/>
      <c r="X93" s="13"/>
      <c r="Y93" s="13"/>
      <c r="Z93" s="13"/>
      <c r="AA93" s="13"/>
      <c r="AB93" s="13"/>
      <c r="AC93" s="13"/>
      <c r="AD93" s="13"/>
      <c r="AE93" s="13"/>
      <c r="AF93" s="13"/>
      <c r="AG93" s="13"/>
      <c r="AH93" s="13"/>
      <c r="AI93" s="13"/>
      <c r="AJ93" s="13"/>
      <c r="AK93" s="13"/>
      <c r="AL93" s="13"/>
      <c r="AM93" s="13"/>
      <c r="AN93" s="13"/>
      <c r="AO93" s="13"/>
      <c r="AP93" s="13"/>
      <c r="AQ93" s="13"/>
      <c r="AR93" s="13"/>
      <c r="AS93" s="15"/>
      <c r="BE93"/>
    </row>
    <row r="94" spans="2:57">
      <c r="C94" s="5"/>
      <c r="D94" s="5"/>
      <c r="E94" s="5"/>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BE94"/>
    </row>
    <row r="95" spans="2:57">
      <c r="C95" s="5"/>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BE95"/>
    </row>
    <row r="96" spans="2:57">
      <c r="BE96"/>
    </row>
    <row r="97" spans="3:57">
      <c r="BE97"/>
    </row>
    <row r="98" spans="3:57">
      <c r="C98" s="7"/>
      <c r="BE98"/>
    </row>
    <row r="99" spans="3:57">
      <c r="C99" s="7"/>
      <c r="BE99"/>
    </row>
    <row r="100" spans="3:57">
      <c r="C100" s="7"/>
      <c r="BE100"/>
    </row>
    <row r="101" spans="3:57">
      <c r="C101" s="7"/>
      <c r="BE101"/>
    </row>
    <row r="102" spans="3:57">
      <c r="BE102"/>
    </row>
    <row r="103" spans="3:57">
      <c r="BE103"/>
    </row>
    <row r="104" spans="3:57">
      <c r="BE104"/>
    </row>
    <row r="105" spans="3:57">
      <c r="BE105"/>
    </row>
    <row r="106" spans="3:57">
      <c r="BE106"/>
    </row>
  </sheetData>
  <sheetProtection selectLockedCells="1" autoFilter="0"/>
  <mergeCells count="469">
    <mergeCell ref="C92:I92"/>
    <mergeCell ref="J92:P92"/>
    <mergeCell ref="Q92:W92"/>
    <mergeCell ref="X92:AD92"/>
    <mergeCell ref="AE92:AK92"/>
    <mergeCell ref="AL92:AR92"/>
    <mergeCell ref="B88:AS88"/>
    <mergeCell ref="C90:W90"/>
    <mergeCell ref="X90:AR90"/>
    <mergeCell ref="C91:I91"/>
    <mergeCell ref="J91:P91"/>
    <mergeCell ref="Q91:W91"/>
    <mergeCell ref="X91:AD91"/>
    <mergeCell ref="AE91:AK91"/>
    <mergeCell ref="AL91:AR91"/>
    <mergeCell ref="B86:E86"/>
    <mergeCell ref="F86:U86"/>
    <mergeCell ref="V86:X86"/>
    <mergeCell ref="Y86:AA86"/>
    <mergeCell ref="AB86:AS86"/>
    <mergeCell ref="B87:AS87"/>
    <mergeCell ref="B84:E84"/>
    <mergeCell ref="F84:U84"/>
    <mergeCell ref="V84:X84"/>
    <mergeCell ref="Y84:AA84"/>
    <mergeCell ref="AB84:AS84"/>
    <mergeCell ref="B85:E85"/>
    <mergeCell ref="F85:U85"/>
    <mergeCell ref="V85:X85"/>
    <mergeCell ref="Y85:AA85"/>
    <mergeCell ref="AB85:AS85"/>
    <mergeCell ref="B82:E82"/>
    <mergeCell ref="F82:U82"/>
    <mergeCell ref="V82:X82"/>
    <mergeCell ref="Y82:AA82"/>
    <mergeCell ref="AB82:AS82"/>
    <mergeCell ref="B83:E83"/>
    <mergeCell ref="F83:U83"/>
    <mergeCell ref="V83:X83"/>
    <mergeCell ref="Y83:AA83"/>
    <mergeCell ref="AB83:AS83"/>
    <mergeCell ref="B80:E80"/>
    <mergeCell ref="F80:U80"/>
    <mergeCell ref="V80:X80"/>
    <mergeCell ref="Y80:AA80"/>
    <mergeCell ref="AB80:AS80"/>
    <mergeCell ref="B81:E81"/>
    <mergeCell ref="F81:U81"/>
    <mergeCell ref="V81:X81"/>
    <mergeCell ref="Y81:AA81"/>
    <mergeCell ref="AB81:AS81"/>
    <mergeCell ref="AK78:AN79"/>
    <mergeCell ref="AO78:AP79"/>
    <mergeCell ref="AQ78:AQ79"/>
    <mergeCell ref="AR78:AR79"/>
    <mergeCell ref="AS78:AS79"/>
    <mergeCell ref="Y79:AB79"/>
    <mergeCell ref="B78:C79"/>
    <mergeCell ref="D78:P79"/>
    <mergeCell ref="Q78:X79"/>
    <mergeCell ref="Y78:AB78"/>
    <mergeCell ref="AC78:AF79"/>
    <mergeCell ref="AG78:AJ79"/>
    <mergeCell ref="AK76:AN77"/>
    <mergeCell ref="AO76:AP77"/>
    <mergeCell ref="AQ76:AQ77"/>
    <mergeCell ref="AR76:AR77"/>
    <mergeCell ref="AS76:AS77"/>
    <mergeCell ref="Y77:AB77"/>
    <mergeCell ref="B76:C77"/>
    <mergeCell ref="D76:P77"/>
    <mergeCell ref="Q76:X77"/>
    <mergeCell ref="Y76:AB76"/>
    <mergeCell ref="AC76:AF77"/>
    <mergeCell ref="AG76:AJ77"/>
    <mergeCell ref="AK74:AN75"/>
    <mergeCell ref="AO74:AP75"/>
    <mergeCell ref="AQ74:AQ75"/>
    <mergeCell ref="AR74:AR75"/>
    <mergeCell ref="AS74:AS75"/>
    <mergeCell ref="Y75:AB75"/>
    <mergeCell ref="B74:C75"/>
    <mergeCell ref="D74:P75"/>
    <mergeCell ref="Q74:X75"/>
    <mergeCell ref="Y74:AB74"/>
    <mergeCell ref="AC74:AF75"/>
    <mergeCell ref="AG74:AJ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J51"/>
    <mergeCell ref="AK48:AN49"/>
    <mergeCell ref="AO48:AP49"/>
    <mergeCell ref="AQ48:AQ49"/>
    <mergeCell ref="AR48:AR49"/>
    <mergeCell ref="AS48:AS49"/>
    <mergeCell ref="Y49:AB49"/>
    <mergeCell ref="B48:C49"/>
    <mergeCell ref="D48:P49"/>
    <mergeCell ref="Q48:X49"/>
    <mergeCell ref="Y48:AB48"/>
    <mergeCell ref="AC48:AJ49"/>
    <mergeCell ref="AK46:AN47"/>
    <mergeCell ref="AO46:AP47"/>
    <mergeCell ref="AQ46:AQ47"/>
    <mergeCell ref="AR46:AR47"/>
    <mergeCell ref="AS46:AS47"/>
    <mergeCell ref="Y47:AB47"/>
    <mergeCell ref="B46:C47"/>
    <mergeCell ref="D46:P47"/>
    <mergeCell ref="Q46:X47"/>
    <mergeCell ref="Y46:AB46"/>
    <mergeCell ref="AC46:AJ47"/>
    <mergeCell ref="AK44:AN45"/>
    <mergeCell ref="AO44:AP45"/>
    <mergeCell ref="AQ44:AQ45"/>
    <mergeCell ref="AR44:AR45"/>
    <mergeCell ref="AS44:AS45"/>
    <mergeCell ref="Y45:AB45"/>
    <mergeCell ref="B44:C45"/>
    <mergeCell ref="D44:P45"/>
    <mergeCell ref="Q44:X45"/>
    <mergeCell ref="Y44:AB44"/>
    <mergeCell ref="AC44:AJ45"/>
    <mergeCell ref="AK42:AN43"/>
    <mergeCell ref="AO42:AP43"/>
    <mergeCell ref="AQ42:AQ43"/>
    <mergeCell ref="AR42:AR43"/>
    <mergeCell ref="AS42:AS43"/>
    <mergeCell ref="Y43:AB43"/>
    <mergeCell ref="B42:C43"/>
    <mergeCell ref="D42:P43"/>
    <mergeCell ref="Q42:X43"/>
    <mergeCell ref="Y42:AB42"/>
    <mergeCell ref="AC42:AJ43"/>
    <mergeCell ref="AK40:AN41"/>
    <mergeCell ref="AO40:AP41"/>
    <mergeCell ref="AQ40:AQ41"/>
    <mergeCell ref="AR40:AR41"/>
    <mergeCell ref="AS40:AS41"/>
    <mergeCell ref="Y41:AB41"/>
    <mergeCell ref="B40:C41"/>
    <mergeCell ref="D40:P41"/>
    <mergeCell ref="Q40:X41"/>
    <mergeCell ref="Y40:AB40"/>
    <mergeCell ref="AC40:AJ41"/>
    <mergeCell ref="AK38:AN39"/>
    <mergeCell ref="AO38:AP39"/>
    <mergeCell ref="AQ38:AQ39"/>
    <mergeCell ref="AR38:AR39"/>
    <mergeCell ref="AS38:AS39"/>
    <mergeCell ref="Y39:AB39"/>
    <mergeCell ref="B38:C39"/>
    <mergeCell ref="D38:P39"/>
    <mergeCell ref="Q38:X39"/>
    <mergeCell ref="Y38:AB38"/>
    <mergeCell ref="AC38:AJ39"/>
    <mergeCell ref="AK36:AN37"/>
    <mergeCell ref="AO36:AP37"/>
    <mergeCell ref="AQ36:AQ37"/>
    <mergeCell ref="AR36:AR37"/>
    <mergeCell ref="AS36:AS37"/>
    <mergeCell ref="Y37:AB37"/>
    <mergeCell ref="B36:C37"/>
    <mergeCell ref="D36:P37"/>
    <mergeCell ref="Q36:X37"/>
    <mergeCell ref="Y36:AB36"/>
    <mergeCell ref="AC36:AJ37"/>
    <mergeCell ref="AK34:AN35"/>
    <mergeCell ref="AO34:AP35"/>
    <mergeCell ref="AQ34:AQ35"/>
    <mergeCell ref="AR34:AR35"/>
    <mergeCell ref="AS34:AS35"/>
    <mergeCell ref="Y35:AB35"/>
    <mergeCell ref="AO32:AP33"/>
    <mergeCell ref="AQ32:AQ33"/>
    <mergeCell ref="AR32:AR33"/>
    <mergeCell ref="AS32:AS33"/>
    <mergeCell ref="Y33:AB33"/>
    <mergeCell ref="AK32:AN33"/>
    <mergeCell ref="B34:C35"/>
    <mergeCell ref="D34:P35"/>
    <mergeCell ref="Q34:X35"/>
    <mergeCell ref="Y34:AB34"/>
    <mergeCell ref="AC34:AJ35"/>
    <mergeCell ref="B32:C33"/>
    <mergeCell ref="D32:P33"/>
    <mergeCell ref="Q32:X33"/>
    <mergeCell ref="Y32:AB32"/>
    <mergeCell ref="AC32:AJ33"/>
    <mergeCell ref="AK30:AN31"/>
    <mergeCell ref="AO30:AP31"/>
    <mergeCell ref="AQ30:AQ31"/>
    <mergeCell ref="AR30:AR31"/>
    <mergeCell ref="AS30:AS31"/>
    <mergeCell ref="Y31:AB31"/>
    <mergeCell ref="AO28:AP29"/>
    <mergeCell ref="AQ28:AQ29"/>
    <mergeCell ref="AR28:AR29"/>
    <mergeCell ref="AS28:AS29"/>
    <mergeCell ref="Y29:AB29"/>
    <mergeCell ref="AK28:AN29"/>
    <mergeCell ref="B30:C31"/>
    <mergeCell ref="D30:P31"/>
    <mergeCell ref="Q30:X31"/>
    <mergeCell ref="Y30:AB30"/>
    <mergeCell ref="AC30:AJ31"/>
    <mergeCell ref="B28:C29"/>
    <mergeCell ref="D28:P29"/>
    <mergeCell ref="Q28:X29"/>
    <mergeCell ref="Y28:AB28"/>
    <mergeCell ref="AC28:AJ29"/>
    <mergeCell ref="AK26:AN27"/>
    <mergeCell ref="AO26:AP27"/>
    <mergeCell ref="AQ26:AQ27"/>
    <mergeCell ref="AR26:AR27"/>
    <mergeCell ref="AS26:AS27"/>
    <mergeCell ref="Y27:AB27"/>
    <mergeCell ref="AO24:AP25"/>
    <mergeCell ref="AQ24:AQ25"/>
    <mergeCell ref="AR24:AR25"/>
    <mergeCell ref="AS24:AS25"/>
    <mergeCell ref="Y25:AB25"/>
    <mergeCell ref="AK24:AN25"/>
    <mergeCell ref="B26:C27"/>
    <mergeCell ref="D26:P27"/>
    <mergeCell ref="Q26:X27"/>
    <mergeCell ref="Y26:AB26"/>
    <mergeCell ref="AC26:AJ27"/>
    <mergeCell ref="B24:C25"/>
    <mergeCell ref="D24:P25"/>
    <mergeCell ref="Q24:X25"/>
    <mergeCell ref="Y24:AB24"/>
    <mergeCell ref="AC24:AJ25"/>
    <mergeCell ref="AK22:AN23"/>
    <mergeCell ref="AO22:AP23"/>
    <mergeCell ref="AQ22:AQ23"/>
    <mergeCell ref="AR22:AR23"/>
    <mergeCell ref="AS22:AS23"/>
    <mergeCell ref="Y23:AB23"/>
    <mergeCell ref="AO20:AP21"/>
    <mergeCell ref="AQ20:AQ21"/>
    <mergeCell ref="AR20:AR21"/>
    <mergeCell ref="AS20:AS21"/>
    <mergeCell ref="Y21:AB21"/>
    <mergeCell ref="AK20:AN21"/>
    <mergeCell ref="B22:C23"/>
    <mergeCell ref="D22:P23"/>
    <mergeCell ref="Q22:X23"/>
    <mergeCell ref="Y22:AB22"/>
    <mergeCell ref="AC22:AJ23"/>
    <mergeCell ref="B20:C21"/>
    <mergeCell ref="D20:P21"/>
    <mergeCell ref="Q20:X21"/>
    <mergeCell ref="Y20:AB20"/>
    <mergeCell ref="AC20:AJ21"/>
    <mergeCell ref="AK18:AN19"/>
    <mergeCell ref="AO18:AP19"/>
    <mergeCell ref="AQ18:AQ19"/>
    <mergeCell ref="AR18:AR19"/>
    <mergeCell ref="AS18:AS19"/>
    <mergeCell ref="Y19:AB19"/>
    <mergeCell ref="AO16:AP17"/>
    <mergeCell ref="AQ16:AQ17"/>
    <mergeCell ref="AR16:AR17"/>
    <mergeCell ref="AS16:AS17"/>
    <mergeCell ref="Y17:AB17"/>
    <mergeCell ref="AK16:AN17"/>
    <mergeCell ref="B18:C19"/>
    <mergeCell ref="D18:P19"/>
    <mergeCell ref="Q18:X19"/>
    <mergeCell ref="Y18:AB18"/>
    <mergeCell ref="AC18:AJ19"/>
    <mergeCell ref="B16:C17"/>
    <mergeCell ref="D16:P17"/>
    <mergeCell ref="Q16:X17"/>
    <mergeCell ref="Y16:AB16"/>
    <mergeCell ref="AC16:AJ17"/>
    <mergeCell ref="AF9:AI9"/>
    <mergeCell ref="AO14:AP15"/>
    <mergeCell ref="AQ14:AQ15"/>
    <mergeCell ref="AR14:AR15"/>
    <mergeCell ref="AS14:AS15"/>
    <mergeCell ref="Y15:AB15"/>
    <mergeCell ref="AO12:AP13"/>
    <mergeCell ref="AQ12:AS13"/>
    <mergeCell ref="Y13:AB13"/>
    <mergeCell ref="AC13:AJ13"/>
    <mergeCell ref="AK13:AN13"/>
    <mergeCell ref="AC14:AJ15"/>
    <mergeCell ref="AK14:AN15"/>
    <mergeCell ref="AC10:AC11"/>
    <mergeCell ref="AD10:AE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B14:C15"/>
    <mergeCell ref="D14:P15"/>
    <mergeCell ref="Q14:X15"/>
    <mergeCell ref="Y14:AB14"/>
    <mergeCell ref="J4:Z5"/>
    <mergeCell ref="AA4:AE4"/>
    <mergeCell ref="AF4:AI4"/>
    <mergeCell ref="AJ4:AS4"/>
    <mergeCell ref="AA5:AE5"/>
    <mergeCell ref="AF5:AI5"/>
    <mergeCell ref="AJ5:AS5"/>
    <mergeCell ref="J6:L7"/>
    <mergeCell ref="M6:P9"/>
    <mergeCell ref="Q6:AE9"/>
    <mergeCell ref="AF6:AI6"/>
    <mergeCell ref="AJ6:AS6"/>
    <mergeCell ref="AF7:AI7"/>
    <mergeCell ref="AJ7:AS7"/>
    <mergeCell ref="J8:J9"/>
    <mergeCell ref="K8:K9"/>
    <mergeCell ref="L8:L9"/>
    <mergeCell ref="AF8:AI8"/>
    <mergeCell ref="AJ8:AM11"/>
    <mergeCell ref="AN8:AS11"/>
  </mergeCells>
  <conditionalFormatting sqref="AF11">
    <cfRule type="expression" dxfId="1666" priority="30">
      <formula>$V11="y"</formula>
    </cfRule>
    <cfRule type="expression" dxfId="1665" priority="31">
      <formula>$T11="y"</formula>
    </cfRule>
  </conditionalFormatting>
  <conditionalFormatting sqref="AF7">
    <cfRule type="expression" dxfId="1664" priority="34">
      <formula>$V7="y"</formula>
    </cfRule>
    <cfRule type="expression" dxfId="1663" priority="35">
      <formula>$T7="y"</formula>
    </cfRule>
  </conditionalFormatting>
  <conditionalFormatting sqref="AF9">
    <cfRule type="expression" dxfId="1662" priority="32">
      <formula>$V9="y"</formula>
    </cfRule>
    <cfRule type="expression" dxfId="1661" priority="33">
      <formula>$T9="y"</formula>
    </cfRule>
  </conditionalFormatting>
  <conditionalFormatting sqref="Y14:AB15 Y20:AB20 Y30:AB30 Y36:AB36 Y22:AB22 Y24:AB24 Y40:AB40 Y42:AB42 Y44:AB44 Y46:AB46 Y48:AB48 Y50:AB50 Y52:AB79">
    <cfRule type="expression" dxfId="1660" priority="29">
      <formula>OR(ISNUMBER(SEARCH("Hold Point",Y14)),ISNUMBER(SEARCH("Witness Point",Y14)))</formula>
    </cfRule>
  </conditionalFormatting>
  <conditionalFormatting sqref="AK14:AN15 AK18:AN25 AK30:AN79">
    <cfRule type="expression" dxfId="1659" priority="28">
      <formula>OR(Y14="Check Item",Y14="Milestone")</formula>
    </cfRule>
  </conditionalFormatting>
  <conditionalFormatting sqref="Y16:AB16">
    <cfRule type="expression" dxfId="1658" priority="27">
      <formula>OR(ISNUMBER(SEARCH("Hold Point",Y16)),ISNUMBER(SEARCH("Witness Point",Y16)))</formula>
    </cfRule>
  </conditionalFormatting>
  <conditionalFormatting sqref="AK16:AN17">
    <cfRule type="expression" dxfId="1657" priority="26">
      <formula>OR(Y16="Check Item",Y16="Milestone")</formula>
    </cfRule>
  </conditionalFormatting>
  <conditionalFormatting sqref="Y26:AB26">
    <cfRule type="expression" dxfId="1656" priority="25">
      <formula>OR(ISNUMBER(SEARCH("Hold Point",Y26)),ISNUMBER(SEARCH("Witness Point",Y26)))</formula>
    </cfRule>
  </conditionalFormatting>
  <conditionalFormatting sqref="AK26:AN27">
    <cfRule type="expression" dxfId="1655" priority="24">
      <formula>OR(Y26="Check Item",Y26="Milestone")</formula>
    </cfRule>
  </conditionalFormatting>
  <conditionalFormatting sqref="Y28:AB28">
    <cfRule type="expression" dxfId="1654" priority="23">
      <formula>OR(ISNUMBER(SEARCH("Hold Point",Y28)),ISNUMBER(SEARCH("Witness Point",Y28)))</formula>
    </cfRule>
  </conditionalFormatting>
  <conditionalFormatting sqref="AK28:AN29">
    <cfRule type="expression" dxfId="1653" priority="22">
      <formula>OR(Y28="Check Item",Y28="Milestone")</formula>
    </cfRule>
  </conditionalFormatting>
  <conditionalFormatting sqref="Y32:AB32 Y34:AB34">
    <cfRule type="expression" dxfId="1652" priority="21">
      <formula>OR(ISNUMBER(SEARCH("Hold Point",Y32)),ISNUMBER(SEARCH("Witness Point",Y32)))</formula>
    </cfRule>
  </conditionalFormatting>
  <conditionalFormatting sqref="Y17:AB17">
    <cfRule type="expression" dxfId="1651" priority="20">
      <formula>OR(ISNUMBER(SEARCH("Hold Point",Y17)),ISNUMBER(SEARCH("Witness Point",Y17)))</formula>
    </cfRule>
  </conditionalFormatting>
  <conditionalFormatting sqref="Y18:AB18">
    <cfRule type="expression" dxfId="1650" priority="19">
      <formula>OR(ISNUMBER(SEARCH("Hold Point",Y18)),ISNUMBER(SEARCH("Witness Point",Y18)))</formula>
    </cfRule>
  </conditionalFormatting>
  <conditionalFormatting sqref="Y19:AB19">
    <cfRule type="expression" dxfId="1649" priority="18">
      <formula>OR(ISNUMBER(SEARCH("Hold Point",Y19)),ISNUMBER(SEARCH("Witness Point",Y19)))</formula>
    </cfRule>
  </conditionalFormatting>
  <conditionalFormatting sqref="Y21:AB21">
    <cfRule type="expression" dxfId="1648" priority="17">
      <formula>OR(ISNUMBER(SEARCH("Hold Point",Y21)),ISNUMBER(SEARCH("Witness Point",Y21)))</formula>
    </cfRule>
  </conditionalFormatting>
  <conditionalFormatting sqref="Y23:AB23">
    <cfRule type="expression" dxfId="1647" priority="16">
      <formula>OR(ISNUMBER(SEARCH("Hold Point",Y23)),ISNUMBER(SEARCH("Witness Point",Y23)))</formula>
    </cfRule>
  </conditionalFormatting>
  <conditionalFormatting sqref="Y25:AB25">
    <cfRule type="expression" dxfId="1646" priority="15">
      <formula>OR(ISNUMBER(SEARCH("Hold Point",Y25)),ISNUMBER(SEARCH("Witness Point",Y25)))</formula>
    </cfRule>
  </conditionalFormatting>
  <conditionalFormatting sqref="Y27:AB27">
    <cfRule type="expression" dxfId="1645" priority="14">
      <formula>OR(ISNUMBER(SEARCH("Hold Point",Y27)),ISNUMBER(SEARCH("Witness Point",Y27)))</formula>
    </cfRule>
  </conditionalFormatting>
  <conditionalFormatting sqref="Y29:AB29">
    <cfRule type="expression" dxfId="1644" priority="13">
      <formula>OR(ISNUMBER(SEARCH("Hold Point",Y29)),ISNUMBER(SEARCH("Witness Point",Y29)))</formula>
    </cfRule>
  </conditionalFormatting>
  <conditionalFormatting sqref="Y31:AB31">
    <cfRule type="expression" dxfId="1643" priority="12">
      <formula>OR(ISNUMBER(SEARCH("Hold Point",Y31)),ISNUMBER(SEARCH("Witness Point",Y31)))</formula>
    </cfRule>
  </conditionalFormatting>
  <conditionalFormatting sqref="Y33:AB33">
    <cfRule type="expression" dxfId="1642" priority="11">
      <formula>OR(ISNUMBER(SEARCH("Hold Point",Y33)),ISNUMBER(SEARCH("Witness Point",Y33)))</formula>
    </cfRule>
  </conditionalFormatting>
  <conditionalFormatting sqref="Y35:AB35">
    <cfRule type="expression" dxfId="1641" priority="10">
      <formula>OR(ISNUMBER(SEARCH("Hold Point",Y35)),ISNUMBER(SEARCH("Witness Point",Y35)))</formula>
    </cfRule>
  </conditionalFormatting>
  <conditionalFormatting sqref="Y37:AB37">
    <cfRule type="expression" dxfId="1640" priority="9">
      <formula>OR(ISNUMBER(SEARCH("Hold Point",Y37)),ISNUMBER(SEARCH("Witness Point",Y37)))</formula>
    </cfRule>
  </conditionalFormatting>
  <conditionalFormatting sqref="Y38:AB38">
    <cfRule type="expression" dxfId="1639" priority="8">
      <formula>OR(ISNUMBER(SEARCH("Hold Point",Y38)),ISNUMBER(SEARCH("Witness Point",Y38)))</formula>
    </cfRule>
  </conditionalFormatting>
  <conditionalFormatting sqref="Y39:AB39">
    <cfRule type="expression" dxfId="1638" priority="7">
      <formula>OR(ISNUMBER(SEARCH("Hold Point",Y39)),ISNUMBER(SEARCH("Witness Point",Y39)))</formula>
    </cfRule>
  </conditionalFormatting>
  <conditionalFormatting sqref="Y41:AB41">
    <cfRule type="expression" dxfId="1637" priority="6">
      <formula>OR(ISNUMBER(SEARCH("Hold Point",Y41)),ISNUMBER(SEARCH("Witness Point",Y41)))</formula>
    </cfRule>
  </conditionalFormatting>
  <conditionalFormatting sqref="Y43:AB43">
    <cfRule type="expression" dxfId="1636" priority="5">
      <formula>OR(ISNUMBER(SEARCH("Hold Point",Y43)),ISNUMBER(SEARCH("Witness Point",Y43)))</formula>
    </cfRule>
  </conditionalFormatting>
  <conditionalFormatting sqref="Y45:AB45">
    <cfRule type="expression" dxfId="1635" priority="4">
      <formula>OR(ISNUMBER(SEARCH("Hold Point",Y45)),ISNUMBER(SEARCH("Witness Point",Y45)))</formula>
    </cfRule>
  </conditionalFormatting>
  <conditionalFormatting sqref="Y47:AB47">
    <cfRule type="expression" dxfId="1634" priority="3">
      <formula>OR(ISNUMBER(SEARCH("Hold Point",Y47)),ISNUMBER(SEARCH("Witness Point",Y47)))</formula>
    </cfRule>
  </conditionalFormatting>
  <conditionalFormatting sqref="Y49:AB49">
    <cfRule type="expression" dxfId="1633" priority="2">
      <formula>OR(ISNUMBER(SEARCH("Hold Point",Y49)),ISNUMBER(SEARCH("Witness Point",Y49)))</formula>
    </cfRule>
  </conditionalFormatting>
  <conditionalFormatting sqref="Y51:AB51">
    <cfRule type="expression" dxfId="1632" priority="1">
      <formula>OR(ISNUMBER(SEARCH("Hold Point",Y51)),ISNUMBER(SEARCH("Witness Point",Y51)))</formula>
    </cfRule>
  </conditionalFormatting>
  <pageMargins left="0.62992125984251968" right="0.23622047244094488" top="0.82677165354330706" bottom="0.23622047244094488" header="0.31496062992125984" footer="0.31496062992125984"/>
  <pageSetup paperSize="9" scale="57" fitToHeight="0" orientation="portrait" horizontalDpi="300" verticalDpi="300" r:id="rId1"/>
  <rowBreaks count="1" manualBreakCount="1">
    <brk id="33" min="1" max="44" man="1"/>
  </rowBreak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CE8E1-4C73-4F4F-BCE5-EC77ECC27793}">
  <sheetPr codeName="Sheet98">
    <tabColor rgb="FFFFFF00"/>
    <pageSetUpPr fitToPage="1"/>
  </sheetPr>
  <dimension ref="A1:BR106"/>
  <sheetViews>
    <sheetView topLeftCell="A3" zoomScale="85" zoomScaleNormal="85" workbookViewId="0">
      <selection activeCell="Q30" sqref="Q30:X31"/>
    </sheetView>
  </sheetViews>
  <sheetFormatPr defaultColWidth="9.140625" defaultRowHeight="15"/>
  <cols>
    <col min="2" max="9" width="3.5703125" customWidth="1"/>
    <col min="10" max="11" width="3.85546875" customWidth="1"/>
    <col min="12" max="12" width="6"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Quality Management System</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Quality Management System</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633" t="s">
        <v>1939</v>
      </c>
      <c r="AK4" s="634"/>
      <c r="AL4" s="634"/>
      <c r="AM4" s="634"/>
      <c r="AN4" s="634"/>
      <c r="AO4" s="634"/>
      <c r="AP4" s="634"/>
      <c r="AQ4" s="634"/>
      <c r="AR4" s="634"/>
      <c r="AS4" s="635"/>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str">
        <f>'Lot Register'!$M$13</f>
        <v>CN22189</v>
      </c>
      <c r="AG5" s="460"/>
      <c r="AH5" s="460"/>
      <c r="AI5" s="461"/>
      <c r="AJ5" s="636" t="s">
        <v>1704</v>
      </c>
      <c r="AK5" s="637"/>
      <c r="AL5" s="637"/>
      <c r="AM5" s="637"/>
      <c r="AN5" s="637"/>
      <c r="AO5" s="637"/>
      <c r="AP5" s="637"/>
      <c r="AQ5" s="637"/>
      <c r="AR5" s="637"/>
      <c r="AS5" s="638"/>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636" t="s">
        <v>2401</v>
      </c>
      <c r="AK6" s="637"/>
      <c r="AL6" s="637"/>
      <c r="AM6" s="637"/>
      <c r="AN6" s="637"/>
      <c r="AO6" s="637"/>
      <c r="AP6" s="637"/>
      <c r="AQ6" s="637"/>
      <c r="AR6" s="637"/>
      <c r="AS6" s="638"/>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Register'!$J$2), "", 'Lot Register'!$J$2)</f>
        <v>45343</v>
      </c>
      <c r="AG7" s="469"/>
      <c r="AH7" s="469"/>
      <c r="AI7" s="470"/>
      <c r="AJ7" s="636" t="s">
        <v>2402</v>
      </c>
      <c r="AK7" s="637"/>
      <c r="AL7" s="637"/>
      <c r="AM7" s="637"/>
      <c r="AN7" s="637"/>
      <c r="AO7" s="637"/>
      <c r="AP7" s="637"/>
      <c r="AQ7" s="637"/>
      <c r="AR7" s="637"/>
      <c r="AS7" s="638"/>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t="s">
        <v>2327</v>
      </c>
      <c r="AK8" s="574"/>
      <c r="AL8" s="574"/>
      <c r="AM8" s="574"/>
      <c r="AN8" s="566" t="s">
        <v>2323</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Register'!$K$2), "", 'Lot Register'!$K$2)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f>IF(ISBLANK('Lot Register'!$I$2), "", 'Lot Register'!$I$2)</f>
        <v>0</v>
      </c>
      <c r="AE10" s="449"/>
      <c r="AF10" s="451" t="s">
        <v>30</v>
      </c>
      <c r="AG10" s="451"/>
      <c r="AH10" s="451"/>
      <c r="AI10" s="452"/>
      <c r="AJ10" s="573"/>
      <c r="AK10" s="574"/>
      <c r="AL10" s="574"/>
      <c r="AM10" s="574"/>
      <c r="AN10" s="566"/>
      <c r="AO10" s="566"/>
      <c r="AP10" s="566"/>
      <c r="AQ10" s="566"/>
      <c r="AR10" s="566"/>
      <c r="AS10" s="567"/>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Register'!$L$2), "", 'Lot Register'!$L$2)</f>
        <v>45343</v>
      </c>
      <c r="AG11" s="496"/>
      <c r="AH11" s="496"/>
      <c r="AI11" s="497"/>
      <c r="AJ11" s="575"/>
      <c r="AK11" s="576"/>
      <c r="AL11" s="576"/>
      <c r="AM11" s="576"/>
      <c r="AN11" s="381"/>
      <c r="AO11" s="381"/>
      <c r="AP11" s="381"/>
      <c r="AQ11" s="381"/>
      <c r="AR11" s="381"/>
      <c r="AS11" s="568"/>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c r="AH13" s="439"/>
      <c r="AI13" s="439"/>
      <c r="AJ13" s="439"/>
      <c r="AK13" s="439" t="s">
        <v>27</v>
      </c>
      <c r="AL13" s="439"/>
      <c r="AM13" s="439"/>
      <c r="AN13" s="439"/>
      <c r="AO13" s="571"/>
      <c r="AP13" s="571"/>
      <c r="AQ13" s="571"/>
      <c r="AR13" s="571"/>
      <c r="AS13" s="572"/>
      <c r="BE13"/>
    </row>
    <row r="14" spans="1:70">
      <c r="B14" s="553">
        <v>1</v>
      </c>
      <c r="C14" s="549"/>
      <c r="D14" s="507" t="s">
        <v>724</v>
      </c>
      <c r="E14" s="508"/>
      <c r="F14" s="508"/>
      <c r="G14" s="508"/>
      <c r="H14" s="508"/>
      <c r="I14" s="508"/>
      <c r="J14" s="508"/>
      <c r="K14" s="508"/>
      <c r="L14" s="508"/>
      <c r="M14" s="508"/>
      <c r="N14" s="508"/>
      <c r="O14" s="508"/>
      <c r="P14" s="509"/>
      <c r="Q14" s="597" t="s">
        <v>91</v>
      </c>
      <c r="R14" s="598"/>
      <c r="S14" s="598"/>
      <c r="T14" s="598"/>
      <c r="U14" s="598"/>
      <c r="V14" s="598"/>
      <c r="W14" s="598"/>
      <c r="X14" s="599"/>
      <c r="Y14" s="507" t="s">
        <v>24</v>
      </c>
      <c r="Z14" s="508"/>
      <c r="AA14" s="508"/>
      <c r="AB14" s="509"/>
      <c r="AC14" s="406"/>
      <c r="AD14" s="407"/>
      <c r="AE14" s="407"/>
      <c r="AF14" s="407"/>
      <c r="AG14" s="407"/>
      <c r="AH14" s="407"/>
      <c r="AI14" s="407"/>
      <c r="AJ14" s="408"/>
      <c r="AK14" s="507"/>
      <c r="AL14" s="508"/>
      <c r="AM14" s="508"/>
      <c r="AN14" s="509"/>
      <c r="AO14" s="475"/>
      <c r="AP14" s="593"/>
      <c r="AQ14" s="594"/>
      <c r="AR14" s="595"/>
      <c r="AS14" s="596"/>
      <c r="BE14"/>
    </row>
    <row r="15" spans="1:70" ht="30.75" customHeight="1">
      <c r="B15" s="592"/>
      <c r="C15" s="532"/>
      <c r="D15" s="412"/>
      <c r="E15" s="413"/>
      <c r="F15" s="413"/>
      <c r="G15" s="413"/>
      <c r="H15" s="413"/>
      <c r="I15" s="413"/>
      <c r="J15" s="413"/>
      <c r="K15" s="413"/>
      <c r="L15" s="413"/>
      <c r="M15" s="413"/>
      <c r="N15" s="413"/>
      <c r="O15" s="413"/>
      <c r="P15" s="414"/>
      <c r="Q15" s="600"/>
      <c r="R15" s="601"/>
      <c r="S15" s="601"/>
      <c r="T15" s="601"/>
      <c r="U15" s="601"/>
      <c r="V15" s="601"/>
      <c r="W15" s="601"/>
      <c r="X15" s="602"/>
      <c r="Y15" s="412" t="s">
        <v>725</v>
      </c>
      <c r="Z15" s="413"/>
      <c r="AA15" s="413"/>
      <c r="AB15" s="414"/>
      <c r="AC15" s="412"/>
      <c r="AD15" s="413"/>
      <c r="AE15" s="413"/>
      <c r="AF15" s="413"/>
      <c r="AG15" s="413"/>
      <c r="AH15" s="413"/>
      <c r="AI15" s="413"/>
      <c r="AJ15" s="414"/>
      <c r="AK15" s="412"/>
      <c r="AL15" s="413"/>
      <c r="AM15" s="413"/>
      <c r="AN15" s="414"/>
      <c r="AO15" s="545"/>
      <c r="AP15" s="556"/>
      <c r="AQ15" s="587"/>
      <c r="AR15" s="589"/>
      <c r="AS15" s="591"/>
      <c r="BE15"/>
    </row>
    <row r="16" spans="1:70">
      <c r="B16" s="639">
        <v>2</v>
      </c>
      <c r="C16" s="640"/>
      <c r="D16" s="409" t="s">
        <v>123</v>
      </c>
      <c r="E16" s="410"/>
      <c r="F16" s="410"/>
      <c r="G16" s="410"/>
      <c r="H16" s="410"/>
      <c r="I16" s="410"/>
      <c r="J16" s="410"/>
      <c r="K16" s="410"/>
      <c r="L16" s="410"/>
      <c r="M16" s="410"/>
      <c r="N16" s="410"/>
      <c r="O16" s="410"/>
      <c r="P16" s="411"/>
      <c r="Q16" s="603" t="s">
        <v>91</v>
      </c>
      <c r="R16" s="604"/>
      <c r="S16" s="604"/>
      <c r="T16" s="604"/>
      <c r="U16" s="604"/>
      <c r="V16" s="604"/>
      <c r="W16" s="604"/>
      <c r="X16" s="605"/>
      <c r="Y16" s="409" t="s">
        <v>82</v>
      </c>
      <c r="Z16" s="410"/>
      <c r="AA16" s="410"/>
      <c r="AB16" s="411"/>
      <c r="AC16" s="406"/>
      <c r="AD16" s="407"/>
      <c r="AE16" s="407"/>
      <c r="AF16" s="407"/>
      <c r="AG16" s="407"/>
      <c r="AH16" s="407"/>
      <c r="AI16" s="407"/>
      <c r="AJ16" s="408"/>
      <c r="AK16" s="409"/>
      <c r="AL16" s="410"/>
      <c r="AM16" s="410"/>
      <c r="AN16" s="411"/>
      <c r="AO16" s="478"/>
      <c r="AP16" s="555"/>
      <c r="AQ16" s="641"/>
      <c r="AR16" s="642"/>
      <c r="AS16" s="643"/>
      <c r="BE16"/>
    </row>
    <row r="17" spans="2:57" ht="31.5" customHeight="1">
      <c r="B17" s="592"/>
      <c r="C17" s="532"/>
      <c r="D17" s="412"/>
      <c r="E17" s="413"/>
      <c r="F17" s="413"/>
      <c r="G17" s="413"/>
      <c r="H17" s="413"/>
      <c r="I17" s="413"/>
      <c r="J17" s="413"/>
      <c r="K17" s="413"/>
      <c r="L17" s="413"/>
      <c r="M17" s="413"/>
      <c r="N17" s="413"/>
      <c r="O17" s="413"/>
      <c r="P17" s="414"/>
      <c r="Q17" s="600"/>
      <c r="R17" s="601"/>
      <c r="S17" s="601"/>
      <c r="T17" s="601"/>
      <c r="U17" s="601"/>
      <c r="V17" s="601"/>
      <c r="W17" s="601"/>
      <c r="X17" s="602"/>
      <c r="Y17" s="412" t="s">
        <v>124</v>
      </c>
      <c r="Z17" s="413"/>
      <c r="AA17" s="413"/>
      <c r="AB17" s="414"/>
      <c r="AC17" s="412"/>
      <c r="AD17" s="413"/>
      <c r="AE17" s="413"/>
      <c r="AF17" s="413"/>
      <c r="AG17" s="413"/>
      <c r="AH17" s="413"/>
      <c r="AI17" s="413"/>
      <c r="AJ17" s="414"/>
      <c r="AK17" s="412"/>
      <c r="AL17" s="413"/>
      <c r="AM17" s="413"/>
      <c r="AN17" s="414"/>
      <c r="AO17" s="545"/>
      <c r="AP17" s="556"/>
      <c r="AQ17" s="587"/>
      <c r="AR17" s="589"/>
      <c r="AS17" s="591"/>
      <c r="BE17"/>
    </row>
    <row r="18" spans="2:57">
      <c r="B18" s="592">
        <v>3</v>
      </c>
      <c r="C18" s="532"/>
      <c r="D18" s="406" t="s">
        <v>125</v>
      </c>
      <c r="E18" s="407"/>
      <c r="F18" s="407"/>
      <c r="G18" s="407"/>
      <c r="H18" s="407"/>
      <c r="I18" s="407"/>
      <c r="J18" s="407"/>
      <c r="K18" s="407"/>
      <c r="L18" s="407"/>
      <c r="M18" s="407"/>
      <c r="N18" s="407"/>
      <c r="O18" s="407"/>
      <c r="P18" s="408"/>
      <c r="Q18" s="603" t="s">
        <v>91</v>
      </c>
      <c r="R18" s="604"/>
      <c r="S18" s="604"/>
      <c r="T18" s="604"/>
      <c r="U18" s="604"/>
      <c r="V18" s="604"/>
      <c r="W18" s="604"/>
      <c r="X18" s="605"/>
      <c r="Y18" s="406" t="s">
        <v>83</v>
      </c>
      <c r="Z18" s="407"/>
      <c r="AA18" s="407"/>
      <c r="AB18" s="408"/>
      <c r="AC18" s="406"/>
      <c r="AD18" s="407"/>
      <c r="AE18" s="407"/>
      <c r="AF18" s="407"/>
      <c r="AG18" s="407"/>
      <c r="AH18" s="407"/>
      <c r="AI18" s="407"/>
      <c r="AJ18" s="408"/>
      <c r="AK18" s="406"/>
      <c r="AL18" s="407"/>
      <c r="AM18" s="407"/>
      <c r="AN18" s="408"/>
      <c r="AO18" s="542"/>
      <c r="AP18" s="554"/>
      <c r="AQ18" s="586"/>
      <c r="AR18" s="588"/>
      <c r="AS18" s="590"/>
      <c r="BE18"/>
    </row>
    <row r="19" spans="2:57" ht="73.5" customHeight="1">
      <c r="B19" s="592"/>
      <c r="C19" s="532"/>
      <c r="D19" s="412"/>
      <c r="E19" s="413"/>
      <c r="F19" s="413"/>
      <c r="G19" s="413"/>
      <c r="H19" s="413"/>
      <c r="I19" s="413"/>
      <c r="J19" s="413"/>
      <c r="K19" s="413"/>
      <c r="L19" s="413"/>
      <c r="M19" s="413"/>
      <c r="N19" s="413"/>
      <c r="O19" s="413"/>
      <c r="P19" s="414"/>
      <c r="Q19" s="600"/>
      <c r="R19" s="601"/>
      <c r="S19" s="601"/>
      <c r="T19" s="601"/>
      <c r="U19" s="601"/>
      <c r="V19" s="601"/>
      <c r="W19" s="601"/>
      <c r="X19" s="602"/>
      <c r="Y19" s="412" t="s">
        <v>126</v>
      </c>
      <c r="Z19" s="413"/>
      <c r="AA19" s="413"/>
      <c r="AB19" s="414"/>
      <c r="AC19" s="412"/>
      <c r="AD19" s="413"/>
      <c r="AE19" s="413"/>
      <c r="AF19" s="413"/>
      <c r="AG19" s="413"/>
      <c r="AH19" s="413"/>
      <c r="AI19" s="413"/>
      <c r="AJ19" s="414"/>
      <c r="AK19" s="412"/>
      <c r="AL19" s="413"/>
      <c r="AM19" s="413"/>
      <c r="AN19" s="414"/>
      <c r="AO19" s="545"/>
      <c r="AP19" s="556"/>
      <c r="AQ19" s="587"/>
      <c r="AR19" s="589"/>
      <c r="AS19" s="591"/>
      <c r="BE19"/>
    </row>
    <row r="20" spans="2:57">
      <c r="B20" s="647">
        <v>4</v>
      </c>
      <c r="C20" s="648"/>
      <c r="D20" s="406" t="s">
        <v>127</v>
      </c>
      <c r="E20" s="407"/>
      <c r="F20" s="407"/>
      <c r="G20" s="407"/>
      <c r="H20" s="407"/>
      <c r="I20" s="407"/>
      <c r="J20" s="407"/>
      <c r="K20" s="407"/>
      <c r="L20" s="407"/>
      <c r="M20" s="407"/>
      <c r="N20" s="407"/>
      <c r="O20" s="407"/>
      <c r="P20" s="408"/>
      <c r="Q20" s="603" t="s">
        <v>128</v>
      </c>
      <c r="R20" s="604"/>
      <c r="S20" s="604"/>
      <c r="T20" s="604"/>
      <c r="U20" s="604"/>
      <c r="V20" s="604"/>
      <c r="W20" s="604"/>
      <c r="X20" s="605"/>
      <c r="Y20" s="406" t="s">
        <v>24</v>
      </c>
      <c r="Z20" s="407"/>
      <c r="AA20" s="407"/>
      <c r="AB20" s="408"/>
      <c r="AC20" s="406"/>
      <c r="AD20" s="407"/>
      <c r="AE20" s="407"/>
      <c r="AF20" s="407"/>
      <c r="AG20" s="407"/>
      <c r="AH20" s="407"/>
      <c r="AI20" s="407"/>
      <c r="AJ20" s="408"/>
      <c r="AK20" s="406"/>
      <c r="AL20" s="407"/>
      <c r="AM20" s="407"/>
      <c r="AN20" s="408"/>
      <c r="AO20" s="542"/>
      <c r="AP20" s="554"/>
      <c r="AQ20" s="586"/>
      <c r="AR20" s="588"/>
      <c r="AS20" s="590"/>
      <c r="BE20"/>
    </row>
    <row r="21" spans="2:57" ht="32.25" customHeight="1">
      <c r="B21" s="647"/>
      <c r="C21" s="648"/>
      <c r="D21" s="412"/>
      <c r="E21" s="413"/>
      <c r="F21" s="413"/>
      <c r="G21" s="413"/>
      <c r="H21" s="413"/>
      <c r="I21" s="413"/>
      <c r="J21" s="413"/>
      <c r="K21" s="413"/>
      <c r="L21" s="413"/>
      <c r="M21" s="413"/>
      <c r="N21" s="413"/>
      <c r="O21" s="413"/>
      <c r="P21" s="414"/>
      <c r="Q21" s="600"/>
      <c r="R21" s="601"/>
      <c r="S21" s="601"/>
      <c r="T21" s="601"/>
      <c r="U21" s="601"/>
      <c r="V21" s="601"/>
      <c r="W21" s="601"/>
      <c r="X21" s="602"/>
      <c r="Y21" s="412" t="s">
        <v>129</v>
      </c>
      <c r="Z21" s="413"/>
      <c r="AA21" s="413"/>
      <c r="AB21" s="414"/>
      <c r="AC21" s="412"/>
      <c r="AD21" s="413"/>
      <c r="AE21" s="413"/>
      <c r="AF21" s="413"/>
      <c r="AG21" s="413"/>
      <c r="AH21" s="413"/>
      <c r="AI21" s="413"/>
      <c r="AJ21" s="414"/>
      <c r="AK21" s="412"/>
      <c r="AL21" s="413"/>
      <c r="AM21" s="413"/>
      <c r="AN21" s="414"/>
      <c r="AO21" s="545"/>
      <c r="AP21" s="556"/>
      <c r="AQ21" s="587"/>
      <c r="AR21" s="589"/>
      <c r="AS21" s="591"/>
      <c r="BE21"/>
    </row>
    <row r="22" spans="2:57">
      <c r="B22" s="592">
        <v>5</v>
      </c>
      <c r="C22" s="532"/>
      <c r="D22" s="406" t="s">
        <v>728</v>
      </c>
      <c r="E22" s="407"/>
      <c r="F22" s="407"/>
      <c r="G22" s="407"/>
      <c r="H22" s="407"/>
      <c r="I22" s="407"/>
      <c r="J22" s="407"/>
      <c r="K22" s="407"/>
      <c r="L22" s="407"/>
      <c r="M22" s="407"/>
      <c r="N22" s="407"/>
      <c r="O22" s="407"/>
      <c r="P22" s="408"/>
      <c r="Q22" s="603" t="s">
        <v>91</v>
      </c>
      <c r="R22" s="604"/>
      <c r="S22" s="604"/>
      <c r="T22" s="604"/>
      <c r="U22" s="604"/>
      <c r="V22" s="604"/>
      <c r="W22" s="604"/>
      <c r="X22" s="605"/>
      <c r="Y22" s="406" t="s">
        <v>24</v>
      </c>
      <c r="Z22" s="407"/>
      <c r="AA22" s="407"/>
      <c r="AB22" s="408"/>
      <c r="AC22" s="406"/>
      <c r="AD22" s="407"/>
      <c r="AE22" s="407"/>
      <c r="AF22" s="407"/>
      <c r="AG22" s="407"/>
      <c r="AH22" s="407"/>
      <c r="AI22" s="407"/>
      <c r="AJ22" s="408"/>
      <c r="AK22" s="406"/>
      <c r="AL22" s="407"/>
      <c r="AM22" s="407"/>
      <c r="AN22" s="408"/>
      <c r="AO22" s="542"/>
      <c r="AP22" s="554"/>
      <c r="AQ22" s="586"/>
      <c r="AR22" s="588"/>
      <c r="AS22" s="590"/>
      <c r="BE22"/>
    </row>
    <row r="23" spans="2:57" ht="32.25" customHeight="1">
      <c r="B23" s="592"/>
      <c r="C23" s="532"/>
      <c r="D23" s="412"/>
      <c r="E23" s="413"/>
      <c r="F23" s="413"/>
      <c r="G23" s="413"/>
      <c r="H23" s="413"/>
      <c r="I23" s="413"/>
      <c r="J23" s="413"/>
      <c r="K23" s="413"/>
      <c r="L23" s="413"/>
      <c r="M23" s="413"/>
      <c r="N23" s="413"/>
      <c r="O23" s="413"/>
      <c r="P23" s="414"/>
      <c r="Q23" s="600"/>
      <c r="R23" s="601"/>
      <c r="S23" s="601"/>
      <c r="T23" s="601"/>
      <c r="U23" s="601"/>
      <c r="V23" s="601"/>
      <c r="W23" s="601"/>
      <c r="X23" s="602"/>
      <c r="Y23" s="412" t="s">
        <v>130</v>
      </c>
      <c r="Z23" s="413"/>
      <c r="AA23" s="413"/>
      <c r="AB23" s="414"/>
      <c r="AC23" s="412"/>
      <c r="AD23" s="413"/>
      <c r="AE23" s="413"/>
      <c r="AF23" s="413"/>
      <c r="AG23" s="413"/>
      <c r="AH23" s="413"/>
      <c r="AI23" s="413"/>
      <c r="AJ23" s="414"/>
      <c r="AK23" s="412"/>
      <c r="AL23" s="413"/>
      <c r="AM23" s="413"/>
      <c r="AN23" s="414"/>
      <c r="AO23" s="545"/>
      <c r="AP23" s="556"/>
      <c r="AQ23" s="587"/>
      <c r="AR23" s="589"/>
      <c r="AS23" s="591"/>
      <c r="BE23"/>
    </row>
    <row r="24" spans="2:57">
      <c r="B24" s="592">
        <v>6</v>
      </c>
      <c r="C24" s="532"/>
      <c r="D24" s="406" t="s">
        <v>1940</v>
      </c>
      <c r="E24" s="407"/>
      <c r="F24" s="407"/>
      <c r="G24" s="407"/>
      <c r="H24" s="407"/>
      <c r="I24" s="407"/>
      <c r="J24" s="407"/>
      <c r="K24" s="407"/>
      <c r="L24" s="407"/>
      <c r="M24" s="407"/>
      <c r="N24" s="407"/>
      <c r="O24" s="407"/>
      <c r="P24" s="408"/>
      <c r="Q24" s="603" t="s">
        <v>91</v>
      </c>
      <c r="R24" s="604"/>
      <c r="S24" s="604"/>
      <c r="T24" s="604"/>
      <c r="U24" s="604"/>
      <c r="V24" s="604"/>
      <c r="W24" s="604"/>
      <c r="X24" s="605"/>
      <c r="Y24" s="406" t="s">
        <v>24</v>
      </c>
      <c r="Z24" s="407"/>
      <c r="AA24" s="407"/>
      <c r="AB24" s="408"/>
      <c r="AC24" s="406"/>
      <c r="AD24" s="407"/>
      <c r="AE24" s="407"/>
      <c r="AF24" s="407"/>
      <c r="AG24" s="407"/>
      <c r="AH24" s="407"/>
      <c r="AI24" s="407"/>
      <c r="AJ24" s="408"/>
      <c r="AK24" s="406"/>
      <c r="AL24" s="407"/>
      <c r="AM24" s="407"/>
      <c r="AN24" s="408"/>
      <c r="AO24" s="542"/>
      <c r="AP24" s="554"/>
      <c r="AQ24" s="586"/>
      <c r="AR24" s="588"/>
      <c r="AS24" s="590"/>
      <c r="BE24"/>
    </row>
    <row r="25" spans="2:57" ht="43.5" customHeight="1">
      <c r="B25" s="592"/>
      <c r="C25" s="532"/>
      <c r="D25" s="412"/>
      <c r="E25" s="413"/>
      <c r="F25" s="413"/>
      <c r="G25" s="413"/>
      <c r="H25" s="413"/>
      <c r="I25" s="413"/>
      <c r="J25" s="413"/>
      <c r="K25" s="413"/>
      <c r="L25" s="413"/>
      <c r="M25" s="413"/>
      <c r="N25" s="413"/>
      <c r="O25" s="413"/>
      <c r="P25" s="414"/>
      <c r="Q25" s="600"/>
      <c r="R25" s="601"/>
      <c r="S25" s="601"/>
      <c r="T25" s="601"/>
      <c r="U25" s="601"/>
      <c r="V25" s="601"/>
      <c r="W25" s="601"/>
      <c r="X25" s="602"/>
      <c r="Y25" s="412" t="s">
        <v>131</v>
      </c>
      <c r="Z25" s="413"/>
      <c r="AA25" s="413"/>
      <c r="AB25" s="414"/>
      <c r="AC25" s="412"/>
      <c r="AD25" s="413"/>
      <c r="AE25" s="413"/>
      <c r="AF25" s="413"/>
      <c r="AG25" s="413"/>
      <c r="AH25" s="413"/>
      <c r="AI25" s="413"/>
      <c r="AJ25" s="414"/>
      <c r="AK25" s="412"/>
      <c r="AL25" s="413"/>
      <c r="AM25" s="413"/>
      <c r="AN25" s="414"/>
      <c r="AO25" s="545"/>
      <c r="AP25" s="556"/>
      <c r="AQ25" s="587"/>
      <c r="AR25" s="589"/>
      <c r="AS25" s="591"/>
      <c r="BE25"/>
    </row>
    <row r="26" spans="2:57">
      <c r="B26" s="592">
        <v>7</v>
      </c>
      <c r="C26" s="532"/>
      <c r="D26" s="406" t="s">
        <v>1750</v>
      </c>
      <c r="E26" s="407"/>
      <c r="F26" s="407"/>
      <c r="G26" s="407"/>
      <c r="H26" s="407"/>
      <c r="I26" s="407"/>
      <c r="J26" s="407"/>
      <c r="K26" s="407"/>
      <c r="L26" s="407"/>
      <c r="M26" s="407"/>
      <c r="N26" s="407"/>
      <c r="O26" s="407"/>
      <c r="P26" s="408"/>
      <c r="Q26" s="603" t="s">
        <v>91</v>
      </c>
      <c r="R26" s="604"/>
      <c r="S26" s="604"/>
      <c r="T26" s="604"/>
      <c r="U26" s="604"/>
      <c r="V26" s="604"/>
      <c r="W26" s="604"/>
      <c r="X26" s="605"/>
      <c r="Y26" s="406" t="s">
        <v>24</v>
      </c>
      <c r="Z26" s="407"/>
      <c r="AA26" s="407"/>
      <c r="AB26" s="408"/>
      <c r="AC26" s="406"/>
      <c r="AD26" s="407"/>
      <c r="AE26" s="407"/>
      <c r="AF26" s="407"/>
      <c r="AG26" s="407"/>
      <c r="AH26" s="407"/>
      <c r="AI26" s="407"/>
      <c r="AJ26" s="408"/>
      <c r="AK26" s="406"/>
      <c r="AL26" s="407"/>
      <c r="AM26" s="407"/>
      <c r="AN26" s="408"/>
      <c r="AO26" s="542"/>
      <c r="AP26" s="554"/>
      <c r="AQ26" s="586"/>
      <c r="AR26" s="588"/>
      <c r="AS26" s="590"/>
      <c r="BE26"/>
    </row>
    <row r="27" spans="2:57" ht="60" customHeight="1">
      <c r="B27" s="592"/>
      <c r="C27" s="532"/>
      <c r="D27" s="412"/>
      <c r="E27" s="413"/>
      <c r="F27" s="413"/>
      <c r="G27" s="413"/>
      <c r="H27" s="413"/>
      <c r="I27" s="413"/>
      <c r="J27" s="413"/>
      <c r="K27" s="413"/>
      <c r="L27" s="413"/>
      <c r="M27" s="413"/>
      <c r="N27" s="413"/>
      <c r="O27" s="413"/>
      <c r="P27" s="414"/>
      <c r="Q27" s="600"/>
      <c r="R27" s="601"/>
      <c r="S27" s="601"/>
      <c r="T27" s="601"/>
      <c r="U27" s="601"/>
      <c r="V27" s="601"/>
      <c r="W27" s="601"/>
      <c r="X27" s="602"/>
      <c r="Y27" s="412" t="s">
        <v>726</v>
      </c>
      <c r="Z27" s="413"/>
      <c r="AA27" s="413"/>
      <c r="AB27" s="414"/>
      <c r="AC27" s="412"/>
      <c r="AD27" s="413"/>
      <c r="AE27" s="413"/>
      <c r="AF27" s="413"/>
      <c r="AG27" s="413"/>
      <c r="AH27" s="413"/>
      <c r="AI27" s="413"/>
      <c r="AJ27" s="414"/>
      <c r="AK27" s="412"/>
      <c r="AL27" s="413"/>
      <c r="AM27" s="413"/>
      <c r="AN27" s="414"/>
      <c r="AO27" s="545"/>
      <c r="AP27" s="556"/>
      <c r="AQ27" s="587"/>
      <c r="AR27" s="589"/>
      <c r="AS27" s="591"/>
      <c r="BE27"/>
    </row>
    <row r="28" spans="2:57">
      <c r="B28" s="592">
        <v>8</v>
      </c>
      <c r="C28" s="532"/>
      <c r="D28" s="406" t="s">
        <v>1751</v>
      </c>
      <c r="E28" s="407"/>
      <c r="F28" s="407"/>
      <c r="G28" s="407"/>
      <c r="H28" s="407"/>
      <c r="I28" s="407"/>
      <c r="J28" s="407"/>
      <c r="K28" s="407"/>
      <c r="L28" s="407"/>
      <c r="M28" s="407"/>
      <c r="N28" s="407"/>
      <c r="O28" s="407"/>
      <c r="P28" s="408"/>
      <c r="Q28" s="603" t="s">
        <v>91</v>
      </c>
      <c r="R28" s="604"/>
      <c r="S28" s="604"/>
      <c r="T28" s="604"/>
      <c r="U28" s="604"/>
      <c r="V28" s="604"/>
      <c r="W28" s="604"/>
      <c r="X28" s="605"/>
      <c r="Y28" s="406" t="s">
        <v>24</v>
      </c>
      <c r="Z28" s="407"/>
      <c r="AA28" s="407"/>
      <c r="AB28" s="408"/>
      <c r="AC28" s="406"/>
      <c r="AD28" s="407"/>
      <c r="AE28" s="407"/>
      <c r="AF28" s="407"/>
      <c r="AG28" s="407"/>
      <c r="AH28" s="407"/>
      <c r="AI28" s="407"/>
      <c r="AJ28" s="408"/>
      <c r="AK28" s="406"/>
      <c r="AL28" s="407"/>
      <c r="AM28" s="407"/>
      <c r="AN28" s="408"/>
      <c r="AO28" s="542"/>
      <c r="AP28" s="554"/>
      <c r="AQ28" s="586"/>
      <c r="AR28" s="588"/>
      <c r="AS28" s="590"/>
      <c r="BE28"/>
    </row>
    <row r="29" spans="2:57" ht="59.25" customHeight="1">
      <c r="B29" s="592"/>
      <c r="C29" s="532"/>
      <c r="D29" s="412"/>
      <c r="E29" s="413"/>
      <c r="F29" s="413"/>
      <c r="G29" s="413"/>
      <c r="H29" s="413"/>
      <c r="I29" s="413"/>
      <c r="J29" s="413"/>
      <c r="K29" s="413"/>
      <c r="L29" s="413"/>
      <c r="M29" s="413"/>
      <c r="N29" s="413"/>
      <c r="O29" s="413"/>
      <c r="P29" s="414"/>
      <c r="Q29" s="600"/>
      <c r="R29" s="601"/>
      <c r="S29" s="601"/>
      <c r="T29" s="601"/>
      <c r="U29" s="601"/>
      <c r="V29" s="601"/>
      <c r="W29" s="601"/>
      <c r="X29" s="602"/>
      <c r="Y29" s="412" t="s">
        <v>727</v>
      </c>
      <c r="Z29" s="413"/>
      <c r="AA29" s="413"/>
      <c r="AB29" s="414"/>
      <c r="AC29" s="412"/>
      <c r="AD29" s="413"/>
      <c r="AE29" s="413"/>
      <c r="AF29" s="413"/>
      <c r="AG29" s="413"/>
      <c r="AH29" s="413"/>
      <c r="AI29" s="413"/>
      <c r="AJ29" s="414"/>
      <c r="AK29" s="412"/>
      <c r="AL29" s="413"/>
      <c r="AM29" s="413"/>
      <c r="AN29" s="414"/>
      <c r="AO29" s="545"/>
      <c r="AP29" s="556"/>
      <c r="AQ29" s="587"/>
      <c r="AR29" s="589"/>
      <c r="AS29" s="591"/>
      <c r="BE29"/>
    </row>
    <row r="30" spans="2:57">
      <c r="B30" s="592">
        <v>9</v>
      </c>
      <c r="C30" s="532"/>
      <c r="D30" s="406" t="s">
        <v>132</v>
      </c>
      <c r="E30" s="407"/>
      <c r="F30" s="407"/>
      <c r="G30" s="407"/>
      <c r="H30" s="407"/>
      <c r="I30" s="407"/>
      <c r="J30" s="407"/>
      <c r="K30" s="407"/>
      <c r="L30" s="407"/>
      <c r="M30" s="407"/>
      <c r="N30" s="407"/>
      <c r="O30" s="407"/>
      <c r="P30" s="408"/>
      <c r="Q30" s="603" t="s">
        <v>91</v>
      </c>
      <c r="R30" s="604"/>
      <c r="S30" s="604"/>
      <c r="T30" s="604"/>
      <c r="U30" s="604"/>
      <c r="V30" s="604"/>
      <c r="W30" s="604"/>
      <c r="X30" s="605"/>
      <c r="Y30" s="406" t="s">
        <v>24</v>
      </c>
      <c r="Z30" s="407"/>
      <c r="AA30" s="407"/>
      <c r="AB30" s="408"/>
      <c r="AC30" s="406"/>
      <c r="AD30" s="407"/>
      <c r="AE30" s="407"/>
      <c r="AF30" s="407"/>
      <c r="AG30" s="407"/>
      <c r="AH30" s="407"/>
      <c r="AI30" s="407"/>
      <c r="AJ30" s="408"/>
      <c r="AK30" s="406"/>
      <c r="AL30" s="407"/>
      <c r="AM30" s="407"/>
      <c r="AN30" s="408"/>
      <c r="AO30" s="542"/>
      <c r="AP30" s="554"/>
      <c r="AQ30" s="586"/>
      <c r="AR30" s="588"/>
      <c r="AS30" s="590"/>
      <c r="BE30"/>
    </row>
    <row r="31" spans="2:57" ht="126.75" customHeight="1">
      <c r="B31" s="592"/>
      <c r="C31" s="532"/>
      <c r="D31" s="412"/>
      <c r="E31" s="413"/>
      <c r="F31" s="413"/>
      <c r="G31" s="413"/>
      <c r="H31" s="413"/>
      <c r="I31" s="413"/>
      <c r="J31" s="413"/>
      <c r="K31" s="413"/>
      <c r="L31" s="413"/>
      <c r="M31" s="413"/>
      <c r="N31" s="413"/>
      <c r="O31" s="413"/>
      <c r="P31" s="414"/>
      <c r="Q31" s="600"/>
      <c r="R31" s="601"/>
      <c r="S31" s="601"/>
      <c r="T31" s="601"/>
      <c r="U31" s="601"/>
      <c r="V31" s="601"/>
      <c r="W31" s="601"/>
      <c r="X31" s="602"/>
      <c r="Y31" s="412" t="s">
        <v>133</v>
      </c>
      <c r="Z31" s="413"/>
      <c r="AA31" s="413"/>
      <c r="AB31" s="414"/>
      <c r="AC31" s="412"/>
      <c r="AD31" s="413"/>
      <c r="AE31" s="413"/>
      <c r="AF31" s="413"/>
      <c r="AG31" s="413"/>
      <c r="AH31" s="413"/>
      <c r="AI31" s="413"/>
      <c r="AJ31" s="414"/>
      <c r="AK31" s="412"/>
      <c r="AL31" s="413"/>
      <c r="AM31" s="413"/>
      <c r="AN31" s="414"/>
      <c r="AO31" s="545"/>
      <c r="AP31" s="556"/>
      <c r="AQ31" s="587"/>
      <c r="AR31" s="589"/>
      <c r="AS31" s="591"/>
      <c r="BE31"/>
    </row>
    <row r="32" spans="2:57">
      <c r="B32" s="592">
        <v>10</v>
      </c>
      <c r="C32" s="532"/>
      <c r="D32" s="649" t="s">
        <v>1752</v>
      </c>
      <c r="E32" s="407"/>
      <c r="F32" s="407"/>
      <c r="G32" s="407"/>
      <c r="H32" s="407"/>
      <c r="I32" s="407"/>
      <c r="J32" s="407"/>
      <c r="K32" s="407"/>
      <c r="L32" s="407"/>
      <c r="M32" s="407"/>
      <c r="N32" s="407"/>
      <c r="O32" s="407"/>
      <c r="P32" s="408"/>
      <c r="Q32" s="650" t="s">
        <v>1720</v>
      </c>
      <c r="R32" s="651"/>
      <c r="S32" s="651"/>
      <c r="T32" s="651"/>
      <c r="U32" s="651"/>
      <c r="V32" s="651"/>
      <c r="W32" s="651"/>
      <c r="X32" s="652"/>
      <c r="Y32" s="406" t="s">
        <v>321</v>
      </c>
      <c r="Z32" s="407"/>
      <c r="AA32" s="407"/>
      <c r="AB32" s="408"/>
      <c r="AC32" s="406"/>
      <c r="AD32" s="407"/>
      <c r="AE32" s="407"/>
      <c r="AF32" s="407"/>
      <c r="AG32" s="407"/>
      <c r="AH32" s="407"/>
      <c r="AI32" s="407"/>
      <c r="AJ32" s="408"/>
      <c r="AK32" s="666"/>
      <c r="AL32" s="667"/>
      <c r="AM32" s="667"/>
      <c r="AN32" s="668"/>
      <c r="AO32" s="656"/>
      <c r="AP32" s="657"/>
      <c r="AQ32" s="660"/>
      <c r="AR32" s="662"/>
      <c r="AS32" s="664"/>
      <c r="BE32"/>
    </row>
    <row r="33" spans="2:57" ht="31.5" customHeight="1">
      <c r="B33" s="592"/>
      <c r="C33" s="532"/>
      <c r="D33" s="412"/>
      <c r="E33" s="413"/>
      <c r="F33" s="413"/>
      <c r="G33" s="413"/>
      <c r="H33" s="413"/>
      <c r="I33" s="413"/>
      <c r="J33" s="413"/>
      <c r="K33" s="413"/>
      <c r="L33" s="413"/>
      <c r="M33" s="413"/>
      <c r="N33" s="413"/>
      <c r="O33" s="413"/>
      <c r="P33" s="414"/>
      <c r="Q33" s="653"/>
      <c r="R33" s="654"/>
      <c r="S33" s="654"/>
      <c r="T33" s="654"/>
      <c r="U33" s="654"/>
      <c r="V33" s="654"/>
      <c r="W33" s="654"/>
      <c r="X33" s="655"/>
      <c r="Y33" s="412" t="s">
        <v>1721</v>
      </c>
      <c r="Z33" s="413"/>
      <c r="AA33" s="413"/>
      <c r="AB33" s="414"/>
      <c r="AC33" s="412"/>
      <c r="AD33" s="413"/>
      <c r="AE33" s="413"/>
      <c r="AF33" s="413"/>
      <c r="AG33" s="413"/>
      <c r="AH33" s="413"/>
      <c r="AI33" s="413"/>
      <c r="AJ33" s="414"/>
      <c r="AK33" s="669"/>
      <c r="AL33" s="670"/>
      <c r="AM33" s="670"/>
      <c r="AN33" s="671"/>
      <c r="AO33" s="658"/>
      <c r="AP33" s="659"/>
      <c r="AQ33" s="661"/>
      <c r="AR33" s="663"/>
      <c r="AS33" s="665"/>
      <c r="BE33"/>
    </row>
    <row r="34" spans="2:57">
      <c r="B34" s="592">
        <v>11</v>
      </c>
      <c r="C34" s="532"/>
      <c r="D34" s="406" t="s">
        <v>1754</v>
      </c>
      <c r="E34" s="407"/>
      <c r="F34" s="407"/>
      <c r="G34" s="407"/>
      <c r="H34" s="407"/>
      <c r="I34" s="407"/>
      <c r="J34" s="407"/>
      <c r="K34" s="407"/>
      <c r="L34" s="407"/>
      <c r="M34" s="407"/>
      <c r="N34" s="407"/>
      <c r="O34" s="407"/>
      <c r="P34" s="408"/>
      <c r="Q34" s="409" t="s">
        <v>1753</v>
      </c>
      <c r="R34" s="410"/>
      <c r="S34" s="410"/>
      <c r="T34" s="410"/>
      <c r="U34" s="410"/>
      <c r="V34" s="410"/>
      <c r="W34" s="410"/>
      <c r="X34" s="411"/>
      <c r="Y34" s="406" t="s">
        <v>24</v>
      </c>
      <c r="Z34" s="407"/>
      <c r="AA34" s="407"/>
      <c r="AB34" s="408"/>
      <c r="AC34" s="406"/>
      <c r="AD34" s="407"/>
      <c r="AE34" s="407"/>
      <c r="AF34" s="407"/>
      <c r="AG34" s="407"/>
      <c r="AH34" s="407"/>
      <c r="AI34" s="407"/>
      <c r="AJ34" s="408"/>
      <c r="AK34" s="406"/>
      <c r="AL34" s="407"/>
      <c r="AM34" s="407"/>
      <c r="AN34" s="408"/>
      <c r="AO34" s="542"/>
      <c r="AP34" s="554"/>
      <c r="AQ34" s="586"/>
      <c r="AR34" s="588"/>
      <c r="AS34" s="590"/>
      <c r="BE34"/>
    </row>
    <row r="35" spans="2:57" ht="35.25" customHeight="1" thickBo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t="s">
        <v>1755</v>
      </c>
      <c r="Z35" s="413"/>
      <c r="AA35" s="413"/>
      <c r="AB35" s="414"/>
      <c r="AC35" s="412"/>
      <c r="AD35" s="413"/>
      <c r="AE35" s="413"/>
      <c r="AF35" s="413"/>
      <c r="AG35" s="413"/>
      <c r="AH35" s="413"/>
      <c r="AI35" s="413"/>
      <c r="AJ35" s="414"/>
      <c r="AK35" s="412"/>
      <c r="AL35" s="413"/>
      <c r="AM35" s="413"/>
      <c r="AN35" s="414"/>
      <c r="AO35" s="545"/>
      <c r="AP35" s="556"/>
      <c r="AQ35" s="587"/>
      <c r="AR35" s="589"/>
      <c r="AS35" s="591"/>
      <c r="BE35"/>
    </row>
    <row r="36" spans="2:57" ht="22.5" hidden="1" customHeight="1">
      <c r="B36" s="592">
        <v>9</v>
      </c>
      <c r="C36" s="532"/>
      <c r="D36" s="406"/>
      <c r="E36" s="407"/>
      <c r="F36" s="407"/>
      <c r="G36" s="407"/>
      <c r="H36" s="407"/>
      <c r="I36" s="407"/>
      <c r="J36" s="407"/>
      <c r="K36" s="407"/>
      <c r="L36" s="407"/>
      <c r="M36" s="407"/>
      <c r="N36" s="407"/>
      <c r="O36" s="407"/>
      <c r="P36" s="408"/>
      <c r="Q36" s="409"/>
      <c r="R36" s="410"/>
      <c r="S36" s="410"/>
      <c r="T36" s="410"/>
      <c r="U36" s="410"/>
      <c r="V36" s="410"/>
      <c r="W36" s="410"/>
      <c r="X36" s="411"/>
      <c r="Y36" s="406"/>
      <c r="Z36" s="407"/>
      <c r="AA36" s="407"/>
      <c r="AB36" s="408"/>
      <c r="AC36" s="406"/>
      <c r="AD36" s="407"/>
      <c r="AE36" s="407"/>
      <c r="AF36" s="408"/>
      <c r="AG36" s="406"/>
      <c r="AH36" s="407"/>
      <c r="AI36" s="407"/>
      <c r="AJ36" s="408"/>
      <c r="AK36" s="406"/>
      <c r="AL36" s="407"/>
      <c r="AM36" s="407"/>
      <c r="AN36" s="408"/>
      <c r="AO36" s="542"/>
      <c r="AP36" s="554"/>
      <c r="AQ36" s="586"/>
      <c r="AR36" s="588"/>
      <c r="AS36" s="590"/>
      <c r="BE36"/>
    </row>
    <row r="37" spans="2:57" ht="31.5" hidden="1"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c r="Z37" s="413"/>
      <c r="AA37" s="413"/>
      <c r="AB37" s="414"/>
      <c r="AC37" s="412"/>
      <c r="AD37" s="413"/>
      <c r="AE37" s="413"/>
      <c r="AF37" s="414"/>
      <c r="AG37" s="412"/>
      <c r="AH37" s="413"/>
      <c r="AI37" s="413"/>
      <c r="AJ37" s="414"/>
      <c r="AK37" s="412"/>
      <c r="AL37" s="413"/>
      <c r="AM37" s="413"/>
      <c r="AN37" s="414"/>
      <c r="AO37" s="545"/>
      <c r="AP37" s="556"/>
      <c r="AQ37" s="587"/>
      <c r="AR37" s="589"/>
      <c r="AS37" s="591"/>
      <c r="BE37"/>
    </row>
    <row r="38" spans="2:57" ht="22.5" hidden="1" customHeight="1">
      <c r="B38" s="592">
        <v>10</v>
      </c>
      <c r="C38" s="532"/>
      <c r="D38" s="406"/>
      <c r="E38" s="407"/>
      <c r="F38" s="407"/>
      <c r="G38" s="407"/>
      <c r="H38" s="407"/>
      <c r="I38" s="407"/>
      <c r="J38" s="407"/>
      <c r="K38" s="407"/>
      <c r="L38" s="407"/>
      <c r="M38" s="407"/>
      <c r="N38" s="407"/>
      <c r="O38" s="407"/>
      <c r="P38" s="408"/>
      <c r="Q38" s="409"/>
      <c r="R38" s="410"/>
      <c r="S38" s="410"/>
      <c r="T38" s="410"/>
      <c r="U38" s="410"/>
      <c r="V38" s="410"/>
      <c r="W38" s="410"/>
      <c r="X38" s="411"/>
      <c r="Y38" s="406"/>
      <c r="Z38" s="407"/>
      <c r="AA38" s="407"/>
      <c r="AB38" s="408"/>
      <c r="AC38" s="406"/>
      <c r="AD38" s="407"/>
      <c r="AE38" s="407"/>
      <c r="AF38" s="408"/>
      <c r="AG38" s="406"/>
      <c r="AH38" s="407"/>
      <c r="AI38" s="407"/>
      <c r="AJ38" s="408"/>
      <c r="AK38" s="406"/>
      <c r="AL38" s="407"/>
      <c r="AM38" s="407"/>
      <c r="AN38" s="408"/>
      <c r="AO38" s="542"/>
      <c r="AP38" s="554"/>
      <c r="AQ38" s="586"/>
      <c r="AR38" s="588"/>
      <c r="AS38" s="590"/>
      <c r="BE38"/>
    </row>
    <row r="39" spans="2:57" ht="31.5" hidden="1"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c r="Z39" s="413"/>
      <c r="AA39" s="413"/>
      <c r="AB39" s="414"/>
      <c r="AC39" s="412"/>
      <c r="AD39" s="413"/>
      <c r="AE39" s="413"/>
      <c r="AF39" s="414"/>
      <c r="AG39" s="412"/>
      <c r="AH39" s="413"/>
      <c r="AI39" s="413"/>
      <c r="AJ39" s="414"/>
      <c r="AK39" s="412"/>
      <c r="AL39" s="413"/>
      <c r="AM39" s="413"/>
      <c r="AN39" s="414"/>
      <c r="AO39" s="545"/>
      <c r="AP39" s="556"/>
      <c r="AQ39" s="587"/>
      <c r="AR39" s="589"/>
      <c r="AS39" s="591"/>
      <c r="BE39"/>
    </row>
    <row r="40" spans="2:57" ht="22.5" hidden="1" customHeight="1">
      <c r="B40" s="592">
        <v>11</v>
      </c>
      <c r="C40" s="532"/>
      <c r="D40" s="406"/>
      <c r="E40" s="407"/>
      <c r="F40" s="407"/>
      <c r="G40" s="407"/>
      <c r="H40" s="407"/>
      <c r="I40" s="407"/>
      <c r="J40" s="407"/>
      <c r="K40" s="407"/>
      <c r="L40" s="407"/>
      <c r="M40" s="407"/>
      <c r="N40" s="407"/>
      <c r="O40" s="407"/>
      <c r="P40" s="408"/>
      <c r="Q40" s="409"/>
      <c r="R40" s="410"/>
      <c r="S40" s="410"/>
      <c r="T40" s="410"/>
      <c r="U40" s="410"/>
      <c r="V40" s="410"/>
      <c r="W40" s="410"/>
      <c r="X40" s="411"/>
      <c r="Y40" s="406"/>
      <c r="Z40" s="407"/>
      <c r="AA40" s="407"/>
      <c r="AB40" s="408"/>
      <c r="AC40" s="406"/>
      <c r="AD40" s="407"/>
      <c r="AE40" s="407"/>
      <c r="AF40" s="408"/>
      <c r="AG40" s="406"/>
      <c r="AH40" s="407"/>
      <c r="AI40" s="407"/>
      <c r="AJ40" s="408"/>
      <c r="AK40" s="406"/>
      <c r="AL40" s="407"/>
      <c r="AM40" s="407"/>
      <c r="AN40" s="408"/>
      <c r="AO40" s="542"/>
      <c r="AP40" s="554"/>
      <c r="AQ40" s="586"/>
      <c r="AR40" s="588"/>
      <c r="AS40" s="590"/>
      <c r="BE40"/>
    </row>
    <row r="41" spans="2:57" ht="31.5" hidden="1"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c r="Z41" s="413"/>
      <c r="AA41" s="413"/>
      <c r="AB41" s="414"/>
      <c r="AC41" s="412"/>
      <c r="AD41" s="413"/>
      <c r="AE41" s="413"/>
      <c r="AF41" s="414"/>
      <c r="AG41" s="412"/>
      <c r="AH41" s="413"/>
      <c r="AI41" s="413"/>
      <c r="AJ41" s="414"/>
      <c r="AK41" s="412"/>
      <c r="AL41" s="413"/>
      <c r="AM41" s="413"/>
      <c r="AN41" s="414"/>
      <c r="AO41" s="545"/>
      <c r="AP41" s="556"/>
      <c r="AQ41" s="587"/>
      <c r="AR41" s="589"/>
      <c r="AS41" s="591"/>
      <c r="BE41"/>
    </row>
    <row r="42" spans="2:57" ht="22.5" hidden="1" customHeight="1">
      <c r="B42" s="592">
        <v>12</v>
      </c>
      <c r="C42" s="532"/>
      <c r="D42" s="406"/>
      <c r="E42" s="407"/>
      <c r="F42" s="407"/>
      <c r="G42" s="407"/>
      <c r="H42" s="407"/>
      <c r="I42" s="407"/>
      <c r="J42" s="407"/>
      <c r="K42" s="407"/>
      <c r="L42" s="407"/>
      <c r="M42" s="407"/>
      <c r="N42" s="407"/>
      <c r="O42" s="407"/>
      <c r="P42" s="408"/>
      <c r="Q42" s="409"/>
      <c r="R42" s="410"/>
      <c r="S42" s="410"/>
      <c r="T42" s="410"/>
      <c r="U42" s="410"/>
      <c r="V42" s="410"/>
      <c r="W42" s="410"/>
      <c r="X42" s="411"/>
      <c r="Y42" s="406"/>
      <c r="Z42" s="407"/>
      <c r="AA42" s="407"/>
      <c r="AB42" s="408"/>
      <c r="AC42" s="406"/>
      <c r="AD42" s="407"/>
      <c r="AE42" s="407"/>
      <c r="AF42" s="408"/>
      <c r="AG42" s="406"/>
      <c r="AH42" s="407"/>
      <c r="AI42" s="407"/>
      <c r="AJ42" s="408"/>
      <c r="AK42" s="406"/>
      <c r="AL42" s="407"/>
      <c r="AM42" s="407"/>
      <c r="AN42" s="408"/>
      <c r="AO42" s="542"/>
      <c r="AP42" s="554"/>
      <c r="AQ42" s="586"/>
      <c r="AR42" s="588"/>
      <c r="AS42" s="590"/>
      <c r="BE42"/>
    </row>
    <row r="43" spans="2:57" ht="31.5" hidden="1"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c r="Z43" s="413"/>
      <c r="AA43" s="413"/>
      <c r="AB43" s="414"/>
      <c r="AC43" s="412"/>
      <c r="AD43" s="413"/>
      <c r="AE43" s="413"/>
      <c r="AF43" s="414"/>
      <c r="AG43" s="412"/>
      <c r="AH43" s="413"/>
      <c r="AI43" s="413"/>
      <c r="AJ43" s="414"/>
      <c r="AK43" s="412"/>
      <c r="AL43" s="413"/>
      <c r="AM43" s="413"/>
      <c r="AN43" s="414"/>
      <c r="AO43" s="545"/>
      <c r="AP43" s="556"/>
      <c r="AQ43" s="587"/>
      <c r="AR43" s="589"/>
      <c r="AS43" s="591"/>
      <c r="BE43"/>
    </row>
    <row r="44" spans="2:57" ht="22.5" hidden="1" customHeight="1">
      <c r="B44" s="592">
        <v>13</v>
      </c>
      <c r="C44" s="532"/>
      <c r="D44" s="406"/>
      <c r="E44" s="407"/>
      <c r="F44" s="407"/>
      <c r="G44" s="407"/>
      <c r="H44" s="407"/>
      <c r="I44" s="407"/>
      <c r="J44" s="407"/>
      <c r="K44" s="407"/>
      <c r="L44" s="407"/>
      <c r="M44" s="407"/>
      <c r="N44" s="407"/>
      <c r="O44" s="407"/>
      <c r="P44" s="408"/>
      <c r="Q44" s="409"/>
      <c r="R44" s="410"/>
      <c r="S44" s="410"/>
      <c r="T44" s="410"/>
      <c r="U44" s="410"/>
      <c r="V44" s="410"/>
      <c r="W44" s="410"/>
      <c r="X44" s="411"/>
      <c r="Y44" s="406"/>
      <c r="Z44" s="407"/>
      <c r="AA44" s="407"/>
      <c r="AB44" s="408"/>
      <c r="AC44" s="406"/>
      <c r="AD44" s="407"/>
      <c r="AE44" s="407"/>
      <c r="AF44" s="408"/>
      <c r="AG44" s="406"/>
      <c r="AH44" s="407"/>
      <c r="AI44" s="407"/>
      <c r="AJ44" s="408"/>
      <c r="AK44" s="406"/>
      <c r="AL44" s="407"/>
      <c r="AM44" s="407"/>
      <c r="AN44" s="408"/>
      <c r="AO44" s="542"/>
      <c r="AP44" s="554"/>
      <c r="AQ44" s="586"/>
      <c r="AR44" s="588"/>
      <c r="AS44" s="590"/>
      <c r="BE44"/>
    </row>
    <row r="45" spans="2:57" ht="31.5" hidden="1"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c r="Z45" s="413"/>
      <c r="AA45" s="413"/>
      <c r="AB45" s="414"/>
      <c r="AC45" s="412"/>
      <c r="AD45" s="413"/>
      <c r="AE45" s="413"/>
      <c r="AF45" s="414"/>
      <c r="AG45" s="412"/>
      <c r="AH45" s="413"/>
      <c r="AI45" s="413"/>
      <c r="AJ45" s="414"/>
      <c r="AK45" s="412"/>
      <c r="AL45" s="413"/>
      <c r="AM45" s="413"/>
      <c r="AN45" s="414"/>
      <c r="AO45" s="545"/>
      <c r="AP45" s="556"/>
      <c r="AQ45" s="587"/>
      <c r="AR45" s="589"/>
      <c r="AS45" s="591"/>
      <c r="BE45"/>
    </row>
    <row r="46" spans="2:57" ht="22.5" hidden="1" customHeight="1">
      <c r="B46" s="592">
        <v>14</v>
      </c>
      <c r="C46" s="532"/>
      <c r="D46" s="406"/>
      <c r="E46" s="407"/>
      <c r="F46" s="407"/>
      <c r="G46" s="407"/>
      <c r="H46" s="407"/>
      <c r="I46" s="407"/>
      <c r="J46" s="407"/>
      <c r="K46" s="407"/>
      <c r="L46" s="407"/>
      <c r="M46" s="407"/>
      <c r="N46" s="407"/>
      <c r="O46" s="407"/>
      <c r="P46" s="408"/>
      <c r="Q46" s="409"/>
      <c r="R46" s="410"/>
      <c r="S46" s="410"/>
      <c r="T46" s="410"/>
      <c r="U46" s="410"/>
      <c r="V46" s="410"/>
      <c r="W46" s="410"/>
      <c r="X46" s="411"/>
      <c r="Y46" s="406"/>
      <c r="Z46" s="407"/>
      <c r="AA46" s="407"/>
      <c r="AB46" s="408"/>
      <c r="AC46" s="406"/>
      <c r="AD46" s="407"/>
      <c r="AE46" s="407"/>
      <c r="AF46" s="408"/>
      <c r="AG46" s="406"/>
      <c r="AH46" s="407"/>
      <c r="AI46" s="407"/>
      <c r="AJ46" s="408"/>
      <c r="AK46" s="406"/>
      <c r="AL46" s="407"/>
      <c r="AM46" s="407"/>
      <c r="AN46" s="408"/>
      <c r="AO46" s="542"/>
      <c r="AP46" s="554"/>
      <c r="AQ46" s="586"/>
      <c r="AR46" s="588"/>
      <c r="AS46" s="590"/>
      <c r="BE46"/>
    </row>
    <row r="47" spans="2:57" ht="31.5" hidden="1"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c r="Z47" s="413"/>
      <c r="AA47" s="413"/>
      <c r="AB47" s="414"/>
      <c r="AC47" s="412"/>
      <c r="AD47" s="413"/>
      <c r="AE47" s="413"/>
      <c r="AF47" s="414"/>
      <c r="AG47" s="412"/>
      <c r="AH47" s="413"/>
      <c r="AI47" s="413"/>
      <c r="AJ47" s="414"/>
      <c r="AK47" s="412"/>
      <c r="AL47" s="413"/>
      <c r="AM47" s="413"/>
      <c r="AN47" s="414"/>
      <c r="AO47" s="545"/>
      <c r="AP47" s="556"/>
      <c r="AQ47" s="587"/>
      <c r="AR47" s="589"/>
      <c r="AS47" s="591"/>
      <c r="BE47"/>
    </row>
    <row r="48" spans="2:57" ht="22.5" hidden="1" customHeight="1">
      <c r="B48" s="592">
        <v>15</v>
      </c>
      <c r="C48" s="532"/>
      <c r="D48" s="406"/>
      <c r="E48" s="407"/>
      <c r="F48" s="407"/>
      <c r="G48" s="407"/>
      <c r="H48" s="407"/>
      <c r="I48" s="407"/>
      <c r="J48" s="407"/>
      <c r="K48" s="407"/>
      <c r="L48" s="407"/>
      <c r="M48" s="407"/>
      <c r="N48" s="407"/>
      <c r="O48" s="407"/>
      <c r="P48" s="408"/>
      <c r="Q48" s="409"/>
      <c r="R48" s="410"/>
      <c r="S48" s="410"/>
      <c r="T48" s="410"/>
      <c r="U48" s="410"/>
      <c r="V48" s="410"/>
      <c r="W48" s="410"/>
      <c r="X48" s="411"/>
      <c r="Y48" s="406"/>
      <c r="Z48" s="407"/>
      <c r="AA48" s="407"/>
      <c r="AB48" s="408"/>
      <c r="AC48" s="406"/>
      <c r="AD48" s="407"/>
      <c r="AE48" s="407"/>
      <c r="AF48" s="408"/>
      <c r="AG48" s="406"/>
      <c r="AH48" s="407"/>
      <c r="AI48" s="407"/>
      <c r="AJ48" s="408"/>
      <c r="AK48" s="406"/>
      <c r="AL48" s="407"/>
      <c r="AM48" s="407"/>
      <c r="AN48" s="408"/>
      <c r="AO48" s="542"/>
      <c r="AP48" s="554"/>
      <c r="AQ48" s="586"/>
      <c r="AR48" s="588"/>
      <c r="AS48" s="590"/>
      <c r="BE48"/>
    </row>
    <row r="49" spans="2:57" ht="31.5" hidden="1"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c r="Z49" s="413"/>
      <c r="AA49" s="413"/>
      <c r="AB49" s="414"/>
      <c r="AC49" s="412"/>
      <c r="AD49" s="413"/>
      <c r="AE49" s="413"/>
      <c r="AF49" s="414"/>
      <c r="AG49" s="412"/>
      <c r="AH49" s="413"/>
      <c r="AI49" s="413"/>
      <c r="AJ49" s="414"/>
      <c r="AK49" s="412"/>
      <c r="AL49" s="413"/>
      <c r="AM49" s="413"/>
      <c r="AN49" s="414"/>
      <c r="AO49" s="545"/>
      <c r="AP49" s="556"/>
      <c r="AQ49" s="587"/>
      <c r="AR49" s="589"/>
      <c r="AS49" s="591"/>
      <c r="BE49"/>
    </row>
    <row r="50" spans="2:57" ht="22.5" hidden="1" customHeight="1">
      <c r="B50" s="592">
        <v>16</v>
      </c>
      <c r="C50" s="532"/>
      <c r="D50" s="406"/>
      <c r="E50" s="407"/>
      <c r="F50" s="407"/>
      <c r="G50" s="407"/>
      <c r="H50" s="407"/>
      <c r="I50" s="407"/>
      <c r="J50" s="407"/>
      <c r="K50" s="407"/>
      <c r="L50" s="407"/>
      <c r="M50" s="407"/>
      <c r="N50" s="407"/>
      <c r="O50" s="407"/>
      <c r="P50" s="408"/>
      <c r="Q50" s="409"/>
      <c r="R50" s="410"/>
      <c r="S50" s="410"/>
      <c r="T50" s="410"/>
      <c r="U50" s="410"/>
      <c r="V50" s="410"/>
      <c r="W50" s="410"/>
      <c r="X50" s="411"/>
      <c r="Y50" s="406"/>
      <c r="Z50" s="407"/>
      <c r="AA50" s="407"/>
      <c r="AB50" s="408"/>
      <c r="AC50" s="406"/>
      <c r="AD50" s="407"/>
      <c r="AE50" s="407"/>
      <c r="AF50" s="408"/>
      <c r="AG50" s="406"/>
      <c r="AH50" s="407"/>
      <c r="AI50" s="407"/>
      <c r="AJ50" s="408"/>
      <c r="AK50" s="406"/>
      <c r="AL50" s="407"/>
      <c r="AM50" s="407"/>
      <c r="AN50" s="408"/>
      <c r="AO50" s="542"/>
      <c r="AP50" s="554"/>
      <c r="AQ50" s="586"/>
      <c r="AR50" s="588"/>
      <c r="AS50" s="590"/>
      <c r="BE50"/>
    </row>
    <row r="51" spans="2:57" ht="31.5" hidden="1"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c r="Z51" s="413"/>
      <c r="AA51" s="413"/>
      <c r="AB51" s="414"/>
      <c r="AC51" s="412"/>
      <c r="AD51" s="413"/>
      <c r="AE51" s="413"/>
      <c r="AF51" s="414"/>
      <c r="AG51" s="412"/>
      <c r="AH51" s="413"/>
      <c r="AI51" s="413"/>
      <c r="AJ51" s="414"/>
      <c r="AK51" s="412"/>
      <c r="AL51" s="413"/>
      <c r="AM51" s="413"/>
      <c r="AN51" s="414"/>
      <c r="AO51" s="545"/>
      <c r="AP51" s="556"/>
      <c r="AQ51" s="587"/>
      <c r="AR51" s="589"/>
      <c r="AS51" s="591"/>
      <c r="BE51"/>
    </row>
    <row r="52" spans="2:57" ht="22.5" hidden="1" customHeight="1">
      <c r="B52" s="592">
        <v>17</v>
      </c>
      <c r="C52" s="532"/>
      <c r="D52" s="406"/>
      <c r="E52" s="407"/>
      <c r="F52" s="407"/>
      <c r="G52" s="407"/>
      <c r="H52" s="407"/>
      <c r="I52" s="407"/>
      <c r="J52" s="407"/>
      <c r="K52" s="407"/>
      <c r="L52" s="407"/>
      <c r="M52" s="407"/>
      <c r="N52" s="407"/>
      <c r="O52" s="407"/>
      <c r="P52" s="408"/>
      <c r="Q52" s="409"/>
      <c r="R52" s="410"/>
      <c r="S52" s="410"/>
      <c r="T52" s="410"/>
      <c r="U52" s="410"/>
      <c r="V52" s="410"/>
      <c r="W52" s="410"/>
      <c r="X52" s="411"/>
      <c r="Y52" s="406"/>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hidden="1"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hidden="1" customHeight="1">
      <c r="B54" s="592">
        <v>18</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hidden="1" customHeight="1">
      <c r="B56" s="592">
        <v>19</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31.5" hidden="1"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hidden="1" customHeight="1">
      <c r="B58" s="592">
        <v>20</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21</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22</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23</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24</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25</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26</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c r="B71" s="592"/>
      <c r="C71" s="532"/>
      <c r="D71" s="412"/>
      <c r="E71" s="413"/>
      <c r="F71" s="413"/>
      <c r="G71" s="413"/>
      <c r="H71" s="413"/>
      <c r="I71" s="413"/>
      <c r="J71" s="413"/>
      <c r="K71" s="413"/>
      <c r="L71" s="413"/>
      <c r="M71" s="413"/>
      <c r="N71" s="413"/>
      <c r="O71" s="413"/>
      <c r="P71" s="414"/>
      <c r="Q71" s="412"/>
      <c r="R71" s="413"/>
      <c r="S71" s="413"/>
      <c r="T71" s="413"/>
      <c r="U71" s="413"/>
      <c r="V71" s="413"/>
      <c r="W71" s="413"/>
      <c r="X71" s="414"/>
      <c r="Y71" s="412"/>
      <c r="Z71" s="413"/>
      <c r="AA71" s="413"/>
      <c r="AB71" s="414"/>
      <c r="AC71" s="412"/>
      <c r="AD71" s="413"/>
      <c r="AE71" s="413"/>
      <c r="AF71" s="414"/>
      <c r="AG71" s="412"/>
      <c r="AH71" s="413"/>
      <c r="AI71" s="413"/>
      <c r="AJ71" s="414"/>
      <c r="AK71" s="412"/>
      <c r="AL71" s="413"/>
      <c r="AM71" s="413"/>
      <c r="AN71" s="414"/>
      <c r="AO71" s="545"/>
      <c r="AP71" s="556"/>
      <c r="AQ71" s="587"/>
      <c r="AR71" s="589"/>
      <c r="AS71" s="591"/>
      <c r="BE71"/>
    </row>
    <row r="72" spans="2:57" ht="22.5" hidden="1" customHeight="1">
      <c r="B72" s="592">
        <v>27</v>
      </c>
      <c r="C72" s="532"/>
      <c r="D72" s="406"/>
      <c r="E72" s="407"/>
      <c r="F72" s="407"/>
      <c r="G72" s="407"/>
      <c r="H72" s="407"/>
      <c r="I72" s="407"/>
      <c r="J72" s="407"/>
      <c r="K72" s="407"/>
      <c r="L72" s="407"/>
      <c r="M72" s="407"/>
      <c r="N72" s="407"/>
      <c r="O72" s="407"/>
      <c r="P72" s="408"/>
      <c r="Q72" s="409"/>
      <c r="R72" s="410"/>
      <c r="S72" s="410"/>
      <c r="T72" s="410"/>
      <c r="U72" s="410"/>
      <c r="V72" s="410"/>
      <c r="W72" s="410"/>
      <c r="X72" s="411"/>
      <c r="Y72" s="406"/>
      <c r="Z72" s="407"/>
      <c r="AA72" s="407"/>
      <c r="AB72" s="408"/>
      <c r="AC72" s="406"/>
      <c r="AD72" s="407"/>
      <c r="AE72" s="407"/>
      <c r="AF72" s="408"/>
      <c r="AG72" s="406"/>
      <c r="AH72" s="407"/>
      <c r="AI72" s="407"/>
      <c r="AJ72" s="408"/>
      <c r="AK72" s="406"/>
      <c r="AL72" s="407"/>
      <c r="AM72" s="407"/>
      <c r="AN72" s="408"/>
      <c r="AO72" s="542"/>
      <c r="AP72" s="554"/>
      <c r="AQ72" s="586"/>
      <c r="AR72" s="588"/>
      <c r="AS72" s="590"/>
      <c r="BE72"/>
    </row>
    <row r="73" spans="2:57" ht="31.5" hidden="1" customHeight="1">
      <c r="B73" s="592"/>
      <c r="C73" s="532"/>
      <c r="D73" s="412"/>
      <c r="E73" s="413"/>
      <c r="F73" s="413"/>
      <c r="G73" s="413"/>
      <c r="H73" s="413"/>
      <c r="I73" s="413"/>
      <c r="J73" s="413"/>
      <c r="K73" s="413"/>
      <c r="L73" s="413"/>
      <c r="M73" s="413"/>
      <c r="N73" s="413"/>
      <c r="O73" s="413"/>
      <c r="P73" s="414"/>
      <c r="Q73" s="412"/>
      <c r="R73" s="413"/>
      <c r="S73" s="413"/>
      <c r="T73" s="413"/>
      <c r="U73" s="413"/>
      <c r="V73" s="413"/>
      <c r="W73" s="413"/>
      <c r="X73" s="414"/>
      <c r="Y73" s="412"/>
      <c r="Z73" s="413"/>
      <c r="AA73" s="413"/>
      <c r="AB73" s="414"/>
      <c r="AC73" s="412"/>
      <c r="AD73" s="413"/>
      <c r="AE73" s="413"/>
      <c r="AF73" s="414"/>
      <c r="AG73" s="412"/>
      <c r="AH73" s="413"/>
      <c r="AI73" s="413"/>
      <c r="AJ73" s="414"/>
      <c r="AK73" s="412"/>
      <c r="AL73" s="413"/>
      <c r="AM73" s="413"/>
      <c r="AN73" s="414"/>
      <c r="AO73" s="545"/>
      <c r="AP73" s="556"/>
      <c r="AQ73" s="587"/>
      <c r="AR73" s="589"/>
      <c r="AS73" s="591"/>
      <c r="BE73"/>
    </row>
    <row r="74" spans="2:57" ht="22.5" hidden="1" customHeight="1">
      <c r="B74" s="592">
        <v>28</v>
      </c>
      <c r="C74" s="532"/>
      <c r="D74" s="406"/>
      <c r="E74" s="407"/>
      <c r="F74" s="407"/>
      <c r="G74" s="407"/>
      <c r="H74" s="407"/>
      <c r="I74" s="407"/>
      <c r="J74" s="407"/>
      <c r="K74" s="407"/>
      <c r="L74" s="407"/>
      <c r="M74" s="407"/>
      <c r="N74" s="407"/>
      <c r="O74" s="407"/>
      <c r="P74" s="408"/>
      <c r="Q74" s="409"/>
      <c r="R74" s="410"/>
      <c r="S74" s="410"/>
      <c r="T74" s="410"/>
      <c r="U74" s="410"/>
      <c r="V74" s="410"/>
      <c r="W74" s="410"/>
      <c r="X74" s="411"/>
      <c r="Y74" s="406"/>
      <c r="Z74" s="407"/>
      <c r="AA74" s="407"/>
      <c r="AB74" s="408"/>
      <c r="AC74" s="406"/>
      <c r="AD74" s="407"/>
      <c r="AE74" s="407"/>
      <c r="AF74" s="408"/>
      <c r="AG74" s="406"/>
      <c r="AH74" s="407"/>
      <c r="AI74" s="407"/>
      <c r="AJ74" s="408"/>
      <c r="AK74" s="406"/>
      <c r="AL74" s="407"/>
      <c r="AM74" s="407"/>
      <c r="AN74" s="408"/>
      <c r="AO74" s="542"/>
      <c r="AP74" s="554"/>
      <c r="AQ74" s="586"/>
      <c r="AR74" s="588"/>
      <c r="AS74" s="590"/>
      <c r="BE74"/>
    </row>
    <row r="75" spans="2:57" ht="31.5" hidden="1" customHeight="1">
      <c r="B75" s="592"/>
      <c r="C75" s="532"/>
      <c r="D75" s="412"/>
      <c r="E75" s="413"/>
      <c r="F75" s="413"/>
      <c r="G75" s="413"/>
      <c r="H75" s="413"/>
      <c r="I75" s="413"/>
      <c r="J75" s="413"/>
      <c r="K75" s="413"/>
      <c r="L75" s="413"/>
      <c r="M75" s="413"/>
      <c r="N75" s="413"/>
      <c r="O75" s="413"/>
      <c r="P75" s="414"/>
      <c r="Q75" s="412"/>
      <c r="R75" s="413"/>
      <c r="S75" s="413"/>
      <c r="T75" s="413"/>
      <c r="U75" s="413"/>
      <c r="V75" s="413"/>
      <c r="W75" s="413"/>
      <c r="X75" s="414"/>
      <c r="Y75" s="412"/>
      <c r="Z75" s="413"/>
      <c r="AA75" s="413"/>
      <c r="AB75" s="414"/>
      <c r="AC75" s="412"/>
      <c r="AD75" s="413"/>
      <c r="AE75" s="413"/>
      <c r="AF75" s="414"/>
      <c r="AG75" s="412"/>
      <c r="AH75" s="413"/>
      <c r="AI75" s="413"/>
      <c r="AJ75" s="414"/>
      <c r="AK75" s="412"/>
      <c r="AL75" s="413"/>
      <c r="AM75" s="413"/>
      <c r="AN75" s="414"/>
      <c r="AO75" s="545"/>
      <c r="AP75" s="556"/>
      <c r="AQ75" s="587"/>
      <c r="AR75" s="589"/>
      <c r="AS75" s="591"/>
      <c r="BE75"/>
    </row>
    <row r="76" spans="2:57" ht="22.5" hidden="1" customHeight="1">
      <c r="B76" s="592">
        <v>29</v>
      </c>
      <c r="C76" s="532"/>
      <c r="D76" s="406"/>
      <c r="E76" s="407"/>
      <c r="F76" s="407"/>
      <c r="G76" s="407"/>
      <c r="H76" s="407"/>
      <c r="I76" s="407"/>
      <c r="J76" s="407"/>
      <c r="K76" s="407"/>
      <c r="L76" s="407"/>
      <c r="M76" s="407"/>
      <c r="N76" s="407"/>
      <c r="O76" s="407"/>
      <c r="P76" s="408"/>
      <c r="Q76" s="409"/>
      <c r="R76" s="410"/>
      <c r="S76" s="410"/>
      <c r="T76" s="410"/>
      <c r="U76" s="410"/>
      <c r="V76" s="410"/>
      <c r="W76" s="410"/>
      <c r="X76" s="411"/>
      <c r="Y76" s="406"/>
      <c r="Z76" s="407"/>
      <c r="AA76" s="407"/>
      <c r="AB76" s="408"/>
      <c r="AC76" s="406"/>
      <c r="AD76" s="407"/>
      <c r="AE76" s="407"/>
      <c r="AF76" s="408"/>
      <c r="AG76" s="406"/>
      <c r="AH76" s="407"/>
      <c r="AI76" s="407"/>
      <c r="AJ76" s="408"/>
      <c r="AK76" s="406"/>
      <c r="AL76" s="407"/>
      <c r="AM76" s="407"/>
      <c r="AN76" s="408"/>
      <c r="AO76" s="542"/>
      <c r="AP76" s="554"/>
      <c r="AQ76" s="586"/>
      <c r="AR76" s="588"/>
      <c r="AS76" s="590"/>
      <c r="BE76"/>
    </row>
    <row r="77" spans="2:57" ht="31.5" hidden="1" customHeight="1">
      <c r="B77" s="592"/>
      <c r="C77" s="532"/>
      <c r="D77" s="412"/>
      <c r="E77" s="413"/>
      <c r="F77" s="413"/>
      <c r="G77" s="413"/>
      <c r="H77" s="413"/>
      <c r="I77" s="413"/>
      <c r="J77" s="413"/>
      <c r="K77" s="413"/>
      <c r="L77" s="413"/>
      <c r="M77" s="413"/>
      <c r="N77" s="413"/>
      <c r="O77" s="413"/>
      <c r="P77" s="414"/>
      <c r="Q77" s="412"/>
      <c r="R77" s="413"/>
      <c r="S77" s="413"/>
      <c r="T77" s="413"/>
      <c r="U77" s="413"/>
      <c r="V77" s="413"/>
      <c r="W77" s="413"/>
      <c r="X77" s="414"/>
      <c r="Y77" s="412"/>
      <c r="Z77" s="413"/>
      <c r="AA77" s="413"/>
      <c r="AB77" s="414"/>
      <c r="AC77" s="412"/>
      <c r="AD77" s="413"/>
      <c r="AE77" s="413"/>
      <c r="AF77" s="414"/>
      <c r="AG77" s="412"/>
      <c r="AH77" s="413"/>
      <c r="AI77" s="413"/>
      <c r="AJ77" s="414"/>
      <c r="AK77" s="412"/>
      <c r="AL77" s="413"/>
      <c r="AM77" s="413"/>
      <c r="AN77" s="414"/>
      <c r="AO77" s="545"/>
      <c r="AP77" s="556"/>
      <c r="AQ77" s="587"/>
      <c r="AR77" s="589"/>
      <c r="AS77" s="591"/>
      <c r="BE77"/>
    </row>
    <row r="78" spans="2:57" ht="22.5" hidden="1" customHeight="1">
      <c r="B78" s="592">
        <v>30</v>
      </c>
      <c r="C78" s="532"/>
      <c r="D78" s="406"/>
      <c r="E78" s="407"/>
      <c r="F78" s="407"/>
      <c r="G78" s="407"/>
      <c r="H78" s="407"/>
      <c r="I78" s="407"/>
      <c r="J78" s="407"/>
      <c r="K78" s="407"/>
      <c r="L78" s="407"/>
      <c r="M78" s="407"/>
      <c r="N78" s="407"/>
      <c r="O78" s="407"/>
      <c r="P78" s="408"/>
      <c r="Q78" s="409"/>
      <c r="R78" s="410"/>
      <c r="S78" s="410"/>
      <c r="T78" s="410"/>
      <c r="U78" s="410"/>
      <c r="V78" s="410"/>
      <c r="W78" s="410"/>
      <c r="X78" s="411"/>
      <c r="Y78" s="406"/>
      <c r="Z78" s="407"/>
      <c r="AA78" s="407"/>
      <c r="AB78" s="408"/>
      <c r="AC78" s="406"/>
      <c r="AD78" s="407"/>
      <c r="AE78" s="407"/>
      <c r="AF78" s="408"/>
      <c r="AG78" s="406"/>
      <c r="AH78" s="407"/>
      <c r="AI78" s="407"/>
      <c r="AJ78" s="408"/>
      <c r="AK78" s="406"/>
      <c r="AL78" s="407"/>
      <c r="AM78" s="407"/>
      <c r="AN78" s="408"/>
      <c r="AO78" s="542"/>
      <c r="AP78" s="554"/>
      <c r="AQ78" s="586"/>
      <c r="AR78" s="588"/>
      <c r="AS78" s="590"/>
      <c r="BE78"/>
    </row>
    <row r="79" spans="2:57" ht="31.5" hidden="1" customHeight="1" thickBot="1">
      <c r="B79" s="610"/>
      <c r="C79" s="611"/>
      <c r="D79" s="581"/>
      <c r="E79" s="582"/>
      <c r="F79" s="582"/>
      <c r="G79" s="582"/>
      <c r="H79" s="582"/>
      <c r="I79" s="582"/>
      <c r="J79" s="582"/>
      <c r="K79" s="582"/>
      <c r="L79" s="582"/>
      <c r="M79" s="582"/>
      <c r="N79" s="582"/>
      <c r="O79" s="582"/>
      <c r="P79" s="583"/>
      <c r="Q79" s="412"/>
      <c r="R79" s="413"/>
      <c r="S79" s="413"/>
      <c r="T79" s="413"/>
      <c r="U79" s="413"/>
      <c r="V79" s="413"/>
      <c r="W79" s="413"/>
      <c r="X79" s="414"/>
      <c r="Y79" s="581"/>
      <c r="Z79" s="582"/>
      <c r="AA79" s="582"/>
      <c r="AB79" s="583"/>
      <c r="AC79" s="581"/>
      <c r="AD79" s="582"/>
      <c r="AE79" s="582"/>
      <c r="AF79" s="583"/>
      <c r="AG79" s="581"/>
      <c r="AH79" s="582"/>
      <c r="AI79" s="582"/>
      <c r="AJ79" s="583"/>
      <c r="AK79" s="581"/>
      <c r="AL79" s="582"/>
      <c r="AM79" s="582"/>
      <c r="AN79" s="583"/>
      <c r="AO79" s="481"/>
      <c r="AP79" s="606"/>
      <c r="AQ79" s="607"/>
      <c r="AR79" s="608"/>
      <c r="AS79" s="609"/>
      <c r="BE79"/>
    </row>
    <row r="80" spans="2:57" ht="15.75" hidden="1" thickBot="1">
      <c r="B80" s="612" t="s">
        <v>33</v>
      </c>
      <c r="C80" s="613"/>
      <c r="D80" s="613"/>
      <c r="E80" s="614"/>
      <c r="F80" s="615" t="s">
        <v>2</v>
      </c>
      <c r="G80" s="613"/>
      <c r="H80" s="613"/>
      <c r="I80" s="613"/>
      <c r="J80" s="613"/>
      <c r="K80" s="613"/>
      <c r="L80" s="613"/>
      <c r="M80" s="613"/>
      <c r="N80" s="613"/>
      <c r="O80" s="613"/>
      <c r="P80" s="613"/>
      <c r="Q80" s="613"/>
      <c r="R80" s="613"/>
      <c r="S80" s="613"/>
      <c r="T80" s="613"/>
      <c r="U80" s="614"/>
      <c r="V80" s="615" t="s">
        <v>3</v>
      </c>
      <c r="W80" s="613"/>
      <c r="X80" s="614"/>
      <c r="Y80" s="615" t="s">
        <v>34</v>
      </c>
      <c r="Z80" s="613"/>
      <c r="AA80" s="614"/>
      <c r="AB80" s="615" t="s">
        <v>35</v>
      </c>
      <c r="AC80" s="613"/>
      <c r="AD80" s="613"/>
      <c r="AE80" s="613"/>
      <c r="AF80" s="613"/>
      <c r="AG80" s="613"/>
      <c r="AH80" s="613"/>
      <c r="AI80" s="613"/>
      <c r="AJ80" s="613"/>
      <c r="AK80" s="613"/>
      <c r="AL80" s="613"/>
      <c r="AM80" s="613"/>
      <c r="AN80" s="613"/>
      <c r="AO80" s="613"/>
      <c r="AP80" s="613"/>
      <c r="AQ80" s="613"/>
      <c r="AR80" s="613"/>
      <c r="AS80" s="616"/>
      <c r="BE80"/>
    </row>
    <row r="81" spans="2:57" ht="24.75" hidden="1" customHeight="1">
      <c r="B81" s="617"/>
      <c r="C81" s="618"/>
      <c r="D81" s="618"/>
      <c r="E81" s="619"/>
      <c r="F81" s="620"/>
      <c r="G81" s="618"/>
      <c r="H81" s="618"/>
      <c r="I81" s="618"/>
      <c r="J81" s="618"/>
      <c r="K81" s="618"/>
      <c r="L81" s="618"/>
      <c r="M81" s="618"/>
      <c r="N81" s="618"/>
      <c r="O81" s="618"/>
      <c r="P81" s="618"/>
      <c r="Q81" s="618"/>
      <c r="R81" s="618"/>
      <c r="S81" s="618"/>
      <c r="T81" s="618"/>
      <c r="U81" s="619"/>
      <c r="V81" s="620"/>
      <c r="W81" s="618"/>
      <c r="X81" s="619"/>
      <c r="Y81" s="620"/>
      <c r="Z81" s="618"/>
      <c r="AA81" s="619"/>
      <c r="AB81" s="620"/>
      <c r="AC81" s="618"/>
      <c r="AD81" s="618"/>
      <c r="AE81" s="618"/>
      <c r="AF81" s="618"/>
      <c r="AG81" s="618"/>
      <c r="AH81" s="618"/>
      <c r="AI81" s="618"/>
      <c r="AJ81" s="618"/>
      <c r="AK81" s="618"/>
      <c r="AL81" s="618"/>
      <c r="AM81" s="618"/>
      <c r="AN81" s="618"/>
      <c r="AO81" s="618"/>
      <c r="AP81" s="618"/>
      <c r="AQ81" s="618"/>
      <c r="AR81" s="618"/>
      <c r="AS81" s="621"/>
      <c r="BE81"/>
    </row>
    <row r="82" spans="2:57" ht="24.75" hidden="1" customHeight="1">
      <c r="B82" s="622"/>
      <c r="C82" s="623"/>
      <c r="D82" s="623"/>
      <c r="E82" s="624"/>
      <c r="F82" s="625"/>
      <c r="G82" s="623"/>
      <c r="H82" s="623"/>
      <c r="I82" s="623"/>
      <c r="J82" s="623"/>
      <c r="K82" s="623"/>
      <c r="L82" s="623"/>
      <c r="M82" s="623"/>
      <c r="N82" s="623"/>
      <c r="O82" s="623"/>
      <c r="P82" s="623"/>
      <c r="Q82" s="623"/>
      <c r="R82" s="623"/>
      <c r="S82" s="623"/>
      <c r="T82" s="623"/>
      <c r="U82" s="624"/>
      <c r="V82" s="625"/>
      <c r="W82" s="623"/>
      <c r="X82" s="624"/>
      <c r="Y82" s="625"/>
      <c r="Z82" s="623"/>
      <c r="AA82" s="624"/>
      <c r="AB82" s="625"/>
      <c r="AC82" s="623"/>
      <c r="AD82" s="623"/>
      <c r="AE82" s="623"/>
      <c r="AF82" s="623"/>
      <c r="AG82" s="623"/>
      <c r="AH82" s="623"/>
      <c r="AI82" s="623"/>
      <c r="AJ82" s="623"/>
      <c r="AK82" s="623"/>
      <c r="AL82" s="623"/>
      <c r="AM82" s="623"/>
      <c r="AN82" s="623"/>
      <c r="AO82" s="623"/>
      <c r="AP82" s="623"/>
      <c r="AQ82" s="623"/>
      <c r="AR82" s="623"/>
      <c r="AS82" s="626"/>
      <c r="BE82"/>
    </row>
    <row r="83" spans="2:57" ht="24.75" hidden="1" customHeight="1">
      <c r="B83" s="622"/>
      <c r="C83" s="623"/>
      <c r="D83" s="623"/>
      <c r="E83" s="624"/>
      <c r="F83" s="625"/>
      <c r="G83" s="623"/>
      <c r="H83" s="623"/>
      <c r="I83" s="623"/>
      <c r="J83" s="623"/>
      <c r="K83" s="623"/>
      <c r="L83" s="623"/>
      <c r="M83" s="623"/>
      <c r="N83" s="623"/>
      <c r="O83" s="623"/>
      <c r="P83" s="623"/>
      <c r="Q83" s="623"/>
      <c r="R83" s="623"/>
      <c r="S83" s="623"/>
      <c r="T83" s="623"/>
      <c r="U83" s="624"/>
      <c r="V83" s="625"/>
      <c r="W83" s="623"/>
      <c r="X83" s="624"/>
      <c r="Y83" s="625"/>
      <c r="Z83" s="623"/>
      <c r="AA83" s="624"/>
      <c r="AB83" s="625"/>
      <c r="AC83" s="623"/>
      <c r="AD83" s="623"/>
      <c r="AE83" s="623"/>
      <c r="AF83" s="623"/>
      <c r="AG83" s="623"/>
      <c r="AH83" s="623"/>
      <c r="AI83" s="623"/>
      <c r="AJ83" s="623"/>
      <c r="AK83" s="623"/>
      <c r="AL83" s="623"/>
      <c r="AM83" s="623"/>
      <c r="AN83" s="623"/>
      <c r="AO83" s="623"/>
      <c r="AP83" s="623"/>
      <c r="AQ83" s="623"/>
      <c r="AR83" s="623"/>
      <c r="AS83" s="626"/>
      <c r="BE83"/>
    </row>
    <row r="84" spans="2:57" ht="46.5" hidden="1" customHeight="1">
      <c r="B84" s="622"/>
      <c r="C84" s="623"/>
      <c r="D84" s="623"/>
      <c r="E84" s="624"/>
      <c r="F84" s="625"/>
      <c r="G84" s="623"/>
      <c r="H84" s="623"/>
      <c r="I84" s="623"/>
      <c r="J84" s="623"/>
      <c r="K84" s="623"/>
      <c r="L84" s="623"/>
      <c r="M84" s="623"/>
      <c r="N84" s="623"/>
      <c r="O84" s="623"/>
      <c r="P84" s="623"/>
      <c r="Q84" s="623"/>
      <c r="R84" s="623"/>
      <c r="S84" s="623"/>
      <c r="T84" s="623"/>
      <c r="U84" s="624"/>
      <c r="V84" s="625"/>
      <c r="W84" s="623"/>
      <c r="X84" s="624"/>
      <c r="Y84" s="625"/>
      <c r="Z84" s="623"/>
      <c r="AA84" s="624"/>
      <c r="AB84" s="625"/>
      <c r="AC84" s="623"/>
      <c r="AD84" s="623"/>
      <c r="AE84" s="623"/>
      <c r="AF84" s="623"/>
      <c r="AG84" s="623"/>
      <c r="AH84" s="623"/>
      <c r="AI84" s="623"/>
      <c r="AJ84" s="623"/>
      <c r="AK84" s="623"/>
      <c r="AL84" s="623"/>
      <c r="AM84" s="623"/>
      <c r="AN84" s="623"/>
      <c r="AO84" s="623"/>
      <c r="AP84" s="623"/>
      <c r="AQ84" s="623"/>
      <c r="AR84" s="623"/>
      <c r="AS84" s="626"/>
      <c r="BE84"/>
    </row>
    <row r="85" spans="2:57" ht="46.5" hidden="1" customHeight="1">
      <c r="B85" s="622"/>
      <c r="C85" s="623"/>
      <c r="D85" s="623"/>
      <c r="E85" s="624"/>
      <c r="F85" s="625"/>
      <c r="G85" s="623"/>
      <c r="H85" s="623"/>
      <c r="I85" s="623"/>
      <c r="J85" s="623"/>
      <c r="K85" s="623"/>
      <c r="L85" s="623"/>
      <c r="M85" s="623"/>
      <c r="N85" s="623"/>
      <c r="O85" s="623"/>
      <c r="P85" s="623"/>
      <c r="Q85" s="623"/>
      <c r="R85" s="623"/>
      <c r="S85" s="623"/>
      <c r="T85" s="623"/>
      <c r="U85" s="624"/>
      <c r="V85" s="625"/>
      <c r="W85" s="623"/>
      <c r="X85" s="624"/>
      <c r="Y85" s="625"/>
      <c r="Z85" s="623"/>
      <c r="AA85" s="624"/>
      <c r="AB85" s="625"/>
      <c r="AC85" s="623"/>
      <c r="AD85" s="623"/>
      <c r="AE85" s="623"/>
      <c r="AF85" s="623"/>
      <c r="AG85" s="623"/>
      <c r="AH85" s="623"/>
      <c r="AI85" s="623"/>
      <c r="AJ85" s="623"/>
      <c r="AK85" s="623"/>
      <c r="AL85" s="623"/>
      <c r="AM85" s="623"/>
      <c r="AN85" s="623"/>
      <c r="AO85" s="623"/>
      <c r="AP85" s="623"/>
      <c r="AQ85" s="623"/>
      <c r="AR85" s="623"/>
      <c r="AS85" s="626"/>
      <c r="BE85"/>
    </row>
    <row r="86" spans="2:57" ht="46.5" hidden="1" customHeight="1" thickBot="1">
      <c r="B86" s="622"/>
      <c r="C86" s="623"/>
      <c r="D86" s="623"/>
      <c r="E86" s="624"/>
      <c r="F86" s="625"/>
      <c r="G86" s="623"/>
      <c r="H86" s="623"/>
      <c r="I86" s="623"/>
      <c r="J86" s="623"/>
      <c r="K86" s="623"/>
      <c r="L86" s="623"/>
      <c r="M86" s="623"/>
      <c r="N86" s="623"/>
      <c r="O86" s="623"/>
      <c r="P86" s="623"/>
      <c r="Q86" s="623"/>
      <c r="R86" s="623"/>
      <c r="S86" s="623"/>
      <c r="T86" s="623"/>
      <c r="U86" s="624"/>
      <c r="V86" s="625"/>
      <c r="W86" s="623"/>
      <c r="X86" s="624"/>
      <c r="Y86" s="625"/>
      <c r="Z86" s="623"/>
      <c r="AA86" s="624"/>
      <c r="AB86" s="625"/>
      <c r="AC86" s="623"/>
      <c r="AD86" s="623"/>
      <c r="AE86" s="623"/>
      <c r="AF86" s="623"/>
      <c r="AG86" s="623"/>
      <c r="AH86" s="623"/>
      <c r="AI86" s="623"/>
      <c r="AJ86" s="623"/>
      <c r="AK86" s="623"/>
      <c r="AL86" s="623"/>
      <c r="AM86" s="623"/>
      <c r="AN86" s="623"/>
      <c r="AO86" s="623"/>
      <c r="AP86" s="623"/>
      <c r="AQ86" s="623"/>
      <c r="AR86" s="623"/>
      <c r="AS86" s="626"/>
      <c r="BE86"/>
    </row>
    <row r="87" spans="2:57">
      <c r="B87" s="612" t="s">
        <v>36</v>
      </c>
      <c r="C87" s="613"/>
      <c r="D87" s="613"/>
      <c r="E87" s="613"/>
      <c r="F87" s="613"/>
      <c r="G87" s="613"/>
      <c r="H87" s="613"/>
      <c r="I87" s="613"/>
      <c r="J87" s="613"/>
      <c r="K87" s="613"/>
      <c r="L87" s="613"/>
      <c r="M87" s="613"/>
      <c r="N87" s="613"/>
      <c r="O87" s="613"/>
      <c r="P87" s="613"/>
      <c r="Q87" s="613"/>
      <c r="R87" s="613"/>
      <c r="S87" s="613"/>
      <c r="T87" s="613"/>
      <c r="U87" s="613"/>
      <c r="V87" s="613"/>
      <c r="W87" s="613"/>
      <c r="X87" s="613"/>
      <c r="Y87" s="613"/>
      <c r="Z87" s="613"/>
      <c r="AA87" s="613"/>
      <c r="AB87" s="613"/>
      <c r="AC87" s="613"/>
      <c r="AD87" s="613"/>
      <c r="AE87" s="613"/>
      <c r="AF87" s="613"/>
      <c r="AG87" s="613"/>
      <c r="AH87" s="613"/>
      <c r="AI87" s="613"/>
      <c r="AJ87" s="613"/>
      <c r="AK87" s="613"/>
      <c r="AL87" s="613"/>
      <c r="AM87" s="613"/>
      <c r="AN87" s="613"/>
      <c r="AO87" s="613"/>
      <c r="AP87" s="613"/>
      <c r="AQ87" s="613"/>
      <c r="AR87" s="613"/>
      <c r="AS87" s="616"/>
      <c r="BE87"/>
    </row>
    <row r="88" spans="2:57" ht="114.75" customHeight="1" thickBot="1">
      <c r="B88" s="672">
        <v>43405</v>
      </c>
      <c r="C88" s="673"/>
      <c r="D88" s="673"/>
      <c r="E88" s="673"/>
      <c r="F88" s="673"/>
      <c r="G88" s="673"/>
      <c r="H88" s="673"/>
      <c r="I88" s="673"/>
      <c r="J88" s="673"/>
      <c r="K88" s="673"/>
      <c r="L88" s="673"/>
      <c r="M88" s="673"/>
      <c r="N88" s="673"/>
      <c r="O88" s="673"/>
      <c r="P88" s="673"/>
      <c r="Q88" s="673"/>
      <c r="R88" s="673"/>
      <c r="S88" s="673"/>
      <c r="T88" s="673"/>
      <c r="U88" s="673"/>
      <c r="V88" s="673"/>
      <c r="W88" s="673"/>
      <c r="X88" s="673"/>
      <c r="Y88" s="673"/>
      <c r="Z88" s="673"/>
      <c r="AA88" s="673"/>
      <c r="AB88" s="673"/>
      <c r="AC88" s="673"/>
      <c r="AD88" s="673"/>
      <c r="AE88" s="673"/>
      <c r="AF88" s="673"/>
      <c r="AG88" s="673"/>
      <c r="AH88" s="673"/>
      <c r="AI88" s="673"/>
      <c r="AJ88" s="673"/>
      <c r="AK88" s="673"/>
      <c r="AL88" s="673"/>
      <c r="AM88" s="673"/>
      <c r="AN88" s="673"/>
      <c r="AO88" s="673"/>
      <c r="AP88" s="673"/>
      <c r="AQ88" s="673"/>
      <c r="AR88" s="673"/>
      <c r="AS88" s="674"/>
      <c r="BE88"/>
    </row>
    <row r="89" spans="2:57" ht="8.25" customHeight="1">
      <c r="B89" s="9"/>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14"/>
      <c r="BE89"/>
    </row>
    <row r="90" spans="2:57" ht="46.5" customHeight="1">
      <c r="B90" s="10"/>
      <c r="C90" s="388" t="s">
        <v>44</v>
      </c>
      <c r="D90" s="386"/>
      <c r="E90" s="386"/>
      <c r="F90" s="386"/>
      <c r="G90" s="386"/>
      <c r="H90" s="386"/>
      <c r="I90" s="386"/>
      <c r="J90" s="386"/>
      <c r="K90" s="386"/>
      <c r="L90" s="386"/>
      <c r="M90" s="386"/>
      <c r="N90" s="386"/>
      <c r="O90" s="386"/>
      <c r="P90" s="386"/>
      <c r="Q90" s="386"/>
      <c r="R90" s="386"/>
      <c r="S90" s="386"/>
      <c r="T90" s="386"/>
      <c r="U90" s="386"/>
      <c r="V90" s="386"/>
      <c r="W90" s="387"/>
      <c r="X90" s="406" t="s">
        <v>1706</v>
      </c>
      <c r="Y90" s="407"/>
      <c r="Z90" s="407"/>
      <c r="AA90" s="407"/>
      <c r="AB90" s="407"/>
      <c r="AC90" s="407"/>
      <c r="AD90" s="407"/>
      <c r="AE90" s="407"/>
      <c r="AF90" s="407"/>
      <c r="AG90" s="407"/>
      <c r="AH90" s="407"/>
      <c r="AI90" s="407"/>
      <c r="AJ90" s="407"/>
      <c r="AK90" s="407"/>
      <c r="AL90" s="407"/>
      <c r="AM90" s="407"/>
      <c r="AN90" s="407"/>
      <c r="AO90" s="407"/>
      <c r="AP90" s="407"/>
      <c r="AQ90" s="407"/>
      <c r="AR90" s="408"/>
      <c r="AS90" s="8"/>
      <c r="BE90"/>
    </row>
    <row r="91" spans="2:57" ht="46.5" customHeight="1">
      <c r="B91" s="10"/>
      <c r="C91" s="473" t="s">
        <v>40</v>
      </c>
      <c r="D91" s="438"/>
      <c r="E91" s="438"/>
      <c r="F91" s="438"/>
      <c r="G91" s="438"/>
      <c r="H91" s="438"/>
      <c r="I91" s="449"/>
      <c r="J91" s="473" t="s">
        <v>41</v>
      </c>
      <c r="K91" s="438"/>
      <c r="L91" s="438"/>
      <c r="M91" s="438"/>
      <c r="N91" s="438"/>
      <c r="O91" s="438"/>
      <c r="P91" s="449"/>
      <c r="Q91" s="473" t="s">
        <v>42</v>
      </c>
      <c r="R91" s="438"/>
      <c r="S91" s="438"/>
      <c r="T91" s="438"/>
      <c r="U91" s="438"/>
      <c r="V91" s="438"/>
      <c r="W91" s="449"/>
      <c r="X91" s="473" t="s">
        <v>40</v>
      </c>
      <c r="Y91" s="438"/>
      <c r="Z91" s="438"/>
      <c r="AA91" s="438"/>
      <c r="AB91" s="438"/>
      <c r="AC91" s="438"/>
      <c r="AD91" s="449"/>
      <c r="AE91" s="473" t="s">
        <v>41</v>
      </c>
      <c r="AF91" s="438"/>
      <c r="AG91" s="438"/>
      <c r="AH91" s="438"/>
      <c r="AI91" s="438"/>
      <c r="AJ91" s="438"/>
      <c r="AK91" s="449"/>
      <c r="AL91" s="473" t="s">
        <v>42</v>
      </c>
      <c r="AM91" s="438"/>
      <c r="AN91" s="438"/>
      <c r="AO91" s="438"/>
      <c r="AP91" s="438"/>
      <c r="AQ91" s="438"/>
      <c r="AR91" s="449"/>
      <c r="AS91" s="11"/>
      <c r="BE91"/>
    </row>
    <row r="92" spans="2:57" ht="46.5" customHeight="1">
      <c r="B92" s="10"/>
      <c r="C92" s="517" t="str">
        <f>'Lot Register'!$U$13</f>
        <v>Jan van Wyk</v>
      </c>
      <c r="D92" s="518"/>
      <c r="E92" s="518"/>
      <c r="F92" s="518"/>
      <c r="G92" s="518"/>
      <c r="H92" s="518"/>
      <c r="I92" s="519"/>
      <c r="J92" s="517"/>
      <c r="K92" s="518"/>
      <c r="L92" s="518"/>
      <c r="M92" s="518"/>
      <c r="N92" s="518"/>
      <c r="O92" s="518"/>
      <c r="P92" s="519"/>
      <c r="Q92" s="520"/>
      <c r="R92" s="521"/>
      <c r="S92" s="521"/>
      <c r="T92" s="521"/>
      <c r="U92" s="521"/>
      <c r="V92" s="521"/>
      <c r="W92" s="522"/>
      <c r="X92" s="517" t="str">
        <f>'Lot Register'!$U$12</f>
        <v>TBA</v>
      </c>
      <c r="Y92" s="518"/>
      <c r="Z92" s="518"/>
      <c r="AA92" s="518"/>
      <c r="AB92" s="518"/>
      <c r="AC92" s="518"/>
      <c r="AD92" s="519"/>
      <c r="AE92" s="517"/>
      <c r="AF92" s="518"/>
      <c r="AG92" s="518"/>
      <c r="AH92" s="518"/>
      <c r="AI92" s="518"/>
      <c r="AJ92" s="518"/>
      <c r="AK92" s="519"/>
      <c r="AL92" s="520"/>
      <c r="AM92" s="521"/>
      <c r="AN92" s="521"/>
      <c r="AO92" s="521"/>
      <c r="AP92" s="521"/>
      <c r="AQ92" s="521"/>
      <c r="AR92" s="522"/>
      <c r="AS92" s="8"/>
      <c r="BE92"/>
    </row>
    <row r="93" spans="2:57" ht="10.5" customHeight="1" thickBot="1">
      <c r="B93" s="12"/>
      <c r="C93" s="13"/>
      <c r="D93" s="13"/>
      <c r="E93" s="13"/>
      <c r="F93" s="13"/>
      <c r="G93" s="13"/>
      <c r="H93" s="13"/>
      <c r="I93" s="13"/>
      <c r="J93" s="13"/>
      <c r="K93" s="13"/>
      <c r="L93" s="13"/>
      <c r="M93" s="13"/>
      <c r="N93" s="13"/>
      <c r="O93" s="13"/>
      <c r="P93" s="13"/>
      <c r="Q93" s="13"/>
      <c r="R93" s="13"/>
      <c r="S93" s="13"/>
      <c r="T93" s="13"/>
      <c r="U93" s="13"/>
      <c r="V93" s="13"/>
      <c r="W93" s="13"/>
      <c r="X93" s="13"/>
      <c r="Y93" s="13"/>
      <c r="Z93" s="13"/>
      <c r="AA93" s="13"/>
      <c r="AB93" s="13"/>
      <c r="AC93" s="13"/>
      <c r="AD93" s="13"/>
      <c r="AE93" s="13"/>
      <c r="AF93" s="13"/>
      <c r="AG93" s="13"/>
      <c r="AH93" s="13"/>
      <c r="AI93" s="13"/>
      <c r="AJ93" s="13"/>
      <c r="AK93" s="13"/>
      <c r="AL93" s="13"/>
      <c r="AM93" s="13"/>
      <c r="AN93" s="13"/>
      <c r="AO93" s="13"/>
      <c r="AP93" s="13"/>
      <c r="AQ93" s="13"/>
      <c r="AR93" s="13"/>
      <c r="AS93" s="15"/>
      <c r="BE93"/>
    </row>
    <row r="94" spans="2:57">
      <c r="C94" s="5"/>
      <c r="D94" s="5"/>
      <c r="E94" s="5"/>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BE94"/>
    </row>
    <row r="95" spans="2:57">
      <c r="C95" s="5"/>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BE95"/>
    </row>
    <row r="96" spans="2:57">
      <c r="BE96"/>
    </row>
    <row r="97" spans="3:57">
      <c r="BE97"/>
    </row>
    <row r="98" spans="3:57">
      <c r="C98" s="7"/>
      <c r="BE98"/>
    </row>
    <row r="99" spans="3:57">
      <c r="C99" s="7"/>
      <c r="BE99"/>
    </row>
    <row r="100" spans="3:57">
      <c r="C100" s="7"/>
      <c r="BE100"/>
    </row>
    <row r="101" spans="3:57">
      <c r="C101" s="7"/>
      <c r="BE101"/>
    </row>
    <row r="102" spans="3:57">
      <c r="BE102"/>
    </row>
    <row r="103" spans="3:57">
      <c r="BE103"/>
    </row>
    <row r="104" spans="3:57">
      <c r="BE104"/>
    </row>
    <row r="105" spans="3:57">
      <c r="BE105"/>
    </row>
    <row r="106" spans="3:57">
      <c r="BE106"/>
    </row>
  </sheetData>
  <sheetProtection selectLockedCells="1" autoFilter="0"/>
  <mergeCells count="477">
    <mergeCell ref="C92:I92"/>
    <mergeCell ref="J92:P92"/>
    <mergeCell ref="Q92:W92"/>
    <mergeCell ref="X92:AD92"/>
    <mergeCell ref="AE92:AK92"/>
    <mergeCell ref="AL92:AR92"/>
    <mergeCell ref="B88:AS88"/>
    <mergeCell ref="C90:W90"/>
    <mergeCell ref="X90:AR90"/>
    <mergeCell ref="C91:I91"/>
    <mergeCell ref="J91:P91"/>
    <mergeCell ref="Q91:W91"/>
    <mergeCell ref="X91:AD91"/>
    <mergeCell ref="AE91:AK91"/>
    <mergeCell ref="AL91:AR91"/>
    <mergeCell ref="B86:E86"/>
    <mergeCell ref="F86:U86"/>
    <mergeCell ref="V86:X86"/>
    <mergeCell ref="Y86:AA86"/>
    <mergeCell ref="AB86:AS86"/>
    <mergeCell ref="B87:AS87"/>
    <mergeCell ref="B84:E84"/>
    <mergeCell ref="F84:U84"/>
    <mergeCell ref="V84:X84"/>
    <mergeCell ref="Y84:AA84"/>
    <mergeCell ref="AB84:AS84"/>
    <mergeCell ref="B85:E85"/>
    <mergeCell ref="F85:U85"/>
    <mergeCell ref="V85:X85"/>
    <mergeCell ref="Y85:AA85"/>
    <mergeCell ref="AB85:AS85"/>
    <mergeCell ref="B82:E82"/>
    <mergeCell ref="F82:U82"/>
    <mergeCell ref="V82:X82"/>
    <mergeCell ref="Y82:AA82"/>
    <mergeCell ref="AB82:AS82"/>
    <mergeCell ref="B83:E83"/>
    <mergeCell ref="F83:U83"/>
    <mergeCell ref="V83:X83"/>
    <mergeCell ref="Y83:AA83"/>
    <mergeCell ref="AB83:AS83"/>
    <mergeCell ref="B80:E80"/>
    <mergeCell ref="F80:U80"/>
    <mergeCell ref="V80:X80"/>
    <mergeCell ref="Y80:AA80"/>
    <mergeCell ref="AB80:AS80"/>
    <mergeCell ref="B81:E81"/>
    <mergeCell ref="F81:U81"/>
    <mergeCell ref="V81:X81"/>
    <mergeCell ref="Y81:AA81"/>
    <mergeCell ref="AB81:AS81"/>
    <mergeCell ref="AK78:AN79"/>
    <mergeCell ref="AO78:AP79"/>
    <mergeCell ref="AQ78:AQ79"/>
    <mergeCell ref="AR78:AR79"/>
    <mergeCell ref="AS78:AS79"/>
    <mergeCell ref="Y79:AB79"/>
    <mergeCell ref="B78:C79"/>
    <mergeCell ref="D78:P79"/>
    <mergeCell ref="Q78:X79"/>
    <mergeCell ref="Y78:AB78"/>
    <mergeCell ref="AC78:AF79"/>
    <mergeCell ref="AG78:AJ79"/>
    <mergeCell ref="AK76:AN77"/>
    <mergeCell ref="AO76:AP77"/>
    <mergeCell ref="AQ76:AQ77"/>
    <mergeCell ref="AR76:AR77"/>
    <mergeCell ref="AS76:AS77"/>
    <mergeCell ref="Y77:AB77"/>
    <mergeCell ref="B76:C77"/>
    <mergeCell ref="D76:P77"/>
    <mergeCell ref="Q76:X77"/>
    <mergeCell ref="Y76:AB76"/>
    <mergeCell ref="AC76:AF77"/>
    <mergeCell ref="AG76:AJ77"/>
    <mergeCell ref="AK74:AN75"/>
    <mergeCell ref="AO74:AP75"/>
    <mergeCell ref="AQ74:AQ75"/>
    <mergeCell ref="AR74:AR75"/>
    <mergeCell ref="AS74:AS75"/>
    <mergeCell ref="Y75:AB75"/>
    <mergeCell ref="B74:C75"/>
    <mergeCell ref="D74:P75"/>
    <mergeCell ref="Q74:X75"/>
    <mergeCell ref="Y74:AB74"/>
    <mergeCell ref="AC74:AF75"/>
    <mergeCell ref="AG74:AJ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AO32:AP33"/>
    <mergeCell ref="AQ32:AQ33"/>
    <mergeCell ref="AR32:AR33"/>
    <mergeCell ref="AS32:AS33"/>
    <mergeCell ref="Y33:AB33"/>
    <mergeCell ref="AK32:AN33"/>
    <mergeCell ref="B34:C35"/>
    <mergeCell ref="D34:P35"/>
    <mergeCell ref="Q34:X35"/>
    <mergeCell ref="Y34:AB34"/>
    <mergeCell ref="AC34:AJ35"/>
    <mergeCell ref="B32:C33"/>
    <mergeCell ref="D32:P33"/>
    <mergeCell ref="Q32:X33"/>
    <mergeCell ref="Y32:AB32"/>
    <mergeCell ref="AC32:AJ33"/>
    <mergeCell ref="AK30:AN31"/>
    <mergeCell ref="AO30:AP31"/>
    <mergeCell ref="AQ30:AQ31"/>
    <mergeCell ref="AR30:AR31"/>
    <mergeCell ref="AS30:AS31"/>
    <mergeCell ref="Y31:AB31"/>
    <mergeCell ref="AO28:AP29"/>
    <mergeCell ref="AQ28:AQ29"/>
    <mergeCell ref="AR28:AR29"/>
    <mergeCell ref="AS28:AS29"/>
    <mergeCell ref="Y29:AB29"/>
    <mergeCell ref="AK28:AN29"/>
    <mergeCell ref="B30:C31"/>
    <mergeCell ref="D30:P31"/>
    <mergeCell ref="Q30:X31"/>
    <mergeCell ref="Y30:AB30"/>
    <mergeCell ref="AC30:AJ31"/>
    <mergeCell ref="B28:C29"/>
    <mergeCell ref="D28:P29"/>
    <mergeCell ref="Q28:X29"/>
    <mergeCell ref="Y28:AB28"/>
    <mergeCell ref="AC28:AJ29"/>
    <mergeCell ref="AK26:AN27"/>
    <mergeCell ref="AO26:AP27"/>
    <mergeCell ref="AQ26:AQ27"/>
    <mergeCell ref="AR26:AR27"/>
    <mergeCell ref="AS26:AS27"/>
    <mergeCell ref="Y27:AB27"/>
    <mergeCell ref="AO24:AP25"/>
    <mergeCell ref="AQ24:AQ25"/>
    <mergeCell ref="AR24:AR25"/>
    <mergeCell ref="AS24:AS25"/>
    <mergeCell ref="Y25:AB25"/>
    <mergeCell ref="AK24:AN25"/>
    <mergeCell ref="B26:C27"/>
    <mergeCell ref="D26:P27"/>
    <mergeCell ref="Q26:X27"/>
    <mergeCell ref="Y26:AB26"/>
    <mergeCell ref="AC26:AJ27"/>
    <mergeCell ref="B24:C25"/>
    <mergeCell ref="D24:P25"/>
    <mergeCell ref="Q24:X25"/>
    <mergeCell ref="Y24:AB24"/>
    <mergeCell ref="AC24:AJ25"/>
    <mergeCell ref="AK22:AN23"/>
    <mergeCell ref="AO22:AP23"/>
    <mergeCell ref="AQ22:AQ23"/>
    <mergeCell ref="AR22:AR23"/>
    <mergeCell ref="AS22:AS23"/>
    <mergeCell ref="Y23:AB23"/>
    <mergeCell ref="AO20:AP21"/>
    <mergeCell ref="AQ20:AQ21"/>
    <mergeCell ref="AR20:AR21"/>
    <mergeCell ref="AS20:AS21"/>
    <mergeCell ref="Y21:AB21"/>
    <mergeCell ref="AK20:AN21"/>
    <mergeCell ref="B22:C23"/>
    <mergeCell ref="D22:P23"/>
    <mergeCell ref="Q22:X23"/>
    <mergeCell ref="Y22:AB22"/>
    <mergeCell ref="AC22:AJ23"/>
    <mergeCell ref="B20:C21"/>
    <mergeCell ref="D20:P21"/>
    <mergeCell ref="Q20:X21"/>
    <mergeCell ref="Y20:AB20"/>
    <mergeCell ref="AC20:AJ21"/>
    <mergeCell ref="AK18:AN19"/>
    <mergeCell ref="AO18:AP19"/>
    <mergeCell ref="AQ18:AQ19"/>
    <mergeCell ref="AR18:AR19"/>
    <mergeCell ref="AS18:AS19"/>
    <mergeCell ref="Y19:AB19"/>
    <mergeCell ref="AO16:AP17"/>
    <mergeCell ref="AQ16:AQ17"/>
    <mergeCell ref="AR16:AR17"/>
    <mergeCell ref="AS16:AS17"/>
    <mergeCell ref="Y17:AB17"/>
    <mergeCell ref="AK16:AN17"/>
    <mergeCell ref="B18:C19"/>
    <mergeCell ref="D18:P19"/>
    <mergeCell ref="Q18:X19"/>
    <mergeCell ref="Y18:AB18"/>
    <mergeCell ref="AC18:AJ19"/>
    <mergeCell ref="B16:C17"/>
    <mergeCell ref="D16:P17"/>
    <mergeCell ref="Q16:X17"/>
    <mergeCell ref="Y16:AB16"/>
    <mergeCell ref="AC16:AJ17"/>
    <mergeCell ref="AF9:AI9"/>
    <mergeCell ref="AO14:AP15"/>
    <mergeCell ref="AQ14:AQ15"/>
    <mergeCell ref="AR14:AR15"/>
    <mergeCell ref="AS14:AS15"/>
    <mergeCell ref="Y15:AB15"/>
    <mergeCell ref="AO12:AP13"/>
    <mergeCell ref="AQ12:AS13"/>
    <mergeCell ref="Y13:AB13"/>
    <mergeCell ref="AC13:AJ13"/>
    <mergeCell ref="AK13:AN13"/>
    <mergeCell ref="AC14:AJ15"/>
    <mergeCell ref="AK14:AN15"/>
    <mergeCell ref="AC10:AC11"/>
    <mergeCell ref="AD10:AE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B14:C15"/>
    <mergeCell ref="D14:P15"/>
    <mergeCell ref="Q14:X15"/>
    <mergeCell ref="Y14:AB14"/>
    <mergeCell ref="J4:Z5"/>
    <mergeCell ref="AA4:AE4"/>
    <mergeCell ref="AF4:AI4"/>
    <mergeCell ref="AJ4:AS4"/>
    <mergeCell ref="AA5:AE5"/>
    <mergeCell ref="AF5:AI5"/>
    <mergeCell ref="AJ5:AS5"/>
    <mergeCell ref="J6:L7"/>
    <mergeCell ref="M6:P9"/>
    <mergeCell ref="Q6:AE9"/>
    <mergeCell ref="AF6:AI6"/>
    <mergeCell ref="AJ6:AS6"/>
    <mergeCell ref="AF7:AI7"/>
    <mergeCell ref="AJ7:AS7"/>
    <mergeCell ref="J8:J9"/>
    <mergeCell ref="K8:K9"/>
    <mergeCell ref="L8:L9"/>
    <mergeCell ref="AF8:AI8"/>
    <mergeCell ref="AJ8:AM11"/>
    <mergeCell ref="AN8:AS11"/>
  </mergeCells>
  <conditionalFormatting sqref="AF11">
    <cfRule type="expression" dxfId="1631" priority="10">
      <formula>$V11="y"</formula>
    </cfRule>
    <cfRule type="expression" dxfId="1630" priority="11">
      <formula>$T11="y"</formula>
    </cfRule>
  </conditionalFormatting>
  <conditionalFormatting sqref="AF7">
    <cfRule type="expression" dxfId="1629" priority="14">
      <formula>$V7="y"</formula>
    </cfRule>
    <cfRule type="expression" dxfId="1628" priority="15">
      <formula>$T7="y"</formula>
    </cfRule>
  </conditionalFormatting>
  <conditionalFormatting sqref="AF9">
    <cfRule type="expression" dxfId="1627" priority="12">
      <formula>$V9="y"</formula>
    </cfRule>
    <cfRule type="expression" dxfId="1626" priority="13">
      <formula>$T9="y"</formula>
    </cfRule>
  </conditionalFormatting>
  <conditionalFormatting sqref="Y14:AB15 Y18:AB25 Y30:AB31 Y36:AB79">
    <cfRule type="expression" dxfId="1625" priority="9">
      <formula>OR(ISNUMBER(SEARCH("Hold Point",Y14)),ISNUMBER(SEARCH("Witness Point",Y14)))</formula>
    </cfRule>
  </conditionalFormatting>
  <conditionalFormatting sqref="AK14:AN15 AK18:AN25 AK30:AN79">
    <cfRule type="expression" dxfId="1624" priority="8">
      <formula>OR(Y14="Check Item",Y14="Milestone")</formula>
    </cfRule>
  </conditionalFormatting>
  <conditionalFormatting sqref="Y16:AB17">
    <cfRule type="expression" dxfId="1623" priority="7">
      <formula>OR(ISNUMBER(SEARCH("Hold Point",Y16)),ISNUMBER(SEARCH("Witness Point",Y16)))</formula>
    </cfRule>
  </conditionalFormatting>
  <conditionalFormatting sqref="AK16:AN17">
    <cfRule type="expression" dxfId="1622" priority="6">
      <formula>OR(Y16="Check Item",Y16="Milestone")</formula>
    </cfRule>
  </conditionalFormatting>
  <conditionalFormatting sqref="Y26:AB27">
    <cfRule type="expression" dxfId="1621" priority="5">
      <formula>OR(ISNUMBER(SEARCH("Hold Point",Y26)),ISNUMBER(SEARCH("Witness Point",Y26)))</formula>
    </cfRule>
  </conditionalFormatting>
  <conditionalFormatting sqref="AK26:AN27">
    <cfRule type="expression" dxfId="1620" priority="4">
      <formula>OR(Y26="Check Item",Y26="Milestone")</formula>
    </cfRule>
  </conditionalFormatting>
  <conditionalFormatting sqref="Y28:AB29">
    <cfRule type="expression" dxfId="1619" priority="3">
      <formula>OR(ISNUMBER(SEARCH("Hold Point",Y28)),ISNUMBER(SEARCH("Witness Point",Y28)))</formula>
    </cfRule>
  </conditionalFormatting>
  <conditionalFormatting sqref="AK28:AN29">
    <cfRule type="expression" dxfId="1618" priority="2">
      <formula>OR(Y28="Check Item",Y28="Milestone")</formula>
    </cfRule>
  </conditionalFormatting>
  <conditionalFormatting sqref="Y32:AB35">
    <cfRule type="expression" dxfId="1617" priority="1">
      <formula>OR(ISNUMBER(SEARCH("Hold Point",Y32)),ISNUMBER(SEARCH("Witness Point",Y32)))</formula>
    </cfRule>
  </conditionalFormatting>
  <pageMargins left="0.62992125984251968" right="0.23622047244094488" top="0.82677165354330706" bottom="0.23622047244094488" header="0.31496062992125984" footer="0.31496062992125984"/>
  <pageSetup paperSize="9" scale="57" fitToHeight="0" orientation="portrait" horizontalDpi="300" verticalDpi="3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
    <pageSetUpPr fitToPage="1"/>
  </sheetPr>
  <dimension ref="A1:BR100"/>
  <sheetViews>
    <sheetView topLeftCell="A8" zoomScale="80" zoomScaleNormal="80" workbookViewId="0">
      <selection activeCell="Y21" sqref="Y21:AB21"/>
    </sheetView>
  </sheetViews>
  <sheetFormatPr defaultColWidth="9.140625" defaultRowHeight="15"/>
  <cols>
    <col min="2" max="9" width="3.5703125" customWidth="1"/>
    <col min="10" max="11" width="3.85546875" customWidth="1"/>
    <col min="12" max="12" width="6.570312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Traffic Management</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Traffic Management</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633" t="s">
        <v>1939</v>
      </c>
      <c r="AK4" s="634"/>
      <c r="AL4" s="634"/>
      <c r="AM4" s="634"/>
      <c r="AN4" s="634"/>
      <c r="AO4" s="634"/>
      <c r="AP4" s="634"/>
      <c r="AQ4" s="634"/>
      <c r="AR4" s="634"/>
      <c r="AS4" s="635"/>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str">
        <f>'Lot Register'!$M$13</f>
        <v>CN22189</v>
      </c>
      <c r="AG5" s="460"/>
      <c r="AH5" s="460"/>
      <c r="AI5" s="461"/>
      <c r="AJ5" s="636" t="s">
        <v>1704</v>
      </c>
      <c r="AK5" s="637"/>
      <c r="AL5" s="637"/>
      <c r="AM5" s="637"/>
      <c r="AN5" s="637"/>
      <c r="AO5" s="637"/>
      <c r="AP5" s="637"/>
      <c r="AQ5" s="637"/>
      <c r="AR5" s="637"/>
      <c r="AS5" s="638"/>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636" t="s">
        <v>2401</v>
      </c>
      <c r="AK6" s="637"/>
      <c r="AL6" s="637"/>
      <c r="AM6" s="637"/>
      <c r="AN6" s="637"/>
      <c r="AO6" s="637"/>
      <c r="AP6" s="637"/>
      <c r="AQ6" s="637"/>
      <c r="AR6" s="637"/>
      <c r="AS6" s="638"/>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Register'!$J$2), "", 'Lot Register'!$J$2)</f>
        <v>45343</v>
      </c>
      <c r="AG7" s="469"/>
      <c r="AH7" s="469"/>
      <c r="AI7" s="470"/>
      <c r="AJ7" s="636" t="s">
        <v>2441</v>
      </c>
      <c r="AK7" s="637"/>
      <c r="AL7" s="637"/>
      <c r="AM7" s="637"/>
      <c r="AN7" s="637"/>
      <c r="AO7" s="637"/>
      <c r="AP7" s="637"/>
      <c r="AQ7" s="637"/>
      <c r="AR7" s="637"/>
      <c r="AS7" s="638"/>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v>2.0099999999999998</v>
      </c>
      <c r="AK8" s="574"/>
      <c r="AL8" s="574"/>
      <c r="AM8" s="574"/>
      <c r="AN8" s="566" t="s">
        <v>84</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Register'!$K$2), "", 'Lot Register'!$K$2)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f>IF(ISBLANK('Lot Register'!$I$2), "", 'Lot Register'!$I$2)</f>
        <v>0</v>
      </c>
      <c r="AE10" s="449"/>
      <c r="AF10" s="451" t="s">
        <v>30</v>
      </c>
      <c r="AG10" s="451"/>
      <c r="AH10" s="451"/>
      <c r="AI10" s="452"/>
      <c r="AJ10" s="573"/>
      <c r="AK10" s="574"/>
      <c r="AL10" s="574"/>
      <c r="AM10" s="574"/>
      <c r="AN10" s="566"/>
      <c r="AO10" s="566"/>
      <c r="AP10" s="566"/>
      <c r="AQ10" s="566"/>
      <c r="AR10" s="566"/>
      <c r="AS10" s="567"/>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Register'!$L$2), "", 'Lot Register'!$L$2)</f>
        <v>45343</v>
      </c>
      <c r="AG11" s="496"/>
      <c r="AH11" s="496"/>
      <c r="AI11" s="497"/>
      <c r="AJ11" s="575"/>
      <c r="AK11" s="576"/>
      <c r="AL11" s="576"/>
      <c r="AM11" s="576"/>
      <c r="AN11" s="381"/>
      <c r="AO11" s="381"/>
      <c r="AP11" s="381"/>
      <c r="AQ11" s="381"/>
      <c r="AR11" s="381"/>
      <c r="AS11" s="568"/>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c r="AH13" s="439"/>
      <c r="AI13" s="439"/>
      <c r="AJ13" s="439"/>
      <c r="AK13" s="439" t="s">
        <v>27</v>
      </c>
      <c r="AL13" s="439"/>
      <c r="AM13" s="439"/>
      <c r="AN13" s="439"/>
      <c r="AO13" s="571"/>
      <c r="AP13" s="571"/>
      <c r="AQ13" s="571"/>
      <c r="AR13" s="571"/>
      <c r="AS13" s="572"/>
      <c r="BE13"/>
    </row>
    <row r="14" spans="1:70" ht="22.5" customHeight="1">
      <c r="B14" s="553">
        <v>1</v>
      </c>
      <c r="C14" s="549"/>
      <c r="D14" s="507" t="s">
        <v>698</v>
      </c>
      <c r="E14" s="508"/>
      <c r="F14" s="508"/>
      <c r="G14" s="508"/>
      <c r="H14" s="508"/>
      <c r="I14" s="508"/>
      <c r="J14" s="508"/>
      <c r="K14" s="508"/>
      <c r="L14" s="508"/>
      <c r="M14" s="508"/>
      <c r="N14" s="508"/>
      <c r="O14" s="508"/>
      <c r="P14" s="509"/>
      <c r="Q14" s="507" t="s">
        <v>1268</v>
      </c>
      <c r="R14" s="508"/>
      <c r="S14" s="508"/>
      <c r="T14" s="508"/>
      <c r="U14" s="508"/>
      <c r="V14" s="508"/>
      <c r="W14" s="508"/>
      <c r="X14" s="509"/>
      <c r="Y14" s="507" t="s">
        <v>24</v>
      </c>
      <c r="Z14" s="508"/>
      <c r="AA14" s="508"/>
      <c r="AB14" s="509"/>
      <c r="AC14" s="507"/>
      <c r="AD14" s="508"/>
      <c r="AE14" s="508"/>
      <c r="AF14" s="508"/>
      <c r="AG14" s="508"/>
      <c r="AH14" s="508"/>
      <c r="AI14" s="508"/>
      <c r="AJ14" s="509"/>
      <c r="AK14" s="507"/>
      <c r="AL14" s="508"/>
      <c r="AM14" s="508"/>
      <c r="AN14" s="509"/>
      <c r="AO14" s="475"/>
      <c r="AP14" s="593"/>
      <c r="AQ14" s="594"/>
      <c r="AR14" s="595"/>
      <c r="AS14" s="596"/>
      <c r="BE14"/>
    </row>
    <row r="15" spans="1:70" ht="31.5" customHeight="1">
      <c r="B15" s="592"/>
      <c r="C15" s="532"/>
      <c r="D15" s="412"/>
      <c r="E15" s="413"/>
      <c r="F15" s="413"/>
      <c r="G15" s="413"/>
      <c r="H15" s="413"/>
      <c r="I15" s="413"/>
      <c r="J15" s="413"/>
      <c r="K15" s="413"/>
      <c r="L15" s="413"/>
      <c r="M15" s="413"/>
      <c r="N15" s="413"/>
      <c r="O15" s="413"/>
      <c r="P15" s="414"/>
      <c r="Q15" s="412"/>
      <c r="R15" s="413"/>
      <c r="S15" s="413"/>
      <c r="T15" s="413"/>
      <c r="U15" s="413"/>
      <c r="V15" s="413"/>
      <c r="W15" s="413"/>
      <c r="X15" s="414"/>
      <c r="Y15" s="412" t="s">
        <v>972</v>
      </c>
      <c r="Z15" s="413"/>
      <c r="AA15" s="413"/>
      <c r="AB15" s="414"/>
      <c r="AC15" s="412"/>
      <c r="AD15" s="413"/>
      <c r="AE15" s="413"/>
      <c r="AF15" s="413"/>
      <c r="AG15" s="413"/>
      <c r="AH15" s="413"/>
      <c r="AI15" s="413"/>
      <c r="AJ15" s="414"/>
      <c r="AK15" s="412"/>
      <c r="AL15" s="413"/>
      <c r="AM15" s="413"/>
      <c r="AN15" s="414"/>
      <c r="AO15" s="545"/>
      <c r="AP15" s="556"/>
      <c r="AQ15" s="587"/>
      <c r="AR15" s="589"/>
      <c r="AS15" s="591"/>
      <c r="BE15"/>
    </row>
    <row r="16" spans="1:70" ht="22.5" customHeight="1">
      <c r="B16" s="592">
        <v>2</v>
      </c>
      <c r="C16" s="532"/>
      <c r="D16" s="406" t="s">
        <v>699</v>
      </c>
      <c r="E16" s="407"/>
      <c r="F16" s="407"/>
      <c r="G16" s="407"/>
      <c r="H16" s="407"/>
      <c r="I16" s="407"/>
      <c r="J16" s="407"/>
      <c r="K16" s="407"/>
      <c r="L16" s="407"/>
      <c r="M16" s="407"/>
      <c r="N16" s="407"/>
      <c r="O16" s="407"/>
      <c r="P16" s="408"/>
      <c r="Q16" s="409" t="s">
        <v>1341</v>
      </c>
      <c r="R16" s="410"/>
      <c r="S16" s="410"/>
      <c r="T16" s="410"/>
      <c r="U16" s="410"/>
      <c r="V16" s="410"/>
      <c r="W16" s="410"/>
      <c r="X16" s="411"/>
      <c r="Y16" s="406" t="s">
        <v>82</v>
      </c>
      <c r="Z16" s="407"/>
      <c r="AA16" s="407"/>
      <c r="AB16" s="408"/>
      <c r="AC16" s="406"/>
      <c r="AD16" s="407"/>
      <c r="AE16" s="407"/>
      <c r="AF16" s="407"/>
      <c r="AG16" s="407"/>
      <c r="AH16" s="407"/>
      <c r="AI16" s="407"/>
      <c r="AJ16" s="408"/>
      <c r="AK16" s="406"/>
      <c r="AL16" s="407"/>
      <c r="AM16" s="407"/>
      <c r="AN16" s="408"/>
      <c r="AO16" s="542"/>
      <c r="AP16" s="554"/>
      <c r="AQ16" s="586"/>
      <c r="AR16" s="588"/>
      <c r="AS16" s="590"/>
      <c r="BE16"/>
    </row>
    <row r="17" spans="2:57" ht="47.25" customHeight="1">
      <c r="B17" s="592"/>
      <c r="C17" s="532"/>
      <c r="D17" s="412"/>
      <c r="E17" s="413"/>
      <c r="F17" s="413"/>
      <c r="G17" s="413"/>
      <c r="H17" s="413"/>
      <c r="I17" s="413"/>
      <c r="J17" s="413"/>
      <c r="K17" s="413"/>
      <c r="L17" s="413"/>
      <c r="M17" s="413"/>
      <c r="N17" s="413"/>
      <c r="O17" s="413"/>
      <c r="P17" s="414"/>
      <c r="Q17" s="412"/>
      <c r="R17" s="413"/>
      <c r="S17" s="413"/>
      <c r="T17" s="413"/>
      <c r="U17" s="413"/>
      <c r="V17" s="413"/>
      <c r="W17" s="413"/>
      <c r="X17" s="414"/>
      <c r="Y17" s="412" t="s">
        <v>970</v>
      </c>
      <c r="Z17" s="413"/>
      <c r="AA17" s="413"/>
      <c r="AB17" s="414"/>
      <c r="AC17" s="412"/>
      <c r="AD17" s="413"/>
      <c r="AE17" s="413"/>
      <c r="AF17" s="413"/>
      <c r="AG17" s="413"/>
      <c r="AH17" s="413"/>
      <c r="AI17" s="413"/>
      <c r="AJ17" s="414"/>
      <c r="AK17" s="412"/>
      <c r="AL17" s="413"/>
      <c r="AM17" s="413"/>
      <c r="AN17" s="414"/>
      <c r="AO17" s="545"/>
      <c r="AP17" s="556"/>
      <c r="AQ17" s="587"/>
      <c r="AR17" s="589"/>
      <c r="AS17" s="591"/>
      <c r="BE17"/>
    </row>
    <row r="18" spans="2:57" ht="22.5" customHeight="1">
      <c r="B18" s="592">
        <v>3</v>
      </c>
      <c r="C18" s="532"/>
      <c r="D18" s="406" t="s">
        <v>1132</v>
      </c>
      <c r="E18" s="407"/>
      <c r="F18" s="407"/>
      <c r="G18" s="407"/>
      <c r="H18" s="407"/>
      <c r="I18" s="407"/>
      <c r="J18" s="407"/>
      <c r="K18" s="407"/>
      <c r="L18" s="407"/>
      <c r="M18" s="407"/>
      <c r="N18" s="407"/>
      <c r="O18" s="407"/>
      <c r="P18" s="408"/>
      <c r="Q18" s="409" t="s">
        <v>1340</v>
      </c>
      <c r="R18" s="410"/>
      <c r="S18" s="410"/>
      <c r="T18" s="410"/>
      <c r="U18" s="410"/>
      <c r="V18" s="410"/>
      <c r="W18" s="410"/>
      <c r="X18" s="411"/>
      <c r="Y18" s="406" t="s">
        <v>83</v>
      </c>
      <c r="Z18" s="407"/>
      <c r="AA18" s="407"/>
      <c r="AB18" s="408"/>
      <c r="AC18" s="406"/>
      <c r="AD18" s="407"/>
      <c r="AE18" s="407"/>
      <c r="AF18" s="407"/>
      <c r="AG18" s="407"/>
      <c r="AH18" s="407"/>
      <c r="AI18" s="407"/>
      <c r="AJ18" s="408"/>
      <c r="AK18" s="406"/>
      <c r="AL18" s="407"/>
      <c r="AM18" s="407"/>
      <c r="AN18" s="408"/>
      <c r="AO18" s="542"/>
      <c r="AP18" s="554"/>
      <c r="AQ18" s="586"/>
      <c r="AR18" s="588"/>
      <c r="AS18" s="590"/>
      <c r="BE18"/>
    </row>
    <row r="19" spans="2:57" ht="45.75" customHeight="1">
      <c r="B19" s="592"/>
      <c r="C19" s="532"/>
      <c r="D19" s="412"/>
      <c r="E19" s="413"/>
      <c r="F19" s="413"/>
      <c r="G19" s="413"/>
      <c r="H19" s="413"/>
      <c r="I19" s="413"/>
      <c r="J19" s="413"/>
      <c r="K19" s="413"/>
      <c r="L19" s="413"/>
      <c r="M19" s="413"/>
      <c r="N19" s="413"/>
      <c r="O19" s="413"/>
      <c r="P19" s="414"/>
      <c r="Q19" s="412"/>
      <c r="R19" s="413"/>
      <c r="S19" s="413"/>
      <c r="T19" s="413"/>
      <c r="U19" s="413"/>
      <c r="V19" s="413"/>
      <c r="W19" s="413"/>
      <c r="X19" s="414"/>
      <c r="Y19" s="412" t="s">
        <v>971</v>
      </c>
      <c r="Z19" s="413"/>
      <c r="AA19" s="413"/>
      <c r="AB19" s="414"/>
      <c r="AC19" s="412"/>
      <c r="AD19" s="413"/>
      <c r="AE19" s="413"/>
      <c r="AF19" s="413"/>
      <c r="AG19" s="413"/>
      <c r="AH19" s="413"/>
      <c r="AI19" s="413"/>
      <c r="AJ19" s="414"/>
      <c r="AK19" s="412"/>
      <c r="AL19" s="413"/>
      <c r="AM19" s="413"/>
      <c r="AN19" s="414"/>
      <c r="AO19" s="545"/>
      <c r="AP19" s="556"/>
      <c r="AQ19" s="587"/>
      <c r="AR19" s="589"/>
      <c r="AS19" s="591"/>
      <c r="BE19"/>
    </row>
    <row r="20" spans="2:57" ht="22.5" customHeight="1">
      <c r="B20" s="592">
        <v>4</v>
      </c>
      <c r="C20" s="532"/>
      <c r="D20" s="406" t="s">
        <v>973</v>
      </c>
      <c r="E20" s="407"/>
      <c r="F20" s="407"/>
      <c r="G20" s="407"/>
      <c r="H20" s="407"/>
      <c r="I20" s="407"/>
      <c r="J20" s="407"/>
      <c r="K20" s="407"/>
      <c r="L20" s="407"/>
      <c r="M20" s="407"/>
      <c r="N20" s="407"/>
      <c r="O20" s="407"/>
      <c r="P20" s="408"/>
      <c r="Q20" s="409" t="s">
        <v>1342</v>
      </c>
      <c r="R20" s="410"/>
      <c r="S20" s="410"/>
      <c r="T20" s="410"/>
      <c r="U20" s="410"/>
      <c r="V20" s="410"/>
      <c r="W20" s="410"/>
      <c r="X20" s="411"/>
      <c r="Y20" s="406" t="s">
        <v>81</v>
      </c>
      <c r="Z20" s="407"/>
      <c r="AA20" s="407"/>
      <c r="AB20" s="408"/>
      <c r="AC20" s="406"/>
      <c r="AD20" s="407"/>
      <c r="AE20" s="407"/>
      <c r="AF20" s="407"/>
      <c r="AG20" s="407"/>
      <c r="AH20" s="407"/>
      <c r="AI20" s="407"/>
      <c r="AJ20" s="408"/>
      <c r="AK20" s="406"/>
      <c r="AL20" s="407"/>
      <c r="AM20" s="407"/>
      <c r="AN20" s="408"/>
      <c r="AO20" s="542"/>
      <c r="AP20" s="554"/>
      <c r="AQ20" s="586"/>
      <c r="AR20" s="588"/>
      <c r="AS20" s="590"/>
      <c r="BE20"/>
    </row>
    <row r="21" spans="2:57" ht="42.75" customHeight="1" thickBot="1">
      <c r="B21" s="592"/>
      <c r="C21" s="532"/>
      <c r="D21" s="412"/>
      <c r="E21" s="413"/>
      <c r="F21" s="413"/>
      <c r="G21" s="413"/>
      <c r="H21" s="413"/>
      <c r="I21" s="413"/>
      <c r="J21" s="413"/>
      <c r="K21" s="413"/>
      <c r="L21" s="413"/>
      <c r="M21" s="413"/>
      <c r="N21" s="413"/>
      <c r="O21" s="413"/>
      <c r="P21" s="414"/>
      <c r="Q21" s="412"/>
      <c r="R21" s="413"/>
      <c r="S21" s="413"/>
      <c r="T21" s="413"/>
      <c r="U21" s="413"/>
      <c r="V21" s="413"/>
      <c r="W21" s="413"/>
      <c r="X21" s="414"/>
      <c r="Y21" s="412" t="s">
        <v>974</v>
      </c>
      <c r="Z21" s="413"/>
      <c r="AA21" s="413"/>
      <c r="AB21" s="414"/>
      <c r="AC21" s="412"/>
      <c r="AD21" s="413"/>
      <c r="AE21" s="413"/>
      <c r="AF21" s="413"/>
      <c r="AG21" s="413"/>
      <c r="AH21" s="413"/>
      <c r="AI21" s="413"/>
      <c r="AJ21" s="414"/>
      <c r="AK21" s="412"/>
      <c r="AL21" s="413"/>
      <c r="AM21" s="413"/>
      <c r="AN21" s="414"/>
      <c r="AO21" s="545"/>
      <c r="AP21" s="556"/>
      <c r="AQ21" s="587"/>
      <c r="AR21" s="589"/>
      <c r="AS21" s="591"/>
      <c r="BE21"/>
    </row>
    <row r="22" spans="2:57" ht="22.5" hidden="1" customHeight="1">
      <c r="B22" s="592">
        <v>5</v>
      </c>
      <c r="C22" s="532"/>
      <c r="D22" s="406" t="s">
        <v>1343</v>
      </c>
      <c r="E22" s="407"/>
      <c r="F22" s="407"/>
      <c r="G22" s="407"/>
      <c r="H22" s="407"/>
      <c r="I22" s="407"/>
      <c r="J22" s="407"/>
      <c r="K22" s="407"/>
      <c r="L22" s="407"/>
      <c r="M22" s="407"/>
      <c r="N22" s="407"/>
      <c r="O22" s="407"/>
      <c r="P22" s="408"/>
      <c r="Q22" s="409" t="s">
        <v>91</v>
      </c>
      <c r="R22" s="410"/>
      <c r="S22" s="410"/>
      <c r="T22" s="410"/>
      <c r="U22" s="410"/>
      <c r="V22" s="410"/>
      <c r="W22" s="410"/>
      <c r="X22" s="411"/>
      <c r="Y22" s="406" t="s">
        <v>24</v>
      </c>
      <c r="Z22" s="407"/>
      <c r="AA22" s="407"/>
      <c r="AB22" s="408"/>
      <c r="AC22" s="406"/>
      <c r="AD22" s="407"/>
      <c r="AE22" s="407"/>
      <c r="AF22" s="407"/>
      <c r="AG22" s="407"/>
      <c r="AH22" s="407"/>
      <c r="AI22" s="407"/>
      <c r="AJ22" s="408"/>
      <c r="AK22" s="406"/>
      <c r="AL22" s="407"/>
      <c r="AM22" s="407"/>
      <c r="AN22" s="408"/>
      <c r="AO22" s="542"/>
      <c r="AP22" s="554"/>
      <c r="AQ22" s="586"/>
      <c r="AR22" s="588"/>
      <c r="AS22" s="590"/>
      <c r="BE22"/>
    </row>
    <row r="23" spans="2:57" ht="48" hidden="1" customHeight="1" thickBot="1">
      <c r="B23" s="592"/>
      <c r="C23" s="532"/>
      <c r="D23" s="412"/>
      <c r="E23" s="413"/>
      <c r="F23" s="413"/>
      <c r="G23" s="413"/>
      <c r="H23" s="413"/>
      <c r="I23" s="413"/>
      <c r="J23" s="413"/>
      <c r="K23" s="413"/>
      <c r="L23" s="413"/>
      <c r="M23" s="413"/>
      <c r="N23" s="413"/>
      <c r="O23" s="413"/>
      <c r="P23" s="414"/>
      <c r="Q23" s="412"/>
      <c r="R23" s="413"/>
      <c r="S23" s="413"/>
      <c r="T23" s="413"/>
      <c r="U23" s="413"/>
      <c r="V23" s="413"/>
      <c r="W23" s="413"/>
      <c r="X23" s="414"/>
      <c r="Y23" s="412" t="s">
        <v>975</v>
      </c>
      <c r="Z23" s="413"/>
      <c r="AA23" s="413"/>
      <c r="AB23" s="414"/>
      <c r="AC23" s="412"/>
      <c r="AD23" s="413"/>
      <c r="AE23" s="413"/>
      <c r="AF23" s="413"/>
      <c r="AG23" s="413"/>
      <c r="AH23" s="413"/>
      <c r="AI23" s="413"/>
      <c r="AJ23" s="414"/>
      <c r="AK23" s="412"/>
      <c r="AL23" s="413"/>
      <c r="AM23" s="413"/>
      <c r="AN23" s="414"/>
      <c r="AO23" s="545"/>
      <c r="AP23" s="556"/>
      <c r="AQ23" s="587"/>
      <c r="AR23" s="589"/>
      <c r="AS23" s="591"/>
      <c r="BE23"/>
    </row>
    <row r="24" spans="2:57" ht="22.5" hidden="1" customHeight="1">
      <c r="B24" s="592">
        <v>6</v>
      </c>
      <c r="C24" s="532"/>
      <c r="D24" s="406" t="s">
        <v>976</v>
      </c>
      <c r="E24" s="407"/>
      <c r="F24" s="407"/>
      <c r="G24" s="407"/>
      <c r="H24" s="407"/>
      <c r="I24" s="407"/>
      <c r="J24" s="407"/>
      <c r="K24" s="407"/>
      <c r="L24" s="407"/>
      <c r="M24" s="407"/>
      <c r="N24" s="407"/>
      <c r="O24" s="407"/>
      <c r="P24" s="408"/>
      <c r="Q24" s="409" t="s">
        <v>91</v>
      </c>
      <c r="R24" s="410"/>
      <c r="S24" s="410"/>
      <c r="T24" s="410"/>
      <c r="U24" s="410"/>
      <c r="V24" s="410"/>
      <c r="W24" s="410"/>
      <c r="X24" s="411"/>
      <c r="Y24" s="406" t="s">
        <v>24</v>
      </c>
      <c r="Z24" s="407"/>
      <c r="AA24" s="407"/>
      <c r="AB24" s="408"/>
      <c r="AC24" s="406" t="s">
        <v>283</v>
      </c>
      <c r="AD24" s="407"/>
      <c r="AE24" s="407"/>
      <c r="AF24" s="408"/>
      <c r="AG24" s="406"/>
      <c r="AH24" s="407"/>
      <c r="AI24" s="407"/>
      <c r="AJ24" s="408"/>
      <c r="AK24" s="406"/>
      <c r="AL24" s="407"/>
      <c r="AM24" s="407"/>
      <c r="AN24" s="408"/>
      <c r="AO24" s="542"/>
      <c r="AP24" s="554"/>
      <c r="AQ24" s="586"/>
      <c r="AR24" s="588"/>
      <c r="AS24" s="590"/>
      <c r="BE24"/>
    </row>
    <row r="25" spans="2:57" ht="31.5" hidden="1" customHeight="1">
      <c r="B25" s="592"/>
      <c r="C25" s="532"/>
      <c r="D25" s="412"/>
      <c r="E25" s="413"/>
      <c r="F25" s="413"/>
      <c r="G25" s="413"/>
      <c r="H25" s="413"/>
      <c r="I25" s="413"/>
      <c r="J25" s="413"/>
      <c r="K25" s="413"/>
      <c r="L25" s="413"/>
      <c r="M25" s="413"/>
      <c r="N25" s="413"/>
      <c r="O25" s="413"/>
      <c r="P25" s="414"/>
      <c r="Q25" s="412"/>
      <c r="R25" s="413"/>
      <c r="S25" s="413"/>
      <c r="T25" s="413"/>
      <c r="U25" s="413"/>
      <c r="V25" s="413"/>
      <c r="W25" s="413"/>
      <c r="X25" s="414"/>
      <c r="Y25" s="412" t="s">
        <v>977</v>
      </c>
      <c r="Z25" s="413"/>
      <c r="AA25" s="413"/>
      <c r="AB25" s="414"/>
      <c r="AC25" s="412"/>
      <c r="AD25" s="413"/>
      <c r="AE25" s="413"/>
      <c r="AF25" s="414"/>
      <c r="AG25" s="412"/>
      <c r="AH25" s="413"/>
      <c r="AI25" s="413"/>
      <c r="AJ25" s="414"/>
      <c r="AK25" s="412"/>
      <c r="AL25" s="413"/>
      <c r="AM25" s="413"/>
      <c r="AN25" s="414"/>
      <c r="AO25" s="545"/>
      <c r="AP25" s="556"/>
      <c r="AQ25" s="587"/>
      <c r="AR25" s="589"/>
      <c r="AS25" s="591"/>
      <c r="BE25"/>
    </row>
    <row r="26" spans="2:57" ht="22.5" hidden="1" customHeight="1">
      <c r="B26" s="592">
        <v>7</v>
      </c>
      <c r="C26" s="532"/>
      <c r="D26" s="406" t="s">
        <v>978</v>
      </c>
      <c r="E26" s="407"/>
      <c r="F26" s="407"/>
      <c r="G26" s="407"/>
      <c r="H26" s="407"/>
      <c r="I26" s="407"/>
      <c r="J26" s="407"/>
      <c r="K26" s="407"/>
      <c r="L26" s="407"/>
      <c r="M26" s="407"/>
      <c r="N26" s="407"/>
      <c r="O26" s="407"/>
      <c r="P26" s="408"/>
      <c r="Q26" s="409" t="s">
        <v>91</v>
      </c>
      <c r="R26" s="410"/>
      <c r="S26" s="410"/>
      <c r="T26" s="410"/>
      <c r="U26" s="410"/>
      <c r="V26" s="410"/>
      <c r="W26" s="410"/>
      <c r="X26" s="411"/>
      <c r="Y26" s="406" t="s">
        <v>24</v>
      </c>
      <c r="Z26" s="407"/>
      <c r="AA26" s="407"/>
      <c r="AB26" s="408"/>
      <c r="AC26" s="406" t="s">
        <v>283</v>
      </c>
      <c r="AD26" s="407"/>
      <c r="AE26" s="407"/>
      <c r="AF26" s="408"/>
      <c r="AG26" s="406"/>
      <c r="AH26" s="407"/>
      <c r="AI26" s="407"/>
      <c r="AJ26" s="408"/>
      <c r="AK26" s="406"/>
      <c r="AL26" s="407"/>
      <c r="AM26" s="407"/>
      <c r="AN26" s="408"/>
      <c r="AO26" s="542"/>
      <c r="AP26" s="554"/>
      <c r="AQ26" s="586"/>
      <c r="AR26" s="588"/>
      <c r="AS26" s="590"/>
      <c r="BE26"/>
    </row>
    <row r="27" spans="2:57" ht="31.5" hidden="1" customHeight="1">
      <c r="B27" s="592"/>
      <c r="C27" s="532"/>
      <c r="D27" s="412"/>
      <c r="E27" s="413"/>
      <c r="F27" s="413"/>
      <c r="G27" s="413"/>
      <c r="H27" s="413"/>
      <c r="I27" s="413"/>
      <c r="J27" s="413"/>
      <c r="K27" s="413"/>
      <c r="L27" s="413"/>
      <c r="M27" s="413"/>
      <c r="N27" s="413"/>
      <c r="O27" s="413"/>
      <c r="P27" s="414"/>
      <c r="Q27" s="412"/>
      <c r="R27" s="413"/>
      <c r="S27" s="413"/>
      <c r="T27" s="413"/>
      <c r="U27" s="413"/>
      <c r="V27" s="413"/>
      <c r="W27" s="413"/>
      <c r="X27" s="414"/>
      <c r="Y27" s="412" t="s">
        <v>979</v>
      </c>
      <c r="Z27" s="413"/>
      <c r="AA27" s="413"/>
      <c r="AB27" s="414"/>
      <c r="AC27" s="412"/>
      <c r="AD27" s="413"/>
      <c r="AE27" s="413"/>
      <c r="AF27" s="414"/>
      <c r="AG27" s="412"/>
      <c r="AH27" s="413"/>
      <c r="AI27" s="413"/>
      <c r="AJ27" s="414"/>
      <c r="AK27" s="412"/>
      <c r="AL27" s="413"/>
      <c r="AM27" s="413"/>
      <c r="AN27" s="414"/>
      <c r="AO27" s="545"/>
      <c r="AP27" s="556"/>
      <c r="AQ27" s="587"/>
      <c r="AR27" s="589"/>
      <c r="AS27" s="591"/>
      <c r="BE27"/>
    </row>
    <row r="28" spans="2:57" ht="22.5" hidden="1" customHeight="1">
      <c r="B28" s="592">
        <v>8</v>
      </c>
      <c r="C28" s="532"/>
      <c r="D28" s="406"/>
      <c r="E28" s="407"/>
      <c r="F28" s="407"/>
      <c r="G28" s="407"/>
      <c r="H28" s="407"/>
      <c r="I28" s="407"/>
      <c r="J28" s="407"/>
      <c r="K28" s="407"/>
      <c r="L28" s="407"/>
      <c r="M28" s="407"/>
      <c r="N28" s="407"/>
      <c r="O28" s="407"/>
      <c r="P28" s="408"/>
      <c r="Q28" s="409"/>
      <c r="R28" s="410"/>
      <c r="S28" s="410"/>
      <c r="T28" s="410"/>
      <c r="U28" s="410"/>
      <c r="V28" s="410"/>
      <c r="W28" s="410"/>
      <c r="X28" s="411"/>
      <c r="Y28" s="406"/>
      <c r="Z28" s="407"/>
      <c r="AA28" s="407"/>
      <c r="AB28" s="408"/>
      <c r="AC28" s="406"/>
      <c r="AD28" s="407"/>
      <c r="AE28" s="407"/>
      <c r="AF28" s="408"/>
      <c r="AG28" s="406"/>
      <c r="AH28" s="407"/>
      <c r="AI28" s="407"/>
      <c r="AJ28" s="408"/>
      <c r="AK28" s="406"/>
      <c r="AL28" s="407"/>
      <c r="AM28" s="407"/>
      <c r="AN28" s="408"/>
      <c r="AO28" s="542"/>
      <c r="AP28" s="554"/>
      <c r="AQ28" s="586"/>
      <c r="AR28" s="588"/>
      <c r="AS28" s="590"/>
      <c r="BE28"/>
    </row>
    <row r="29" spans="2:57" ht="31.5" hidden="1" customHeight="1">
      <c r="B29" s="592"/>
      <c r="C29" s="532"/>
      <c r="D29" s="412"/>
      <c r="E29" s="413"/>
      <c r="F29" s="413"/>
      <c r="G29" s="413"/>
      <c r="H29" s="413"/>
      <c r="I29" s="413"/>
      <c r="J29" s="413"/>
      <c r="K29" s="413"/>
      <c r="L29" s="413"/>
      <c r="M29" s="413"/>
      <c r="N29" s="413"/>
      <c r="O29" s="413"/>
      <c r="P29" s="414"/>
      <c r="Q29" s="412"/>
      <c r="R29" s="413"/>
      <c r="S29" s="413"/>
      <c r="T29" s="413"/>
      <c r="U29" s="413"/>
      <c r="V29" s="413"/>
      <c r="W29" s="413"/>
      <c r="X29" s="414"/>
      <c r="Y29" s="412"/>
      <c r="Z29" s="413"/>
      <c r="AA29" s="413"/>
      <c r="AB29" s="414"/>
      <c r="AC29" s="412"/>
      <c r="AD29" s="413"/>
      <c r="AE29" s="413"/>
      <c r="AF29" s="414"/>
      <c r="AG29" s="412"/>
      <c r="AH29" s="413"/>
      <c r="AI29" s="413"/>
      <c r="AJ29" s="414"/>
      <c r="AK29" s="412"/>
      <c r="AL29" s="413"/>
      <c r="AM29" s="413"/>
      <c r="AN29" s="414"/>
      <c r="AO29" s="545"/>
      <c r="AP29" s="556"/>
      <c r="AQ29" s="587"/>
      <c r="AR29" s="589"/>
      <c r="AS29" s="591"/>
      <c r="BE29"/>
    </row>
    <row r="30" spans="2:57" ht="22.5" hidden="1" customHeight="1">
      <c r="B30" s="592">
        <v>9</v>
      </c>
      <c r="C30" s="532"/>
      <c r="D30" s="406"/>
      <c r="E30" s="407"/>
      <c r="F30" s="407"/>
      <c r="G30" s="407"/>
      <c r="H30" s="407"/>
      <c r="I30" s="407"/>
      <c r="J30" s="407"/>
      <c r="K30" s="407"/>
      <c r="L30" s="407"/>
      <c r="M30" s="407"/>
      <c r="N30" s="407"/>
      <c r="O30" s="407"/>
      <c r="P30" s="408"/>
      <c r="Q30" s="409"/>
      <c r="R30" s="410"/>
      <c r="S30" s="410"/>
      <c r="T30" s="410"/>
      <c r="U30" s="410"/>
      <c r="V30" s="410"/>
      <c r="W30" s="410"/>
      <c r="X30" s="411"/>
      <c r="Y30" s="406"/>
      <c r="Z30" s="407"/>
      <c r="AA30" s="407"/>
      <c r="AB30" s="408"/>
      <c r="AC30" s="406"/>
      <c r="AD30" s="407"/>
      <c r="AE30" s="407"/>
      <c r="AF30" s="408"/>
      <c r="AG30" s="406"/>
      <c r="AH30" s="407"/>
      <c r="AI30" s="407"/>
      <c r="AJ30" s="408"/>
      <c r="AK30" s="406"/>
      <c r="AL30" s="407"/>
      <c r="AM30" s="407"/>
      <c r="AN30" s="408"/>
      <c r="AO30" s="542"/>
      <c r="AP30" s="554"/>
      <c r="AQ30" s="586"/>
      <c r="AR30" s="588"/>
      <c r="AS30" s="590"/>
      <c r="BE30"/>
    </row>
    <row r="31" spans="2:57" ht="31.5" hidden="1" customHeight="1">
      <c r="B31" s="592"/>
      <c r="C31" s="532"/>
      <c r="D31" s="412"/>
      <c r="E31" s="413"/>
      <c r="F31" s="413"/>
      <c r="G31" s="413"/>
      <c r="H31" s="413"/>
      <c r="I31" s="413"/>
      <c r="J31" s="413"/>
      <c r="K31" s="413"/>
      <c r="L31" s="413"/>
      <c r="M31" s="413"/>
      <c r="N31" s="413"/>
      <c r="O31" s="413"/>
      <c r="P31" s="414"/>
      <c r="Q31" s="412"/>
      <c r="R31" s="413"/>
      <c r="S31" s="413"/>
      <c r="T31" s="413"/>
      <c r="U31" s="413"/>
      <c r="V31" s="413"/>
      <c r="W31" s="413"/>
      <c r="X31" s="414"/>
      <c r="Y31" s="412"/>
      <c r="Z31" s="413"/>
      <c r="AA31" s="413"/>
      <c r="AB31" s="414"/>
      <c r="AC31" s="412"/>
      <c r="AD31" s="413"/>
      <c r="AE31" s="413"/>
      <c r="AF31" s="414"/>
      <c r="AG31" s="412"/>
      <c r="AH31" s="413"/>
      <c r="AI31" s="413"/>
      <c r="AJ31" s="414"/>
      <c r="AK31" s="412"/>
      <c r="AL31" s="413"/>
      <c r="AM31" s="413"/>
      <c r="AN31" s="414"/>
      <c r="AO31" s="545"/>
      <c r="AP31" s="556"/>
      <c r="AQ31" s="587"/>
      <c r="AR31" s="589"/>
      <c r="AS31" s="591"/>
      <c r="BE31"/>
    </row>
    <row r="32" spans="2:57" ht="22.5" hidden="1" customHeight="1">
      <c r="B32" s="592">
        <v>10</v>
      </c>
      <c r="C32" s="532"/>
      <c r="D32" s="406"/>
      <c r="E32" s="407"/>
      <c r="F32" s="407"/>
      <c r="G32" s="407"/>
      <c r="H32" s="407"/>
      <c r="I32" s="407"/>
      <c r="J32" s="407"/>
      <c r="K32" s="407"/>
      <c r="L32" s="407"/>
      <c r="M32" s="407"/>
      <c r="N32" s="407"/>
      <c r="O32" s="407"/>
      <c r="P32" s="408"/>
      <c r="Q32" s="409"/>
      <c r="R32" s="410"/>
      <c r="S32" s="410"/>
      <c r="T32" s="410"/>
      <c r="U32" s="410"/>
      <c r="V32" s="410"/>
      <c r="W32" s="410"/>
      <c r="X32" s="411"/>
      <c r="Y32" s="406"/>
      <c r="Z32" s="407"/>
      <c r="AA32" s="407"/>
      <c r="AB32" s="408"/>
      <c r="AC32" s="406"/>
      <c r="AD32" s="407"/>
      <c r="AE32" s="407"/>
      <c r="AF32" s="408"/>
      <c r="AG32" s="406"/>
      <c r="AH32" s="407"/>
      <c r="AI32" s="407"/>
      <c r="AJ32" s="408"/>
      <c r="AK32" s="406"/>
      <c r="AL32" s="407"/>
      <c r="AM32" s="407"/>
      <c r="AN32" s="408"/>
      <c r="AO32" s="542"/>
      <c r="AP32" s="554"/>
      <c r="AQ32" s="586"/>
      <c r="AR32" s="588"/>
      <c r="AS32" s="590"/>
      <c r="BE32"/>
    </row>
    <row r="33" spans="2:57" ht="31.5" hidden="1" customHeight="1">
      <c r="B33" s="592"/>
      <c r="C33" s="532"/>
      <c r="D33" s="412"/>
      <c r="E33" s="413"/>
      <c r="F33" s="413"/>
      <c r="G33" s="413"/>
      <c r="H33" s="413"/>
      <c r="I33" s="413"/>
      <c r="J33" s="413"/>
      <c r="K33" s="413"/>
      <c r="L33" s="413"/>
      <c r="M33" s="413"/>
      <c r="N33" s="413"/>
      <c r="O33" s="413"/>
      <c r="P33" s="414"/>
      <c r="Q33" s="412"/>
      <c r="R33" s="413"/>
      <c r="S33" s="413"/>
      <c r="T33" s="413"/>
      <c r="U33" s="413"/>
      <c r="V33" s="413"/>
      <c r="W33" s="413"/>
      <c r="X33" s="414"/>
      <c r="Y33" s="412"/>
      <c r="Z33" s="413"/>
      <c r="AA33" s="413"/>
      <c r="AB33" s="414"/>
      <c r="AC33" s="412"/>
      <c r="AD33" s="413"/>
      <c r="AE33" s="413"/>
      <c r="AF33" s="414"/>
      <c r="AG33" s="412"/>
      <c r="AH33" s="413"/>
      <c r="AI33" s="413"/>
      <c r="AJ33" s="414"/>
      <c r="AK33" s="412"/>
      <c r="AL33" s="413"/>
      <c r="AM33" s="413"/>
      <c r="AN33" s="414"/>
      <c r="AO33" s="545"/>
      <c r="AP33" s="556"/>
      <c r="AQ33" s="587"/>
      <c r="AR33" s="589"/>
      <c r="AS33" s="591"/>
      <c r="BE33"/>
    </row>
    <row r="34" spans="2:57" ht="22.5" hidden="1" customHeight="1">
      <c r="B34" s="592">
        <v>11</v>
      </c>
      <c r="C34" s="532"/>
      <c r="D34" s="406"/>
      <c r="E34" s="407"/>
      <c r="F34" s="407"/>
      <c r="G34" s="407"/>
      <c r="H34" s="407"/>
      <c r="I34" s="407"/>
      <c r="J34" s="407"/>
      <c r="K34" s="407"/>
      <c r="L34" s="407"/>
      <c r="M34" s="407"/>
      <c r="N34" s="407"/>
      <c r="O34" s="407"/>
      <c r="P34" s="408"/>
      <c r="Q34" s="409"/>
      <c r="R34" s="410"/>
      <c r="S34" s="410"/>
      <c r="T34" s="410"/>
      <c r="U34" s="410"/>
      <c r="V34" s="410"/>
      <c r="W34" s="410"/>
      <c r="X34" s="411"/>
      <c r="Y34" s="406"/>
      <c r="Z34" s="407"/>
      <c r="AA34" s="407"/>
      <c r="AB34" s="408"/>
      <c r="AC34" s="406"/>
      <c r="AD34" s="407"/>
      <c r="AE34" s="407"/>
      <c r="AF34" s="408"/>
      <c r="AG34" s="406"/>
      <c r="AH34" s="407"/>
      <c r="AI34" s="407"/>
      <c r="AJ34" s="408"/>
      <c r="AK34" s="406"/>
      <c r="AL34" s="407"/>
      <c r="AM34" s="407"/>
      <c r="AN34" s="408"/>
      <c r="AO34" s="542"/>
      <c r="AP34" s="554"/>
      <c r="AQ34" s="586"/>
      <c r="AR34" s="588"/>
      <c r="AS34" s="590"/>
      <c r="BE34"/>
    </row>
    <row r="35" spans="2:57" ht="31.5" hidden="1"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c r="Z35" s="413"/>
      <c r="AA35" s="413"/>
      <c r="AB35" s="414"/>
      <c r="AC35" s="412"/>
      <c r="AD35" s="413"/>
      <c r="AE35" s="413"/>
      <c r="AF35" s="414"/>
      <c r="AG35" s="412"/>
      <c r="AH35" s="413"/>
      <c r="AI35" s="413"/>
      <c r="AJ35" s="414"/>
      <c r="AK35" s="412"/>
      <c r="AL35" s="413"/>
      <c r="AM35" s="413"/>
      <c r="AN35" s="414"/>
      <c r="AO35" s="545"/>
      <c r="AP35" s="556"/>
      <c r="AQ35" s="587"/>
      <c r="AR35" s="589"/>
      <c r="AS35" s="591"/>
      <c r="BE35"/>
    </row>
    <row r="36" spans="2:57" ht="22.5" hidden="1" customHeight="1">
      <c r="B36" s="592">
        <v>12</v>
      </c>
      <c r="C36" s="532"/>
      <c r="D36" s="406"/>
      <c r="E36" s="407"/>
      <c r="F36" s="407"/>
      <c r="G36" s="407"/>
      <c r="H36" s="407"/>
      <c r="I36" s="407"/>
      <c r="J36" s="407"/>
      <c r="K36" s="407"/>
      <c r="L36" s="407"/>
      <c r="M36" s="407"/>
      <c r="N36" s="407"/>
      <c r="O36" s="407"/>
      <c r="P36" s="408"/>
      <c r="Q36" s="409"/>
      <c r="R36" s="410"/>
      <c r="S36" s="410"/>
      <c r="T36" s="410"/>
      <c r="U36" s="410"/>
      <c r="V36" s="410"/>
      <c r="W36" s="410"/>
      <c r="X36" s="411"/>
      <c r="Y36" s="406"/>
      <c r="Z36" s="407"/>
      <c r="AA36" s="407"/>
      <c r="AB36" s="408"/>
      <c r="AC36" s="406"/>
      <c r="AD36" s="407"/>
      <c r="AE36" s="407"/>
      <c r="AF36" s="408"/>
      <c r="AG36" s="406"/>
      <c r="AH36" s="407"/>
      <c r="AI36" s="407"/>
      <c r="AJ36" s="408"/>
      <c r="AK36" s="406"/>
      <c r="AL36" s="407"/>
      <c r="AM36" s="407"/>
      <c r="AN36" s="408"/>
      <c r="AO36" s="542"/>
      <c r="AP36" s="554"/>
      <c r="AQ36" s="586"/>
      <c r="AR36" s="588"/>
      <c r="AS36" s="590"/>
      <c r="BE36"/>
    </row>
    <row r="37" spans="2:57" ht="31.5" hidden="1"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c r="Z37" s="413"/>
      <c r="AA37" s="413"/>
      <c r="AB37" s="414"/>
      <c r="AC37" s="412"/>
      <c r="AD37" s="413"/>
      <c r="AE37" s="413"/>
      <c r="AF37" s="414"/>
      <c r="AG37" s="412"/>
      <c r="AH37" s="413"/>
      <c r="AI37" s="413"/>
      <c r="AJ37" s="414"/>
      <c r="AK37" s="412"/>
      <c r="AL37" s="413"/>
      <c r="AM37" s="413"/>
      <c r="AN37" s="414"/>
      <c r="AO37" s="545"/>
      <c r="AP37" s="556"/>
      <c r="AQ37" s="587"/>
      <c r="AR37" s="589"/>
      <c r="AS37" s="591"/>
      <c r="BE37"/>
    </row>
    <row r="38" spans="2:57" ht="22.5" hidden="1" customHeight="1">
      <c r="B38" s="592">
        <v>13</v>
      </c>
      <c r="C38" s="532"/>
      <c r="D38" s="406"/>
      <c r="E38" s="407"/>
      <c r="F38" s="407"/>
      <c r="G38" s="407"/>
      <c r="H38" s="407"/>
      <c r="I38" s="407"/>
      <c r="J38" s="407"/>
      <c r="K38" s="407"/>
      <c r="L38" s="407"/>
      <c r="M38" s="407"/>
      <c r="N38" s="407"/>
      <c r="O38" s="407"/>
      <c r="P38" s="408"/>
      <c r="Q38" s="409"/>
      <c r="R38" s="410"/>
      <c r="S38" s="410"/>
      <c r="T38" s="410"/>
      <c r="U38" s="410"/>
      <c r="V38" s="410"/>
      <c r="W38" s="410"/>
      <c r="X38" s="411"/>
      <c r="Y38" s="406"/>
      <c r="Z38" s="407"/>
      <c r="AA38" s="407"/>
      <c r="AB38" s="408"/>
      <c r="AC38" s="406"/>
      <c r="AD38" s="407"/>
      <c r="AE38" s="407"/>
      <c r="AF38" s="408"/>
      <c r="AG38" s="406"/>
      <c r="AH38" s="407"/>
      <c r="AI38" s="407"/>
      <c r="AJ38" s="408"/>
      <c r="AK38" s="406"/>
      <c r="AL38" s="407"/>
      <c r="AM38" s="407"/>
      <c r="AN38" s="408"/>
      <c r="AO38" s="542"/>
      <c r="AP38" s="554"/>
      <c r="AQ38" s="586"/>
      <c r="AR38" s="588"/>
      <c r="AS38" s="590"/>
      <c r="BE38"/>
    </row>
    <row r="39" spans="2:57" ht="31.5" hidden="1"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c r="Z39" s="413"/>
      <c r="AA39" s="413"/>
      <c r="AB39" s="414"/>
      <c r="AC39" s="412"/>
      <c r="AD39" s="413"/>
      <c r="AE39" s="413"/>
      <c r="AF39" s="414"/>
      <c r="AG39" s="412"/>
      <c r="AH39" s="413"/>
      <c r="AI39" s="413"/>
      <c r="AJ39" s="414"/>
      <c r="AK39" s="412"/>
      <c r="AL39" s="413"/>
      <c r="AM39" s="413"/>
      <c r="AN39" s="414"/>
      <c r="AO39" s="545"/>
      <c r="AP39" s="556"/>
      <c r="AQ39" s="587"/>
      <c r="AR39" s="589"/>
      <c r="AS39" s="591"/>
      <c r="BE39"/>
    </row>
    <row r="40" spans="2:57" ht="22.5" hidden="1" customHeight="1">
      <c r="B40" s="592">
        <v>14</v>
      </c>
      <c r="C40" s="532"/>
      <c r="D40" s="406"/>
      <c r="E40" s="407"/>
      <c r="F40" s="407"/>
      <c r="G40" s="407"/>
      <c r="H40" s="407"/>
      <c r="I40" s="407"/>
      <c r="J40" s="407"/>
      <c r="K40" s="407"/>
      <c r="L40" s="407"/>
      <c r="M40" s="407"/>
      <c r="N40" s="407"/>
      <c r="O40" s="407"/>
      <c r="P40" s="408"/>
      <c r="Q40" s="409"/>
      <c r="R40" s="410"/>
      <c r="S40" s="410"/>
      <c r="T40" s="410"/>
      <c r="U40" s="410"/>
      <c r="V40" s="410"/>
      <c r="W40" s="410"/>
      <c r="X40" s="411"/>
      <c r="Y40" s="406"/>
      <c r="Z40" s="407"/>
      <c r="AA40" s="407"/>
      <c r="AB40" s="408"/>
      <c r="AC40" s="406"/>
      <c r="AD40" s="407"/>
      <c r="AE40" s="407"/>
      <c r="AF40" s="408"/>
      <c r="AG40" s="406"/>
      <c r="AH40" s="407"/>
      <c r="AI40" s="407"/>
      <c r="AJ40" s="408"/>
      <c r="AK40" s="406"/>
      <c r="AL40" s="407"/>
      <c r="AM40" s="407"/>
      <c r="AN40" s="408"/>
      <c r="AO40" s="542"/>
      <c r="AP40" s="554"/>
      <c r="AQ40" s="586"/>
      <c r="AR40" s="588"/>
      <c r="AS40" s="590"/>
      <c r="BE40"/>
    </row>
    <row r="41" spans="2:57" ht="31.5" hidden="1"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c r="Z41" s="413"/>
      <c r="AA41" s="413"/>
      <c r="AB41" s="414"/>
      <c r="AC41" s="412"/>
      <c r="AD41" s="413"/>
      <c r="AE41" s="413"/>
      <c r="AF41" s="414"/>
      <c r="AG41" s="412"/>
      <c r="AH41" s="413"/>
      <c r="AI41" s="413"/>
      <c r="AJ41" s="414"/>
      <c r="AK41" s="412"/>
      <c r="AL41" s="413"/>
      <c r="AM41" s="413"/>
      <c r="AN41" s="414"/>
      <c r="AO41" s="545"/>
      <c r="AP41" s="556"/>
      <c r="AQ41" s="587"/>
      <c r="AR41" s="589"/>
      <c r="AS41" s="591"/>
      <c r="BE41"/>
    </row>
    <row r="42" spans="2:57" ht="22.5" hidden="1" customHeight="1">
      <c r="B42" s="592">
        <v>15</v>
      </c>
      <c r="C42" s="532"/>
      <c r="D42" s="406"/>
      <c r="E42" s="407"/>
      <c r="F42" s="407"/>
      <c r="G42" s="407"/>
      <c r="H42" s="407"/>
      <c r="I42" s="407"/>
      <c r="J42" s="407"/>
      <c r="K42" s="407"/>
      <c r="L42" s="407"/>
      <c r="M42" s="407"/>
      <c r="N42" s="407"/>
      <c r="O42" s="407"/>
      <c r="P42" s="408"/>
      <c r="Q42" s="409"/>
      <c r="R42" s="410"/>
      <c r="S42" s="410"/>
      <c r="T42" s="410"/>
      <c r="U42" s="410"/>
      <c r="V42" s="410"/>
      <c r="W42" s="410"/>
      <c r="X42" s="411"/>
      <c r="Y42" s="406"/>
      <c r="Z42" s="407"/>
      <c r="AA42" s="407"/>
      <c r="AB42" s="408"/>
      <c r="AC42" s="406"/>
      <c r="AD42" s="407"/>
      <c r="AE42" s="407"/>
      <c r="AF42" s="408"/>
      <c r="AG42" s="406"/>
      <c r="AH42" s="407"/>
      <c r="AI42" s="407"/>
      <c r="AJ42" s="408"/>
      <c r="AK42" s="406"/>
      <c r="AL42" s="407"/>
      <c r="AM42" s="407"/>
      <c r="AN42" s="408"/>
      <c r="AO42" s="542"/>
      <c r="AP42" s="554"/>
      <c r="AQ42" s="586"/>
      <c r="AR42" s="588"/>
      <c r="AS42" s="590"/>
      <c r="BE42"/>
    </row>
    <row r="43" spans="2:57" ht="31.5" hidden="1"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c r="Z43" s="413"/>
      <c r="AA43" s="413"/>
      <c r="AB43" s="414"/>
      <c r="AC43" s="412"/>
      <c r="AD43" s="413"/>
      <c r="AE43" s="413"/>
      <c r="AF43" s="414"/>
      <c r="AG43" s="412"/>
      <c r="AH43" s="413"/>
      <c r="AI43" s="413"/>
      <c r="AJ43" s="414"/>
      <c r="AK43" s="412"/>
      <c r="AL43" s="413"/>
      <c r="AM43" s="413"/>
      <c r="AN43" s="414"/>
      <c r="AO43" s="545"/>
      <c r="AP43" s="556"/>
      <c r="AQ43" s="587"/>
      <c r="AR43" s="589"/>
      <c r="AS43" s="591"/>
      <c r="BE43"/>
    </row>
    <row r="44" spans="2:57" ht="22.5" hidden="1" customHeight="1">
      <c r="B44" s="592">
        <v>16</v>
      </c>
      <c r="C44" s="532"/>
      <c r="D44" s="406"/>
      <c r="E44" s="407"/>
      <c r="F44" s="407"/>
      <c r="G44" s="407"/>
      <c r="H44" s="407"/>
      <c r="I44" s="407"/>
      <c r="J44" s="407"/>
      <c r="K44" s="407"/>
      <c r="L44" s="407"/>
      <c r="M44" s="407"/>
      <c r="N44" s="407"/>
      <c r="O44" s="407"/>
      <c r="P44" s="408"/>
      <c r="Q44" s="409"/>
      <c r="R44" s="410"/>
      <c r="S44" s="410"/>
      <c r="T44" s="410"/>
      <c r="U44" s="410"/>
      <c r="V44" s="410"/>
      <c r="W44" s="410"/>
      <c r="X44" s="411"/>
      <c r="Y44" s="406"/>
      <c r="Z44" s="407"/>
      <c r="AA44" s="407"/>
      <c r="AB44" s="408"/>
      <c r="AC44" s="406"/>
      <c r="AD44" s="407"/>
      <c r="AE44" s="407"/>
      <c r="AF44" s="408"/>
      <c r="AG44" s="406"/>
      <c r="AH44" s="407"/>
      <c r="AI44" s="407"/>
      <c r="AJ44" s="408"/>
      <c r="AK44" s="406"/>
      <c r="AL44" s="407"/>
      <c r="AM44" s="407"/>
      <c r="AN44" s="408"/>
      <c r="AO44" s="542"/>
      <c r="AP44" s="554"/>
      <c r="AQ44" s="586"/>
      <c r="AR44" s="588"/>
      <c r="AS44" s="590"/>
      <c r="BE44"/>
    </row>
    <row r="45" spans="2:57" ht="31.5" hidden="1"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c r="Z45" s="413"/>
      <c r="AA45" s="413"/>
      <c r="AB45" s="414"/>
      <c r="AC45" s="412"/>
      <c r="AD45" s="413"/>
      <c r="AE45" s="413"/>
      <c r="AF45" s="414"/>
      <c r="AG45" s="412"/>
      <c r="AH45" s="413"/>
      <c r="AI45" s="413"/>
      <c r="AJ45" s="414"/>
      <c r="AK45" s="412"/>
      <c r="AL45" s="413"/>
      <c r="AM45" s="413"/>
      <c r="AN45" s="414"/>
      <c r="AO45" s="545"/>
      <c r="AP45" s="556"/>
      <c r="AQ45" s="587"/>
      <c r="AR45" s="589"/>
      <c r="AS45" s="591"/>
      <c r="BE45"/>
    </row>
    <row r="46" spans="2:57" ht="22.5" hidden="1" customHeight="1">
      <c r="B46" s="592">
        <v>17</v>
      </c>
      <c r="C46" s="532"/>
      <c r="D46" s="406"/>
      <c r="E46" s="407"/>
      <c r="F46" s="407"/>
      <c r="G46" s="407"/>
      <c r="H46" s="407"/>
      <c r="I46" s="407"/>
      <c r="J46" s="407"/>
      <c r="K46" s="407"/>
      <c r="L46" s="407"/>
      <c r="M46" s="407"/>
      <c r="N46" s="407"/>
      <c r="O46" s="407"/>
      <c r="P46" s="408"/>
      <c r="Q46" s="409"/>
      <c r="R46" s="410"/>
      <c r="S46" s="410"/>
      <c r="T46" s="410"/>
      <c r="U46" s="410"/>
      <c r="V46" s="410"/>
      <c r="W46" s="410"/>
      <c r="X46" s="411"/>
      <c r="Y46" s="406"/>
      <c r="Z46" s="407"/>
      <c r="AA46" s="407"/>
      <c r="AB46" s="408"/>
      <c r="AC46" s="406"/>
      <c r="AD46" s="407"/>
      <c r="AE46" s="407"/>
      <c r="AF46" s="408"/>
      <c r="AG46" s="406"/>
      <c r="AH46" s="407"/>
      <c r="AI46" s="407"/>
      <c r="AJ46" s="408"/>
      <c r="AK46" s="406"/>
      <c r="AL46" s="407"/>
      <c r="AM46" s="407"/>
      <c r="AN46" s="408"/>
      <c r="AO46" s="542"/>
      <c r="AP46" s="554"/>
      <c r="AQ46" s="586"/>
      <c r="AR46" s="588"/>
      <c r="AS46" s="590"/>
      <c r="BE46"/>
    </row>
    <row r="47" spans="2:57" ht="31.5" hidden="1"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c r="Z47" s="413"/>
      <c r="AA47" s="413"/>
      <c r="AB47" s="414"/>
      <c r="AC47" s="412"/>
      <c r="AD47" s="413"/>
      <c r="AE47" s="413"/>
      <c r="AF47" s="414"/>
      <c r="AG47" s="412"/>
      <c r="AH47" s="413"/>
      <c r="AI47" s="413"/>
      <c r="AJ47" s="414"/>
      <c r="AK47" s="412"/>
      <c r="AL47" s="413"/>
      <c r="AM47" s="413"/>
      <c r="AN47" s="414"/>
      <c r="AO47" s="545"/>
      <c r="AP47" s="556"/>
      <c r="AQ47" s="587"/>
      <c r="AR47" s="589"/>
      <c r="AS47" s="591"/>
      <c r="BE47"/>
    </row>
    <row r="48" spans="2:57" ht="22.5" hidden="1" customHeight="1">
      <c r="B48" s="592">
        <v>18</v>
      </c>
      <c r="C48" s="532"/>
      <c r="D48" s="406"/>
      <c r="E48" s="407"/>
      <c r="F48" s="407"/>
      <c r="G48" s="407"/>
      <c r="H48" s="407"/>
      <c r="I48" s="407"/>
      <c r="J48" s="407"/>
      <c r="K48" s="407"/>
      <c r="L48" s="407"/>
      <c r="M48" s="407"/>
      <c r="N48" s="407"/>
      <c r="O48" s="407"/>
      <c r="P48" s="408"/>
      <c r="Q48" s="409"/>
      <c r="R48" s="410"/>
      <c r="S48" s="410"/>
      <c r="T48" s="410"/>
      <c r="U48" s="410"/>
      <c r="V48" s="410"/>
      <c r="W48" s="410"/>
      <c r="X48" s="411"/>
      <c r="Y48" s="406"/>
      <c r="Z48" s="407"/>
      <c r="AA48" s="407"/>
      <c r="AB48" s="408"/>
      <c r="AC48" s="406"/>
      <c r="AD48" s="407"/>
      <c r="AE48" s="407"/>
      <c r="AF48" s="408"/>
      <c r="AG48" s="406"/>
      <c r="AH48" s="407"/>
      <c r="AI48" s="407"/>
      <c r="AJ48" s="408"/>
      <c r="AK48" s="406"/>
      <c r="AL48" s="407"/>
      <c r="AM48" s="407"/>
      <c r="AN48" s="408"/>
      <c r="AO48" s="542"/>
      <c r="AP48" s="554"/>
      <c r="AQ48" s="586"/>
      <c r="AR48" s="588"/>
      <c r="AS48" s="590"/>
      <c r="BE48"/>
    </row>
    <row r="49" spans="2:57" ht="31.5" hidden="1"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c r="Z49" s="413"/>
      <c r="AA49" s="413"/>
      <c r="AB49" s="414"/>
      <c r="AC49" s="412"/>
      <c r="AD49" s="413"/>
      <c r="AE49" s="413"/>
      <c r="AF49" s="414"/>
      <c r="AG49" s="412"/>
      <c r="AH49" s="413"/>
      <c r="AI49" s="413"/>
      <c r="AJ49" s="414"/>
      <c r="AK49" s="412"/>
      <c r="AL49" s="413"/>
      <c r="AM49" s="413"/>
      <c r="AN49" s="414"/>
      <c r="AO49" s="545"/>
      <c r="AP49" s="556"/>
      <c r="AQ49" s="587"/>
      <c r="AR49" s="589"/>
      <c r="AS49" s="591"/>
      <c r="BE49"/>
    </row>
    <row r="50" spans="2:57" ht="22.5" hidden="1" customHeight="1">
      <c r="B50" s="592">
        <v>19</v>
      </c>
      <c r="C50" s="532"/>
      <c r="D50" s="406"/>
      <c r="E50" s="407"/>
      <c r="F50" s="407"/>
      <c r="G50" s="407"/>
      <c r="H50" s="407"/>
      <c r="I50" s="407"/>
      <c r="J50" s="407"/>
      <c r="K50" s="407"/>
      <c r="L50" s="407"/>
      <c r="M50" s="407"/>
      <c r="N50" s="407"/>
      <c r="O50" s="407"/>
      <c r="P50" s="408"/>
      <c r="Q50" s="409"/>
      <c r="R50" s="410"/>
      <c r="S50" s="410"/>
      <c r="T50" s="410"/>
      <c r="U50" s="410"/>
      <c r="V50" s="410"/>
      <c r="W50" s="410"/>
      <c r="X50" s="411"/>
      <c r="Y50" s="406"/>
      <c r="Z50" s="407"/>
      <c r="AA50" s="407"/>
      <c r="AB50" s="408"/>
      <c r="AC50" s="406"/>
      <c r="AD50" s="407"/>
      <c r="AE50" s="407"/>
      <c r="AF50" s="408"/>
      <c r="AG50" s="406"/>
      <c r="AH50" s="407"/>
      <c r="AI50" s="407"/>
      <c r="AJ50" s="408"/>
      <c r="AK50" s="406"/>
      <c r="AL50" s="407"/>
      <c r="AM50" s="407"/>
      <c r="AN50" s="408"/>
      <c r="AO50" s="542"/>
      <c r="AP50" s="554"/>
      <c r="AQ50" s="586"/>
      <c r="AR50" s="588"/>
      <c r="AS50" s="590"/>
      <c r="BE50"/>
    </row>
    <row r="51" spans="2:57" ht="31.5" hidden="1"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c r="Z51" s="413"/>
      <c r="AA51" s="413"/>
      <c r="AB51" s="414"/>
      <c r="AC51" s="412"/>
      <c r="AD51" s="413"/>
      <c r="AE51" s="413"/>
      <c r="AF51" s="414"/>
      <c r="AG51" s="412"/>
      <c r="AH51" s="413"/>
      <c r="AI51" s="413"/>
      <c r="AJ51" s="414"/>
      <c r="AK51" s="412"/>
      <c r="AL51" s="413"/>
      <c r="AM51" s="413"/>
      <c r="AN51" s="414"/>
      <c r="AO51" s="545"/>
      <c r="AP51" s="556"/>
      <c r="AQ51" s="587"/>
      <c r="AR51" s="589"/>
      <c r="AS51" s="591"/>
      <c r="BE51"/>
    </row>
    <row r="52" spans="2:57" ht="22.5" hidden="1" customHeight="1">
      <c r="B52" s="592">
        <v>20</v>
      </c>
      <c r="C52" s="532"/>
      <c r="D52" s="406"/>
      <c r="E52" s="407"/>
      <c r="F52" s="407"/>
      <c r="G52" s="407"/>
      <c r="H52" s="407"/>
      <c r="I52" s="407"/>
      <c r="J52" s="407"/>
      <c r="K52" s="407"/>
      <c r="L52" s="407"/>
      <c r="M52" s="407"/>
      <c r="N52" s="407"/>
      <c r="O52" s="407"/>
      <c r="P52" s="408"/>
      <c r="Q52" s="409"/>
      <c r="R52" s="410"/>
      <c r="S52" s="410"/>
      <c r="T52" s="410"/>
      <c r="U52" s="410"/>
      <c r="V52" s="410"/>
      <c r="W52" s="410"/>
      <c r="X52" s="411"/>
      <c r="Y52" s="406"/>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hidden="1"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hidden="1" customHeight="1">
      <c r="B54" s="592">
        <v>21</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hidden="1" customHeight="1">
      <c r="B56" s="592">
        <v>22</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31.5" hidden="1"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hidden="1" customHeight="1">
      <c r="B58" s="592">
        <v>23</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24</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25</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26</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27</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28</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29</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c r="B71" s="592"/>
      <c r="C71" s="532"/>
      <c r="D71" s="412"/>
      <c r="E71" s="413"/>
      <c r="F71" s="413"/>
      <c r="G71" s="413"/>
      <c r="H71" s="413"/>
      <c r="I71" s="413"/>
      <c r="J71" s="413"/>
      <c r="K71" s="413"/>
      <c r="L71" s="413"/>
      <c r="M71" s="413"/>
      <c r="N71" s="413"/>
      <c r="O71" s="413"/>
      <c r="P71" s="414"/>
      <c r="Q71" s="412"/>
      <c r="R71" s="413"/>
      <c r="S71" s="413"/>
      <c r="T71" s="413"/>
      <c r="U71" s="413"/>
      <c r="V71" s="413"/>
      <c r="W71" s="413"/>
      <c r="X71" s="414"/>
      <c r="Y71" s="412"/>
      <c r="Z71" s="413"/>
      <c r="AA71" s="413"/>
      <c r="AB71" s="414"/>
      <c r="AC71" s="412"/>
      <c r="AD71" s="413"/>
      <c r="AE71" s="413"/>
      <c r="AF71" s="414"/>
      <c r="AG71" s="412"/>
      <c r="AH71" s="413"/>
      <c r="AI71" s="413"/>
      <c r="AJ71" s="414"/>
      <c r="AK71" s="412"/>
      <c r="AL71" s="413"/>
      <c r="AM71" s="413"/>
      <c r="AN71" s="414"/>
      <c r="AO71" s="545"/>
      <c r="AP71" s="556"/>
      <c r="AQ71" s="587"/>
      <c r="AR71" s="589"/>
      <c r="AS71" s="591"/>
      <c r="BE71"/>
    </row>
    <row r="72" spans="2:57" ht="22.5" hidden="1" customHeight="1">
      <c r="B72" s="592">
        <v>30</v>
      </c>
      <c r="C72" s="532"/>
      <c r="D72" s="406"/>
      <c r="E72" s="407"/>
      <c r="F72" s="407"/>
      <c r="G72" s="407"/>
      <c r="H72" s="407"/>
      <c r="I72" s="407"/>
      <c r="J72" s="407"/>
      <c r="K72" s="407"/>
      <c r="L72" s="407"/>
      <c r="M72" s="407"/>
      <c r="N72" s="407"/>
      <c r="O72" s="407"/>
      <c r="P72" s="408"/>
      <c r="Q72" s="409"/>
      <c r="R72" s="410"/>
      <c r="S72" s="410"/>
      <c r="T72" s="410"/>
      <c r="U72" s="410"/>
      <c r="V72" s="410"/>
      <c r="W72" s="410"/>
      <c r="X72" s="411"/>
      <c r="Y72" s="406"/>
      <c r="Z72" s="407"/>
      <c r="AA72" s="407"/>
      <c r="AB72" s="408"/>
      <c r="AC72" s="406"/>
      <c r="AD72" s="407"/>
      <c r="AE72" s="407"/>
      <c r="AF72" s="408"/>
      <c r="AG72" s="406"/>
      <c r="AH72" s="407"/>
      <c r="AI72" s="407"/>
      <c r="AJ72" s="408"/>
      <c r="AK72" s="406"/>
      <c r="AL72" s="407"/>
      <c r="AM72" s="407"/>
      <c r="AN72" s="408"/>
      <c r="AO72" s="542"/>
      <c r="AP72" s="554"/>
      <c r="AQ72" s="586"/>
      <c r="AR72" s="588"/>
      <c r="AS72" s="590"/>
      <c r="BE72"/>
    </row>
    <row r="73" spans="2:57" ht="31.5" hidden="1" customHeight="1" thickBot="1">
      <c r="B73" s="610"/>
      <c r="C73" s="611"/>
      <c r="D73" s="581"/>
      <c r="E73" s="582"/>
      <c r="F73" s="582"/>
      <c r="G73" s="582"/>
      <c r="H73" s="582"/>
      <c r="I73" s="582"/>
      <c r="J73" s="582"/>
      <c r="K73" s="582"/>
      <c r="L73" s="582"/>
      <c r="M73" s="582"/>
      <c r="N73" s="582"/>
      <c r="O73" s="582"/>
      <c r="P73" s="583"/>
      <c r="Q73" s="412"/>
      <c r="R73" s="413"/>
      <c r="S73" s="413"/>
      <c r="T73" s="413"/>
      <c r="U73" s="413"/>
      <c r="V73" s="413"/>
      <c r="W73" s="413"/>
      <c r="X73" s="414"/>
      <c r="Y73" s="581"/>
      <c r="Z73" s="582"/>
      <c r="AA73" s="582"/>
      <c r="AB73" s="583"/>
      <c r="AC73" s="581"/>
      <c r="AD73" s="582"/>
      <c r="AE73" s="582"/>
      <c r="AF73" s="583"/>
      <c r="AG73" s="581"/>
      <c r="AH73" s="582"/>
      <c r="AI73" s="582"/>
      <c r="AJ73" s="583"/>
      <c r="AK73" s="581"/>
      <c r="AL73" s="582"/>
      <c r="AM73" s="582"/>
      <c r="AN73" s="583"/>
      <c r="AO73" s="481"/>
      <c r="AP73" s="606"/>
      <c r="AQ73" s="607"/>
      <c r="AR73" s="608"/>
      <c r="AS73" s="609"/>
      <c r="BE73"/>
    </row>
    <row r="74" spans="2:57" ht="15.75" thickBot="1">
      <c r="B74" s="612" t="s">
        <v>36</v>
      </c>
      <c r="C74" s="613"/>
      <c r="D74" s="613"/>
      <c r="E74" s="613"/>
      <c r="F74" s="613"/>
      <c r="G74" s="613"/>
      <c r="H74" s="613"/>
      <c r="I74" s="613"/>
      <c r="J74" s="613"/>
      <c r="K74" s="613"/>
      <c r="L74" s="613"/>
      <c r="M74" s="613"/>
      <c r="N74" s="613"/>
      <c r="O74" s="613"/>
      <c r="P74" s="613"/>
      <c r="Q74" s="613"/>
      <c r="R74" s="613"/>
      <c r="S74" s="613"/>
      <c r="T74" s="613"/>
      <c r="U74" s="613"/>
      <c r="V74" s="613"/>
      <c r="W74" s="613"/>
      <c r="X74" s="613"/>
      <c r="Y74" s="613"/>
      <c r="Z74" s="613"/>
      <c r="AA74" s="613"/>
      <c r="AB74" s="613"/>
      <c r="AC74" s="613"/>
      <c r="AD74" s="613"/>
      <c r="AE74" s="613"/>
      <c r="AF74" s="613"/>
      <c r="AG74" s="613"/>
      <c r="AH74" s="613"/>
      <c r="AI74" s="613"/>
      <c r="AJ74" s="613"/>
      <c r="AK74" s="613"/>
      <c r="AL74" s="613"/>
      <c r="AM74" s="613"/>
      <c r="AN74" s="613"/>
      <c r="AO74" s="613"/>
      <c r="AP74" s="613"/>
      <c r="AQ74" s="613"/>
      <c r="AR74" s="613"/>
      <c r="AS74" s="616"/>
      <c r="BE74"/>
    </row>
    <row r="75" spans="2:57" ht="24" customHeight="1">
      <c r="B75" s="675"/>
      <c r="C75" s="676"/>
      <c r="D75" s="676"/>
      <c r="E75" s="676"/>
      <c r="F75" s="676"/>
      <c r="G75" s="676"/>
      <c r="H75" s="676"/>
      <c r="I75" s="676"/>
      <c r="J75" s="676"/>
      <c r="K75" s="676"/>
      <c r="L75" s="676"/>
      <c r="M75" s="676"/>
      <c r="N75" s="676"/>
      <c r="O75" s="676"/>
      <c r="P75" s="676"/>
      <c r="Q75" s="676"/>
      <c r="R75" s="676"/>
      <c r="S75" s="676"/>
      <c r="T75" s="676"/>
      <c r="U75" s="676"/>
      <c r="V75" s="676"/>
      <c r="W75" s="676"/>
      <c r="X75" s="676"/>
      <c r="Y75" s="676"/>
      <c r="Z75" s="676"/>
      <c r="AA75" s="676"/>
      <c r="AB75" s="676"/>
      <c r="AC75" s="676"/>
      <c r="AD75" s="676"/>
      <c r="AE75" s="676"/>
      <c r="AF75" s="676"/>
      <c r="AG75" s="676"/>
      <c r="AH75" s="676"/>
      <c r="AI75" s="676"/>
      <c r="AJ75" s="676"/>
      <c r="AK75" s="676"/>
      <c r="AL75" s="676"/>
      <c r="AM75" s="676"/>
      <c r="AN75" s="676"/>
      <c r="AO75" s="676"/>
      <c r="AP75" s="676"/>
      <c r="AQ75" s="676"/>
      <c r="AR75" s="676"/>
      <c r="AS75" s="677"/>
      <c r="BE75"/>
    </row>
    <row r="76" spans="2:57" ht="24" customHeight="1">
      <c r="B76" s="678"/>
      <c r="C76" s="679"/>
      <c r="D76" s="679"/>
      <c r="E76" s="679"/>
      <c r="F76" s="679"/>
      <c r="G76" s="679"/>
      <c r="H76" s="679"/>
      <c r="I76" s="679"/>
      <c r="J76" s="679"/>
      <c r="K76" s="679"/>
      <c r="L76" s="679"/>
      <c r="M76" s="679"/>
      <c r="N76" s="679"/>
      <c r="O76" s="679"/>
      <c r="P76" s="679"/>
      <c r="Q76" s="679"/>
      <c r="R76" s="679"/>
      <c r="S76" s="679"/>
      <c r="T76" s="679"/>
      <c r="U76" s="679"/>
      <c r="V76" s="679"/>
      <c r="W76" s="679"/>
      <c r="X76" s="679"/>
      <c r="Y76" s="679"/>
      <c r="Z76" s="679"/>
      <c r="AA76" s="679"/>
      <c r="AB76" s="679"/>
      <c r="AC76" s="679"/>
      <c r="AD76" s="679"/>
      <c r="AE76" s="679"/>
      <c r="AF76" s="679"/>
      <c r="AG76" s="679"/>
      <c r="AH76" s="679"/>
      <c r="AI76" s="679"/>
      <c r="AJ76" s="679"/>
      <c r="AK76" s="679"/>
      <c r="AL76" s="679"/>
      <c r="AM76" s="679"/>
      <c r="AN76" s="679"/>
      <c r="AO76" s="679"/>
      <c r="AP76" s="679"/>
      <c r="AQ76" s="679"/>
      <c r="AR76" s="679"/>
      <c r="AS76" s="680"/>
      <c r="BE76"/>
    </row>
    <row r="77" spans="2:57" ht="24" customHeight="1">
      <c r="B77" s="678"/>
      <c r="C77" s="679"/>
      <c r="D77" s="679"/>
      <c r="E77" s="679"/>
      <c r="F77" s="679"/>
      <c r="G77" s="679"/>
      <c r="H77" s="679"/>
      <c r="I77" s="679"/>
      <c r="J77" s="679"/>
      <c r="K77" s="679"/>
      <c r="L77" s="679"/>
      <c r="M77" s="679"/>
      <c r="N77" s="679"/>
      <c r="O77" s="679"/>
      <c r="P77" s="679"/>
      <c r="Q77" s="679"/>
      <c r="R77" s="679"/>
      <c r="S77" s="679"/>
      <c r="T77" s="679"/>
      <c r="U77" s="679"/>
      <c r="V77" s="679"/>
      <c r="W77" s="679"/>
      <c r="X77" s="679"/>
      <c r="Y77" s="679"/>
      <c r="Z77" s="679"/>
      <c r="AA77" s="679"/>
      <c r="AB77" s="679"/>
      <c r="AC77" s="679"/>
      <c r="AD77" s="679"/>
      <c r="AE77" s="679"/>
      <c r="AF77" s="679"/>
      <c r="AG77" s="679"/>
      <c r="AH77" s="679"/>
      <c r="AI77" s="679"/>
      <c r="AJ77" s="679"/>
      <c r="AK77" s="679"/>
      <c r="AL77" s="679"/>
      <c r="AM77" s="679"/>
      <c r="AN77" s="679"/>
      <c r="AO77" s="679"/>
      <c r="AP77" s="679"/>
      <c r="AQ77" s="679"/>
      <c r="AR77" s="679"/>
      <c r="AS77" s="680"/>
      <c r="BE77"/>
    </row>
    <row r="78" spans="2:57" ht="24" customHeight="1">
      <c r="B78" s="678"/>
      <c r="C78" s="679"/>
      <c r="D78" s="679"/>
      <c r="E78" s="679"/>
      <c r="F78" s="679"/>
      <c r="G78" s="679"/>
      <c r="H78" s="679"/>
      <c r="I78" s="679"/>
      <c r="J78" s="679"/>
      <c r="K78" s="679"/>
      <c r="L78" s="679"/>
      <c r="M78" s="679"/>
      <c r="N78" s="679"/>
      <c r="O78" s="679"/>
      <c r="P78" s="679"/>
      <c r="Q78" s="679"/>
      <c r="R78" s="679"/>
      <c r="S78" s="679"/>
      <c r="T78" s="679"/>
      <c r="U78" s="679"/>
      <c r="V78" s="679"/>
      <c r="W78" s="679"/>
      <c r="X78" s="679"/>
      <c r="Y78" s="679"/>
      <c r="Z78" s="679"/>
      <c r="AA78" s="679"/>
      <c r="AB78" s="679"/>
      <c r="AC78" s="679"/>
      <c r="AD78" s="679"/>
      <c r="AE78" s="679"/>
      <c r="AF78" s="679"/>
      <c r="AG78" s="679"/>
      <c r="AH78" s="679"/>
      <c r="AI78" s="679"/>
      <c r="AJ78" s="679"/>
      <c r="AK78" s="679"/>
      <c r="AL78" s="679"/>
      <c r="AM78" s="679"/>
      <c r="AN78" s="679"/>
      <c r="AO78" s="679"/>
      <c r="AP78" s="679"/>
      <c r="AQ78" s="679"/>
      <c r="AR78" s="679"/>
      <c r="AS78" s="680"/>
      <c r="BE78"/>
    </row>
    <row r="79" spans="2:57" ht="24" customHeight="1">
      <c r="B79" s="678"/>
      <c r="C79" s="679"/>
      <c r="D79" s="679"/>
      <c r="E79" s="679"/>
      <c r="F79" s="679"/>
      <c r="G79" s="679"/>
      <c r="H79" s="679"/>
      <c r="I79" s="679"/>
      <c r="J79" s="679"/>
      <c r="K79" s="679"/>
      <c r="L79" s="679"/>
      <c r="M79" s="679"/>
      <c r="N79" s="679"/>
      <c r="O79" s="679"/>
      <c r="P79" s="679"/>
      <c r="Q79" s="679"/>
      <c r="R79" s="679"/>
      <c r="S79" s="679"/>
      <c r="T79" s="679"/>
      <c r="U79" s="679"/>
      <c r="V79" s="679"/>
      <c r="W79" s="679"/>
      <c r="X79" s="679"/>
      <c r="Y79" s="679"/>
      <c r="Z79" s="679"/>
      <c r="AA79" s="679"/>
      <c r="AB79" s="679"/>
      <c r="AC79" s="679"/>
      <c r="AD79" s="679"/>
      <c r="AE79" s="679"/>
      <c r="AF79" s="679"/>
      <c r="AG79" s="679"/>
      <c r="AH79" s="679"/>
      <c r="AI79" s="679"/>
      <c r="AJ79" s="679"/>
      <c r="AK79" s="679"/>
      <c r="AL79" s="679"/>
      <c r="AM79" s="679"/>
      <c r="AN79" s="679"/>
      <c r="AO79" s="679"/>
      <c r="AP79" s="679"/>
      <c r="AQ79" s="679"/>
      <c r="AR79" s="679"/>
      <c r="AS79" s="680"/>
      <c r="BE79"/>
    </row>
    <row r="80" spans="2:57" ht="24" customHeight="1">
      <c r="B80" s="678"/>
      <c r="C80" s="679"/>
      <c r="D80" s="679"/>
      <c r="E80" s="679"/>
      <c r="F80" s="679"/>
      <c r="G80" s="679"/>
      <c r="H80" s="679"/>
      <c r="I80" s="679"/>
      <c r="J80" s="679"/>
      <c r="K80" s="679"/>
      <c r="L80" s="679"/>
      <c r="M80" s="679"/>
      <c r="N80" s="679"/>
      <c r="O80" s="679"/>
      <c r="P80" s="679"/>
      <c r="Q80" s="679"/>
      <c r="R80" s="679"/>
      <c r="S80" s="679"/>
      <c r="T80" s="679"/>
      <c r="U80" s="679"/>
      <c r="V80" s="679"/>
      <c r="W80" s="679"/>
      <c r="X80" s="679"/>
      <c r="Y80" s="679"/>
      <c r="Z80" s="679"/>
      <c r="AA80" s="679"/>
      <c r="AB80" s="679"/>
      <c r="AC80" s="679"/>
      <c r="AD80" s="679"/>
      <c r="AE80" s="679"/>
      <c r="AF80" s="679"/>
      <c r="AG80" s="679"/>
      <c r="AH80" s="679"/>
      <c r="AI80" s="679"/>
      <c r="AJ80" s="679"/>
      <c r="AK80" s="679"/>
      <c r="AL80" s="679"/>
      <c r="AM80" s="679"/>
      <c r="AN80" s="679"/>
      <c r="AO80" s="679"/>
      <c r="AP80" s="679"/>
      <c r="AQ80" s="679"/>
      <c r="AR80" s="679"/>
      <c r="AS80" s="680"/>
      <c r="BE80"/>
    </row>
    <row r="81" spans="2:57">
      <c r="B81" s="678"/>
      <c r="C81" s="679"/>
      <c r="D81" s="679"/>
      <c r="E81" s="679"/>
      <c r="F81" s="679"/>
      <c r="G81" s="679"/>
      <c r="H81" s="679"/>
      <c r="I81" s="679"/>
      <c r="J81" s="679"/>
      <c r="K81" s="679"/>
      <c r="L81" s="679"/>
      <c r="M81" s="679"/>
      <c r="N81" s="679"/>
      <c r="O81" s="679"/>
      <c r="P81" s="679"/>
      <c r="Q81" s="679"/>
      <c r="R81" s="679"/>
      <c r="S81" s="679"/>
      <c r="T81" s="679"/>
      <c r="U81" s="679"/>
      <c r="V81" s="679"/>
      <c r="W81" s="679"/>
      <c r="X81" s="679"/>
      <c r="Y81" s="679"/>
      <c r="Z81" s="679"/>
      <c r="AA81" s="679"/>
      <c r="AB81" s="679"/>
      <c r="AC81" s="679"/>
      <c r="AD81" s="679"/>
      <c r="AE81" s="679"/>
      <c r="AF81" s="679"/>
      <c r="AG81" s="679"/>
      <c r="AH81" s="679"/>
      <c r="AI81" s="679"/>
      <c r="AJ81" s="679"/>
      <c r="AK81" s="679"/>
      <c r="AL81" s="679"/>
      <c r="AM81" s="679"/>
      <c r="AN81" s="679"/>
      <c r="AO81" s="679"/>
      <c r="AP81" s="679"/>
      <c r="AQ81" s="679"/>
      <c r="AR81" s="679"/>
      <c r="AS81" s="680"/>
      <c r="BE81"/>
    </row>
    <row r="82" spans="2:57" ht="75.75" customHeight="1" thickBot="1">
      <c r="B82" s="681"/>
      <c r="C82" s="682"/>
      <c r="D82" s="682"/>
      <c r="E82" s="682"/>
      <c r="F82" s="682"/>
      <c r="G82" s="682"/>
      <c r="H82" s="682"/>
      <c r="I82" s="682"/>
      <c r="J82" s="682"/>
      <c r="K82" s="682"/>
      <c r="L82" s="682"/>
      <c r="M82" s="682"/>
      <c r="N82" s="682"/>
      <c r="O82" s="682"/>
      <c r="P82" s="682"/>
      <c r="Q82" s="682"/>
      <c r="R82" s="682"/>
      <c r="S82" s="682"/>
      <c r="T82" s="682"/>
      <c r="U82" s="682"/>
      <c r="V82" s="682"/>
      <c r="W82" s="682"/>
      <c r="X82" s="682"/>
      <c r="Y82" s="682"/>
      <c r="Z82" s="682"/>
      <c r="AA82" s="682"/>
      <c r="AB82" s="682"/>
      <c r="AC82" s="682"/>
      <c r="AD82" s="682"/>
      <c r="AE82" s="682"/>
      <c r="AF82" s="682"/>
      <c r="AG82" s="682"/>
      <c r="AH82" s="682"/>
      <c r="AI82" s="682"/>
      <c r="AJ82" s="682"/>
      <c r="AK82" s="682"/>
      <c r="AL82" s="682"/>
      <c r="AM82" s="682"/>
      <c r="AN82" s="682"/>
      <c r="AO82" s="682"/>
      <c r="AP82" s="682"/>
      <c r="AQ82" s="682"/>
      <c r="AR82" s="682"/>
      <c r="AS82" s="683"/>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88" t="s">
        <v>44</v>
      </c>
      <c r="D84" s="386"/>
      <c r="E84" s="386"/>
      <c r="F84" s="386"/>
      <c r="G84" s="386"/>
      <c r="H84" s="386"/>
      <c r="I84" s="386"/>
      <c r="J84" s="386"/>
      <c r="K84" s="386"/>
      <c r="L84" s="386"/>
      <c r="M84" s="386"/>
      <c r="N84" s="386"/>
      <c r="O84" s="386"/>
      <c r="P84" s="386"/>
      <c r="Q84" s="386"/>
      <c r="R84" s="386"/>
      <c r="S84" s="386"/>
      <c r="T84" s="386"/>
      <c r="U84" s="386"/>
      <c r="V84" s="386"/>
      <c r="W84" s="387"/>
      <c r="X84" s="406" t="s">
        <v>1706</v>
      </c>
      <c r="Y84" s="407"/>
      <c r="Z84" s="407"/>
      <c r="AA84" s="407"/>
      <c r="AB84" s="407"/>
      <c r="AC84" s="407"/>
      <c r="AD84" s="407"/>
      <c r="AE84" s="407"/>
      <c r="AF84" s="407"/>
      <c r="AG84" s="407"/>
      <c r="AH84" s="407"/>
      <c r="AI84" s="407"/>
      <c r="AJ84" s="407"/>
      <c r="AK84" s="407"/>
      <c r="AL84" s="407"/>
      <c r="AM84" s="407"/>
      <c r="AN84" s="407"/>
      <c r="AO84" s="407"/>
      <c r="AP84" s="407"/>
      <c r="AQ84" s="407"/>
      <c r="AR84" s="408"/>
      <c r="AS84" s="8"/>
      <c r="BE84"/>
    </row>
    <row r="85" spans="2:57" ht="46.5" customHeight="1">
      <c r="B85" s="10"/>
      <c r="C85" s="473" t="s">
        <v>40</v>
      </c>
      <c r="D85" s="438"/>
      <c r="E85" s="438"/>
      <c r="F85" s="438"/>
      <c r="G85" s="438"/>
      <c r="H85" s="438"/>
      <c r="I85" s="449"/>
      <c r="J85" s="473" t="s">
        <v>41</v>
      </c>
      <c r="K85" s="438"/>
      <c r="L85" s="438"/>
      <c r="M85" s="438"/>
      <c r="N85" s="438"/>
      <c r="O85" s="438"/>
      <c r="P85" s="449"/>
      <c r="Q85" s="473" t="s">
        <v>42</v>
      </c>
      <c r="R85" s="438"/>
      <c r="S85" s="438"/>
      <c r="T85" s="438"/>
      <c r="U85" s="438"/>
      <c r="V85" s="438"/>
      <c r="W85" s="449"/>
      <c r="X85" s="473" t="s">
        <v>40</v>
      </c>
      <c r="Y85" s="438"/>
      <c r="Z85" s="438"/>
      <c r="AA85" s="438"/>
      <c r="AB85" s="438"/>
      <c r="AC85" s="438"/>
      <c r="AD85" s="449"/>
      <c r="AE85" s="473" t="s">
        <v>41</v>
      </c>
      <c r="AF85" s="438"/>
      <c r="AG85" s="438"/>
      <c r="AH85" s="438"/>
      <c r="AI85" s="438"/>
      <c r="AJ85" s="438"/>
      <c r="AK85" s="449"/>
      <c r="AL85" s="473" t="s">
        <v>42</v>
      </c>
      <c r="AM85" s="438"/>
      <c r="AN85" s="438"/>
      <c r="AO85" s="438"/>
      <c r="AP85" s="438"/>
      <c r="AQ85" s="438"/>
      <c r="AR85" s="449"/>
      <c r="AS85" s="11"/>
      <c r="BE85"/>
    </row>
    <row r="86" spans="2:57" ht="46.5" customHeight="1">
      <c r="B86" s="10"/>
      <c r="C86" s="517" t="str">
        <f>'Lot Register'!$U$13</f>
        <v>Jan van Wyk</v>
      </c>
      <c r="D86" s="518"/>
      <c r="E86" s="518"/>
      <c r="F86" s="518"/>
      <c r="G86" s="518"/>
      <c r="H86" s="518"/>
      <c r="I86" s="519"/>
      <c r="J86" s="517"/>
      <c r="K86" s="518"/>
      <c r="L86" s="518"/>
      <c r="M86" s="518"/>
      <c r="N86" s="518"/>
      <c r="O86" s="518"/>
      <c r="P86" s="519"/>
      <c r="Q86" s="520"/>
      <c r="R86" s="521"/>
      <c r="S86" s="521"/>
      <c r="T86" s="521"/>
      <c r="U86" s="521"/>
      <c r="V86" s="521"/>
      <c r="W86" s="522"/>
      <c r="X86" s="517" t="str">
        <f>'Lot Register'!$U$12</f>
        <v>TBA</v>
      </c>
      <c r="Y86" s="518"/>
      <c r="Z86" s="518"/>
      <c r="AA86" s="518"/>
      <c r="AB86" s="518"/>
      <c r="AC86" s="518"/>
      <c r="AD86" s="519"/>
      <c r="AE86" s="517"/>
      <c r="AF86" s="518"/>
      <c r="AG86" s="518"/>
      <c r="AH86" s="518"/>
      <c r="AI86" s="518"/>
      <c r="AJ86" s="518"/>
      <c r="AK86" s="519"/>
      <c r="AL86" s="520"/>
      <c r="AM86" s="521"/>
      <c r="AN86" s="521"/>
      <c r="AO86" s="521"/>
      <c r="AP86" s="521"/>
      <c r="AQ86" s="521"/>
      <c r="AR86" s="522"/>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12">
    <mergeCell ref="B16:C17"/>
    <mergeCell ref="AK16:AN17"/>
    <mergeCell ref="AO14:AP15"/>
    <mergeCell ref="AQ12:AS13"/>
    <mergeCell ref="AQ14:AQ15"/>
    <mergeCell ref="AR14:AR15"/>
    <mergeCell ref="AS14:AS15"/>
    <mergeCell ref="B14:C15"/>
    <mergeCell ref="AO12:AP13"/>
    <mergeCell ref="B12:C13"/>
    <mergeCell ref="Y12:AB12"/>
    <mergeCell ref="Y13:AB13"/>
    <mergeCell ref="Q12:X13"/>
    <mergeCell ref="AO16:AP17"/>
    <mergeCell ref="AQ16:AQ17"/>
    <mergeCell ref="AR16:AR17"/>
    <mergeCell ref="AS16:AS17"/>
    <mergeCell ref="D12:P13"/>
    <mergeCell ref="AK14:AN15"/>
    <mergeCell ref="AK13:AN13"/>
    <mergeCell ref="AC12:AN12"/>
    <mergeCell ref="Y15:AB15"/>
    <mergeCell ref="B18:C19"/>
    <mergeCell ref="AO20:AP21"/>
    <mergeCell ref="B24:C25"/>
    <mergeCell ref="D24:P25"/>
    <mergeCell ref="AK24:AN25"/>
    <mergeCell ref="AK22:AN23"/>
    <mergeCell ref="AO22:AP23"/>
    <mergeCell ref="B22:C23"/>
    <mergeCell ref="AO24:AP25"/>
    <mergeCell ref="Q24:X25"/>
    <mergeCell ref="B20:C21"/>
    <mergeCell ref="AK20:AN21"/>
    <mergeCell ref="AK18:AN19"/>
    <mergeCell ref="B28:C29"/>
    <mergeCell ref="D28:P29"/>
    <mergeCell ref="AK28:AN29"/>
    <mergeCell ref="AG26:AJ27"/>
    <mergeCell ref="AK26:AN27"/>
    <mergeCell ref="AO26:AP27"/>
    <mergeCell ref="B26:C27"/>
    <mergeCell ref="Y27:AB27"/>
    <mergeCell ref="AO28:AP29"/>
    <mergeCell ref="Q26:X27"/>
    <mergeCell ref="Q28:X29"/>
    <mergeCell ref="B32:C33"/>
    <mergeCell ref="D32:P33"/>
    <mergeCell ref="AK32:AN33"/>
    <mergeCell ref="AG30:AJ31"/>
    <mergeCell ref="AK30:AN31"/>
    <mergeCell ref="AO30:AP31"/>
    <mergeCell ref="B30:C31"/>
    <mergeCell ref="Y31:AB31"/>
    <mergeCell ref="AO32:AP33"/>
    <mergeCell ref="Q30:X31"/>
    <mergeCell ref="Q32:X33"/>
    <mergeCell ref="B36:C37"/>
    <mergeCell ref="D36:P37"/>
    <mergeCell ref="AK36:AN37"/>
    <mergeCell ref="AG34:AJ35"/>
    <mergeCell ref="AK34:AN35"/>
    <mergeCell ref="AO34:AP35"/>
    <mergeCell ref="B34:C35"/>
    <mergeCell ref="Y35:AB35"/>
    <mergeCell ref="AO36:AP37"/>
    <mergeCell ref="Q34:X35"/>
    <mergeCell ref="Q36:X37"/>
    <mergeCell ref="B40:C41"/>
    <mergeCell ref="D40:P41"/>
    <mergeCell ref="AK40:AN41"/>
    <mergeCell ref="AG38:AJ39"/>
    <mergeCell ref="AK38:AN39"/>
    <mergeCell ref="AO38:AP39"/>
    <mergeCell ref="B38:C39"/>
    <mergeCell ref="Y39:AB39"/>
    <mergeCell ref="AO40:AP41"/>
    <mergeCell ref="Q38:X39"/>
    <mergeCell ref="Q40:X41"/>
    <mergeCell ref="B44:C45"/>
    <mergeCell ref="D44:P45"/>
    <mergeCell ref="AK44:AN45"/>
    <mergeCell ref="AG42:AJ43"/>
    <mergeCell ref="AK42:AN43"/>
    <mergeCell ref="AO42:AP43"/>
    <mergeCell ref="B42:C43"/>
    <mergeCell ref="Y43:AB43"/>
    <mergeCell ref="AO44:AP45"/>
    <mergeCell ref="Q42:X43"/>
    <mergeCell ref="Q44:X45"/>
    <mergeCell ref="B48:C49"/>
    <mergeCell ref="D48:P49"/>
    <mergeCell ref="AK48:AN49"/>
    <mergeCell ref="AG46:AJ47"/>
    <mergeCell ref="AK46:AN47"/>
    <mergeCell ref="AO46:AP47"/>
    <mergeCell ref="B46:C47"/>
    <mergeCell ref="Y47:AB47"/>
    <mergeCell ref="AO48:AP49"/>
    <mergeCell ref="Q46:X47"/>
    <mergeCell ref="Q48:X49"/>
    <mergeCell ref="B54:C55"/>
    <mergeCell ref="Y55:AB55"/>
    <mergeCell ref="AO56:AP57"/>
    <mergeCell ref="Q54:X55"/>
    <mergeCell ref="Q56:X57"/>
    <mergeCell ref="B52:C53"/>
    <mergeCell ref="D52:P53"/>
    <mergeCell ref="AK52:AN53"/>
    <mergeCell ref="AG50:AJ51"/>
    <mergeCell ref="AK50:AN51"/>
    <mergeCell ref="AO50:AP51"/>
    <mergeCell ref="B50:C51"/>
    <mergeCell ref="Y51:AB51"/>
    <mergeCell ref="AO52:AP53"/>
    <mergeCell ref="Q50:X51"/>
    <mergeCell ref="Q52:X53"/>
    <mergeCell ref="C86:I86"/>
    <mergeCell ref="J86:P86"/>
    <mergeCell ref="Q86:W86"/>
    <mergeCell ref="X86:AD86"/>
    <mergeCell ref="AE86:AK86"/>
    <mergeCell ref="AL86:AR86"/>
    <mergeCell ref="B68:C69"/>
    <mergeCell ref="D68:P69"/>
    <mergeCell ref="AK68:AN69"/>
    <mergeCell ref="AO68:AP69"/>
    <mergeCell ref="Q68:X69"/>
    <mergeCell ref="Q72:X73"/>
    <mergeCell ref="Q70:X71"/>
    <mergeCell ref="AQ68:AQ69"/>
    <mergeCell ref="AR68:AR69"/>
    <mergeCell ref="AL85:AR85"/>
    <mergeCell ref="B72:C73"/>
    <mergeCell ref="B70:C71"/>
    <mergeCell ref="Y71:AB71"/>
    <mergeCell ref="Y72:AB72"/>
    <mergeCell ref="D72:P73"/>
    <mergeCell ref="AG70:AJ71"/>
    <mergeCell ref="AK70:AN71"/>
    <mergeCell ref="C85:I85"/>
    <mergeCell ref="B64:C65"/>
    <mergeCell ref="D64:P65"/>
    <mergeCell ref="AK64:AN65"/>
    <mergeCell ref="AG62:AJ63"/>
    <mergeCell ref="AK62:AN63"/>
    <mergeCell ref="B62:C63"/>
    <mergeCell ref="Y63:AB63"/>
    <mergeCell ref="B66:C67"/>
    <mergeCell ref="Y67:AB67"/>
    <mergeCell ref="AG66:AJ67"/>
    <mergeCell ref="Q10:T11"/>
    <mergeCell ref="U10:W11"/>
    <mergeCell ref="AF11:AI11"/>
    <mergeCell ref="AC10:AC11"/>
    <mergeCell ref="AD10:AE11"/>
    <mergeCell ref="J85:P85"/>
    <mergeCell ref="Q85:W85"/>
    <mergeCell ref="X85:AD85"/>
    <mergeCell ref="AE85:AK85"/>
    <mergeCell ref="C84:W84"/>
    <mergeCell ref="X84:AR84"/>
    <mergeCell ref="D70:P71"/>
    <mergeCell ref="B60:C61"/>
    <mergeCell ref="D60:P61"/>
    <mergeCell ref="AK60:AN61"/>
    <mergeCell ref="AG58:AJ59"/>
    <mergeCell ref="AK58:AN59"/>
    <mergeCell ref="B58:C59"/>
    <mergeCell ref="Y59:AB59"/>
    <mergeCell ref="AO70:AP71"/>
    <mergeCell ref="B56:C57"/>
    <mergeCell ref="D56:P57"/>
    <mergeCell ref="AK56:AN57"/>
    <mergeCell ref="AG54:AJ55"/>
    <mergeCell ref="J4:Z5"/>
    <mergeCell ref="AA4:AE4"/>
    <mergeCell ref="AF4:AI4"/>
    <mergeCell ref="AA5:AE5"/>
    <mergeCell ref="AF5:AI5"/>
    <mergeCell ref="AF6:AI6"/>
    <mergeCell ref="AF7:AI7"/>
    <mergeCell ref="AF8:AI8"/>
    <mergeCell ref="AF9:AI9"/>
    <mergeCell ref="L8:L9"/>
    <mergeCell ref="K8:K9"/>
    <mergeCell ref="J8:J9"/>
    <mergeCell ref="Q6:AE9"/>
    <mergeCell ref="J6:L7"/>
    <mergeCell ref="M6:P9"/>
    <mergeCell ref="AF10:AI10"/>
    <mergeCell ref="AQ22:AQ23"/>
    <mergeCell ref="AR22:AR23"/>
    <mergeCell ref="AS22:AS23"/>
    <mergeCell ref="Y23:AB23"/>
    <mergeCell ref="D22:P23"/>
    <mergeCell ref="Q22:X23"/>
    <mergeCell ref="Y22:AB22"/>
    <mergeCell ref="Y21:AB21"/>
    <mergeCell ref="D20:P21"/>
    <mergeCell ref="Q20:X21"/>
    <mergeCell ref="Y20:AB20"/>
    <mergeCell ref="AQ20:AQ21"/>
    <mergeCell ref="AR20:AR21"/>
    <mergeCell ref="AS20:AS21"/>
    <mergeCell ref="AQ18:AQ19"/>
    <mergeCell ref="AR18:AR19"/>
    <mergeCell ref="AS18:AS19"/>
    <mergeCell ref="AO18:AP19"/>
    <mergeCell ref="Y19:AB19"/>
    <mergeCell ref="B10:I11"/>
    <mergeCell ref="J10:P11"/>
    <mergeCell ref="X10:Z11"/>
    <mergeCell ref="AA10:AB11"/>
    <mergeCell ref="AQ24:AQ25"/>
    <mergeCell ref="AR24:AR25"/>
    <mergeCell ref="AS24:AS25"/>
    <mergeCell ref="Y25:AB25"/>
    <mergeCell ref="D26:P27"/>
    <mergeCell ref="Y26:AB26"/>
    <mergeCell ref="AC26:AF27"/>
    <mergeCell ref="AQ26:AQ27"/>
    <mergeCell ref="AR26:AR27"/>
    <mergeCell ref="AS26:AS27"/>
    <mergeCell ref="Y24:AB24"/>
    <mergeCell ref="AC24:AF25"/>
    <mergeCell ref="AG24:AJ25"/>
    <mergeCell ref="AQ28:AQ29"/>
    <mergeCell ref="AR28:AR29"/>
    <mergeCell ref="AS28:AS29"/>
    <mergeCell ref="Y29:AB29"/>
    <mergeCell ref="D30:P31"/>
    <mergeCell ref="Y30:AB30"/>
    <mergeCell ref="AC30:AF31"/>
    <mergeCell ref="AQ30:AQ31"/>
    <mergeCell ref="AR30:AR31"/>
    <mergeCell ref="AS30:AS31"/>
    <mergeCell ref="Y28:AB28"/>
    <mergeCell ref="AC28:AF29"/>
    <mergeCell ref="AG28:AJ29"/>
    <mergeCell ref="AQ32:AQ33"/>
    <mergeCell ref="AR32:AR33"/>
    <mergeCell ref="AS32:AS33"/>
    <mergeCell ref="Y33:AB33"/>
    <mergeCell ref="D34:P35"/>
    <mergeCell ref="Y34:AB34"/>
    <mergeCell ref="AC34:AF35"/>
    <mergeCell ref="AQ34:AQ35"/>
    <mergeCell ref="AR34:AR35"/>
    <mergeCell ref="AS34:AS35"/>
    <mergeCell ref="Y32:AB32"/>
    <mergeCell ref="AC32:AF33"/>
    <mergeCell ref="AG32:AJ33"/>
    <mergeCell ref="AQ36:AQ37"/>
    <mergeCell ref="AR36:AR37"/>
    <mergeCell ref="AS36:AS37"/>
    <mergeCell ref="Y37:AB37"/>
    <mergeCell ref="D38:P39"/>
    <mergeCell ref="Y38:AB38"/>
    <mergeCell ref="AC38:AF39"/>
    <mergeCell ref="AQ38:AQ39"/>
    <mergeCell ref="AR38:AR39"/>
    <mergeCell ref="AS38:AS39"/>
    <mergeCell ref="Y36:AB36"/>
    <mergeCell ref="AC36:AF37"/>
    <mergeCell ref="AG36:AJ37"/>
    <mergeCell ref="AQ40:AQ41"/>
    <mergeCell ref="AR40:AR41"/>
    <mergeCell ref="AS40:AS41"/>
    <mergeCell ref="Y41:AB41"/>
    <mergeCell ref="D42:P43"/>
    <mergeCell ref="Y42:AB42"/>
    <mergeCell ref="AC42:AF43"/>
    <mergeCell ref="AQ42:AQ43"/>
    <mergeCell ref="AR42:AR43"/>
    <mergeCell ref="AS42:AS43"/>
    <mergeCell ref="Y40:AB40"/>
    <mergeCell ref="AC40:AF41"/>
    <mergeCell ref="AG40:AJ41"/>
    <mergeCell ref="AQ44:AQ45"/>
    <mergeCell ref="AR44:AR45"/>
    <mergeCell ref="AS44:AS45"/>
    <mergeCell ref="Y45:AB45"/>
    <mergeCell ref="D46:P47"/>
    <mergeCell ref="Y46:AB46"/>
    <mergeCell ref="AC46:AF47"/>
    <mergeCell ref="AQ46:AQ47"/>
    <mergeCell ref="AR46:AR47"/>
    <mergeCell ref="AS46:AS47"/>
    <mergeCell ref="Y44:AB44"/>
    <mergeCell ref="AC44:AF45"/>
    <mergeCell ref="AG44:AJ45"/>
    <mergeCell ref="AQ48:AQ49"/>
    <mergeCell ref="AR48:AR49"/>
    <mergeCell ref="AS48:AS49"/>
    <mergeCell ref="Y49:AB49"/>
    <mergeCell ref="D50:P51"/>
    <mergeCell ref="Y50:AB50"/>
    <mergeCell ref="AC50:AF51"/>
    <mergeCell ref="AQ50:AQ51"/>
    <mergeCell ref="AR50:AR51"/>
    <mergeCell ref="AS50:AS51"/>
    <mergeCell ref="Y48:AB48"/>
    <mergeCell ref="AC48:AF49"/>
    <mergeCell ref="AG48:AJ49"/>
    <mergeCell ref="AQ52:AQ53"/>
    <mergeCell ref="AR52:AR53"/>
    <mergeCell ref="AS52:AS53"/>
    <mergeCell ref="Y53:AB53"/>
    <mergeCell ref="D54:P55"/>
    <mergeCell ref="Y54:AB54"/>
    <mergeCell ref="AC54:AF55"/>
    <mergeCell ref="AQ54:AQ55"/>
    <mergeCell ref="AR54:AR55"/>
    <mergeCell ref="AS54:AS55"/>
    <mergeCell ref="Y52:AB52"/>
    <mergeCell ref="AC52:AF53"/>
    <mergeCell ref="AG52:AJ53"/>
    <mergeCell ref="AK54:AN55"/>
    <mergeCell ref="AO54:AP55"/>
    <mergeCell ref="AQ56:AQ57"/>
    <mergeCell ref="AR56:AR57"/>
    <mergeCell ref="AS56:AS57"/>
    <mergeCell ref="Y57:AB57"/>
    <mergeCell ref="D58:P59"/>
    <mergeCell ref="Y58:AB58"/>
    <mergeCell ref="AC58:AF59"/>
    <mergeCell ref="AQ58:AQ59"/>
    <mergeCell ref="AR58:AR59"/>
    <mergeCell ref="AS58:AS59"/>
    <mergeCell ref="Y56:AB56"/>
    <mergeCell ref="AC56:AF57"/>
    <mergeCell ref="AG56:AJ57"/>
    <mergeCell ref="AO58:AP59"/>
    <mergeCell ref="Q58:X59"/>
    <mergeCell ref="AQ60:AQ61"/>
    <mergeCell ref="AR60:AR61"/>
    <mergeCell ref="AS60:AS61"/>
    <mergeCell ref="Y61:AB61"/>
    <mergeCell ref="D62:P63"/>
    <mergeCell ref="Y62:AB62"/>
    <mergeCell ref="AC62:AF63"/>
    <mergeCell ref="AQ62:AQ63"/>
    <mergeCell ref="AR62:AR63"/>
    <mergeCell ref="AS62:AS63"/>
    <mergeCell ref="Y60:AB60"/>
    <mergeCell ref="AC60:AF61"/>
    <mergeCell ref="AG60:AJ61"/>
    <mergeCell ref="Q62:X63"/>
    <mergeCell ref="AO62:AP63"/>
    <mergeCell ref="AO60:AP61"/>
    <mergeCell ref="Q60:X61"/>
    <mergeCell ref="AR64:AR65"/>
    <mergeCell ref="AS64:AS65"/>
    <mergeCell ref="Y65:AB65"/>
    <mergeCell ref="D66:P67"/>
    <mergeCell ref="Y66:AB66"/>
    <mergeCell ref="AC66:AF67"/>
    <mergeCell ref="AQ66:AQ67"/>
    <mergeCell ref="AR66:AR67"/>
    <mergeCell ref="AS66:AS67"/>
    <mergeCell ref="Y64:AB64"/>
    <mergeCell ref="AC64:AF65"/>
    <mergeCell ref="AG64:AJ65"/>
    <mergeCell ref="Q64:X65"/>
    <mergeCell ref="AO64:AP65"/>
    <mergeCell ref="AO66:AP67"/>
    <mergeCell ref="Q66:X67"/>
    <mergeCell ref="AQ64:AQ65"/>
    <mergeCell ref="AK66:AN67"/>
    <mergeCell ref="AS68:AS69"/>
    <mergeCell ref="Y69:AB69"/>
    <mergeCell ref="Y68:AB68"/>
    <mergeCell ref="AC68:AF69"/>
    <mergeCell ref="AG68:AJ69"/>
    <mergeCell ref="AC72:AF73"/>
    <mergeCell ref="AG72:AJ73"/>
    <mergeCell ref="AK72:AN73"/>
    <mergeCell ref="AQ70:AQ71"/>
    <mergeCell ref="AR70:AR71"/>
    <mergeCell ref="AS70:AS71"/>
    <mergeCell ref="AS72:AS73"/>
    <mergeCell ref="Y73:AB73"/>
    <mergeCell ref="AO72:AP73"/>
    <mergeCell ref="AQ72:AQ73"/>
    <mergeCell ref="AR72:AR73"/>
    <mergeCell ref="Y70:AB70"/>
    <mergeCell ref="AC70:AF71"/>
    <mergeCell ref="AJ4:AS4"/>
    <mergeCell ref="AJ5:AS5"/>
    <mergeCell ref="AJ6:AS6"/>
    <mergeCell ref="AJ7:AS7"/>
    <mergeCell ref="B74:AS74"/>
    <mergeCell ref="B75:AS82"/>
    <mergeCell ref="AC13:AJ13"/>
    <mergeCell ref="AC14:AJ15"/>
    <mergeCell ref="AC16:AJ17"/>
    <mergeCell ref="AC18:AJ19"/>
    <mergeCell ref="AC20:AJ21"/>
    <mergeCell ref="AC22:AJ23"/>
    <mergeCell ref="AJ8:AM11"/>
    <mergeCell ref="AN8:AS11"/>
    <mergeCell ref="D18:P19"/>
    <mergeCell ref="Q18:X19"/>
    <mergeCell ref="Y18:AB18"/>
    <mergeCell ref="D14:P15"/>
    <mergeCell ref="Q14:X15"/>
    <mergeCell ref="Y14:AB14"/>
    <mergeCell ref="D16:P17"/>
    <mergeCell ref="Q16:X17"/>
    <mergeCell ref="Y16:AB16"/>
    <mergeCell ref="Y17:AB17"/>
  </mergeCells>
  <conditionalFormatting sqref="AF11">
    <cfRule type="expression" dxfId="1616" priority="9">
      <formula>$V11="y"</formula>
    </cfRule>
    <cfRule type="expression" dxfId="1615" priority="10">
      <formula>$T11="y"</formula>
    </cfRule>
  </conditionalFormatting>
  <conditionalFormatting sqref="AF7">
    <cfRule type="expression" dxfId="1614" priority="13">
      <formula>$V7="y"</formula>
    </cfRule>
    <cfRule type="expression" dxfId="1613" priority="14">
      <formula>$T7="y"</formula>
    </cfRule>
  </conditionalFormatting>
  <conditionalFormatting sqref="AF9">
    <cfRule type="expression" dxfId="1612" priority="11">
      <formula>$V9="y"</formula>
    </cfRule>
    <cfRule type="expression" dxfId="1611" priority="12">
      <formula>$T9="y"</formula>
    </cfRule>
  </conditionalFormatting>
  <conditionalFormatting sqref="Y24:AB24 Y28:AB73">
    <cfRule type="expression" dxfId="1610" priority="7">
      <formula>OR(ISNUMBER(SEARCH("Hold Point",Y24)),ISNUMBER(SEARCH("Witness Point",Y24)))</formula>
    </cfRule>
  </conditionalFormatting>
  <conditionalFormatting sqref="AK14:AN73">
    <cfRule type="expression" dxfId="1609" priority="6">
      <formula>OR(Y14="Check Item",Y14="Milestone")</formula>
    </cfRule>
  </conditionalFormatting>
  <conditionalFormatting sqref="Y14:AB15 Y18:AB23">
    <cfRule type="expression" dxfId="1608" priority="5">
      <formula>OR(ISNUMBER(SEARCH("Hold Point",Y14)),ISNUMBER(SEARCH("Witness Point",Y14)))</formula>
    </cfRule>
  </conditionalFormatting>
  <conditionalFormatting sqref="Y16:AB17">
    <cfRule type="expression" dxfId="1607" priority="4">
      <formula>OR(ISNUMBER(SEARCH("Hold Point",Y16)),ISNUMBER(SEARCH("Witness Point",Y16)))</formula>
    </cfRule>
  </conditionalFormatting>
  <conditionalFormatting sqref="Y25:AB25">
    <cfRule type="expression" dxfId="1606" priority="3">
      <formula>OR(ISNUMBER(SEARCH("Hold Point",Y25)),ISNUMBER(SEARCH("Witness Point",Y25)))</formula>
    </cfRule>
  </conditionalFormatting>
  <conditionalFormatting sqref="Y26:AB26">
    <cfRule type="expression" dxfId="1605" priority="2">
      <formula>OR(ISNUMBER(SEARCH("Hold Point",Y26)),ISNUMBER(SEARCH("Witness Point",Y26)))</formula>
    </cfRule>
  </conditionalFormatting>
  <conditionalFormatting sqref="Y27:AB27">
    <cfRule type="expression" dxfId="1604" priority="1">
      <formula>OR(ISNUMBER(SEARCH("Hold Point",Y27)),ISNUMBER(SEARCH("Witness Point",Y27)))</formula>
    </cfRule>
  </conditionalFormatting>
  <pageMargins left="0.62992125984251968" right="0.23622047244094488" top="0.82677165354330706" bottom="0.23622047244094488" header="0.31496062992125984" footer="0.31496062992125984"/>
  <pageSetup paperSize="9" scale="57" fitToHeight="0" orientation="portrait" horizontalDpi="300" verticalDpi="30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pageSetUpPr fitToPage="1"/>
  </sheetPr>
  <dimension ref="A1:BR100"/>
  <sheetViews>
    <sheetView topLeftCell="A11" zoomScale="85" zoomScaleNormal="85" workbookViewId="0">
      <selection activeCell="Y21" sqref="Y21:AB21"/>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Removal of Existing Drainage Structures and Concrete Slabs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Removal of Existing Drainage Structures and Concrete Slabs</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697">
        <v>44378</v>
      </c>
      <c r="AK4" s="634"/>
      <c r="AL4" s="634"/>
      <c r="AM4" s="634"/>
      <c r="AN4" s="634"/>
      <c r="AO4" s="634"/>
      <c r="AP4" s="634"/>
      <c r="AQ4" s="634"/>
      <c r="AR4" s="634"/>
      <c r="AS4" s="635"/>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str">
        <f>'Lot Register'!$M$13</f>
        <v>CN22189</v>
      </c>
      <c r="AG5" s="460"/>
      <c r="AH5" s="460"/>
      <c r="AI5" s="461"/>
      <c r="AJ5" s="636" t="s">
        <v>1704</v>
      </c>
      <c r="AK5" s="637"/>
      <c r="AL5" s="637"/>
      <c r="AM5" s="637"/>
      <c r="AN5" s="637"/>
      <c r="AO5" s="637"/>
      <c r="AP5" s="637"/>
      <c r="AQ5" s="637"/>
      <c r="AR5" s="637"/>
      <c r="AS5" s="638"/>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636" t="s">
        <v>2095</v>
      </c>
      <c r="AK6" s="637"/>
      <c r="AL6" s="637"/>
      <c r="AM6" s="637"/>
      <c r="AN6" s="637"/>
      <c r="AO6" s="637"/>
      <c r="AP6" s="637"/>
      <c r="AQ6" s="637"/>
      <c r="AR6" s="637"/>
      <c r="AS6" s="638"/>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Register'!$J$2), "", 'Lot Register'!$J$2)</f>
        <v>45343</v>
      </c>
      <c r="AG7" s="469"/>
      <c r="AH7" s="469"/>
      <c r="AI7" s="470"/>
      <c r="AJ7" s="636" t="s">
        <v>2318</v>
      </c>
      <c r="AK7" s="637"/>
      <c r="AL7" s="637"/>
      <c r="AM7" s="637"/>
      <c r="AN7" s="637"/>
      <c r="AO7" s="637"/>
      <c r="AP7" s="637"/>
      <c r="AQ7" s="637"/>
      <c r="AR7" s="637"/>
      <c r="AS7" s="638"/>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v>3.01</v>
      </c>
      <c r="AK8" s="574"/>
      <c r="AL8" s="574"/>
      <c r="AM8" s="574"/>
      <c r="AN8" s="693" t="s">
        <v>87</v>
      </c>
      <c r="AO8" s="693"/>
      <c r="AP8" s="693"/>
      <c r="AQ8" s="693"/>
      <c r="AR8" s="693"/>
      <c r="AS8" s="694"/>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Register'!$K$2), "", 'Lot Register'!$K$2)</f>
        <v>45343</v>
      </c>
      <c r="AG9" s="469"/>
      <c r="AH9" s="469"/>
      <c r="AI9" s="470"/>
      <c r="AJ9" s="573"/>
      <c r="AK9" s="574"/>
      <c r="AL9" s="574"/>
      <c r="AM9" s="574"/>
      <c r="AN9" s="693"/>
      <c r="AO9" s="693"/>
      <c r="AP9" s="693"/>
      <c r="AQ9" s="693"/>
      <c r="AR9" s="693"/>
      <c r="AS9" s="694"/>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f>IF(ISBLANK('Lot Register'!$I$2), "", 'Lot Register'!$I$2)</f>
        <v>0</v>
      </c>
      <c r="AE10" s="449"/>
      <c r="AF10" s="451" t="s">
        <v>30</v>
      </c>
      <c r="AG10" s="451"/>
      <c r="AH10" s="451"/>
      <c r="AI10" s="452"/>
      <c r="AJ10" s="573"/>
      <c r="AK10" s="574"/>
      <c r="AL10" s="574"/>
      <c r="AM10" s="574"/>
      <c r="AN10" s="693"/>
      <c r="AO10" s="693"/>
      <c r="AP10" s="693"/>
      <c r="AQ10" s="693"/>
      <c r="AR10" s="693"/>
      <c r="AS10" s="694"/>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Register'!$L$2), "", 'Lot Register'!$L$2)</f>
        <v>45343</v>
      </c>
      <c r="AG11" s="496"/>
      <c r="AH11" s="496"/>
      <c r="AI11" s="497"/>
      <c r="AJ11" s="575"/>
      <c r="AK11" s="576"/>
      <c r="AL11" s="576"/>
      <c r="AM11" s="576"/>
      <c r="AN11" s="695"/>
      <c r="AO11" s="695"/>
      <c r="AP11" s="695"/>
      <c r="AQ11" s="695"/>
      <c r="AR11" s="695"/>
      <c r="AS11" s="696"/>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c r="AH13" s="439"/>
      <c r="AI13" s="439"/>
      <c r="AJ13" s="439"/>
      <c r="AK13" s="439" t="s">
        <v>27</v>
      </c>
      <c r="AL13" s="439"/>
      <c r="AM13" s="439"/>
      <c r="AN13" s="439"/>
      <c r="AO13" s="571"/>
      <c r="AP13" s="571"/>
      <c r="AQ13" s="571"/>
      <c r="AR13" s="571"/>
      <c r="AS13" s="572"/>
      <c r="BE13"/>
    </row>
    <row r="14" spans="1:70" ht="22.5" customHeight="1">
      <c r="B14" s="553">
        <v>1</v>
      </c>
      <c r="C14" s="549"/>
      <c r="D14" s="507" t="s">
        <v>700</v>
      </c>
      <c r="E14" s="508"/>
      <c r="F14" s="508"/>
      <c r="G14" s="508"/>
      <c r="H14" s="508"/>
      <c r="I14" s="508"/>
      <c r="J14" s="508"/>
      <c r="K14" s="508"/>
      <c r="L14" s="508"/>
      <c r="M14" s="508"/>
      <c r="N14" s="508"/>
      <c r="O14" s="508"/>
      <c r="P14" s="509"/>
      <c r="Q14" s="507" t="s">
        <v>91</v>
      </c>
      <c r="R14" s="508"/>
      <c r="S14" s="508"/>
      <c r="T14" s="508"/>
      <c r="U14" s="508"/>
      <c r="V14" s="508"/>
      <c r="W14" s="508"/>
      <c r="X14" s="509"/>
      <c r="Y14" s="507" t="s">
        <v>24</v>
      </c>
      <c r="Z14" s="508"/>
      <c r="AA14" s="508"/>
      <c r="AB14" s="509"/>
      <c r="AC14" s="507"/>
      <c r="AD14" s="508"/>
      <c r="AE14" s="508"/>
      <c r="AF14" s="508"/>
      <c r="AG14" s="508"/>
      <c r="AH14" s="508"/>
      <c r="AI14" s="508"/>
      <c r="AJ14" s="509"/>
      <c r="AK14" s="507"/>
      <c r="AL14" s="508"/>
      <c r="AM14" s="508"/>
      <c r="AN14" s="509"/>
      <c r="AO14" s="475"/>
      <c r="AP14" s="593"/>
      <c r="AQ14" s="594"/>
      <c r="AR14" s="595"/>
      <c r="AS14" s="596"/>
      <c r="BE14"/>
    </row>
    <row r="15" spans="1:70" ht="39.75" customHeight="1">
      <c r="B15" s="592"/>
      <c r="C15" s="532"/>
      <c r="D15" s="412"/>
      <c r="E15" s="413"/>
      <c r="F15" s="413"/>
      <c r="G15" s="413"/>
      <c r="H15" s="413"/>
      <c r="I15" s="413"/>
      <c r="J15" s="413"/>
      <c r="K15" s="413"/>
      <c r="L15" s="413"/>
      <c r="M15" s="413"/>
      <c r="N15" s="413"/>
      <c r="O15" s="413"/>
      <c r="P15" s="414"/>
      <c r="Q15" s="412"/>
      <c r="R15" s="413"/>
      <c r="S15" s="413"/>
      <c r="T15" s="413"/>
      <c r="U15" s="413"/>
      <c r="V15" s="413"/>
      <c r="W15" s="413"/>
      <c r="X15" s="414"/>
      <c r="Y15" s="412" t="s">
        <v>1360</v>
      </c>
      <c r="Z15" s="413"/>
      <c r="AA15" s="413"/>
      <c r="AB15" s="414"/>
      <c r="AC15" s="412"/>
      <c r="AD15" s="413"/>
      <c r="AE15" s="413"/>
      <c r="AF15" s="413"/>
      <c r="AG15" s="413"/>
      <c r="AH15" s="413"/>
      <c r="AI15" s="413"/>
      <c r="AJ15" s="414"/>
      <c r="AK15" s="412"/>
      <c r="AL15" s="413"/>
      <c r="AM15" s="413"/>
      <c r="AN15" s="414"/>
      <c r="AO15" s="545"/>
      <c r="AP15" s="556"/>
      <c r="AQ15" s="587"/>
      <c r="AR15" s="589"/>
      <c r="AS15" s="591"/>
      <c r="AV15" s="96" t="s">
        <v>1041</v>
      </c>
      <c r="BE15"/>
    </row>
    <row r="16" spans="1:70" ht="22.5" customHeight="1">
      <c r="B16" s="592">
        <v>2</v>
      </c>
      <c r="C16" s="532"/>
      <c r="D16" s="406" t="s">
        <v>265</v>
      </c>
      <c r="E16" s="407"/>
      <c r="F16" s="407"/>
      <c r="G16" s="407"/>
      <c r="H16" s="407"/>
      <c r="I16" s="407"/>
      <c r="J16" s="407"/>
      <c r="K16" s="407"/>
      <c r="L16" s="407"/>
      <c r="M16" s="407"/>
      <c r="N16" s="407"/>
      <c r="O16" s="407"/>
      <c r="P16" s="408"/>
      <c r="Q16" s="409" t="s">
        <v>91</v>
      </c>
      <c r="R16" s="410"/>
      <c r="S16" s="410"/>
      <c r="T16" s="410"/>
      <c r="U16" s="410"/>
      <c r="V16" s="410"/>
      <c r="W16" s="410"/>
      <c r="X16" s="411"/>
      <c r="Y16" s="409" t="s">
        <v>24</v>
      </c>
      <c r="Z16" s="410"/>
      <c r="AA16" s="410"/>
      <c r="AB16" s="411"/>
      <c r="AC16" s="406"/>
      <c r="AD16" s="407"/>
      <c r="AE16" s="407"/>
      <c r="AF16" s="407"/>
      <c r="AG16" s="407"/>
      <c r="AH16" s="407"/>
      <c r="AI16" s="407"/>
      <c r="AJ16" s="408"/>
      <c r="AK16" s="406"/>
      <c r="AL16" s="407"/>
      <c r="AM16" s="407"/>
      <c r="AN16" s="408"/>
      <c r="AO16" s="542"/>
      <c r="AP16" s="554"/>
      <c r="AQ16" s="586"/>
      <c r="AR16" s="588"/>
      <c r="AS16" s="590"/>
      <c r="BE16"/>
    </row>
    <row r="17" spans="2:57" ht="57" customHeight="1">
      <c r="B17" s="592"/>
      <c r="C17" s="532"/>
      <c r="D17" s="412"/>
      <c r="E17" s="413"/>
      <c r="F17" s="413"/>
      <c r="G17" s="413"/>
      <c r="H17" s="413"/>
      <c r="I17" s="413"/>
      <c r="J17" s="413"/>
      <c r="K17" s="413"/>
      <c r="L17" s="413"/>
      <c r="M17" s="413"/>
      <c r="N17" s="413"/>
      <c r="O17" s="413"/>
      <c r="P17" s="414"/>
      <c r="Q17" s="412"/>
      <c r="R17" s="413"/>
      <c r="S17" s="413"/>
      <c r="T17" s="413"/>
      <c r="U17" s="413"/>
      <c r="V17" s="413"/>
      <c r="W17" s="413"/>
      <c r="X17" s="414"/>
      <c r="Y17" s="412" t="s">
        <v>1361</v>
      </c>
      <c r="Z17" s="413"/>
      <c r="AA17" s="413"/>
      <c r="AB17" s="414"/>
      <c r="AC17" s="412"/>
      <c r="AD17" s="413"/>
      <c r="AE17" s="413"/>
      <c r="AF17" s="413"/>
      <c r="AG17" s="413"/>
      <c r="AH17" s="413"/>
      <c r="AI17" s="413"/>
      <c r="AJ17" s="414"/>
      <c r="AK17" s="412"/>
      <c r="AL17" s="413"/>
      <c r="AM17" s="413"/>
      <c r="AN17" s="414"/>
      <c r="AO17" s="545"/>
      <c r="AP17" s="556"/>
      <c r="AQ17" s="587"/>
      <c r="AR17" s="589"/>
      <c r="AS17" s="591"/>
      <c r="BE17"/>
    </row>
    <row r="18" spans="2:57" ht="22.5" customHeight="1">
      <c r="B18" s="592">
        <v>3</v>
      </c>
      <c r="C18" s="532"/>
      <c r="D18" s="406" t="s">
        <v>266</v>
      </c>
      <c r="E18" s="407"/>
      <c r="F18" s="407"/>
      <c r="G18" s="407"/>
      <c r="H18" s="407"/>
      <c r="I18" s="407"/>
      <c r="J18" s="407"/>
      <c r="K18" s="407"/>
      <c r="L18" s="407"/>
      <c r="M18" s="407"/>
      <c r="N18" s="407"/>
      <c r="O18" s="407"/>
      <c r="P18" s="408"/>
      <c r="Q18" s="409" t="s">
        <v>91</v>
      </c>
      <c r="R18" s="410"/>
      <c r="S18" s="410"/>
      <c r="T18" s="410"/>
      <c r="U18" s="410"/>
      <c r="V18" s="410"/>
      <c r="W18" s="410"/>
      <c r="X18" s="411"/>
      <c r="Y18" s="409" t="s">
        <v>24</v>
      </c>
      <c r="Z18" s="410"/>
      <c r="AA18" s="410"/>
      <c r="AB18" s="411"/>
      <c r="AC18" s="406"/>
      <c r="AD18" s="407"/>
      <c r="AE18" s="407"/>
      <c r="AF18" s="407"/>
      <c r="AG18" s="407"/>
      <c r="AH18" s="407"/>
      <c r="AI18" s="407"/>
      <c r="AJ18" s="408"/>
      <c r="AK18" s="406"/>
      <c r="AL18" s="407"/>
      <c r="AM18" s="407"/>
      <c r="AN18" s="408"/>
      <c r="AO18" s="542"/>
      <c r="AP18" s="554"/>
      <c r="AQ18" s="586"/>
      <c r="AR18" s="588"/>
      <c r="AS18" s="590"/>
      <c r="BE18"/>
    </row>
    <row r="19" spans="2:57" ht="31.5" customHeight="1">
      <c r="B19" s="592"/>
      <c r="C19" s="532"/>
      <c r="D19" s="412"/>
      <c r="E19" s="413"/>
      <c r="F19" s="413"/>
      <c r="G19" s="413"/>
      <c r="H19" s="413"/>
      <c r="I19" s="413"/>
      <c r="J19" s="413"/>
      <c r="K19" s="413"/>
      <c r="L19" s="413"/>
      <c r="M19" s="413"/>
      <c r="N19" s="413"/>
      <c r="O19" s="413"/>
      <c r="P19" s="414"/>
      <c r="Q19" s="412"/>
      <c r="R19" s="413"/>
      <c r="S19" s="413"/>
      <c r="T19" s="413"/>
      <c r="U19" s="413"/>
      <c r="V19" s="413"/>
      <c r="W19" s="413"/>
      <c r="X19" s="414"/>
      <c r="Y19" s="412" t="s">
        <v>1362</v>
      </c>
      <c r="Z19" s="413"/>
      <c r="AA19" s="413"/>
      <c r="AB19" s="414"/>
      <c r="AC19" s="412"/>
      <c r="AD19" s="413"/>
      <c r="AE19" s="413"/>
      <c r="AF19" s="413"/>
      <c r="AG19" s="413"/>
      <c r="AH19" s="413"/>
      <c r="AI19" s="413"/>
      <c r="AJ19" s="414"/>
      <c r="AK19" s="412"/>
      <c r="AL19" s="413"/>
      <c r="AM19" s="413"/>
      <c r="AN19" s="414"/>
      <c r="AO19" s="545"/>
      <c r="AP19" s="556"/>
      <c r="AQ19" s="587"/>
      <c r="AR19" s="589"/>
      <c r="AS19" s="591"/>
      <c r="BE19"/>
    </row>
    <row r="20" spans="2:57" ht="22.5" customHeight="1">
      <c r="B20" s="592">
        <v>4</v>
      </c>
      <c r="C20" s="532"/>
      <c r="D20" s="406" t="s">
        <v>267</v>
      </c>
      <c r="E20" s="407"/>
      <c r="F20" s="407"/>
      <c r="G20" s="407"/>
      <c r="H20" s="407"/>
      <c r="I20" s="407"/>
      <c r="J20" s="407"/>
      <c r="K20" s="407"/>
      <c r="L20" s="407"/>
      <c r="M20" s="407"/>
      <c r="N20" s="407"/>
      <c r="O20" s="407"/>
      <c r="P20" s="408"/>
      <c r="Q20" s="409" t="s">
        <v>91</v>
      </c>
      <c r="R20" s="410"/>
      <c r="S20" s="410"/>
      <c r="T20" s="410"/>
      <c r="U20" s="410"/>
      <c r="V20" s="410"/>
      <c r="W20" s="410"/>
      <c r="X20" s="411"/>
      <c r="Y20" s="409" t="s">
        <v>24</v>
      </c>
      <c r="Z20" s="410"/>
      <c r="AA20" s="410"/>
      <c r="AB20" s="411"/>
      <c r="AC20" s="406"/>
      <c r="AD20" s="407"/>
      <c r="AE20" s="407"/>
      <c r="AF20" s="407"/>
      <c r="AG20" s="407"/>
      <c r="AH20" s="407"/>
      <c r="AI20" s="407"/>
      <c r="AJ20" s="408"/>
      <c r="AK20" s="406"/>
      <c r="AL20" s="407"/>
      <c r="AM20" s="407"/>
      <c r="AN20" s="408"/>
      <c r="AO20" s="542"/>
      <c r="AP20" s="554"/>
      <c r="AQ20" s="586"/>
      <c r="AR20" s="588"/>
      <c r="AS20" s="590"/>
      <c r="BE20"/>
    </row>
    <row r="21" spans="2:57" ht="48" customHeight="1" thickBot="1">
      <c r="B21" s="592"/>
      <c r="C21" s="532"/>
      <c r="D21" s="412"/>
      <c r="E21" s="413"/>
      <c r="F21" s="413"/>
      <c r="G21" s="413"/>
      <c r="H21" s="413"/>
      <c r="I21" s="413"/>
      <c r="J21" s="413"/>
      <c r="K21" s="413"/>
      <c r="L21" s="413"/>
      <c r="M21" s="413"/>
      <c r="N21" s="413"/>
      <c r="O21" s="413"/>
      <c r="P21" s="414"/>
      <c r="Q21" s="412"/>
      <c r="R21" s="413"/>
      <c r="S21" s="413"/>
      <c r="T21" s="413"/>
      <c r="U21" s="413"/>
      <c r="V21" s="413"/>
      <c r="W21" s="413"/>
      <c r="X21" s="414"/>
      <c r="Y21" s="412" t="s">
        <v>2319</v>
      </c>
      <c r="Z21" s="413"/>
      <c r="AA21" s="413"/>
      <c r="AB21" s="414"/>
      <c r="AC21" s="412"/>
      <c r="AD21" s="413"/>
      <c r="AE21" s="413"/>
      <c r="AF21" s="413"/>
      <c r="AG21" s="413"/>
      <c r="AH21" s="413"/>
      <c r="AI21" s="413"/>
      <c r="AJ21" s="414"/>
      <c r="AK21" s="412"/>
      <c r="AL21" s="413"/>
      <c r="AM21" s="413"/>
      <c r="AN21" s="414"/>
      <c r="AO21" s="545"/>
      <c r="AP21" s="556"/>
      <c r="AQ21" s="587"/>
      <c r="AR21" s="589"/>
      <c r="AS21" s="591"/>
      <c r="BE21"/>
    </row>
    <row r="22" spans="2:57" ht="22.5" hidden="1" customHeight="1">
      <c r="B22" s="592">
        <v>5</v>
      </c>
      <c r="C22" s="532"/>
      <c r="D22" s="406"/>
      <c r="E22" s="407"/>
      <c r="F22" s="407"/>
      <c r="G22" s="407"/>
      <c r="H22" s="407"/>
      <c r="I22" s="407"/>
      <c r="J22" s="407"/>
      <c r="K22" s="407"/>
      <c r="L22" s="407"/>
      <c r="M22" s="407"/>
      <c r="N22" s="407"/>
      <c r="O22" s="407"/>
      <c r="P22" s="408"/>
      <c r="Q22" s="409"/>
      <c r="R22" s="410"/>
      <c r="S22" s="410"/>
      <c r="T22" s="410"/>
      <c r="U22" s="410"/>
      <c r="V22" s="410"/>
      <c r="W22" s="410"/>
      <c r="X22" s="411"/>
      <c r="Y22" s="406"/>
      <c r="Z22" s="407"/>
      <c r="AA22" s="407"/>
      <c r="AB22" s="408"/>
      <c r="AC22" s="406"/>
      <c r="AD22" s="407"/>
      <c r="AE22" s="407"/>
      <c r="AF22" s="408"/>
      <c r="AG22" s="406"/>
      <c r="AH22" s="407"/>
      <c r="AI22" s="407"/>
      <c r="AJ22" s="408"/>
      <c r="AK22" s="406"/>
      <c r="AL22" s="407"/>
      <c r="AM22" s="407"/>
      <c r="AN22" s="408"/>
      <c r="AO22" s="542"/>
      <c r="AP22" s="554"/>
      <c r="AQ22" s="586"/>
      <c r="AR22" s="588"/>
      <c r="AS22" s="590"/>
      <c r="BE22"/>
    </row>
    <row r="23" spans="2:57" ht="31.5" hidden="1" customHeight="1">
      <c r="B23" s="592"/>
      <c r="C23" s="532"/>
      <c r="D23" s="412"/>
      <c r="E23" s="413"/>
      <c r="F23" s="413"/>
      <c r="G23" s="413"/>
      <c r="H23" s="413"/>
      <c r="I23" s="413"/>
      <c r="J23" s="413"/>
      <c r="K23" s="413"/>
      <c r="L23" s="413"/>
      <c r="M23" s="413"/>
      <c r="N23" s="413"/>
      <c r="O23" s="413"/>
      <c r="P23" s="414"/>
      <c r="Q23" s="412"/>
      <c r="R23" s="413"/>
      <c r="S23" s="413"/>
      <c r="T23" s="413"/>
      <c r="U23" s="413"/>
      <c r="V23" s="413"/>
      <c r="W23" s="413"/>
      <c r="X23" s="414"/>
      <c r="Y23" s="412"/>
      <c r="Z23" s="413"/>
      <c r="AA23" s="413"/>
      <c r="AB23" s="414"/>
      <c r="AC23" s="412"/>
      <c r="AD23" s="413"/>
      <c r="AE23" s="413"/>
      <c r="AF23" s="414"/>
      <c r="AG23" s="412"/>
      <c r="AH23" s="413"/>
      <c r="AI23" s="413"/>
      <c r="AJ23" s="414"/>
      <c r="AK23" s="412"/>
      <c r="AL23" s="413"/>
      <c r="AM23" s="413"/>
      <c r="AN23" s="414"/>
      <c r="AO23" s="545"/>
      <c r="AP23" s="556"/>
      <c r="AQ23" s="587"/>
      <c r="AR23" s="589"/>
      <c r="AS23" s="591"/>
      <c r="BE23"/>
    </row>
    <row r="24" spans="2:57" ht="40.5" hidden="1" customHeight="1">
      <c r="B24" s="592">
        <v>6</v>
      </c>
      <c r="C24" s="532"/>
      <c r="D24" s="406"/>
      <c r="E24" s="407"/>
      <c r="F24" s="407"/>
      <c r="G24" s="407"/>
      <c r="H24" s="407"/>
      <c r="I24" s="407"/>
      <c r="J24" s="407"/>
      <c r="K24" s="407"/>
      <c r="L24" s="407"/>
      <c r="M24" s="407"/>
      <c r="N24" s="407"/>
      <c r="O24" s="407"/>
      <c r="P24" s="408"/>
      <c r="Q24" s="409"/>
      <c r="R24" s="410"/>
      <c r="S24" s="410"/>
      <c r="T24" s="410"/>
      <c r="U24" s="410"/>
      <c r="V24" s="410"/>
      <c r="W24" s="410"/>
      <c r="X24" s="411"/>
      <c r="Y24" s="406"/>
      <c r="Z24" s="407"/>
      <c r="AA24" s="407"/>
      <c r="AB24" s="408"/>
      <c r="AC24" s="406"/>
      <c r="AD24" s="407"/>
      <c r="AE24" s="407"/>
      <c r="AF24" s="408"/>
      <c r="AG24" s="406"/>
      <c r="AH24" s="407"/>
      <c r="AI24" s="407"/>
      <c r="AJ24" s="408"/>
      <c r="AK24" s="406"/>
      <c r="AL24" s="407"/>
      <c r="AM24" s="407"/>
      <c r="AN24" s="408"/>
      <c r="AO24" s="542"/>
      <c r="AP24" s="554"/>
      <c r="AQ24" s="586"/>
      <c r="AR24" s="588"/>
      <c r="AS24" s="590"/>
      <c r="BE24"/>
    </row>
    <row r="25" spans="2:57" ht="40.5" hidden="1" customHeight="1">
      <c r="B25" s="592"/>
      <c r="C25" s="532"/>
      <c r="D25" s="412"/>
      <c r="E25" s="413"/>
      <c r="F25" s="413"/>
      <c r="G25" s="413"/>
      <c r="H25" s="413"/>
      <c r="I25" s="413"/>
      <c r="J25" s="413"/>
      <c r="K25" s="413"/>
      <c r="L25" s="413"/>
      <c r="M25" s="413"/>
      <c r="N25" s="413"/>
      <c r="O25" s="413"/>
      <c r="P25" s="414"/>
      <c r="Q25" s="412"/>
      <c r="R25" s="413"/>
      <c r="S25" s="413"/>
      <c r="T25" s="413"/>
      <c r="U25" s="413"/>
      <c r="V25" s="413"/>
      <c r="W25" s="413"/>
      <c r="X25" s="414"/>
      <c r="Y25" s="412"/>
      <c r="Z25" s="413"/>
      <c r="AA25" s="413"/>
      <c r="AB25" s="414"/>
      <c r="AC25" s="412"/>
      <c r="AD25" s="413"/>
      <c r="AE25" s="413"/>
      <c r="AF25" s="414"/>
      <c r="AG25" s="412"/>
      <c r="AH25" s="413"/>
      <c r="AI25" s="413"/>
      <c r="AJ25" s="414"/>
      <c r="AK25" s="412"/>
      <c r="AL25" s="413"/>
      <c r="AM25" s="413"/>
      <c r="AN25" s="414"/>
      <c r="AO25" s="545"/>
      <c r="AP25" s="556"/>
      <c r="AQ25" s="587"/>
      <c r="AR25" s="589"/>
      <c r="AS25" s="591"/>
      <c r="BE25"/>
    </row>
    <row r="26" spans="2:57" ht="22.5" hidden="1" customHeight="1">
      <c r="B26" s="592">
        <v>7</v>
      </c>
      <c r="C26" s="532"/>
      <c r="D26" s="406"/>
      <c r="E26" s="407"/>
      <c r="F26" s="407"/>
      <c r="G26" s="407"/>
      <c r="H26" s="407"/>
      <c r="I26" s="407"/>
      <c r="J26" s="407"/>
      <c r="K26" s="407"/>
      <c r="L26" s="407"/>
      <c r="M26" s="407"/>
      <c r="N26" s="407"/>
      <c r="O26" s="407"/>
      <c r="P26" s="408"/>
      <c r="Q26" s="409"/>
      <c r="R26" s="410"/>
      <c r="S26" s="410"/>
      <c r="T26" s="410"/>
      <c r="U26" s="410"/>
      <c r="V26" s="410"/>
      <c r="W26" s="410"/>
      <c r="X26" s="411"/>
      <c r="Y26" s="406"/>
      <c r="Z26" s="407"/>
      <c r="AA26" s="407"/>
      <c r="AB26" s="408"/>
      <c r="AC26" s="406"/>
      <c r="AD26" s="407"/>
      <c r="AE26" s="407"/>
      <c r="AF26" s="408"/>
      <c r="AG26" s="406"/>
      <c r="AH26" s="407"/>
      <c r="AI26" s="407"/>
      <c r="AJ26" s="408"/>
      <c r="AK26" s="406"/>
      <c r="AL26" s="407"/>
      <c r="AM26" s="407"/>
      <c r="AN26" s="408"/>
      <c r="AO26" s="542"/>
      <c r="AP26" s="554"/>
      <c r="AQ26" s="586"/>
      <c r="AR26" s="588"/>
      <c r="AS26" s="590"/>
      <c r="BE26"/>
    </row>
    <row r="27" spans="2:57" ht="31.5" hidden="1" customHeight="1">
      <c r="B27" s="592"/>
      <c r="C27" s="532"/>
      <c r="D27" s="412"/>
      <c r="E27" s="413"/>
      <c r="F27" s="413"/>
      <c r="G27" s="413"/>
      <c r="H27" s="413"/>
      <c r="I27" s="413"/>
      <c r="J27" s="413"/>
      <c r="K27" s="413"/>
      <c r="L27" s="413"/>
      <c r="M27" s="413"/>
      <c r="N27" s="413"/>
      <c r="O27" s="413"/>
      <c r="P27" s="414"/>
      <c r="Q27" s="412"/>
      <c r="R27" s="413"/>
      <c r="S27" s="413"/>
      <c r="T27" s="413"/>
      <c r="U27" s="413"/>
      <c r="V27" s="413"/>
      <c r="W27" s="413"/>
      <c r="X27" s="414"/>
      <c r="Y27" s="412"/>
      <c r="Z27" s="413"/>
      <c r="AA27" s="413"/>
      <c r="AB27" s="414"/>
      <c r="AC27" s="412"/>
      <c r="AD27" s="413"/>
      <c r="AE27" s="413"/>
      <c r="AF27" s="414"/>
      <c r="AG27" s="412"/>
      <c r="AH27" s="413"/>
      <c r="AI27" s="413"/>
      <c r="AJ27" s="414"/>
      <c r="AK27" s="412"/>
      <c r="AL27" s="413"/>
      <c r="AM27" s="413"/>
      <c r="AN27" s="414"/>
      <c r="AO27" s="545"/>
      <c r="AP27" s="556"/>
      <c r="AQ27" s="587"/>
      <c r="AR27" s="589"/>
      <c r="AS27" s="591"/>
      <c r="BE27"/>
    </row>
    <row r="28" spans="2:57" ht="22.5" hidden="1" customHeight="1">
      <c r="B28" s="592">
        <v>8</v>
      </c>
      <c r="C28" s="532"/>
      <c r="D28" s="406"/>
      <c r="E28" s="407"/>
      <c r="F28" s="407"/>
      <c r="G28" s="407"/>
      <c r="H28" s="407"/>
      <c r="I28" s="407"/>
      <c r="J28" s="407"/>
      <c r="K28" s="407"/>
      <c r="L28" s="407"/>
      <c r="M28" s="407"/>
      <c r="N28" s="407"/>
      <c r="O28" s="407"/>
      <c r="P28" s="408"/>
      <c r="Q28" s="409"/>
      <c r="R28" s="410"/>
      <c r="S28" s="410"/>
      <c r="T28" s="410"/>
      <c r="U28" s="410"/>
      <c r="V28" s="410"/>
      <c r="W28" s="410"/>
      <c r="X28" s="411"/>
      <c r="Y28" s="406"/>
      <c r="Z28" s="407"/>
      <c r="AA28" s="407"/>
      <c r="AB28" s="408"/>
      <c r="AC28" s="406"/>
      <c r="AD28" s="407"/>
      <c r="AE28" s="407"/>
      <c r="AF28" s="408"/>
      <c r="AG28" s="406"/>
      <c r="AH28" s="407"/>
      <c r="AI28" s="407"/>
      <c r="AJ28" s="408"/>
      <c r="AK28" s="406"/>
      <c r="AL28" s="407"/>
      <c r="AM28" s="407"/>
      <c r="AN28" s="408"/>
      <c r="AO28" s="542"/>
      <c r="AP28" s="554"/>
      <c r="AQ28" s="586"/>
      <c r="AR28" s="588"/>
      <c r="AS28" s="590"/>
      <c r="BE28"/>
    </row>
    <row r="29" spans="2:57" ht="31.5" hidden="1" customHeight="1">
      <c r="B29" s="592"/>
      <c r="C29" s="532"/>
      <c r="D29" s="412"/>
      <c r="E29" s="413"/>
      <c r="F29" s="413"/>
      <c r="G29" s="413"/>
      <c r="H29" s="413"/>
      <c r="I29" s="413"/>
      <c r="J29" s="413"/>
      <c r="K29" s="413"/>
      <c r="L29" s="413"/>
      <c r="M29" s="413"/>
      <c r="N29" s="413"/>
      <c r="O29" s="413"/>
      <c r="P29" s="414"/>
      <c r="Q29" s="412"/>
      <c r="R29" s="413"/>
      <c r="S29" s="413"/>
      <c r="T29" s="413"/>
      <c r="U29" s="413"/>
      <c r="V29" s="413"/>
      <c r="W29" s="413"/>
      <c r="X29" s="414"/>
      <c r="Y29" s="412"/>
      <c r="Z29" s="413"/>
      <c r="AA29" s="413"/>
      <c r="AB29" s="414"/>
      <c r="AC29" s="412"/>
      <c r="AD29" s="413"/>
      <c r="AE29" s="413"/>
      <c r="AF29" s="414"/>
      <c r="AG29" s="412"/>
      <c r="AH29" s="413"/>
      <c r="AI29" s="413"/>
      <c r="AJ29" s="414"/>
      <c r="AK29" s="412"/>
      <c r="AL29" s="413"/>
      <c r="AM29" s="413"/>
      <c r="AN29" s="414"/>
      <c r="AO29" s="545"/>
      <c r="AP29" s="556"/>
      <c r="AQ29" s="587"/>
      <c r="AR29" s="589"/>
      <c r="AS29" s="591"/>
      <c r="BE29"/>
    </row>
    <row r="30" spans="2:57" ht="25.5" hidden="1" customHeight="1">
      <c r="B30" s="592">
        <v>9</v>
      </c>
      <c r="C30" s="532"/>
      <c r="D30" s="406"/>
      <c r="E30" s="407"/>
      <c r="F30" s="407"/>
      <c r="G30" s="407"/>
      <c r="H30" s="407"/>
      <c r="I30" s="407"/>
      <c r="J30" s="407"/>
      <c r="K30" s="407"/>
      <c r="L30" s="407"/>
      <c r="M30" s="407"/>
      <c r="N30" s="407"/>
      <c r="O30" s="407"/>
      <c r="P30" s="408"/>
      <c r="Q30" s="409"/>
      <c r="R30" s="410"/>
      <c r="S30" s="410"/>
      <c r="T30" s="410"/>
      <c r="U30" s="410"/>
      <c r="V30" s="410"/>
      <c r="W30" s="410"/>
      <c r="X30" s="411"/>
      <c r="Y30" s="406"/>
      <c r="Z30" s="407"/>
      <c r="AA30" s="407"/>
      <c r="AB30" s="408"/>
      <c r="AC30" s="406"/>
      <c r="AD30" s="407"/>
      <c r="AE30" s="407"/>
      <c r="AF30" s="408"/>
      <c r="AG30" s="406"/>
      <c r="AH30" s="407"/>
      <c r="AI30" s="407"/>
      <c r="AJ30" s="408"/>
      <c r="AK30" s="406"/>
      <c r="AL30" s="407"/>
      <c r="AM30" s="407"/>
      <c r="AN30" s="408"/>
      <c r="AO30" s="542"/>
      <c r="AP30" s="554"/>
      <c r="AQ30" s="586"/>
      <c r="AR30" s="588"/>
      <c r="AS30" s="590"/>
      <c r="BE30"/>
    </row>
    <row r="31" spans="2:57" ht="61.5" hidden="1" customHeight="1">
      <c r="B31" s="592"/>
      <c r="C31" s="532"/>
      <c r="D31" s="412"/>
      <c r="E31" s="413"/>
      <c r="F31" s="413"/>
      <c r="G31" s="413"/>
      <c r="H31" s="413"/>
      <c r="I31" s="413"/>
      <c r="J31" s="413"/>
      <c r="K31" s="413"/>
      <c r="L31" s="413"/>
      <c r="M31" s="413"/>
      <c r="N31" s="413"/>
      <c r="O31" s="413"/>
      <c r="P31" s="414"/>
      <c r="Q31" s="412"/>
      <c r="R31" s="413"/>
      <c r="S31" s="413"/>
      <c r="T31" s="413"/>
      <c r="U31" s="413"/>
      <c r="V31" s="413"/>
      <c r="W31" s="413"/>
      <c r="X31" s="414"/>
      <c r="Y31" s="412"/>
      <c r="Z31" s="413"/>
      <c r="AA31" s="413"/>
      <c r="AB31" s="414"/>
      <c r="AC31" s="412"/>
      <c r="AD31" s="413"/>
      <c r="AE31" s="413"/>
      <c r="AF31" s="414"/>
      <c r="AG31" s="412"/>
      <c r="AH31" s="413"/>
      <c r="AI31" s="413"/>
      <c r="AJ31" s="414"/>
      <c r="AK31" s="412"/>
      <c r="AL31" s="413"/>
      <c r="AM31" s="413"/>
      <c r="AN31" s="414"/>
      <c r="AO31" s="545"/>
      <c r="AP31" s="556"/>
      <c r="AQ31" s="587"/>
      <c r="AR31" s="589"/>
      <c r="AS31" s="591"/>
      <c r="BE31"/>
    </row>
    <row r="32" spans="2:57" ht="22.5" hidden="1" customHeight="1">
      <c r="B32" s="592">
        <v>10</v>
      </c>
      <c r="C32" s="532"/>
      <c r="D32" s="406"/>
      <c r="E32" s="407"/>
      <c r="F32" s="407"/>
      <c r="G32" s="407"/>
      <c r="H32" s="407"/>
      <c r="I32" s="407"/>
      <c r="J32" s="407"/>
      <c r="K32" s="407"/>
      <c r="L32" s="407"/>
      <c r="M32" s="407"/>
      <c r="N32" s="407"/>
      <c r="O32" s="407"/>
      <c r="P32" s="408"/>
      <c r="Q32" s="409"/>
      <c r="R32" s="410"/>
      <c r="S32" s="410"/>
      <c r="T32" s="410"/>
      <c r="U32" s="410"/>
      <c r="V32" s="410"/>
      <c r="W32" s="410"/>
      <c r="X32" s="411"/>
      <c r="Y32" s="406"/>
      <c r="Z32" s="407"/>
      <c r="AA32" s="407"/>
      <c r="AB32" s="408"/>
      <c r="AC32" s="406"/>
      <c r="AD32" s="407"/>
      <c r="AE32" s="407"/>
      <c r="AF32" s="408"/>
      <c r="AG32" s="406"/>
      <c r="AH32" s="407"/>
      <c r="AI32" s="407"/>
      <c r="AJ32" s="408"/>
      <c r="AK32" s="406"/>
      <c r="AL32" s="407"/>
      <c r="AM32" s="407"/>
      <c r="AN32" s="408"/>
      <c r="AO32" s="542"/>
      <c r="AP32" s="554"/>
      <c r="AQ32" s="586"/>
      <c r="AR32" s="588"/>
      <c r="AS32" s="590"/>
      <c r="BE32"/>
    </row>
    <row r="33" spans="2:57" ht="31.5" hidden="1" customHeight="1">
      <c r="B33" s="592"/>
      <c r="C33" s="532"/>
      <c r="D33" s="412"/>
      <c r="E33" s="413"/>
      <c r="F33" s="413"/>
      <c r="G33" s="413"/>
      <c r="H33" s="413"/>
      <c r="I33" s="413"/>
      <c r="J33" s="413"/>
      <c r="K33" s="413"/>
      <c r="L33" s="413"/>
      <c r="M33" s="413"/>
      <c r="N33" s="413"/>
      <c r="O33" s="413"/>
      <c r="P33" s="414"/>
      <c r="Q33" s="412"/>
      <c r="R33" s="413"/>
      <c r="S33" s="413"/>
      <c r="T33" s="413"/>
      <c r="U33" s="413"/>
      <c r="V33" s="413"/>
      <c r="W33" s="413"/>
      <c r="X33" s="414"/>
      <c r="Y33" s="412"/>
      <c r="Z33" s="413"/>
      <c r="AA33" s="413"/>
      <c r="AB33" s="414"/>
      <c r="AC33" s="412"/>
      <c r="AD33" s="413"/>
      <c r="AE33" s="413"/>
      <c r="AF33" s="414"/>
      <c r="AG33" s="412"/>
      <c r="AH33" s="413"/>
      <c r="AI33" s="413"/>
      <c r="AJ33" s="414"/>
      <c r="AK33" s="412"/>
      <c r="AL33" s="413"/>
      <c r="AM33" s="413"/>
      <c r="AN33" s="414"/>
      <c r="AO33" s="545"/>
      <c r="AP33" s="556"/>
      <c r="AQ33" s="587"/>
      <c r="AR33" s="589"/>
      <c r="AS33" s="591"/>
      <c r="BE33"/>
    </row>
    <row r="34" spans="2:57" ht="22.5" hidden="1" customHeight="1">
      <c r="B34" s="592">
        <v>11</v>
      </c>
      <c r="C34" s="532"/>
      <c r="D34" s="406"/>
      <c r="E34" s="407"/>
      <c r="F34" s="407"/>
      <c r="G34" s="407"/>
      <c r="H34" s="407"/>
      <c r="I34" s="407"/>
      <c r="J34" s="407"/>
      <c r="K34" s="407"/>
      <c r="L34" s="407"/>
      <c r="M34" s="407"/>
      <c r="N34" s="407"/>
      <c r="O34" s="407"/>
      <c r="P34" s="408"/>
      <c r="Q34" s="409"/>
      <c r="R34" s="410"/>
      <c r="S34" s="410"/>
      <c r="T34" s="410"/>
      <c r="U34" s="410"/>
      <c r="V34" s="410"/>
      <c r="W34" s="410"/>
      <c r="X34" s="411"/>
      <c r="Y34" s="406"/>
      <c r="Z34" s="407"/>
      <c r="AA34" s="407"/>
      <c r="AB34" s="408"/>
      <c r="AC34" s="406"/>
      <c r="AD34" s="407"/>
      <c r="AE34" s="407"/>
      <c r="AF34" s="408"/>
      <c r="AG34" s="406"/>
      <c r="AH34" s="407"/>
      <c r="AI34" s="407"/>
      <c r="AJ34" s="408"/>
      <c r="AK34" s="406"/>
      <c r="AL34" s="407"/>
      <c r="AM34" s="407"/>
      <c r="AN34" s="408"/>
      <c r="AO34" s="542"/>
      <c r="AP34" s="554"/>
      <c r="AQ34" s="586"/>
      <c r="AR34" s="588"/>
      <c r="AS34" s="590"/>
      <c r="BE34"/>
    </row>
    <row r="35" spans="2:57" ht="31.5" hidden="1"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c r="Z35" s="413"/>
      <c r="AA35" s="413"/>
      <c r="AB35" s="414"/>
      <c r="AC35" s="412"/>
      <c r="AD35" s="413"/>
      <c r="AE35" s="413"/>
      <c r="AF35" s="414"/>
      <c r="AG35" s="412"/>
      <c r="AH35" s="413"/>
      <c r="AI35" s="413"/>
      <c r="AJ35" s="414"/>
      <c r="AK35" s="412"/>
      <c r="AL35" s="413"/>
      <c r="AM35" s="413"/>
      <c r="AN35" s="414"/>
      <c r="AO35" s="545"/>
      <c r="AP35" s="556"/>
      <c r="AQ35" s="587"/>
      <c r="AR35" s="589"/>
      <c r="AS35" s="591"/>
      <c r="BE35"/>
    </row>
    <row r="36" spans="2:57" ht="22.5" hidden="1" customHeight="1">
      <c r="B36" s="592">
        <v>12</v>
      </c>
      <c r="C36" s="532"/>
      <c r="D36" s="406"/>
      <c r="E36" s="407"/>
      <c r="F36" s="407"/>
      <c r="G36" s="407"/>
      <c r="H36" s="407"/>
      <c r="I36" s="407"/>
      <c r="J36" s="407"/>
      <c r="K36" s="407"/>
      <c r="L36" s="407"/>
      <c r="M36" s="407"/>
      <c r="N36" s="407"/>
      <c r="O36" s="407"/>
      <c r="P36" s="408"/>
      <c r="Q36" s="409"/>
      <c r="R36" s="410"/>
      <c r="S36" s="410"/>
      <c r="T36" s="410"/>
      <c r="U36" s="410"/>
      <c r="V36" s="410"/>
      <c r="W36" s="410"/>
      <c r="X36" s="411"/>
      <c r="Y36" s="406"/>
      <c r="Z36" s="407"/>
      <c r="AA36" s="407"/>
      <c r="AB36" s="408"/>
      <c r="AC36" s="406"/>
      <c r="AD36" s="407"/>
      <c r="AE36" s="407"/>
      <c r="AF36" s="408"/>
      <c r="AG36" s="406"/>
      <c r="AH36" s="407"/>
      <c r="AI36" s="407"/>
      <c r="AJ36" s="408"/>
      <c r="AK36" s="406"/>
      <c r="AL36" s="407"/>
      <c r="AM36" s="407"/>
      <c r="AN36" s="408"/>
      <c r="AO36" s="542"/>
      <c r="AP36" s="554"/>
      <c r="AQ36" s="586"/>
      <c r="AR36" s="588"/>
      <c r="AS36" s="590"/>
      <c r="BE36"/>
    </row>
    <row r="37" spans="2:57" ht="31.5" hidden="1"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c r="Z37" s="413"/>
      <c r="AA37" s="413"/>
      <c r="AB37" s="414"/>
      <c r="AC37" s="412"/>
      <c r="AD37" s="413"/>
      <c r="AE37" s="413"/>
      <c r="AF37" s="414"/>
      <c r="AG37" s="412"/>
      <c r="AH37" s="413"/>
      <c r="AI37" s="413"/>
      <c r="AJ37" s="414"/>
      <c r="AK37" s="412"/>
      <c r="AL37" s="413"/>
      <c r="AM37" s="413"/>
      <c r="AN37" s="414"/>
      <c r="AO37" s="545"/>
      <c r="AP37" s="556"/>
      <c r="AQ37" s="587"/>
      <c r="AR37" s="589"/>
      <c r="AS37" s="591"/>
      <c r="BE37"/>
    </row>
    <row r="38" spans="2:57" ht="22.5" hidden="1" customHeight="1">
      <c r="B38" s="592">
        <v>13</v>
      </c>
      <c r="C38" s="532"/>
      <c r="D38" s="406"/>
      <c r="E38" s="407"/>
      <c r="F38" s="407"/>
      <c r="G38" s="407"/>
      <c r="H38" s="407"/>
      <c r="I38" s="407"/>
      <c r="J38" s="407"/>
      <c r="K38" s="407"/>
      <c r="L38" s="407"/>
      <c r="M38" s="407"/>
      <c r="N38" s="407"/>
      <c r="O38" s="407"/>
      <c r="P38" s="408"/>
      <c r="Q38" s="409"/>
      <c r="R38" s="410"/>
      <c r="S38" s="410"/>
      <c r="T38" s="410"/>
      <c r="U38" s="410"/>
      <c r="V38" s="410"/>
      <c r="W38" s="410"/>
      <c r="X38" s="411"/>
      <c r="Y38" s="406"/>
      <c r="Z38" s="407"/>
      <c r="AA38" s="407"/>
      <c r="AB38" s="408"/>
      <c r="AC38" s="406"/>
      <c r="AD38" s="407"/>
      <c r="AE38" s="407"/>
      <c r="AF38" s="408"/>
      <c r="AG38" s="406"/>
      <c r="AH38" s="407"/>
      <c r="AI38" s="407"/>
      <c r="AJ38" s="408"/>
      <c r="AK38" s="406"/>
      <c r="AL38" s="407"/>
      <c r="AM38" s="407"/>
      <c r="AN38" s="408"/>
      <c r="AO38" s="542"/>
      <c r="AP38" s="554"/>
      <c r="AQ38" s="586"/>
      <c r="AR38" s="588"/>
      <c r="AS38" s="590"/>
      <c r="BE38"/>
    </row>
    <row r="39" spans="2:57" ht="31.5" hidden="1"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c r="Z39" s="413"/>
      <c r="AA39" s="413"/>
      <c r="AB39" s="414"/>
      <c r="AC39" s="412"/>
      <c r="AD39" s="413"/>
      <c r="AE39" s="413"/>
      <c r="AF39" s="414"/>
      <c r="AG39" s="412"/>
      <c r="AH39" s="413"/>
      <c r="AI39" s="413"/>
      <c r="AJ39" s="414"/>
      <c r="AK39" s="412"/>
      <c r="AL39" s="413"/>
      <c r="AM39" s="413"/>
      <c r="AN39" s="414"/>
      <c r="AO39" s="545"/>
      <c r="AP39" s="556"/>
      <c r="AQ39" s="587"/>
      <c r="AR39" s="589"/>
      <c r="AS39" s="591"/>
      <c r="BE39"/>
    </row>
    <row r="40" spans="2:57" ht="22.5" hidden="1" customHeight="1">
      <c r="B40" s="592">
        <v>14</v>
      </c>
      <c r="C40" s="532"/>
      <c r="D40" s="406"/>
      <c r="E40" s="407"/>
      <c r="F40" s="407"/>
      <c r="G40" s="407"/>
      <c r="H40" s="407"/>
      <c r="I40" s="407"/>
      <c r="J40" s="407"/>
      <c r="K40" s="407"/>
      <c r="L40" s="407"/>
      <c r="M40" s="407"/>
      <c r="N40" s="407"/>
      <c r="O40" s="407"/>
      <c r="P40" s="408"/>
      <c r="Q40" s="409"/>
      <c r="R40" s="410"/>
      <c r="S40" s="410"/>
      <c r="T40" s="410"/>
      <c r="U40" s="410"/>
      <c r="V40" s="410"/>
      <c r="W40" s="410"/>
      <c r="X40" s="411"/>
      <c r="Y40" s="406"/>
      <c r="Z40" s="407"/>
      <c r="AA40" s="407"/>
      <c r="AB40" s="408"/>
      <c r="AC40" s="406"/>
      <c r="AD40" s="407"/>
      <c r="AE40" s="407"/>
      <c r="AF40" s="408"/>
      <c r="AG40" s="406"/>
      <c r="AH40" s="407"/>
      <c r="AI40" s="407"/>
      <c r="AJ40" s="408"/>
      <c r="AK40" s="406"/>
      <c r="AL40" s="407"/>
      <c r="AM40" s="407"/>
      <c r="AN40" s="408"/>
      <c r="AO40" s="542"/>
      <c r="AP40" s="554"/>
      <c r="AQ40" s="586"/>
      <c r="AR40" s="588"/>
      <c r="AS40" s="590"/>
      <c r="BE40"/>
    </row>
    <row r="41" spans="2:57" ht="31.5" hidden="1"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c r="Z41" s="413"/>
      <c r="AA41" s="413"/>
      <c r="AB41" s="414"/>
      <c r="AC41" s="412"/>
      <c r="AD41" s="413"/>
      <c r="AE41" s="413"/>
      <c r="AF41" s="414"/>
      <c r="AG41" s="412"/>
      <c r="AH41" s="413"/>
      <c r="AI41" s="413"/>
      <c r="AJ41" s="414"/>
      <c r="AK41" s="412"/>
      <c r="AL41" s="413"/>
      <c r="AM41" s="413"/>
      <c r="AN41" s="414"/>
      <c r="AO41" s="545"/>
      <c r="AP41" s="556"/>
      <c r="AQ41" s="587"/>
      <c r="AR41" s="589"/>
      <c r="AS41" s="591"/>
      <c r="BE41"/>
    </row>
    <row r="42" spans="2:57" ht="22.5" hidden="1" customHeight="1">
      <c r="B42" s="592">
        <v>15</v>
      </c>
      <c r="C42" s="532"/>
      <c r="D42" s="406"/>
      <c r="E42" s="407"/>
      <c r="F42" s="407"/>
      <c r="G42" s="407"/>
      <c r="H42" s="407"/>
      <c r="I42" s="407"/>
      <c r="J42" s="407"/>
      <c r="K42" s="407"/>
      <c r="L42" s="407"/>
      <c r="M42" s="407"/>
      <c r="N42" s="407"/>
      <c r="O42" s="407"/>
      <c r="P42" s="408"/>
      <c r="Q42" s="409"/>
      <c r="R42" s="410"/>
      <c r="S42" s="410"/>
      <c r="T42" s="410"/>
      <c r="U42" s="410"/>
      <c r="V42" s="410"/>
      <c r="W42" s="410"/>
      <c r="X42" s="411"/>
      <c r="Y42" s="406"/>
      <c r="Z42" s="407"/>
      <c r="AA42" s="407"/>
      <c r="AB42" s="408"/>
      <c r="AC42" s="406"/>
      <c r="AD42" s="407"/>
      <c r="AE42" s="407"/>
      <c r="AF42" s="408"/>
      <c r="AG42" s="406"/>
      <c r="AH42" s="407"/>
      <c r="AI42" s="407"/>
      <c r="AJ42" s="408"/>
      <c r="AK42" s="406"/>
      <c r="AL42" s="407"/>
      <c r="AM42" s="407"/>
      <c r="AN42" s="408"/>
      <c r="AO42" s="542"/>
      <c r="AP42" s="554"/>
      <c r="AQ42" s="586"/>
      <c r="AR42" s="588"/>
      <c r="AS42" s="590"/>
      <c r="BE42"/>
    </row>
    <row r="43" spans="2:57" ht="31.5" hidden="1"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c r="Z43" s="413"/>
      <c r="AA43" s="413"/>
      <c r="AB43" s="414"/>
      <c r="AC43" s="412"/>
      <c r="AD43" s="413"/>
      <c r="AE43" s="413"/>
      <c r="AF43" s="414"/>
      <c r="AG43" s="412"/>
      <c r="AH43" s="413"/>
      <c r="AI43" s="413"/>
      <c r="AJ43" s="414"/>
      <c r="AK43" s="412"/>
      <c r="AL43" s="413"/>
      <c r="AM43" s="413"/>
      <c r="AN43" s="414"/>
      <c r="AO43" s="545"/>
      <c r="AP43" s="556"/>
      <c r="AQ43" s="587"/>
      <c r="AR43" s="589"/>
      <c r="AS43" s="591"/>
      <c r="BE43"/>
    </row>
    <row r="44" spans="2:57" ht="22.5" hidden="1" customHeight="1">
      <c r="B44" s="592">
        <v>16</v>
      </c>
      <c r="C44" s="532"/>
      <c r="D44" s="406"/>
      <c r="E44" s="407"/>
      <c r="F44" s="407"/>
      <c r="G44" s="407"/>
      <c r="H44" s="407"/>
      <c r="I44" s="407"/>
      <c r="J44" s="407"/>
      <c r="K44" s="407"/>
      <c r="L44" s="407"/>
      <c r="M44" s="407"/>
      <c r="N44" s="407"/>
      <c r="O44" s="407"/>
      <c r="P44" s="408"/>
      <c r="Q44" s="409"/>
      <c r="R44" s="410"/>
      <c r="S44" s="410"/>
      <c r="T44" s="410"/>
      <c r="U44" s="410"/>
      <c r="V44" s="410"/>
      <c r="W44" s="410"/>
      <c r="X44" s="411"/>
      <c r="Y44" s="406"/>
      <c r="Z44" s="407"/>
      <c r="AA44" s="407"/>
      <c r="AB44" s="408"/>
      <c r="AC44" s="406"/>
      <c r="AD44" s="407"/>
      <c r="AE44" s="407"/>
      <c r="AF44" s="408"/>
      <c r="AG44" s="406"/>
      <c r="AH44" s="407"/>
      <c r="AI44" s="407"/>
      <c r="AJ44" s="408"/>
      <c r="AK44" s="406"/>
      <c r="AL44" s="407"/>
      <c r="AM44" s="407"/>
      <c r="AN44" s="408"/>
      <c r="AO44" s="542"/>
      <c r="AP44" s="554"/>
      <c r="AQ44" s="586"/>
      <c r="AR44" s="588"/>
      <c r="AS44" s="590"/>
      <c r="BE44"/>
    </row>
    <row r="45" spans="2:57" ht="31.5" hidden="1"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c r="Z45" s="413"/>
      <c r="AA45" s="413"/>
      <c r="AB45" s="414"/>
      <c r="AC45" s="412"/>
      <c r="AD45" s="413"/>
      <c r="AE45" s="413"/>
      <c r="AF45" s="414"/>
      <c r="AG45" s="412"/>
      <c r="AH45" s="413"/>
      <c r="AI45" s="413"/>
      <c r="AJ45" s="414"/>
      <c r="AK45" s="412"/>
      <c r="AL45" s="413"/>
      <c r="AM45" s="413"/>
      <c r="AN45" s="414"/>
      <c r="AO45" s="545"/>
      <c r="AP45" s="556"/>
      <c r="AQ45" s="587"/>
      <c r="AR45" s="589"/>
      <c r="AS45" s="591"/>
      <c r="BE45"/>
    </row>
    <row r="46" spans="2:57" ht="22.5" hidden="1" customHeight="1">
      <c r="B46" s="592">
        <v>17</v>
      </c>
      <c r="C46" s="532"/>
      <c r="D46" s="406"/>
      <c r="E46" s="407"/>
      <c r="F46" s="407"/>
      <c r="G46" s="407"/>
      <c r="H46" s="407"/>
      <c r="I46" s="407"/>
      <c r="J46" s="407"/>
      <c r="K46" s="407"/>
      <c r="L46" s="407"/>
      <c r="M46" s="407"/>
      <c r="N46" s="407"/>
      <c r="O46" s="407"/>
      <c r="P46" s="408"/>
      <c r="Q46" s="409"/>
      <c r="R46" s="410"/>
      <c r="S46" s="410"/>
      <c r="T46" s="410"/>
      <c r="U46" s="410"/>
      <c r="V46" s="410"/>
      <c r="W46" s="410"/>
      <c r="X46" s="411"/>
      <c r="Y46" s="406"/>
      <c r="Z46" s="407"/>
      <c r="AA46" s="407"/>
      <c r="AB46" s="408"/>
      <c r="AC46" s="406"/>
      <c r="AD46" s="407"/>
      <c r="AE46" s="407"/>
      <c r="AF46" s="408"/>
      <c r="AG46" s="406"/>
      <c r="AH46" s="407"/>
      <c r="AI46" s="407"/>
      <c r="AJ46" s="408"/>
      <c r="AK46" s="406"/>
      <c r="AL46" s="407"/>
      <c r="AM46" s="407"/>
      <c r="AN46" s="408"/>
      <c r="AO46" s="542"/>
      <c r="AP46" s="554"/>
      <c r="AQ46" s="586"/>
      <c r="AR46" s="588"/>
      <c r="AS46" s="590"/>
      <c r="BE46"/>
    </row>
    <row r="47" spans="2:57" ht="31.5" hidden="1"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c r="Z47" s="413"/>
      <c r="AA47" s="413"/>
      <c r="AB47" s="414"/>
      <c r="AC47" s="412"/>
      <c r="AD47" s="413"/>
      <c r="AE47" s="413"/>
      <c r="AF47" s="414"/>
      <c r="AG47" s="412"/>
      <c r="AH47" s="413"/>
      <c r="AI47" s="413"/>
      <c r="AJ47" s="414"/>
      <c r="AK47" s="412"/>
      <c r="AL47" s="413"/>
      <c r="AM47" s="413"/>
      <c r="AN47" s="414"/>
      <c r="AO47" s="545"/>
      <c r="AP47" s="556"/>
      <c r="AQ47" s="587"/>
      <c r="AR47" s="589"/>
      <c r="AS47" s="591"/>
      <c r="BE47"/>
    </row>
    <row r="48" spans="2:57" ht="22.5" hidden="1" customHeight="1">
      <c r="B48" s="592">
        <v>18</v>
      </c>
      <c r="C48" s="532"/>
      <c r="D48" s="406"/>
      <c r="E48" s="407"/>
      <c r="F48" s="407"/>
      <c r="G48" s="407"/>
      <c r="H48" s="407"/>
      <c r="I48" s="407"/>
      <c r="J48" s="407"/>
      <c r="K48" s="407"/>
      <c r="L48" s="407"/>
      <c r="M48" s="407"/>
      <c r="N48" s="407"/>
      <c r="O48" s="407"/>
      <c r="P48" s="408"/>
      <c r="Q48" s="409"/>
      <c r="R48" s="410"/>
      <c r="S48" s="410"/>
      <c r="T48" s="410"/>
      <c r="U48" s="410"/>
      <c r="V48" s="410"/>
      <c r="W48" s="410"/>
      <c r="X48" s="411"/>
      <c r="Y48" s="406"/>
      <c r="Z48" s="407"/>
      <c r="AA48" s="407"/>
      <c r="AB48" s="408"/>
      <c r="AC48" s="406"/>
      <c r="AD48" s="407"/>
      <c r="AE48" s="407"/>
      <c r="AF48" s="408"/>
      <c r="AG48" s="406"/>
      <c r="AH48" s="407"/>
      <c r="AI48" s="407"/>
      <c r="AJ48" s="408"/>
      <c r="AK48" s="406"/>
      <c r="AL48" s="407"/>
      <c r="AM48" s="407"/>
      <c r="AN48" s="408"/>
      <c r="AO48" s="542"/>
      <c r="AP48" s="554"/>
      <c r="AQ48" s="586"/>
      <c r="AR48" s="588"/>
      <c r="AS48" s="590"/>
      <c r="BE48"/>
    </row>
    <row r="49" spans="2:57" ht="31.5" hidden="1"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c r="Z49" s="413"/>
      <c r="AA49" s="413"/>
      <c r="AB49" s="414"/>
      <c r="AC49" s="412"/>
      <c r="AD49" s="413"/>
      <c r="AE49" s="413"/>
      <c r="AF49" s="414"/>
      <c r="AG49" s="412"/>
      <c r="AH49" s="413"/>
      <c r="AI49" s="413"/>
      <c r="AJ49" s="414"/>
      <c r="AK49" s="412"/>
      <c r="AL49" s="413"/>
      <c r="AM49" s="413"/>
      <c r="AN49" s="414"/>
      <c r="AO49" s="545"/>
      <c r="AP49" s="556"/>
      <c r="AQ49" s="587"/>
      <c r="AR49" s="589"/>
      <c r="AS49" s="591"/>
      <c r="BE49"/>
    </row>
    <row r="50" spans="2:57" ht="22.5" hidden="1" customHeight="1">
      <c r="B50" s="592">
        <v>19</v>
      </c>
      <c r="C50" s="532"/>
      <c r="D50" s="406"/>
      <c r="E50" s="407"/>
      <c r="F50" s="407"/>
      <c r="G50" s="407"/>
      <c r="H50" s="407"/>
      <c r="I50" s="407"/>
      <c r="J50" s="407"/>
      <c r="K50" s="407"/>
      <c r="L50" s="407"/>
      <c r="M50" s="407"/>
      <c r="N50" s="407"/>
      <c r="O50" s="407"/>
      <c r="P50" s="408"/>
      <c r="Q50" s="409"/>
      <c r="R50" s="410"/>
      <c r="S50" s="410"/>
      <c r="T50" s="410"/>
      <c r="U50" s="410"/>
      <c r="V50" s="410"/>
      <c r="W50" s="410"/>
      <c r="X50" s="411"/>
      <c r="Y50" s="406"/>
      <c r="Z50" s="407"/>
      <c r="AA50" s="407"/>
      <c r="AB50" s="408"/>
      <c r="AC50" s="406"/>
      <c r="AD50" s="407"/>
      <c r="AE50" s="407"/>
      <c r="AF50" s="408"/>
      <c r="AG50" s="406"/>
      <c r="AH50" s="407"/>
      <c r="AI50" s="407"/>
      <c r="AJ50" s="408"/>
      <c r="AK50" s="406"/>
      <c r="AL50" s="407"/>
      <c r="AM50" s="407"/>
      <c r="AN50" s="408"/>
      <c r="AO50" s="542"/>
      <c r="AP50" s="554"/>
      <c r="AQ50" s="586"/>
      <c r="AR50" s="588"/>
      <c r="AS50" s="590"/>
      <c r="BE50"/>
    </row>
    <row r="51" spans="2:57" ht="31.5" hidden="1"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c r="Z51" s="413"/>
      <c r="AA51" s="413"/>
      <c r="AB51" s="414"/>
      <c r="AC51" s="412"/>
      <c r="AD51" s="413"/>
      <c r="AE51" s="413"/>
      <c r="AF51" s="414"/>
      <c r="AG51" s="412"/>
      <c r="AH51" s="413"/>
      <c r="AI51" s="413"/>
      <c r="AJ51" s="414"/>
      <c r="AK51" s="412"/>
      <c r="AL51" s="413"/>
      <c r="AM51" s="413"/>
      <c r="AN51" s="414"/>
      <c r="AO51" s="545"/>
      <c r="AP51" s="556"/>
      <c r="AQ51" s="587"/>
      <c r="AR51" s="589"/>
      <c r="AS51" s="591"/>
      <c r="BE51"/>
    </row>
    <row r="52" spans="2:57" ht="22.5" hidden="1" customHeight="1">
      <c r="B52" s="592">
        <v>20</v>
      </c>
      <c r="C52" s="532"/>
      <c r="D52" s="406"/>
      <c r="E52" s="407"/>
      <c r="F52" s="407"/>
      <c r="G52" s="407"/>
      <c r="H52" s="407"/>
      <c r="I52" s="407"/>
      <c r="J52" s="407"/>
      <c r="K52" s="407"/>
      <c r="L52" s="407"/>
      <c r="M52" s="407"/>
      <c r="N52" s="407"/>
      <c r="O52" s="407"/>
      <c r="P52" s="408"/>
      <c r="Q52" s="409"/>
      <c r="R52" s="410"/>
      <c r="S52" s="410"/>
      <c r="T52" s="410"/>
      <c r="U52" s="410"/>
      <c r="V52" s="410"/>
      <c r="W52" s="410"/>
      <c r="X52" s="411"/>
      <c r="Y52" s="406"/>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hidden="1"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hidden="1" customHeight="1">
      <c r="B54" s="592">
        <v>21</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hidden="1" customHeight="1">
      <c r="B56" s="592">
        <v>22</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31.5" hidden="1"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hidden="1" customHeight="1">
      <c r="B58" s="592">
        <v>23</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24</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25</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26</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27</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28</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29</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c r="B71" s="592"/>
      <c r="C71" s="532"/>
      <c r="D71" s="412"/>
      <c r="E71" s="413"/>
      <c r="F71" s="413"/>
      <c r="G71" s="413"/>
      <c r="H71" s="413"/>
      <c r="I71" s="413"/>
      <c r="J71" s="413"/>
      <c r="K71" s="413"/>
      <c r="L71" s="413"/>
      <c r="M71" s="413"/>
      <c r="N71" s="413"/>
      <c r="O71" s="413"/>
      <c r="P71" s="414"/>
      <c r="Q71" s="412"/>
      <c r="R71" s="413"/>
      <c r="S71" s="413"/>
      <c r="T71" s="413"/>
      <c r="U71" s="413"/>
      <c r="V71" s="413"/>
      <c r="W71" s="413"/>
      <c r="X71" s="414"/>
      <c r="Y71" s="412"/>
      <c r="Z71" s="413"/>
      <c r="AA71" s="413"/>
      <c r="AB71" s="414"/>
      <c r="AC71" s="412"/>
      <c r="AD71" s="413"/>
      <c r="AE71" s="413"/>
      <c r="AF71" s="414"/>
      <c r="AG71" s="412"/>
      <c r="AH71" s="413"/>
      <c r="AI71" s="413"/>
      <c r="AJ71" s="414"/>
      <c r="AK71" s="412"/>
      <c r="AL71" s="413"/>
      <c r="AM71" s="413"/>
      <c r="AN71" s="414"/>
      <c r="AO71" s="545"/>
      <c r="AP71" s="556"/>
      <c r="AQ71" s="587"/>
      <c r="AR71" s="589"/>
      <c r="AS71" s="591"/>
      <c r="BE71"/>
    </row>
    <row r="72" spans="2:57" ht="22.5" hidden="1" customHeight="1">
      <c r="B72" s="592">
        <v>30</v>
      </c>
      <c r="C72" s="532"/>
      <c r="D72" s="406"/>
      <c r="E72" s="407"/>
      <c r="F72" s="407"/>
      <c r="G72" s="407"/>
      <c r="H72" s="407"/>
      <c r="I72" s="407"/>
      <c r="J72" s="407"/>
      <c r="K72" s="407"/>
      <c r="L72" s="407"/>
      <c r="M72" s="407"/>
      <c r="N72" s="407"/>
      <c r="O72" s="407"/>
      <c r="P72" s="408"/>
      <c r="Q72" s="409"/>
      <c r="R72" s="410"/>
      <c r="S72" s="410"/>
      <c r="T72" s="410"/>
      <c r="U72" s="410"/>
      <c r="V72" s="410"/>
      <c r="W72" s="410"/>
      <c r="X72" s="411"/>
      <c r="Y72" s="406"/>
      <c r="Z72" s="407"/>
      <c r="AA72" s="407"/>
      <c r="AB72" s="408"/>
      <c r="AC72" s="406"/>
      <c r="AD72" s="407"/>
      <c r="AE72" s="407"/>
      <c r="AF72" s="408"/>
      <c r="AG72" s="406"/>
      <c r="AH72" s="407"/>
      <c r="AI72" s="407"/>
      <c r="AJ72" s="408"/>
      <c r="AK72" s="406"/>
      <c r="AL72" s="407"/>
      <c r="AM72" s="407"/>
      <c r="AN72" s="408"/>
      <c r="AO72" s="542"/>
      <c r="AP72" s="554"/>
      <c r="AQ72" s="586"/>
      <c r="AR72" s="588"/>
      <c r="AS72" s="590"/>
      <c r="BE72"/>
    </row>
    <row r="73" spans="2:57" ht="31.5" hidden="1" customHeight="1" thickBot="1">
      <c r="B73" s="610"/>
      <c r="C73" s="611"/>
      <c r="D73" s="581"/>
      <c r="E73" s="582"/>
      <c r="F73" s="582"/>
      <c r="G73" s="582"/>
      <c r="H73" s="582"/>
      <c r="I73" s="582"/>
      <c r="J73" s="582"/>
      <c r="K73" s="582"/>
      <c r="L73" s="582"/>
      <c r="M73" s="582"/>
      <c r="N73" s="582"/>
      <c r="O73" s="582"/>
      <c r="P73" s="583"/>
      <c r="Q73" s="412"/>
      <c r="R73" s="413"/>
      <c r="S73" s="413"/>
      <c r="T73" s="413"/>
      <c r="U73" s="413"/>
      <c r="V73" s="413"/>
      <c r="W73" s="413"/>
      <c r="X73" s="414"/>
      <c r="Y73" s="581"/>
      <c r="Z73" s="582"/>
      <c r="AA73" s="582"/>
      <c r="AB73" s="583"/>
      <c r="AC73" s="581"/>
      <c r="AD73" s="582"/>
      <c r="AE73" s="582"/>
      <c r="AF73" s="583"/>
      <c r="AG73" s="581"/>
      <c r="AH73" s="582"/>
      <c r="AI73" s="582"/>
      <c r="AJ73" s="583"/>
      <c r="AK73" s="581"/>
      <c r="AL73" s="582"/>
      <c r="AM73" s="582"/>
      <c r="AN73" s="583"/>
      <c r="AO73" s="481"/>
      <c r="AP73" s="606"/>
      <c r="AQ73" s="607"/>
      <c r="AR73" s="608"/>
      <c r="AS73" s="609"/>
      <c r="BE73"/>
    </row>
    <row r="74" spans="2:57" ht="15.75" thickBot="1">
      <c r="B74" s="612" t="s">
        <v>36</v>
      </c>
      <c r="C74" s="613"/>
      <c r="D74" s="613"/>
      <c r="E74" s="613"/>
      <c r="F74" s="613"/>
      <c r="G74" s="613"/>
      <c r="H74" s="613"/>
      <c r="I74" s="613"/>
      <c r="J74" s="613"/>
      <c r="K74" s="613"/>
      <c r="L74" s="613"/>
      <c r="M74" s="613"/>
      <c r="N74" s="613"/>
      <c r="O74" s="613"/>
      <c r="P74" s="613"/>
      <c r="Q74" s="613"/>
      <c r="R74" s="613"/>
      <c r="S74" s="613"/>
      <c r="T74" s="613"/>
      <c r="U74" s="613"/>
      <c r="V74" s="613"/>
      <c r="W74" s="613"/>
      <c r="X74" s="613"/>
      <c r="Y74" s="613"/>
      <c r="Z74" s="613"/>
      <c r="AA74" s="613"/>
      <c r="AB74" s="613"/>
      <c r="AC74" s="613"/>
      <c r="AD74" s="613"/>
      <c r="AE74" s="613"/>
      <c r="AF74" s="613"/>
      <c r="AG74" s="613"/>
      <c r="AH74" s="613"/>
      <c r="AI74" s="613"/>
      <c r="AJ74" s="613"/>
      <c r="AK74" s="613"/>
      <c r="AL74" s="613"/>
      <c r="AM74" s="613"/>
      <c r="AN74" s="613"/>
      <c r="AO74" s="613"/>
      <c r="AP74" s="613"/>
      <c r="AQ74" s="613"/>
      <c r="AR74" s="613"/>
      <c r="AS74" s="616"/>
      <c r="BE74"/>
    </row>
    <row r="75" spans="2:57" ht="24.75" customHeight="1">
      <c r="B75" s="684">
        <v>43466</v>
      </c>
      <c r="C75" s="685"/>
      <c r="D75" s="685"/>
      <c r="E75" s="685"/>
      <c r="F75" s="685"/>
      <c r="G75" s="685"/>
      <c r="H75" s="685"/>
      <c r="I75" s="685"/>
      <c r="J75" s="685"/>
      <c r="K75" s="685"/>
      <c r="L75" s="685"/>
      <c r="M75" s="685"/>
      <c r="N75" s="685"/>
      <c r="O75" s="685"/>
      <c r="P75" s="685"/>
      <c r="Q75" s="685"/>
      <c r="R75" s="685"/>
      <c r="S75" s="685"/>
      <c r="T75" s="685"/>
      <c r="U75" s="685"/>
      <c r="V75" s="685"/>
      <c r="W75" s="685"/>
      <c r="X75" s="685"/>
      <c r="Y75" s="685"/>
      <c r="Z75" s="685"/>
      <c r="AA75" s="685"/>
      <c r="AB75" s="685"/>
      <c r="AC75" s="685"/>
      <c r="AD75" s="685"/>
      <c r="AE75" s="685"/>
      <c r="AF75" s="685"/>
      <c r="AG75" s="685"/>
      <c r="AH75" s="685"/>
      <c r="AI75" s="685"/>
      <c r="AJ75" s="685"/>
      <c r="AK75" s="685"/>
      <c r="AL75" s="685"/>
      <c r="AM75" s="685"/>
      <c r="AN75" s="685"/>
      <c r="AO75" s="685"/>
      <c r="AP75" s="685"/>
      <c r="AQ75" s="685"/>
      <c r="AR75" s="685"/>
      <c r="AS75" s="686"/>
      <c r="BE75"/>
    </row>
    <row r="76" spans="2:57" ht="24.75" customHeight="1">
      <c r="B76" s="687"/>
      <c r="C76" s="688"/>
      <c r="D76" s="688"/>
      <c r="E76" s="688"/>
      <c r="F76" s="688"/>
      <c r="G76" s="688"/>
      <c r="H76" s="688"/>
      <c r="I76" s="688"/>
      <c r="J76" s="688"/>
      <c r="K76" s="688"/>
      <c r="L76" s="688"/>
      <c r="M76" s="688"/>
      <c r="N76" s="688"/>
      <c r="O76" s="688"/>
      <c r="P76" s="688"/>
      <c r="Q76" s="688"/>
      <c r="R76" s="688"/>
      <c r="S76" s="688"/>
      <c r="T76" s="688"/>
      <c r="U76" s="688"/>
      <c r="V76" s="688"/>
      <c r="W76" s="688"/>
      <c r="X76" s="688"/>
      <c r="Y76" s="688"/>
      <c r="Z76" s="688"/>
      <c r="AA76" s="688"/>
      <c r="AB76" s="688"/>
      <c r="AC76" s="688"/>
      <c r="AD76" s="688"/>
      <c r="AE76" s="688"/>
      <c r="AF76" s="688"/>
      <c r="AG76" s="688"/>
      <c r="AH76" s="688"/>
      <c r="AI76" s="688"/>
      <c r="AJ76" s="688"/>
      <c r="AK76" s="688"/>
      <c r="AL76" s="688"/>
      <c r="AM76" s="688"/>
      <c r="AN76" s="688"/>
      <c r="AO76" s="688"/>
      <c r="AP76" s="688"/>
      <c r="AQ76" s="688"/>
      <c r="AR76" s="688"/>
      <c r="AS76" s="689"/>
      <c r="BE76"/>
    </row>
    <row r="77" spans="2:57" ht="24.75" customHeight="1">
      <c r="B77" s="687"/>
      <c r="C77" s="688"/>
      <c r="D77" s="688"/>
      <c r="E77" s="688"/>
      <c r="F77" s="688"/>
      <c r="G77" s="688"/>
      <c r="H77" s="688"/>
      <c r="I77" s="688"/>
      <c r="J77" s="688"/>
      <c r="K77" s="688"/>
      <c r="L77" s="688"/>
      <c r="M77" s="688"/>
      <c r="N77" s="688"/>
      <c r="O77" s="688"/>
      <c r="P77" s="688"/>
      <c r="Q77" s="688"/>
      <c r="R77" s="688"/>
      <c r="S77" s="688"/>
      <c r="T77" s="688"/>
      <c r="U77" s="688"/>
      <c r="V77" s="688"/>
      <c r="W77" s="688"/>
      <c r="X77" s="688"/>
      <c r="Y77" s="688"/>
      <c r="Z77" s="688"/>
      <c r="AA77" s="688"/>
      <c r="AB77" s="688"/>
      <c r="AC77" s="688"/>
      <c r="AD77" s="688"/>
      <c r="AE77" s="688"/>
      <c r="AF77" s="688"/>
      <c r="AG77" s="688"/>
      <c r="AH77" s="688"/>
      <c r="AI77" s="688"/>
      <c r="AJ77" s="688"/>
      <c r="AK77" s="688"/>
      <c r="AL77" s="688"/>
      <c r="AM77" s="688"/>
      <c r="AN77" s="688"/>
      <c r="AO77" s="688"/>
      <c r="AP77" s="688"/>
      <c r="AQ77" s="688"/>
      <c r="AR77" s="688"/>
      <c r="AS77" s="689"/>
      <c r="BE77"/>
    </row>
    <row r="78" spans="2:57" ht="24.75" customHeight="1">
      <c r="B78" s="687"/>
      <c r="C78" s="688"/>
      <c r="D78" s="688"/>
      <c r="E78" s="688"/>
      <c r="F78" s="688"/>
      <c r="G78" s="688"/>
      <c r="H78" s="688"/>
      <c r="I78" s="688"/>
      <c r="J78" s="688"/>
      <c r="K78" s="688"/>
      <c r="L78" s="688"/>
      <c r="M78" s="688"/>
      <c r="N78" s="688"/>
      <c r="O78" s="688"/>
      <c r="P78" s="688"/>
      <c r="Q78" s="688"/>
      <c r="R78" s="688"/>
      <c r="S78" s="688"/>
      <c r="T78" s="688"/>
      <c r="U78" s="688"/>
      <c r="V78" s="688"/>
      <c r="W78" s="688"/>
      <c r="X78" s="688"/>
      <c r="Y78" s="688"/>
      <c r="Z78" s="688"/>
      <c r="AA78" s="688"/>
      <c r="AB78" s="688"/>
      <c r="AC78" s="688"/>
      <c r="AD78" s="688"/>
      <c r="AE78" s="688"/>
      <c r="AF78" s="688"/>
      <c r="AG78" s="688"/>
      <c r="AH78" s="688"/>
      <c r="AI78" s="688"/>
      <c r="AJ78" s="688"/>
      <c r="AK78" s="688"/>
      <c r="AL78" s="688"/>
      <c r="AM78" s="688"/>
      <c r="AN78" s="688"/>
      <c r="AO78" s="688"/>
      <c r="AP78" s="688"/>
      <c r="AQ78" s="688"/>
      <c r="AR78" s="688"/>
      <c r="AS78" s="689"/>
      <c r="BE78"/>
    </row>
    <row r="79" spans="2:57" ht="24.75" customHeight="1">
      <c r="B79" s="687"/>
      <c r="C79" s="688"/>
      <c r="D79" s="688"/>
      <c r="E79" s="688"/>
      <c r="F79" s="688"/>
      <c r="G79" s="688"/>
      <c r="H79" s="688"/>
      <c r="I79" s="688"/>
      <c r="J79" s="688"/>
      <c r="K79" s="688"/>
      <c r="L79" s="688"/>
      <c r="M79" s="688"/>
      <c r="N79" s="688"/>
      <c r="O79" s="688"/>
      <c r="P79" s="688"/>
      <c r="Q79" s="688"/>
      <c r="R79" s="688"/>
      <c r="S79" s="688"/>
      <c r="T79" s="688"/>
      <c r="U79" s="688"/>
      <c r="V79" s="688"/>
      <c r="W79" s="688"/>
      <c r="X79" s="688"/>
      <c r="Y79" s="688"/>
      <c r="Z79" s="688"/>
      <c r="AA79" s="688"/>
      <c r="AB79" s="688"/>
      <c r="AC79" s="688"/>
      <c r="AD79" s="688"/>
      <c r="AE79" s="688"/>
      <c r="AF79" s="688"/>
      <c r="AG79" s="688"/>
      <c r="AH79" s="688"/>
      <c r="AI79" s="688"/>
      <c r="AJ79" s="688"/>
      <c r="AK79" s="688"/>
      <c r="AL79" s="688"/>
      <c r="AM79" s="688"/>
      <c r="AN79" s="688"/>
      <c r="AO79" s="688"/>
      <c r="AP79" s="688"/>
      <c r="AQ79" s="688"/>
      <c r="AR79" s="688"/>
      <c r="AS79" s="689"/>
      <c r="BE79"/>
    </row>
    <row r="80" spans="2:57" ht="23.25" customHeight="1">
      <c r="B80" s="687"/>
      <c r="C80" s="688"/>
      <c r="D80" s="688"/>
      <c r="E80" s="688"/>
      <c r="F80" s="688"/>
      <c r="G80" s="688"/>
      <c r="H80" s="688"/>
      <c r="I80" s="688"/>
      <c r="J80" s="688"/>
      <c r="K80" s="688"/>
      <c r="L80" s="688"/>
      <c r="M80" s="688"/>
      <c r="N80" s="688"/>
      <c r="O80" s="688"/>
      <c r="P80" s="688"/>
      <c r="Q80" s="688"/>
      <c r="R80" s="688"/>
      <c r="S80" s="688"/>
      <c r="T80" s="688"/>
      <c r="U80" s="688"/>
      <c r="V80" s="688"/>
      <c r="W80" s="688"/>
      <c r="X80" s="688"/>
      <c r="Y80" s="688"/>
      <c r="Z80" s="688"/>
      <c r="AA80" s="688"/>
      <c r="AB80" s="688"/>
      <c r="AC80" s="688"/>
      <c r="AD80" s="688"/>
      <c r="AE80" s="688"/>
      <c r="AF80" s="688"/>
      <c r="AG80" s="688"/>
      <c r="AH80" s="688"/>
      <c r="AI80" s="688"/>
      <c r="AJ80" s="688"/>
      <c r="AK80" s="688"/>
      <c r="AL80" s="688"/>
      <c r="AM80" s="688"/>
      <c r="AN80" s="688"/>
      <c r="AO80" s="688"/>
      <c r="AP80" s="688"/>
      <c r="AQ80" s="688"/>
      <c r="AR80" s="688"/>
      <c r="AS80" s="689"/>
      <c r="BE80"/>
    </row>
    <row r="81" spans="2:57">
      <c r="B81" s="687"/>
      <c r="C81" s="688"/>
      <c r="D81" s="688"/>
      <c r="E81" s="688"/>
      <c r="F81" s="688"/>
      <c r="G81" s="688"/>
      <c r="H81" s="688"/>
      <c r="I81" s="688"/>
      <c r="J81" s="688"/>
      <c r="K81" s="688"/>
      <c r="L81" s="688"/>
      <c r="M81" s="688"/>
      <c r="N81" s="688"/>
      <c r="O81" s="688"/>
      <c r="P81" s="688"/>
      <c r="Q81" s="688"/>
      <c r="R81" s="688"/>
      <c r="S81" s="688"/>
      <c r="T81" s="688"/>
      <c r="U81" s="688"/>
      <c r="V81" s="688"/>
      <c r="W81" s="688"/>
      <c r="X81" s="688"/>
      <c r="Y81" s="688"/>
      <c r="Z81" s="688"/>
      <c r="AA81" s="688"/>
      <c r="AB81" s="688"/>
      <c r="AC81" s="688"/>
      <c r="AD81" s="688"/>
      <c r="AE81" s="688"/>
      <c r="AF81" s="688"/>
      <c r="AG81" s="688"/>
      <c r="AH81" s="688"/>
      <c r="AI81" s="688"/>
      <c r="AJ81" s="688"/>
      <c r="AK81" s="688"/>
      <c r="AL81" s="688"/>
      <c r="AM81" s="688"/>
      <c r="AN81" s="688"/>
      <c r="AO81" s="688"/>
      <c r="AP81" s="688"/>
      <c r="AQ81" s="688"/>
      <c r="AR81" s="688"/>
      <c r="AS81" s="689"/>
      <c r="BE81"/>
    </row>
    <row r="82" spans="2:57" ht="72" customHeight="1" thickBot="1">
      <c r="B82" s="690"/>
      <c r="C82" s="691"/>
      <c r="D82" s="691"/>
      <c r="E82" s="691"/>
      <c r="F82" s="691"/>
      <c r="G82" s="691"/>
      <c r="H82" s="691"/>
      <c r="I82" s="691"/>
      <c r="J82" s="691"/>
      <c r="K82" s="691"/>
      <c r="L82" s="691"/>
      <c r="M82" s="691"/>
      <c r="N82" s="691"/>
      <c r="O82" s="691"/>
      <c r="P82" s="691"/>
      <c r="Q82" s="691"/>
      <c r="R82" s="691"/>
      <c r="S82" s="691"/>
      <c r="T82" s="691"/>
      <c r="U82" s="691"/>
      <c r="V82" s="691"/>
      <c r="W82" s="691"/>
      <c r="X82" s="691"/>
      <c r="Y82" s="691"/>
      <c r="Z82" s="691"/>
      <c r="AA82" s="691"/>
      <c r="AB82" s="691"/>
      <c r="AC82" s="691"/>
      <c r="AD82" s="691"/>
      <c r="AE82" s="691"/>
      <c r="AF82" s="691"/>
      <c r="AG82" s="691"/>
      <c r="AH82" s="691"/>
      <c r="AI82" s="691"/>
      <c r="AJ82" s="691"/>
      <c r="AK82" s="691"/>
      <c r="AL82" s="691"/>
      <c r="AM82" s="691"/>
      <c r="AN82" s="691"/>
      <c r="AO82" s="691"/>
      <c r="AP82" s="691"/>
      <c r="AQ82" s="691"/>
      <c r="AR82" s="691"/>
      <c r="AS82" s="692"/>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88" t="s">
        <v>44</v>
      </c>
      <c r="D84" s="386"/>
      <c r="E84" s="386"/>
      <c r="F84" s="386"/>
      <c r="G84" s="386"/>
      <c r="H84" s="386"/>
      <c r="I84" s="386"/>
      <c r="J84" s="386"/>
      <c r="K84" s="386"/>
      <c r="L84" s="386"/>
      <c r="M84" s="386"/>
      <c r="N84" s="386"/>
      <c r="O84" s="386"/>
      <c r="P84" s="386"/>
      <c r="Q84" s="386"/>
      <c r="R84" s="386"/>
      <c r="S84" s="386"/>
      <c r="T84" s="386"/>
      <c r="U84" s="386"/>
      <c r="V84" s="386"/>
      <c r="W84" s="387"/>
      <c r="X84" s="406" t="s">
        <v>1706</v>
      </c>
      <c r="Y84" s="407"/>
      <c r="Z84" s="407"/>
      <c r="AA84" s="407"/>
      <c r="AB84" s="407"/>
      <c r="AC84" s="407"/>
      <c r="AD84" s="407"/>
      <c r="AE84" s="407"/>
      <c r="AF84" s="407"/>
      <c r="AG84" s="407"/>
      <c r="AH84" s="407"/>
      <c r="AI84" s="407"/>
      <c r="AJ84" s="407"/>
      <c r="AK84" s="407"/>
      <c r="AL84" s="407"/>
      <c r="AM84" s="407"/>
      <c r="AN84" s="407"/>
      <c r="AO84" s="407"/>
      <c r="AP84" s="407"/>
      <c r="AQ84" s="407"/>
      <c r="AR84" s="408"/>
      <c r="AS84" s="8"/>
      <c r="BE84"/>
    </row>
    <row r="85" spans="2:57" ht="46.5" customHeight="1">
      <c r="B85" s="10"/>
      <c r="C85" s="473" t="s">
        <v>40</v>
      </c>
      <c r="D85" s="438"/>
      <c r="E85" s="438"/>
      <c r="F85" s="438"/>
      <c r="G85" s="438"/>
      <c r="H85" s="438"/>
      <c r="I85" s="449"/>
      <c r="J85" s="473" t="s">
        <v>41</v>
      </c>
      <c r="K85" s="438"/>
      <c r="L85" s="438"/>
      <c r="M85" s="438"/>
      <c r="N85" s="438"/>
      <c r="O85" s="438"/>
      <c r="P85" s="449"/>
      <c r="Q85" s="473" t="s">
        <v>42</v>
      </c>
      <c r="R85" s="438"/>
      <c r="S85" s="438"/>
      <c r="T85" s="438"/>
      <c r="U85" s="438"/>
      <c r="V85" s="438"/>
      <c r="W85" s="449"/>
      <c r="X85" s="473" t="s">
        <v>40</v>
      </c>
      <c r="Y85" s="438"/>
      <c r="Z85" s="438"/>
      <c r="AA85" s="438"/>
      <c r="AB85" s="438"/>
      <c r="AC85" s="438"/>
      <c r="AD85" s="449"/>
      <c r="AE85" s="473" t="s">
        <v>41</v>
      </c>
      <c r="AF85" s="438"/>
      <c r="AG85" s="438"/>
      <c r="AH85" s="438"/>
      <c r="AI85" s="438"/>
      <c r="AJ85" s="438"/>
      <c r="AK85" s="449"/>
      <c r="AL85" s="473" t="s">
        <v>42</v>
      </c>
      <c r="AM85" s="438"/>
      <c r="AN85" s="438"/>
      <c r="AO85" s="438"/>
      <c r="AP85" s="438"/>
      <c r="AQ85" s="438"/>
      <c r="AR85" s="449"/>
      <c r="AS85" s="11"/>
      <c r="BE85"/>
    </row>
    <row r="86" spans="2:57" ht="46.5" customHeight="1">
      <c r="B86" s="10"/>
      <c r="C86" s="517" t="str">
        <f>'Lot Register'!$U$13</f>
        <v>Jan van Wyk</v>
      </c>
      <c r="D86" s="518"/>
      <c r="E86" s="518"/>
      <c r="F86" s="518"/>
      <c r="G86" s="518"/>
      <c r="H86" s="518"/>
      <c r="I86" s="519"/>
      <c r="J86" s="517"/>
      <c r="K86" s="518"/>
      <c r="L86" s="518"/>
      <c r="M86" s="518"/>
      <c r="N86" s="518"/>
      <c r="O86" s="518"/>
      <c r="P86" s="519"/>
      <c r="Q86" s="520"/>
      <c r="R86" s="521"/>
      <c r="S86" s="521"/>
      <c r="T86" s="521"/>
      <c r="U86" s="521"/>
      <c r="V86" s="521"/>
      <c r="W86" s="522"/>
      <c r="X86" s="517" t="str">
        <f>'Lot Register'!$U$12</f>
        <v>TBA</v>
      </c>
      <c r="Y86" s="518"/>
      <c r="Z86" s="518"/>
      <c r="AA86" s="518"/>
      <c r="AB86" s="518"/>
      <c r="AC86" s="518"/>
      <c r="AD86" s="519"/>
      <c r="AE86" s="517"/>
      <c r="AF86" s="518"/>
      <c r="AG86" s="518"/>
      <c r="AH86" s="518"/>
      <c r="AI86" s="518"/>
      <c r="AJ86" s="518"/>
      <c r="AK86" s="519"/>
      <c r="AL86" s="520"/>
      <c r="AM86" s="521"/>
      <c r="AN86" s="521"/>
      <c r="AO86" s="521"/>
      <c r="AP86" s="521"/>
      <c r="AQ86" s="521"/>
      <c r="AR86" s="522"/>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13">
    <mergeCell ref="AQ12:AS13"/>
    <mergeCell ref="Y13:AB13"/>
    <mergeCell ref="AK13:AN13"/>
    <mergeCell ref="AO12:AP13"/>
    <mergeCell ref="AJ4:AS4"/>
    <mergeCell ref="AJ5:AS5"/>
    <mergeCell ref="AJ6:AS6"/>
    <mergeCell ref="AJ7:AS7"/>
    <mergeCell ref="AF10:AI10"/>
    <mergeCell ref="AF11:AI11"/>
    <mergeCell ref="J4:Z5"/>
    <mergeCell ref="AA4:AE4"/>
    <mergeCell ref="AF4:AI4"/>
    <mergeCell ref="AF9:AI9"/>
    <mergeCell ref="AA5:AE5"/>
    <mergeCell ref="AF5:AI5"/>
    <mergeCell ref="J6:L7"/>
    <mergeCell ref="M6:P9"/>
    <mergeCell ref="Q6:AE9"/>
    <mergeCell ref="AF6:AI6"/>
    <mergeCell ref="AF7:AI7"/>
    <mergeCell ref="J8:J9"/>
    <mergeCell ref="K8:K9"/>
    <mergeCell ref="L8:L9"/>
    <mergeCell ref="Q12:X13"/>
    <mergeCell ref="Y12:AB12"/>
    <mergeCell ref="AC12:AN12"/>
    <mergeCell ref="AC13:AJ13"/>
    <mergeCell ref="AC14:AJ15"/>
    <mergeCell ref="B10:I11"/>
    <mergeCell ref="J10:P11"/>
    <mergeCell ref="Q10:T11"/>
    <mergeCell ref="U10:W11"/>
    <mergeCell ref="X10:Z11"/>
    <mergeCell ref="AA10:AB11"/>
    <mergeCell ref="AC10:AC11"/>
    <mergeCell ref="AD10:AE11"/>
    <mergeCell ref="AF8:AI8"/>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AC16:AJ17"/>
    <mergeCell ref="B14:C15"/>
    <mergeCell ref="D14:P15"/>
    <mergeCell ref="Q14:X15"/>
    <mergeCell ref="Y14:AB14"/>
    <mergeCell ref="B12:C13"/>
    <mergeCell ref="D12:P13"/>
    <mergeCell ref="AK18:AN19"/>
    <mergeCell ref="AO18:AP19"/>
    <mergeCell ref="AQ18:AQ19"/>
    <mergeCell ref="AR18:AR19"/>
    <mergeCell ref="AS18:AS19"/>
    <mergeCell ref="Y19:AB19"/>
    <mergeCell ref="B18:C19"/>
    <mergeCell ref="D18:P19"/>
    <mergeCell ref="Q18:X19"/>
    <mergeCell ref="Y18:AB18"/>
    <mergeCell ref="AC18:AJ19"/>
    <mergeCell ref="AK20:AN21"/>
    <mergeCell ref="AO20:AP21"/>
    <mergeCell ref="AQ20:AQ21"/>
    <mergeCell ref="AR20:AR21"/>
    <mergeCell ref="AS20:AS21"/>
    <mergeCell ref="Y21:AB21"/>
    <mergeCell ref="B20:C21"/>
    <mergeCell ref="D20:P21"/>
    <mergeCell ref="Q20:X21"/>
    <mergeCell ref="Y20:AB20"/>
    <mergeCell ref="AC20:AJ21"/>
    <mergeCell ref="AK22:AN23"/>
    <mergeCell ref="AO22:AP23"/>
    <mergeCell ref="AQ22:AQ23"/>
    <mergeCell ref="AR22:AR23"/>
    <mergeCell ref="AS22:AS23"/>
    <mergeCell ref="Y23:AB23"/>
    <mergeCell ref="B22:C23"/>
    <mergeCell ref="D22:P23"/>
    <mergeCell ref="Q22:X23"/>
    <mergeCell ref="Y22:AB22"/>
    <mergeCell ref="AC22:AF23"/>
    <mergeCell ref="AG22:AJ23"/>
    <mergeCell ref="AK24:AN25"/>
    <mergeCell ref="AO24:AP25"/>
    <mergeCell ref="AQ24:AQ25"/>
    <mergeCell ref="AR24:AR25"/>
    <mergeCell ref="AS24:AS25"/>
    <mergeCell ref="Y25:AB25"/>
    <mergeCell ref="B24:C25"/>
    <mergeCell ref="D24:P25"/>
    <mergeCell ref="Q24:X25"/>
    <mergeCell ref="Y24:AB24"/>
    <mergeCell ref="AC24:AF25"/>
    <mergeCell ref="AG24:AJ25"/>
    <mergeCell ref="AK26:AN27"/>
    <mergeCell ref="AO26:AP27"/>
    <mergeCell ref="AQ26:AQ27"/>
    <mergeCell ref="AR26:AR27"/>
    <mergeCell ref="AS26:AS27"/>
    <mergeCell ref="Y27:AB27"/>
    <mergeCell ref="B26:C27"/>
    <mergeCell ref="D26:P27"/>
    <mergeCell ref="Q26:X27"/>
    <mergeCell ref="Y26:AB26"/>
    <mergeCell ref="AC26:AF27"/>
    <mergeCell ref="AG26:AJ27"/>
    <mergeCell ref="AK28:AN29"/>
    <mergeCell ref="AO28:AP29"/>
    <mergeCell ref="AQ28:AQ29"/>
    <mergeCell ref="AR28:AR29"/>
    <mergeCell ref="AS28:AS29"/>
    <mergeCell ref="Y29:AB29"/>
    <mergeCell ref="B28:C29"/>
    <mergeCell ref="D28:P29"/>
    <mergeCell ref="Q28:X29"/>
    <mergeCell ref="Y28:AB28"/>
    <mergeCell ref="AC28:AF29"/>
    <mergeCell ref="AG28:AJ29"/>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R70:AR71"/>
    <mergeCell ref="AS70:AS71"/>
    <mergeCell ref="Y71:AB71"/>
    <mergeCell ref="B70:C71"/>
    <mergeCell ref="D70:P71"/>
    <mergeCell ref="Q70:X71"/>
    <mergeCell ref="Y70:AB70"/>
    <mergeCell ref="AC70:AF71"/>
    <mergeCell ref="AG70:AJ71"/>
    <mergeCell ref="B72:C73"/>
    <mergeCell ref="D72:P73"/>
    <mergeCell ref="Q72:X73"/>
    <mergeCell ref="Y72:AB72"/>
    <mergeCell ref="AC72:AF73"/>
    <mergeCell ref="AG72:AJ73"/>
    <mergeCell ref="AK70:AN71"/>
    <mergeCell ref="AO70:AP71"/>
    <mergeCell ref="AQ70:AQ71"/>
    <mergeCell ref="B74:AS74"/>
    <mergeCell ref="B75:AS82"/>
    <mergeCell ref="C86:I86"/>
    <mergeCell ref="J86:P86"/>
    <mergeCell ref="Q86:W86"/>
    <mergeCell ref="X86:AD86"/>
    <mergeCell ref="AE86:AK86"/>
    <mergeCell ref="AL86:AR86"/>
    <mergeCell ref="AJ8:AM11"/>
    <mergeCell ref="AN8:AS11"/>
    <mergeCell ref="C84:W84"/>
    <mergeCell ref="X84:AR84"/>
    <mergeCell ref="C85:I85"/>
    <mergeCell ref="J85:P85"/>
    <mergeCell ref="Q85:W85"/>
    <mergeCell ref="X85:AD85"/>
    <mergeCell ref="AE85:AK85"/>
    <mergeCell ref="AL85:AR85"/>
    <mergeCell ref="AK72:AN73"/>
    <mergeCell ref="AO72:AP73"/>
    <mergeCell ref="AQ72:AQ73"/>
    <mergeCell ref="AR72:AR73"/>
    <mergeCell ref="AS72:AS73"/>
    <mergeCell ref="Y73:AB73"/>
  </mergeCells>
  <conditionalFormatting sqref="AF11">
    <cfRule type="expression" dxfId="1603" priority="3">
      <formula>$V11="y"</formula>
    </cfRule>
    <cfRule type="expression" dxfId="1602" priority="4">
      <formula>$T11="y"</formula>
    </cfRule>
  </conditionalFormatting>
  <conditionalFormatting sqref="AF7">
    <cfRule type="expression" dxfId="1601" priority="7">
      <formula>$V7="y"</formula>
    </cfRule>
    <cfRule type="expression" dxfId="1600" priority="8">
      <formula>$T7="y"</formula>
    </cfRule>
  </conditionalFormatting>
  <conditionalFormatting sqref="AF9">
    <cfRule type="expression" dxfId="1599" priority="5">
      <formula>$V9="y"</formula>
    </cfRule>
    <cfRule type="expression" dxfId="1598" priority="6">
      <formula>$T9="y"</formula>
    </cfRule>
  </conditionalFormatting>
  <conditionalFormatting sqref="Y14:AB73">
    <cfRule type="expression" dxfId="1597" priority="2">
      <formula>OR(ISNUMBER(SEARCH("Hold Point",Y14)),ISNUMBER(SEARCH("Witness Point",Y14)))</formula>
    </cfRule>
  </conditionalFormatting>
  <conditionalFormatting sqref="AK14:AN73">
    <cfRule type="expression" dxfId="1596" priority="1">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horizontalDpi="300" verticalDpi="300"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5">
    <pageSetUpPr fitToPage="1"/>
  </sheetPr>
  <dimension ref="A1:BR108"/>
  <sheetViews>
    <sheetView topLeftCell="A3" zoomScale="85" zoomScaleNormal="85" workbookViewId="0">
      <selection activeCell="Q28" sqref="Q28:X29"/>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Supply and Installation of Precast Concrete Pipe</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Supply and Installation of Precast Concrete Pipe</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615" t="s">
        <v>28</v>
      </c>
      <c r="AK4" s="613"/>
      <c r="AL4" s="613"/>
      <c r="AM4" s="613"/>
      <c r="AN4" s="613"/>
      <c r="AO4" s="613"/>
      <c r="AP4" s="613"/>
      <c r="AQ4" s="613"/>
      <c r="AR4" s="613"/>
      <c r="AS4" s="616"/>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str">
        <f>'Lot Register'!$M$13</f>
        <v>CN22189</v>
      </c>
      <c r="AG5" s="460"/>
      <c r="AH5" s="460"/>
      <c r="AI5" s="461"/>
      <c r="AJ5" s="636" t="s">
        <v>1704</v>
      </c>
      <c r="AK5" s="637"/>
      <c r="AL5" s="637"/>
      <c r="AM5" s="637"/>
      <c r="AN5" s="637"/>
      <c r="AO5" s="637"/>
      <c r="AP5" s="637"/>
      <c r="AQ5" s="637"/>
      <c r="AR5" s="637"/>
      <c r="AS5" s="638"/>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636" t="s">
        <v>2095</v>
      </c>
      <c r="AK6" s="637"/>
      <c r="AL6" s="637"/>
      <c r="AM6" s="637"/>
      <c r="AN6" s="637"/>
      <c r="AO6" s="637"/>
      <c r="AP6" s="637"/>
      <c r="AQ6" s="637"/>
      <c r="AR6" s="637"/>
      <c r="AS6" s="638"/>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Register'!$J$2), "", 'Lot Register'!$J$2)</f>
        <v>45343</v>
      </c>
      <c r="AG7" s="469"/>
      <c r="AH7" s="469"/>
      <c r="AI7" s="470"/>
      <c r="AJ7" s="636" t="s">
        <v>2096</v>
      </c>
      <c r="AK7" s="637"/>
      <c r="AL7" s="637"/>
      <c r="AM7" s="637"/>
      <c r="AN7" s="637"/>
      <c r="AO7" s="637"/>
      <c r="AP7" s="637"/>
      <c r="AQ7" s="637"/>
      <c r="AR7" s="637"/>
      <c r="AS7" s="638"/>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v>3.02</v>
      </c>
      <c r="AK8" s="574"/>
      <c r="AL8" s="574"/>
      <c r="AM8" s="574"/>
      <c r="AN8" s="693" t="s">
        <v>297</v>
      </c>
      <c r="AO8" s="693"/>
      <c r="AP8" s="693"/>
      <c r="AQ8" s="693"/>
      <c r="AR8" s="693"/>
      <c r="AS8" s="694"/>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Register'!$K$2), "", 'Lot Register'!$K$2)</f>
        <v>45343</v>
      </c>
      <c r="AG9" s="469"/>
      <c r="AH9" s="469"/>
      <c r="AI9" s="470"/>
      <c r="AJ9" s="573"/>
      <c r="AK9" s="574"/>
      <c r="AL9" s="574"/>
      <c r="AM9" s="574"/>
      <c r="AN9" s="693"/>
      <c r="AO9" s="693"/>
      <c r="AP9" s="693"/>
      <c r="AQ9" s="693"/>
      <c r="AR9" s="693"/>
      <c r="AS9" s="694"/>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f>IF(ISBLANK('Lot Register'!$I$2), "", 'Lot Register'!$I$2)</f>
        <v>0</v>
      </c>
      <c r="AE10" s="449"/>
      <c r="AF10" s="451" t="s">
        <v>30</v>
      </c>
      <c r="AG10" s="451"/>
      <c r="AH10" s="451"/>
      <c r="AI10" s="452"/>
      <c r="AJ10" s="573"/>
      <c r="AK10" s="574"/>
      <c r="AL10" s="574"/>
      <c r="AM10" s="574"/>
      <c r="AN10" s="693"/>
      <c r="AO10" s="693"/>
      <c r="AP10" s="693"/>
      <c r="AQ10" s="693"/>
      <c r="AR10" s="693"/>
      <c r="AS10" s="694"/>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Register'!$L$2), "", 'Lot Register'!$L$2)</f>
        <v>45343</v>
      </c>
      <c r="AG11" s="496"/>
      <c r="AH11" s="496"/>
      <c r="AI11" s="497"/>
      <c r="AJ11" s="575"/>
      <c r="AK11" s="576"/>
      <c r="AL11" s="576"/>
      <c r="AM11" s="576"/>
      <c r="AN11" s="695"/>
      <c r="AO11" s="695"/>
      <c r="AP11" s="695"/>
      <c r="AQ11" s="695"/>
      <c r="AR11" s="695"/>
      <c r="AS11" s="696"/>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c r="AH13" s="439"/>
      <c r="AI13" s="439"/>
      <c r="AJ13" s="439"/>
      <c r="AK13" s="439" t="s">
        <v>27</v>
      </c>
      <c r="AL13" s="439"/>
      <c r="AM13" s="439"/>
      <c r="AN13" s="439"/>
      <c r="AO13" s="571"/>
      <c r="AP13" s="571"/>
      <c r="AQ13" s="571"/>
      <c r="AR13" s="571"/>
      <c r="AS13" s="572"/>
      <c r="BE13"/>
    </row>
    <row r="14" spans="1:70" ht="15.75" customHeight="1">
      <c r="B14" s="553">
        <v>1</v>
      </c>
      <c r="C14" s="549"/>
      <c r="D14" s="507" t="s">
        <v>1905</v>
      </c>
      <c r="E14" s="508"/>
      <c r="F14" s="508"/>
      <c r="G14" s="508"/>
      <c r="H14" s="508"/>
      <c r="I14" s="508"/>
      <c r="J14" s="508"/>
      <c r="K14" s="508"/>
      <c r="L14" s="508"/>
      <c r="M14" s="508"/>
      <c r="N14" s="508"/>
      <c r="O14" s="508"/>
      <c r="P14" s="509"/>
      <c r="Q14" s="507" t="s">
        <v>91</v>
      </c>
      <c r="R14" s="508"/>
      <c r="S14" s="508"/>
      <c r="T14" s="508"/>
      <c r="U14" s="508"/>
      <c r="V14" s="508"/>
      <c r="W14" s="508"/>
      <c r="X14" s="509"/>
      <c r="Y14" s="507" t="s">
        <v>82</v>
      </c>
      <c r="Z14" s="508"/>
      <c r="AA14" s="508"/>
      <c r="AB14" s="509"/>
      <c r="AC14" s="406"/>
      <c r="AD14" s="407"/>
      <c r="AE14" s="407"/>
      <c r="AF14" s="407"/>
      <c r="AG14" s="407"/>
      <c r="AH14" s="407"/>
      <c r="AI14" s="407"/>
      <c r="AJ14" s="408"/>
      <c r="AK14" s="507"/>
      <c r="AL14" s="508"/>
      <c r="AM14" s="508"/>
      <c r="AN14" s="509"/>
      <c r="AO14" s="475"/>
      <c r="AP14" s="593"/>
      <c r="AQ14" s="586"/>
      <c r="AR14" s="588"/>
      <c r="AS14" s="590"/>
      <c r="AV14" s="97"/>
      <c r="BE14"/>
    </row>
    <row r="15" spans="1:70" ht="48" customHeight="1">
      <c r="B15" s="708"/>
      <c r="C15" s="539"/>
      <c r="D15" s="409"/>
      <c r="E15" s="410"/>
      <c r="F15" s="410"/>
      <c r="G15" s="410"/>
      <c r="H15" s="410"/>
      <c r="I15" s="410"/>
      <c r="J15" s="410"/>
      <c r="K15" s="410"/>
      <c r="L15" s="410"/>
      <c r="M15" s="410"/>
      <c r="N15" s="410"/>
      <c r="O15" s="410"/>
      <c r="P15" s="411"/>
      <c r="Q15" s="409"/>
      <c r="R15" s="410"/>
      <c r="S15" s="410"/>
      <c r="T15" s="410"/>
      <c r="U15" s="410"/>
      <c r="V15" s="410"/>
      <c r="W15" s="410"/>
      <c r="X15" s="411"/>
      <c r="Y15" s="409" t="s">
        <v>1904</v>
      </c>
      <c r="Z15" s="410"/>
      <c r="AA15" s="410"/>
      <c r="AB15" s="411"/>
      <c r="AC15" s="409"/>
      <c r="AD15" s="410"/>
      <c r="AE15" s="410"/>
      <c r="AF15" s="410"/>
      <c r="AG15" s="410"/>
      <c r="AH15" s="410"/>
      <c r="AI15" s="410"/>
      <c r="AJ15" s="411"/>
      <c r="AK15" s="409"/>
      <c r="AL15" s="410"/>
      <c r="AM15" s="410"/>
      <c r="AN15" s="411"/>
      <c r="AO15" s="478"/>
      <c r="AP15" s="555"/>
      <c r="AQ15" s="641"/>
      <c r="AR15" s="642"/>
      <c r="AS15" s="643"/>
      <c r="AV15" s="97"/>
      <c r="BE15"/>
    </row>
    <row r="16" spans="1:70">
      <c r="B16" s="592">
        <v>2</v>
      </c>
      <c r="C16" s="532"/>
      <c r="D16" s="406" t="s">
        <v>298</v>
      </c>
      <c r="E16" s="407"/>
      <c r="F16" s="407"/>
      <c r="G16" s="407"/>
      <c r="H16" s="407"/>
      <c r="I16" s="407"/>
      <c r="J16" s="407"/>
      <c r="K16" s="407"/>
      <c r="L16" s="407"/>
      <c r="M16" s="407"/>
      <c r="N16" s="407"/>
      <c r="O16" s="407"/>
      <c r="P16" s="408"/>
      <c r="Q16" s="406" t="s">
        <v>299</v>
      </c>
      <c r="R16" s="407"/>
      <c r="S16" s="407"/>
      <c r="T16" s="407"/>
      <c r="U16" s="407"/>
      <c r="V16" s="407"/>
      <c r="W16" s="407"/>
      <c r="X16" s="408"/>
      <c r="Y16" s="406" t="s">
        <v>24</v>
      </c>
      <c r="Z16" s="407"/>
      <c r="AA16" s="407"/>
      <c r="AB16" s="408"/>
      <c r="AC16" s="406"/>
      <c r="AD16" s="407"/>
      <c r="AE16" s="407"/>
      <c r="AF16" s="407"/>
      <c r="AG16" s="407"/>
      <c r="AH16" s="407"/>
      <c r="AI16" s="407"/>
      <c r="AJ16" s="408"/>
      <c r="AK16" s="406"/>
      <c r="AL16" s="407"/>
      <c r="AM16" s="407"/>
      <c r="AN16" s="408"/>
      <c r="AO16" s="542"/>
      <c r="AP16" s="554"/>
      <c r="AQ16" s="586"/>
      <c r="AR16" s="588"/>
      <c r="AS16" s="590"/>
      <c r="BE16"/>
    </row>
    <row r="17" spans="2:57" ht="72.75" customHeight="1">
      <c r="B17" s="592"/>
      <c r="C17" s="532"/>
      <c r="D17" s="412"/>
      <c r="E17" s="413"/>
      <c r="F17" s="413"/>
      <c r="G17" s="413"/>
      <c r="H17" s="413"/>
      <c r="I17" s="413"/>
      <c r="J17" s="413"/>
      <c r="K17" s="413"/>
      <c r="L17" s="413"/>
      <c r="M17" s="413"/>
      <c r="N17" s="413"/>
      <c r="O17" s="413"/>
      <c r="P17" s="414"/>
      <c r="Q17" s="412"/>
      <c r="R17" s="413"/>
      <c r="S17" s="413"/>
      <c r="T17" s="413"/>
      <c r="U17" s="413"/>
      <c r="V17" s="413"/>
      <c r="W17" s="413"/>
      <c r="X17" s="414"/>
      <c r="Y17" s="412" t="s">
        <v>300</v>
      </c>
      <c r="Z17" s="413"/>
      <c r="AA17" s="413"/>
      <c r="AB17" s="414"/>
      <c r="AC17" s="412"/>
      <c r="AD17" s="413"/>
      <c r="AE17" s="413"/>
      <c r="AF17" s="413"/>
      <c r="AG17" s="413"/>
      <c r="AH17" s="413"/>
      <c r="AI17" s="413"/>
      <c r="AJ17" s="414"/>
      <c r="AK17" s="412"/>
      <c r="AL17" s="413"/>
      <c r="AM17" s="413"/>
      <c r="AN17" s="414"/>
      <c r="AO17" s="545"/>
      <c r="AP17" s="556"/>
      <c r="AQ17" s="587"/>
      <c r="AR17" s="589"/>
      <c r="AS17" s="591"/>
      <c r="BE17"/>
    </row>
    <row r="18" spans="2:57">
      <c r="B18" s="592">
        <v>3</v>
      </c>
      <c r="C18" s="532"/>
      <c r="D18" s="406" t="s">
        <v>301</v>
      </c>
      <c r="E18" s="407"/>
      <c r="F18" s="407"/>
      <c r="G18" s="407"/>
      <c r="H18" s="407"/>
      <c r="I18" s="407"/>
      <c r="J18" s="407"/>
      <c r="K18" s="407"/>
      <c r="L18" s="407"/>
      <c r="M18" s="407"/>
      <c r="N18" s="407"/>
      <c r="O18" s="407"/>
      <c r="P18" s="408"/>
      <c r="Q18" s="409" t="s">
        <v>91</v>
      </c>
      <c r="R18" s="410"/>
      <c r="S18" s="410"/>
      <c r="T18" s="410"/>
      <c r="U18" s="410"/>
      <c r="V18" s="410"/>
      <c r="W18" s="410"/>
      <c r="X18" s="411"/>
      <c r="Y18" s="406" t="s">
        <v>24</v>
      </c>
      <c r="Z18" s="407"/>
      <c r="AA18" s="407"/>
      <c r="AB18" s="408"/>
      <c r="AC18" s="406"/>
      <c r="AD18" s="407"/>
      <c r="AE18" s="407"/>
      <c r="AF18" s="407"/>
      <c r="AG18" s="407"/>
      <c r="AH18" s="407"/>
      <c r="AI18" s="407"/>
      <c r="AJ18" s="408"/>
      <c r="AK18" s="406"/>
      <c r="AL18" s="407"/>
      <c r="AM18" s="407"/>
      <c r="AN18" s="408"/>
      <c r="AO18" s="542"/>
      <c r="AP18" s="554"/>
      <c r="AQ18" s="586"/>
      <c r="AR18" s="588"/>
      <c r="AS18" s="590"/>
      <c r="BE18"/>
    </row>
    <row r="19" spans="2:57" ht="30" customHeight="1">
      <c r="B19" s="592"/>
      <c r="C19" s="532"/>
      <c r="D19" s="412"/>
      <c r="E19" s="413"/>
      <c r="F19" s="413"/>
      <c r="G19" s="413"/>
      <c r="H19" s="413"/>
      <c r="I19" s="413"/>
      <c r="J19" s="413"/>
      <c r="K19" s="413"/>
      <c r="L19" s="413"/>
      <c r="M19" s="413"/>
      <c r="N19" s="413"/>
      <c r="O19" s="413"/>
      <c r="P19" s="414"/>
      <c r="Q19" s="412"/>
      <c r="R19" s="413"/>
      <c r="S19" s="413"/>
      <c r="T19" s="413"/>
      <c r="U19" s="413"/>
      <c r="V19" s="413"/>
      <c r="W19" s="413"/>
      <c r="X19" s="414"/>
      <c r="Y19" s="412" t="s">
        <v>302</v>
      </c>
      <c r="Z19" s="413"/>
      <c r="AA19" s="413"/>
      <c r="AB19" s="414"/>
      <c r="AC19" s="412"/>
      <c r="AD19" s="413"/>
      <c r="AE19" s="413"/>
      <c r="AF19" s="413"/>
      <c r="AG19" s="413"/>
      <c r="AH19" s="413"/>
      <c r="AI19" s="413"/>
      <c r="AJ19" s="414"/>
      <c r="AK19" s="412"/>
      <c r="AL19" s="413"/>
      <c r="AM19" s="413"/>
      <c r="AN19" s="414"/>
      <c r="AO19" s="545"/>
      <c r="AP19" s="556"/>
      <c r="AQ19" s="587"/>
      <c r="AR19" s="589"/>
      <c r="AS19" s="591"/>
      <c r="BE19"/>
    </row>
    <row r="20" spans="2:57">
      <c r="B20" s="592">
        <v>4</v>
      </c>
      <c r="C20" s="532"/>
      <c r="D20" s="406" t="s">
        <v>303</v>
      </c>
      <c r="E20" s="407"/>
      <c r="F20" s="407"/>
      <c r="G20" s="407"/>
      <c r="H20" s="407"/>
      <c r="I20" s="407"/>
      <c r="J20" s="407"/>
      <c r="K20" s="407"/>
      <c r="L20" s="407"/>
      <c r="M20" s="407"/>
      <c r="N20" s="407"/>
      <c r="O20" s="407"/>
      <c r="P20" s="408"/>
      <c r="Q20" s="409" t="s">
        <v>91</v>
      </c>
      <c r="R20" s="410"/>
      <c r="S20" s="410"/>
      <c r="T20" s="410"/>
      <c r="U20" s="410"/>
      <c r="V20" s="410"/>
      <c r="W20" s="410"/>
      <c r="X20" s="411"/>
      <c r="Y20" s="406" t="s">
        <v>82</v>
      </c>
      <c r="Z20" s="407"/>
      <c r="AA20" s="407"/>
      <c r="AB20" s="408"/>
      <c r="AC20" s="406"/>
      <c r="AD20" s="407"/>
      <c r="AE20" s="407"/>
      <c r="AF20" s="407"/>
      <c r="AG20" s="407"/>
      <c r="AH20" s="407"/>
      <c r="AI20" s="407"/>
      <c r="AJ20" s="408"/>
      <c r="AK20" s="406"/>
      <c r="AL20" s="407"/>
      <c r="AM20" s="407"/>
      <c r="AN20" s="408"/>
      <c r="AO20" s="542"/>
      <c r="AP20" s="554"/>
      <c r="AQ20" s="586"/>
      <c r="AR20" s="588"/>
      <c r="AS20" s="590"/>
      <c r="BE20"/>
    </row>
    <row r="21" spans="2:57" ht="31.5" customHeight="1">
      <c r="B21" s="592"/>
      <c r="C21" s="532"/>
      <c r="D21" s="412"/>
      <c r="E21" s="413"/>
      <c r="F21" s="413"/>
      <c r="G21" s="413"/>
      <c r="H21" s="413"/>
      <c r="I21" s="413"/>
      <c r="J21" s="413"/>
      <c r="K21" s="413"/>
      <c r="L21" s="413"/>
      <c r="M21" s="413"/>
      <c r="N21" s="413"/>
      <c r="O21" s="413"/>
      <c r="P21" s="414"/>
      <c r="Q21" s="412"/>
      <c r="R21" s="413"/>
      <c r="S21" s="413"/>
      <c r="T21" s="413"/>
      <c r="U21" s="413"/>
      <c r="V21" s="413"/>
      <c r="W21" s="413"/>
      <c r="X21" s="414"/>
      <c r="Y21" s="412" t="s">
        <v>304</v>
      </c>
      <c r="Z21" s="413"/>
      <c r="AA21" s="413"/>
      <c r="AB21" s="414"/>
      <c r="AC21" s="412"/>
      <c r="AD21" s="413"/>
      <c r="AE21" s="413"/>
      <c r="AF21" s="413"/>
      <c r="AG21" s="413"/>
      <c r="AH21" s="413"/>
      <c r="AI21" s="413"/>
      <c r="AJ21" s="414"/>
      <c r="AK21" s="412"/>
      <c r="AL21" s="413"/>
      <c r="AM21" s="413"/>
      <c r="AN21" s="414"/>
      <c r="AO21" s="545"/>
      <c r="AP21" s="556"/>
      <c r="AQ21" s="587"/>
      <c r="AR21" s="589"/>
      <c r="AS21" s="591"/>
      <c r="BE21"/>
    </row>
    <row r="22" spans="2:57">
      <c r="B22" s="592">
        <v>5</v>
      </c>
      <c r="C22" s="532"/>
      <c r="D22" s="406" t="s">
        <v>1363</v>
      </c>
      <c r="E22" s="407"/>
      <c r="F22" s="407"/>
      <c r="G22" s="407"/>
      <c r="H22" s="407"/>
      <c r="I22" s="407"/>
      <c r="J22" s="407"/>
      <c r="K22" s="407"/>
      <c r="L22" s="407"/>
      <c r="M22" s="407"/>
      <c r="N22" s="407"/>
      <c r="O22" s="407"/>
      <c r="P22" s="408"/>
      <c r="Q22" s="409" t="s">
        <v>1268</v>
      </c>
      <c r="R22" s="410"/>
      <c r="S22" s="410"/>
      <c r="T22" s="410"/>
      <c r="U22" s="410"/>
      <c r="V22" s="410"/>
      <c r="W22" s="410"/>
      <c r="X22" s="411"/>
      <c r="Y22" s="406" t="s">
        <v>83</v>
      </c>
      <c r="Z22" s="407"/>
      <c r="AA22" s="407"/>
      <c r="AB22" s="408"/>
      <c r="AC22" s="406"/>
      <c r="AD22" s="407"/>
      <c r="AE22" s="407"/>
      <c r="AF22" s="407"/>
      <c r="AG22" s="407"/>
      <c r="AH22" s="407"/>
      <c r="AI22" s="407"/>
      <c r="AJ22" s="408"/>
      <c r="AK22" s="406"/>
      <c r="AL22" s="407"/>
      <c r="AM22" s="407"/>
      <c r="AN22" s="408"/>
      <c r="AO22" s="542"/>
      <c r="AP22" s="554"/>
      <c r="AQ22" s="586"/>
      <c r="AR22" s="588"/>
      <c r="AS22" s="590"/>
      <c r="BE22"/>
    </row>
    <row r="23" spans="2:57" ht="31.5" customHeight="1">
      <c r="B23" s="592"/>
      <c r="C23" s="532"/>
      <c r="D23" s="412"/>
      <c r="E23" s="413"/>
      <c r="F23" s="413"/>
      <c r="G23" s="413"/>
      <c r="H23" s="413"/>
      <c r="I23" s="413"/>
      <c r="J23" s="413"/>
      <c r="K23" s="413"/>
      <c r="L23" s="413"/>
      <c r="M23" s="413"/>
      <c r="N23" s="413"/>
      <c r="O23" s="413"/>
      <c r="P23" s="414"/>
      <c r="Q23" s="412"/>
      <c r="R23" s="413"/>
      <c r="S23" s="413"/>
      <c r="T23" s="413"/>
      <c r="U23" s="413"/>
      <c r="V23" s="413"/>
      <c r="W23" s="413"/>
      <c r="X23" s="414"/>
      <c r="Y23" s="412" t="s">
        <v>305</v>
      </c>
      <c r="Z23" s="413"/>
      <c r="AA23" s="413"/>
      <c r="AB23" s="414"/>
      <c r="AC23" s="412"/>
      <c r="AD23" s="413"/>
      <c r="AE23" s="413"/>
      <c r="AF23" s="413"/>
      <c r="AG23" s="413"/>
      <c r="AH23" s="413"/>
      <c r="AI23" s="413"/>
      <c r="AJ23" s="414"/>
      <c r="AK23" s="412"/>
      <c r="AL23" s="413"/>
      <c r="AM23" s="413"/>
      <c r="AN23" s="414"/>
      <c r="AO23" s="545"/>
      <c r="AP23" s="556"/>
      <c r="AQ23" s="587"/>
      <c r="AR23" s="589"/>
      <c r="AS23" s="591"/>
      <c r="BE23"/>
    </row>
    <row r="24" spans="2:57">
      <c r="B24" s="592">
        <v>6</v>
      </c>
      <c r="C24" s="532"/>
      <c r="D24" s="406" t="s">
        <v>306</v>
      </c>
      <c r="E24" s="407"/>
      <c r="F24" s="407"/>
      <c r="G24" s="407"/>
      <c r="H24" s="407"/>
      <c r="I24" s="407"/>
      <c r="J24" s="407"/>
      <c r="K24" s="407"/>
      <c r="L24" s="407"/>
      <c r="M24" s="407"/>
      <c r="N24" s="407"/>
      <c r="O24" s="407"/>
      <c r="P24" s="408"/>
      <c r="Q24" s="409" t="s">
        <v>91</v>
      </c>
      <c r="R24" s="410"/>
      <c r="S24" s="410"/>
      <c r="T24" s="410"/>
      <c r="U24" s="410"/>
      <c r="V24" s="410"/>
      <c r="W24" s="410"/>
      <c r="X24" s="411"/>
      <c r="Y24" s="406" t="s">
        <v>24</v>
      </c>
      <c r="Z24" s="407"/>
      <c r="AA24" s="407"/>
      <c r="AB24" s="408"/>
      <c r="AC24" s="406"/>
      <c r="AD24" s="407"/>
      <c r="AE24" s="407"/>
      <c r="AF24" s="407"/>
      <c r="AG24" s="407"/>
      <c r="AH24" s="407"/>
      <c r="AI24" s="407"/>
      <c r="AJ24" s="408"/>
      <c r="AK24" s="406"/>
      <c r="AL24" s="407"/>
      <c r="AM24" s="407"/>
      <c r="AN24" s="408"/>
      <c r="AO24" s="542"/>
      <c r="AP24" s="554"/>
      <c r="AQ24" s="586"/>
      <c r="AR24" s="588"/>
      <c r="AS24" s="590"/>
      <c r="BE24"/>
    </row>
    <row r="25" spans="2:57" ht="33.75" customHeight="1">
      <c r="B25" s="592"/>
      <c r="C25" s="532"/>
      <c r="D25" s="412"/>
      <c r="E25" s="413"/>
      <c r="F25" s="413"/>
      <c r="G25" s="413"/>
      <c r="H25" s="413"/>
      <c r="I25" s="413"/>
      <c r="J25" s="413"/>
      <c r="K25" s="413"/>
      <c r="L25" s="413"/>
      <c r="M25" s="413"/>
      <c r="N25" s="413"/>
      <c r="O25" s="413"/>
      <c r="P25" s="414"/>
      <c r="Q25" s="412"/>
      <c r="R25" s="413"/>
      <c r="S25" s="413"/>
      <c r="T25" s="413"/>
      <c r="U25" s="413"/>
      <c r="V25" s="413"/>
      <c r="W25" s="413"/>
      <c r="X25" s="414"/>
      <c r="Y25" s="412" t="s">
        <v>305</v>
      </c>
      <c r="Z25" s="413"/>
      <c r="AA25" s="413"/>
      <c r="AB25" s="414"/>
      <c r="AC25" s="412"/>
      <c r="AD25" s="413"/>
      <c r="AE25" s="413"/>
      <c r="AF25" s="413"/>
      <c r="AG25" s="413"/>
      <c r="AH25" s="413"/>
      <c r="AI25" s="413"/>
      <c r="AJ25" s="414"/>
      <c r="AK25" s="412"/>
      <c r="AL25" s="413"/>
      <c r="AM25" s="413"/>
      <c r="AN25" s="414"/>
      <c r="AO25" s="545"/>
      <c r="AP25" s="556"/>
      <c r="AQ25" s="587"/>
      <c r="AR25" s="589"/>
      <c r="AS25" s="591"/>
      <c r="BE25"/>
    </row>
    <row r="26" spans="2:57">
      <c r="B26" s="592">
        <v>7</v>
      </c>
      <c r="C26" s="532"/>
      <c r="D26" s="406" t="s">
        <v>307</v>
      </c>
      <c r="E26" s="407"/>
      <c r="F26" s="407"/>
      <c r="G26" s="407"/>
      <c r="H26" s="407"/>
      <c r="I26" s="407"/>
      <c r="J26" s="407"/>
      <c r="K26" s="407"/>
      <c r="L26" s="407"/>
      <c r="M26" s="407"/>
      <c r="N26" s="407"/>
      <c r="O26" s="407"/>
      <c r="P26" s="408"/>
      <c r="Q26" s="409" t="s">
        <v>1739</v>
      </c>
      <c r="R26" s="410"/>
      <c r="S26" s="410"/>
      <c r="T26" s="410"/>
      <c r="U26" s="410"/>
      <c r="V26" s="410"/>
      <c r="W26" s="410"/>
      <c r="X26" s="411"/>
      <c r="Y26" s="406" t="s">
        <v>24</v>
      </c>
      <c r="Z26" s="407"/>
      <c r="AA26" s="407"/>
      <c r="AB26" s="408"/>
      <c r="AC26" s="406"/>
      <c r="AD26" s="407"/>
      <c r="AE26" s="407"/>
      <c r="AF26" s="407"/>
      <c r="AG26" s="407"/>
      <c r="AH26" s="407"/>
      <c r="AI26" s="407"/>
      <c r="AJ26" s="408"/>
      <c r="AK26" s="406"/>
      <c r="AL26" s="407"/>
      <c r="AM26" s="407"/>
      <c r="AN26" s="408"/>
      <c r="AO26" s="542"/>
      <c r="AP26" s="554"/>
      <c r="AQ26" s="586"/>
      <c r="AR26" s="588"/>
      <c r="AS26" s="590"/>
      <c r="BE26"/>
    </row>
    <row r="27" spans="2:57" ht="48" customHeight="1">
      <c r="B27" s="592"/>
      <c r="C27" s="532"/>
      <c r="D27" s="412"/>
      <c r="E27" s="413"/>
      <c r="F27" s="413"/>
      <c r="G27" s="413"/>
      <c r="H27" s="413"/>
      <c r="I27" s="413"/>
      <c r="J27" s="413"/>
      <c r="K27" s="413"/>
      <c r="L27" s="413"/>
      <c r="M27" s="413"/>
      <c r="N27" s="413"/>
      <c r="O27" s="413"/>
      <c r="P27" s="414"/>
      <c r="Q27" s="412"/>
      <c r="R27" s="413"/>
      <c r="S27" s="413"/>
      <c r="T27" s="413"/>
      <c r="U27" s="413"/>
      <c r="V27" s="413"/>
      <c r="W27" s="413"/>
      <c r="X27" s="414"/>
      <c r="Y27" s="412" t="s">
        <v>308</v>
      </c>
      <c r="Z27" s="413"/>
      <c r="AA27" s="413"/>
      <c r="AB27" s="414"/>
      <c r="AC27" s="412"/>
      <c r="AD27" s="413"/>
      <c r="AE27" s="413"/>
      <c r="AF27" s="413"/>
      <c r="AG27" s="413"/>
      <c r="AH27" s="413"/>
      <c r="AI27" s="413"/>
      <c r="AJ27" s="414"/>
      <c r="AK27" s="412"/>
      <c r="AL27" s="413"/>
      <c r="AM27" s="413"/>
      <c r="AN27" s="414"/>
      <c r="AO27" s="545"/>
      <c r="AP27" s="556"/>
      <c r="AQ27" s="587"/>
      <c r="AR27" s="589"/>
      <c r="AS27" s="591"/>
      <c r="BE27"/>
    </row>
    <row r="28" spans="2:57">
      <c r="B28" s="592">
        <v>8</v>
      </c>
      <c r="C28" s="532"/>
      <c r="D28" s="406" t="s">
        <v>310</v>
      </c>
      <c r="E28" s="407"/>
      <c r="F28" s="407"/>
      <c r="G28" s="407"/>
      <c r="H28" s="407"/>
      <c r="I28" s="407"/>
      <c r="J28" s="407"/>
      <c r="K28" s="407"/>
      <c r="L28" s="407"/>
      <c r="M28" s="407"/>
      <c r="N28" s="407"/>
      <c r="O28" s="407"/>
      <c r="P28" s="408"/>
      <c r="Q28" s="409" t="s">
        <v>91</v>
      </c>
      <c r="R28" s="410"/>
      <c r="S28" s="410"/>
      <c r="T28" s="410"/>
      <c r="U28" s="410"/>
      <c r="V28" s="410"/>
      <c r="W28" s="410"/>
      <c r="X28" s="411"/>
      <c r="Y28" s="406" t="s">
        <v>24</v>
      </c>
      <c r="Z28" s="407"/>
      <c r="AA28" s="407"/>
      <c r="AB28" s="408"/>
      <c r="AC28" s="406"/>
      <c r="AD28" s="407"/>
      <c r="AE28" s="407"/>
      <c r="AF28" s="407"/>
      <c r="AG28" s="407"/>
      <c r="AH28" s="407"/>
      <c r="AI28" s="407"/>
      <c r="AJ28" s="408"/>
      <c r="AK28" s="406"/>
      <c r="AL28" s="407"/>
      <c r="AM28" s="407"/>
      <c r="AN28" s="408"/>
      <c r="AO28" s="542"/>
      <c r="AP28" s="554"/>
      <c r="AQ28" s="586"/>
      <c r="AR28" s="588"/>
      <c r="AS28" s="590"/>
      <c r="BE28"/>
    </row>
    <row r="29" spans="2:57" ht="42.75" customHeight="1">
      <c r="B29" s="592"/>
      <c r="C29" s="532"/>
      <c r="D29" s="412"/>
      <c r="E29" s="413"/>
      <c r="F29" s="413"/>
      <c r="G29" s="413"/>
      <c r="H29" s="413"/>
      <c r="I29" s="413"/>
      <c r="J29" s="413"/>
      <c r="K29" s="413"/>
      <c r="L29" s="413"/>
      <c r="M29" s="413"/>
      <c r="N29" s="413"/>
      <c r="O29" s="413"/>
      <c r="P29" s="414"/>
      <c r="Q29" s="412"/>
      <c r="R29" s="413"/>
      <c r="S29" s="413"/>
      <c r="T29" s="413"/>
      <c r="U29" s="413"/>
      <c r="V29" s="413"/>
      <c r="W29" s="413"/>
      <c r="X29" s="414"/>
      <c r="Y29" s="412" t="s">
        <v>309</v>
      </c>
      <c r="Z29" s="413"/>
      <c r="AA29" s="413"/>
      <c r="AB29" s="414"/>
      <c r="AC29" s="412"/>
      <c r="AD29" s="413"/>
      <c r="AE29" s="413"/>
      <c r="AF29" s="413"/>
      <c r="AG29" s="413"/>
      <c r="AH29" s="413"/>
      <c r="AI29" s="413"/>
      <c r="AJ29" s="414"/>
      <c r="AK29" s="412"/>
      <c r="AL29" s="413"/>
      <c r="AM29" s="413"/>
      <c r="AN29" s="414"/>
      <c r="AO29" s="545"/>
      <c r="AP29" s="556"/>
      <c r="AQ29" s="587"/>
      <c r="AR29" s="589"/>
      <c r="AS29" s="591"/>
      <c r="BE29"/>
    </row>
    <row r="30" spans="2:57">
      <c r="B30" s="592">
        <v>9</v>
      </c>
      <c r="C30" s="532"/>
      <c r="D30" s="406" t="s">
        <v>311</v>
      </c>
      <c r="E30" s="407"/>
      <c r="F30" s="407"/>
      <c r="G30" s="407"/>
      <c r="H30" s="407"/>
      <c r="I30" s="407"/>
      <c r="J30" s="407"/>
      <c r="K30" s="407"/>
      <c r="L30" s="407"/>
      <c r="M30" s="407"/>
      <c r="N30" s="407"/>
      <c r="O30" s="407"/>
      <c r="P30" s="408"/>
      <c r="Q30" s="409" t="s">
        <v>91</v>
      </c>
      <c r="R30" s="410"/>
      <c r="S30" s="410"/>
      <c r="T30" s="410"/>
      <c r="U30" s="410"/>
      <c r="V30" s="410"/>
      <c r="W30" s="410"/>
      <c r="X30" s="411"/>
      <c r="Y30" s="406" t="s">
        <v>24</v>
      </c>
      <c r="Z30" s="407"/>
      <c r="AA30" s="407"/>
      <c r="AB30" s="408"/>
      <c r="AC30" s="406"/>
      <c r="AD30" s="407"/>
      <c r="AE30" s="407"/>
      <c r="AF30" s="407"/>
      <c r="AG30" s="407"/>
      <c r="AH30" s="407"/>
      <c r="AI30" s="407"/>
      <c r="AJ30" s="408"/>
      <c r="AK30" s="406"/>
      <c r="AL30" s="407"/>
      <c r="AM30" s="407"/>
      <c r="AN30" s="408"/>
      <c r="AO30" s="542"/>
      <c r="AP30" s="554"/>
      <c r="AQ30" s="586"/>
      <c r="AR30" s="588"/>
      <c r="AS30" s="590"/>
      <c r="BE30"/>
    </row>
    <row r="31" spans="2:57" ht="31.5" customHeight="1">
      <c r="B31" s="592"/>
      <c r="C31" s="532"/>
      <c r="D31" s="412"/>
      <c r="E31" s="413"/>
      <c r="F31" s="413"/>
      <c r="G31" s="413"/>
      <c r="H31" s="413"/>
      <c r="I31" s="413"/>
      <c r="J31" s="413"/>
      <c r="K31" s="413"/>
      <c r="L31" s="413"/>
      <c r="M31" s="413"/>
      <c r="N31" s="413"/>
      <c r="O31" s="413"/>
      <c r="P31" s="414"/>
      <c r="Q31" s="412"/>
      <c r="R31" s="413"/>
      <c r="S31" s="413"/>
      <c r="T31" s="413"/>
      <c r="U31" s="413"/>
      <c r="V31" s="413"/>
      <c r="W31" s="413"/>
      <c r="X31" s="414"/>
      <c r="Y31" s="412" t="s">
        <v>312</v>
      </c>
      <c r="Z31" s="413"/>
      <c r="AA31" s="413"/>
      <c r="AB31" s="414"/>
      <c r="AC31" s="412"/>
      <c r="AD31" s="413"/>
      <c r="AE31" s="413"/>
      <c r="AF31" s="413"/>
      <c r="AG31" s="413"/>
      <c r="AH31" s="413"/>
      <c r="AI31" s="413"/>
      <c r="AJ31" s="414"/>
      <c r="AK31" s="412"/>
      <c r="AL31" s="413"/>
      <c r="AM31" s="413"/>
      <c r="AN31" s="414"/>
      <c r="AO31" s="545"/>
      <c r="AP31" s="556"/>
      <c r="AQ31" s="587"/>
      <c r="AR31" s="589"/>
      <c r="AS31" s="591"/>
      <c r="BE31"/>
    </row>
    <row r="32" spans="2:57">
      <c r="B32" s="592">
        <v>10</v>
      </c>
      <c r="C32" s="532"/>
      <c r="D32" s="406" t="s">
        <v>313</v>
      </c>
      <c r="E32" s="407"/>
      <c r="F32" s="407"/>
      <c r="G32" s="407"/>
      <c r="H32" s="407"/>
      <c r="I32" s="407"/>
      <c r="J32" s="407"/>
      <c r="K32" s="407"/>
      <c r="L32" s="407"/>
      <c r="M32" s="407"/>
      <c r="N32" s="407"/>
      <c r="O32" s="407"/>
      <c r="P32" s="408"/>
      <c r="Q32" s="409" t="s">
        <v>91</v>
      </c>
      <c r="R32" s="410"/>
      <c r="S32" s="410"/>
      <c r="T32" s="410"/>
      <c r="U32" s="410"/>
      <c r="V32" s="410"/>
      <c r="W32" s="410"/>
      <c r="X32" s="411"/>
      <c r="Y32" s="406" t="s">
        <v>24</v>
      </c>
      <c r="Z32" s="407"/>
      <c r="AA32" s="407"/>
      <c r="AB32" s="408"/>
      <c r="AC32" s="406"/>
      <c r="AD32" s="407"/>
      <c r="AE32" s="407"/>
      <c r="AF32" s="407"/>
      <c r="AG32" s="407"/>
      <c r="AH32" s="407"/>
      <c r="AI32" s="407"/>
      <c r="AJ32" s="408"/>
      <c r="AK32" s="406"/>
      <c r="AL32" s="407"/>
      <c r="AM32" s="407"/>
      <c r="AN32" s="408"/>
      <c r="AO32" s="542"/>
      <c r="AP32" s="554"/>
      <c r="AQ32" s="586"/>
      <c r="AR32" s="588"/>
      <c r="AS32" s="590"/>
      <c r="BE32"/>
    </row>
    <row r="33" spans="2:57" ht="31.5" customHeight="1">
      <c r="B33" s="592"/>
      <c r="C33" s="532"/>
      <c r="D33" s="412"/>
      <c r="E33" s="413"/>
      <c r="F33" s="413"/>
      <c r="G33" s="413"/>
      <c r="H33" s="413"/>
      <c r="I33" s="413"/>
      <c r="J33" s="413"/>
      <c r="K33" s="413"/>
      <c r="L33" s="413"/>
      <c r="M33" s="413"/>
      <c r="N33" s="413"/>
      <c r="O33" s="413"/>
      <c r="P33" s="414"/>
      <c r="Q33" s="412"/>
      <c r="R33" s="413"/>
      <c r="S33" s="413"/>
      <c r="T33" s="413"/>
      <c r="U33" s="413"/>
      <c r="V33" s="413"/>
      <c r="W33" s="413"/>
      <c r="X33" s="414"/>
      <c r="Y33" s="412" t="s">
        <v>314</v>
      </c>
      <c r="Z33" s="413"/>
      <c r="AA33" s="413"/>
      <c r="AB33" s="414"/>
      <c r="AC33" s="412"/>
      <c r="AD33" s="413"/>
      <c r="AE33" s="413"/>
      <c r="AF33" s="413"/>
      <c r="AG33" s="413"/>
      <c r="AH33" s="413"/>
      <c r="AI33" s="413"/>
      <c r="AJ33" s="414"/>
      <c r="AK33" s="412"/>
      <c r="AL33" s="413"/>
      <c r="AM33" s="413"/>
      <c r="AN33" s="414"/>
      <c r="AO33" s="545"/>
      <c r="AP33" s="556"/>
      <c r="AQ33" s="587"/>
      <c r="AR33" s="589"/>
      <c r="AS33" s="591"/>
      <c r="BE33"/>
    </row>
    <row r="34" spans="2:57">
      <c r="B34" s="592">
        <v>11</v>
      </c>
      <c r="C34" s="532"/>
      <c r="D34" s="406" t="s">
        <v>315</v>
      </c>
      <c r="E34" s="407"/>
      <c r="F34" s="407"/>
      <c r="G34" s="407"/>
      <c r="H34" s="407"/>
      <c r="I34" s="407"/>
      <c r="J34" s="407"/>
      <c r="K34" s="407"/>
      <c r="L34" s="407"/>
      <c r="M34" s="407"/>
      <c r="N34" s="407"/>
      <c r="O34" s="407"/>
      <c r="P34" s="408"/>
      <c r="Q34" s="409" t="s">
        <v>91</v>
      </c>
      <c r="R34" s="410"/>
      <c r="S34" s="410"/>
      <c r="T34" s="410"/>
      <c r="U34" s="410"/>
      <c r="V34" s="410"/>
      <c r="W34" s="410"/>
      <c r="X34" s="411"/>
      <c r="Y34" s="406" t="s">
        <v>24</v>
      </c>
      <c r="Z34" s="407"/>
      <c r="AA34" s="407"/>
      <c r="AB34" s="408"/>
      <c r="AC34" s="406"/>
      <c r="AD34" s="407"/>
      <c r="AE34" s="407"/>
      <c r="AF34" s="407"/>
      <c r="AG34" s="407"/>
      <c r="AH34" s="407"/>
      <c r="AI34" s="407"/>
      <c r="AJ34" s="408"/>
      <c r="AK34" s="406"/>
      <c r="AL34" s="407"/>
      <c r="AM34" s="407"/>
      <c r="AN34" s="408"/>
      <c r="AO34" s="542"/>
      <c r="AP34" s="554"/>
      <c r="AQ34" s="586"/>
      <c r="AR34" s="588"/>
      <c r="AS34" s="590"/>
      <c r="BE34"/>
    </row>
    <row r="35" spans="2:57" ht="31.5"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t="s">
        <v>316</v>
      </c>
      <c r="Z35" s="413"/>
      <c r="AA35" s="413"/>
      <c r="AB35" s="414"/>
      <c r="AC35" s="412"/>
      <c r="AD35" s="413"/>
      <c r="AE35" s="413"/>
      <c r="AF35" s="413"/>
      <c r="AG35" s="413"/>
      <c r="AH35" s="413"/>
      <c r="AI35" s="413"/>
      <c r="AJ35" s="414"/>
      <c r="AK35" s="412"/>
      <c r="AL35" s="413"/>
      <c r="AM35" s="413"/>
      <c r="AN35" s="414"/>
      <c r="AO35" s="545"/>
      <c r="AP35" s="556"/>
      <c r="AQ35" s="587"/>
      <c r="AR35" s="589"/>
      <c r="AS35" s="591"/>
      <c r="BE35"/>
    </row>
    <row r="36" spans="2:57">
      <c r="B36" s="592">
        <v>12</v>
      </c>
      <c r="C36" s="532"/>
      <c r="D36" s="406" t="s">
        <v>317</v>
      </c>
      <c r="E36" s="407"/>
      <c r="F36" s="407"/>
      <c r="G36" s="407"/>
      <c r="H36" s="407"/>
      <c r="I36" s="407"/>
      <c r="J36" s="407"/>
      <c r="K36" s="407"/>
      <c r="L36" s="407"/>
      <c r="M36" s="407"/>
      <c r="N36" s="407"/>
      <c r="O36" s="407"/>
      <c r="P36" s="408"/>
      <c r="Q36" s="409" t="s">
        <v>91</v>
      </c>
      <c r="R36" s="410"/>
      <c r="S36" s="410"/>
      <c r="T36" s="410"/>
      <c r="U36" s="410"/>
      <c r="V36" s="410"/>
      <c r="W36" s="410"/>
      <c r="X36" s="411"/>
      <c r="Y36" s="406" t="s">
        <v>24</v>
      </c>
      <c r="Z36" s="407"/>
      <c r="AA36" s="407"/>
      <c r="AB36" s="408"/>
      <c r="AC36" s="406"/>
      <c r="AD36" s="407"/>
      <c r="AE36" s="407"/>
      <c r="AF36" s="407"/>
      <c r="AG36" s="407"/>
      <c r="AH36" s="407"/>
      <c r="AI36" s="407"/>
      <c r="AJ36" s="408"/>
      <c r="AK36" s="406"/>
      <c r="AL36" s="407"/>
      <c r="AM36" s="407"/>
      <c r="AN36" s="408"/>
      <c r="AO36" s="542"/>
      <c r="AP36" s="554"/>
      <c r="AQ36" s="586"/>
      <c r="AR36" s="588"/>
      <c r="AS36" s="590"/>
      <c r="BE36"/>
    </row>
    <row r="37" spans="2:57" ht="31.5"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t="s">
        <v>316</v>
      </c>
      <c r="Z37" s="413"/>
      <c r="AA37" s="413"/>
      <c r="AB37" s="414"/>
      <c r="AC37" s="412"/>
      <c r="AD37" s="413"/>
      <c r="AE37" s="413"/>
      <c r="AF37" s="413"/>
      <c r="AG37" s="413"/>
      <c r="AH37" s="413"/>
      <c r="AI37" s="413"/>
      <c r="AJ37" s="414"/>
      <c r="AK37" s="412"/>
      <c r="AL37" s="413"/>
      <c r="AM37" s="413"/>
      <c r="AN37" s="414"/>
      <c r="AO37" s="545"/>
      <c r="AP37" s="556"/>
      <c r="AQ37" s="587"/>
      <c r="AR37" s="589"/>
      <c r="AS37" s="591"/>
      <c r="BE37"/>
    </row>
    <row r="38" spans="2:57">
      <c r="B38" s="592">
        <v>13</v>
      </c>
      <c r="C38" s="532"/>
      <c r="D38" s="406" t="s">
        <v>701</v>
      </c>
      <c r="E38" s="407"/>
      <c r="F38" s="407"/>
      <c r="G38" s="407"/>
      <c r="H38" s="407"/>
      <c r="I38" s="407"/>
      <c r="J38" s="407"/>
      <c r="K38" s="407"/>
      <c r="L38" s="407"/>
      <c r="M38" s="407"/>
      <c r="N38" s="407"/>
      <c r="O38" s="407"/>
      <c r="P38" s="408"/>
      <c r="Q38" s="409" t="s">
        <v>91</v>
      </c>
      <c r="R38" s="410"/>
      <c r="S38" s="410"/>
      <c r="T38" s="410"/>
      <c r="U38" s="410"/>
      <c r="V38" s="410"/>
      <c r="W38" s="410"/>
      <c r="X38" s="411"/>
      <c r="Y38" s="406" t="s">
        <v>136</v>
      </c>
      <c r="Z38" s="407"/>
      <c r="AA38" s="407"/>
      <c r="AB38" s="408"/>
      <c r="AC38" s="406"/>
      <c r="AD38" s="407"/>
      <c r="AE38" s="407"/>
      <c r="AF38" s="407"/>
      <c r="AG38" s="407"/>
      <c r="AH38" s="407"/>
      <c r="AI38" s="407"/>
      <c r="AJ38" s="408"/>
      <c r="AK38" s="406"/>
      <c r="AL38" s="407"/>
      <c r="AM38" s="407"/>
      <c r="AN38" s="408"/>
      <c r="AO38" s="542"/>
      <c r="AP38" s="554"/>
      <c r="AQ38" s="586" t="s">
        <v>567</v>
      </c>
      <c r="AR38" s="588"/>
      <c r="AS38" s="590"/>
      <c r="BE38"/>
    </row>
    <row r="39" spans="2:57" ht="31.5"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t="s">
        <v>316</v>
      </c>
      <c r="Z39" s="413"/>
      <c r="AA39" s="413"/>
      <c r="AB39" s="414"/>
      <c r="AC39" s="412"/>
      <c r="AD39" s="413"/>
      <c r="AE39" s="413"/>
      <c r="AF39" s="413"/>
      <c r="AG39" s="413"/>
      <c r="AH39" s="413"/>
      <c r="AI39" s="413"/>
      <c r="AJ39" s="414"/>
      <c r="AK39" s="412"/>
      <c r="AL39" s="413"/>
      <c r="AM39" s="413"/>
      <c r="AN39" s="414"/>
      <c r="AO39" s="545"/>
      <c r="AP39" s="556"/>
      <c r="AQ39" s="587"/>
      <c r="AR39" s="589"/>
      <c r="AS39" s="591"/>
      <c r="BE39"/>
    </row>
    <row r="40" spans="2:57">
      <c r="B40" s="592">
        <v>14</v>
      </c>
      <c r="C40" s="532"/>
      <c r="D40" s="406" t="s">
        <v>1824</v>
      </c>
      <c r="E40" s="407"/>
      <c r="F40" s="407"/>
      <c r="G40" s="407"/>
      <c r="H40" s="407"/>
      <c r="I40" s="407"/>
      <c r="J40" s="407"/>
      <c r="K40" s="407"/>
      <c r="L40" s="407"/>
      <c r="M40" s="407"/>
      <c r="N40" s="407"/>
      <c r="O40" s="407"/>
      <c r="P40" s="408"/>
      <c r="Q40" s="409" t="s">
        <v>1739</v>
      </c>
      <c r="R40" s="410"/>
      <c r="S40" s="410"/>
      <c r="T40" s="410"/>
      <c r="U40" s="410"/>
      <c r="V40" s="410"/>
      <c r="W40" s="410"/>
      <c r="X40" s="411"/>
      <c r="Y40" s="406" t="s">
        <v>24</v>
      </c>
      <c r="Z40" s="407"/>
      <c r="AA40" s="407"/>
      <c r="AB40" s="408"/>
      <c r="AC40" s="406"/>
      <c r="AD40" s="407"/>
      <c r="AE40" s="407"/>
      <c r="AF40" s="407"/>
      <c r="AG40" s="407"/>
      <c r="AH40" s="407"/>
      <c r="AI40" s="407"/>
      <c r="AJ40" s="408"/>
      <c r="AK40" s="406"/>
      <c r="AL40" s="407"/>
      <c r="AM40" s="407"/>
      <c r="AN40" s="408"/>
      <c r="AO40" s="542"/>
      <c r="AP40" s="554"/>
      <c r="AQ40" s="586"/>
      <c r="AR40" s="588"/>
      <c r="AS40" s="590"/>
      <c r="BE40"/>
    </row>
    <row r="41" spans="2:57" ht="35.25"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t="s">
        <v>1365</v>
      </c>
      <c r="Z41" s="413"/>
      <c r="AA41" s="413"/>
      <c r="AB41" s="414"/>
      <c r="AC41" s="412"/>
      <c r="AD41" s="413"/>
      <c r="AE41" s="413"/>
      <c r="AF41" s="413"/>
      <c r="AG41" s="413"/>
      <c r="AH41" s="413"/>
      <c r="AI41" s="413"/>
      <c r="AJ41" s="414"/>
      <c r="AK41" s="412"/>
      <c r="AL41" s="413"/>
      <c r="AM41" s="413"/>
      <c r="AN41" s="414"/>
      <c r="AO41" s="545"/>
      <c r="AP41" s="556"/>
      <c r="AQ41" s="587"/>
      <c r="AR41" s="589"/>
      <c r="AS41" s="591"/>
      <c r="BE41"/>
    </row>
    <row r="42" spans="2:57">
      <c r="B42" s="592">
        <v>15</v>
      </c>
      <c r="C42" s="532"/>
      <c r="D42" s="406" t="s">
        <v>1364</v>
      </c>
      <c r="E42" s="407"/>
      <c r="F42" s="407"/>
      <c r="G42" s="407"/>
      <c r="H42" s="407"/>
      <c r="I42" s="407"/>
      <c r="J42" s="407"/>
      <c r="K42" s="407"/>
      <c r="L42" s="407"/>
      <c r="M42" s="407"/>
      <c r="N42" s="407"/>
      <c r="O42" s="407"/>
      <c r="P42" s="408"/>
      <c r="Q42" s="409" t="s">
        <v>91</v>
      </c>
      <c r="R42" s="410"/>
      <c r="S42" s="410"/>
      <c r="T42" s="410"/>
      <c r="U42" s="410"/>
      <c r="V42" s="410"/>
      <c r="W42" s="410"/>
      <c r="X42" s="411"/>
      <c r="Y42" s="406" t="s">
        <v>346</v>
      </c>
      <c r="Z42" s="407"/>
      <c r="AA42" s="407"/>
      <c r="AB42" s="408"/>
      <c r="AC42" s="406"/>
      <c r="AD42" s="407"/>
      <c r="AE42" s="407"/>
      <c r="AF42" s="407"/>
      <c r="AG42" s="407"/>
      <c r="AH42" s="407"/>
      <c r="AI42" s="407"/>
      <c r="AJ42" s="408"/>
      <c r="AK42" s="406"/>
      <c r="AL42" s="407"/>
      <c r="AM42" s="407"/>
      <c r="AN42" s="408"/>
      <c r="AO42" s="542"/>
      <c r="AP42" s="554"/>
      <c r="AQ42" s="586"/>
      <c r="AR42" s="588"/>
      <c r="AS42" s="590"/>
      <c r="BE42"/>
    </row>
    <row r="43" spans="2:57" ht="30.75"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t="s">
        <v>1365</v>
      </c>
      <c r="Z43" s="413"/>
      <c r="AA43" s="413"/>
      <c r="AB43" s="414"/>
      <c r="AC43" s="412"/>
      <c r="AD43" s="413"/>
      <c r="AE43" s="413"/>
      <c r="AF43" s="413"/>
      <c r="AG43" s="413"/>
      <c r="AH43" s="413"/>
      <c r="AI43" s="413"/>
      <c r="AJ43" s="414"/>
      <c r="AK43" s="412"/>
      <c r="AL43" s="413"/>
      <c r="AM43" s="413"/>
      <c r="AN43" s="414"/>
      <c r="AO43" s="545"/>
      <c r="AP43" s="556"/>
      <c r="AQ43" s="587"/>
      <c r="AR43" s="589"/>
      <c r="AS43" s="591"/>
      <c r="BE43"/>
    </row>
    <row r="44" spans="2:57" ht="22.5" customHeight="1">
      <c r="B44" s="592">
        <v>16</v>
      </c>
      <c r="C44" s="532"/>
      <c r="D44" s="406" t="s">
        <v>1741</v>
      </c>
      <c r="E44" s="407"/>
      <c r="F44" s="407"/>
      <c r="G44" s="407"/>
      <c r="H44" s="407"/>
      <c r="I44" s="407"/>
      <c r="J44" s="407"/>
      <c r="K44" s="407"/>
      <c r="L44" s="407"/>
      <c r="M44" s="407"/>
      <c r="N44" s="407"/>
      <c r="O44" s="407"/>
      <c r="P44" s="408"/>
      <c r="Q44" s="409" t="s">
        <v>91</v>
      </c>
      <c r="R44" s="410"/>
      <c r="S44" s="410"/>
      <c r="T44" s="410"/>
      <c r="U44" s="410"/>
      <c r="V44" s="410"/>
      <c r="W44" s="410"/>
      <c r="X44" s="411"/>
      <c r="Y44" s="406" t="s">
        <v>24</v>
      </c>
      <c r="Z44" s="407"/>
      <c r="AA44" s="407"/>
      <c r="AB44" s="408"/>
      <c r="AC44" s="406"/>
      <c r="AD44" s="407"/>
      <c r="AE44" s="407"/>
      <c r="AF44" s="407"/>
      <c r="AG44" s="407"/>
      <c r="AH44" s="407"/>
      <c r="AI44" s="407"/>
      <c r="AJ44" s="408"/>
      <c r="AK44" s="698"/>
      <c r="AL44" s="698"/>
      <c r="AM44" s="698"/>
      <c r="AN44" s="698"/>
      <c r="AO44" s="542"/>
      <c r="AP44" s="554"/>
      <c r="AQ44" s="586"/>
      <c r="AR44" s="588"/>
      <c r="AS44" s="590"/>
      <c r="BE44"/>
    </row>
    <row r="45" spans="2:57" ht="31.5" customHeight="1" thickBo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t="s">
        <v>1740</v>
      </c>
      <c r="Z45" s="413"/>
      <c r="AA45" s="413"/>
      <c r="AB45" s="414"/>
      <c r="AC45" s="412"/>
      <c r="AD45" s="413"/>
      <c r="AE45" s="413"/>
      <c r="AF45" s="413"/>
      <c r="AG45" s="413"/>
      <c r="AH45" s="413"/>
      <c r="AI45" s="413"/>
      <c r="AJ45" s="414"/>
      <c r="AK45" s="698"/>
      <c r="AL45" s="698"/>
      <c r="AM45" s="698"/>
      <c r="AN45" s="698"/>
      <c r="AO45" s="545"/>
      <c r="AP45" s="556"/>
      <c r="AQ45" s="587"/>
      <c r="AR45" s="589"/>
      <c r="AS45" s="591"/>
      <c r="BE45"/>
    </row>
    <row r="46" spans="2:57" ht="22.5" hidden="1" customHeight="1">
      <c r="B46" s="592">
        <v>7</v>
      </c>
      <c r="C46" s="532"/>
      <c r="D46" s="406"/>
      <c r="E46" s="407"/>
      <c r="F46" s="407"/>
      <c r="G46" s="407"/>
      <c r="H46" s="407"/>
      <c r="I46" s="407"/>
      <c r="J46" s="407"/>
      <c r="K46" s="407"/>
      <c r="L46" s="407"/>
      <c r="M46" s="407"/>
      <c r="N46" s="407"/>
      <c r="O46" s="407"/>
      <c r="P46" s="408"/>
      <c r="Q46" s="409"/>
      <c r="R46" s="410"/>
      <c r="S46" s="410"/>
      <c r="T46" s="410"/>
      <c r="U46" s="410"/>
      <c r="V46" s="410"/>
      <c r="W46" s="410"/>
      <c r="X46" s="411"/>
      <c r="Y46" s="406"/>
      <c r="Z46" s="407"/>
      <c r="AA46" s="407"/>
      <c r="AB46" s="408"/>
      <c r="AC46" s="406"/>
      <c r="AD46" s="407"/>
      <c r="AE46" s="407"/>
      <c r="AF46" s="408"/>
      <c r="AG46" s="406"/>
      <c r="AH46" s="407"/>
      <c r="AI46" s="407"/>
      <c r="AJ46" s="408"/>
      <c r="AK46" s="406"/>
      <c r="AL46" s="407"/>
      <c r="AM46" s="407"/>
      <c r="AN46" s="408"/>
      <c r="AO46" s="542"/>
      <c r="AP46" s="554"/>
      <c r="AQ46" s="586"/>
      <c r="AR46" s="588"/>
      <c r="AS46" s="590"/>
      <c r="BE46"/>
    </row>
    <row r="47" spans="2:57" ht="31.5" hidden="1"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c r="Z47" s="413"/>
      <c r="AA47" s="413"/>
      <c r="AB47" s="414"/>
      <c r="AC47" s="412"/>
      <c r="AD47" s="413"/>
      <c r="AE47" s="413"/>
      <c r="AF47" s="414"/>
      <c r="AG47" s="412"/>
      <c r="AH47" s="413"/>
      <c r="AI47" s="413"/>
      <c r="AJ47" s="414"/>
      <c r="AK47" s="412"/>
      <c r="AL47" s="413"/>
      <c r="AM47" s="413"/>
      <c r="AN47" s="414"/>
      <c r="AO47" s="545"/>
      <c r="AP47" s="556"/>
      <c r="AQ47" s="587"/>
      <c r="AR47" s="589"/>
      <c r="AS47" s="591"/>
      <c r="BE47"/>
    </row>
    <row r="48" spans="2:57" ht="25.5" hidden="1" customHeight="1">
      <c r="B48" s="592">
        <v>8</v>
      </c>
      <c r="C48" s="532"/>
      <c r="D48" s="406"/>
      <c r="E48" s="407"/>
      <c r="F48" s="407"/>
      <c r="G48" s="407"/>
      <c r="H48" s="407"/>
      <c r="I48" s="407"/>
      <c r="J48" s="407"/>
      <c r="K48" s="407"/>
      <c r="L48" s="407"/>
      <c r="M48" s="407"/>
      <c r="N48" s="407"/>
      <c r="O48" s="407"/>
      <c r="P48" s="408"/>
      <c r="Q48" s="409"/>
      <c r="R48" s="410"/>
      <c r="S48" s="410"/>
      <c r="T48" s="410"/>
      <c r="U48" s="410"/>
      <c r="V48" s="410"/>
      <c r="W48" s="410"/>
      <c r="X48" s="411"/>
      <c r="Y48" s="406"/>
      <c r="Z48" s="407"/>
      <c r="AA48" s="407"/>
      <c r="AB48" s="408"/>
      <c r="AC48" s="406"/>
      <c r="AD48" s="407"/>
      <c r="AE48" s="407"/>
      <c r="AF48" s="408"/>
      <c r="AG48" s="406"/>
      <c r="AH48" s="407"/>
      <c r="AI48" s="407"/>
      <c r="AJ48" s="408"/>
      <c r="AK48" s="406"/>
      <c r="AL48" s="407"/>
      <c r="AM48" s="407"/>
      <c r="AN48" s="408"/>
      <c r="AO48" s="542"/>
      <c r="AP48" s="554"/>
      <c r="AQ48" s="586"/>
      <c r="AR48" s="588"/>
      <c r="AS48" s="590"/>
      <c r="BE48"/>
    </row>
    <row r="49" spans="2:57" ht="61.5" hidden="1"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c r="Z49" s="413"/>
      <c r="AA49" s="413"/>
      <c r="AB49" s="414"/>
      <c r="AC49" s="412"/>
      <c r="AD49" s="413"/>
      <c r="AE49" s="413"/>
      <c r="AF49" s="414"/>
      <c r="AG49" s="412"/>
      <c r="AH49" s="413"/>
      <c r="AI49" s="413"/>
      <c r="AJ49" s="414"/>
      <c r="AK49" s="412"/>
      <c r="AL49" s="413"/>
      <c r="AM49" s="413"/>
      <c r="AN49" s="414"/>
      <c r="AO49" s="545"/>
      <c r="AP49" s="556"/>
      <c r="AQ49" s="587"/>
      <c r="AR49" s="589"/>
      <c r="AS49" s="591"/>
      <c r="BE49"/>
    </row>
    <row r="50" spans="2:57" ht="22.5" hidden="1" customHeight="1">
      <c r="B50" s="592">
        <v>9</v>
      </c>
      <c r="C50" s="532"/>
      <c r="D50" s="406"/>
      <c r="E50" s="407"/>
      <c r="F50" s="407"/>
      <c r="G50" s="407"/>
      <c r="H50" s="407"/>
      <c r="I50" s="407"/>
      <c r="J50" s="407"/>
      <c r="K50" s="407"/>
      <c r="L50" s="407"/>
      <c r="M50" s="407"/>
      <c r="N50" s="407"/>
      <c r="O50" s="407"/>
      <c r="P50" s="408"/>
      <c r="Q50" s="409"/>
      <c r="R50" s="410"/>
      <c r="S50" s="410"/>
      <c r="T50" s="410"/>
      <c r="U50" s="410"/>
      <c r="V50" s="410"/>
      <c r="W50" s="410"/>
      <c r="X50" s="411"/>
      <c r="Y50" s="406"/>
      <c r="Z50" s="407"/>
      <c r="AA50" s="407"/>
      <c r="AB50" s="408"/>
      <c r="AC50" s="406"/>
      <c r="AD50" s="407"/>
      <c r="AE50" s="407"/>
      <c r="AF50" s="408"/>
      <c r="AG50" s="406"/>
      <c r="AH50" s="407"/>
      <c r="AI50" s="407"/>
      <c r="AJ50" s="408"/>
      <c r="AK50" s="406"/>
      <c r="AL50" s="407"/>
      <c r="AM50" s="407"/>
      <c r="AN50" s="408"/>
      <c r="AO50" s="542"/>
      <c r="AP50" s="554"/>
      <c r="AQ50" s="586"/>
      <c r="AR50" s="588"/>
      <c r="AS50" s="590"/>
      <c r="BE50"/>
    </row>
    <row r="51" spans="2:57" ht="31.5" hidden="1"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c r="Z51" s="413"/>
      <c r="AA51" s="413"/>
      <c r="AB51" s="414"/>
      <c r="AC51" s="412"/>
      <c r="AD51" s="413"/>
      <c r="AE51" s="413"/>
      <c r="AF51" s="414"/>
      <c r="AG51" s="412"/>
      <c r="AH51" s="413"/>
      <c r="AI51" s="413"/>
      <c r="AJ51" s="414"/>
      <c r="AK51" s="412"/>
      <c r="AL51" s="413"/>
      <c r="AM51" s="413"/>
      <c r="AN51" s="414"/>
      <c r="AO51" s="545"/>
      <c r="AP51" s="556"/>
      <c r="AQ51" s="587"/>
      <c r="AR51" s="589"/>
      <c r="AS51" s="591"/>
      <c r="BE51"/>
    </row>
    <row r="52" spans="2:57" ht="22.5" hidden="1" customHeight="1">
      <c r="B52" s="592">
        <v>15</v>
      </c>
      <c r="C52" s="532"/>
      <c r="D52" s="406"/>
      <c r="E52" s="407"/>
      <c r="F52" s="407"/>
      <c r="G52" s="407"/>
      <c r="H52" s="407"/>
      <c r="I52" s="407"/>
      <c r="J52" s="407"/>
      <c r="K52" s="407"/>
      <c r="L52" s="407"/>
      <c r="M52" s="407"/>
      <c r="N52" s="407"/>
      <c r="O52" s="407"/>
      <c r="P52" s="408"/>
      <c r="Q52" s="409"/>
      <c r="R52" s="410"/>
      <c r="S52" s="410"/>
      <c r="T52" s="410"/>
      <c r="U52" s="410"/>
      <c r="V52" s="410"/>
      <c r="W52" s="410"/>
      <c r="X52" s="411"/>
      <c r="Y52" s="406"/>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hidden="1"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hidden="1" customHeight="1">
      <c r="B54" s="592">
        <v>16</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hidden="1" customHeight="1">
      <c r="B56" s="592">
        <v>17</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31.5" hidden="1"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hidden="1" customHeight="1">
      <c r="B58" s="592">
        <v>18</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19</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20</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21</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22</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23</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24</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c r="B71" s="592"/>
      <c r="C71" s="532"/>
      <c r="D71" s="412"/>
      <c r="E71" s="413"/>
      <c r="F71" s="413"/>
      <c r="G71" s="413"/>
      <c r="H71" s="413"/>
      <c r="I71" s="413"/>
      <c r="J71" s="413"/>
      <c r="K71" s="413"/>
      <c r="L71" s="413"/>
      <c r="M71" s="413"/>
      <c r="N71" s="413"/>
      <c r="O71" s="413"/>
      <c r="P71" s="414"/>
      <c r="Q71" s="412"/>
      <c r="R71" s="413"/>
      <c r="S71" s="413"/>
      <c r="T71" s="413"/>
      <c r="U71" s="413"/>
      <c r="V71" s="413"/>
      <c r="W71" s="413"/>
      <c r="X71" s="414"/>
      <c r="Y71" s="412"/>
      <c r="Z71" s="413"/>
      <c r="AA71" s="413"/>
      <c r="AB71" s="414"/>
      <c r="AC71" s="412"/>
      <c r="AD71" s="413"/>
      <c r="AE71" s="413"/>
      <c r="AF71" s="414"/>
      <c r="AG71" s="412"/>
      <c r="AH71" s="413"/>
      <c r="AI71" s="413"/>
      <c r="AJ71" s="414"/>
      <c r="AK71" s="412"/>
      <c r="AL71" s="413"/>
      <c r="AM71" s="413"/>
      <c r="AN71" s="414"/>
      <c r="AO71" s="545"/>
      <c r="AP71" s="556"/>
      <c r="AQ71" s="587"/>
      <c r="AR71" s="589"/>
      <c r="AS71" s="591"/>
      <c r="BE71"/>
    </row>
    <row r="72" spans="2:57" ht="22.5" hidden="1" customHeight="1">
      <c r="B72" s="592">
        <v>25</v>
      </c>
      <c r="C72" s="532"/>
      <c r="D72" s="406"/>
      <c r="E72" s="407"/>
      <c r="F72" s="407"/>
      <c r="G72" s="407"/>
      <c r="H72" s="407"/>
      <c r="I72" s="407"/>
      <c r="J72" s="407"/>
      <c r="K72" s="407"/>
      <c r="L72" s="407"/>
      <c r="M72" s="407"/>
      <c r="N72" s="407"/>
      <c r="O72" s="407"/>
      <c r="P72" s="408"/>
      <c r="Q72" s="409"/>
      <c r="R72" s="410"/>
      <c r="S72" s="410"/>
      <c r="T72" s="410"/>
      <c r="U72" s="410"/>
      <c r="V72" s="410"/>
      <c r="W72" s="410"/>
      <c r="X72" s="411"/>
      <c r="Y72" s="406"/>
      <c r="Z72" s="407"/>
      <c r="AA72" s="407"/>
      <c r="AB72" s="408"/>
      <c r="AC72" s="406"/>
      <c r="AD72" s="407"/>
      <c r="AE72" s="407"/>
      <c r="AF72" s="408"/>
      <c r="AG72" s="406"/>
      <c r="AH72" s="407"/>
      <c r="AI72" s="407"/>
      <c r="AJ72" s="408"/>
      <c r="AK72" s="406"/>
      <c r="AL72" s="407"/>
      <c r="AM72" s="407"/>
      <c r="AN72" s="408"/>
      <c r="AO72" s="542"/>
      <c r="AP72" s="554"/>
      <c r="AQ72" s="586"/>
      <c r="AR72" s="588"/>
      <c r="AS72" s="590"/>
      <c r="BE72"/>
    </row>
    <row r="73" spans="2:57" ht="31.5" hidden="1" customHeight="1">
      <c r="B73" s="592"/>
      <c r="C73" s="532"/>
      <c r="D73" s="412"/>
      <c r="E73" s="413"/>
      <c r="F73" s="413"/>
      <c r="G73" s="413"/>
      <c r="H73" s="413"/>
      <c r="I73" s="413"/>
      <c r="J73" s="413"/>
      <c r="K73" s="413"/>
      <c r="L73" s="413"/>
      <c r="M73" s="413"/>
      <c r="N73" s="413"/>
      <c r="O73" s="413"/>
      <c r="P73" s="414"/>
      <c r="Q73" s="412"/>
      <c r="R73" s="413"/>
      <c r="S73" s="413"/>
      <c r="T73" s="413"/>
      <c r="U73" s="413"/>
      <c r="V73" s="413"/>
      <c r="W73" s="413"/>
      <c r="X73" s="414"/>
      <c r="Y73" s="412"/>
      <c r="Z73" s="413"/>
      <c r="AA73" s="413"/>
      <c r="AB73" s="414"/>
      <c r="AC73" s="412"/>
      <c r="AD73" s="413"/>
      <c r="AE73" s="413"/>
      <c r="AF73" s="414"/>
      <c r="AG73" s="412"/>
      <c r="AH73" s="413"/>
      <c r="AI73" s="413"/>
      <c r="AJ73" s="414"/>
      <c r="AK73" s="412"/>
      <c r="AL73" s="413"/>
      <c r="AM73" s="413"/>
      <c r="AN73" s="414"/>
      <c r="AO73" s="545"/>
      <c r="AP73" s="556"/>
      <c r="AQ73" s="587"/>
      <c r="AR73" s="589"/>
      <c r="AS73" s="591"/>
      <c r="BE73"/>
    </row>
    <row r="74" spans="2:57" ht="22.5" hidden="1" customHeight="1">
      <c r="B74" s="592">
        <v>26</v>
      </c>
      <c r="C74" s="532"/>
      <c r="D74" s="406"/>
      <c r="E74" s="407"/>
      <c r="F74" s="407"/>
      <c r="G74" s="407"/>
      <c r="H74" s="407"/>
      <c r="I74" s="407"/>
      <c r="J74" s="407"/>
      <c r="K74" s="407"/>
      <c r="L74" s="407"/>
      <c r="M74" s="407"/>
      <c r="N74" s="407"/>
      <c r="O74" s="407"/>
      <c r="P74" s="408"/>
      <c r="Q74" s="409"/>
      <c r="R74" s="410"/>
      <c r="S74" s="410"/>
      <c r="T74" s="410"/>
      <c r="U74" s="410"/>
      <c r="V74" s="410"/>
      <c r="W74" s="410"/>
      <c r="X74" s="411"/>
      <c r="Y74" s="406"/>
      <c r="Z74" s="407"/>
      <c r="AA74" s="407"/>
      <c r="AB74" s="408"/>
      <c r="AC74" s="406"/>
      <c r="AD74" s="407"/>
      <c r="AE74" s="407"/>
      <c r="AF74" s="408"/>
      <c r="AG74" s="406"/>
      <c r="AH74" s="407"/>
      <c r="AI74" s="407"/>
      <c r="AJ74" s="408"/>
      <c r="AK74" s="406"/>
      <c r="AL74" s="407"/>
      <c r="AM74" s="407"/>
      <c r="AN74" s="408"/>
      <c r="AO74" s="542"/>
      <c r="AP74" s="554"/>
      <c r="AQ74" s="586"/>
      <c r="AR74" s="588"/>
      <c r="AS74" s="590"/>
      <c r="BE74"/>
    </row>
    <row r="75" spans="2:57" ht="31.5" hidden="1" customHeight="1">
      <c r="B75" s="592"/>
      <c r="C75" s="532"/>
      <c r="D75" s="412"/>
      <c r="E75" s="413"/>
      <c r="F75" s="413"/>
      <c r="G75" s="413"/>
      <c r="H75" s="413"/>
      <c r="I75" s="413"/>
      <c r="J75" s="413"/>
      <c r="K75" s="413"/>
      <c r="L75" s="413"/>
      <c r="M75" s="413"/>
      <c r="N75" s="413"/>
      <c r="O75" s="413"/>
      <c r="P75" s="414"/>
      <c r="Q75" s="412"/>
      <c r="R75" s="413"/>
      <c r="S75" s="413"/>
      <c r="T75" s="413"/>
      <c r="U75" s="413"/>
      <c r="V75" s="413"/>
      <c r="W75" s="413"/>
      <c r="X75" s="414"/>
      <c r="Y75" s="412"/>
      <c r="Z75" s="413"/>
      <c r="AA75" s="413"/>
      <c r="AB75" s="414"/>
      <c r="AC75" s="412"/>
      <c r="AD75" s="413"/>
      <c r="AE75" s="413"/>
      <c r="AF75" s="414"/>
      <c r="AG75" s="412"/>
      <c r="AH75" s="413"/>
      <c r="AI75" s="413"/>
      <c r="AJ75" s="414"/>
      <c r="AK75" s="412"/>
      <c r="AL75" s="413"/>
      <c r="AM75" s="413"/>
      <c r="AN75" s="414"/>
      <c r="AO75" s="545"/>
      <c r="AP75" s="556"/>
      <c r="AQ75" s="587"/>
      <c r="AR75" s="589"/>
      <c r="AS75" s="591"/>
      <c r="BE75"/>
    </row>
    <row r="76" spans="2:57" ht="22.5" hidden="1" customHeight="1">
      <c r="B76" s="592">
        <v>27</v>
      </c>
      <c r="C76" s="532"/>
      <c r="D76" s="406"/>
      <c r="E76" s="407"/>
      <c r="F76" s="407"/>
      <c r="G76" s="407"/>
      <c r="H76" s="407"/>
      <c r="I76" s="407"/>
      <c r="J76" s="407"/>
      <c r="K76" s="407"/>
      <c r="L76" s="407"/>
      <c r="M76" s="407"/>
      <c r="N76" s="407"/>
      <c r="O76" s="407"/>
      <c r="P76" s="408"/>
      <c r="Q76" s="409"/>
      <c r="R76" s="410"/>
      <c r="S76" s="410"/>
      <c r="T76" s="410"/>
      <c r="U76" s="410"/>
      <c r="V76" s="410"/>
      <c r="W76" s="410"/>
      <c r="X76" s="411"/>
      <c r="Y76" s="406"/>
      <c r="Z76" s="407"/>
      <c r="AA76" s="407"/>
      <c r="AB76" s="408"/>
      <c r="AC76" s="406"/>
      <c r="AD76" s="407"/>
      <c r="AE76" s="407"/>
      <c r="AF76" s="408"/>
      <c r="AG76" s="406"/>
      <c r="AH76" s="407"/>
      <c r="AI76" s="407"/>
      <c r="AJ76" s="408"/>
      <c r="AK76" s="406"/>
      <c r="AL76" s="407"/>
      <c r="AM76" s="407"/>
      <c r="AN76" s="408"/>
      <c r="AO76" s="542"/>
      <c r="AP76" s="554"/>
      <c r="AQ76" s="586"/>
      <c r="AR76" s="588"/>
      <c r="AS76" s="590"/>
      <c r="BE76"/>
    </row>
    <row r="77" spans="2:57" ht="31.5" hidden="1" customHeight="1">
      <c r="B77" s="592"/>
      <c r="C77" s="532"/>
      <c r="D77" s="412"/>
      <c r="E77" s="413"/>
      <c r="F77" s="413"/>
      <c r="G77" s="413"/>
      <c r="H77" s="413"/>
      <c r="I77" s="413"/>
      <c r="J77" s="413"/>
      <c r="K77" s="413"/>
      <c r="L77" s="413"/>
      <c r="M77" s="413"/>
      <c r="N77" s="413"/>
      <c r="O77" s="413"/>
      <c r="P77" s="414"/>
      <c r="Q77" s="412"/>
      <c r="R77" s="413"/>
      <c r="S77" s="413"/>
      <c r="T77" s="413"/>
      <c r="U77" s="413"/>
      <c r="V77" s="413"/>
      <c r="W77" s="413"/>
      <c r="X77" s="414"/>
      <c r="Y77" s="412"/>
      <c r="Z77" s="413"/>
      <c r="AA77" s="413"/>
      <c r="AB77" s="414"/>
      <c r="AC77" s="412"/>
      <c r="AD77" s="413"/>
      <c r="AE77" s="413"/>
      <c r="AF77" s="414"/>
      <c r="AG77" s="412"/>
      <c r="AH77" s="413"/>
      <c r="AI77" s="413"/>
      <c r="AJ77" s="414"/>
      <c r="AK77" s="412"/>
      <c r="AL77" s="413"/>
      <c r="AM77" s="413"/>
      <c r="AN77" s="414"/>
      <c r="AO77" s="545"/>
      <c r="AP77" s="556"/>
      <c r="AQ77" s="587"/>
      <c r="AR77" s="589"/>
      <c r="AS77" s="591"/>
      <c r="BE77"/>
    </row>
    <row r="78" spans="2:57" ht="22.5" hidden="1" customHeight="1">
      <c r="B78" s="592">
        <v>28</v>
      </c>
      <c r="C78" s="532"/>
      <c r="D78" s="406"/>
      <c r="E78" s="407"/>
      <c r="F78" s="407"/>
      <c r="G78" s="407"/>
      <c r="H78" s="407"/>
      <c r="I78" s="407"/>
      <c r="J78" s="407"/>
      <c r="K78" s="407"/>
      <c r="L78" s="407"/>
      <c r="M78" s="407"/>
      <c r="N78" s="407"/>
      <c r="O78" s="407"/>
      <c r="P78" s="408"/>
      <c r="Q78" s="409"/>
      <c r="R78" s="410"/>
      <c r="S78" s="410"/>
      <c r="T78" s="410"/>
      <c r="U78" s="410"/>
      <c r="V78" s="410"/>
      <c r="W78" s="410"/>
      <c r="X78" s="411"/>
      <c r="Y78" s="406"/>
      <c r="Z78" s="407"/>
      <c r="AA78" s="407"/>
      <c r="AB78" s="408"/>
      <c r="AC78" s="406"/>
      <c r="AD78" s="407"/>
      <c r="AE78" s="407"/>
      <c r="AF78" s="408"/>
      <c r="AG78" s="406"/>
      <c r="AH78" s="407"/>
      <c r="AI78" s="407"/>
      <c r="AJ78" s="408"/>
      <c r="AK78" s="406"/>
      <c r="AL78" s="407"/>
      <c r="AM78" s="407"/>
      <c r="AN78" s="408"/>
      <c r="AO78" s="542"/>
      <c r="AP78" s="554"/>
      <c r="AQ78" s="586"/>
      <c r="AR78" s="588"/>
      <c r="AS78" s="590"/>
      <c r="BE78"/>
    </row>
    <row r="79" spans="2:57" ht="31.5" hidden="1" customHeight="1">
      <c r="B79" s="592"/>
      <c r="C79" s="532"/>
      <c r="D79" s="412"/>
      <c r="E79" s="413"/>
      <c r="F79" s="413"/>
      <c r="G79" s="413"/>
      <c r="H79" s="413"/>
      <c r="I79" s="413"/>
      <c r="J79" s="413"/>
      <c r="K79" s="413"/>
      <c r="L79" s="413"/>
      <c r="M79" s="413"/>
      <c r="N79" s="413"/>
      <c r="O79" s="413"/>
      <c r="P79" s="414"/>
      <c r="Q79" s="412"/>
      <c r="R79" s="413"/>
      <c r="S79" s="413"/>
      <c r="T79" s="413"/>
      <c r="U79" s="413"/>
      <c r="V79" s="413"/>
      <c r="W79" s="413"/>
      <c r="X79" s="414"/>
      <c r="Y79" s="412"/>
      <c r="Z79" s="413"/>
      <c r="AA79" s="413"/>
      <c r="AB79" s="414"/>
      <c r="AC79" s="412"/>
      <c r="AD79" s="413"/>
      <c r="AE79" s="413"/>
      <c r="AF79" s="414"/>
      <c r="AG79" s="412"/>
      <c r="AH79" s="413"/>
      <c r="AI79" s="413"/>
      <c r="AJ79" s="414"/>
      <c r="AK79" s="412"/>
      <c r="AL79" s="413"/>
      <c r="AM79" s="413"/>
      <c r="AN79" s="414"/>
      <c r="AO79" s="545"/>
      <c r="AP79" s="556"/>
      <c r="AQ79" s="587"/>
      <c r="AR79" s="589"/>
      <c r="AS79" s="591"/>
      <c r="BE79"/>
    </row>
    <row r="80" spans="2:57" ht="22.5" hidden="1" customHeight="1">
      <c r="B80" s="592">
        <v>29</v>
      </c>
      <c r="C80" s="532"/>
      <c r="D80" s="406"/>
      <c r="E80" s="407"/>
      <c r="F80" s="407"/>
      <c r="G80" s="407"/>
      <c r="H80" s="407"/>
      <c r="I80" s="407"/>
      <c r="J80" s="407"/>
      <c r="K80" s="407"/>
      <c r="L80" s="407"/>
      <c r="M80" s="407"/>
      <c r="N80" s="407"/>
      <c r="O80" s="407"/>
      <c r="P80" s="408"/>
      <c r="Q80" s="409"/>
      <c r="R80" s="410"/>
      <c r="S80" s="410"/>
      <c r="T80" s="410"/>
      <c r="U80" s="410"/>
      <c r="V80" s="410"/>
      <c r="W80" s="410"/>
      <c r="X80" s="411"/>
      <c r="Y80" s="406"/>
      <c r="Z80" s="407"/>
      <c r="AA80" s="407"/>
      <c r="AB80" s="408"/>
      <c r="AC80" s="406"/>
      <c r="AD80" s="407"/>
      <c r="AE80" s="407"/>
      <c r="AF80" s="408"/>
      <c r="AG80" s="406"/>
      <c r="AH80" s="407"/>
      <c r="AI80" s="407"/>
      <c r="AJ80" s="408"/>
      <c r="AK80" s="406"/>
      <c r="AL80" s="407"/>
      <c r="AM80" s="407"/>
      <c r="AN80" s="408"/>
      <c r="AO80" s="542"/>
      <c r="AP80" s="554"/>
      <c r="AQ80" s="586"/>
      <c r="AR80" s="588"/>
      <c r="AS80" s="590"/>
      <c r="BE80"/>
    </row>
    <row r="81" spans="2:57" ht="31.5" hidden="1" customHeight="1">
      <c r="B81" s="592"/>
      <c r="C81" s="532"/>
      <c r="D81" s="412"/>
      <c r="E81" s="413"/>
      <c r="F81" s="413"/>
      <c r="G81" s="413"/>
      <c r="H81" s="413"/>
      <c r="I81" s="413"/>
      <c r="J81" s="413"/>
      <c r="K81" s="413"/>
      <c r="L81" s="413"/>
      <c r="M81" s="413"/>
      <c r="N81" s="413"/>
      <c r="O81" s="413"/>
      <c r="P81" s="414"/>
      <c r="Q81" s="412"/>
      <c r="R81" s="413"/>
      <c r="S81" s="413"/>
      <c r="T81" s="413"/>
      <c r="U81" s="413"/>
      <c r="V81" s="413"/>
      <c r="W81" s="413"/>
      <c r="X81" s="414"/>
      <c r="Y81" s="412"/>
      <c r="Z81" s="413"/>
      <c r="AA81" s="413"/>
      <c r="AB81" s="414"/>
      <c r="AC81" s="412"/>
      <c r="AD81" s="413"/>
      <c r="AE81" s="413"/>
      <c r="AF81" s="414"/>
      <c r="AG81" s="412"/>
      <c r="AH81" s="413"/>
      <c r="AI81" s="413"/>
      <c r="AJ81" s="414"/>
      <c r="AK81" s="412"/>
      <c r="AL81" s="413"/>
      <c r="AM81" s="413"/>
      <c r="AN81" s="414"/>
      <c r="AO81" s="545"/>
      <c r="AP81" s="556"/>
      <c r="AQ81" s="587"/>
      <c r="AR81" s="589"/>
      <c r="AS81" s="591"/>
      <c r="BE81"/>
    </row>
    <row r="82" spans="2:57" ht="21.75" hidden="1" customHeight="1">
      <c r="B82" s="592">
        <v>16</v>
      </c>
      <c r="C82" s="532"/>
      <c r="D82" s="406" t="s">
        <v>1906</v>
      </c>
      <c r="E82" s="407"/>
      <c r="F82" s="407"/>
      <c r="G82" s="407"/>
      <c r="H82" s="407"/>
      <c r="I82" s="407"/>
      <c r="J82" s="407"/>
      <c r="K82" s="407"/>
      <c r="L82" s="407"/>
      <c r="M82" s="407"/>
      <c r="N82" s="407"/>
      <c r="O82" s="407"/>
      <c r="P82" s="408"/>
      <c r="Q82" s="409" t="s">
        <v>1742</v>
      </c>
      <c r="R82" s="410"/>
      <c r="S82" s="410"/>
      <c r="T82" s="410"/>
      <c r="U82" s="410"/>
      <c r="V82" s="410"/>
      <c r="W82" s="410"/>
      <c r="X82" s="411"/>
      <c r="Y82" s="406" t="s">
        <v>24</v>
      </c>
      <c r="Z82" s="407"/>
      <c r="AA82" s="407"/>
      <c r="AB82" s="408"/>
      <c r="AC82" s="406"/>
      <c r="AD82" s="407"/>
      <c r="AE82" s="407"/>
      <c r="AF82" s="408"/>
      <c r="AG82" s="406"/>
      <c r="AH82" s="407"/>
      <c r="AI82" s="407"/>
      <c r="AJ82" s="408"/>
      <c r="AK82" s="406"/>
      <c r="AL82" s="407"/>
      <c r="AM82" s="407"/>
      <c r="AN82" s="408"/>
      <c r="AO82" s="542"/>
      <c r="AP82" s="554"/>
      <c r="AQ82" s="586"/>
      <c r="AR82" s="588"/>
      <c r="AS82" s="590"/>
      <c r="BE82"/>
    </row>
    <row r="83" spans="2:57" ht="23.25" hidden="1" customHeight="1" thickBot="1">
      <c r="B83" s="610"/>
      <c r="C83" s="611"/>
      <c r="D83" s="581"/>
      <c r="E83" s="582"/>
      <c r="F83" s="582"/>
      <c r="G83" s="582"/>
      <c r="H83" s="582"/>
      <c r="I83" s="582"/>
      <c r="J83" s="582"/>
      <c r="K83" s="582"/>
      <c r="L83" s="582"/>
      <c r="M83" s="582"/>
      <c r="N83" s="582"/>
      <c r="O83" s="582"/>
      <c r="P83" s="583"/>
      <c r="Q83" s="412"/>
      <c r="R83" s="413"/>
      <c r="S83" s="413"/>
      <c r="T83" s="413"/>
      <c r="U83" s="413"/>
      <c r="V83" s="413"/>
      <c r="W83" s="413"/>
      <c r="X83" s="414"/>
      <c r="Y83" s="581" t="s">
        <v>1740</v>
      </c>
      <c r="Z83" s="582"/>
      <c r="AA83" s="582"/>
      <c r="AB83" s="583"/>
      <c r="AC83" s="581"/>
      <c r="AD83" s="582"/>
      <c r="AE83" s="582"/>
      <c r="AF83" s="583"/>
      <c r="AG83" s="581"/>
      <c r="AH83" s="582"/>
      <c r="AI83" s="582"/>
      <c r="AJ83" s="583"/>
      <c r="AK83" s="581"/>
      <c r="AL83" s="582"/>
      <c r="AM83" s="582"/>
      <c r="AN83" s="583"/>
      <c r="AO83" s="481"/>
      <c r="AP83" s="606"/>
      <c r="AQ83" s="607"/>
      <c r="AR83" s="608"/>
      <c r="AS83" s="609"/>
      <c r="BE83"/>
    </row>
    <row r="84" spans="2:57" ht="23.25" customHeight="1" thickBot="1">
      <c r="B84" s="612" t="s">
        <v>36</v>
      </c>
      <c r="C84" s="613"/>
      <c r="D84" s="613"/>
      <c r="E84" s="613"/>
      <c r="F84" s="613"/>
      <c r="G84" s="613"/>
      <c r="H84" s="613"/>
      <c r="I84" s="613"/>
      <c r="J84" s="613"/>
      <c r="K84" s="613"/>
      <c r="L84" s="613"/>
      <c r="M84" s="613"/>
      <c r="N84" s="613"/>
      <c r="O84" s="613"/>
      <c r="P84" s="613"/>
      <c r="Q84" s="613"/>
      <c r="R84" s="613"/>
      <c r="S84" s="613"/>
      <c r="T84" s="613"/>
      <c r="U84" s="613"/>
      <c r="V84" s="613"/>
      <c r="W84" s="613"/>
      <c r="X84" s="613"/>
      <c r="Y84" s="613"/>
      <c r="Z84" s="613"/>
      <c r="AA84" s="613"/>
      <c r="AB84" s="613"/>
      <c r="AC84" s="613"/>
      <c r="AD84" s="613"/>
      <c r="AE84" s="613"/>
      <c r="AF84" s="613"/>
      <c r="AG84" s="613"/>
      <c r="AH84" s="613"/>
      <c r="AI84" s="613"/>
      <c r="AJ84" s="613"/>
      <c r="AK84" s="613"/>
      <c r="AL84" s="613"/>
      <c r="AM84" s="613"/>
      <c r="AN84" s="613"/>
      <c r="AO84" s="613"/>
      <c r="AP84" s="613"/>
      <c r="AQ84" s="613"/>
      <c r="AR84" s="613"/>
      <c r="AS84" s="616"/>
      <c r="BE84"/>
    </row>
    <row r="85" spans="2:57" ht="23.25" customHeight="1">
      <c r="B85" s="699">
        <v>43466</v>
      </c>
      <c r="C85" s="700"/>
      <c r="D85" s="700"/>
      <c r="E85" s="700"/>
      <c r="F85" s="700"/>
      <c r="G85" s="700"/>
      <c r="H85" s="700"/>
      <c r="I85" s="700"/>
      <c r="J85" s="700"/>
      <c r="K85" s="700"/>
      <c r="L85" s="700"/>
      <c r="M85" s="700"/>
      <c r="N85" s="700"/>
      <c r="O85" s="700"/>
      <c r="P85" s="700"/>
      <c r="Q85" s="700"/>
      <c r="R85" s="700"/>
      <c r="S85" s="700"/>
      <c r="T85" s="700"/>
      <c r="U85" s="700"/>
      <c r="V85" s="700"/>
      <c r="W85" s="700"/>
      <c r="X85" s="700"/>
      <c r="Y85" s="700"/>
      <c r="Z85" s="700"/>
      <c r="AA85" s="700"/>
      <c r="AB85" s="700"/>
      <c r="AC85" s="700"/>
      <c r="AD85" s="700"/>
      <c r="AE85" s="700"/>
      <c r="AF85" s="700"/>
      <c r="AG85" s="700"/>
      <c r="AH85" s="700"/>
      <c r="AI85" s="700"/>
      <c r="AJ85" s="700"/>
      <c r="AK85" s="700"/>
      <c r="AL85" s="700"/>
      <c r="AM85" s="700"/>
      <c r="AN85" s="700"/>
      <c r="AO85" s="700"/>
      <c r="AP85" s="700"/>
      <c r="AQ85" s="700"/>
      <c r="AR85" s="700"/>
      <c r="AS85" s="701"/>
      <c r="BE85"/>
    </row>
    <row r="86" spans="2:57" ht="46.5" hidden="1" customHeight="1">
      <c r="B86" s="702"/>
      <c r="C86" s="703"/>
      <c r="D86" s="703"/>
      <c r="E86" s="703"/>
      <c r="F86" s="703"/>
      <c r="G86" s="703"/>
      <c r="H86" s="703"/>
      <c r="I86" s="703"/>
      <c r="J86" s="703"/>
      <c r="K86" s="703"/>
      <c r="L86" s="703"/>
      <c r="M86" s="703"/>
      <c r="N86" s="703"/>
      <c r="O86" s="703"/>
      <c r="P86" s="703"/>
      <c r="Q86" s="703"/>
      <c r="R86" s="703"/>
      <c r="S86" s="703"/>
      <c r="T86" s="703"/>
      <c r="U86" s="703"/>
      <c r="V86" s="703"/>
      <c r="W86" s="703"/>
      <c r="X86" s="703"/>
      <c r="Y86" s="703"/>
      <c r="Z86" s="703"/>
      <c r="AA86" s="703"/>
      <c r="AB86" s="703"/>
      <c r="AC86" s="703"/>
      <c r="AD86" s="703"/>
      <c r="AE86" s="703"/>
      <c r="AF86" s="703"/>
      <c r="AG86" s="703"/>
      <c r="AH86" s="703"/>
      <c r="AI86" s="703"/>
      <c r="AJ86" s="703"/>
      <c r="AK86" s="703"/>
      <c r="AL86" s="703"/>
      <c r="AM86" s="703"/>
      <c r="AN86" s="703"/>
      <c r="AO86" s="703"/>
      <c r="AP86" s="703"/>
      <c r="AQ86" s="703"/>
      <c r="AR86" s="703"/>
      <c r="AS86" s="704"/>
      <c r="BE86"/>
    </row>
    <row r="87" spans="2:57" ht="46.5" hidden="1" customHeight="1">
      <c r="B87" s="702"/>
      <c r="C87" s="703"/>
      <c r="D87" s="703"/>
      <c r="E87" s="703"/>
      <c r="F87" s="703"/>
      <c r="G87" s="703"/>
      <c r="H87" s="703"/>
      <c r="I87" s="703"/>
      <c r="J87" s="703"/>
      <c r="K87" s="703"/>
      <c r="L87" s="703"/>
      <c r="M87" s="703"/>
      <c r="N87" s="703"/>
      <c r="O87" s="703"/>
      <c r="P87" s="703"/>
      <c r="Q87" s="703"/>
      <c r="R87" s="703"/>
      <c r="S87" s="703"/>
      <c r="T87" s="703"/>
      <c r="U87" s="703"/>
      <c r="V87" s="703"/>
      <c r="W87" s="703"/>
      <c r="X87" s="703"/>
      <c r="Y87" s="703"/>
      <c r="Z87" s="703"/>
      <c r="AA87" s="703"/>
      <c r="AB87" s="703"/>
      <c r="AC87" s="703"/>
      <c r="AD87" s="703"/>
      <c r="AE87" s="703"/>
      <c r="AF87" s="703"/>
      <c r="AG87" s="703"/>
      <c r="AH87" s="703"/>
      <c r="AI87" s="703"/>
      <c r="AJ87" s="703"/>
      <c r="AK87" s="703"/>
      <c r="AL87" s="703"/>
      <c r="AM87" s="703"/>
      <c r="AN87" s="703"/>
      <c r="AO87" s="703"/>
      <c r="AP87" s="703"/>
      <c r="AQ87" s="703"/>
      <c r="AR87" s="703"/>
      <c r="AS87" s="704"/>
      <c r="BE87"/>
    </row>
    <row r="88" spans="2:57" ht="46.5" hidden="1" customHeight="1" thickBot="1">
      <c r="B88" s="702"/>
      <c r="C88" s="703"/>
      <c r="D88" s="703"/>
      <c r="E88" s="703"/>
      <c r="F88" s="703"/>
      <c r="G88" s="703"/>
      <c r="H88" s="703"/>
      <c r="I88" s="703"/>
      <c r="J88" s="703"/>
      <c r="K88" s="703"/>
      <c r="L88" s="703"/>
      <c r="M88" s="703"/>
      <c r="N88" s="703"/>
      <c r="O88" s="703"/>
      <c r="P88" s="703"/>
      <c r="Q88" s="703"/>
      <c r="R88" s="703"/>
      <c r="S88" s="703"/>
      <c r="T88" s="703"/>
      <c r="U88" s="703"/>
      <c r="V88" s="703"/>
      <c r="W88" s="703"/>
      <c r="X88" s="703"/>
      <c r="Y88" s="703"/>
      <c r="Z88" s="703"/>
      <c r="AA88" s="703"/>
      <c r="AB88" s="703"/>
      <c r="AC88" s="703"/>
      <c r="AD88" s="703"/>
      <c r="AE88" s="703"/>
      <c r="AF88" s="703"/>
      <c r="AG88" s="703"/>
      <c r="AH88" s="703"/>
      <c r="AI88" s="703"/>
      <c r="AJ88" s="703"/>
      <c r="AK88" s="703"/>
      <c r="AL88" s="703"/>
      <c r="AM88" s="703"/>
      <c r="AN88" s="703"/>
      <c r="AO88" s="703"/>
      <c r="AP88" s="703"/>
      <c r="AQ88" s="703"/>
      <c r="AR88" s="703"/>
      <c r="AS88" s="704"/>
      <c r="BE88"/>
    </row>
    <row r="89" spans="2:57">
      <c r="B89" s="702"/>
      <c r="C89" s="703"/>
      <c r="D89" s="703"/>
      <c r="E89" s="703"/>
      <c r="F89" s="703"/>
      <c r="G89" s="703"/>
      <c r="H89" s="703"/>
      <c r="I89" s="703"/>
      <c r="J89" s="703"/>
      <c r="K89" s="703"/>
      <c r="L89" s="703"/>
      <c r="M89" s="703"/>
      <c r="N89" s="703"/>
      <c r="O89" s="703"/>
      <c r="P89" s="703"/>
      <c r="Q89" s="703"/>
      <c r="R89" s="703"/>
      <c r="S89" s="703"/>
      <c r="T89" s="703"/>
      <c r="U89" s="703"/>
      <c r="V89" s="703"/>
      <c r="W89" s="703"/>
      <c r="X89" s="703"/>
      <c r="Y89" s="703"/>
      <c r="Z89" s="703"/>
      <c r="AA89" s="703"/>
      <c r="AB89" s="703"/>
      <c r="AC89" s="703"/>
      <c r="AD89" s="703"/>
      <c r="AE89" s="703"/>
      <c r="AF89" s="703"/>
      <c r="AG89" s="703"/>
      <c r="AH89" s="703"/>
      <c r="AI89" s="703"/>
      <c r="AJ89" s="703"/>
      <c r="AK89" s="703"/>
      <c r="AL89" s="703"/>
      <c r="AM89" s="703"/>
      <c r="AN89" s="703"/>
      <c r="AO89" s="703"/>
      <c r="AP89" s="703"/>
      <c r="AQ89" s="703"/>
      <c r="AR89" s="703"/>
      <c r="AS89" s="704"/>
      <c r="BE89"/>
    </row>
    <row r="90" spans="2:57" ht="23.25" customHeight="1">
      <c r="B90" s="702"/>
      <c r="C90" s="703"/>
      <c r="D90" s="703"/>
      <c r="E90" s="703"/>
      <c r="F90" s="703"/>
      <c r="G90" s="703"/>
      <c r="H90" s="703"/>
      <c r="I90" s="703"/>
      <c r="J90" s="703"/>
      <c r="K90" s="703"/>
      <c r="L90" s="703"/>
      <c r="M90" s="703"/>
      <c r="N90" s="703"/>
      <c r="O90" s="703"/>
      <c r="P90" s="703"/>
      <c r="Q90" s="703"/>
      <c r="R90" s="703"/>
      <c r="S90" s="703"/>
      <c r="T90" s="703"/>
      <c r="U90" s="703"/>
      <c r="V90" s="703"/>
      <c r="W90" s="703"/>
      <c r="X90" s="703"/>
      <c r="Y90" s="703"/>
      <c r="Z90" s="703"/>
      <c r="AA90" s="703"/>
      <c r="AB90" s="703"/>
      <c r="AC90" s="703"/>
      <c r="AD90" s="703"/>
      <c r="AE90" s="703"/>
      <c r="AF90" s="703"/>
      <c r="AG90" s="703"/>
      <c r="AH90" s="703"/>
      <c r="AI90" s="703"/>
      <c r="AJ90" s="703"/>
      <c r="AK90" s="703"/>
      <c r="AL90" s="703"/>
      <c r="AM90" s="703"/>
      <c r="AN90" s="703"/>
      <c r="AO90" s="703"/>
      <c r="AP90" s="703"/>
      <c r="AQ90" s="703"/>
      <c r="AR90" s="703"/>
      <c r="AS90" s="704"/>
      <c r="BE90"/>
    </row>
    <row r="91" spans="2:57" ht="13.5" customHeight="1">
      <c r="B91" s="702"/>
      <c r="C91" s="703"/>
      <c r="D91" s="703"/>
      <c r="E91" s="703"/>
      <c r="F91" s="703"/>
      <c r="G91" s="703"/>
      <c r="H91" s="703"/>
      <c r="I91" s="703"/>
      <c r="J91" s="703"/>
      <c r="K91" s="703"/>
      <c r="L91" s="703"/>
      <c r="M91" s="703"/>
      <c r="N91" s="703"/>
      <c r="O91" s="703"/>
      <c r="P91" s="703"/>
      <c r="Q91" s="703"/>
      <c r="R91" s="703"/>
      <c r="S91" s="703"/>
      <c r="T91" s="703"/>
      <c r="U91" s="703"/>
      <c r="V91" s="703"/>
      <c r="W91" s="703"/>
      <c r="X91" s="703"/>
      <c r="Y91" s="703"/>
      <c r="Z91" s="703"/>
      <c r="AA91" s="703"/>
      <c r="AB91" s="703"/>
      <c r="AC91" s="703"/>
      <c r="AD91" s="703"/>
      <c r="AE91" s="703"/>
      <c r="AF91" s="703"/>
      <c r="AG91" s="703"/>
      <c r="AH91" s="703"/>
      <c r="AI91" s="703"/>
      <c r="AJ91" s="703"/>
      <c r="AK91" s="703"/>
      <c r="AL91" s="703"/>
      <c r="AM91" s="703"/>
      <c r="AN91" s="703"/>
      <c r="AO91" s="703"/>
      <c r="AP91" s="703"/>
      <c r="AQ91" s="703"/>
      <c r="AR91" s="703"/>
      <c r="AS91" s="704"/>
      <c r="BE91"/>
    </row>
    <row r="92" spans="2:57" ht="5.25" customHeight="1" thickBot="1">
      <c r="B92" s="705"/>
      <c r="C92" s="706"/>
      <c r="D92" s="706"/>
      <c r="E92" s="706"/>
      <c r="F92" s="706"/>
      <c r="G92" s="706"/>
      <c r="H92" s="706"/>
      <c r="I92" s="706"/>
      <c r="J92" s="706"/>
      <c r="K92" s="706"/>
      <c r="L92" s="706"/>
      <c r="M92" s="706"/>
      <c r="N92" s="706"/>
      <c r="O92" s="706"/>
      <c r="P92" s="706"/>
      <c r="Q92" s="706"/>
      <c r="R92" s="706"/>
      <c r="S92" s="706"/>
      <c r="T92" s="706"/>
      <c r="U92" s="706"/>
      <c r="V92" s="706"/>
      <c r="W92" s="706"/>
      <c r="X92" s="706"/>
      <c r="Y92" s="706"/>
      <c r="Z92" s="706"/>
      <c r="AA92" s="706"/>
      <c r="AB92" s="706"/>
      <c r="AC92" s="706"/>
      <c r="AD92" s="706"/>
      <c r="AE92" s="706"/>
      <c r="AF92" s="706"/>
      <c r="AG92" s="706"/>
      <c r="AH92" s="706"/>
      <c r="AI92" s="706"/>
      <c r="AJ92" s="706"/>
      <c r="AK92" s="706"/>
      <c r="AL92" s="706"/>
      <c r="AM92" s="706"/>
      <c r="AN92" s="706"/>
      <c r="AO92" s="706"/>
      <c r="AP92" s="706"/>
      <c r="AQ92" s="706"/>
      <c r="AR92" s="706"/>
      <c r="AS92" s="707"/>
      <c r="BE92"/>
    </row>
    <row r="93" spans="2:57" ht="21.75" customHeight="1">
      <c r="B93" s="9"/>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c r="AS93" s="14"/>
      <c r="BE93"/>
    </row>
    <row r="94" spans="2:57" ht="30.75" customHeight="1">
      <c r="B94" s="10"/>
      <c r="C94" s="388" t="s">
        <v>44</v>
      </c>
      <c r="D94" s="386"/>
      <c r="E94" s="386"/>
      <c r="F94" s="386"/>
      <c r="G94" s="386"/>
      <c r="H94" s="386"/>
      <c r="I94" s="386"/>
      <c r="J94" s="386"/>
      <c r="K94" s="386"/>
      <c r="L94" s="386"/>
      <c r="M94" s="386"/>
      <c r="N94" s="386"/>
      <c r="O94" s="386"/>
      <c r="P94" s="386"/>
      <c r="Q94" s="386"/>
      <c r="R94" s="386"/>
      <c r="S94" s="386"/>
      <c r="T94" s="386"/>
      <c r="U94" s="386"/>
      <c r="V94" s="386"/>
      <c r="W94" s="387"/>
      <c r="X94" s="406" t="s">
        <v>1706</v>
      </c>
      <c r="Y94" s="407"/>
      <c r="Z94" s="407"/>
      <c r="AA94" s="407"/>
      <c r="AB94" s="407"/>
      <c r="AC94" s="407"/>
      <c r="AD94" s="407"/>
      <c r="AE94" s="407"/>
      <c r="AF94" s="407"/>
      <c r="AG94" s="407"/>
      <c r="AH94" s="407"/>
      <c r="AI94" s="407"/>
      <c r="AJ94" s="407"/>
      <c r="AK94" s="407"/>
      <c r="AL94" s="407"/>
      <c r="AM94" s="407"/>
      <c r="AN94" s="407"/>
      <c r="AO94" s="407"/>
      <c r="AP94" s="407"/>
      <c r="AQ94" s="407"/>
      <c r="AR94" s="408"/>
      <c r="AS94" s="8"/>
      <c r="BE94"/>
    </row>
    <row r="95" spans="2:57" ht="14.25" customHeight="1">
      <c r="B95" s="10"/>
      <c r="C95" s="473" t="s">
        <v>40</v>
      </c>
      <c r="D95" s="438"/>
      <c r="E95" s="438"/>
      <c r="F95" s="438"/>
      <c r="G95" s="438"/>
      <c r="H95" s="438"/>
      <c r="I95" s="449"/>
      <c r="J95" s="473" t="s">
        <v>41</v>
      </c>
      <c r="K95" s="438"/>
      <c r="L95" s="438"/>
      <c r="M95" s="438"/>
      <c r="N95" s="438"/>
      <c r="O95" s="438"/>
      <c r="P95" s="449"/>
      <c r="Q95" s="473" t="s">
        <v>42</v>
      </c>
      <c r="R95" s="438"/>
      <c r="S95" s="438"/>
      <c r="T95" s="438"/>
      <c r="U95" s="438"/>
      <c r="V95" s="438"/>
      <c r="W95" s="449"/>
      <c r="X95" s="473" t="s">
        <v>40</v>
      </c>
      <c r="Y95" s="438"/>
      <c r="Z95" s="438"/>
      <c r="AA95" s="438"/>
      <c r="AB95" s="438"/>
      <c r="AC95" s="438"/>
      <c r="AD95" s="449"/>
      <c r="AE95" s="473" t="s">
        <v>41</v>
      </c>
      <c r="AF95" s="438"/>
      <c r="AG95" s="438"/>
      <c r="AH95" s="438"/>
      <c r="AI95" s="438"/>
      <c r="AJ95" s="438"/>
      <c r="AK95" s="449"/>
      <c r="AL95" s="473" t="s">
        <v>42</v>
      </c>
      <c r="AM95" s="438"/>
      <c r="AN95" s="438"/>
      <c r="AO95" s="438"/>
      <c r="AP95" s="438"/>
      <c r="AQ95" s="438"/>
      <c r="AR95" s="449"/>
      <c r="AS95" s="11"/>
      <c r="BE95"/>
    </row>
    <row r="96" spans="2:57" ht="30" customHeight="1">
      <c r="B96" s="10"/>
      <c r="C96" s="517" t="str">
        <f>'Lot Register'!$U$13</f>
        <v>Jan van Wyk</v>
      </c>
      <c r="D96" s="518"/>
      <c r="E96" s="518"/>
      <c r="F96" s="518"/>
      <c r="G96" s="518"/>
      <c r="H96" s="518"/>
      <c r="I96" s="519"/>
      <c r="J96" s="517"/>
      <c r="K96" s="518"/>
      <c r="L96" s="518"/>
      <c r="M96" s="518"/>
      <c r="N96" s="518"/>
      <c r="O96" s="518"/>
      <c r="P96" s="519"/>
      <c r="Q96" s="520"/>
      <c r="R96" s="521"/>
      <c r="S96" s="521"/>
      <c r="T96" s="521"/>
      <c r="U96" s="521"/>
      <c r="V96" s="521"/>
      <c r="W96" s="522"/>
      <c r="X96" s="517" t="str">
        <f>'Lot Register'!$U$12</f>
        <v>TBA</v>
      </c>
      <c r="Y96" s="518"/>
      <c r="Z96" s="518"/>
      <c r="AA96" s="518"/>
      <c r="AB96" s="518"/>
      <c r="AC96" s="518"/>
      <c r="AD96" s="519"/>
      <c r="AE96" s="517"/>
      <c r="AF96" s="518"/>
      <c r="AG96" s="518"/>
      <c r="AH96" s="518"/>
      <c r="AI96" s="518"/>
      <c r="AJ96" s="518"/>
      <c r="AK96" s="519"/>
      <c r="AL96" s="520"/>
      <c r="AM96" s="521"/>
      <c r="AN96" s="521"/>
      <c r="AO96" s="521"/>
      <c r="AP96" s="521"/>
      <c r="AQ96" s="521"/>
      <c r="AR96" s="522"/>
      <c r="AS96" s="8"/>
      <c r="BE96"/>
    </row>
    <row r="97" spans="2:57" ht="15.75" thickBot="1">
      <c r="B97" s="12"/>
      <c r="C97" s="13"/>
      <c r="D97" s="13"/>
      <c r="E97" s="13"/>
      <c r="F97" s="13"/>
      <c r="G97" s="13"/>
      <c r="H97" s="13"/>
      <c r="I97" s="13"/>
      <c r="J97" s="13"/>
      <c r="K97" s="13"/>
      <c r="L97" s="13"/>
      <c r="M97" s="13"/>
      <c r="N97" s="13"/>
      <c r="O97" s="13"/>
      <c r="P97" s="13"/>
      <c r="Q97" s="13"/>
      <c r="R97" s="13"/>
      <c r="S97" s="13"/>
      <c r="T97" s="13"/>
      <c r="U97" s="13"/>
      <c r="V97" s="13"/>
      <c r="W97" s="13"/>
      <c r="X97" s="13"/>
      <c r="Y97" s="13"/>
      <c r="Z97" s="13"/>
      <c r="AA97" s="13"/>
      <c r="AB97" s="13"/>
      <c r="AC97" s="13"/>
      <c r="AD97" s="13"/>
      <c r="AE97" s="13"/>
      <c r="AF97" s="13"/>
      <c r="AG97" s="13"/>
      <c r="AH97" s="13"/>
      <c r="AI97" s="13"/>
      <c r="AJ97" s="13"/>
      <c r="AK97" s="13"/>
      <c r="AL97" s="13"/>
      <c r="AM97" s="13"/>
      <c r="AN97" s="13"/>
      <c r="AO97" s="13"/>
      <c r="AP97" s="13"/>
      <c r="AQ97" s="13"/>
      <c r="AR97" s="13"/>
      <c r="AS97" s="15"/>
      <c r="BE97"/>
    </row>
    <row r="98" spans="2:57">
      <c r="C98" s="5"/>
      <c r="D98" s="5"/>
      <c r="E98" s="5"/>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BE98"/>
    </row>
    <row r="99" spans="2:57">
      <c r="C99" s="5"/>
      <c r="D99" s="5"/>
      <c r="E99" s="5"/>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BE99"/>
    </row>
    <row r="100" spans="2:57">
      <c r="BE100"/>
    </row>
    <row r="101" spans="2:57">
      <c r="BE101"/>
    </row>
    <row r="102" spans="2:57">
      <c r="C102" s="7"/>
      <c r="BE102"/>
    </row>
    <row r="103" spans="2:57">
      <c r="C103" s="7"/>
      <c r="BE103"/>
    </row>
    <row r="104" spans="2:57">
      <c r="C104" s="7"/>
      <c r="BE104"/>
    </row>
    <row r="105" spans="2:57">
      <c r="C105" s="7"/>
      <c r="BE105"/>
    </row>
    <row r="106" spans="2:57">
      <c r="BE106"/>
    </row>
    <row r="107" spans="2:57">
      <c r="BE107"/>
    </row>
    <row r="108" spans="2:57">
      <c r="BE108"/>
    </row>
  </sheetData>
  <sheetProtection selectLockedCells="1" autoFilter="0"/>
  <mergeCells count="461">
    <mergeCell ref="AS14:AS15"/>
    <mergeCell ref="Y15:AB15"/>
    <mergeCell ref="B14:C15"/>
    <mergeCell ref="D14:P15"/>
    <mergeCell ref="Q14:X15"/>
    <mergeCell ref="Y14:AB14"/>
    <mergeCell ref="AC14:AJ15"/>
    <mergeCell ref="AK14:AN15"/>
    <mergeCell ref="AO14:AP15"/>
    <mergeCell ref="AQ14:AQ15"/>
    <mergeCell ref="AR14:AR15"/>
    <mergeCell ref="AJ4:AS4"/>
    <mergeCell ref="AJ5:AS5"/>
    <mergeCell ref="AJ6:AS6"/>
    <mergeCell ref="AJ7:AS7"/>
    <mergeCell ref="AQ12:AS13"/>
    <mergeCell ref="Y13:AB13"/>
    <mergeCell ref="AK13:AN13"/>
    <mergeCell ref="AO12:AP13"/>
    <mergeCell ref="AF7:AI7"/>
    <mergeCell ref="AF8:AI8"/>
    <mergeCell ref="AJ8:AM11"/>
    <mergeCell ref="AF10:AI10"/>
    <mergeCell ref="AF11:AI11"/>
    <mergeCell ref="AC13:AJ13"/>
    <mergeCell ref="J4:Z5"/>
    <mergeCell ref="AA4:AE4"/>
    <mergeCell ref="AF4:AI4"/>
    <mergeCell ref="AA5:AE5"/>
    <mergeCell ref="AF5:AI5"/>
    <mergeCell ref="J6:L7"/>
    <mergeCell ref="M6:P9"/>
    <mergeCell ref="Q6:AE9"/>
    <mergeCell ref="AF6:AI6"/>
    <mergeCell ref="J8:J9"/>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K8:K9"/>
    <mergeCell ref="L8:L9"/>
    <mergeCell ref="AK18:AN19"/>
    <mergeCell ref="AO18:AP19"/>
    <mergeCell ref="AQ18:AQ19"/>
    <mergeCell ref="AR18:AR19"/>
    <mergeCell ref="AS18:AS19"/>
    <mergeCell ref="Y17:AB17"/>
    <mergeCell ref="B18:C19"/>
    <mergeCell ref="D18:P19"/>
    <mergeCell ref="Q18:X19"/>
    <mergeCell ref="Y18:AB18"/>
    <mergeCell ref="Y19:AB19"/>
    <mergeCell ref="AK16:AN17"/>
    <mergeCell ref="AO16:AP17"/>
    <mergeCell ref="AQ16:AQ17"/>
    <mergeCell ref="AR16:AR17"/>
    <mergeCell ref="AS16:AS17"/>
    <mergeCell ref="B16:C17"/>
    <mergeCell ref="D16:P17"/>
    <mergeCell ref="Q16:X17"/>
    <mergeCell ref="Y16:AB16"/>
    <mergeCell ref="AC16:AJ17"/>
    <mergeCell ref="AC18:AJ19"/>
    <mergeCell ref="AK20:AN21"/>
    <mergeCell ref="AO20:AP21"/>
    <mergeCell ref="AQ20:AQ21"/>
    <mergeCell ref="AR20:AR21"/>
    <mergeCell ref="AS20:AS21"/>
    <mergeCell ref="Y21:AB21"/>
    <mergeCell ref="B20:C21"/>
    <mergeCell ref="D20:P21"/>
    <mergeCell ref="Q20:X21"/>
    <mergeCell ref="Y20:AB20"/>
    <mergeCell ref="AC20:AJ21"/>
    <mergeCell ref="AK22:AN23"/>
    <mergeCell ref="AO22:AP23"/>
    <mergeCell ref="AQ22:AQ23"/>
    <mergeCell ref="AR22:AR23"/>
    <mergeCell ref="AS22:AS23"/>
    <mergeCell ref="Y23:AB23"/>
    <mergeCell ref="B22:C23"/>
    <mergeCell ref="D22:P23"/>
    <mergeCell ref="Q22:X23"/>
    <mergeCell ref="Y22:AB22"/>
    <mergeCell ref="AC22:AJ23"/>
    <mergeCell ref="AK24:AN25"/>
    <mergeCell ref="AO24:AP25"/>
    <mergeCell ref="AQ24:AQ25"/>
    <mergeCell ref="AR24:AR25"/>
    <mergeCell ref="AS24:AS25"/>
    <mergeCell ref="Y25:AB25"/>
    <mergeCell ref="B24:C25"/>
    <mergeCell ref="D24:P25"/>
    <mergeCell ref="Q24:X25"/>
    <mergeCell ref="Y24:AB24"/>
    <mergeCell ref="AC24:AJ25"/>
    <mergeCell ref="AK26:AN27"/>
    <mergeCell ref="AO26:AP27"/>
    <mergeCell ref="AQ26:AQ27"/>
    <mergeCell ref="AR26:AR27"/>
    <mergeCell ref="AS26:AS27"/>
    <mergeCell ref="Y27:AB27"/>
    <mergeCell ref="B26:C27"/>
    <mergeCell ref="D26:P27"/>
    <mergeCell ref="Q26:X27"/>
    <mergeCell ref="Y26:AB26"/>
    <mergeCell ref="AC26:AJ27"/>
    <mergeCell ref="AK28:AN29"/>
    <mergeCell ref="AO28:AP29"/>
    <mergeCell ref="AQ28:AQ29"/>
    <mergeCell ref="AR28:AR29"/>
    <mergeCell ref="AS28:AS29"/>
    <mergeCell ref="Y29:AB29"/>
    <mergeCell ref="B28:C29"/>
    <mergeCell ref="D28:P29"/>
    <mergeCell ref="Q28:X29"/>
    <mergeCell ref="Y28:AB28"/>
    <mergeCell ref="AC28:AJ29"/>
    <mergeCell ref="AK30:AN31"/>
    <mergeCell ref="AO30:AP31"/>
    <mergeCell ref="AQ30:AQ31"/>
    <mergeCell ref="AR30:AR31"/>
    <mergeCell ref="AS30:AS31"/>
    <mergeCell ref="Y31:AB31"/>
    <mergeCell ref="B30:C31"/>
    <mergeCell ref="D30:P31"/>
    <mergeCell ref="Q30:X31"/>
    <mergeCell ref="Y30:AB30"/>
    <mergeCell ref="AC30:AJ31"/>
    <mergeCell ref="AK32:AN33"/>
    <mergeCell ref="AO32:AP33"/>
    <mergeCell ref="AQ32:AQ33"/>
    <mergeCell ref="AR32:AR33"/>
    <mergeCell ref="AS32:AS33"/>
    <mergeCell ref="Y33:AB33"/>
    <mergeCell ref="B32:C33"/>
    <mergeCell ref="D32:P33"/>
    <mergeCell ref="Q32:X33"/>
    <mergeCell ref="Y32:AB32"/>
    <mergeCell ref="AC32:AJ33"/>
    <mergeCell ref="AK34:AN35"/>
    <mergeCell ref="AO34:AP35"/>
    <mergeCell ref="AQ34:AQ35"/>
    <mergeCell ref="AR34:AR35"/>
    <mergeCell ref="AS34:AS35"/>
    <mergeCell ref="Y35:AB35"/>
    <mergeCell ref="B34:C35"/>
    <mergeCell ref="D34:P35"/>
    <mergeCell ref="Q34:X35"/>
    <mergeCell ref="Y34:AB34"/>
    <mergeCell ref="AC34:AJ35"/>
    <mergeCell ref="AK36:AN37"/>
    <mergeCell ref="AO36:AP37"/>
    <mergeCell ref="AQ36:AQ37"/>
    <mergeCell ref="AR36:AR37"/>
    <mergeCell ref="AS36:AS37"/>
    <mergeCell ref="Y37:AB37"/>
    <mergeCell ref="B36:C37"/>
    <mergeCell ref="D36:P37"/>
    <mergeCell ref="Q36:X37"/>
    <mergeCell ref="Y36:AB36"/>
    <mergeCell ref="AC36:AJ37"/>
    <mergeCell ref="AK38:AN39"/>
    <mergeCell ref="AO38:AP39"/>
    <mergeCell ref="AQ38:AQ39"/>
    <mergeCell ref="AR38:AR39"/>
    <mergeCell ref="AS38:AS39"/>
    <mergeCell ref="Y39:AB39"/>
    <mergeCell ref="B38:C39"/>
    <mergeCell ref="D38:P39"/>
    <mergeCell ref="Q38:X39"/>
    <mergeCell ref="Y38:AB38"/>
    <mergeCell ref="AC38:AJ39"/>
    <mergeCell ref="AK40:AN41"/>
    <mergeCell ref="AO40:AP41"/>
    <mergeCell ref="AQ40:AQ41"/>
    <mergeCell ref="AR40:AR41"/>
    <mergeCell ref="AS40:AS41"/>
    <mergeCell ref="Y41:AB41"/>
    <mergeCell ref="B40:C41"/>
    <mergeCell ref="D40:P41"/>
    <mergeCell ref="Q40:X41"/>
    <mergeCell ref="Y40:AB40"/>
    <mergeCell ref="AC40:AJ41"/>
    <mergeCell ref="AK42:AN43"/>
    <mergeCell ref="AO42:AP43"/>
    <mergeCell ref="AQ42:AQ43"/>
    <mergeCell ref="AR42:AR43"/>
    <mergeCell ref="AS42:AS43"/>
    <mergeCell ref="Y43:AB43"/>
    <mergeCell ref="B42:C43"/>
    <mergeCell ref="D42:P43"/>
    <mergeCell ref="Q42:X43"/>
    <mergeCell ref="Y42:AB42"/>
    <mergeCell ref="AC42:AJ43"/>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AK74:AN75"/>
    <mergeCell ref="AO74:AP75"/>
    <mergeCell ref="AQ74:AQ75"/>
    <mergeCell ref="AR74:AR75"/>
    <mergeCell ref="AS74:AS75"/>
    <mergeCell ref="Y75:AB75"/>
    <mergeCell ref="B74:C75"/>
    <mergeCell ref="D74:P75"/>
    <mergeCell ref="Q74:X75"/>
    <mergeCell ref="Y74:AB74"/>
    <mergeCell ref="AC74:AF75"/>
    <mergeCell ref="AG74:AJ75"/>
    <mergeCell ref="AK76:AN77"/>
    <mergeCell ref="AO76:AP77"/>
    <mergeCell ref="AQ76:AQ77"/>
    <mergeCell ref="AR76:AR77"/>
    <mergeCell ref="AS76:AS77"/>
    <mergeCell ref="Y77:AB77"/>
    <mergeCell ref="B76:C77"/>
    <mergeCell ref="D76:P77"/>
    <mergeCell ref="Q76:X77"/>
    <mergeCell ref="Y76:AB76"/>
    <mergeCell ref="AC76:AF77"/>
    <mergeCell ref="AG76:AJ77"/>
    <mergeCell ref="AK78:AN79"/>
    <mergeCell ref="AO78:AP79"/>
    <mergeCell ref="AQ78:AQ79"/>
    <mergeCell ref="AR78:AR79"/>
    <mergeCell ref="AS78:AS79"/>
    <mergeCell ref="Y79:AB79"/>
    <mergeCell ref="B78:C79"/>
    <mergeCell ref="D78:P79"/>
    <mergeCell ref="Q78:X79"/>
    <mergeCell ref="Y78:AB78"/>
    <mergeCell ref="AC78:AF79"/>
    <mergeCell ref="AG78:AJ79"/>
    <mergeCell ref="AK80:AN81"/>
    <mergeCell ref="AO80:AP81"/>
    <mergeCell ref="AQ80:AQ81"/>
    <mergeCell ref="AR80:AR81"/>
    <mergeCell ref="AS80:AS81"/>
    <mergeCell ref="Y81:AB81"/>
    <mergeCell ref="B80:C81"/>
    <mergeCell ref="D80:P81"/>
    <mergeCell ref="Q80:X81"/>
    <mergeCell ref="Y80:AB80"/>
    <mergeCell ref="AC80:AF81"/>
    <mergeCell ref="AG80:AJ81"/>
    <mergeCell ref="AK82:AN83"/>
    <mergeCell ref="AO82:AP83"/>
    <mergeCell ref="AQ82:AQ83"/>
    <mergeCell ref="AR82:AR83"/>
    <mergeCell ref="AS82:AS83"/>
    <mergeCell ref="Y83:AB83"/>
    <mergeCell ref="B82:C83"/>
    <mergeCell ref="D82:P83"/>
    <mergeCell ref="Q82:X83"/>
    <mergeCell ref="Y82:AB82"/>
    <mergeCell ref="AC82:AF83"/>
    <mergeCell ref="AG82:AJ83"/>
    <mergeCell ref="B84:AS84"/>
    <mergeCell ref="B85:AS92"/>
    <mergeCell ref="C96:I96"/>
    <mergeCell ref="J96:P96"/>
    <mergeCell ref="Q96:W96"/>
    <mergeCell ref="X96:AD96"/>
    <mergeCell ref="AE96:AK96"/>
    <mergeCell ref="AL96:AR96"/>
    <mergeCell ref="C94:W94"/>
    <mergeCell ref="X94:AR94"/>
    <mergeCell ref="C95:I95"/>
    <mergeCell ref="J95:P95"/>
    <mergeCell ref="Q95:W95"/>
    <mergeCell ref="X95:AD95"/>
    <mergeCell ref="AE95:AK95"/>
    <mergeCell ref="AL95:AR95"/>
    <mergeCell ref="AR44:AR45"/>
    <mergeCell ref="AS44:AS45"/>
    <mergeCell ref="Y45:AB45"/>
    <mergeCell ref="B46:C47"/>
    <mergeCell ref="D46:P47"/>
    <mergeCell ref="Q46:X47"/>
    <mergeCell ref="Y46:AB46"/>
    <mergeCell ref="AC46:AF47"/>
    <mergeCell ref="AG46:AJ47"/>
    <mergeCell ref="AK46:AN47"/>
    <mergeCell ref="AO46:AP47"/>
    <mergeCell ref="AQ46:AQ47"/>
    <mergeCell ref="AR46:AR47"/>
    <mergeCell ref="AS46:AS47"/>
    <mergeCell ref="Y47:AB47"/>
    <mergeCell ref="B44:C45"/>
    <mergeCell ref="D44:P45"/>
    <mergeCell ref="Q44:X45"/>
    <mergeCell ref="Y44:AB44"/>
    <mergeCell ref="AK44:AN45"/>
    <mergeCell ref="AO44:AP45"/>
    <mergeCell ref="AQ44:AQ45"/>
    <mergeCell ref="AC44:AJ45"/>
    <mergeCell ref="AR48:AR49"/>
    <mergeCell ref="AS48:AS49"/>
    <mergeCell ref="Y49:AB49"/>
    <mergeCell ref="B50:C51"/>
    <mergeCell ref="D50:P51"/>
    <mergeCell ref="Q50:X51"/>
    <mergeCell ref="Y50:AB50"/>
    <mergeCell ref="AC50:AF51"/>
    <mergeCell ref="AG50:AJ51"/>
    <mergeCell ref="AK50:AN51"/>
    <mergeCell ref="AO50:AP51"/>
    <mergeCell ref="AQ50:AQ51"/>
    <mergeCell ref="AR50:AR51"/>
    <mergeCell ref="AS50:AS51"/>
    <mergeCell ref="Y51:AB51"/>
    <mergeCell ref="B48:C49"/>
    <mergeCell ref="D48:P49"/>
    <mergeCell ref="Q48:X49"/>
    <mergeCell ref="Y48:AB48"/>
    <mergeCell ref="AC48:AF49"/>
    <mergeCell ref="AG48:AJ49"/>
    <mergeCell ref="AK48:AN49"/>
    <mergeCell ref="AO48:AP49"/>
    <mergeCell ref="AQ48:AQ49"/>
  </mergeCells>
  <conditionalFormatting sqref="AF11">
    <cfRule type="expression" dxfId="1595" priority="11">
      <formula>$V11="y"</formula>
    </cfRule>
    <cfRule type="expression" dxfId="1594" priority="12">
      <formula>$T11="y"</formula>
    </cfRule>
  </conditionalFormatting>
  <conditionalFormatting sqref="AF7">
    <cfRule type="expression" dxfId="1593" priority="15">
      <formula>$V7="y"</formula>
    </cfRule>
    <cfRule type="expression" dxfId="1592" priority="16">
      <formula>$T7="y"</formula>
    </cfRule>
  </conditionalFormatting>
  <conditionalFormatting sqref="AF9">
    <cfRule type="expression" dxfId="1591" priority="13">
      <formula>$V9="y"</formula>
    </cfRule>
    <cfRule type="expression" dxfId="1590" priority="14">
      <formula>$T9="y"</formula>
    </cfRule>
  </conditionalFormatting>
  <conditionalFormatting sqref="Y16:AB35 Y40:AB41 Y52:AB83">
    <cfRule type="expression" dxfId="1589" priority="10">
      <formula>OR(ISNUMBER(SEARCH("Hold Point",Y16)),ISNUMBER(SEARCH("Witness Point",Y16)))</formula>
    </cfRule>
  </conditionalFormatting>
  <conditionalFormatting sqref="AK16:AN43 AK52:AN83">
    <cfRule type="expression" dxfId="1588" priority="9">
      <formula>OR(Y16="Check Item",Y16="Milestone")</formula>
    </cfRule>
  </conditionalFormatting>
  <conditionalFormatting sqref="Y36:AB37">
    <cfRule type="expression" dxfId="1587" priority="8">
      <formula>OR(ISNUMBER(SEARCH("Hold Point",Y36)),ISNUMBER(SEARCH("Witness Point",Y36)))</formula>
    </cfRule>
  </conditionalFormatting>
  <conditionalFormatting sqref="Y38:AB38">
    <cfRule type="expression" dxfId="1586" priority="7">
      <formula>OR(ISNUMBER(SEARCH("Hold Point",Y38)),ISNUMBER(SEARCH("Witness Point",Y38)))</formula>
    </cfRule>
  </conditionalFormatting>
  <conditionalFormatting sqref="Y39:AB39">
    <cfRule type="expression" dxfId="1585" priority="6">
      <formula>OR(ISNUMBER(SEARCH("Hold Point",Y39)),ISNUMBER(SEARCH("Witness Point",Y39)))</formula>
    </cfRule>
  </conditionalFormatting>
  <conditionalFormatting sqref="Y42:AB43">
    <cfRule type="expression" dxfId="1584" priority="3">
      <formula>OR(ISNUMBER(SEARCH("Hold Point",Y42)),ISNUMBER(SEARCH("Witness Point",Y42)))</formula>
    </cfRule>
  </conditionalFormatting>
  <conditionalFormatting sqref="Y14:AB15">
    <cfRule type="expression" dxfId="1583" priority="2">
      <formula>OR(ISNUMBER(SEARCH("Hold Point",Y14)),ISNUMBER(SEARCH("Witness Point",Y14)))</formula>
    </cfRule>
  </conditionalFormatting>
  <conditionalFormatting sqref="AK14:AN15">
    <cfRule type="expression" dxfId="1582" priority="1">
      <formula>OR(Y14="Check Item",Y14="Milestone")</formula>
    </cfRule>
  </conditionalFormatting>
  <pageMargins left="0.62992125984251968" right="0.23622047244094488" top="0.82677165354330706" bottom="0.23622047244094488" header="0.31496062992125984" footer="0.31496062992125984"/>
  <pageSetup paperSize="9" scale="56" fitToHeight="0" orientation="portrait" horizontalDpi="300" verticalDpi="300" r:id="rId1"/>
  <drawing r:id="rId2"/>
  <extLst>
    <ext xmlns:x14="http://schemas.microsoft.com/office/spreadsheetml/2009/9/main" uri="{78C0D931-6437-407d-A8EE-F0AAD7539E65}">
      <x14:conditionalFormattings>
        <x14:conditionalFormatting xmlns:xm="http://schemas.microsoft.com/office/excel/2006/main">
          <x14:cfRule type="expression" priority="5" id="{80D77B0C-31A0-48AC-AADF-983A32F806EC}">
            <xm:f>OR(ISNUMBER(SEARCH("Hold Point",'03.01'!Y42)),ISNUMBER(SEARCH("Witness Point",'03.01'!Y42)))</xm:f>
            <x14:dxf>
              <font>
                <b/>
                <i val="0"/>
              </font>
            </x14:dxf>
          </x14:cfRule>
          <xm:sqref>Y44:AB51</xm:sqref>
        </x14:conditionalFormatting>
        <x14:conditionalFormatting xmlns:xm="http://schemas.microsoft.com/office/excel/2006/main">
          <x14:cfRule type="expression" priority="4" id="{AFC0EB3F-173A-4817-8ACE-6D6993EE8ADA}">
            <xm:f>OR('03.01'!Y42="Check Item",'03.01'!Y42="Milestone")</xm:f>
            <x14:dxf>
              <fill>
                <patternFill>
                  <bgColor theme="0" tint="-0.24994659260841701"/>
                </patternFill>
              </fill>
            </x14:dxf>
          </x14:cfRule>
          <xm:sqref>AK44:AN51</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0">
    <pageSetUpPr fitToPage="1"/>
  </sheetPr>
  <dimension ref="A1:BR98"/>
  <sheetViews>
    <sheetView topLeftCell="A3" zoomScale="85" zoomScaleNormal="85" workbookViewId="0">
      <selection activeCell="Q28" sqref="Q28:X29"/>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Culvert Component/
End Structure
Insitu Cast</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Culvert Component/
End Structure
Insitu Cast</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615" t="s">
        <v>28</v>
      </c>
      <c r="AK4" s="613"/>
      <c r="AL4" s="613"/>
      <c r="AM4" s="613"/>
      <c r="AN4" s="613"/>
      <c r="AO4" s="613"/>
      <c r="AP4" s="613"/>
      <c r="AQ4" s="613"/>
      <c r="AR4" s="613"/>
      <c r="AS4" s="616"/>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str">
        <f>'Lot Register'!$M$13</f>
        <v>CN22189</v>
      </c>
      <c r="AG5" s="460"/>
      <c r="AH5" s="460"/>
      <c r="AI5" s="461"/>
      <c r="AJ5" s="636" t="s">
        <v>1704</v>
      </c>
      <c r="AK5" s="637"/>
      <c r="AL5" s="637"/>
      <c r="AM5" s="637"/>
      <c r="AN5" s="637"/>
      <c r="AO5" s="637"/>
      <c r="AP5" s="637"/>
      <c r="AQ5" s="637"/>
      <c r="AR5" s="637"/>
      <c r="AS5" s="638"/>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636" t="s">
        <v>2097</v>
      </c>
      <c r="AK6" s="637"/>
      <c r="AL6" s="637"/>
      <c r="AM6" s="637"/>
      <c r="AN6" s="637"/>
      <c r="AO6" s="637"/>
      <c r="AP6" s="637"/>
      <c r="AQ6" s="637"/>
      <c r="AR6" s="637"/>
      <c r="AS6" s="638"/>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Register'!$J$2), "", 'Lot Register'!$J$2)</f>
        <v>45343</v>
      </c>
      <c r="AG7" s="469"/>
      <c r="AH7" s="469"/>
      <c r="AI7" s="470"/>
      <c r="AJ7" s="636" t="s">
        <v>2096</v>
      </c>
      <c r="AK7" s="637"/>
      <c r="AL7" s="637"/>
      <c r="AM7" s="637"/>
      <c r="AN7" s="637"/>
      <c r="AO7" s="637"/>
      <c r="AP7" s="637"/>
      <c r="AQ7" s="637"/>
      <c r="AR7" s="637"/>
      <c r="AS7" s="638"/>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v>3.03</v>
      </c>
      <c r="AK8" s="574"/>
      <c r="AL8" s="574"/>
      <c r="AM8" s="574"/>
      <c r="AN8" s="693" t="s">
        <v>702</v>
      </c>
      <c r="AO8" s="693"/>
      <c r="AP8" s="693"/>
      <c r="AQ8" s="693"/>
      <c r="AR8" s="693"/>
      <c r="AS8" s="694"/>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Register'!$K$2), "", 'Lot Register'!$K$2)</f>
        <v>45343</v>
      </c>
      <c r="AG9" s="469"/>
      <c r="AH9" s="469"/>
      <c r="AI9" s="470"/>
      <c r="AJ9" s="573"/>
      <c r="AK9" s="574"/>
      <c r="AL9" s="574"/>
      <c r="AM9" s="574"/>
      <c r="AN9" s="693"/>
      <c r="AO9" s="693"/>
      <c r="AP9" s="693"/>
      <c r="AQ9" s="693"/>
      <c r="AR9" s="693"/>
      <c r="AS9" s="694"/>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f>IF(ISBLANK('Lot Register'!$I$2), "", 'Lot Register'!$I$2)</f>
        <v>0</v>
      </c>
      <c r="AE10" s="449"/>
      <c r="AF10" s="451" t="s">
        <v>30</v>
      </c>
      <c r="AG10" s="451"/>
      <c r="AH10" s="451"/>
      <c r="AI10" s="452"/>
      <c r="AJ10" s="573"/>
      <c r="AK10" s="574"/>
      <c r="AL10" s="574"/>
      <c r="AM10" s="574"/>
      <c r="AN10" s="693"/>
      <c r="AO10" s="693"/>
      <c r="AP10" s="693"/>
      <c r="AQ10" s="693"/>
      <c r="AR10" s="693"/>
      <c r="AS10" s="694"/>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Register'!$L$2), "", 'Lot Register'!$L$2)</f>
        <v>45343</v>
      </c>
      <c r="AG11" s="496"/>
      <c r="AH11" s="496"/>
      <c r="AI11" s="497"/>
      <c r="AJ11" s="575"/>
      <c r="AK11" s="576"/>
      <c r="AL11" s="576"/>
      <c r="AM11" s="576"/>
      <c r="AN11" s="695"/>
      <c r="AO11" s="695"/>
      <c r="AP11" s="695"/>
      <c r="AQ11" s="695"/>
      <c r="AR11" s="695"/>
      <c r="AS11" s="696"/>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c r="AH13" s="439"/>
      <c r="AI13" s="439"/>
      <c r="AJ13" s="439"/>
      <c r="AK13" s="439" t="s">
        <v>27</v>
      </c>
      <c r="AL13" s="439"/>
      <c r="AM13" s="439"/>
      <c r="AN13" s="439"/>
      <c r="AO13" s="571"/>
      <c r="AP13" s="571"/>
      <c r="AQ13" s="571"/>
      <c r="AR13" s="571"/>
      <c r="AS13" s="572"/>
      <c r="BE13"/>
    </row>
    <row r="14" spans="1:70" ht="22.5" customHeight="1">
      <c r="B14" s="553">
        <v>1</v>
      </c>
      <c r="C14" s="549"/>
      <c r="D14" s="507" t="s">
        <v>1937</v>
      </c>
      <c r="E14" s="508"/>
      <c r="F14" s="508"/>
      <c r="G14" s="508"/>
      <c r="H14" s="508"/>
      <c r="I14" s="508"/>
      <c r="J14" s="508"/>
      <c r="K14" s="508"/>
      <c r="L14" s="508"/>
      <c r="M14" s="508"/>
      <c r="N14" s="508"/>
      <c r="O14" s="508"/>
      <c r="P14" s="509"/>
      <c r="Q14" s="507" t="s">
        <v>1743</v>
      </c>
      <c r="R14" s="508"/>
      <c r="S14" s="508"/>
      <c r="T14" s="508"/>
      <c r="U14" s="508"/>
      <c r="V14" s="508"/>
      <c r="W14" s="508"/>
      <c r="X14" s="509"/>
      <c r="Y14" s="507" t="s">
        <v>24</v>
      </c>
      <c r="Z14" s="508"/>
      <c r="AA14" s="508"/>
      <c r="AB14" s="509"/>
      <c r="AC14" s="507"/>
      <c r="AD14" s="508"/>
      <c r="AE14" s="508"/>
      <c r="AF14" s="508"/>
      <c r="AG14" s="508"/>
      <c r="AH14" s="508"/>
      <c r="AI14" s="508"/>
      <c r="AJ14" s="509"/>
      <c r="AK14" s="507"/>
      <c r="AL14" s="508"/>
      <c r="AM14" s="508"/>
      <c r="AN14" s="509"/>
      <c r="AO14" s="475"/>
      <c r="AP14" s="593"/>
      <c r="AQ14" s="594"/>
      <c r="AR14" s="595"/>
      <c r="AS14" s="596"/>
      <c r="BE14"/>
    </row>
    <row r="15" spans="1:70" ht="74.25" customHeight="1">
      <c r="B15" s="592"/>
      <c r="C15" s="532"/>
      <c r="D15" s="412"/>
      <c r="E15" s="413"/>
      <c r="F15" s="413"/>
      <c r="G15" s="413"/>
      <c r="H15" s="413"/>
      <c r="I15" s="413"/>
      <c r="J15" s="413"/>
      <c r="K15" s="413"/>
      <c r="L15" s="413"/>
      <c r="M15" s="413"/>
      <c r="N15" s="413"/>
      <c r="O15" s="413"/>
      <c r="P15" s="414"/>
      <c r="Q15" s="412"/>
      <c r="R15" s="413"/>
      <c r="S15" s="413"/>
      <c r="T15" s="413"/>
      <c r="U15" s="413"/>
      <c r="V15" s="413"/>
      <c r="W15" s="413"/>
      <c r="X15" s="414"/>
      <c r="Y15" s="412" t="s">
        <v>703</v>
      </c>
      <c r="Z15" s="413"/>
      <c r="AA15" s="413"/>
      <c r="AB15" s="414"/>
      <c r="AC15" s="412"/>
      <c r="AD15" s="413"/>
      <c r="AE15" s="413"/>
      <c r="AF15" s="413"/>
      <c r="AG15" s="413"/>
      <c r="AH15" s="413"/>
      <c r="AI15" s="413"/>
      <c r="AJ15" s="414"/>
      <c r="AK15" s="412"/>
      <c r="AL15" s="413"/>
      <c r="AM15" s="413"/>
      <c r="AN15" s="414"/>
      <c r="AO15" s="545"/>
      <c r="AP15" s="556"/>
      <c r="AQ15" s="587"/>
      <c r="AR15" s="589"/>
      <c r="AS15" s="591"/>
      <c r="BE15"/>
    </row>
    <row r="16" spans="1:70" ht="22.5" customHeight="1">
      <c r="B16" s="592">
        <v>2</v>
      </c>
      <c r="C16" s="532"/>
      <c r="D16" s="406" t="s">
        <v>711</v>
      </c>
      <c r="E16" s="407"/>
      <c r="F16" s="407"/>
      <c r="G16" s="407"/>
      <c r="H16" s="407"/>
      <c r="I16" s="407"/>
      <c r="J16" s="407"/>
      <c r="K16" s="407"/>
      <c r="L16" s="407"/>
      <c r="M16" s="407"/>
      <c r="N16" s="407"/>
      <c r="O16" s="407"/>
      <c r="P16" s="408"/>
      <c r="Q16" s="409" t="s">
        <v>91</v>
      </c>
      <c r="R16" s="410"/>
      <c r="S16" s="410"/>
      <c r="T16" s="410"/>
      <c r="U16" s="410"/>
      <c r="V16" s="410"/>
      <c r="W16" s="410"/>
      <c r="X16" s="411"/>
      <c r="Y16" s="406" t="s">
        <v>24</v>
      </c>
      <c r="Z16" s="407"/>
      <c r="AA16" s="407"/>
      <c r="AB16" s="408"/>
      <c r="AC16" s="406"/>
      <c r="AD16" s="407"/>
      <c r="AE16" s="407"/>
      <c r="AF16" s="407"/>
      <c r="AG16" s="407"/>
      <c r="AH16" s="407"/>
      <c r="AI16" s="407"/>
      <c r="AJ16" s="408"/>
      <c r="AK16" s="406"/>
      <c r="AL16" s="407"/>
      <c r="AM16" s="407"/>
      <c r="AN16" s="408"/>
      <c r="AO16" s="542"/>
      <c r="AP16" s="554"/>
      <c r="AQ16" s="586"/>
      <c r="AR16" s="588"/>
      <c r="AS16" s="590"/>
      <c r="BE16"/>
    </row>
    <row r="17" spans="2:57" ht="49.5" customHeight="1">
      <c r="B17" s="592"/>
      <c r="C17" s="532"/>
      <c r="D17" s="412"/>
      <c r="E17" s="413"/>
      <c r="F17" s="413"/>
      <c r="G17" s="413"/>
      <c r="H17" s="413"/>
      <c r="I17" s="413"/>
      <c r="J17" s="413"/>
      <c r="K17" s="413"/>
      <c r="L17" s="413"/>
      <c r="M17" s="413"/>
      <c r="N17" s="413"/>
      <c r="O17" s="413"/>
      <c r="P17" s="414"/>
      <c r="Q17" s="412"/>
      <c r="R17" s="413"/>
      <c r="S17" s="413"/>
      <c r="T17" s="413"/>
      <c r="U17" s="413"/>
      <c r="V17" s="413"/>
      <c r="W17" s="413"/>
      <c r="X17" s="414"/>
      <c r="Y17" s="412" t="s">
        <v>704</v>
      </c>
      <c r="Z17" s="413"/>
      <c r="AA17" s="413"/>
      <c r="AB17" s="414"/>
      <c r="AC17" s="412"/>
      <c r="AD17" s="413"/>
      <c r="AE17" s="413"/>
      <c r="AF17" s="413"/>
      <c r="AG17" s="413"/>
      <c r="AH17" s="413"/>
      <c r="AI17" s="413"/>
      <c r="AJ17" s="414"/>
      <c r="AK17" s="412"/>
      <c r="AL17" s="413"/>
      <c r="AM17" s="413"/>
      <c r="AN17" s="414"/>
      <c r="AO17" s="545"/>
      <c r="AP17" s="556"/>
      <c r="AQ17" s="587"/>
      <c r="AR17" s="589"/>
      <c r="AS17" s="591"/>
      <c r="BE17"/>
    </row>
    <row r="18" spans="2:57" ht="22.5" customHeight="1">
      <c r="B18" s="592">
        <v>3</v>
      </c>
      <c r="C18" s="532"/>
      <c r="D18" s="406" t="s">
        <v>290</v>
      </c>
      <c r="E18" s="407"/>
      <c r="F18" s="407"/>
      <c r="G18" s="407"/>
      <c r="H18" s="407"/>
      <c r="I18" s="407"/>
      <c r="J18" s="407"/>
      <c r="K18" s="407"/>
      <c r="L18" s="407"/>
      <c r="M18" s="407"/>
      <c r="N18" s="407"/>
      <c r="O18" s="407"/>
      <c r="P18" s="408"/>
      <c r="Q18" s="409" t="s">
        <v>291</v>
      </c>
      <c r="R18" s="410"/>
      <c r="S18" s="410"/>
      <c r="T18" s="410"/>
      <c r="U18" s="410"/>
      <c r="V18" s="410"/>
      <c r="W18" s="410"/>
      <c r="X18" s="411"/>
      <c r="Y18" s="406" t="s">
        <v>24</v>
      </c>
      <c r="Z18" s="407"/>
      <c r="AA18" s="407"/>
      <c r="AB18" s="408"/>
      <c r="AC18" s="406"/>
      <c r="AD18" s="407"/>
      <c r="AE18" s="407"/>
      <c r="AF18" s="407"/>
      <c r="AG18" s="407"/>
      <c r="AH18" s="407"/>
      <c r="AI18" s="407"/>
      <c r="AJ18" s="408"/>
      <c r="AK18" s="406"/>
      <c r="AL18" s="407"/>
      <c r="AM18" s="407"/>
      <c r="AN18" s="408"/>
      <c r="AO18" s="542"/>
      <c r="AP18" s="554"/>
      <c r="AQ18" s="586"/>
      <c r="AR18" s="588"/>
      <c r="AS18" s="590"/>
      <c r="BE18"/>
    </row>
    <row r="19" spans="2:57" ht="63" customHeight="1">
      <c r="B19" s="592"/>
      <c r="C19" s="532"/>
      <c r="D19" s="412"/>
      <c r="E19" s="413"/>
      <c r="F19" s="413"/>
      <c r="G19" s="413"/>
      <c r="H19" s="413"/>
      <c r="I19" s="413"/>
      <c r="J19" s="413"/>
      <c r="K19" s="413"/>
      <c r="L19" s="413"/>
      <c r="M19" s="413"/>
      <c r="N19" s="413"/>
      <c r="O19" s="413"/>
      <c r="P19" s="414"/>
      <c r="Q19" s="412"/>
      <c r="R19" s="413"/>
      <c r="S19" s="413"/>
      <c r="T19" s="413"/>
      <c r="U19" s="413"/>
      <c r="V19" s="413"/>
      <c r="W19" s="413"/>
      <c r="X19" s="414"/>
      <c r="Y19" s="412" t="s">
        <v>705</v>
      </c>
      <c r="Z19" s="413"/>
      <c r="AA19" s="413"/>
      <c r="AB19" s="414"/>
      <c r="AC19" s="412"/>
      <c r="AD19" s="413"/>
      <c r="AE19" s="413"/>
      <c r="AF19" s="413"/>
      <c r="AG19" s="413"/>
      <c r="AH19" s="413"/>
      <c r="AI19" s="413"/>
      <c r="AJ19" s="414"/>
      <c r="AK19" s="412"/>
      <c r="AL19" s="413"/>
      <c r="AM19" s="413"/>
      <c r="AN19" s="414"/>
      <c r="AO19" s="545"/>
      <c r="AP19" s="556"/>
      <c r="AQ19" s="587"/>
      <c r="AR19" s="589"/>
      <c r="AS19" s="591"/>
      <c r="BE19"/>
    </row>
    <row r="20" spans="2:57" ht="22.5" customHeight="1">
      <c r="B20" s="592">
        <v>5</v>
      </c>
      <c r="C20" s="532"/>
      <c r="D20" s="406" t="s">
        <v>706</v>
      </c>
      <c r="E20" s="407"/>
      <c r="F20" s="407"/>
      <c r="G20" s="407"/>
      <c r="H20" s="407"/>
      <c r="I20" s="407"/>
      <c r="J20" s="407"/>
      <c r="K20" s="407"/>
      <c r="L20" s="407"/>
      <c r="M20" s="407"/>
      <c r="N20" s="407"/>
      <c r="O20" s="407"/>
      <c r="P20" s="408"/>
      <c r="Q20" s="409" t="s">
        <v>91</v>
      </c>
      <c r="R20" s="410"/>
      <c r="S20" s="410"/>
      <c r="T20" s="410"/>
      <c r="U20" s="410"/>
      <c r="V20" s="410"/>
      <c r="W20" s="410"/>
      <c r="X20" s="411"/>
      <c r="Y20" s="406" t="s">
        <v>24</v>
      </c>
      <c r="Z20" s="407"/>
      <c r="AA20" s="407"/>
      <c r="AB20" s="408"/>
      <c r="AC20" s="406"/>
      <c r="AD20" s="407"/>
      <c r="AE20" s="407"/>
      <c r="AF20" s="407"/>
      <c r="AG20" s="407"/>
      <c r="AH20" s="407"/>
      <c r="AI20" s="407"/>
      <c r="AJ20" s="408"/>
      <c r="AK20" s="406"/>
      <c r="AL20" s="407"/>
      <c r="AM20" s="407"/>
      <c r="AN20" s="408"/>
      <c r="AO20" s="542"/>
      <c r="AP20" s="554"/>
      <c r="AQ20" s="586"/>
      <c r="AR20" s="588"/>
      <c r="AS20" s="590"/>
      <c r="BE20"/>
    </row>
    <row r="21" spans="2:57" ht="49.5" customHeight="1" thickBot="1">
      <c r="B21" s="592"/>
      <c r="C21" s="532"/>
      <c r="D21" s="412"/>
      <c r="E21" s="413"/>
      <c r="F21" s="413"/>
      <c r="G21" s="413"/>
      <c r="H21" s="413"/>
      <c r="I21" s="413"/>
      <c r="J21" s="413"/>
      <c r="K21" s="413"/>
      <c r="L21" s="413"/>
      <c r="M21" s="413"/>
      <c r="N21" s="413"/>
      <c r="O21" s="413"/>
      <c r="P21" s="414"/>
      <c r="Q21" s="412"/>
      <c r="R21" s="413"/>
      <c r="S21" s="413"/>
      <c r="T21" s="413"/>
      <c r="U21" s="413"/>
      <c r="V21" s="413"/>
      <c r="W21" s="413"/>
      <c r="X21" s="414"/>
      <c r="Y21" s="412" t="s">
        <v>704</v>
      </c>
      <c r="Z21" s="413"/>
      <c r="AA21" s="413"/>
      <c r="AB21" s="414"/>
      <c r="AC21" s="412"/>
      <c r="AD21" s="413"/>
      <c r="AE21" s="413"/>
      <c r="AF21" s="413"/>
      <c r="AG21" s="413"/>
      <c r="AH21" s="413"/>
      <c r="AI21" s="413"/>
      <c r="AJ21" s="414"/>
      <c r="AK21" s="412"/>
      <c r="AL21" s="413"/>
      <c r="AM21" s="413"/>
      <c r="AN21" s="414"/>
      <c r="AO21" s="545"/>
      <c r="AP21" s="556"/>
      <c r="AQ21" s="587"/>
      <c r="AR21" s="589"/>
      <c r="AS21" s="591"/>
      <c r="BE21"/>
    </row>
    <row r="22" spans="2:57" ht="22.5" hidden="1" customHeight="1">
      <c r="B22" s="592">
        <v>6</v>
      </c>
      <c r="C22" s="532"/>
      <c r="D22" s="406" t="s">
        <v>292</v>
      </c>
      <c r="E22" s="407"/>
      <c r="F22" s="407"/>
      <c r="G22" s="407"/>
      <c r="H22" s="407"/>
      <c r="I22" s="407"/>
      <c r="J22" s="407"/>
      <c r="K22" s="407"/>
      <c r="L22" s="407"/>
      <c r="M22" s="407"/>
      <c r="N22" s="407"/>
      <c r="O22" s="407"/>
      <c r="P22" s="408"/>
      <c r="Q22" s="409" t="s">
        <v>91</v>
      </c>
      <c r="R22" s="410"/>
      <c r="S22" s="410"/>
      <c r="T22" s="410"/>
      <c r="U22" s="410"/>
      <c r="V22" s="410"/>
      <c r="W22" s="410"/>
      <c r="X22" s="411"/>
      <c r="Y22" s="406" t="s">
        <v>24</v>
      </c>
      <c r="Z22" s="407"/>
      <c r="AA22" s="407"/>
      <c r="AB22" s="408"/>
      <c r="AC22" s="406"/>
      <c r="AD22" s="407"/>
      <c r="AE22" s="407"/>
      <c r="AF22" s="407"/>
      <c r="AG22" s="407"/>
      <c r="AH22" s="407"/>
      <c r="AI22" s="407"/>
      <c r="AJ22" s="408"/>
      <c r="AK22" s="406"/>
      <c r="AL22" s="407"/>
      <c r="AM22" s="407"/>
      <c r="AN22" s="408"/>
      <c r="AO22" s="542"/>
      <c r="AP22" s="554"/>
      <c r="AQ22" s="586"/>
      <c r="AR22" s="588"/>
      <c r="AS22" s="590"/>
      <c r="BE22"/>
    </row>
    <row r="23" spans="2:57" ht="31.5" hidden="1" customHeight="1">
      <c r="B23" s="592"/>
      <c r="C23" s="532"/>
      <c r="D23" s="412"/>
      <c r="E23" s="413"/>
      <c r="F23" s="413"/>
      <c r="G23" s="413"/>
      <c r="H23" s="413"/>
      <c r="I23" s="413"/>
      <c r="J23" s="413"/>
      <c r="K23" s="413"/>
      <c r="L23" s="413"/>
      <c r="M23" s="413"/>
      <c r="N23" s="413"/>
      <c r="O23" s="413"/>
      <c r="P23" s="414"/>
      <c r="Q23" s="412"/>
      <c r="R23" s="413"/>
      <c r="S23" s="413"/>
      <c r="T23" s="413"/>
      <c r="U23" s="413"/>
      <c r="V23" s="413"/>
      <c r="W23" s="413"/>
      <c r="X23" s="414"/>
      <c r="Y23" s="412" t="s">
        <v>288</v>
      </c>
      <c r="Z23" s="413"/>
      <c r="AA23" s="413"/>
      <c r="AB23" s="414"/>
      <c r="AC23" s="412"/>
      <c r="AD23" s="413"/>
      <c r="AE23" s="413"/>
      <c r="AF23" s="413"/>
      <c r="AG23" s="413"/>
      <c r="AH23" s="413"/>
      <c r="AI23" s="413"/>
      <c r="AJ23" s="414"/>
      <c r="AK23" s="412"/>
      <c r="AL23" s="413"/>
      <c r="AM23" s="413"/>
      <c r="AN23" s="414"/>
      <c r="AO23" s="545"/>
      <c r="AP23" s="556"/>
      <c r="AQ23" s="587"/>
      <c r="AR23" s="589"/>
      <c r="AS23" s="591"/>
      <c r="BE23"/>
    </row>
    <row r="24" spans="2:57" ht="22.5" hidden="1" customHeight="1">
      <c r="B24" s="592">
        <v>7</v>
      </c>
      <c r="C24" s="532"/>
      <c r="D24" s="406" t="s">
        <v>566</v>
      </c>
      <c r="E24" s="407"/>
      <c r="F24" s="407"/>
      <c r="G24" s="407"/>
      <c r="H24" s="407"/>
      <c r="I24" s="407"/>
      <c r="J24" s="407"/>
      <c r="K24" s="407"/>
      <c r="L24" s="407"/>
      <c r="M24" s="407"/>
      <c r="N24" s="407"/>
      <c r="O24" s="407"/>
      <c r="P24" s="408"/>
      <c r="Q24" s="409" t="s">
        <v>91</v>
      </c>
      <c r="R24" s="410"/>
      <c r="S24" s="410"/>
      <c r="T24" s="410"/>
      <c r="U24" s="410"/>
      <c r="V24" s="410"/>
      <c r="W24" s="410"/>
      <c r="X24" s="411"/>
      <c r="Y24" s="406" t="s">
        <v>24</v>
      </c>
      <c r="Z24" s="407"/>
      <c r="AA24" s="407"/>
      <c r="AB24" s="408"/>
      <c r="AC24" s="406"/>
      <c r="AD24" s="407"/>
      <c r="AE24" s="407"/>
      <c r="AF24" s="407"/>
      <c r="AG24" s="407"/>
      <c r="AH24" s="407"/>
      <c r="AI24" s="407"/>
      <c r="AJ24" s="408"/>
      <c r="AK24" s="406"/>
      <c r="AL24" s="407"/>
      <c r="AM24" s="407"/>
      <c r="AN24" s="408"/>
      <c r="AO24" s="542"/>
      <c r="AP24" s="554"/>
      <c r="AQ24" s="586"/>
      <c r="AR24" s="588"/>
      <c r="AS24" s="590"/>
      <c r="BE24"/>
    </row>
    <row r="25" spans="2:57" ht="31.5" hidden="1" customHeight="1">
      <c r="B25" s="592"/>
      <c r="C25" s="532"/>
      <c r="D25" s="412"/>
      <c r="E25" s="413"/>
      <c r="F25" s="413"/>
      <c r="G25" s="413"/>
      <c r="H25" s="413"/>
      <c r="I25" s="413"/>
      <c r="J25" s="413"/>
      <c r="K25" s="413"/>
      <c r="L25" s="413"/>
      <c r="M25" s="413"/>
      <c r="N25" s="413"/>
      <c r="O25" s="413"/>
      <c r="P25" s="414"/>
      <c r="Q25" s="412"/>
      <c r="R25" s="413"/>
      <c r="S25" s="413"/>
      <c r="T25" s="413"/>
      <c r="U25" s="413"/>
      <c r="V25" s="413"/>
      <c r="W25" s="413"/>
      <c r="X25" s="414"/>
      <c r="Y25" s="412" t="s">
        <v>288</v>
      </c>
      <c r="Z25" s="413"/>
      <c r="AA25" s="413"/>
      <c r="AB25" s="414"/>
      <c r="AC25" s="412"/>
      <c r="AD25" s="413"/>
      <c r="AE25" s="413"/>
      <c r="AF25" s="413"/>
      <c r="AG25" s="413"/>
      <c r="AH25" s="413"/>
      <c r="AI25" s="413"/>
      <c r="AJ25" s="414"/>
      <c r="AK25" s="412"/>
      <c r="AL25" s="413"/>
      <c r="AM25" s="413"/>
      <c r="AN25" s="414"/>
      <c r="AO25" s="545"/>
      <c r="AP25" s="556"/>
      <c r="AQ25" s="587"/>
      <c r="AR25" s="589"/>
      <c r="AS25" s="591"/>
      <c r="BE25"/>
    </row>
    <row r="26" spans="2:57" ht="22.5" hidden="1" customHeight="1">
      <c r="B26" s="592">
        <v>8</v>
      </c>
      <c r="C26" s="532"/>
      <c r="D26" s="406" t="s">
        <v>285</v>
      </c>
      <c r="E26" s="407"/>
      <c r="F26" s="407"/>
      <c r="G26" s="407"/>
      <c r="H26" s="407"/>
      <c r="I26" s="407"/>
      <c r="J26" s="407"/>
      <c r="K26" s="407"/>
      <c r="L26" s="407"/>
      <c r="M26" s="407"/>
      <c r="N26" s="407"/>
      <c r="O26" s="407"/>
      <c r="P26" s="408"/>
      <c r="Q26" s="409" t="s">
        <v>291</v>
      </c>
      <c r="R26" s="410"/>
      <c r="S26" s="410"/>
      <c r="T26" s="410"/>
      <c r="U26" s="410"/>
      <c r="V26" s="410"/>
      <c r="W26" s="410"/>
      <c r="X26" s="411"/>
      <c r="Y26" s="406" t="s">
        <v>24</v>
      </c>
      <c r="Z26" s="407"/>
      <c r="AA26" s="407"/>
      <c r="AB26" s="408"/>
      <c r="AC26" s="406"/>
      <c r="AD26" s="407"/>
      <c r="AE26" s="407"/>
      <c r="AF26" s="407"/>
      <c r="AG26" s="407"/>
      <c r="AH26" s="407"/>
      <c r="AI26" s="407"/>
      <c r="AJ26" s="408"/>
      <c r="AK26" s="406"/>
      <c r="AL26" s="407"/>
      <c r="AM26" s="407"/>
      <c r="AN26" s="408"/>
      <c r="AO26" s="542"/>
      <c r="AP26" s="554"/>
      <c r="AQ26" s="586"/>
      <c r="AR26" s="588"/>
      <c r="AS26" s="590"/>
      <c r="BE26"/>
    </row>
    <row r="27" spans="2:57" ht="31.5" hidden="1" customHeight="1">
      <c r="B27" s="592"/>
      <c r="C27" s="532"/>
      <c r="D27" s="412"/>
      <c r="E27" s="413"/>
      <c r="F27" s="413"/>
      <c r="G27" s="413"/>
      <c r="H27" s="413"/>
      <c r="I27" s="413"/>
      <c r="J27" s="413"/>
      <c r="K27" s="413"/>
      <c r="L27" s="413"/>
      <c r="M27" s="413"/>
      <c r="N27" s="413"/>
      <c r="O27" s="413"/>
      <c r="P27" s="414"/>
      <c r="Q27" s="412"/>
      <c r="R27" s="413"/>
      <c r="S27" s="413"/>
      <c r="T27" s="413"/>
      <c r="U27" s="413"/>
      <c r="V27" s="413"/>
      <c r="W27" s="413"/>
      <c r="X27" s="414"/>
      <c r="Y27" s="412" t="s">
        <v>293</v>
      </c>
      <c r="Z27" s="413"/>
      <c r="AA27" s="413"/>
      <c r="AB27" s="414"/>
      <c r="AC27" s="412"/>
      <c r="AD27" s="413"/>
      <c r="AE27" s="413"/>
      <c r="AF27" s="413"/>
      <c r="AG27" s="413"/>
      <c r="AH27" s="413"/>
      <c r="AI27" s="413"/>
      <c r="AJ27" s="414"/>
      <c r="AK27" s="412"/>
      <c r="AL27" s="413"/>
      <c r="AM27" s="413"/>
      <c r="AN27" s="414"/>
      <c r="AO27" s="545"/>
      <c r="AP27" s="556"/>
      <c r="AQ27" s="587"/>
      <c r="AR27" s="589"/>
      <c r="AS27" s="591"/>
      <c r="BE27"/>
    </row>
    <row r="28" spans="2:57" ht="22.5" hidden="1" customHeight="1">
      <c r="B28" s="592">
        <v>9</v>
      </c>
      <c r="C28" s="532"/>
      <c r="D28" s="406" t="s">
        <v>1745</v>
      </c>
      <c r="E28" s="407"/>
      <c r="F28" s="407"/>
      <c r="G28" s="407"/>
      <c r="H28" s="407"/>
      <c r="I28" s="407"/>
      <c r="J28" s="407"/>
      <c r="K28" s="407"/>
      <c r="L28" s="407"/>
      <c r="M28" s="407"/>
      <c r="N28" s="407"/>
      <c r="O28" s="407"/>
      <c r="P28" s="408"/>
      <c r="Q28" s="409" t="s">
        <v>1746</v>
      </c>
      <c r="R28" s="410"/>
      <c r="S28" s="410"/>
      <c r="T28" s="410"/>
      <c r="U28" s="410"/>
      <c r="V28" s="410"/>
      <c r="W28" s="410"/>
      <c r="X28" s="411"/>
      <c r="Y28" s="406" t="s">
        <v>24</v>
      </c>
      <c r="Z28" s="407"/>
      <c r="AA28" s="407"/>
      <c r="AB28" s="408"/>
      <c r="AC28" s="406"/>
      <c r="AD28" s="407"/>
      <c r="AE28" s="407"/>
      <c r="AF28" s="407"/>
      <c r="AG28" s="407"/>
      <c r="AH28" s="407"/>
      <c r="AI28" s="407"/>
      <c r="AJ28" s="408"/>
      <c r="AK28" s="406"/>
      <c r="AL28" s="407"/>
      <c r="AM28" s="407"/>
      <c r="AN28" s="408"/>
      <c r="AO28" s="542"/>
      <c r="AP28" s="554"/>
      <c r="AQ28" s="586"/>
      <c r="AR28" s="588"/>
      <c r="AS28" s="590"/>
      <c r="BE28"/>
    </row>
    <row r="29" spans="2:57" ht="31.5" hidden="1" customHeight="1" thickBot="1">
      <c r="B29" s="592"/>
      <c r="C29" s="532"/>
      <c r="D29" s="412"/>
      <c r="E29" s="413"/>
      <c r="F29" s="413"/>
      <c r="G29" s="413"/>
      <c r="H29" s="413"/>
      <c r="I29" s="413"/>
      <c r="J29" s="413"/>
      <c r="K29" s="413"/>
      <c r="L29" s="413"/>
      <c r="M29" s="413"/>
      <c r="N29" s="413"/>
      <c r="O29" s="413"/>
      <c r="P29" s="414"/>
      <c r="Q29" s="412"/>
      <c r="R29" s="413"/>
      <c r="S29" s="413"/>
      <c r="T29" s="413"/>
      <c r="U29" s="413"/>
      <c r="V29" s="413"/>
      <c r="W29" s="413"/>
      <c r="X29" s="414"/>
      <c r="Y29" s="412" t="s">
        <v>294</v>
      </c>
      <c r="Z29" s="413"/>
      <c r="AA29" s="413"/>
      <c r="AB29" s="414"/>
      <c r="AC29" s="412"/>
      <c r="AD29" s="413"/>
      <c r="AE29" s="413"/>
      <c r="AF29" s="413"/>
      <c r="AG29" s="413"/>
      <c r="AH29" s="413"/>
      <c r="AI29" s="413"/>
      <c r="AJ29" s="414"/>
      <c r="AK29" s="412"/>
      <c r="AL29" s="413"/>
      <c r="AM29" s="413"/>
      <c r="AN29" s="414"/>
      <c r="AO29" s="545"/>
      <c r="AP29" s="556"/>
      <c r="AQ29" s="587"/>
      <c r="AR29" s="589"/>
      <c r="AS29" s="591"/>
      <c r="BE29"/>
    </row>
    <row r="30" spans="2:57" ht="22.5" hidden="1" customHeight="1">
      <c r="B30" s="592">
        <v>10</v>
      </c>
      <c r="C30" s="532"/>
      <c r="D30" s="406"/>
      <c r="E30" s="407"/>
      <c r="F30" s="407"/>
      <c r="G30" s="407"/>
      <c r="H30" s="407"/>
      <c r="I30" s="407"/>
      <c r="J30" s="407"/>
      <c r="K30" s="407"/>
      <c r="L30" s="407"/>
      <c r="M30" s="407"/>
      <c r="N30" s="407"/>
      <c r="O30" s="407"/>
      <c r="P30" s="408"/>
      <c r="Q30" s="409"/>
      <c r="R30" s="410"/>
      <c r="S30" s="410"/>
      <c r="T30" s="410"/>
      <c r="U30" s="410"/>
      <c r="V30" s="410"/>
      <c r="W30" s="410"/>
      <c r="X30" s="411"/>
      <c r="Y30" s="406"/>
      <c r="Z30" s="407"/>
      <c r="AA30" s="407"/>
      <c r="AB30" s="408"/>
      <c r="AC30" s="406"/>
      <c r="AD30" s="407"/>
      <c r="AE30" s="407"/>
      <c r="AF30" s="408"/>
      <c r="AG30" s="406"/>
      <c r="AH30" s="407"/>
      <c r="AI30" s="407"/>
      <c r="AJ30" s="408"/>
      <c r="AK30" s="406"/>
      <c r="AL30" s="407"/>
      <c r="AM30" s="407"/>
      <c r="AN30" s="408"/>
      <c r="AO30" s="542"/>
      <c r="AP30" s="554"/>
      <c r="AQ30" s="586"/>
      <c r="AR30" s="588"/>
      <c r="AS30" s="590"/>
      <c r="BE30"/>
    </row>
    <row r="31" spans="2:57" ht="31.5" hidden="1" customHeight="1">
      <c r="B31" s="592"/>
      <c r="C31" s="532"/>
      <c r="D31" s="412"/>
      <c r="E31" s="413"/>
      <c r="F31" s="413"/>
      <c r="G31" s="413"/>
      <c r="H31" s="413"/>
      <c r="I31" s="413"/>
      <c r="J31" s="413"/>
      <c r="K31" s="413"/>
      <c r="L31" s="413"/>
      <c r="M31" s="413"/>
      <c r="N31" s="413"/>
      <c r="O31" s="413"/>
      <c r="P31" s="414"/>
      <c r="Q31" s="412"/>
      <c r="R31" s="413"/>
      <c r="S31" s="413"/>
      <c r="T31" s="413"/>
      <c r="U31" s="413"/>
      <c r="V31" s="413"/>
      <c r="W31" s="413"/>
      <c r="X31" s="414"/>
      <c r="Y31" s="412"/>
      <c r="Z31" s="413"/>
      <c r="AA31" s="413"/>
      <c r="AB31" s="414"/>
      <c r="AC31" s="412"/>
      <c r="AD31" s="413"/>
      <c r="AE31" s="413"/>
      <c r="AF31" s="414"/>
      <c r="AG31" s="412"/>
      <c r="AH31" s="413"/>
      <c r="AI31" s="413"/>
      <c r="AJ31" s="414"/>
      <c r="AK31" s="412"/>
      <c r="AL31" s="413"/>
      <c r="AM31" s="413"/>
      <c r="AN31" s="414"/>
      <c r="AO31" s="545"/>
      <c r="AP31" s="556"/>
      <c r="AQ31" s="587"/>
      <c r="AR31" s="589"/>
      <c r="AS31" s="591"/>
      <c r="BE31"/>
    </row>
    <row r="32" spans="2:57" ht="22.5" hidden="1" customHeight="1">
      <c r="B32" s="592">
        <v>11</v>
      </c>
      <c r="C32" s="532"/>
      <c r="D32" s="406"/>
      <c r="E32" s="407"/>
      <c r="F32" s="407"/>
      <c r="G32" s="407"/>
      <c r="H32" s="407"/>
      <c r="I32" s="407"/>
      <c r="J32" s="407"/>
      <c r="K32" s="407"/>
      <c r="L32" s="407"/>
      <c r="M32" s="407"/>
      <c r="N32" s="407"/>
      <c r="O32" s="407"/>
      <c r="P32" s="408"/>
      <c r="Q32" s="409"/>
      <c r="R32" s="410"/>
      <c r="S32" s="410"/>
      <c r="T32" s="410"/>
      <c r="U32" s="410"/>
      <c r="V32" s="410"/>
      <c r="W32" s="410"/>
      <c r="X32" s="411"/>
      <c r="Y32" s="406"/>
      <c r="Z32" s="407"/>
      <c r="AA32" s="407"/>
      <c r="AB32" s="408"/>
      <c r="AC32" s="406"/>
      <c r="AD32" s="407"/>
      <c r="AE32" s="407"/>
      <c r="AF32" s="408"/>
      <c r="AG32" s="406"/>
      <c r="AH32" s="407"/>
      <c r="AI32" s="407"/>
      <c r="AJ32" s="408"/>
      <c r="AK32" s="406"/>
      <c r="AL32" s="407"/>
      <c r="AM32" s="407"/>
      <c r="AN32" s="408"/>
      <c r="AO32" s="542"/>
      <c r="AP32" s="554"/>
      <c r="AQ32" s="586"/>
      <c r="AR32" s="588"/>
      <c r="AS32" s="590"/>
      <c r="BE32"/>
    </row>
    <row r="33" spans="2:57" ht="31.5" hidden="1" customHeight="1">
      <c r="B33" s="592"/>
      <c r="C33" s="532"/>
      <c r="D33" s="412"/>
      <c r="E33" s="413"/>
      <c r="F33" s="413"/>
      <c r="G33" s="413"/>
      <c r="H33" s="413"/>
      <c r="I33" s="413"/>
      <c r="J33" s="413"/>
      <c r="K33" s="413"/>
      <c r="L33" s="413"/>
      <c r="M33" s="413"/>
      <c r="N33" s="413"/>
      <c r="O33" s="413"/>
      <c r="P33" s="414"/>
      <c r="Q33" s="412"/>
      <c r="R33" s="413"/>
      <c r="S33" s="413"/>
      <c r="T33" s="413"/>
      <c r="U33" s="413"/>
      <c r="V33" s="413"/>
      <c r="W33" s="413"/>
      <c r="X33" s="414"/>
      <c r="Y33" s="412"/>
      <c r="Z33" s="413"/>
      <c r="AA33" s="413"/>
      <c r="AB33" s="414"/>
      <c r="AC33" s="412"/>
      <c r="AD33" s="413"/>
      <c r="AE33" s="413"/>
      <c r="AF33" s="414"/>
      <c r="AG33" s="412"/>
      <c r="AH33" s="413"/>
      <c r="AI33" s="413"/>
      <c r="AJ33" s="414"/>
      <c r="AK33" s="412"/>
      <c r="AL33" s="413"/>
      <c r="AM33" s="413"/>
      <c r="AN33" s="414"/>
      <c r="AO33" s="545"/>
      <c r="AP33" s="556"/>
      <c r="AQ33" s="587"/>
      <c r="AR33" s="589"/>
      <c r="AS33" s="591"/>
      <c r="BE33"/>
    </row>
    <row r="34" spans="2:57" ht="22.5" hidden="1" customHeight="1">
      <c r="B34" s="592">
        <v>12</v>
      </c>
      <c r="C34" s="532"/>
      <c r="D34" s="406"/>
      <c r="E34" s="407"/>
      <c r="F34" s="407"/>
      <c r="G34" s="407"/>
      <c r="H34" s="407"/>
      <c r="I34" s="407"/>
      <c r="J34" s="407"/>
      <c r="K34" s="407"/>
      <c r="L34" s="407"/>
      <c r="M34" s="407"/>
      <c r="N34" s="407"/>
      <c r="O34" s="407"/>
      <c r="P34" s="408"/>
      <c r="Q34" s="409"/>
      <c r="R34" s="410"/>
      <c r="S34" s="410"/>
      <c r="T34" s="410"/>
      <c r="U34" s="410"/>
      <c r="V34" s="410"/>
      <c r="W34" s="410"/>
      <c r="X34" s="411"/>
      <c r="Y34" s="406"/>
      <c r="Z34" s="407"/>
      <c r="AA34" s="407"/>
      <c r="AB34" s="408"/>
      <c r="AC34" s="406"/>
      <c r="AD34" s="407"/>
      <c r="AE34" s="407"/>
      <c r="AF34" s="408"/>
      <c r="AG34" s="406"/>
      <c r="AH34" s="407"/>
      <c r="AI34" s="407"/>
      <c r="AJ34" s="408"/>
      <c r="AK34" s="406"/>
      <c r="AL34" s="407"/>
      <c r="AM34" s="407"/>
      <c r="AN34" s="408"/>
      <c r="AO34" s="542"/>
      <c r="AP34" s="554"/>
      <c r="AQ34" s="586"/>
      <c r="AR34" s="588"/>
      <c r="AS34" s="590"/>
      <c r="BE34"/>
    </row>
    <row r="35" spans="2:57" ht="31.5" hidden="1"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c r="Z35" s="413"/>
      <c r="AA35" s="413"/>
      <c r="AB35" s="414"/>
      <c r="AC35" s="412"/>
      <c r="AD35" s="413"/>
      <c r="AE35" s="413"/>
      <c r="AF35" s="414"/>
      <c r="AG35" s="412"/>
      <c r="AH35" s="413"/>
      <c r="AI35" s="413"/>
      <c r="AJ35" s="414"/>
      <c r="AK35" s="412"/>
      <c r="AL35" s="413"/>
      <c r="AM35" s="413"/>
      <c r="AN35" s="414"/>
      <c r="AO35" s="545"/>
      <c r="AP35" s="556"/>
      <c r="AQ35" s="587"/>
      <c r="AR35" s="589"/>
      <c r="AS35" s="591"/>
      <c r="BE35"/>
    </row>
    <row r="36" spans="2:57" ht="22.5" hidden="1" customHeight="1">
      <c r="B36" s="592">
        <v>13</v>
      </c>
      <c r="C36" s="532"/>
      <c r="D36" s="406"/>
      <c r="E36" s="407"/>
      <c r="F36" s="407"/>
      <c r="G36" s="407"/>
      <c r="H36" s="407"/>
      <c r="I36" s="407"/>
      <c r="J36" s="407"/>
      <c r="K36" s="407"/>
      <c r="L36" s="407"/>
      <c r="M36" s="407"/>
      <c r="N36" s="407"/>
      <c r="O36" s="407"/>
      <c r="P36" s="408"/>
      <c r="Q36" s="409"/>
      <c r="R36" s="410"/>
      <c r="S36" s="410"/>
      <c r="T36" s="410"/>
      <c r="U36" s="410"/>
      <c r="V36" s="410"/>
      <c r="W36" s="410"/>
      <c r="X36" s="411"/>
      <c r="Y36" s="406"/>
      <c r="Z36" s="407"/>
      <c r="AA36" s="407"/>
      <c r="AB36" s="408"/>
      <c r="AC36" s="406"/>
      <c r="AD36" s="407"/>
      <c r="AE36" s="407"/>
      <c r="AF36" s="408"/>
      <c r="AG36" s="406"/>
      <c r="AH36" s="407"/>
      <c r="AI36" s="407"/>
      <c r="AJ36" s="408"/>
      <c r="AK36" s="406"/>
      <c r="AL36" s="407"/>
      <c r="AM36" s="407"/>
      <c r="AN36" s="408"/>
      <c r="AO36" s="542"/>
      <c r="AP36" s="554"/>
      <c r="AQ36" s="586"/>
      <c r="AR36" s="588"/>
      <c r="AS36" s="590"/>
      <c r="BE36"/>
    </row>
    <row r="37" spans="2:57" ht="31.5" hidden="1"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c r="Z37" s="413"/>
      <c r="AA37" s="413"/>
      <c r="AB37" s="414"/>
      <c r="AC37" s="412"/>
      <c r="AD37" s="413"/>
      <c r="AE37" s="413"/>
      <c r="AF37" s="414"/>
      <c r="AG37" s="412"/>
      <c r="AH37" s="413"/>
      <c r="AI37" s="413"/>
      <c r="AJ37" s="414"/>
      <c r="AK37" s="412"/>
      <c r="AL37" s="413"/>
      <c r="AM37" s="413"/>
      <c r="AN37" s="414"/>
      <c r="AO37" s="545"/>
      <c r="AP37" s="556"/>
      <c r="AQ37" s="587"/>
      <c r="AR37" s="589"/>
      <c r="AS37" s="591"/>
      <c r="BE37"/>
    </row>
    <row r="38" spans="2:57" ht="22.5" hidden="1" customHeight="1">
      <c r="B38" s="592">
        <v>14</v>
      </c>
      <c r="C38" s="532"/>
      <c r="D38" s="406"/>
      <c r="E38" s="407"/>
      <c r="F38" s="407"/>
      <c r="G38" s="407"/>
      <c r="H38" s="407"/>
      <c r="I38" s="407"/>
      <c r="J38" s="407"/>
      <c r="K38" s="407"/>
      <c r="L38" s="407"/>
      <c r="M38" s="407"/>
      <c r="N38" s="407"/>
      <c r="O38" s="407"/>
      <c r="P38" s="408"/>
      <c r="Q38" s="409"/>
      <c r="R38" s="410"/>
      <c r="S38" s="410"/>
      <c r="T38" s="410"/>
      <c r="U38" s="410"/>
      <c r="V38" s="410"/>
      <c r="W38" s="410"/>
      <c r="X38" s="411"/>
      <c r="Y38" s="406"/>
      <c r="Z38" s="407"/>
      <c r="AA38" s="407"/>
      <c r="AB38" s="408"/>
      <c r="AC38" s="406"/>
      <c r="AD38" s="407"/>
      <c r="AE38" s="407"/>
      <c r="AF38" s="408"/>
      <c r="AG38" s="406"/>
      <c r="AH38" s="407"/>
      <c r="AI38" s="407"/>
      <c r="AJ38" s="408"/>
      <c r="AK38" s="406"/>
      <c r="AL38" s="407"/>
      <c r="AM38" s="407"/>
      <c r="AN38" s="408"/>
      <c r="AO38" s="542"/>
      <c r="AP38" s="554"/>
      <c r="AQ38" s="586"/>
      <c r="AR38" s="588"/>
      <c r="AS38" s="590"/>
      <c r="BE38"/>
    </row>
    <row r="39" spans="2:57" ht="31.5" hidden="1"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c r="Z39" s="413"/>
      <c r="AA39" s="413"/>
      <c r="AB39" s="414"/>
      <c r="AC39" s="412"/>
      <c r="AD39" s="413"/>
      <c r="AE39" s="413"/>
      <c r="AF39" s="414"/>
      <c r="AG39" s="412"/>
      <c r="AH39" s="413"/>
      <c r="AI39" s="413"/>
      <c r="AJ39" s="414"/>
      <c r="AK39" s="412"/>
      <c r="AL39" s="413"/>
      <c r="AM39" s="413"/>
      <c r="AN39" s="414"/>
      <c r="AO39" s="545"/>
      <c r="AP39" s="556"/>
      <c r="AQ39" s="587"/>
      <c r="AR39" s="589"/>
      <c r="AS39" s="591"/>
      <c r="BE39"/>
    </row>
    <row r="40" spans="2:57" ht="22.5" hidden="1" customHeight="1">
      <c r="B40" s="592">
        <v>15</v>
      </c>
      <c r="C40" s="532"/>
      <c r="D40" s="406"/>
      <c r="E40" s="407"/>
      <c r="F40" s="407"/>
      <c r="G40" s="407"/>
      <c r="H40" s="407"/>
      <c r="I40" s="407"/>
      <c r="J40" s="407"/>
      <c r="K40" s="407"/>
      <c r="L40" s="407"/>
      <c r="M40" s="407"/>
      <c r="N40" s="407"/>
      <c r="O40" s="407"/>
      <c r="P40" s="408"/>
      <c r="Q40" s="409"/>
      <c r="R40" s="410"/>
      <c r="S40" s="410"/>
      <c r="T40" s="410"/>
      <c r="U40" s="410"/>
      <c r="V40" s="410"/>
      <c r="W40" s="410"/>
      <c r="X40" s="411"/>
      <c r="Y40" s="406"/>
      <c r="Z40" s="407"/>
      <c r="AA40" s="407"/>
      <c r="AB40" s="408"/>
      <c r="AC40" s="406"/>
      <c r="AD40" s="407"/>
      <c r="AE40" s="407"/>
      <c r="AF40" s="408"/>
      <c r="AG40" s="406"/>
      <c r="AH40" s="407"/>
      <c r="AI40" s="407"/>
      <c r="AJ40" s="408"/>
      <c r="AK40" s="406"/>
      <c r="AL40" s="407"/>
      <c r="AM40" s="407"/>
      <c r="AN40" s="408"/>
      <c r="AO40" s="542"/>
      <c r="AP40" s="554"/>
      <c r="AQ40" s="586"/>
      <c r="AR40" s="588"/>
      <c r="AS40" s="590"/>
      <c r="BE40"/>
    </row>
    <row r="41" spans="2:57" ht="31.5" hidden="1"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c r="Z41" s="413"/>
      <c r="AA41" s="413"/>
      <c r="AB41" s="414"/>
      <c r="AC41" s="412"/>
      <c r="AD41" s="413"/>
      <c r="AE41" s="413"/>
      <c r="AF41" s="414"/>
      <c r="AG41" s="412"/>
      <c r="AH41" s="413"/>
      <c r="AI41" s="413"/>
      <c r="AJ41" s="414"/>
      <c r="AK41" s="412"/>
      <c r="AL41" s="413"/>
      <c r="AM41" s="413"/>
      <c r="AN41" s="414"/>
      <c r="AO41" s="545"/>
      <c r="AP41" s="556"/>
      <c r="AQ41" s="587"/>
      <c r="AR41" s="589"/>
      <c r="AS41" s="591"/>
      <c r="BE41"/>
    </row>
    <row r="42" spans="2:57" ht="22.5" hidden="1" customHeight="1">
      <c r="B42" s="592">
        <v>16</v>
      </c>
      <c r="C42" s="532"/>
      <c r="D42" s="406"/>
      <c r="E42" s="407"/>
      <c r="F42" s="407"/>
      <c r="G42" s="407"/>
      <c r="H42" s="407"/>
      <c r="I42" s="407"/>
      <c r="J42" s="407"/>
      <c r="K42" s="407"/>
      <c r="L42" s="407"/>
      <c r="M42" s="407"/>
      <c r="N42" s="407"/>
      <c r="O42" s="407"/>
      <c r="P42" s="408"/>
      <c r="Q42" s="409"/>
      <c r="R42" s="410"/>
      <c r="S42" s="410"/>
      <c r="T42" s="410"/>
      <c r="U42" s="410"/>
      <c r="V42" s="410"/>
      <c r="W42" s="410"/>
      <c r="X42" s="411"/>
      <c r="Y42" s="406"/>
      <c r="Z42" s="407"/>
      <c r="AA42" s="407"/>
      <c r="AB42" s="408"/>
      <c r="AC42" s="406"/>
      <c r="AD42" s="407"/>
      <c r="AE42" s="407"/>
      <c r="AF42" s="408"/>
      <c r="AG42" s="406"/>
      <c r="AH42" s="407"/>
      <c r="AI42" s="407"/>
      <c r="AJ42" s="408"/>
      <c r="AK42" s="406"/>
      <c r="AL42" s="407"/>
      <c r="AM42" s="407"/>
      <c r="AN42" s="408"/>
      <c r="AO42" s="542"/>
      <c r="AP42" s="554"/>
      <c r="AQ42" s="586"/>
      <c r="AR42" s="588"/>
      <c r="AS42" s="590"/>
      <c r="BE42"/>
    </row>
    <row r="43" spans="2:57" ht="31.5" hidden="1"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c r="Z43" s="413"/>
      <c r="AA43" s="413"/>
      <c r="AB43" s="414"/>
      <c r="AC43" s="412"/>
      <c r="AD43" s="413"/>
      <c r="AE43" s="413"/>
      <c r="AF43" s="414"/>
      <c r="AG43" s="412"/>
      <c r="AH43" s="413"/>
      <c r="AI43" s="413"/>
      <c r="AJ43" s="414"/>
      <c r="AK43" s="412"/>
      <c r="AL43" s="413"/>
      <c r="AM43" s="413"/>
      <c r="AN43" s="414"/>
      <c r="AO43" s="545"/>
      <c r="AP43" s="556"/>
      <c r="AQ43" s="587"/>
      <c r="AR43" s="589"/>
      <c r="AS43" s="591"/>
      <c r="BE43"/>
    </row>
    <row r="44" spans="2:57" ht="22.5" hidden="1" customHeight="1">
      <c r="B44" s="592">
        <v>17</v>
      </c>
      <c r="C44" s="532"/>
      <c r="D44" s="406"/>
      <c r="E44" s="407"/>
      <c r="F44" s="407"/>
      <c r="G44" s="407"/>
      <c r="H44" s="407"/>
      <c r="I44" s="407"/>
      <c r="J44" s="407"/>
      <c r="K44" s="407"/>
      <c r="L44" s="407"/>
      <c r="M44" s="407"/>
      <c r="N44" s="407"/>
      <c r="O44" s="407"/>
      <c r="P44" s="408"/>
      <c r="Q44" s="409"/>
      <c r="R44" s="410"/>
      <c r="S44" s="410"/>
      <c r="T44" s="410"/>
      <c r="U44" s="410"/>
      <c r="V44" s="410"/>
      <c r="W44" s="410"/>
      <c r="X44" s="411"/>
      <c r="Y44" s="406"/>
      <c r="Z44" s="407"/>
      <c r="AA44" s="407"/>
      <c r="AB44" s="408"/>
      <c r="AC44" s="406"/>
      <c r="AD44" s="407"/>
      <c r="AE44" s="407"/>
      <c r="AF44" s="408"/>
      <c r="AG44" s="406"/>
      <c r="AH44" s="407"/>
      <c r="AI44" s="407"/>
      <c r="AJ44" s="408"/>
      <c r="AK44" s="406"/>
      <c r="AL44" s="407"/>
      <c r="AM44" s="407"/>
      <c r="AN44" s="408"/>
      <c r="AO44" s="542"/>
      <c r="AP44" s="554"/>
      <c r="AQ44" s="586"/>
      <c r="AR44" s="588"/>
      <c r="AS44" s="590"/>
      <c r="BE44"/>
    </row>
    <row r="45" spans="2:57" ht="31.5" hidden="1"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c r="Z45" s="413"/>
      <c r="AA45" s="413"/>
      <c r="AB45" s="414"/>
      <c r="AC45" s="412"/>
      <c r="AD45" s="413"/>
      <c r="AE45" s="413"/>
      <c r="AF45" s="414"/>
      <c r="AG45" s="412"/>
      <c r="AH45" s="413"/>
      <c r="AI45" s="413"/>
      <c r="AJ45" s="414"/>
      <c r="AK45" s="412"/>
      <c r="AL45" s="413"/>
      <c r="AM45" s="413"/>
      <c r="AN45" s="414"/>
      <c r="AO45" s="545"/>
      <c r="AP45" s="556"/>
      <c r="AQ45" s="587"/>
      <c r="AR45" s="589"/>
      <c r="AS45" s="591"/>
      <c r="BE45"/>
    </row>
    <row r="46" spans="2:57" ht="22.5" hidden="1" customHeight="1">
      <c r="B46" s="592">
        <v>18</v>
      </c>
      <c r="C46" s="532"/>
      <c r="D46" s="406"/>
      <c r="E46" s="407"/>
      <c r="F46" s="407"/>
      <c r="G46" s="407"/>
      <c r="H46" s="407"/>
      <c r="I46" s="407"/>
      <c r="J46" s="407"/>
      <c r="K46" s="407"/>
      <c r="L46" s="407"/>
      <c r="M46" s="407"/>
      <c r="N46" s="407"/>
      <c r="O46" s="407"/>
      <c r="P46" s="408"/>
      <c r="Q46" s="409"/>
      <c r="R46" s="410"/>
      <c r="S46" s="410"/>
      <c r="T46" s="410"/>
      <c r="U46" s="410"/>
      <c r="V46" s="410"/>
      <c r="W46" s="410"/>
      <c r="X46" s="411"/>
      <c r="Y46" s="406"/>
      <c r="Z46" s="407"/>
      <c r="AA46" s="407"/>
      <c r="AB46" s="408"/>
      <c r="AC46" s="406"/>
      <c r="AD46" s="407"/>
      <c r="AE46" s="407"/>
      <c r="AF46" s="408"/>
      <c r="AG46" s="406"/>
      <c r="AH46" s="407"/>
      <c r="AI46" s="407"/>
      <c r="AJ46" s="408"/>
      <c r="AK46" s="406"/>
      <c r="AL46" s="407"/>
      <c r="AM46" s="407"/>
      <c r="AN46" s="408"/>
      <c r="AO46" s="542"/>
      <c r="AP46" s="554"/>
      <c r="AQ46" s="586"/>
      <c r="AR46" s="588"/>
      <c r="AS46" s="590"/>
      <c r="BE46"/>
    </row>
    <row r="47" spans="2:57" ht="31.5" hidden="1"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c r="Z47" s="413"/>
      <c r="AA47" s="413"/>
      <c r="AB47" s="414"/>
      <c r="AC47" s="412"/>
      <c r="AD47" s="413"/>
      <c r="AE47" s="413"/>
      <c r="AF47" s="414"/>
      <c r="AG47" s="412"/>
      <c r="AH47" s="413"/>
      <c r="AI47" s="413"/>
      <c r="AJ47" s="414"/>
      <c r="AK47" s="412"/>
      <c r="AL47" s="413"/>
      <c r="AM47" s="413"/>
      <c r="AN47" s="414"/>
      <c r="AO47" s="545"/>
      <c r="AP47" s="556"/>
      <c r="AQ47" s="587"/>
      <c r="AR47" s="589"/>
      <c r="AS47" s="591"/>
      <c r="BE47"/>
    </row>
    <row r="48" spans="2:57" ht="22.5" hidden="1" customHeight="1">
      <c r="B48" s="592">
        <v>19</v>
      </c>
      <c r="C48" s="532"/>
      <c r="D48" s="406"/>
      <c r="E48" s="407"/>
      <c r="F48" s="407"/>
      <c r="G48" s="407"/>
      <c r="H48" s="407"/>
      <c r="I48" s="407"/>
      <c r="J48" s="407"/>
      <c r="K48" s="407"/>
      <c r="L48" s="407"/>
      <c r="M48" s="407"/>
      <c r="N48" s="407"/>
      <c r="O48" s="407"/>
      <c r="P48" s="408"/>
      <c r="Q48" s="409"/>
      <c r="R48" s="410"/>
      <c r="S48" s="410"/>
      <c r="T48" s="410"/>
      <c r="U48" s="410"/>
      <c r="V48" s="410"/>
      <c r="W48" s="410"/>
      <c r="X48" s="411"/>
      <c r="Y48" s="406"/>
      <c r="Z48" s="407"/>
      <c r="AA48" s="407"/>
      <c r="AB48" s="408"/>
      <c r="AC48" s="406"/>
      <c r="AD48" s="407"/>
      <c r="AE48" s="407"/>
      <c r="AF48" s="408"/>
      <c r="AG48" s="406"/>
      <c r="AH48" s="407"/>
      <c r="AI48" s="407"/>
      <c r="AJ48" s="408"/>
      <c r="AK48" s="406"/>
      <c r="AL48" s="407"/>
      <c r="AM48" s="407"/>
      <c r="AN48" s="408"/>
      <c r="AO48" s="542"/>
      <c r="AP48" s="554"/>
      <c r="AQ48" s="586"/>
      <c r="AR48" s="588"/>
      <c r="AS48" s="590"/>
      <c r="BE48"/>
    </row>
    <row r="49" spans="2:57" ht="31.5" hidden="1"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c r="Z49" s="413"/>
      <c r="AA49" s="413"/>
      <c r="AB49" s="414"/>
      <c r="AC49" s="412"/>
      <c r="AD49" s="413"/>
      <c r="AE49" s="413"/>
      <c r="AF49" s="414"/>
      <c r="AG49" s="412"/>
      <c r="AH49" s="413"/>
      <c r="AI49" s="413"/>
      <c r="AJ49" s="414"/>
      <c r="AK49" s="412"/>
      <c r="AL49" s="413"/>
      <c r="AM49" s="413"/>
      <c r="AN49" s="414"/>
      <c r="AO49" s="545"/>
      <c r="AP49" s="556"/>
      <c r="AQ49" s="587"/>
      <c r="AR49" s="589"/>
      <c r="AS49" s="591"/>
      <c r="BE49"/>
    </row>
    <row r="50" spans="2:57" ht="22.5" hidden="1" customHeight="1">
      <c r="B50" s="592">
        <v>20</v>
      </c>
      <c r="C50" s="532"/>
      <c r="D50" s="406"/>
      <c r="E50" s="407"/>
      <c r="F50" s="407"/>
      <c r="G50" s="407"/>
      <c r="H50" s="407"/>
      <c r="I50" s="407"/>
      <c r="J50" s="407"/>
      <c r="K50" s="407"/>
      <c r="L50" s="407"/>
      <c r="M50" s="407"/>
      <c r="N50" s="407"/>
      <c r="O50" s="407"/>
      <c r="P50" s="408"/>
      <c r="Q50" s="409"/>
      <c r="R50" s="410"/>
      <c r="S50" s="410"/>
      <c r="T50" s="410"/>
      <c r="U50" s="410"/>
      <c r="V50" s="410"/>
      <c r="W50" s="410"/>
      <c r="X50" s="411"/>
      <c r="Y50" s="406"/>
      <c r="Z50" s="407"/>
      <c r="AA50" s="407"/>
      <c r="AB50" s="408"/>
      <c r="AC50" s="406"/>
      <c r="AD50" s="407"/>
      <c r="AE50" s="407"/>
      <c r="AF50" s="408"/>
      <c r="AG50" s="406"/>
      <c r="AH50" s="407"/>
      <c r="AI50" s="407"/>
      <c r="AJ50" s="408"/>
      <c r="AK50" s="406"/>
      <c r="AL50" s="407"/>
      <c r="AM50" s="407"/>
      <c r="AN50" s="408"/>
      <c r="AO50" s="542"/>
      <c r="AP50" s="554"/>
      <c r="AQ50" s="586"/>
      <c r="AR50" s="588"/>
      <c r="AS50" s="590"/>
      <c r="BE50"/>
    </row>
    <row r="51" spans="2:57" ht="31.5" hidden="1"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c r="Z51" s="413"/>
      <c r="AA51" s="413"/>
      <c r="AB51" s="414"/>
      <c r="AC51" s="412"/>
      <c r="AD51" s="413"/>
      <c r="AE51" s="413"/>
      <c r="AF51" s="414"/>
      <c r="AG51" s="412"/>
      <c r="AH51" s="413"/>
      <c r="AI51" s="413"/>
      <c r="AJ51" s="414"/>
      <c r="AK51" s="412"/>
      <c r="AL51" s="413"/>
      <c r="AM51" s="413"/>
      <c r="AN51" s="414"/>
      <c r="AO51" s="545"/>
      <c r="AP51" s="556"/>
      <c r="AQ51" s="587"/>
      <c r="AR51" s="589"/>
      <c r="AS51" s="591"/>
      <c r="BE51"/>
    </row>
    <row r="52" spans="2:57" ht="22.5" hidden="1" customHeight="1">
      <c r="B52" s="592">
        <v>21</v>
      </c>
      <c r="C52" s="532"/>
      <c r="D52" s="406"/>
      <c r="E52" s="407"/>
      <c r="F52" s="407"/>
      <c r="G52" s="407"/>
      <c r="H52" s="407"/>
      <c r="I52" s="407"/>
      <c r="J52" s="407"/>
      <c r="K52" s="407"/>
      <c r="L52" s="407"/>
      <c r="M52" s="407"/>
      <c r="N52" s="407"/>
      <c r="O52" s="407"/>
      <c r="P52" s="408"/>
      <c r="Q52" s="409"/>
      <c r="R52" s="410"/>
      <c r="S52" s="410"/>
      <c r="T52" s="410"/>
      <c r="U52" s="410"/>
      <c r="V52" s="410"/>
      <c r="W52" s="410"/>
      <c r="X52" s="411"/>
      <c r="Y52" s="406"/>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hidden="1"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hidden="1" customHeight="1">
      <c r="B54" s="592">
        <v>22</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hidden="1" customHeight="1">
      <c r="B56" s="592">
        <v>23</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31.5" hidden="1"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hidden="1" customHeight="1">
      <c r="B58" s="592">
        <v>24</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25</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26</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27</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28</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29</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30</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thickBot="1">
      <c r="B71" s="610"/>
      <c r="C71" s="611"/>
      <c r="D71" s="581"/>
      <c r="E71" s="582"/>
      <c r="F71" s="582"/>
      <c r="G71" s="582"/>
      <c r="H71" s="582"/>
      <c r="I71" s="582"/>
      <c r="J71" s="582"/>
      <c r="K71" s="582"/>
      <c r="L71" s="582"/>
      <c r="M71" s="582"/>
      <c r="N71" s="582"/>
      <c r="O71" s="582"/>
      <c r="P71" s="583"/>
      <c r="Q71" s="412"/>
      <c r="R71" s="413"/>
      <c r="S71" s="413"/>
      <c r="T71" s="413"/>
      <c r="U71" s="413"/>
      <c r="V71" s="413"/>
      <c r="W71" s="413"/>
      <c r="X71" s="414"/>
      <c r="Y71" s="581"/>
      <c r="Z71" s="582"/>
      <c r="AA71" s="582"/>
      <c r="AB71" s="583"/>
      <c r="AC71" s="581"/>
      <c r="AD71" s="582"/>
      <c r="AE71" s="582"/>
      <c r="AF71" s="583"/>
      <c r="AG71" s="581"/>
      <c r="AH71" s="582"/>
      <c r="AI71" s="582"/>
      <c r="AJ71" s="583"/>
      <c r="AK71" s="581"/>
      <c r="AL71" s="582"/>
      <c r="AM71" s="582"/>
      <c r="AN71" s="583"/>
      <c r="AO71" s="481"/>
      <c r="AP71" s="606"/>
      <c r="AQ71" s="607"/>
      <c r="AR71" s="608"/>
      <c r="AS71" s="609"/>
      <c r="BE71"/>
    </row>
    <row r="72" spans="2:57" ht="15.75" thickBot="1">
      <c r="B72" s="455" t="s">
        <v>36</v>
      </c>
      <c r="C72" s="456"/>
      <c r="D72" s="456"/>
      <c r="E72" s="456"/>
      <c r="F72" s="456"/>
      <c r="G72" s="456"/>
      <c r="H72" s="456"/>
      <c r="I72" s="456"/>
      <c r="J72" s="456"/>
      <c r="K72" s="456"/>
      <c r="L72" s="456"/>
      <c r="M72" s="456"/>
      <c r="N72" s="456"/>
      <c r="O72" s="456"/>
      <c r="P72" s="456"/>
      <c r="Q72" s="456"/>
      <c r="R72" s="456"/>
      <c r="S72" s="456"/>
      <c r="T72" s="456"/>
      <c r="U72" s="456"/>
      <c r="V72" s="456"/>
      <c r="W72" s="456"/>
      <c r="X72" s="456"/>
      <c r="Y72" s="456"/>
      <c r="Z72" s="456"/>
      <c r="AA72" s="456"/>
      <c r="AB72" s="456"/>
      <c r="AC72" s="456"/>
      <c r="AD72" s="456"/>
      <c r="AE72" s="456"/>
      <c r="AF72" s="456"/>
      <c r="AG72" s="456"/>
      <c r="AH72" s="456"/>
      <c r="AI72" s="456"/>
      <c r="AJ72" s="456"/>
      <c r="AK72" s="456"/>
      <c r="AL72" s="456"/>
      <c r="AM72" s="456"/>
      <c r="AN72" s="456"/>
      <c r="AO72" s="456"/>
      <c r="AP72" s="456"/>
      <c r="AQ72" s="456"/>
      <c r="AR72" s="456"/>
      <c r="AS72" s="459"/>
      <c r="BE72"/>
    </row>
    <row r="73" spans="2:57" ht="24.75" customHeight="1">
      <c r="B73" s="684">
        <v>43466</v>
      </c>
      <c r="C73" s="685"/>
      <c r="D73" s="685"/>
      <c r="E73" s="685"/>
      <c r="F73" s="685"/>
      <c r="G73" s="685"/>
      <c r="H73" s="685"/>
      <c r="I73" s="685"/>
      <c r="J73" s="685"/>
      <c r="K73" s="685"/>
      <c r="L73" s="685"/>
      <c r="M73" s="685"/>
      <c r="N73" s="685"/>
      <c r="O73" s="685"/>
      <c r="P73" s="685"/>
      <c r="Q73" s="685"/>
      <c r="R73" s="685"/>
      <c r="S73" s="685"/>
      <c r="T73" s="685"/>
      <c r="U73" s="685"/>
      <c r="V73" s="685"/>
      <c r="W73" s="685"/>
      <c r="X73" s="685"/>
      <c r="Y73" s="685"/>
      <c r="Z73" s="685"/>
      <c r="AA73" s="685"/>
      <c r="AB73" s="685"/>
      <c r="AC73" s="685"/>
      <c r="AD73" s="685"/>
      <c r="AE73" s="685"/>
      <c r="AF73" s="685"/>
      <c r="AG73" s="685"/>
      <c r="AH73" s="685"/>
      <c r="AI73" s="685"/>
      <c r="AJ73" s="685"/>
      <c r="AK73" s="685"/>
      <c r="AL73" s="685"/>
      <c r="AM73" s="685"/>
      <c r="AN73" s="685"/>
      <c r="AO73" s="685"/>
      <c r="AP73" s="685"/>
      <c r="AQ73" s="685"/>
      <c r="AR73" s="685"/>
      <c r="AS73" s="686"/>
      <c r="BE73"/>
    </row>
    <row r="74" spans="2:57" ht="24.75" customHeight="1">
      <c r="B74" s="687"/>
      <c r="C74" s="688"/>
      <c r="D74" s="688"/>
      <c r="E74" s="688"/>
      <c r="F74" s="688"/>
      <c r="G74" s="688"/>
      <c r="H74" s="688"/>
      <c r="I74" s="688"/>
      <c r="J74" s="688"/>
      <c r="K74" s="688"/>
      <c r="L74" s="688"/>
      <c r="M74" s="688"/>
      <c r="N74" s="688"/>
      <c r="O74" s="688"/>
      <c r="P74" s="688"/>
      <c r="Q74" s="688"/>
      <c r="R74" s="688"/>
      <c r="S74" s="688"/>
      <c r="T74" s="688"/>
      <c r="U74" s="688"/>
      <c r="V74" s="688"/>
      <c r="W74" s="688"/>
      <c r="X74" s="688"/>
      <c r="Y74" s="688"/>
      <c r="Z74" s="688"/>
      <c r="AA74" s="688"/>
      <c r="AB74" s="688"/>
      <c r="AC74" s="688"/>
      <c r="AD74" s="688"/>
      <c r="AE74" s="688"/>
      <c r="AF74" s="688"/>
      <c r="AG74" s="688"/>
      <c r="AH74" s="688"/>
      <c r="AI74" s="688"/>
      <c r="AJ74" s="688"/>
      <c r="AK74" s="688"/>
      <c r="AL74" s="688"/>
      <c r="AM74" s="688"/>
      <c r="AN74" s="688"/>
      <c r="AO74" s="688"/>
      <c r="AP74" s="688"/>
      <c r="AQ74" s="688"/>
      <c r="AR74" s="688"/>
      <c r="AS74" s="689"/>
      <c r="BE74"/>
    </row>
    <row r="75" spans="2:57" ht="46.5" hidden="1" customHeight="1">
      <c r="B75" s="687"/>
      <c r="C75" s="688"/>
      <c r="D75" s="688"/>
      <c r="E75" s="688"/>
      <c r="F75" s="688"/>
      <c r="G75" s="688"/>
      <c r="H75" s="688"/>
      <c r="I75" s="688"/>
      <c r="J75" s="688"/>
      <c r="K75" s="688"/>
      <c r="L75" s="688"/>
      <c r="M75" s="688"/>
      <c r="N75" s="688"/>
      <c r="O75" s="688"/>
      <c r="P75" s="688"/>
      <c r="Q75" s="688"/>
      <c r="R75" s="688"/>
      <c r="S75" s="688"/>
      <c r="T75" s="688"/>
      <c r="U75" s="688"/>
      <c r="V75" s="688"/>
      <c r="W75" s="688"/>
      <c r="X75" s="688"/>
      <c r="Y75" s="688"/>
      <c r="Z75" s="688"/>
      <c r="AA75" s="688"/>
      <c r="AB75" s="688"/>
      <c r="AC75" s="688"/>
      <c r="AD75" s="688"/>
      <c r="AE75" s="688"/>
      <c r="AF75" s="688"/>
      <c r="AG75" s="688"/>
      <c r="AH75" s="688"/>
      <c r="AI75" s="688"/>
      <c r="AJ75" s="688"/>
      <c r="AK75" s="688"/>
      <c r="AL75" s="688"/>
      <c r="AM75" s="688"/>
      <c r="AN75" s="688"/>
      <c r="AO75" s="688"/>
      <c r="AP75" s="688"/>
      <c r="AQ75" s="688"/>
      <c r="AR75" s="688"/>
      <c r="AS75" s="689"/>
      <c r="BE75"/>
    </row>
    <row r="76" spans="2:57" ht="46.5" hidden="1" customHeight="1">
      <c r="B76" s="687"/>
      <c r="C76" s="688"/>
      <c r="D76" s="688"/>
      <c r="E76" s="688"/>
      <c r="F76" s="688"/>
      <c r="G76" s="688"/>
      <c r="H76" s="688"/>
      <c r="I76" s="688"/>
      <c r="J76" s="688"/>
      <c r="K76" s="688"/>
      <c r="L76" s="688"/>
      <c r="M76" s="688"/>
      <c r="N76" s="688"/>
      <c r="O76" s="688"/>
      <c r="P76" s="688"/>
      <c r="Q76" s="688"/>
      <c r="R76" s="688"/>
      <c r="S76" s="688"/>
      <c r="T76" s="688"/>
      <c r="U76" s="688"/>
      <c r="V76" s="688"/>
      <c r="W76" s="688"/>
      <c r="X76" s="688"/>
      <c r="Y76" s="688"/>
      <c r="Z76" s="688"/>
      <c r="AA76" s="688"/>
      <c r="AB76" s="688"/>
      <c r="AC76" s="688"/>
      <c r="AD76" s="688"/>
      <c r="AE76" s="688"/>
      <c r="AF76" s="688"/>
      <c r="AG76" s="688"/>
      <c r="AH76" s="688"/>
      <c r="AI76" s="688"/>
      <c r="AJ76" s="688"/>
      <c r="AK76" s="688"/>
      <c r="AL76" s="688"/>
      <c r="AM76" s="688"/>
      <c r="AN76" s="688"/>
      <c r="AO76" s="688"/>
      <c r="AP76" s="688"/>
      <c r="AQ76" s="688"/>
      <c r="AR76" s="688"/>
      <c r="AS76" s="689"/>
      <c r="BE76"/>
    </row>
    <row r="77" spans="2:57" ht="24.75" customHeight="1">
      <c r="B77" s="687"/>
      <c r="C77" s="688"/>
      <c r="D77" s="688"/>
      <c r="E77" s="688"/>
      <c r="F77" s="688"/>
      <c r="G77" s="688"/>
      <c r="H77" s="688"/>
      <c r="I77" s="688"/>
      <c r="J77" s="688"/>
      <c r="K77" s="688"/>
      <c r="L77" s="688"/>
      <c r="M77" s="688"/>
      <c r="N77" s="688"/>
      <c r="O77" s="688"/>
      <c r="P77" s="688"/>
      <c r="Q77" s="688"/>
      <c r="R77" s="688"/>
      <c r="S77" s="688"/>
      <c r="T77" s="688"/>
      <c r="U77" s="688"/>
      <c r="V77" s="688"/>
      <c r="W77" s="688"/>
      <c r="X77" s="688"/>
      <c r="Y77" s="688"/>
      <c r="Z77" s="688"/>
      <c r="AA77" s="688"/>
      <c r="AB77" s="688"/>
      <c r="AC77" s="688"/>
      <c r="AD77" s="688"/>
      <c r="AE77" s="688"/>
      <c r="AF77" s="688"/>
      <c r="AG77" s="688"/>
      <c r="AH77" s="688"/>
      <c r="AI77" s="688"/>
      <c r="AJ77" s="688"/>
      <c r="AK77" s="688"/>
      <c r="AL77" s="688"/>
      <c r="AM77" s="688"/>
      <c r="AN77" s="688"/>
      <c r="AO77" s="688"/>
      <c r="AP77" s="688"/>
      <c r="AQ77" s="688"/>
      <c r="AR77" s="688"/>
      <c r="AS77" s="689"/>
      <c r="BE77"/>
    </row>
    <row r="78" spans="2:57" ht="24.75" customHeight="1">
      <c r="B78" s="687"/>
      <c r="C78" s="688"/>
      <c r="D78" s="688"/>
      <c r="E78" s="688"/>
      <c r="F78" s="688"/>
      <c r="G78" s="688"/>
      <c r="H78" s="688"/>
      <c r="I78" s="688"/>
      <c r="J78" s="688"/>
      <c r="K78" s="688"/>
      <c r="L78" s="688"/>
      <c r="M78" s="688"/>
      <c r="N78" s="688"/>
      <c r="O78" s="688"/>
      <c r="P78" s="688"/>
      <c r="Q78" s="688"/>
      <c r="R78" s="688"/>
      <c r="S78" s="688"/>
      <c r="T78" s="688"/>
      <c r="U78" s="688"/>
      <c r="V78" s="688"/>
      <c r="W78" s="688"/>
      <c r="X78" s="688"/>
      <c r="Y78" s="688"/>
      <c r="Z78" s="688"/>
      <c r="AA78" s="688"/>
      <c r="AB78" s="688"/>
      <c r="AC78" s="688"/>
      <c r="AD78" s="688"/>
      <c r="AE78" s="688"/>
      <c r="AF78" s="688"/>
      <c r="AG78" s="688"/>
      <c r="AH78" s="688"/>
      <c r="AI78" s="688"/>
      <c r="AJ78" s="688"/>
      <c r="AK78" s="688"/>
      <c r="AL78" s="688"/>
      <c r="AM78" s="688"/>
      <c r="AN78" s="688"/>
      <c r="AO78" s="688"/>
      <c r="AP78" s="688"/>
      <c r="AQ78" s="688"/>
      <c r="AR78" s="688"/>
      <c r="AS78" s="689"/>
      <c r="BE78"/>
    </row>
    <row r="79" spans="2:57">
      <c r="B79" s="687"/>
      <c r="C79" s="688"/>
      <c r="D79" s="688"/>
      <c r="E79" s="688"/>
      <c r="F79" s="688"/>
      <c r="G79" s="688"/>
      <c r="H79" s="688"/>
      <c r="I79" s="688"/>
      <c r="J79" s="688"/>
      <c r="K79" s="688"/>
      <c r="L79" s="688"/>
      <c r="M79" s="688"/>
      <c r="N79" s="688"/>
      <c r="O79" s="688"/>
      <c r="P79" s="688"/>
      <c r="Q79" s="688"/>
      <c r="R79" s="688"/>
      <c r="S79" s="688"/>
      <c r="T79" s="688"/>
      <c r="U79" s="688"/>
      <c r="V79" s="688"/>
      <c r="W79" s="688"/>
      <c r="X79" s="688"/>
      <c r="Y79" s="688"/>
      <c r="Z79" s="688"/>
      <c r="AA79" s="688"/>
      <c r="AB79" s="688"/>
      <c r="AC79" s="688"/>
      <c r="AD79" s="688"/>
      <c r="AE79" s="688"/>
      <c r="AF79" s="688"/>
      <c r="AG79" s="688"/>
      <c r="AH79" s="688"/>
      <c r="AI79" s="688"/>
      <c r="AJ79" s="688"/>
      <c r="AK79" s="688"/>
      <c r="AL79" s="688"/>
      <c r="AM79" s="688"/>
      <c r="AN79" s="688"/>
      <c r="AO79" s="688"/>
      <c r="AP79" s="688"/>
      <c r="AQ79" s="688"/>
      <c r="AR79" s="688"/>
      <c r="AS79" s="689"/>
      <c r="BE79"/>
    </row>
    <row r="80" spans="2:57" ht="89.25" customHeight="1" thickBot="1">
      <c r="B80" s="690"/>
      <c r="C80" s="691"/>
      <c r="D80" s="691"/>
      <c r="E80" s="691"/>
      <c r="F80" s="691"/>
      <c r="G80" s="691"/>
      <c r="H80" s="691"/>
      <c r="I80" s="691"/>
      <c r="J80" s="691"/>
      <c r="K80" s="691"/>
      <c r="L80" s="691"/>
      <c r="M80" s="691"/>
      <c r="N80" s="691"/>
      <c r="O80" s="691"/>
      <c r="P80" s="691"/>
      <c r="Q80" s="691"/>
      <c r="R80" s="691"/>
      <c r="S80" s="691"/>
      <c r="T80" s="691"/>
      <c r="U80" s="691"/>
      <c r="V80" s="691"/>
      <c r="W80" s="691"/>
      <c r="X80" s="691"/>
      <c r="Y80" s="691"/>
      <c r="Z80" s="691"/>
      <c r="AA80" s="691"/>
      <c r="AB80" s="691"/>
      <c r="AC80" s="691"/>
      <c r="AD80" s="691"/>
      <c r="AE80" s="691"/>
      <c r="AF80" s="691"/>
      <c r="AG80" s="691"/>
      <c r="AH80" s="691"/>
      <c r="AI80" s="691"/>
      <c r="AJ80" s="691"/>
      <c r="AK80" s="691"/>
      <c r="AL80" s="691"/>
      <c r="AM80" s="691"/>
      <c r="AN80" s="691"/>
      <c r="AO80" s="691"/>
      <c r="AP80" s="691"/>
      <c r="AQ80" s="691"/>
      <c r="AR80" s="691"/>
      <c r="AS80" s="692"/>
      <c r="BE80"/>
    </row>
    <row r="81" spans="2:57" ht="22.5" customHeight="1">
      <c r="B81" s="9"/>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14"/>
      <c r="BE81"/>
    </row>
    <row r="82" spans="2:57" ht="46.5" customHeight="1">
      <c r="B82" s="10"/>
      <c r="C82" s="388" t="s">
        <v>44</v>
      </c>
      <c r="D82" s="386"/>
      <c r="E82" s="386"/>
      <c r="F82" s="386"/>
      <c r="G82" s="386"/>
      <c r="H82" s="386"/>
      <c r="I82" s="386"/>
      <c r="J82" s="386"/>
      <c r="K82" s="386"/>
      <c r="L82" s="386"/>
      <c r="M82" s="386"/>
      <c r="N82" s="386"/>
      <c r="O82" s="386"/>
      <c r="P82" s="386"/>
      <c r="Q82" s="386"/>
      <c r="R82" s="386"/>
      <c r="S82" s="386"/>
      <c r="T82" s="386"/>
      <c r="U82" s="386"/>
      <c r="V82" s="386"/>
      <c r="W82" s="387"/>
      <c r="X82" s="406" t="s">
        <v>1706</v>
      </c>
      <c r="Y82" s="407"/>
      <c r="Z82" s="407"/>
      <c r="AA82" s="407"/>
      <c r="AB82" s="407"/>
      <c r="AC82" s="407"/>
      <c r="AD82" s="407"/>
      <c r="AE82" s="407"/>
      <c r="AF82" s="407"/>
      <c r="AG82" s="407"/>
      <c r="AH82" s="407"/>
      <c r="AI82" s="407"/>
      <c r="AJ82" s="407"/>
      <c r="AK82" s="407"/>
      <c r="AL82" s="407"/>
      <c r="AM82" s="407"/>
      <c r="AN82" s="407"/>
      <c r="AO82" s="407"/>
      <c r="AP82" s="407"/>
      <c r="AQ82" s="407"/>
      <c r="AR82" s="408"/>
      <c r="AS82" s="8"/>
      <c r="BE82"/>
    </row>
    <row r="83" spans="2:57" ht="46.5" customHeight="1">
      <c r="B83" s="10"/>
      <c r="C83" s="473" t="s">
        <v>40</v>
      </c>
      <c r="D83" s="438"/>
      <c r="E83" s="438"/>
      <c r="F83" s="438"/>
      <c r="G83" s="438"/>
      <c r="H83" s="438"/>
      <c r="I83" s="449"/>
      <c r="J83" s="473" t="s">
        <v>41</v>
      </c>
      <c r="K83" s="438"/>
      <c r="L83" s="438"/>
      <c r="M83" s="438"/>
      <c r="N83" s="438"/>
      <c r="O83" s="438"/>
      <c r="P83" s="449"/>
      <c r="Q83" s="473" t="s">
        <v>42</v>
      </c>
      <c r="R83" s="438"/>
      <c r="S83" s="438"/>
      <c r="T83" s="438"/>
      <c r="U83" s="438"/>
      <c r="V83" s="438"/>
      <c r="W83" s="449"/>
      <c r="X83" s="473" t="s">
        <v>40</v>
      </c>
      <c r="Y83" s="438"/>
      <c r="Z83" s="438"/>
      <c r="AA83" s="438"/>
      <c r="AB83" s="438"/>
      <c r="AC83" s="438"/>
      <c r="AD83" s="449"/>
      <c r="AE83" s="473" t="s">
        <v>41</v>
      </c>
      <c r="AF83" s="438"/>
      <c r="AG83" s="438"/>
      <c r="AH83" s="438"/>
      <c r="AI83" s="438"/>
      <c r="AJ83" s="438"/>
      <c r="AK83" s="449"/>
      <c r="AL83" s="473" t="s">
        <v>42</v>
      </c>
      <c r="AM83" s="438"/>
      <c r="AN83" s="438"/>
      <c r="AO83" s="438"/>
      <c r="AP83" s="438"/>
      <c r="AQ83" s="438"/>
      <c r="AR83" s="449"/>
      <c r="AS83" s="11"/>
      <c r="BE83"/>
    </row>
    <row r="84" spans="2:57" ht="46.5" customHeight="1">
      <c r="B84" s="10"/>
      <c r="C84" s="517" t="s">
        <v>1285</v>
      </c>
      <c r="D84" s="518"/>
      <c r="E84" s="518"/>
      <c r="F84" s="518"/>
      <c r="G84" s="518"/>
      <c r="H84" s="518"/>
      <c r="I84" s="519"/>
      <c r="J84" s="517"/>
      <c r="K84" s="518"/>
      <c r="L84" s="518"/>
      <c r="M84" s="518"/>
      <c r="N84" s="518"/>
      <c r="O84" s="518"/>
      <c r="P84" s="519"/>
      <c r="Q84" s="520"/>
      <c r="R84" s="521"/>
      <c r="S84" s="521"/>
      <c r="T84" s="521"/>
      <c r="U84" s="521"/>
      <c r="V84" s="521"/>
      <c r="W84" s="522"/>
      <c r="X84" s="517" t="str">
        <f>'Lot Register'!$U$12</f>
        <v>TBA</v>
      </c>
      <c r="Y84" s="518"/>
      <c r="Z84" s="518"/>
      <c r="AA84" s="518"/>
      <c r="AB84" s="518"/>
      <c r="AC84" s="518"/>
      <c r="AD84" s="519"/>
      <c r="AE84" s="517"/>
      <c r="AF84" s="518"/>
      <c r="AG84" s="518"/>
      <c r="AH84" s="518"/>
      <c r="AI84" s="518"/>
      <c r="AJ84" s="518"/>
      <c r="AK84" s="519"/>
      <c r="AL84" s="520"/>
      <c r="AM84" s="521"/>
      <c r="AN84" s="521"/>
      <c r="AO84" s="521"/>
      <c r="AP84" s="521"/>
      <c r="AQ84" s="521"/>
      <c r="AR84" s="522"/>
      <c r="AS84" s="8"/>
      <c r="BE84"/>
    </row>
    <row r="85" spans="2:57" ht="22.5" customHeight="1" thickBot="1">
      <c r="B85" s="12"/>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c r="AC85" s="13"/>
      <c r="AD85" s="13"/>
      <c r="AE85" s="13"/>
      <c r="AF85" s="13"/>
      <c r="AG85" s="13"/>
      <c r="AH85" s="13"/>
      <c r="AI85" s="13"/>
      <c r="AJ85" s="13"/>
      <c r="AK85" s="13"/>
      <c r="AL85" s="13"/>
      <c r="AM85" s="13"/>
      <c r="AN85" s="13"/>
      <c r="AO85" s="13"/>
      <c r="AP85" s="13"/>
      <c r="AQ85" s="13"/>
      <c r="AR85" s="13"/>
      <c r="AS85" s="15"/>
      <c r="BE85"/>
    </row>
    <row r="86" spans="2:57">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BE86"/>
    </row>
    <row r="87" spans="2:57">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BE87"/>
    </row>
    <row r="88" spans="2:57">
      <c r="BE88"/>
    </row>
    <row r="89" spans="2:57">
      <c r="BE89"/>
    </row>
    <row r="90" spans="2:57">
      <c r="C90" s="7"/>
      <c r="BE90"/>
    </row>
    <row r="91" spans="2:57">
      <c r="C91" s="7"/>
      <c r="BE91"/>
    </row>
    <row r="92" spans="2:57">
      <c r="C92" s="7"/>
      <c r="BE92"/>
    </row>
    <row r="93" spans="2:57">
      <c r="C93" s="7"/>
      <c r="BE93"/>
    </row>
    <row r="94" spans="2:57">
      <c r="BE94"/>
    </row>
    <row r="95" spans="2:57">
      <c r="BE95"/>
    </row>
    <row r="96" spans="2:57">
      <c r="BE96"/>
    </row>
    <row r="97" spans="57:57">
      <c r="BE97"/>
    </row>
    <row r="98" spans="57:57">
      <c r="BE98"/>
    </row>
  </sheetData>
  <sheetProtection selectLockedCells="1" autoFilter="0"/>
  <mergeCells count="397">
    <mergeCell ref="AK68:AN69"/>
    <mergeCell ref="AO68:AP69"/>
    <mergeCell ref="AQ68:AQ69"/>
    <mergeCell ref="AR68:AR69"/>
    <mergeCell ref="AS68:AS69"/>
    <mergeCell ref="Y69:AB69"/>
    <mergeCell ref="B68:C69"/>
    <mergeCell ref="D68:P69"/>
    <mergeCell ref="Q68:X69"/>
    <mergeCell ref="Y68:AB68"/>
    <mergeCell ref="AC68:AF69"/>
    <mergeCell ref="AG68:AJ69"/>
    <mergeCell ref="C84:I84"/>
    <mergeCell ref="J84:P84"/>
    <mergeCell ref="Q84:W84"/>
    <mergeCell ref="X84:AD84"/>
    <mergeCell ref="AE84:AK84"/>
    <mergeCell ref="AL84:AR84"/>
    <mergeCell ref="C82:W82"/>
    <mergeCell ref="X82:AR82"/>
    <mergeCell ref="C83:I83"/>
    <mergeCell ref="J83:P83"/>
    <mergeCell ref="Q83:W83"/>
    <mergeCell ref="X83:AD83"/>
    <mergeCell ref="AE83:AK83"/>
    <mergeCell ref="AL83:AR83"/>
    <mergeCell ref="B73:AS80"/>
    <mergeCell ref="AK70:AN71"/>
    <mergeCell ref="AO70:AP71"/>
    <mergeCell ref="AQ70:AQ71"/>
    <mergeCell ref="AR70:AR71"/>
    <mergeCell ref="AS70:AS71"/>
    <mergeCell ref="Y71:AB71"/>
    <mergeCell ref="B70:C71"/>
    <mergeCell ref="D70:P71"/>
    <mergeCell ref="Q70:X71"/>
    <mergeCell ref="Y70:AB70"/>
    <mergeCell ref="AC70:AF71"/>
    <mergeCell ref="AG70:AJ71"/>
    <mergeCell ref="B72:AS72"/>
    <mergeCell ref="AR66:AR67"/>
    <mergeCell ref="AS66:AS67"/>
    <mergeCell ref="Y67:AB67"/>
    <mergeCell ref="B66:C67"/>
    <mergeCell ref="D66:P67"/>
    <mergeCell ref="Q66:X67"/>
    <mergeCell ref="Y66:AB66"/>
    <mergeCell ref="AC66:AF67"/>
    <mergeCell ref="AG66:AJ67"/>
    <mergeCell ref="AK66:AN67"/>
    <mergeCell ref="AO66:AP67"/>
    <mergeCell ref="AQ66:AQ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J29"/>
    <mergeCell ref="AK26:AN27"/>
    <mergeCell ref="AO26:AP27"/>
    <mergeCell ref="AQ26:AQ27"/>
    <mergeCell ref="AR26:AR27"/>
    <mergeCell ref="AS26:AS27"/>
    <mergeCell ref="Y27:AB27"/>
    <mergeCell ref="B26:C27"/>
    <mergeCell ref="D26:P27"/>
    <mergeCell ref="Q26:X27"/>
    <mergeCell ref="Y26:AB26"/>
    <mergeCell ref="AC26:AJ27"/>
    <mergeCell ref="AK24:AN25"/>
    <mergeCell ref="AO24:AP25"/>
    <mergeCell ref="AQ24:AQ25"/>
    <mergeCell ref="AR24:AR25"/>
    <mergeCell ref="AS24:AS25"/>
    <mergeCell ref="Y25:AB25"/>
    <mergeCell ref="B24:C25"/>
    <mergeCell ref="D24:P25"/>
    <mergeCell ref="Q24:X25"/>
    <mergeCell ref="Y24:AB24"/>
    <mergeCell ref="AC24:AJ25"/>
    <mergeCell ref="AK22:AN23"/>
    <mergeCell ref="AO22:AP23"/>
    <mergeCell ref="AQ22:AQ23"/>
    <mergeCell ref="AR22:AR23"/>
    <mergeCell ref="AS22:AS23"/>
    <mergeCell ref="Y23:AB23"/>
    <mergeCell ref="B22:C23"/>
    <mergeCell ref="D22:P23"/>
    <mergeCell ref="Q22:X23"/>
    <mergeCell ref="Y22:AB22"/>
    <mergeCell ref="AC22:AJ23"/>
    <mergeCell ref="AK20:AN21"/>
    <mergeCell ref="AO20:AP21"/>
    <mergeCell ref="AQ20:AQ21"/>
    <mergeCell ref="AR20:AR21"/>
    <mergeCell ref="AS20:AS21"/>
    <mergeCell ref="Y21:AB21"/>
    <mergeCell ref="B20:C21"/>
    <mergeCell ref="D20:P21"/>
    <mergeCell ref="Q20:X21"/>
    <mergeCell ref="Y20:AB20"/>
    <mergeCell ref="AC20:AJ21"/>
    <mergeCell ref="AK18:AN19"/>
    <mergeCell ref="AO18:AP19"/>
    <mergeCell ref="AQ18:AQ19"/>
    <mergeCell ref="AR18:AR19"/>
    <mergeCell ref="AS18:AS19"/>
    <mergeCell ref="Y19:AB19"/>
    <mergeCell ref="B18:C19"/>
    <mergeCell ref="D18:P19"/>
    <mergeCell ref="Q18:X19"/>
    <mergeCell ref="Y18:AB18"/>
    <mergeCell ref="AC18:AJ19"/>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AQ12:AS13"/>
    <mergeCell ref="Y13:AB13"/>
    <mergeCell ref="AK13:AN13"/>
    <mergeCell ref="AO12:AP13"/>
    <mergeCell ref="AF7:AI7"/>
    <mergeCell ref="J8:J9"/>
    <mergeCell ref="K8:K9"/>
    <mergeCell ref="L8:L9"/>
    <mergeCell ref="AF8:AI8"/>
    <mergeCell ref="AJ8:AM11"/>
    <mergeCell ref="AF10:AI10"/>
    <mergeCell ref="AF11:AI11"/>
    <mergeCell ref="AJ7:AS7"/>
    <mergeCell ref="AN8:AS11"/>
    <mergeCell ref="AJ4:AS4"/>
    <mergeCell ref="AJ5:AS5"/>
    <mergeCell ref="AJ6:AS6"/>
    <mergeCell ref="J4:Z5"/>
    <mergeCell ref="AA4:AE4"/>
    <mergeCell ref="AF4:AI4"/>
    <mergeCell ref="AA5:AE5"/>
    <mergeCell ref="AF5:AI5"/>
    <mergeCell ref="J6:L7"/>
    <mergeCell ref="M6:P9"/>
    <mergeCell ref="Q6:AE9"/>
    <mergeCell ref="AF6:AI6"/>
    <mergeCell ref="AF9:AI9"/>
  </mergeCells>
  <conditionalFormatting sqref="AF11">
    <cfRule type="expression" dxfId="1579" priority="11">
      <formula>$V11="y"</formula>
    </cfRule>
    <cfRule type="expression" dxfId="1578" priority="12">
      <formula>$T11="y"</formula>
    </cfRule>
  </conditionalFormatting>
  <conditionalFormatting sqref="AF7">
    <cfRule type="expression" dxfId="1577" priority="15">
      <formula>$V7="y"</formula>
    </cfRule>
    <cfRule type="expression" dxfId="1576" priority="16">
      <formula>$T7="y"</formula>
    </cfRule>
  </conditionalFormatting>
  <conditionalFormatting sqref="AF9">
    <cfRule type="expression" dxfId="1575" priority="13">
      <formula>$V9="y"</formula>
    </cfRule>
    <cfRule type="expression" dxfId="1574" priority="14">
      <formula>$T9="y"</formula>
    </cfRule>
  </conditionalFormatting>
  <conditionalFormatting sqref="Y30:AB71 Y14:AB19">
    <cfRule type="expression" dxfId="1573" priority="10">
      <formula>OR(ISNUMBER(SEARCH("Hold Point",Y14)),ISNUMBER(SEARCH("Witness Point",Y14)))</formula>
    </cfRule>
  </conditionalFormatting>
  <conditionalFormatting sqref="AK14:AN71">
    <cfRule type="expression" dxfId="1572" priority="9">
      <formula>OR(Y14="Check Item",Y14="Milestone")</formula>
    </cfRule>
  </conditionalFormatting>
  <conditionalFormatting sqref="Y26:AB26 Y28:AB28">
    <cfRule type="expression" dxfId="1571" priority="8">
      <formula>OR(ISNUMBER(SEARCH("Hold Point",Y26)),ISNUMBER(SEARCH("Witness Point",Y26)))</formula>
    </cfRule>
  </conditionalFormatting>
  <conditionalFormatting sqref="Y20:AB20">
    <cfRule type="expression" dxfId="1570" priority="7">
      <formula>OR(ISNUMBER(SEARCH("Hold Point",Y20)),ISNUMBER(SEARCH("Witness Point",Y20)))</formula>
    </cfRule>
  </conditionalFormatting>
  <conditionalFormatting sqref="Y22:AB23">
    <cfRule type="expression" dxfId="1569" priority="6">
      <formula>OR(ISNUMBER(SEARCH("Hold Point",Y22)),ISNUMBER(SEARCH("Witness Point",Y22)))</formula>
    </cfRule>
  </conditionalFormatting>
  <conditionalFormatting sqref="Y25:AB25">
    <cfRule type="expression" dxfId="1568" priority="5">
      <formula>OR(ISNUMBER(SEARCH("Hold Point",Y25)),ISNUMBER(SEARCH("Witness Point",Y25)))</formula>
    </cfRule>
  </conditionalFormatting>
  <conditionalFormatting sqref="Y24:AB24">
    <cfRule type="expression" dxfId="1567" priority="4">
      <formula>OR(ISNUMBER(SEARCH("Hold Point",Y24)),ISNUMBER(SEARCH("Witness Point",Y24)))</formula>
    </cfRule>
  </conditionalFormatting>
  <conditionalFormatting sqref="Y27:AB27">
    <cfRule type="expression" dxfId="1566" priority="3">
      <formula>OR(ISNUMBER(SEARCH("Hold Point",Y27)),ISNUMBER(SEARCH("Witness Point",Y27)))</formula>
    </cfRule>
  </conditionalFormatting>
  <conditionalFormatting sqref="Y29:AB29">
    <cfRule type="expression" dxfId="1565" priority="2">
      <formula>OR(ISNUMBER(SEARCH("Hold Point",Y29)),ISNUMBER(SEARCH("Witness Point",Y29)))</formula>
    </cfRule>
  </conditionalFormatting>
  <conditionalFormatting sqref="Y21:AB21">
    <cfRule type="expression" dxfId="1564" priority="1">
      <formula>OR(ISNUMBER(SEARCH("Hold Point",Y21)),ISNUMBER(SEARCH("Witness Point",Y21)))</formula>
    </cfRule>
  </conditionalFormatting>
  <pageMargins left="0.62992125984251968" right="0.23622047244094488" top="0.82677165354330706" bottom="0.23622047244094488" header="0.31496062992125984" footer="0.31496062992125984"/>
  <pageSetup paperSize="9" scale="56" fitToHeight="0" orientation="portrait" horizontalDpi="300" verticalDpi="30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8">
    <pageSetUpPr fitToPage="1"/>
  </sheetPr>
  <dimension ref="A1:BR98"/>
  <sheetViews>
    <sheetView topLeftCell="A3" zoomScale="85" zoomScaleNormal="85" workbookViewId="0">
      <selection activeCell="Q28" sqref="Q28:X29"/>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Pre Cast 
End Structure</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Pre Cast 
End Structure</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615" t="s">
        <v>28</v>
      </c>
      <c r="AK4" s="613"/>
      <c r="AL4" s="613"/>
      <c r="AM4" s="613"/>
      <c r="AN4" s="613"/>
      <c r="AO4" s="613"/>
      <c r="AP4" s="613"/>
      <c r="AQ4" s="613"/>
      <c r="AR4" s="613"/>
      <c r="AS4" s="616"/>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str">
        <f>'Lot Register'!$M$13</f>
        <v>CN22189</v>
      </c>
      <c r="AG5" s="460"/>
      <c r="AH5" s="460"/>
      <c r="AI5" s="461"/>
      <c r="AJ5" s="636" t="s">
        <v>1704</v>
      </c>
      <c r="AK5" s="637"/>
      <c r="AL5" s="637"/>
      <c r="AM5" s="637"/>
      <c r="AN5" s="637"/>
      <c r="AO5" s="637"/>
      <c r="AP5" s="637"/>
      <c r="AQ5" s="637"/>
      <c r="AR5" s="637"/>
      <c r="AS5" s="638"/>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636" t="s">
        <v>2095</v>
      </c>
      <c r="AK6" s="637"/>
      <c r="AL6" s="637"/>
      <c r="AM6" s="637"/>
      <c r="AN6" s="637"/>
      <c r="AO6" s="637"/>
      <c r="AP6" s="637"/>
      <c r="AQ6" s="637"/>
      <c r="AR6" s="637"/>
      <c r="AS6" s="638"/>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Register'!$J$2), "", 'Lot Register'!$J$2)</f>
        <v>45343</v>
      </c>
      <c r="AG7" s="469"/>
      <c r="AH7" s="469"/>
      <c r="AI7" s="470"/>
      <c r="AJ7" s="636" t="s">
        <v>2096</v>
      </c>
      <c r="AK7" s="637"/>
      <c r="AL7" s="637"/>
      <c r="AM7" s="637"/>
      <c r="AN7" s="637"/>
      <c r="AO7" s="637"/>
      <c r="AP7" s="637"/>
      <c r="AQ7" s="637"/>
      <c r="AR7" s="637"/>
      <c r="AS7" s="638"/>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v>3.04</v>
      </c>
      <c r="AK8" s="574"/>
      <c r="AL8" s="574"/>
      <c r="AM8" s="574"/>
      <c r="AN8" s="709" t="s">
        <v>707</v>
      </c>
      <c r="AO8" s="709"/>
      <c r="AP8" s="709"/>
      <c r="AQ8" s="709"/>
      <c r="AR8" s="709"/>
      <c r="AS8" s="710"/>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Register'!$K$2), "", 'Lot Register'!$K$2)</f>
        <v>45343</v>
      </c>
      <c r="AG9" s="469"/>
      <c r="AH9" s="469"/>
      <c r="AI9" s="470"/>
      <c r="AJ9" s="573"/>
      <c r="AK9" s="574"/>
      <c r="AL9" s="574"/>
      <c r="AM9" s="574"/>
      <c r="AN9" s="709"/>
      <c r="AO9" s="709"/>
      <c r="AP9" s="709"/>
      <c r="AQ9" s="709"/>
      <c r="AR9" s="709"/>
      <c r="AS9" s="710"/>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f>IF(ISBLANK('Lot Register'!$I$2), "", 'Lot Register'!$I$2)</f>
        <v>0</v>
      </c>
      <c r="AE10" s="449"/>
      <c r="AF10" s="451" t="s">
        <v>30</v>
      </c>
      <c r="AG10" s="451"/>
      <c r="AH10" s="451"/>
      <c r="AI10" s="452"/>
      <c r="AJ10" s="573"/>
      <c r="AK10" s="574"/>
      <c r="AL10" s="574"/>
      <c r="AM10" s="574"/>
      <c r="AN10" s="709"/>
      <c r="AO10" s="709"/>
      <c r="AP10" s="709"/>
      <c r="AQ10" s="709"/>
      <c r="AR10" s="709"/>
      <c r="AS10" s="710"/>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Register'!$L$2), "", 'Lot Register'!$L$2)</f>
        <v>45343</v>
      </c>
      <c r="AG11" s="496"/>
      <c r="AH11" s="496"/>
      <c r="AI11" s="497"/>
      <c r="AJ11" s="575"/>
      <c r="AK11" s="576"/>
      <c r="AL11" s="576"/>
      <c r="AM11" s="576"/>
      <c r="AN11" s="711"/>
      <c r="AO11" s="711"/>
      <c r="AP11" s="711"/>
      <c r="AQ11" s="711"/>
      <c r="AR11" s="711"/>
      <c r="AS11" s="712"/>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c r="AH13" s="439"/>
      <c r="AI13" s="439"/>
      <c r="AJ13" s="439"/>
      <c r="AK13" s="439" t="s">
        <v>27</v>
      </c>
      <c r="AL13" s="439"/>
      <c r="AM13" s="439"/>
      <c r="AN13" s="439"/>
      <c r="AO13" s="571"/>
      <c r="AP13" s="571"/>
      <c r="AQ13" s="571"/>
      <c r="AR13" s="571"/>
      <c r="AS13" s="572"/>
      <c r="BE13"/>
    </row>
    <row r="14" spans="1:70" ht="22.5" customHeight="1">
      <c r="B14" s="553">
        <v>1</v>
      </c>
      <c r="C14" s="549"/>
      <c r="D14" s="507" t="s">
        <v>708</v>
      </c>
      <c r="E14" s="508"/>
      <c r="F14" s="508"/>
      <c r="G14" s="508"/>
      <c r="H14" s="508"/>
      <c r="I14" s="508"/>
      <c r="J14" s="508"/>
      <c r="K14" s="508"/>
      <c r="L14" s="508"/>
      <c r="M14" s="508"/>
      <c r="N14" s="508"/>
      <c r="O14" s="508"/>
      <c r="P14" s="509"/>
      <c r="Q14" s="507" t="s">
        <v>91</v>
      </c>
      <c r="R14" s="508"/>
      <c r="S14" s="508"/>
      <c r="T14" s="508"/>
      <c r="U14" s="508"/>
      <c r="V14" s="508"/>
      <c r="W14" s="508"/>
      <c r="X14" s="509"/>
      <c r="Y14" s="507" t="s">
        <v>24</v>
      </c>
      <c r="Z14" s="508"/>
      <c r="AA14" s="508"/>
      <c r="AB14" s="509"/>
      <c r="AC14" s="406"/>
      <c r="AD14" s="407"/>
      <c r="AE14" s="407"/>
      <c r="AF14" s="407"/>
      <c r="AG14" s="407"/>
      <c r="AH14" s="407"/>
      <c r="AI14" s="407"/>
      <c r="AJ14" s="408"/>
      <c r="AK14" s="507"/>
      <c r="AL14" s="508"/>
      <c r="AM14" s="508"/>
      <c r="AN14" s="509"/>
      <c r="AO14" s="475"/>
      <c r="AP14" s="593"/>
      <c r="AQ14" s="594"/>
      <c r="AR14" s="595"/>
      <c r="AS14" s="596"/>
      <c r="BE14"/>
    </row>
    <row r="15" spans="1:70" ht="29.25" customHeight="1">
      <c r="B15" s="592"/>
      <c r="C15" s="532"/>
      <c r="D15" s="412"/>
      <c r="E15" s="413"/>
      <c r="F15" s="413"/>
      <c r="G15" s="413"/>
      <c r="H15" s="413"/>
      <c r="I15" s="413"/>
      <c r="J15" s="413"/>
      <c r="K15" s="413"/>
      <c r="L15" s="413"/>
      <c r="M15" s="413"/>
      <c r="N15" s="413"/>
      <c r="O15" s="413"/>
      <c r="P15" s="414"/>
      <c r="Q15" s="412"/>
      <c r="R15" s="413"/>
      <c r="S15" s="413"/>
      <c r="T15" s="413"/>
      <c r="U15" s="413"/>
      <c r="V15" s="413"/>
      <c r="W15" s="413"/>
      <c r="X15" s="414"/>
      <c r="Y15" s="412" t="s">
        <v>709</v>
      </c>
      <c r="Z15" s="413"/>
      <c r="AA15" s="413"/>
      <c r="AB15" s="414"/>
      <c r="AC15" s="412"/>
      <c r="AD15" s="413"/>
      <c r="AE15" s="413"/>
      <c r="AF15" s="413"/>
      <c r="AG15" s="413"/>
      <c r="AH15" s="413"/>
      <c r="AI15" s="413"/>
      <c r="AJ15" s="414"/>
      <c r="AK15" s="412"/>
      <c r="AL15" s="413"/>
      <c r="AM15" s="413"/>
      <c r="AN15" s="414"/>
      <c r="AO15" s="545"/>
      <c r="AP15" s="556"/>
      <c r="AQ15" s="587"/>
      <c r="AR15" s="589"/>
      <c r="AS15" s="591"/>
      <c r="BE15"/>
    </row>
    <row r="16" spans="1:70" ht="22.5" customHeight="1">
      <c r="B16" s="592">
        <v>2</v>
      </c>
      <c r="C16" s="532"/>
      <c r="D16" s="406" t="s">
        <v>710</v>
      </c>
      <c r="E16" s="407"/>
      <c r="F16" s="407"/>
      <c r="G16" s="407"/>
      <c r="H16" s="407"/>
      <c r="I16" s="407"/>
      <c r="J16" s="407"/>
      <c r="K16" s="407"/>
      <c r="L16" s="407"/>
      <c r="M16" s="407"/>
      <c r="N16" s="407"/>
      <c r="O16" s="407"/>
      <c r="P16" s="408"/>
      <c r="Q16" s="409" t="s">
        <v>91</v>
      </c>
      <c r="R16" s="410"/>
      <c r="S16" s="410"/>
      <c r="T16" s="410"/>
      <c r="U16" s="410"/>
      <c r="V16" s="410"/>
      <c r="W16" s="410"/>
      <c r="X16" s="411"/>
      <c r="Y16" s="406" t="s">
        <v>24</v>
      </c>
      <c r="Z16" s="407"/>
      <c r="AA16" s="407"/>
      <c r="AB16" s="408"/>
      <c r="AC16" s="406"/>
      <c r="AD16" s="407"/>
      <c r="AE16" s="407"/>
      <c r="AF16" s="407"/>
      <c r="AG16" s="407"/>
      <c r="AH16" s="407"/>
      <c r="AI16" s="407"/>
      <c r="AJ16" s="408"/>
      <c r="AK16" s="406"/>
      <c r="AL16" s="407"/>
      <c r="AM16" s="407"/>
      <c r="AN16" s="408"/>
      <c r="AO16" s="542"/>
      <c r="AP16" s="554"/>
      <c r="AQ16" s="586"/>
      <c r="AR16" s="588"/>
      <c r="AS16" s="590"/>
      <c r="BE16"/>
    </row>
    <row r="17" spans="2:57" ht="32.25" customHeight="1">
      <c r="B17" s="592"/>
      <c r="C17" s="532"/>
      <c r="D17" s="412"/>
      <c r="E17" s="413"/>
      <c r="F17" s="413"/>
      <c r="G17" s="413"/>
      <c r="H17" s="413"/>
      <c r="I17" s="413"/>
      <c r="J17" s="413"/>
      <c r="K17" s="413"/>
      <c r="L17" s="413"/>
      <c r="M17" s="413"/>
      <c r="N17" s="413"/>
      <c r="O17" s="413"/>
      <c r="P17" s="414"/>
      <c r="Q17" s="412"/>
      <c r="R17" s="413"/>
      <c r="S17" s="413"/>
      <c r="T17" s="413"/>
      <c r="U17" s="413"/>
      <c r="V17" s="413"/>
      <c r="W17" s="413"/>
      <c r="X17" s="414"/>
      <c r="Y17" s="412" t="s">
        <v>712</v>
      </c>
      <c r="Z17" s="413"/>
      <c r="AA17" s="413"/>
      <c r="AB17" s="414"/>
      <c r="AC17" s="412"/>
      <c r="AD17" s="413"/>
      <c r="AE17" s="413"/>
      <c r="AF17" s="413"/>
      <c r="AG17" s="413"/>
      <c r="AH17" s="413"/>
      <c r="AI17" s="413"/>
      <c r="AJ17" s="414"/>
      <c r="AK17" s="412"/>
      <c r="AL17" s="413"/>
      <c r="AM17" s="413"/>
      <c r="AN17" s="414"/>
      <c r="AO17" s="545"/>
      <c r="AP17" s="556"/>
      <c r="AQ17" s="587"/>
      <c r="AR17" s="589"/>
      <c r="AS17" s="591"/>
      <c r="BE17"/>
    </row>
    <row r="18" spans="2:57" ht="22.5" customHeight="1">
      <c r="B18" s="592">
        <v>3</v>
      </c>
      <c r="C18" s="532"/>
      <c r="D18" s="406" t="s">
        <v>290</v>
      </c>
      <c r="E18" s="407"/>
      <c r="F18" s="407"/>
      <c r="G18" s="407"/>
      <c r="H18" s="407"/>
      <c r="I18" s="407"/>
      <c r="J18" s="407"/>
      <c r="K18" s="407"/>
      <c r="L18" s="407"/>
      <c r="M18" s="407"/>
      <c r="N18" s="407"/>
      <c r="O18" s="407"/>
      <c r="P18" s="408"/>
      <c r="Q18" s="409" t="s">
        <v>291</v>
      </c>
      <c r="R18" s="410"/>
      <c r="S18" s="410"/>
      <c r="T18" s="410"/>
      <c r="U18" s="410"/>
      <c r="V18" s="410"/>
      <c r="W18" s="410"/>
      <c r="X18" s="411"/>
      <c r="Y18" s="406" t="s">
        <v>24</v>
      </c>
      <c r="Z18" s="407"/>
      <c r="AA18" s="407"/>
      <c r="AB18" s="408"/>
      <c r="AC18" s="406"/>
      <c r="AD18" s="407"/>
      <c r="AE18" s="407"/>
      <c r="AF18" s="407"/>
      <c r="AG18" s="407"/>
      <c r="AH18" s="407"/>
      <c r="AI18" s="407"/>
      <c r="AJ18" s="408"/>
      <c r="AK18" s="406"/>
      <c r="AL18" s="407"/>
      <c r="AM18" s="407"/>
      <c r="AN18" s="408"/>
      <c r="AO18" s="542"/>
      <c r="AP18" s="554"/>
      <c r="AQ18" s="586"/>
      <c r="AR18" s="588"/>
      <c r="AS18" s="590"/>
      <c r="BE18"/>
    </row>
    <row r="19" spans="2:57" ht="46.5" customHeight="1">
      <c r="B19" s="592"/>
      <c r="C19" s="532"/>
      <c r="D19" s="412"/>
      <c r="E19" s="413"/>
      <c r="F19" s="413"/>
      <c r="G19" s="413"/>
      <c r="H19" s="413"/>
      <c r="I19" s="413"/>
      <c r="J19" s="413"/>
      <c r="K19" s="413"/>
      <c r="L19" s="413"/>
      <c r="M19" s="413"/>
      <c r="N19" s="413"/>
      <c r="O19" s="413"/>
      <c r="P19" s="414"/>
      <c r="Q19" s="412"/>
      <c r="R19" s="413"/>
      <c r="S19" s="413"/>
      <c r="T19" s="413"/>
      <c r="U19" s="413"/>
      <c r="V19" s="413"/>
      <c r="W19" s="413"/>
      <c r="X19" s="414"/>
      <c r="Y19" s="412" t="s">
        <v>713</v>
      </c>
      <c r="Z19" s="413"/>
      <c r="AA19" s="413"/>
      <c r="AB19" s="414"/>
      <c r="AC19" s="412"/>
      <c r="AD19" s="413"/>
      <c r="AE19" s="413"/>
      <c r="AF19" s="413"/>
      <c r="AG19" s="413"/>
      <c r="AH19" s="413"/>
      <c r="AI19" s="413"/>
      <c r="AJ19" s="414"/>
      <c r="AK19" s="412"/>
      <c r="AL19" s="413"/>
      <c r="AM19" s="413"/>
      <c r="AN19" s="414"/>
      <c r="AO19" s="545"/>
      <c r="AP19" s="556"/>
      <c r="AQ19" s="587"/>
      <c r="AR19" s="589"/>
      <c r="AS19" s="591"/>
      <c r="BE19"/>
    </row>
    <row r="20" spans="2:57" ht="22.5" customHeight="1">
      <c r="B20" s="592">
        <v>4</v>
      </c>
      <c r="C20" s="532"/>
      <c r="D20" s="406" t="s">
        <v>714</v>
      </c>
      <c r="E20" s="407"/>
      <c r="F20" s="407"/>
      <c r="G20" s="407"/>
      <c r="H20" s="407"/>
      <c r="I20" s="407"/>
      <c r="J20" s="407"/>
      <c r="K20" s="407"/>
      <c r="L20" s="407"/>
      <c r="M20" s="407"/>
      <c r="N20" s="407"/>
      <c r="O20" s="407"/>
      <c r="P20" s="408"/>
      <c r="Q20" s="409" t="s">
        <v>91</v>
      </c>
      <c r="R20" s="410"/>
      <c r="S20" s="410"/>
      <c r="T20" s="410"/>
      <c r="U20" s="410"/>
      <c r="V20" s="410"/>
      <c r="W20" s="410"/>
      <c r="X20" s="411"/>
      <c r="Y20" s="406" t="s">
        <v>24</v>
      </c>
      <c r="Z20" s="407"/>
      <c r="AA20" s="407"/>
      <c r="AB20" s="408"/>
      <c r="AC20" s="406"/>
      <c r="AD20" s="407"/>
      <c r="AE20" s="407"/>
      <c r="AF20" s="407"/>
      <c r="AG20" s="407"/>
      <c r="AH20" s="407"/>
      <c r="AI20" s="407"/>
      <c r="AJ20" s="408"/>
      <c r="AK20" s="406"/>
      <c r="AL20" s="407"/>
      <c r="AM20" s="407"/>
      <c r="AN20" s="408"/>
      <c r="AO20" s="542"/>
      <c r="AP20" s="554"/>
      <c r="AQ20" s="586"/>
      <c r="AR20" s="588"/>
      <c r="AS20" s="590"/>
      <c r="BE20"/>
    </row>
    <row r="21" spans="2:57" ht="33.75" customHeight="1">
      <c r="B21" s="592"/>
      <c r="C21" s="532"/>
      <c r="D21" s="412"/>
      <c r="E21" s="413"/>
      <c r="F21" s="413"/>
      <c r="G21" s="413"/>
      <c r="H21" s="413"/>
      <c r="I21" s="413"/>
      <c r="J21" s="413"/>
      <c r="K21" s="413"/>
      <c r="L21" s="413"/>
      <c r="M21" s="413"/>
      <c r="N21" s="413"/>
      <c r="O21" s="413"/>
      <c r="P21" s="414"/>
      <c r="Q21" s="412"/>
      <c r="R21" s="413"/>
      <c r="S21" s="413"/>
      <c r="T21" s="413"/>
      <c r="U21" s="413"/>
      <c r="V21" s="413"/>
      <c r="W21" s="413"/>
      <c r="X21" s="414"/>
      <c r="Y21" s="412" t="s">
        <v>712</v>
      </c>
      <c r="Z21" s="413"/>
      <c r="AA21" s="413"/>
      <c r="AB21" s="414"/>
      <c r="AC21" s="412"/>
      <c r="AD21" s="413"/>
      <c r="AE21" s="413"/>
      <c r="AF21" s="413"/>
      <c r="AG21" s="413"/>
      <c r="AH21" s="413"/>
      <c r="AI21" s="413"/>
      <c r="AJ21" s="414"/>
      <c r="AK21" s="412"/>
      <c r="AL21" s="413"/>
      <c r="AM21" s="413"/>
      <c r="AN21" s="414"/>
      <c r="AO21" s="545"/>
      <c r="AP21" s="556"/>
      <c r="AQ21" s="587"/>
      <c r="AR21" s="589"/>
      <c r="AS21" s="591"/>
      <c r="BE21"/>
    </row>
    <row r="22" spans="2:57" ht="22.5" customHeight="1">
      <c r="B22" s="592">
        <v>5</v>
      </c>
      <c r="C22" s="532"/>
      <c r="D22" s="406" t="s">
        <v>715</v>
      </c>
      <c r="E22" s="407"/>
      <c r="F22" s="407"/>
      <c r="G22" s="407"/>
      <c r="H22" s="407"/>
      <c r="I22" s="407"/>
      <c r="J22" s="407"/>
      <c r="K22" s="407"/>
      <c r="L22" s="407"/>
      <c r="M22" s="407"/>
      <c r="N22" s="407"/>
      <c r="O22" s="407"/>
      <c r="P22" s="408"/>
      <c r="Q22" s="409" t="s">
        <v>91</v>
      </c>
      <c r="R22" s="410"/>
      <c r="S22" s="410"/>
      <c r="T22" s="410"/>
      <c r="U22" s="410"/>
      <c r="V22" s="410"/>
      <c r="W22" s="410"/>
      <c r="X22" s="411"/>
      <c r="Y22" s="406" t="s">
        <v>24</v>
      </c>
      <c r="Z22" s="407"/>
      <c r="AA22" s="407"/>
      <c r="AB22" s="408"/>
      <c r="AC22" s="406"/>
      <c r="AD22" s="407"/>
      <c r="AE22" s="407"/>
      <c r="AF22" s="407"/>
      <c r="AG22" s="407"/>
      <c r="AH22" s="407"/>
      <c r="AI22" s="407"/>
      <c r="AJ22" s="408"/>
      <c r="AK22" s="406"/>
      <c r="AL22" s="407"/>
      <c r="AM22" s="407"/>
      <c r="AN22" s="408"/>
      <c r="AO22" s="542"/>
      <c r="AP22" s="554"/>
      <c r="AQ22" s="586"/>
      <c r="AR22" s="588"/>
      <c r="AS22" s="590"/>
      <c r="BE22"/>
    </row>
    <row r="23" spans="2:57" ht="42" customHeight="1">
      <c r="B23" s="592"/>
      <c r="C23" s="532"/>
      <c r="D23" s="412"/>
      <c r="E23" s="413"/>
      <c r="F23" s="413"/>
      <c r="G23" s="413"/>
      <c r="H23" s="413"/>
      <c r="I23" s="413"/>
      <c r="J23" s="413"/>
      <c r="K23" s="413"/>
      <c r="L23" s="413"/>
      <c r="M23" s="413"/>
      <c r="N23" s="413"/>
      <c r="O23" s="413"/>
      <c r="P23" s="414"/>
      <c r="Q23" s="412"/>
      <c r="R23" s="413"/>
      <c r="S23" s="413"/>
      <c r="T23" s="413"/>
      <c r="U23" s="413"/>
      <c r="V23" s="413"/>
      <c r="W23" s="413"/>
      <c r="X23" s="414"/>
      <c r="Y23" s="412" t="s">
        <v>712</v>
      </c>
      <c r="Z23" s="413"/>
      <c r="AA23" s="413"/>
      <c r="AB23" s="414"/>
      <c r="AC23" s="412"/>
      <c r="AD23" s="413"/>
      <c r="AE23" s="413"/>
      <c r="AF23" s="413"/>
      <c r="AG23" s="413"/>
      <c r="AH23" s="413"/>
      <c r="AI23" s="413"/>
      <c r="AJ23" s="414"/>
      <c r="AK23" s="412"/>
      <c r="AL23" s="413"/>
      <c r="AM23" s="413"/>
      <c r="AN23" s="414"/>
      <c r="AO23" s="545"/>
      <c r="AP23" s="556"/>
      <c r="AQ23" s="587"/>
      <c r="AR23" s="589"/>
      <c r="AS23" s="591"/>
      <c r="BE23"/>
    </row>
    <row r="24" spans="2:57" ht="22.5" customHeight="1">
      <c r="B24" s="592">
        <v>6</v>
      </c>
      <c r="C24" s="532"/>
      <c r="D24" s="406" t="s">
        <v>1747</v>
      </c>
      <c r="E24" s="407"/>
      <c r="F24" s="407"/>
      <c r="G24" s="407"/>
      <c r="H24" s="407"/>
      <c r="I24" s="407"/>
      <c r="J24" s="407"/>
      <c r="K24" s="407"/>
      <c r="L24" s="407"/>
      <c r="M24" s="407"/>
      <c r="N24" s="407"/>
      <c r="O24" s="407"/>
      <c r="P24" s="408"/>
      <c r="Q24" s="409" t="s">
        <v>291</v>
      </c>
      <c r="R24" s="410"/>
      <c r="S24" s="410"/>
      <c r="T24" s="410"/>
      <c r="U24" s="410"/>
      <c r="V24" s="410"/>
      <c r="W24" s="410"/>
      <c r="X24" s="411"/>
      <c r="Y24" s="406" t="s">
        <v>24</v>
      </c>
      <c r="Z24" s="407"/>
      <c r="AA24" s="407"/>
      <c r="AB24" s="408"/>
      <c r="AC24" s="406"/>
      <c r="AD24" s="407"/>
      <c r="AE24" s="407"/>
      <c r="AF24" s="407"/>
      <c r="AG24" s="407"/>
      <c r="AH24" s="407"/>
      <c r="AI24" s="407"/>
      <c r="AJ24" s="408"/>
      <c r="AK24" s="406"/>
      <c r="AL24" s="407"/>
      <c r="AM24" s="407"/>
      <c r="AN24" s="408"/>
      <c r="AO24" s="542"/>
      <c r="AP24" s="554"/>
      <c r="AQ24" s="586"/>
      <c r="AR24" s="588"/>
      <c r="AS24" s="590"/>
      <c r="BE24"/>
    </row>
    <row r="25" spans="2:57" ht="31.5" customHeight="1">
      <c r="B25" s="592"/>
      <c r="C25" s="532"/>
      <c r="D25" s="412"/>
      <c r="E25" s="413"/>
      <c r="F25" s="413"/>
      <c r="G25" s="413"/>
      <c r="H25" s="413"/>
      <c r="I25" s="413"/>
      <c r="J25" s="413"/>
      <c r="K25" s="413"/>
      <c r="L25" s="413"/>
      <c r="M25" s="413"/>
      <c r="N25" s="413"/>
      <c r="O25" s="413"/>
      <c r="P25" s="414"/>
      <c r="Q25" s="412"/>
      <c r="R25" s="413"/>
      <c r="S25" s="413"/>
      <c r="T25" s="413"/>
      <c r="U25" s="413"/>
      <c r="V25" s="413"/>
      <c r="W25" s="413"/>
      <c r="X25" s="414"/>
      <c r="Y25" s="412" t="s">
        <v>712</v>
      </c>
      <c r="Z25" s="413"/>
      <c r="AA25" s="413"/>
      <c r="AB25" s="414"/>
      <c r="AC25" s="412"/>
      <c r="AD25" s="413"/>
      <c r="AE25" s="413"/>
      <c r="AF25" s="413"/>
      <c r="AG25" s="413"/>
      <c r="AH25" s="413"/>
      <c r="AI25" s="413"/>
      <c r="AJ25" s="414"/>
      <c r="AK25" s="412"/>
      <c r="AL25" s="413"/>
      <c r="AM25" s="413"/>
      <c r="AN25" s="414"/>
      <c r="AO25" s="545"/>
      <c r="AP25" s="556"/>
      <c r="AQ25" s="587"/>
      <c r="AR25" s="589"/>
      <c r="AS25" s="591"/>
      <c r="BE25"/>
    </row>
    <row r="26" spans="2:57" ht="22.5" customHeight="1">
      <c r="B26" s="592"/>
      <c r="C26" s="532"/>
      <c r="D26" s="406" t="s">
        <v>1748</v>
      </c>
      <c r="E26" s="407"/>
      <c r="F26" s="407"/>
      <c r="G26" s="407"/>
      <c r="H26" s="407"/>
      <c r="I26" s="407"/>
      <c r="J26" s="407"/>
      <c r="K26" s="407"/>
      <c r="L26" s="407"/>
      <c r="M26" s="407"/>
      <c r="N26" s="407"/>
      <c r="O26" s="407"/>
      <c r="P26" s="408"/>
      <c r="Q26" s="409" t="s">
        <v>1749</v>
      </c>
      <c r="R26" s="410"/>
      <c r="S26" s="410"/>
      <c r="T26" s="410"/>
      <c r="U26" s="410"/>
      <c r="V26" s="410"/>
      <c r="W26" s="410"/>
      <c r="X26" s="411"/>
      <c r="Y26" s="406" t="s">
        <v>24</v>
      </c>
      <c r="Z26" s="407"/>
      <c r="AA26" s="407"/>
      <c r="AB26" s="408"/>
      <c r="AC26" s="406"/>
      <c r="AD26" s="407"/>
      <c r="AE26" s="407"/>
      <c r="AF26" s="407"/>
      <c r="AG26" s="407"/>
      <c r="AH26" s="407"/>
      <c r="AI26" s="407"/>
      <c r="AJ26" s="408"/>
      <c r="AK26" s="406"/>
      <c r="AL26" s="407"/>
      <c r="AM26" s="407"/>
      <c r="AN26" s="408"/>
      <c r="AO26" s="542"/>
      <c r="AP26" s="554"/>
      <c r="AQ26" s="586"/>
      <c r="AR26" s="588"/>
      <c r="AS26" s="590"/>
      <c r="BE26"/>
    </row>
    <row r="27" spans="2:57" ht="31.5" customHeight="1" thickBot="1">
      <c r="B27" s="592"/>
      <c r="C27" s="532"/>
      <c r="D27" s="412"/>
      <c r="E27" s="413"/>
      <c r="F27" s="413"/>
      <c r="G27" s="413"/>
      <c r="H27" s="413"/>
      <c r="I27" s="413"/>
      <c r="J27" s="413"/>
      <c r="K27" s="413"/>
      <c r="L27" s="413"/>
      <c r="M27" s="413"/>
      <c r="N27" s="413"/>
      <c r="O27" s="413"/>
      <c r="P27" s="414"/>
      <c r="Q27" s="412"/>
      <c r="R27" s="413"/>
      <c r="S27" s="413"/>
      <c r="T27" s="413"/>
      <c r="U27" s="413"/>
      <c r="V27" s="413"/>
      <c r="W27" s="413"/>
      <c r="X27" s="414"/>
      <c r="Y27" s="412" t="s">
        <v>1740</v>
      </c>
      <c r="Z27" s="413"/>
      <c r="AA27" s="413"/>
      <c r="AB27" s="414"/>
      <c r="AC27" s="412"/>
      <c r="AD27" s="413"/>
      <c r="AE27" s="413"/>
      <c r="AF27" s="413"/>
      <c r="AG27" s="413"/>
      <c r="AH27" s="413"/>
      <c r="AI27" s="413"/>
      <c r="AJ27" s="414"/>
      <c r="AK27" s="412"/>
      <c r="AL27" s="413"/>
      <c r="AM27" s="413"/>
      <c r="AN27" s="414"/>
      <c r="AO27" s="545"/>
      <c r="AP27" s="556"/>
      <c r="AQ27" s="587"/>
      <c r="AR27" s="589"/>
      <c r="AS27" s="591"/>
      <c r="BE27"/>
    </row>
    <row r="28" spans="2:57" ht="22.5" hidden="1" customHeight="1">
      <c r="B28" s="592"/>
      <c r="C28" s="532"/>
      <c r="D28" s="406"/>
      <c r="E28" s="407"/>
      <c r="F28" s="407"/>
      <c r="G28" s="407"/>
      <c r="H28" s="407"/>
      <c r="I28" s="407"/>
      <c r="J28" s="407"/>
      <c r="K28" s="407"/>
      <c r="L28" s="407"/>
      <c r="M28" s="407"/>
      <c r="N28" s="407"/>
      <c r="O28" s="407"/>
      <c r="P28" s="408"/>
      <c r="Q28" s="409"/>
      <c r="R28" s="410"/>
      <c r="S28" s="410"/>
      <c r="T28" s="410"/>
      <c r="U28" s="410"/>
      <c r="V28" s="410"/>
      <c r="W28" s="410"/>
      <c r="X28" s="411"/>
      <c r="Y28" s="406"/>
      <c r="Z28" s="407"/>
      <c r="AA28" s="407"/>
      <c r="AB28" s="408"/>
      <c r="AC28" s="406"/>
      <c r="AD28" s="407"/>
      <c r="AE28" s="407"/>
      <c r="AF28" s="408"/>
      <c r="AG28" s="406"/>
      <c r="AH28" s="407"/>
      <c r="AI28" s="407"/>
      <c r="AJ28" s="408"/>
      <c r="AK28" s="406"/>
      <c r="AL28" s="407"/>
      <c r="AM28" s="407"/>
      <c r="AN28" s="408"/>
      <c r="AO28" s="542"/>
      <c r="AP28" s="554"/>
      <c r="AQ28" s="586"/>
      <c r="AR28" s="588"/>
      <c r="AS28" s="590"/>
      <c r="BE28"/>
    </row>
    <row r="29" spans="2:57" ht="31.5" hidden="1" customHeight="1">
      <c r="B29" s="592"/>
      <c r="C29" s="532"/>
      <c r="D29" s="412"/>
      <c r="E29" s="413"/>
      <c r="F29" s="413"/>
      <c r="G29" s="413"/>
      <c r="H29" s="413"/>
      <c r="I29" s="413"/>
      <c r="J29" s="413"/>
      <c r="K29" s="413"/>
      <c r="L29" s="413"/>
      <c r="M29" s="413"/>
      <c r="N29" s="413"/>
      <c r="O29" s="413"/>
      <c r="P29" s="414"/>
      <c r="Q29" s="412"/>
      <c r="R29" s="413"/>
      <c r="S29" s="413"/>
      <c r="T29" s="413"/>
      <c r="U29" s="413"/>
      <c r="V29" s="413"/>
      <c r="W29" s="413"/>
      <c r="X29" s="414"/>
      <c r="Y29" s="412"/>
      <c r="Z29" s="413"/>
      <c r="AA29" s="413"/>
      <c r="AB29" s="414"/>
      <c r="AC29" s="412"/>
      <c r="AD29" s="413"/>
      <c r="AE29" s="413"/>
      <c r="AF29" s="414"/>
      <c r="AG29" s="412"/>
      <c r="AH29" s="413"/>
      <c r="AI29" s="413"/>
      <c r="AJ29" s="414"/>
      <c r="AK29" s="412"/>
      <c r="AL29" s="413"/>
      <c r="AM29" s="413"/>
      <c r="AN29" s="414"/>
      <c r="AO29" s="545"/>
      <c r="AP29" s="556"/>
      <c r="AQ29" s="587"/>
      <c r="AR29" s="589"/>
      <c r="AS29" s="591"/>
      <c r="BE29"/>
    </row>
    <row r="30" spans="2:57" ht="22.5" hidden="1" customHeight="1">
      <c r="B30" s="592">
        <v>10</v>
      </c>
      <c r="C30" s="532"/>
      <c r="D30" s="406"/>
      <c r="E30" s="407"/>
      <c r="F30" s="407"/>
      <c r="G30" s="407"/>
      <c r="H30" s="407"/>
      <c r="I30" s="407"/>
      <c r="J30" s="407"/>
      <c r="K30" s="407"/>
      <c r="L30" s="407"/>
      <c r="M30" s="407"/>
      <c r="N30" s="407"/>
      <c r="O30" s="407"/>
      <c r="P30" s="408"/>
      <c r="Q30" s="409"/>
      <c r="R30" s="410"/>
      <c r="S30" s="410"/>
      <c r="T30" s="410"/>
      <c r="U30" s="410"/>
      <c r="V30" s="410"/>
      <c r="W30" s="410"/>
      <c r="X30" s="411"/>
      <c r="Y30" s="406"/>
      <c r="Z30" s="407"/>
      <c r="AA30" s="407"/>
      <c r="AB30" s="408"/>
      <c r="AC30" s="406"/>
      <c r="AD30" s="407"/>
      <c r="AE30" s="407"/>
      <c r="AF30" s="408"/>
      <c r="AG30" s="406"/>
      <c r="AH30" s="407"/>
      <c r="AI30" s="407"/>
      <c r="AJ30" s="408"/>
      <c r="AK30" s="406"/>
      <c r="AL30" s="407"/>
      <c r="AM30" s="407"/>
      <c r="AN30" s="408"/>
      <c r="AO30" s="542"/>
      <c r="AP30" s="554"/>
      <c r="AQ30" s="586"/>
      <c r="AR30" s="588"/>
      <c r="AS30" s="590"/>
      <c r="BE30"/>
    </row>
    <row r="31" spans="2:57" ht="31.5" hidden="1" customHeight="1">
      <c r="B31" s="592"/>
      <c r="C31" s="532"/>
      <c r="D31" s="412"/>
      <c r="E31" s="413"/>
      <c r="F31" s="413"/>
      <c r="G31" s="413"/>
      <c r="H31" s="413"/>
      <c r="I31" s="413"/>
      <c r="J31" s="413"/>
      <c r="K31" s="413"/>
      <c r="L31" s="413"/>
      <c r="M31" s="413"/>
      <c r="N31" s="413"/>
      <c r="O31" s="413"/>
      <c r="P31" s="414"/>
      <c r="Q31" s="412"/>
      <c r="R31" s="413"/>
      <c r="S31" s="413"/>
      <c r="T31" s="413"/>
      <c r="U31" s="413"/>
      <c r="V31" s="413"/>
      <c r="W31" s="413"/>
      <c r="X31" s="414"/>
      <c r="Y31" s="412"/>
      <c r="Z31" s="413"/>
      <c r="AA31" s="413"/>
      <c r="AB31" s="414"/>
      <c r="AC31" s="412"/>
      <c r="AD31" s="413"/>
      <c r="AE31" s="413"/>
      <c r="AF31" s="414"/>
      <c r="AG31" s="412"/>
      <c r="AH31" s="413"/>
      <c r="AI31" s="413"/>
      <c r="AJ31" s="414"/>
      <c r="AK31" s="412"/>
      <c r="AL31" s="413"/>
      <c r="AM31" s="413"/>
      <c r="AN31" s="414"/>
      <c r="AO31" s="545"/>
      <c r="AP31" s="556"/>
      <c r="AQ31" s="587"/>
      <c r="AR31" s="589"/>
      <c r="AS31" s="591"/>
      <c r="BE31"/>
    </row>
    <row r="32" spans="2:57" ht="22.5" hidden="1" customHeight="1">
      <c r="B32" s="592">
        <v>11</v>
      </c>
      <c r="C32" s="532"/>
      <c r="D32" s="406"/>
      <c r="E32" s="407"/>
      <c r="F32" s="407"/>
      <c r="G32" s="407"/>
      <c r="H32" s="407"/>
      <c r="I32" s="407"/>
      <c r="J32" s="407"/>
      <c r="K32" s="407"/>
      <c r="L32" s="407"/>
      <c r="M32" s="407"/>
      <c r="N32" s="407"/>
      <c r="O32" s="407"/>
      <c r="P32" s="408"/>
      <c r="Q32" s="409"/>
      <c r="R32" s="410"/>
      <c r="S32" s="410"/>
      <c r="T32" s="410"/>
      <c r="U32" s="410"/>
      <c r="V32" s="410"/>
      <c r="W32" s="410"/>
      <c r="X32" s="411"/>
      <c r="Y32" s="406"/>
      <c r="Z32" s="407"/>
      <c r="AA32" s="407"/>
      <c r="AB32" s="408"/>
      <c r="AC32" s="406"/>
      <c r="AD32" s="407"/>
      <c r="AE32" s="407"/>
      <c r="AF32" s="408"/>
      <c r="AG32" s="406"/>
      <c r="AH32" s="407"/>
      <c r="AI32" s="407"/>
      <c r="AJ32" s="408"/>
      <c r="AK32" s="406"/>
      <c r="AL32" s="407"/>
      <c r="AM32" s="407"/>
      <c r="AN32" s="408"/>
      <c r="AO32" s="542"/>
      <c r="AP32" s="554"/>
      <c r="AQ32" s="586"/>
      <c r="AR32" s="588"/>
      <c r="AS32" s="590"/>
      <c r="BE32"/>
    </row>
    <row r="33" spans="2:57" ht="31.5" hidden="1" customHeight="1">
      <c r="B33" s="592"/>
      <c r="C33" s="532"/>
      <c r="D33" s="412"/>
      <c r="E33" s="413"/>
      <c r="F33" s="413"/>
      <c r="G33" s="413"/>
      <c r="H33" s="413"/>
      <c r="I33" s="413"/>
      <c r="J33" s="413"/>
      <c r="K33" s="413"/>
      <c r="L33" s="413"/>
      <c r="M33" s="413"/>
      <c r="N33" s="413"/>
      <c r="O33" s="413"/>
      <c r="P33" s="414"/>
      <c r="Q33" s="412"/>
      <c r="R33" s="413"/>
      <c r="S33" s="413"/>
      <c r="T33" s="413"/>
      <c r="U33" s="413"/>
      <c r="V33" s="413"/>
      <c r="W33" s="413"/>
      <c r="X33" s="414"/>
      <c r="Y33" s="412"/>
      <c r="Z33" s="413"/>
      <c r="AA33" s="413"/>
      <c r="AB33" s="414"/>
      <c r="AC33" s="412"/>
      <c r="AD33" s="413"/>
      <c r="AE33" s="413"/>
      <c r="AF33" s="414"/>
      <c r="AG33" s="412"/>
      <c r="AH33" s="413"/>
      <c r="AI33" s="413"/>
      <c r="AJ33" s="414"/>
      <c r="AK33" s="412"/>
      <c r="AL33" s="413"/>
      <c r="AM33" s="413"/>
      <c r="AN33" s="414"/>
      <c r="AO33" s="545"/>
      <c r="AP33" s="556"/>
      <c r="AQ33" s="587"/>
      <c r="AR33" s="589"/>
      <c r="AS33" s="591"/>
      <c r="BE33"/>
    </row>
    <row r="34" spans="2:57" ht="22.5" hidden="1" customHeight="1">
      <c r="B34" s="592">
        <v>12</v>
      </c>
      <c r="C34" s="532"/>
      <c r="D34" s="406"/>
      <c r="E34" s="407"/>
      <c r="F34" s="407"/>
      <c r="G34" s="407"/>
      <c r="H34" s="407"/>
      <c r="I34" s="407"/>
      <c r="J34" s="407"/>
      <c r="K34" s="407"/>
      <c r="L34" s="407"/>
      <c r="M34" s="407"/>
      <c r="N34" s="407"/>
      <c r="O34" s="407"/>
      <c r="P34" s="408"/>
      <c r="Q34" s="409"/>
      <c r="R34" s="410"/>
      <c r="S34" s="410"/>
      <c r="T34" s="410"/>
      <c r="U34" s="410"/>
      <c r="V34" s="410"/>
      <c r="W34" s="410"/>
      <c r="X34" s="411"/>
      <c r="Y34" s="406"/>
      <c r="Z34" s="407"/>
      <c r="AA34" s="407"/>
      <c r="AB34" s="408"/>
      <c r="AC34" s="406"/>
      <c r="AD34" s="407"/>
      <c r="AE34" s="407"/>
      <c r="AF34" s="408"/>
      <c r="AG34" s="406"/>
      <c r="AH34" s="407"/>
      <c r="AI34" s="407"/>
      <c r="AJ34" s="408"/>
      <c r="AK34" s="406"/>
      <c r="AL34" s="407"/>
      <c r="AM34" s="407"/>
      <c r="AN34" s="408"/>
      <c r="AO34" s="542"/>
      <c r="AP34" s="554"/>
      <c r="AQ34" s="586"/>
      <c r="AR34" s="588"/>
      <c r="AS34" s="590"/>
      <c r="BE34"/>
    </row>
    <row r="35" spans="2:57" ht="31.5" hidden="1"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c r="Z35" s="413"/>
      <c r="AA35" s="413"/>
      <c r="AB35" s="414"/>
      <c r="AC35" s="412"/>
      <c r="AD35" s="413"/>
      <c r="AE35" s="413"/>
      <c r="AF35" s="414"/>
      <c r="AG35" s="412"/>
      <c r="AH35" s="413"/>
      <c r="AI35" s="413"/>
      <c r="AJ35" s="414"/>
      <c r="AK35" s="412"/>
      <c r="AL35" s="413"/>
      <c r="AM35" s="413"/>
      <c r="AN35" s="414"/>
      <c r="AO35" s="545"/>
      <c r="AP35" s="556"/>
      <c r="AQ35" s="587"/>
      <c r="AR35" s="589"/>
      <c r="AS35" s="591"/>
      <c r="BE35"/>
    </row>
    <row r="36" spans="2:57" ht="22.5" hidden="1" customHeight="1">
      <c r="B36" s="592">
        <v>13</v>
      </c>
      <c r="C36" s="532"/>
      <c r="D36" s="406"/>
      <c r="E36" s="407"/>
      <c r="F36" s="407"/>
      <c r="G36" s="407"/>
      <c r="H36" s="407"/>
      <c r="I36" s="407"/>
      <c r="J36" s="407"/>
      <c r="K36" s="407"/>
      <c r="L36" s="407"/>
      <c r="M36" s="407"/>
      <c r="N36" s="407"/>
      <c r="O36" s="407"/>
      <c r="P36" s="408"/>
      <c r="Q36" s="409"/>
      <c r="R36" s="410"/>
      <c r="S36" s="410"/>
      <c r="T36" s="410"/>
      <c r="U36" s="410"/>
      <c r="V36" s="410"/>
      <c r="W36" s="410"/>
      <c r="X36" s="411"/>
      <c r="Y36" s="406"/>
      <c r="Z36" s="407"/>
      <c r="AA36" s="407"/>
      <c r="AB36" s="408"/>
      <c r="AC36" s="406"/>
      <c r="AD36" s="407"/>
      <c r="AE36" s="407"/>
      <c r="AF36" s="408"/>
      <c r="AG36" s="406"/>
      <c r="AH36" s="407"/>
      <c r="AI36" s="407"/>
      <c r="AJ36" s="408"/>
      <c r="AK36" s="406"/>
      <c r="AL36" s="407"/>
      <c r="AM36" s="407"/>
      <c r="AN36" s="408"/>
      <c r="AO36" s="542"/>
      <c r="AP36" s="554"/>
      <c r="AQ36" s="586"/>
      <c r="AR36" s="588"/>
      <c r="AS36" s="590"/>
      <c r="BE36"/>
    </row>
    <row r="37" spans="2:57" ht="31.5" hidden="1"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c r="Z37" s="413"/>
      <c r="AA37" s="413"/>
      <c r="AB37" s="414"/>
      <c r="AC37" s="412"/>
      <c r="AD37" s="413"/>
      <c r="AE37" s="413"/>
      <c r="AF37" s="414"/>
      <c r="AG37" s="412"/>
      <c r="AH37" s="413"/>
      <c r="AI37" s="413"/>
      <c r="AJ37" s="414"/>
      <c r="AK37" s="412"/>
      <c r="AL37" s="413"/>
      <c r="AM37" s="413"/>
      <c r="AN37" s="414"/>
      <c r="AO37" s="545"/>
      <c r="AP37" s="556"/>
      <c r="AQ37" s="587"/>
      <c r="AR37" s="589"/>
      <c r="AS37" s="591"/>
      <c r="BE37"/>
    </row>
    <row r="38" spans="2:57" ht="22.5" hidden="1" customHeight="1">
      <c r="B38" s="592">
        <v>14</v>
      </c>
      <c r="C38" s="532"/>
      <c r="D38" s="406"/>
      <c r="E38" s="407"/>
      <c r="F38" s="407"/>
      <c r="G38" s="407"/>
      <c r="H38" s="407"/>
      <c r="I38" s="407"/>
      <c r="J38" s="407"/>
      <c r="K38" s="407"/>
      <c r="L38" s="407"/>
      <c r="M38" s="407"/>
      <c r="N38" s="407"/>
      <c r="O38" s="407"/>
      <c r="P38" s="408"/>
      <c r="Q38" s="409"/>
      <c r="R38" s="410"/>
      <c r="S38" s="410"/>
      <c r="T38" s="410"/>
      <c r="U38" s="410"/>
      <c r="V38" s="410"/>
      <c r="W38" s="410"/>
      <c r="X38" s="411"/>
      <c r="Y38" s="406"/>
      <c r="Z38" s="407"/>
      <c r="AA38" s="407"/>
      <c r="AB38" s="408"/>
      <c r="AC38" s="406"/>
      <c r="AD38" s="407"/>
      <c r="AE38" s="407"/>
      <c r="AF38" s="408"/>
      <c r="AG38" s="406"/>
      <c r="AH38" s="407"/>
      <c r="AI38" s="407"/>
      <c r="AJ38" s="408"/>
      <c r="AK38" s="406"/>
      <c r="AL38" s="407"/>
      <c r="AM38" s="407"/>
      <c r="AN38" s="408"/>
      <c r="AO38" s="542"/>
      <c r="AP38" s="554"/>
      <c r="AQ38" s="586"/>
      <c r="AR38" s="588"/>
      <c r="AS38" s="590"/>
      <c r="BE38"/>
    </row>
    <row r="39" spans="2:57" ht="31.5" hidden="1"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c r="Z39" s="413"/>
      <c r="AA39" s="413"/>
      <c r="AB39" s="414"/>
      <c r="AC39" s="412"/>
      <c r="AD39" s="413"/>
      <c r="AE39" s="413"/>
      <c r="AF39" s="414"/>
      <c r="AG39" s="412"/>
      <c r="AH39" s="413"/>
      <c r="AI39" s="413"/>
      <c r="AJ39" s="414"/>
      <c r="AK39" s="412"/>
      <c r="AL39" s="413"/>
      <c r="AM39" s="413"/>
      <c r="AN39" s="414"/>
      <c r="AO39" s="545"/>
      <c r="AP39" s="556"/>
      <c r="AQ39" s="587"/>
      <c r="AR39" s="589"/>
      <c r="AS39" s="591"/>
      <c r="BE39"/>
    </row>
    <row r="40" spans="2:57" ht="22.5" hidden="1" customHeight="1">
      <c r="B40" s="592">
        <v>15</v>
      </c>
      <c r="C40" s="532"/>
      <c r="D40" s="406"/>
      <c r="E40" s="407"/>
      <c r="F40" s="407"/>
      <c r="G40" s="407"/>
      <c r="H40" s="407"/>
      <c r="I40" s="407"/>
      <c r="J40" s="407"/>
      <c r="K40" s="407"/>
      <c r="L40" s="407"/>
      <c r="M40" s="407"/>
      <c r="N40" s="407"/>
      <c r="O40" s="407"/>
      <c r="P40" s="408"/>
      <c r="Q40" s="409"/>
      <c r="R40" s="410"/>
      <c r="S40" s="410"/>
      <c r="T40" s="410"/>
      <c r="U40" s="410"/>
      <c r="V40" s="410"/>
      <c r="W40" s="410"/>
      <c r="X40" s="411"/>
      <c r="Y40" s="406"/>
      <c r="Z40" s="407"/>
      <c r="AA40" s="407"/>
      <c r="AB40" s="408"/>
      <c r="AC40" s="406"/>
      <c r="AD40" s="407"/>
      <c r="AE40" s="407"/>
      <c r="AF40" s="408"/>
      <c r="AG40" s="406"/>
      <c r="AH40" s="407"/>
      <c r="AI40" s="407"/>
      <c r="AJ40" s="408"/>
      <c r="AK40" s="406"/>
      <c r="AL40" s="407"/>
      <c r="AM40" s="407"/>
      <c r="AN40" s="408"/>
      <c r="AO40" s="542"/>
      <c r="AP40" s="554"/>
      <c r="AQ40" s="586"/>
      <c r="AR40" s="588"/>
      <c r="AS40" s="590"/>
      <c r="BE40"/>
    </row>
    <row r="41" spans="2:57" ht="31.5" hidden="1"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c r="Z41" s="413"/>
      <c r="AA41" s="413"/>
      <c r="AB41" s="414"/>
      <c r="AC41" s="412"/>
      <c r="AD41" s="413"/>
      <c r="AE41" s="413"/>
      <c r="AF41" s="414"/>
      <c r="AG41" s="412"/>
      <c r="AH41" s="413"/>
      <c r="AI41" s="413"/>
      <c r="AJ41" s="414"/>
      <c r="AK41" s="412"/>
      <c r="AL41" s="413"/>
      <c r="AM41" s="413"/>
      <c r="AN41" s="414"/>
      <c r="AO41" s="545"/>
      <c r="AP41" s="556"/>
      <c r="AQ41" s="587"/>
      <c r="AR41" s="589"/>
      <c r="AS41" s="591"/>
      <c r="BE41"/>
    </row>
    <row r="42" spans="2:57" ht="22.5" hidden="1" customHeight="1">
      <c r="B42" s="592">
        <v>16</v>
      </c>
      <c r="C42" s="532"/>
      <c r="D42" s="406"/>
      <c r="E42" s="407"/>
      <c r="F42" s="407"/>
      <c r="G42" s="407"/>
      <c r="H42" s="407"/>
      <c r="I42" s="407"/>
      <c r="J42" s="407"/>
      <c r="K42" s="407"/>
      <c r="L42" s="407"/>
      <c r="M42" s="407"/>
      <c r="N42" s="407"/>
      <c r="O42" s="407"/>
      <c r="P42" s="408"/>
      <c r="Q42" s="409"/>
      <c r="R42" s="410"/>
      <c r="S42" s="410"/>
      <c r="T42" s="410"/>
      <c r="U42" s="410"/>
      <c r="V42" s="410"/>
      <c r="W42" s="410"/>
      <c r="X42" s="411"/>
      <c r="Y42" s="406"/>
      <c r="Z42" s="407"/>
      <c r="AA42" s="407"/>
      <c r="AB42" s="408"/>
      <c r="AC42" s="406"/>
      <c r="AD42" s="407"/>
      <c r="AE42" s="407"/>
      <c r="AF42" s="408"/>
      <c r="AG42" s="406"/>
      <c r="AH42" s="407"/>
      <c r="AI42" s="407"/>
      <c r="AJ42" s="408"/>
      <c r="AK42" s="406"/>
      <c r="AL42" s="407"/>
      <c r="AM42" s="407"/>
      <c r="AN42" s="408"/>
      <c r="AO42" s="542"/>
      <c r="AP42" s="554"/>
      <c r="AQ42" s="586"/>
      <c r="AR42" s="588"/>
      <c r="AS42" s="590"/>
      <c r="BE42"/>
    </row>
    <row r="43" spans="2:57" ht="31.5" hidden="1"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c r="Z43" s="413"/>
      <c r="AA43" s="413"/>
      <c r="AB43" s="414"/>
      <c r="AC43" s="412"/>
      <c r="AD43" s="413"/>
      <c r="AE43" s="413"/>
      <c r="AF43" s="414"/>
      <c r="AG43" s="412"/>
      <c r="AH43" s="413"/>
      <c r="AI43" s="413"/>
      <c r="AJ43" s="414"/>
      <c r="AK43" s="412"/>
      <c r="AL43" s="413"/>
      <c r="AM43" s="413"/>
      <c r="AN43" s="414"/>
      <c r="AO43" s="545"/>
      <c r="AP43" s="556"/>
      <c r="AQ43" s="587"/>
      <c r="AR43" s="589"/>
      <c r="AS43" s="591"/>
      <c r="BE43"/>
    </row>
    <row r="44" spans="2:57" ht="22.5" hidden="1" customHeight="1">
      <c r="B44" s="592">
        <v>17</v>
      </c>
      <c r="C44" s="532"/>
      <c r="D44" s="406"/>
      <c r="E44" s="407"/>
      <c r="F44" s="407"/>
      <c r="G44" s="407"/>
      <c r="H44" s="407"/>
      <c r="I44" s="407"/>
      <c r="J44" s="407"/>
      <c r="K44" s="407"/>
      <c r="L44" s="407"/>
      <c r="M44" s="407"/>
      <c r="N44" s="407"/>
      <c r="O44" s="407"/>
      <c r="P44" s="408"/>
      <c r="Q44" s="409"/>
      <c r="R44" s="410"/>
      <c r="S44" s="410"/>
      <c r="T44" s="410"/>
      <c r="U44" s="410"/>
      <c r="V44" s="410"/>
      <c r="W44" s="410"/>
      <c r="X44" s="411"/>
      <c r="Y44" s="406"/>
      <c r="Z44" s="407"/>
      <c r="AA44" s="407"/>
      <c r="AB44" s="408"/>
      <c r="AC44" s="406"/>
      <c r="AD44" s="407"/>
      <c r="AE44" s="407"/>
      <c r="AF44" s="408"/>
      <c r="AG44" s="406"/>
      <c r="AH44" s="407"/>
      <c r="AI44" s="407"/>
      <c r="AJ44" s="408"/>
      <c r="AK44" s="406"/>
      <c r="AL44" s="407"/>
      <c r="AM44" s="407"/>
      <c r="AN44" s="408"/>
      <c r="AO44" s="542"/>
      <c r="AP44" s="554"/>
      <c r="AQ44" s="586"/>
      <c r="AR44" s="588"/>
      <c r="AS44" s="590"/>
      <c r="BE44"/>
    </row>
    <row r="45" spans="2:57" ht="31.5" hidden="1"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c r="Z45" s="413"/>
      <c r="AA45" s="413"/>
      <c r="AB45" s="414"/>
      <c r="AC45" s="412"/>
      <c r="AD45" s="413"/>
      <c r="AE45" s="413"/>
      <c r="AF45" s="414"/>
      <c r="AG45" s="412"/>
      <c r="AH45" s="413"/>
      <c r="AI45" s="413"/>
      <c r="AJ45" s="414"/>
      <c r="AK45" s="412"/>
      <c r="AL45" s="413"/>
      <c r="AM45" s="413"/>
      <c r="AN45" s="414"/>
      <c r="AO45" s="545"/>
      <c r="AP45" s="556"/>
      <c r="AQ45" s="587"/>
      <c r="AR45" s="589"/>
      <c r="AS45" s="591"/>
      <c r="BE45"/>
    </row>
    <row r="46" spans="2:57" ht="22.5" hidden="1" customHeight="1">
      <c r="B46" s="592">
        <v>18</v>
      </c>
      <c r="C46" s="532"/>
      <c r="D46" s="406"/>
      <c r="E46" s="407"/>
      <c r="F46" s="407"/>
      <c r="G46" s="407"/>
      <c r="H46" s="407"/>
      <c r="I46" s="407"/>
      <c r="J46" s="407"/>
      <c r="K46" s="407"/>
      <c r="L46" s="407"/>
      <c r="M46" s="407"/>
      <c r="N46" s="407"/>
      <c r="O46" s="407"/>
      <c r="P46" s="408"/>
      <c r="Q46" s="409"/>
      <c r="R46" s="410"/>
      <c r="S46" s="410"/>
      <c r="T46" s="410"/>
      <c r="U46" s="410"/>
      <c r="V46" s="410"/>
      <c r="W46" s="410"/>
      <c r="X46" s="411"/>
      <c r="Y46" s="406"/>
      <c r="Z46" s="407"/>
      <c r="AA46" s="407"/>
      <c r="AB46" s="408"/>
      <c r="AC46" s="406"/>
      <c r="AD46" s="407"/>
      <c r="AE46" s="407"/>
      <c r="AF46" s="408"/>
      <c r="AG46" s="406"/>
      <c r="AH46" s="407"/>
      <c r="AI46" s="407"/>
      <c r="AJ46" s="408"/>
      <c r="AK46" s="406"/>
      <c r="AL46" s="407"/>
      <c r="AM46" s="407"/>
      <c r="AN46" s="408"/>
      <c r="AO46" s="542"/>
      <c r="AP46" s="554"/>
      <c r="AQ46" s="586"/>
      <c r="AR46" s="588"/>
      <c r="AS46" s="590"/>
      <c r="BE46"/>
    </row>
    <row r="47" spans="2:57" ht="31.5" hidden="1"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c r="Z47" s="413"/>
      <c r="AA47" s="413"/>
      <c r="AB47" s="414"/>
      <c r="AC47" s="412"/>
      <c r="AD47" s="413"/>
      <c r="AE47" s="413"/>
      <c r="AF47" s="414"/>
      <c r="AG47" s="412"/>
      <c r="AH47" s="413"/>
      <c r="AI47" s="413"/>
      <c r="AJ47" s="414"/>
      <c r="AK47" s="412"/>
      <c r="AL47" s="413"/>
      <c r="AM47" s="413"/>
      <c r="AN47" s="414"/>
      <c r="AO47" s="545"/>
      <c r="AP47" s="556"/>
      <c r="AQ47" s="587"/>
      <c r="AR47" s="589"/>
      <c r="AS47" s="591"/>
      <c r="BE47"/>
    </row>
    <row r="48" spans="2:57" ht="22.5" hidden="1" customHeight="1">
      <c r="B48" s="592">
        <v>19</v>
      </c>
      <c r="C48" s="532"/>
      <c r="D48" s="406"/>
      <c r="E48" s="407"/>
      <c r="F48" s="407"/>
      <c r="G48" s="407"/>
      <c r="H48" s="407"/>
      <c r="I48" s="407"/>
      <c r="J48" s="407"/>
      <c r="K48" s="407"/>
      <c r="L48" s="407"/>
      <c r="M48" s="407"/>
      <c r="N48" s="407"/>
      <c r="O48" s="407"/>
      <c r="P48" s="408"/>
      <c r="Q48" s="409"/>
      <c r="R48" s="410"/>
      <c r="S48" s="410"/>
      <c r="T48" s="410"/>
      <c r="U48" s="410"/>
      <c r="V48" s="410"/>
      <c r="W48" s="410"/>
      <c r="X48" s="411"/>
      <c r="Y48" s="406"/>
      <c r="Z48" s="407"/>
      <c r="AA48" s="407"/>
      <c r="AB48" s="408"/>
      <c r="AC48" s="406"/>
      <c r="AD48" s="407"/>
      <c r="AE48" s="407"/>
      <c r="AF48" s="408"/>
      <c r="AG48" s="406"/>
      <c r="AH48" s="407"/>
      <c r="AI48" s="407"/>
      <c r="AJ48" s="408"/>
      <c r="AK48" s="406"/>
      <c r="AL48" s="407"/>
      <c r="AM48" s="407"/>
      <c r="AN48" s="408"/>
      <c r="AO48" s="542"/>
      <c r="AP48" s="554"/>
      <c r="AQ48" s="586"/>
      <c r="AR48" s="588"/>
      <c r="AS48" s="590"/>
      <c r="BE48"/>
    </row>
    <row r="49" spans="2:57" ht="31.5" hidden="1"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c r="Z49" s="413"/>
      <c r="AA49" s="413"/>
      <c r="AB49" s="414"/>
      <c r="AC49" s="412"/>
      <c r="AD49" s="413"/>
      <c r="AE49" s="413"/>
      <c r="AF49" s="414"/>
      <c r="AG49" s="412"/>
      <c r="AH49" s="413"/>
      <c r="AI49" s="413"/>
      <c r="AJ49" s="414"/>
      <c r="AK49" s="412"/>
      <c r="AL49" s="413"/>
      <c r="AM49" s="413"/>
      <c r="AN49" s="414"/>
      <c r="AO49" s="545"/>
      <c r="AP49" s="556"/>
      <c r="AQ49" s="587"/>
      <c r="AR49" s="589"/>
      <c r="AS49" s="591"/>
      <c r="BE49"/>
    </row>
    <row r="50" spans="2:57" ht="22.5" hidden="1" customHeight="1">
      <c r="B50" s="592">
        <v>20</v>
      </c>
      <c r="C50" s="532"/>
      <c r="D50" s="406"/>
      <c r="E50" s="407"/>
      <c r="F50" s="407"/>
      <c r="G50" s="407"/>
      <c r="H50" s="407"/>
      <c r="I50" s="407"/>
      <c r="J50" s="407"/>
      <c r="K50" s="407"/>
      <c r="L50" s="407"/>
      <c r="M50" s="407"/>
      <c r="N50" s="407"/>
      <c r="O50" s="407"/>
      <c r="P50" s="408"/>
      <c r="Q50" s="409"/>
      <c r="R50" s="410"/>
      <c r="S50" s="410"/>
      <c r="T50" s="410"/>
      <c r="U50" s="410"/>
      <c r="V50" s="410"/>
      <c r="W50" s="410"/>
      <c r="X50" s="411"/>
      <c r="Y50" s="406"/>
      <c r="Z50" s="407"/>
      <c r="AA50" s="407"/>
      <c r="AB50" s="408"/>
      <c r="AC50" s="406"/>
      <c r="AD50" s="407"/>
      <c r="AE50" s="407"/>
      <c r="AF50" s="408"/>
      <c r="AG50" s="406"/>
      <c r="AH50" s="407"/>
      <c r="AI50" s="407"/>
      <c r="AJ50" s="408"/>
      <c r="AK50" s="406"/>
      <c r="AL50" s="407"/>
      <c r="AM50" s="407"/>
      <c r="AN50" s="408"/>
      <c r="AO50" s="542"/>
      <c r="AP50" s="554"/>
      <c r="AQ50" s="586"/>
      <c r="AR50" s="588"/>
      <c r="AS50" s="590"/>
      <c r="BE50"/>
    </row>
    <row r="51" spans="2:57" ht="31.5" hidden="1"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c r="Z51" s="413"/>
      <c r="AA51" s="413"/>
      <c r="AB51" s="414"/>
      <c r="AC51" s="412"/>
      <c r="AD51" s="413"/>
      <c r="AE51" s="413"/>
      <c r="AF51" s="414"/>
      <c r="AG51" s="412"/>
      <c r="AH51" s="413"/>
      <c r="AI51" s="413"/>
      <c r="AJ51" s="414"/>
      <c r="AK51" s="412"/>
      <c r="AL51" s="413"/>
      <c r="AM51" s="413"/>
      <c r="AN51" s="414"/>
      <c r="AO51" s="545"/>
      <c r="AP51" s="556"/>
      <c r="AQ51" s="587"/>
      <c r="AR51" s="589"/>
      <c r="AS51" s="591"/>
      <c r="BE51"/>
    </row>
    <row r="52" spans="2:57" ht="22.5" hidden="1" customHeight="1">
      <c r="B52" s="592">
        <v>21</v>
      </c>
      <c r="C52" s="532"/>
      <c r="D52" s="406"/>
      <c r="E52" s="407"/>
      <c r="F52" s="407"/>
      <c r="G52" s="407"/>
      <c r="H52" s="407"/>
      <c r="I52" s="407"/>
      <c r="J52" s="407"/>
      <c r="K52" s="407"/>
      <c r="L52" s="407"/>
      <c r="M52" s="407"/>
      <c r="N52" s="407"/>
      <c r="O52" s="407"/>
      <c r="P52" s="408"/>
      <c r="Q52" s="409"/>
      <c r="R52" s="410"/>
      <c r="S52" s="410"/>
      <c r="T52" s="410"/>
      <c r="U52" s="410"/>
      <c r="V52" s="410"/>
      <c r="W52" s="410"/>
      <c r="X52" s="411"/>
      <c r="Y52" s="406"/>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hidden="1"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hidden="1" customHeight="1">
      <c r="B54" s="592">
        <v>22</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hidden="1" customHeight="1">
      <c r="B56" s="592">
        <v>23</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31.5" hidden="1"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hidden="1" customHeight="1">
      <c r="B58" s="592">
        <v>24</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25</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26</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27</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28</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29</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30</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thickBot="1">
      <c r="B71" s="610"/>
      <c r="C71" s="611"/>
      <c r="D71" s="581"/>
      <c r="E71" s="582"/>
      <c r="F71" s="582"/>
      <c r="G71" s="582"/>
      <c r="H71" s="582"/>
      <c r="I71" s="582"/>
      <c r="J71" s="582"/>
      <c r="K71" s="582"/>
      <c r="L71" s="582"/>
      <c r="M71" s="582"/>
      <c r="N71" s="582"/>
      <c r="O71" s="582"/>
      <c r="P71" s="583"/>
      <c r="Q71" s="412"/>
      <c r="R71" s="413"/>
      <c r="S71" s="413"/>
      <c r="T71" s="413"/>
      <c r="U71" s="413"/>
      <c r="V71" s="413"/>
      <c r="W71" s="413"/>
      <c r="X71" s="414"/>
      <c r="Y71" s="581"/>
      <c r="Z71" s="582"/>
      <c r="AA71" s="582"/>
      <c r="AB71" s="583"/>
      <c r="AC71" s="581"/>
      <c r="AD71" s="582"/>
      <c r="AE71" s="582"/>
      <c r="AF71" s="583"/>
      <c r="AG71" s="581"/>
      <c r="AH71" s="582"/>
      <c r="AI71" s="582"/>
      <c r="AJ71" s="583"/>
      <c r="AK71" s="581"/>
      <c r="AL71" s="582"/>
      <c r="AM71" s="582"/>
      <c r="AN71" s="583"/>
      <c r="AO71" s="481"/>
      <c r="AP71" s="606"/>
      <c r="AQ71" s="607"/>
      <c r="AR71" s="608"/>
      <c r="AS71" s="609"/>
      <c r="BE71"/>
    </row>
    <row r="72" spans="2:57" ht="15.75" hidden="1" thickBot="1">
      <c r="B72" s="612" t="s">
        <v>33</v>
      </c>
      <c r="C72" s="613"/>
      <c r="D72" s="613"/>
      <c r="E72" s="614"/>
      <c r="F72" s="615" t="s">
        <v>2</v>
      </c>
      <c r="G72" s="613"/>
      <c r="H72" s="613"/>
      <c r="I72" s="613"/>
      <c r="J72" s="613"/>
      <c r="K72" s="613"/>
      <c r="L72" s="613"/>
      <c r="M72" s="613"/>
      <c r="N72" s="613"/>
      <c r="O72" s="613"/>
      <c r="P72" s="613"/>
      <c r="Q72" s="613"/>
      <c r="R72" s="613"/>
      <c r="S72" s="613"/>
      <c r="T72" s="613"/>
      <c r="U72" s="614"/>
      <c r="V72" s="615" t="s">
        <v>3</v>
      </c>
      <c r="W72" s="613"/>
      <c r="X72" s="614"/>
      <c r="Y72" s="615" t="s">
        <v>34</v>
      </c>
      <c r="Z72" s="613"/>
      <c r="AA72" s="614"/>
      <c r="AB72" s="615" t="s">
        <v>35</v>
      </c>
      <c r="AC72" s="613"/>
      <c r="AD72" s="613"/>
      <c r="AE72" s="613"/>
      <c r="AF72" s="613"/>
      <c r="AG72" s="613"/>
      <c r="AH72" s="613"/>
      <c r="AI72" s="613"/>
      <c r="AJ72" s="613"/>
      <c r="AK72" s="613"/>
      <c r="AL72" s="613"/>
      <c r="AM72" s="613"/>
      <c r="AN72" s="613"/>
      <c r="AO72" s="613"/>
      <c r="AP72" s="613"/>
      <c r="AQ72" s="613"/>
      <c r="AR72" s="613"/>
      <c r="AS72" s="616"/>
      <c r="BE72"/>
    </row>
    <row r="73" spans="2:57" ht="24.75" hidden="1" customHeight="1">
      <c r="B73" s="617"/>
      <c r="C73" s="618"/>
      <c r="D73" s="618"/>
      <c r="E73" s="619"/>
      <c r="F73" s="620"/>
      <c r="G73" s="618"/>
      <c r="H73" s="618"/>
      <c r="I73" s="618"/>
      <c r="J73" s="618"/>
      <c r="K73" s="618"/>
      <c r="L73" s="618"/>
      <c r="M73" s="618"/>
      <c r="N73" s="618"/>
      <c r="O73" s="618"/>
      <c r="P73" s="618"/>
      <c r="Q73" s="618"/>
      <c r="R73" s="618"/>
      <c r="S73" s="618"/>
      <c r="T73" s="618"/>
      <c r="U73" s="619"/>
      <c r="V73" s="620"/>
      <c r="W73" s="618"/>
      <c r="X73" s="619"/>
      <c r="Y73" s="620"/>
      <c r="Z73" s="618"/>
      <c r="AA73" s="619"/>
      <c r="AB73" s="620"/>
      <c r="AC73" s="618"/>
      <c r="AD73" s="618"/>
      <c r="AE73" s="618"/>
      <c r="AF73" s="618"/>
      <c r="AG73" s="618"/>
      <c r="AH73" s="618"/>
      <c r="AI73" s="618"/>
      <c r="AJ73" s="618"/>
      <c r="AK73" s="618"/>
      <c r="AL73" s="618"/>
      <c r="AM73" s="618"/>
      <c r="AN73" s="618"/>
      <c r="AO73" s="618"/>
      <c r="AP73" s="618"/>
      <c r="AQ73" s="618"/>
      <c r="AR73" s="618"/>
      <c r="AS73" s="621"/>
      <c r="BE73"/>
    </row>
    <row r="74" spans="2:57" ht="24.75" hidden="1" customHeight="1">
      <c r="B74" s="622"/>
      <c r="C74" s="623"/>
      <c r="D74" s="623"/>
      <c r="E74" s="624"/>
      <c r="F74" s="625"/>
      <c r="G74" s="623"/>
      <c r="H74" s="623"/>
      <c r="I74" s="623"/>
      <c r="J74" s="623"/>
      <c r="K74" s="623"/>
      <c r="L74" s="623"/>
      <c r="M74" s="623"/>
      <c r="N74" s="623"/>
      <c r="O74" s="623"/>
      <c r="P74" s="623"/>
      <c r="Q74" s="623"/>
      <c r="R74" s="623"/>
      <c r="S74" s="623"/>
      <c r="T74" s="623"/>
      <c r="U74" s="624"/>
      <c r="V74" s="625"/>
      <c r="W74" s="623"/>
      <c r="X74" s="624"/>
      <c r="Y74" s="625"/>
      <c r="Z74" s="623"/>
      <c r="AA74" s="624"/>
      <c r="AB74" s="625"/>
      <c r="AC74" s="623"/>
      <c r="AD74" s="623"/>
      <c r="AE74" s="623"/>
      <c r="AF74" s="623"/>
      <c r="AG74" s="623"/>
      <c r="AH74" s="623"/>
      <c r="AI74" s="623"/>
      <c r="AJ74" s="623"/>
      <c r="AK74" s="623"/>
      <c r="AL74" s="623"/>
      <c r="AM74" s="623"/>
      <c r="AN74" s="623"/>
      <c r="AO74" s="623"/>
      <c r="AP74" s="623"/>
      <c r="AQ74" s="623"/>
      <c r="AR74" s="623"/>
      <c r="AS74" s="626"/>
      <c r="BE74"/>
    </row>
    <row r="75" spans="2:57" ht="46.5" hidden="1" customHeight="1">
      <c r="B75" s="622"/>
      <c r="C75" s="623"/>
      <c r="D75" s="623"/>
      <c r="E75" s="624"/>
      <c r="F75" s="625"/>
      <c r="G75" s="623"/>
      <c r="H75" s="623"/>
      <c r="I75" s="623"/>
      <c r="J75" s="623"/>
      <c r="K75" s="623"/>
      <c r="L75" s="623"/>
      <c r="M75" s="623"/>
      <c r="N75" s="623"/>
      <c r="O75" s="623"/>
      <c r="P75" s="623"/>
      <c r="Q75" s="623"/>
      <c r="R75" s="623"/>
      <c r="S75" s="623"/>
      <c r="T75" s="623"/>
      <c r="U75" s="624"/>
      <c r="V75" s="625"/>
      <c r="W75" s="623"/>
      <c r="X75" s="624"/>
      <c r="Y75" s="625"/>
      <c r="Z75" s="623"/>
      <c r="AA75" s="624"/>
      <c r="AB75" s="625"/>
      <c r="AC75" s="623"/>
      <c r="AD75" s="623"/>
      <c r="AE75" s="623"/>
      <c r="AF75" s="623"/>
      <c r="AG75" s="623"/>
      <c r="AH75" s="623"/>
      <c r="AI75" s="623"/>
      <c r="AJ75" s="623"/>
      <c r="AK75" s="623"/>
      <c r="AL75" s="623"/>
      <c r="AM75" s="623"/>
      <c r="AN75" s="623"/>
      <c r="AO75" s="623"/>
      <c r="AP75" s="623"/>
      <c r="AQ75" s="623"/>
      <c r="AR75" s="623"/>
      <c r="AS75" s="626"/>
      <c r="BE75"/>
    </row>
    <row r="76" spans="2:57" ht="46.5" hidden="1" customHeight="1">
      <c r="B76" s="622"/>
      <c r="C76" s="623"/>
      <c r="D76" s="623"/>
      <c r="E76" s="624"/>
      <c r="F76" s="625"/>
      <c r="G76" s="623"/>
      <c r="H76" s="623"/>
      <c r="I76" s="623"/>
      <c r="J76" s="623"/>
      <c r="K76" s="623"/>
      <c r="L76" s="623"/>
      <c r="M76" s="623"/>
      <c r="N76" s="623"/>
      <c r="O76" s="623"/>
      <c r="P76" s="623"/>
      <c r="Q76" s="623"/>
      <c r="R76" s="623"/>
      <c r="S76" s="623"/>
      <c r="T76" s="623"/>
      <c r="U76" s="624"/>
      <c r="V76" s="625"/>
      <c r="W76" s="623"/>
      <c r="X76" s="624"/>
      <c r="Y76" s="625"/>
      <c r="Z76" s="623"/>
      <c r="AA76" s="624"/>
      <c r="AB76" s="625"/>
      <c r="AC76" s="623"/>
      <c r="AD76" s="623"/>
      <c r="AE76" s="623"/>
      <c r="AF76" s="623"/>
      <c r="AG76" s="623"/>
      <c r="AH76" s="623"/>
      <c r="AI76" s="623"/>
      <c r="AJ76" s="623"/>
      <c r="AK76" s="623"/>
      <c r="AL76" s="623"/>
      <c r="AM76" s="623"/>
      <c r="AN76" s="623"/>
      <c r="AO76" s="623"/>
      <c r="AP76" s="623"/>
      <c r="AQ76" s="623"/>
      <c r="AR76" s="623"/>
      <c r="AS76" s="626"/>
      <c r="BE76"/>
    </row>
    <row r="77" spans="2:57" ht="24.75" hidden="1" customHeight="1">
      <c r="B77" s="622"/>
      <c r="C77" s="623"/>
      <c r="D77" s="623"/>
      <c r="E77" s="624"/>
      <c r="F77" s="625"/>
      <c r="G77" s="623"/>
      <c r="H77" s="623"/>
      <c r="I77" s="623"/>
      <c r="J77" s="623"/>
      <c r="K77" s="623"/>
      <c r="L77" s="623"/>
      <c r="M77" s="623"/>
      <c r="N77" s="623"/>
      <c r="O77" s="623"/>
      <c r="P77" s="623"/>
      <c r="Q77" s="623"/>
      <c r="R77" s="623"/>
      <c r="S77" s="623"/>
      <c r="T77" s="623"/>
      <c r="U77" s="624"/>
      <c r="V77" s="625"/>
      <c r="W77" s="623"/>
      <c r="X77" s="624"/>
      <c r="Y77" s="625"/>
      <c r="Z77" s="623"/>
      <c r="AA77" s="624"/>
      <c r="AB77" s="625"/>
      <c r="AC77" s="623"/>
      <c r="AD77" s="623"/>
      <c r="AE77" s="623"/>
      <c r="AF77" s="623"/>
      <c r="AG77" s="623"/>
      <c r="AH77" s="623"/>
      <c r="AI77" s="623"/>
      <c r="AJ77" s="623"/>
      <c r="AK77" s="623"/>
      <c r="AL77" s="623"/>
      <c r="AM77" s="623"/>
      <c r="AN77" s="623"/>
      <c r="AO77" s="623"/>
      <c r="AP77" s="623"/>
      <c r="AQ77" s="623"/>
      <c r="AR77" s="623"/>
      <c r="AS77" s="626"/>
      <c r="BE77"/>
    </row>
    <row r="78" spans="2:57" ht="24.75" hidden="1" customHeight="1" thickBot="1">
      <c r="B78" s="622"/>
      <c r="C78" s="623"/>
      <c r="D78" s="623"/>
      <c r="E78" s="624"/>
      <c r="F78" s="625"/>
      <c r="G78" s="623"/>
      <c r="H78" s="623"/>
      <c r="I78" s="623"/>
      <c r="J78" s="623"/>
      <c r="K78" s="623"/>
      <c r="L78" s="623"/>
      <c r="M78" s="623"/>
      <c r="N78" s="623"/>
      <c r="O78" s="623"/>
      <c r="P78" s="623"/>
      <c r="Q78" s="623"/>
      <c r="R78" s="623"/>
      <c r="S78" s="623"/>
      <c r="T78" s="623"/>
      <c r="U78" s="624"/>
      <c r="V78" s="625"/>
      <c r="W78" s="623"/>
      <c r="X78" s="624"/>
      <c r="Y78" s="625"/>
      <c r="Z78" s="623"/>
      <c r="AA78" s="624"/>
      <c r="AB78" s="625"/>
      <c r="AC78" s="623"/>
      <c r="AD78" s="623"/>
      <c r="AE78" s="623"/>
      <c r="AF78" s="623"/>
      <c r="AG78" s="623"/>
      <c r="AH78" s="623"/>
      <c r="AI78" s="623"/>
      <c r="AJ78" s="623"/>
      <c r="AK78" s="623"/>
      <c r="AL78" s="623"/>
      <c r="AM78" s="623"/>
      <c r="AN78" s="623"/>
      <c r="AO78" s="623"/>
      <c r="AP78" s="623"/>
      <c r="AQ78" s="623"/>
      <c r="AR78" s="623"/>
      <c r="AS78" s="626"/>
      <c r="BE78"/>
    </row>
    <row r="79" spans="2:57">
      <c r="B79" s="612" t="s">
        <v>36</v>
      </c>
      <c r="C79" s="613"/>
      <c r="D79" s="613"/>
      <c r="E79" s="613"/>
      <c r="F79" s="613"/>
      <c r="G79" s="613"/>
      <c r="H79" s="613"/>
      <c r="I79" s="613"/>
      <c r="J79" s="613"/>
      <c r="K79" s="613"/>
      <c r="L79" s="613"/>
      <c r="M79" s="613"/>
      <c r="N79" s="613"/>
      <c r="O79" s="613"/>
      <c r="P79" s="613"/>
      <c r="Q79" s="613"/>
      <c r="R79" s="613"/>
      <c r="S79" s="613"/>
      <c r="T79" s="613"/>
      <c r="U79" s="613"/>
      <c r="V79" s="613"/>
      <c r="W79" s="613"/>
      <c r="X79" s="613"/>
      <c r="Y79" s="613"/>
      <c r="Z79" s="613"/>
      <c r="AA79" s="613"/>
      <c r="AB79" s="613"/>
      <c r="AC79" s="613"/>
      <c r="AD79" s="613"/>
      <c r="AE79" s="613"/>
      <c r="AF79" s="613"/>
      <c r="AG79" s="613"/>
      <c r="AH79" s="613"/>
      <c r="AI79" s="613"/>
      <c r="AJ79" s="613"/>
      <c r="AK79" s="613"/>
      <c r="AL79" s="613"/>
      <c r="AM79" s="613"/>
      <c r="AN79" s="613"/>
      <c r="AO79" s="613"/>
      <c r="AP79" s="613"/>
      <c r="AQ79" s="613"/>
      <c r="AR79" s="613"/>
      <c r="AS79" s="616"/>
      <c r="BE79"/>
    </row>
    <row r="80" spans="2:57" ht="90.75" customHeight="1" thickBot="1">
      <c r="B80" s="672">
        <v>43466</v>
      </c>
      <c r="C80" s="673"/>
      <c r="D80" s="673"/>
      <c r="E80" s="673"/>
      <c r="F80" s="673"/>
      <c r="G80" s="673"/>
      <c r="H80" s="673"/>
      <c r="I80" s="673"/>
      <c r="J80" s="673"/>
      <c r="K80" s="673"/>
      <c r="L80" s="673"/>
      <c r="M80" s="673"/>
      <c r="N80" s="673"/>
      <c r="O80" s="673"/>
      <c r="P80" s="673"/>
      <c r="Q80" s="673"/>
      <c r="R80" s="673"/>
      <c r="S80" s="673"/>
      <c r="T80" s="673"/>
      <c r="U80" s="673"/>
      <c r="V80" s="673"/>
      <c r="W80" s="673"/>
      <c r="X80" s="673"/>
      <c r="Y80" s="673"/>
      <c r="Z80" s="673"/>
      <c r="AA80" s="673"/>
      <c r="AB80" s="673"/>
      <c r="AC80" s="673"/>
      <c r="AD80" s="673"/>
      <c r="AE80" s="673"/>
      <c r="AF80" s="673"/>
      <c r="AG80" s="673"/>
      <c r="AH80" s="673"/>
      <c r="AI80" s="673"/>
      <c r="AJ80" s="673"/>
      <c r="AK80" s="673"/>
      <c r="AL80" s="673"/>
      <c r="AM80" s="673"/>
      <c r="AN80" s="673"/>
      <c r="AO80" s="673"/>
      <c r="AP80" s="673"/>
      <c r="AQ80" s="673"/>
      <c r="AR80" s="673"/>
      <c r="AS80" s="674"/>
      <c r="BE80"/>
    </row>
    <row r="81" spans="2:57" ht="22.5" customHeight="1">
      <c r="B81" s="9"/>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14"/>
      <c r="BE81"/>
    </row>
    <row r="82" spans="2:57" ht="46.5" customHeight="1">
      <c r="B82" s="10"/>
      <c r="C82" s="388" t="s">
        <v>44</v>
      </c>
      <c r="D82" s="386"/>
      <c r="E82" s="386"/>
      <c r="F82" s="386"/>
      <c r="G82" s="386"/>
      <c r="H82" s="386"/>
      <c r="I82" s="386"/>
      <c r="J82" s="386"/>
      <c r="K82" s="386"/>
      <c r="L82" s="386"/>
      <c r="M82" s="386"/>
      <c r="N82" s="386"/>
      <c r="O82" s="386"/>
      <c r="P82" s="386"/>
      <c r="Q82" s="386"/>
      <c r="R82" s="386"/>
      <c r="S82" s="386"/>
      <c r="T82" s="386"/>
      <c r="U82" s="386"/>
      <c r="V82" s="386"/>
      <c r="W82" s="387"/>
      <c r="X82" s="406" t="s">
        <v>1706</v>
      </c>
      <c r="Y82" s="407"/>
      <c r="Z82" s="407"/>
      <c r="AA82" s="407"/>
      <c r="AB82" s="407"/>
      <c r="AC82" s="407"/>
      <c r="AD82" s="407"/>
      <c r="AE82" s="407"/>
      <c r="AF82" s="407"/>
      <c r="AG82" s="407"/>
      <c r="AH82" s="407"/>
      <c r="AI82" s="407"/>
      <c r="AJ82" s="407"/>
      <c r="AK82" s="407"/>
      <c r="AL82" s="407"/>
      <c r="AM82" s="407"/>
      <c r="AN82" s="407"/>
      <c r="AO82" s="407"/>
      <c r="AP82" s="407"/>
      <c r="AQ82" s="407"/>
      <c r="AR82" s="408"/>
      <c r="AS82" s="8"/>
      <c r="BE82"/>
    </row>
    <row r="83" spans="2:57" ht="46.5" customHeight="1">
      <c r="B83" s="10"/>
      <c r="C83" s="473" t="s">
        <v>40</v>
      </c>
      <c r="D83" s="438"/>
      <c r="E83" s="438"/>
      <c r="F83" s="438"/>
      <c r="G83" s="438"/>
      <c r="H83" s="438"/>
      <c r="I83" s="449"/>
      <c r="J83" s="473" t="s">
        <v>41</v>
      </c>
      <c r="K83" s="438"/>
      <c r="L83" s="438"/>
      <c r="M83" s="438"/>
      <c r="N83" s="438"/>
      <c r="O83" s="438"/>
      <c r="P83" s="449"/>
      <c r="Q83" s="473" t="s">
        <v>42</v>
      </c>
      <c r="R83" s="438"/>
      <c r="S83" s="438"/>
      <c r="T83" s="438"/>
      <c r="U83" s="438"/>
      <c r="V83" s="438"/>
      <c r="W83" s="449"/>
      <c r="X83" s="473" t="s">
        <v>40</v>
      </c>
      <c r="Y83" s="438"/>
      <c r="Z83" s="438"/>
      <c r="AA83" s="438"/>
      <c r="AB83" s="438"/>
      <c r="AC83" s="438"/>
      <c r="AD83" s="449"/>
      <c r="AE83" s="473" t="s">
        <v>41</v>
      </c>
      <c r="AF83" s="438"/>
      <c r="AG83" s="438"/>
      <c r="AH83" s="438"/>
      <c r="AI83" s="438"/>
      <c r="AJ83" s="438"/>
      <c r="AK83" s="449"/>
      <c r="AL83" s="473" t="s">
        <v>42</v>
      </c>
      <c r="AM83" s="438"/>
      <c r="AN83" s="438"/>
      <c r="AO83" s="438"/>
      <c r="AP83" s="438"/>
      <c r="AQ83" s="438"/>
      <c r="AR83" s="449"/>
      <c r="AS83" s="11"/>
      <c r="BE83"/>
    </row>
    <row r="84" spans="2:57" ht="46.5" customHeight="1">
      <c r="B84" s="10"/>
      <c r="C84" s="517" t="str">
        <f>'Lot Register'!$U$13</f>
        <v>Jan van Wyk</v>
      </c>
      <c r="D84" s="518"/>
      <c r="E84" s="518"/>
      <c r="F84" s="518"/>
      <c r="G84" s="518"/>
      <c r="H84" s="518"/>
      <c r="I84" s="519"/>
      <c r="J84" s="517"/>
      <c r="K84" s="518"/>
      <c r="L84" s="518"/>
      <c r="M84" s="518"/>
      <c r="N84" s="518"/>
      <c r="O84" s="518"/>
      <c r="P84" s="519"/>
      <c r="Q84" s="520"/>
      <c r="R84" s="521"/>
      <c r="S84" s="521"/>
      <c r="T84" s="521"/>
      <c r="U84" s="521"/>
      <c r="V84" s="521"/>
      <c r="W84" s="522"/>
      <c r="X84" s="517" t="str">
        <f>'Lot Register'!$U$12</f>
        <v>TBA</v>
      </c>
      <c r="Y84" s="518"/>
      <c r="Z84" s="518"/>
      <c r="AA84" s="518"/>
      <c r="AB84" s="518"/>
      <c r="AC84" s="518"/>
      <c r="AD84" s="519"/>
      <c r="AE84" s="517"/>
      <c r="AF84" s="518"/>
      <c r="AG84" s="518"/>
      <c r="AH84" s="518"/>
      <c r="AI84" s="518"/>
      <c r="AJ84" s="518"/>
      <c r="AK84" s="519"/>
      <c r="AL84" s="520"/>
      <c r="AM84" s="521"/>
      <c r="AN84" s="521"/>
      <c r="AO84" s="521"/>
      <c r="AP84" s="521"/>
      <c r="AQ84" s="521"/>
      <c r="AR84" s="522"/>
      <c r="AS84" s="8"/>
      <c r="BE84"/>
    </row>
    <row r="85" spans="2:57" ht="22.5" customHeight="1" thickBot="1">
      <c r="B85" s="12"/>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c r="AC85" s="13"/>
      <c r="AD85" s="13"/>
      <c r="AE85" s="13"/>
      <c r="AF85" s="13"/>
      <c r="AG85" s="13"/>
      <c r="AH85" s="13"/>
      <c r="AI85" s="13"/>
      <c r="AJ85" s="13"/>
      <c r="AK85" s="13"/>
      <c r="AL85" s="13"/>
      <c r="AM85" s="13"/>
      <c r="AN85" s="13"/>
      <c r="AO85" s="13"/>
      <c r="AP85" s="13"/>
      <c r="AQ85" s="13"/>
      <c r="AR85" s="13"/>
      <c r="AS85" s="15"/>
      <c r="BE85"/>
    </row>
    <row r="86" spans="2:57">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BE86"/>
    </row>
    <row r="87" spans="2:57">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BE87"/>
    </row>
    <row r="88" spans="2:57">
      <c r="BE88"/>
    </row>
    <row r="89" spans="2:57">
      <c r="BE89"/>
    </row>
    <row r="90" spans="2:57">
      <c r="C90" s="7"/>
      <c r="BE90"/>
    </row>
    <row r="91" spans="2:57">
      <c r="C91" s="7"/>
      <c r="BE91"/>
    </row>
    <row r="92" spans="2:57">
      <c r="C92" s="7"/>
      <c r="BE92"/>
    </row>
    <row r="93" spans="2:57">
      <c r="C93" s="7"/>
      <c r="BE93"/>
    </row>
    <row r="94" spans="2:57">
      <c r="BE94"/>
    </row>
    <row r="95" spans="2:57">
      <c r="BE95"/>
    </row>
    <row r="96" spans="2:57">
      <c r="BE96"/>
    </row>
    <row r="97" spans="57:57">
      <c r="BE97"/>
    </row>
    <row r="98" spans="57:57">
      <c r="BE98"/>
    </row>
  </sheetData>
  <sheetProtection selectLockedCells="1" autoFilter="0"/>
  <mergeCells count="433">
    <mergeCell ref="B78:E78"/>
    <mergeCell ref="F78:U78"/>
    <mergeCell ref="V78:X78"/>
    <mergeCell ref="Y78:AA78"/>
    <mergeCell ref="AB78:AS78"/>
    <mergeCell ref="B79:AS79"/>
    <mergeCell ref="B76:E76"/>
    <mergeCell ref="F76:U76"/>
    <mergeCell ref="V76:X76"/>
    <mergeCell ref="Y76:AA76"/>
    <mergeCell ref="AB76:AS76"/>
    <mergeCell ref="B77:E77"/>
    <mergeCell ref="F77:U77"/>
    <mergeCell ref="V77:X77"/>
    <mergeCell ref="Y77:AA77"/>
    <mergeCell ref="AB77:AS77"/>
    <mergeCell ref="AL84:AR84"/>
    <mergeCell ref="B80:AS80"/>
    <mergeCell ref="C82:W82"/>
    <mergeCell ref="X82:AR82"/>
    <mergeCell ref="C83:I83"/>
    <mergeCell ref="J83:P83"/>
    <mergeCell ref="Q83:W83"/>
    <mergeCell ref="X83:AD83"/>
    <mergeCell ref="AE83:AK83"/>
    <mergeCell ref="AL83:AR83"/>
    <mergeCell ref="C84:I84"/>
    <mergeCell ref="J84:P84"/>
    <mergeCell ref="Q84:W84"/>
    <mergeCell ref="X84:AD84"/>
    <mergeCell ref="AE84:AK84"/>
    <mergeCell ref="B74:E74"/>
    <mergeCell ref="F74:U74"/>
    <mergeCell ref="V74:X74"/>
    <mergeCell ref="Y74:AA74"/>
    <mergeCell ref="AB74:AS74"/>
    <mergeCell ref="B75:E75"/>
    <mergeCell ref="F75:U75"/>
    <mergeCell ref="V75:X75"/>
    <mergeCell ref="Y75:AA75"/>
    <mergeCell ref="AB75:AS75"/>
    <mergeCell ref="B72:E72"/>
    <mergeCell ref="F72:U72"/>
    <mergeCell ref="V72:X72"/>
    <mergeCell ref="Y72:AA72"/>
    <mergeCell ref="AB72:AS72"/>
    <mergeCell ref="B73:E73"/>
    <mergeCell ref="F73:U73"/>
    <mergeCell ref="V73:X73"/>
    <mergeCell ref="Y73:AA73"/>
    <mergeCell ref="AB73:AS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J27"/>
    <mergeCell ref="AK24:AN25"/>
    <mergeCell ref="AO24:AP25"/>
    <mergeCell ref="AQ24:AQ25"/>
    <mergeCell ref="AR24:AR25"/>
    <mergeCell ref="AS24:AS25"/>
    <mergeCell ref="Y25:AB25"/>
    <mergeCell ref="B24:C25"/>
    <mergeCell ref="D24:P25"/>
    <mergeCell ref="Q24:X25"/>
    <mergeCell ref="Y24:AB24"/>
    <mergeCell ref="AC24:AJ25"/>
    <mergeCell ref="AK22:AN23"/>
    <mergeCell ref="AO22:AP23"/>
    <mergeCell ref="AQ22:AQ23"/>
    <mergeCell ref="AR22:AR23"/>
    <mergeCell ref="AS22:AS23"/>
    <mergeCell ref="Y23:AB23"/>
    <mergeCell ref="B22:C23"/>
    <mergeCell ref="D22:P23"/>
    <mergeCell ref="Q22:X23"/>
    <mergeCell ref="Y22:AB22"/>
    <mergeCell ref="AC22:AJ23"/>
    <mergeCell ref="AK20:AN21"/>
    <mergeCell ref="AO20:AP21"/>
    <mergeCell ref="AQ20:AQ21"/>
    <mergeCell ref="AR20:AR21"/>
    <mergeCell ref="AS20:AS21"/>
    <mergeCell ref="Y21:AB21"/>
    <mergeCell ref="B20:C21"/>
    <mergeCell ref="D20:P21"/>
    <mergeCell ref="Q20:X21"/>
    <mergeCell ref="Y20:AB20"/>
    <mergeCell ref="AC20:AJ21"/>
    <mergeCell ref="AK18:AN19"/>
    <mergeCell ref="AO18:AP19"/>
    <mergeCell ref="AQ18:AQ19"/>
    <mergeCell ref="AR18:AR19"/>
    <mergeCell ref="AS18:AS19"/>
    <mergeCell ref="Y19:AB19"/>
    <mergeCell ref="B18:C19"/>
    <mergeCell ref="D18:P19"/>
    <mergeCell ref="Q18:X19"/>
    <mergeCell ref="Y18:AB18"/>
    <mergeCell ref="AC18:AJ19"/>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AQ12:AS13"/>
    <mergeCell ref="Y13:AB13"/>
    <mergeCell ref="AK13:AN13"/>
    <mergeCell ref="AO12:AP13"/>
    <mergeCell ref="AF7:AI7"/>
    <mergeCell ref="J8:J9"/>
    <mergeCell ref="K8:K9"/>
    <mergeCell ref="L8:L9"/>
    <mergeCell ref="AF8:AI8"/>
    <mergeCell ref="AJ8:AM11"/>
    <mergeCell ref="AF10:AI10"/>
    <mergeCell ref="AF11:AI11"/>
    <mergeCell ref="AJ7:AS7"/>
    <mergeCell ref="AN8:AS11"/>
    <mergeCell ref="AJ4:AS4"/>
    <mergeCell ref="AJ5:AS5"/>
    <mergeCell ref="AJ6:AS6"/>
    <mergeCell ref="J4:Z5"/>
    <mergeCell ref="AA4:AE4"/>
    <mergeCell ref="AF4:AI4"/>
    <mergeCell ref="AA5:AE5"/>
    <mergeCell ref="AF5:AI5"/>
    <mergeCell ref="J6:L7"/>
    <mergeCell ref="M6:P9"/>
    <mergeCell ref="Q6:AE9"/>
    <mergeCell ref="AF6:AI6"/>
    <mergeCell ref="AF9:AI9"/>
  </mergeCells>
  <conditionalFormatting sqref="AF11">
    <cfRule type="expression" dxfId="1563" priority="14">
      <formula>$V11="y"</formula>
    </cfRule>
    <cfRule type="expression" dxfId="1562" priority="15">
      <formula>$T11="y"</formula>
    </cfRule>
  </conditionalFormatting>
  <conditionalFormatting sqref="AF7">
    <cfRule type="expression" dxfId="1561" priority="18">
      <formula>$V7="y"</formula>
    </cfRule>
    <cfRule type="expression" dxfId="1560" priority="19">
      <formula>$T7="y"</formula>
    </cfRule>
  </conditionalFormatting>
  <conditionalFormatting sqref="AF9">
    <cfRule type="expression" dxfId="1559" priority="16">
      <formula>$V9="y"</formula>
    </cfRule>
    <cfRule type="expression" dxfId="1558" priority="17">
      <formula>$T9="y"</formula>
    </cfRule>
  </conditionalFormatting>
  <conditionalFormatting sqref="Y30:AB71 Y14:AB19">
    <cfRule type="expression" dxfId="1557" priority="13">
      <formula>OR(ISNUMBER(SEARCH("Hold Point",Y14)),ISNUMBER(SEARCH("Witness Point",Y14)))</formula>
    </cfRule>
  </conditionalFormatting>
  <conditionalFormatting sqref="AK14:AN71">
    <cfRule type="expression" dxfId="1556" priority="12">
      <formula>OR(Y14="Check Item",Y14="Milestone")</formula>
    </cfRule>
  </conditionalFormatting>
  <conditionalFormatting sqref="Y26:AB26 Y28:AB28">
    <cfRule type="expression" dxfId="1555" priority="11">
      <formula>OR(ISNUMBER(SEARCH("Hold Point",Y26)),ISNUMBER(SEARCH("Witness Point",Y26)))</formula>
    </cfRule>
  </conditionalFormatting>
  <conditionalFormatting sqref="Y20:AB20">
    <cfRule type="expression" dxfId="1554" priority="10">
      <formula>OR(ISNUMBER(SEARCH("Hold Point",Y20)),ISNUMBER(SEARCH("Witness Point",Y20)))</formula>
    </cfRule>
  </conditionalFormatting>
  <conditionalFormatting sqref="Y22:AB22">
    <cfRule type="expression" dxfId="1553" priority="9">
      <formula>OR(ISNUMBER(SEARCH("Hold Point",Y22)),ISNUMBER(SEARCH("Witness Point",Y22)))</formula>
    </cfRule>
  </conditionalFormatting>
  <conditionalFormatting sqref="Y24:AB24">
    <cfRule type="expression" dxfId="1552" priority="7">
      <formula>OR(ISNUMBER(SEARCH("Hold Point",Y24)),ISNUMBER(SEARCH("Witness Point",Y24)))</formula>
    </cfRule>
  </conditionalFormatting>
  <conditionalFormatting sqref="Y27:AB27">
    <cfRule type="expression" dxfId="1551" priority="6">
      <formula>OR(ISNUMBER(SEARCH("Hold Point",Y27)),ISNUMBER(SEARCH("Witness Point",Y27)))</formula>
    </cfRule>
  </conditionalFormatting>
  <conditionalFormatting sqref="Y29:AB29">
    <cfRule type="expression" dxfId="1550" priority="5">
      <formula>OR(ISNUMBER(SEARCH("Hold Point",Y29)),ISNUMBER(SEARCH("Witness Point",Y29)))</formula>
    </cfRule>
  </conditionalFormatting>
  <conditionalFormatting sqref="Y25:AB25">
    <cfRule type="expression" dxfId="1549" priority="1">
      <formula>OR(ISNUMBER(SEARCH("Hold Point",Y25)),ISNUMBER(SEARCH("Witness Point",Y25)))</formula>
    </cfRule>
  </conditionalFormatting>
  <conditionalFormatting sqref="Y21:AB21">
    <cfRule type="expression" dxfId="1548" priority="3">
      <formula>OR(ISNUMBER(SEARCH("Hold Point",Y21)),ISNUMBER(SEARCH("Witness Point",Y21)))</formula>
    </cfRule>
  </conditionalFormatting>
  <conditionalFormatting sqref="Y23:AB23">
    <cfRule type="expression" dxfId="1547" priority="2">
      <formula>OR(ISNUMBER(SEARCH("Hold Point",Y23)),ISNUMBER(SEARCH("Witness Point",Y23)))</formula>
    </cfRule>
  </conditionalFormatting>
  <pageMargins left="0.62992125984251968" right="0.23622047244094488" top="0.82677165354330706" bottom="0.23622047244094488" header="0.31496062992125984" footer="0.31496062992125984"/>
  <pageSetup paperSize="9" scale="56" fitToHeight="0" orientation="portrait" horizontalDpi="300" verticalDpi="3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8">
    <pageSetUpPr fitToPage="1"/>
  </sheetPr>
  <dimension ref="A1:BR98"/>
  <sheetViews>
    <sheetView topLeftCell="A3" zoomScale="85" zoomScaleNormal="85" workbookViewId="0">
      <selection activeCell="Q28" sqref="Q28:X29"/>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Kerb - Cast Insitu/Extruded</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Kerb - Cast Insitu/Extruded</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633" t="s">
        <v>1939</v>
      </c>
      <c r="AK4" s="634"/>
      <c r="AL4" s="634"/>
      <c r="AM4" s="634"/>
      <c r="AN4" s="634"/>
      <c r="AO4" s="634"/>
      <c r="AP4" s="634"/>
      <c r="AQ4" s="634"/>
      <c r="AR4" s="634"/>
      <c r="AS4" s="635"/>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str">
        <f>'Lot Register'!$M$13</f>
        <v>CN22189</v>
      </c>
      <c r="AG5" s="460"/>
      <c r="AH5" s="460"/>
      <c r="AI5" s="461"/>
      <c r="AJ5" s="636" t="s">
        <v>1704</v>
      </c>
      <c r="AK5" s="637"/>
      <c r="AL5" s="637"/>
      <c r="AM5" s="637"/>
      <c r="AN5" s="637"/>
      <c r="AO5" s="637"/>
      <c r="AP5" s="637"/>
      <c r="AQ5" s="637"/>
      <c r="AR5" s="637"/>
      <c r="AS5" s="638"/>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636" t="s">
        <v>2095</v>
      </c>
      <c r="AK6" s="637"/>
      <c r="AL6" s="637"/>
      <c r="AM6" s="637"/>
      <c r="AN6" s="637"/>
      <c r="AO6" s="637"/>
      <c r="AP6" s="637"/>
      <c r="AQ6" s="637"/>
      <c r="AR6" s="637"/>
      <c r="AS6" s="638"/>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Register'!$J$2), "", 'Lot Register'!$J$2)</f>
        <v>45343</v>
      </c>
      <c r="AG7" s="469"/>
      <c r="AH7" s="469"/>
      <c r="AI7" s="470"/>
      <c r="AJ7" s="636" t="s">
        <v>2096</v>
      </c>
      <c r="AK7" s="637"/>
      <c r="AL7" s="637"/>
      <c r="AM7" s="637"/>
      <c r="AN7" s="637"/>
      <c r="AO7" s="637"/>
      <c r="AP7" s="637"/>
      <c r="AQ7" s="637"/>
      <c r="AR7" s="637"/>
      <c r="AS7" s="638"/>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v>3.2</v>
      </c>
      <c r="AK8" s="574"/>
      <c r="AL8" s="574"/>
      <c r="AM8" s="574"/>
      <c r="AN8" s="566" t="s">
        <v>322</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Register'!$K$2), "", 'Lot Register'!$K$2)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f>IF(ISBLANK('Lot Register'!$I$2), "", 'Lot Register'!$I$2)</f>
        <v>0</v>
      </c>
      <c r="AE10" s="449"/>
      <c r="AF10" s="451" t="s">
        <v>30</v>
      </c>
      <c r="AG10" s="451"/>
      <c r="AH10" s="451"/>
      <c r="AI10" s="452"/>
      <c r="AJ10" s="573"/>
      <c r="AK10" s="574"/>
      <c r="AL10" s="574"/>
      <c r="AM10" s="574"/>
      <c r="AN10" s="566"/>
      <c r="AO10" s="566"/>
      <c r="AP10" s="566"/>
      <c r="AQ10" s="566"/>
      <c r="AR10" s="566"/>
      <c r="AS10" s="567"/>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Register'!$L$2), "", 'Lot Register'!$L$2)</f>
        <v>45343</v>
      </c>
      <c r="AG11" s="496"/>
      <c r="AH11" s="496"/>
      <c r="AI11" s="497"/>
      <c r="AJ11" s="575"/>
      <c r="AK11" s="576"/>
      <c r="AL11" s="576"/>
      <c r="AM11" s="576"/>
      <c r="AN11" s="381"/>
      <c r="AO11" s="381"/>
      <c r="AP11" s="381"/>
      <c r="AQ11" s="381"/>
      <c r="AR11" s="381"/>
      <c r="AS11" s="568"/>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c r="AH13" s="439"/>
      <c r="AI13" s="439"/>
      <c r="AJ13" s="439"/>
      <c r="AK13" s="439" t="s">
        <v>27</v>
      </c>
      <c r="AL13" s="439"/>
      <c r="AM13" s="439"/>
      <c r="AN13" s="439"/>
      <c r="AO13" s="571"/>
      <c r="AP13" s="571"/>
      <c r="AQ13" s="571"/>
      <c r="AR13" s="571"/>
      <c r="AS13" s="572"/>
      <c r="BE13"/>
    </row>
    <row r="14" spans="1:70" ht="22.5" customHeight="1">
      <c r="B14" s="553">
        <v>1</v>
      </c>
      <c r="C14" s="549"/>
      <c r="D14" s="507" t="s">
        <v>323</v>
      </c>
      <c r="E14" s="508"/>
      <c r="F14" s="508"/>
      <c r="G14" s="508"/>
      <c r="H14" s="508"/>
      <c r="I14" s="508"/>
      <c r="J14" s="508"/>
      <c r="K14" s="508"/>
      <c r="L14" s="508"/>
      <c r="M14" s="508"/>
      <c r="N14" s="508"/>
      <c r="O14" s="508"/>
      <c r="P14" s="509"/>
      <c r="Q14" s="597" t="s">
        <v>324</v>
      </c>
      <c r="R14" s="598"/>
      <c r="S14" s="598"/>
      <c r="T14" s="598"/>
      <c r="U14" s="598"/>
      <c r="V14" s="598"/>
      <c r="W14" s="598"/>
      <c r="X14" s="599"/>
      <c r="Y14" s="507" t="s">
        <v>24</v>
      </c>
      <c r="Z14" s="508"/>
      <c r="AA14" s="508"/>
      <c r="AB14" s="509"/>
      <c r="AC14" s="406"/>
      <c r="AD14" s="407"/>
      <c r="AE14" s="407"/>
      <c r="AF14" s="407"/>
      <c r="AG14" s="407"/>
      <c r="AH14" s="407"/>
      <c r="AI14" s="407"/>
      <c r="AJ14" s="408"/>
      <c r="AK14" s="507"/>
      <c r="AL14" s="508"/>
      <c r="AM14" s="508"/>
      <c r="AN14" s="509"/>
      <c r="AO14" s="475"/>
      <c r="AP14" s="593"/>
      <c r="AQ14" s="594"/>
      <c r="AR14" s="595"/>
      <c r="AS14" s="596"/>
      <c r="BE14"/>
    </row>
    <row r="15" spans="1:70" ht="78.75" customHeight="1">
      <c r="B15" s="592"/>
      <c r="C15" s="532"/>
      <c r="D15" s="412"/>
      <c r="E15" s="413"/>
      <c r="F15" s="413"/>
      <c r="G15" s="413"/>
      <c r="H15" s="413"/>
      <c r="I15" s="413"/>
      <c r="J15" s="413"/>
      <c r="K15" s="413"/>
      <c r="L15" s="413"/>
      <c r="M15" s="413"/>
      <c r="N15" s="413"/>
      <c r="O15" s="413"/>
      <c r="P15" s="414"/>
      <c r="Q15" s="600"/>
      <c r="R15" s="601"/>
      <c r="S15" s="601"/>
      <c r="T15" s="601"/>
      <c r="U15" s="601"/>
      <c r="V15" s="601"/>
      <c r="W15" s="601"/>
      <c r="X15" s="602"/>
      <c r="Y15" s="412" t="s">
        <v>335</v>
      </c>
      <c r="Z15" s="413"/>
      <c r="AA15" s="413"/>
      <c r="AB15" s="414"/>
      <c r="AC15" s="412"/>
      <c r="AD15" s="413"/>
      <c r="AE15" s="413"/>
      <c r="AF15" s="413"/>
      <c r="AG15" s="413"/>
      <c r="AH15" s="413"/>
      <c r="AI15" s="413"/>
      <c r="AJ15" s="414"/>
      <c r="AK15" s="412"/>
      <c r="AL15" s="413"/>
      <c r="AM15" s="413"/>
      <c r="AN15" s="414"/>
      <c r="AO15" s="545"/>
      <c r="AP15" s="556"/>
      <c r="AQ15" s="587"/>
      <c r="AR15" s="589"/>
      <c r="AS15" s="591"/>
      <c r="BE15"/>
    </row>
    <row r="16" spans="1:70" ht="22.5" customHeight="1">
      <c r="B16" s="592">
        <v>2</v>
      </c>
      <c r="C16" s="532"/>
      <c r="D16" s="406" t="s">
        <v>1366</v>
      </c>
      <c r="E16" s="407"/>
      <c r="F16" s="407"/>
      <c r="G16" s="407"/>
      <c r="H16" s="407"/>
      <c r="I16" s="407"/>
      <c r="J16" s="407"/>
      <c r="K16" s="407"/>
      <c r="L16" s="407"/>
      <c r="M16" s="407"/>
      <c r="N16" s="407"/>
      <c r="O16" s="407"/>
      <c r="P16" s="408"/>
      <c r="Q16" s="409" t="s">
        <v>91</v>
      </c>
      <c r="R16" s="410"/>
      <c r="S16" s="410"/>
      <c r="T16" s="410"/>
      <c r="U16" s="410"/>
      <c r="V16" s="410"/>
      <c r="W16" s="410"/>
      <c r="X16" s="411"/>
      <c r="Y16" s="406" t="s">
        <v>24</v>
      </c>
      <c r="Z16" s="407"/>
      <c r="AA16" s="407"/>
      <c r="AB16" s="408"/>
      <c r="AC16" s="406"/>
      <c r="AD16" s="407"/>
      <c r="AE16" s="407"/>
      <c r="AF16" s="407"/>
      <c r="AG16" s="407"/>
      <c r="AH16" s="407"/>
      <c r="AI16" s="407"/>
      <c r="AJ16" s="408"/>
      <c r="AK16" s="406"/>
      <c r="AL16" s="407"/>
      <c r="AM16" s="407"/>
      <c r="AN16" s="408"/>
      <c r="AO16" s="542"/>
      <c r="AP16" s="554"/>
      <c r="AQ16" s="586"/>
      <c r="AR16" s="588"/>
      <c r="AS16" s="590"/>
      <c r="BE16"/>
    </row>
    <row r="17" spans="2:57" ht="40.5" customHeight="1">
      <c r="B17" s="592"/>
      <c r="C17" s="532"/>
      <c r="D17" s="412"/>
      <c r="E17" s="413"/>
      <c r="F17" s="413"/>
      <c r="G17" s="413"/>
      <c r="H17" s="413"/>
      <c r="I17" s="413"/>
      <c r="J17" s="413"/>
      <c r="K17" s="413"/>
      <c r="L17" s="413"/>
      <c r="M17" s="413"/>
      <c r="N17" s="413"/>
      <c r="O17" s="413"/>
      <c r="P17" s="414"/>
      <c r="Q17" s="412"/>
      <c r="R17" s="413"/>
      <c r="S17" s="413"/>
      <c r="T17" s="413"/>
      <c r="U17" s="413"/>
      <c r="V17" s="413"/>
      <c r="W17" s="413"/>
      <c r="X17" s="414"/>
      <c r="Y17" s="412" t="s">
        <v>326</v>
      </c>
      <c r="Z17" s="413"/>
      <c r="AA17" s="413"/>
      <c r="AB17" s="414"/>
      <c r="AC17" s="412"/>
      <c r="AD17" s="413"/>
      <c r="AE17" s="413"/>
      <c r="AF17" s="413"/>
      <c r="AG17" s="413"/>
      <c r="AH17" s="413"/>
      <c r="AI17" s="413"/>
      <c r="AJ17" s="414"/>
      <c r="AK17" s="412"/>
      <c r="AL17" s="413"/>
      <c r="AM17" s="413"/>
      <c r="AN17" s="414"/>
      <c r="AO17" s="545"/>
      <c r="AP17" s="556"/>
      <c r="AQ17" s="587"/>
      <c r="AR17" s="589"/>
      <c r="AS17" s="591"/>
      <c r="BE17"/>
    </row>
    <row r="18" spans="2:57" ht="22.5" customHeight="1">
      <c r="B18" s="592">
        <v>3</v>
      </c>
      <c r="C18" s="532"/>
      <c r="D18" s="406" t="s">
        <v>327</v>
      </c>
      <c r="E18" s="407"/>
      <c r="F18" s="407"/>
      <c r="G18" s="407"/>
      <c r="H18" s="407"/>
      <c r="I18" s="407"/>
      <c r="J18" s="407"/>
      <c r="K18" s="407"/>
      <c r="L18" s="407"/>
      <c r="M18" s="407"/>
      <c r="N18" s="407"/>
      <c r="O18" s="407"/>
      <c r="P18" s="408"/>
      <c r="Q18" s="409" t="s">
        <v>291</v>
      </c>
      <c r="R18" s="410"/>
      <c r="S18" s="410"/>
      <c r="T18" s="410"/>
      <c r="U18" s="410"/>
      <c r="V18" s="410"/>
      <c r="W18" s="410"/>
      <c r="X18" s="411"/>
      <c r="Y18" s="406" t="s">
        <v>24</v>
      </c>
      <c r="Z18" s="407"/>
      <c r="AA18" s="407"/>
      <c r="AB18" s="408"/>
      <c r="AC18" s="406"/>
      <c r="AD18" s="407"/>
      <c r="AE18" s="407"/>
      <c r="AF18" s="407"/>
      <c r="AG18" s="407"/>
      <c r="AH18" s="407"/>
      <c r="AI18" s="407"/>
      <c r="AJ18" s="408"/>
      <c r="AK18" s="406"/>
      <c r="AL18" s="407"/>
      <c r="AM18" s="407"/>
      <c r="AN18" s="408"/>
      <c r="AO18" s="542"/>
      <c r="AP18" s="554"/>
      <c r="AQ18" s="586"/>
      <c r="AR18" s="588"/>
      <c r="AS18" s="590"/>
      <c r="BE18"/>
    </row>
    <row r="19" spans="2:57" ht="70.5" customHeight="1">
      <c r="B19" s="592"/>
      <c r="C19" s="532"/>
      <c r="D19" s="412"/>
      <c r="E19" s="413"/>
      <c r="F19" s="413"/>
      <c r="G19" s="413"/>
      <c r="H19" s="413"/>
      <c r="I19" s="413"/>
      <c r="J19" s="413"/>
      <c r="K19" s="413"/>
      <c r="L19" s="413"/>
      <c r="M19" s="413"/>
      <c r="N19" s="413"/>
      <c r="O19" s="413"/>
      <c r="P19" s="414"/>
      <c r="Q19" s="412"/>
      <c r="R19" s="413"/>
      <c r="S19" s="413"/>
      <c r="T19" s="413"/>
      <c r="U19" s="413"/>
      <c r="V19" s="413"/>
      <c r="W19" s="413"/>
      <c r="X19" s="414"/>
      <c r="Y19" s="412" t="s">
        <v>328</v>
      </c>
      <c r="Z19" s="413"/>
      <c r="AA19" s="413"/>
      <c r="AB19" s="414"/>
      <c r="AC19" s="412"/>
      <c r="AD19" s="413"/>
      <c r="AE19" s="413"/>
      <c r="AF19" s="413"/>
      <c r="AG19" s="413"/>
      <c r="AH19" s="413"/>
      <c r="AI19" s="413"/>
      <c r="AJ19" s="414"/>
      <c r="AK19" s="412"/>
      <c r="AL19" s="413"/>
      <c r="AM19" s="413"/>
      <c r="AN19" s="414"/>
      <c r="AO19" s="545"/>
      <c r="AP19" s="556"/>
      <c r="AQ19" s="587"/>
      <c r="AR19" s="589"/>
      <c r="AS19" s="591"/>
      <c r="BE19"/>
    </row>
    <row r="20" spans="2:57" ht="22.5" customHeight="1">
      <c r="B20" s="592">
        <v>4</v>
      </c>
      <c r="C20" s="532"/>
      <c r="D20" s="406" t="s">
        <v>329</v>
      </c>
      <c r="E20" s="407"/>
      <c r="F20" s="407"/>
      <c r="G20" s="407"/>
      <c r="H20" s="407"/>
      <c r="I20" s="407"/>
      <c r="J20" s="407"/>
      <c r="K20" s="407"/>
      <c r="L20" s="407"/>
      <c r="M20" s="407"/>
      <c r="N20" s="407"/>
      <c r="O20" s="407"/>
      <c r="P20" s="408"/>
      <c r="Q20" s="603" t="s">
        <v>91</v>
      </c>
      <c r="R20" s="604"/>
      <c r="S20" s="604"/>
      <c r="T20" s="604"/>
      <c r="U20" s="604"/>
      <c r="V20" s="604"/>
      <c r="W20" s="604"/>
      <c r="X20" s="605"/>
      <c r="Y20" s="406" t="s">
        <v>24</v>
      </c>
      <c r="Z20" s="407"/>
      <c r="AA20" s="407"/>
      <c r="AB20" s="408"/>
      <c r="AC20" s="406"/>
      <c r="AD20" s="407"/>
      <c r="AE20" s="407"/>
      <c r="AF20" s="407"/>
      <c r="AG20" s="407"/>
      <c r="AH20" s="407"/>
      <c r="AI20" s="407"/>
      <c r="AJ20" s="408"/>
      <c r="AK20" s="406"/>
      <c r="AL20" s="407"/>
      <c r="AM20" s="407"/>
      <c r="AN20" s="408"/>
      <c r="AO20" s="542"/>
      <c r="AP20" s="554"/>
      <c r="AQ20" s="586"/>
      <c r="AR20" s="588"/>
      <c r="AS20" s="590"/>
      <c r="BE20"/>
    </row>
    <row r="21" spans="2:57" ht="82.5" customHeight="1">
      <c r="B21" s="592"/>
      <c r="C21" s="532"/>
      <c r="D21" s="412"/>
      <c r="E21" s="413"/>
      <c r="F21" s="413"/>
      <c r="G21" s="413"/>
      <c r="H21" s="413"/>
      <c r="I21" s="413"/>
      <c r="J21" s="413"/>
      <c r="K21" s="413"/>
      <c r="L21" s="413"/>
      <c r="M21" s="413"/>
      <c r="N21" s="413"/>
      <c r="O21" s="413"/>
      <c r="P21" s="414"/>
      <c r="Q21" s="600"/>
      <c r="R21" s="601"/>
      <c r="S21" s="601"/>
      <c r="T21" s="601"/>
      <c r="U21" s="601"/>
      <c r="V21" s="601"/>
      <c r="W21" s="601"/>
      <c r="X21" s="602"/>
      <c r="Y21" s="412" t="s">
        <v>326</v>
      </c>
      <c r="Z21" s="413"/>
      <c r="AA21" s="413"/>
      <c r="AB21" s="414"/>
      <c r="AC21" s="412"/>
      <c r="AD21" s="413"/>
      <c r="AE21" s="413"/>
      <c r="AF21" s="413"/>
      <c r="AG21" s="413"/>
      <c r="AH21" s="413"/>
      <c r="AI21" s="413"/>
      <c r="AJ21" s="414"/>
      <c r="AK21" s="412"/>
      <c r="AL21" s="413"/>
      <c r="AM21" s="413"/>
      <c r="AN21" s="414"/>
      <c r="AO21" s="545"/>
      <c r="AP21" s="556"/>
      <c r="AQ21" s="587"/>
      <c r="AR21" s="589"/>
      <c r="AS21" s="591"/>
      <c r="BE21"/>
    </row>
    <row r="22" spans="2:57" ht="22.5" customHeight="1">
      <c r="B22" s="592">
        <v>5</v>
      </c>
      <c r="C22" s="532"/>
      <c r="D22" s="406" t="s">
        <v>330</v>
      </c>
      <c r="E22" s="407"/>
      <c r="F22" s="407"/>
      <c r="G22" s="407"/>
      <c r="H22" s="407"/>
      <c r="I22" s="407"/>
      <c r="J22" s="407"/>
      <c r="K22" s="407"/>
      <c r="L22" s="407"/>
      <c r="M22" s="407"/>
      <c r="N22" s="407"/>
      <c r="O22" s="407"/>
      <c r="P22" s="408"/>
      <c r="Q22" s="603" t="s">
        <v>91</v>
      </c>
      <c r="R22" s="604"/>
      <c r="S22" s="604"/>
      <c r="T22" s="604"/>
      <c r="U22" s="604"/>
      <c r="V22" s="604"/>
      <c r="W22" s="604"/>
      <c r="X22" s="605"/>
      <c r="Y22" s="406" t="s">
        <v>24</v>
      </c>
      <c r="Z22" s="407"/>
      <c r="AA22" s="407"/>
      <c r="AB22" s="408"/>
      <c r="AC22" s="406"/>
      <c r="AD22" s="407"/>
      <c r="AE22" s="407"/>
      <c r="AF22" s="407"/>
      <c r="AG22" s="407"/>
      <c r="AH22" s="407"/>
      <c r="AI22" s="407"/>
      <c r="AJ22" s="408"/>
      <c r="AK22" s="406"/>
      <c r="AL22" s="407"/>
      <c r="AM22" s="407"/>
      <c r="AN22" s="408"/>
      <c r="AO22" s="542"/>
      <c r="AP22" s="554"/>
      <c r="AQ22" s="586"/>
      <c r="AR22" s="588"/>
      <c r="AS22" s="590"/>
      <c r="BE22"/>
    </row>
    <row r="23" spans="2:57" ht="32.25" customHeight="1">
      <c r="B23" s="592"/>
      <c r="C23" s="532"/>
      <c r="D23" s="412"/>
      <c r="E23" s="413"/>
      <c r="F23" s="413"/>
      <c r="G23" s="413"/>
      <c r="H23" s="413"/>
      <c r="I23" s="413"/>
      <c r="J23" s="413"/>
      <c r="K23" s="413"/>
      <c r="L23" s="413"/>
      <c r="M23" s="413"/>
      <c r="N23" s="413"/>
      <c r="O23" s="413"/>
      <c r="P23" s="414"/>
      <c r="Q23" s="600"/>
      <c r="R23" s="601"/>
      <c r="S23" s="601"/>
      <c r="T23" s="601"/>
      <c r="U23" s="601"/>
      <c r="V23" s="601"/>
      <c r="W23" s="601"/>
      <c r="X23" s="602"/>
      <c r="Y23" s="412" t="s">
        <v>326</v>
      </c>
      <c r="Z23" s="413"/>
      <c r="AA23" s="413"/>
      <c r="AB23" s="414"/>
      <c r="AC23" s="412"/>
      <c r="AD23" s="413"/>
      <c r="AE23" s="413"/>
      <c r="AF23" s="413"/>
      <c r="AG23" s="413"/>
      <c r="AH23" s="413"/>
      <c r="AI23" s="413"/>
      <c r="AJ23" s="414"/>
      <c r="AK23" s="412"/>
      <c r="AL23" s="413"/>
      <c r="AM23" s="413"/>
      <c r="AN23" s="414"/>
      <c r="AO23" s="545"/>
      <c r="AP23" s="556"/>
      <c r="AQ23" s="587"/>
      <c r="AR23" s="589"/>
      <c r="AS23" s="591"/>
      <c r="BE23"/>
    </row>
    <row r="24" spans="2:57" ht="22.5" customHeight="1">
      <c r="B24" s="592">
        <v>6</v>
      </c>
      <c r="C24" s="532"/>
      <c r="D24" s="406" t="s">
        <v>331</v>
      </c>
      <c r="E24" s="407"/>
      <c r="F24" s="407"/>
      <c r="G24" s="407"/>
      <c r="H24" s="407"/>
      <c r="I24" s="407"/>
      <c r="J24" s="407"/>
      <c r="K24" s="407"/>
      <c r="L24" s="407"/>
      <c r="M24" s="407"/>
      <c r="N24" s="407"/>
      <c r="O24" s="407"/>
      <c r="P24" s="408"/>
      <c r="Q24" s="409" t="s">
        <v>1744</v>
      </c>
      <c r="R24" s="410"/>
      <c r="S24" s="410"/>
      <c r="T24" s="410"/>
      <c r="U24" s="410"/>
      <c r="V24" s="410"/>
      <c r="W24" s="410"/>
      <c r="X24" s="411"/>
      <c r="Y24" s="406" t="s">
        <v>24</v>
      </c>
      <c r="Z24" s="407"/>
      <c r="AA24" s="407"/>
      <c r="AB24" s="408"/>
      <c r="AC24" s="406"/>
      <c r="AD24" s="407"/>
      <c r="AE24" s="407"/>
      <c r="AF24" s="407"/>
      <c r="AG24" s="407"/>
      <c r="AH24" s="407"/>
      <c r="AI24" s="407"/>
      <c r="AJ24" s="408"/>
      <c r="AK24" s="406"/>
      <c r="AL24" s="407"/>
      <c r="AM24" s="407"/>
      <c r="AN24" s="408"/>
      <c r="AO24" s="542"/>
      <c r="AP24" s="554"/>
      <c r="AQ24" s="586"/>
      <c r="AR24" s="588"/>
      <c r="AS24" s="590"/>
      <c r="BE24"/>
    </row>
    <row r="25" spans="2:57" ht="39.75" customHeight="1">
      <c r="B25" s="592"/>
      <c r="C25" s="532"/>
      <c r="D25" s="412"/>
      <c r="E25" s="413"/>
      <c r="F25" s="413"/>
      <c r="G25" s="413"/>
      <c r="H25" s="413"/>
      <c r="I25" s="413"/>
      <c r="J25" s="413"/>
      <c r="K25" s="413"/>
      <c r="L25" s="413"/>
      <c r="M25" s="413"/>
      <c r="N25" s="413"/>
      <c r="O25" s="413"/>
      <c r="P25" s="414"/>
      <c r="Q25" s="412"/>
      <c r="R25" s="413"/>
      <c r="S25" s="413"/>
      <c r="T25" s="413"/>
      <c r="U25" s="413"/>
      <c r="V25" s="413"/>
      <c r="W25" s="413"/>
      <c r="X25" s="414"/>
      <c r="Y25" s="412" t="s">
        <v>332</v>
      </c>
      <c r="Z25" s="413"/>
      <c r="AA25" s="413"/>
      <c r="AB25" s="414"/>
      <c r="AC25" s="412"/>
      <c r="AD25" s="413"/>
      <c r="AE25" s="413"/>
      <c r="AF25" s="413"/>
      <c r="AG25" s="413"/>
      <c r="AH25" s="413"/>
      <c r="AI25" s="413"/>
      <c r="AJ25" s="414"/>
      <c r="AK25" s="412"/>
      <c r="AL25" s="413"/>
      <c r="AM25" s="413"/>
      <c r="AN25" s="414"/>
      <c r="AO25" s="545"/>
      <c r="AP25" s="556"/>
      <c r="AQ25" s="587"/>
      <c r="AR25" s="589"/>
      <c r="AS25" s="591"/>
      <c r="BE25"/>
    </row>
    <row r="26" spans="2:57" ht="22.5" customHeight="1">
      <c r="B26" s="592">
        <v>7</v>
      </c>
      <c r="C26" s="532"/>
      <c r="D26" s="406" t="s">
        <v>333</v>
      </c>
      <c r="E26" s="407"/>
      <c r="F26" s="407"/>
      <c r="G26" s="407"/>
      <c r="H26" s="407"/>
      <c r="I26" s="407"/>
      <c r="J26" s="407"/>
      <c r="K26" s="407"/>
      <c r="L26" s="407"/>
      <c r="M26" s="407"/>
      <c r="N26" s="407"/>
      <c r="O26" s="407"/>
      <c r="P26" s="408"/>
      <c r="Q26" s="409" t="s">
        <v>91</v>
      </c>
      <c r="R26" s="410"/>
      <c r="S26" s="410"/>
      <c r="T26" s="410"/>
      <c r="U26" s="410"/>
      <c r="V26" s="410"/>
      <c r="W26" s="410"/>
      <c r="X26" s="411"/>
      <c r="Y26" s="406" t="s">
        <v>86</v>
      </c>
      <c r="Z26" s="407"/>
      <c r="AA26" s="407"/>
      <c r="AB26" s="408"/>
      <c r="AC26" s="406"/>
      <c r="AD26" s="407"/>
      <c r="AE26" s="407"/>
      <c r="AF26" s="407"/>
      <c r="AG26" s="407"/>
      <c r="AH26" s="407"/>
      <c r="AI26" s="407"/>
      <c r="AJ26" s="408"/>
      <c r="AK26" s="406"/>
      <c r="AL26" s="407"/>
      <c r="AM26" s="407"/>
      <c r="AN26" s="408"/>
      <c r="AO26" s="542"/>
      <c r="AP26" s="554"/>
      <c r="AQ26" s="586"/>
      <c r="AR26" s="588"/>
      <c r="AS26" s="590"/>
      <c r="BE26"/>
    </row>
    <row r="27" spans="2:57" ht="57.75" customHeight="1" thickBot="1">
      <c r="B27" s="592"/>
      <c r="C27" s="532"/>
      <c r="D27" s="412"/>
      <c r="E27" s="413"/>
      <c r="F27" s="413"/>
      <c r="G27" s="413"/>
      <c r="H27" s="413"/>
      <c r="I27" s="413"/>
      <c r="J27" s="413"/>
      <c r="K27" s="413"/>
      <c r="L27" s="413"/>
      <c r="M27" s="413"/>
      <c r="N27" s="413"/>
      <c r="O27" s="413"/>
      <c r="P27" s="414"/>
      <c r="Q27" s="412"/>
      <c r="R27" s="413"/>
      <c r="S27" s="413"/>
      <c r="T27" s="413"/>
      <c r="U27" s="413"/>
      <c r="V27" s="413"/>
      <c r="W27" s="413"/>
      <c r="X27" s="414"/>
      <c r="Y27" s="412" t="s">
        <v>334</v>
      </c>
      <c r="Z27" s="413"/>
      <c r="AA27" s="413"/>
      <c r="AB27" s="414"/>
      <c r="AC27" s="412"/>
      <c r="AD27" s="413"/>
      <c r="AE27" s="413"/>
      <c r="AF27" s="413"/>
      <c r="AG27" s="413"/>
      <c r="AH27" s="413"/>
      <c r="AI27" s="413"/>
      <c r="AJ27" s="414"/>
      <c r="AK27" s="412"/>
      <c r="AL27" s="413"/>
      <c r="AM27" s="413"/>
      <c r="AN27" s="414"/>
      <c r="AO27" s="545"/>
      <c r="AP27" s="556"/>
      <c r="AQ27" s="587"/>
      <c r="AR27" s="589"/>
      <c r="AS27" s="591"/>
      <c r="BE27"/>
    </row>
    <row r="28" spans="2:57" ht="22.5" hidden="1" customHeight="1">
      <c r="B28" s="592">
        <v>9</v>
      </c>
      <c r="C28" s="532"/>
      <c r="D28" s="406"/>
      <c r="E28" s="407"/>
      <c r="F28" s="407"/>
      <c r="G28" s="407"/>
      <c r="H28" s="407"/>
      <c r="I28" s="407"/>
      <c r="J28" s="407"/>
      <c r="K28" s="407"/>
      <c r="L28" s="407"/>
      <c r="M28" s="407"/>
      <c r="N28" s="407"/>
      <c r="O28" s="407"/>
      <c r="P28" s="408"/>
      <c r="Q28" s="409"/>
      <c r="R28" s="410"/>
      <c r="S28" s="410"/>
      <c r="T28" s="410"/>
      <c r="U28" s="410"/>
      <c r="V28" s="410"/>
      <c r="W28" s="410"/>
      <c r="X28" s="411"/>
      <c r="Y28" s="406"/>
      <c r="Z28" s="407"/>
      <c r="AA28" s="407"/>
      <c r="AB28" s="408"/>
      <c r="AC28" s="406"/>
      <c r="AD28" s="407"/>
      <c r="AE28" s="407"/>
      <c r="AF28" s="408"/>
      <c r="AG28" s="406"/>
      <c r="AH28" s="407"/>
      <c r="AI28" s="407"/>
      <c r="AJ28" s="408"/>
      <c r="AK28" s="406"/>
      <c r="AL28" s="407"/>
      <c r="AM28" s="407"/>
      <c r="AN28" s="408"/>
      <c r="AO28" s="542"/>
      <c r="AP28" s="554"/>
      <c r="AQ28" s="586"/>
      <c r="AR28" s="588"/>
      <c r="AS28" s="590"/>
      <c r="BE28"/>
    </row>
    <row r="29" spans="2:57" ht="33" hidden="1" customHeight="1">
      <c r="B29" s="592"/>
      <c r="C29" s="532"/>
      <c r="D29" s="412"/>
      <c r="E29" s="413"/>
      <c r="F29" s="413"/>
      <c r="G29" s="413"/>
      <c r="H29" s="413"/>
      <c r="I29" s="413"/>
      <c r="J29" s="413"/>
      <c r="K29" s="413"/>
      <c r="L29" s="413"/>
      <c r="M29" s="413"/>
      <c r="N29" s="413"/>
      <c r="O29" s="413"/>
      <c r="P29" s="414"/>
      <c r="Q29" s="412"/>
      <c r="R29" s="413"/>
      <c r="S29" s="413"/>
      <c r="T29" s="413"/>
      <c r="U29" s="413"/>
      <c r="V29" s="413"/>
      <c r="W29" s="413"/>
      <c r="X29" s="414"/>
      <c r="Y29" s="412"/>
      <c r="Z29" s="413"/>
      <c r="AA29" s="413"/>
      <c r="AB29" s="414"/>
      <c r="AC29" s="412"/>
      <c r="AD29" s="413"/>
      <c r="AE29" s="413"/>
      <c r="AF29" s="414"/>
      <c r="AG29" s="412"/>
      <c r="AH29" s="413"/>
      <c r="AI29" s="413"/>
      <c r="AJ29" s="414"/>
      <c r="AK29" s="412"/>
      <c r="AL29" s="413"/>
      <c r="AM29" s="413"/>
      <c r="AN29" s="414"/>
      <c r="AO29" s="545"/>
      <c r="AP29" s="556"/>
      <c r="AQ29" s="587"/>
      <c r="AR29" s="589"/>
      <c r="AS29" s="591"/>
      <c r="BE29"/>
    </row>
    <row r="30" spans="2:57" ht="22.5" hidden="1" customHeight="1">
      <c r="B30" s="592">
        <v>10</v>
      </c>
      <c r="C30" s="532"/>
      <c r="D30" s="406"/>
      <c r="E30" s="407"/>
      <c r="F30" s="407"/>
      <c r="G30" s="407"/>
      <c r="H30" s="407"/>
      <c r="I30" s="407"/>
      <c r="J30" s="407"/>
      <c r="K30" s="407"/>
      <c r="L30" s="407"/>
      <c r="M30" s="407"/>
      <c r="N30" s="407"/>
      <c r="O30" s="407"/>
      <c r="P30" s="408"/>
      <c r="Q30" s="409"/>
      <c r="R30" s="410"/>
      <c r="S30" s="410"/>
      <c r="T30" s="410"/>
      <c r="U30" s="410"/>
      <c r="V30" s="410"/>
      <c r="W30" s="410"/>
      <c r="X30" s="411"/>
      <c r="Y30" s="406"/>
      <c r="Z30" s="407"/>
      <c r="AA30" s="407"/>
      <c r="AB30" s="408"/>
      <c r="AC30" s="406"/>
      <c r="AD30" s="407"/>
      <c r="AE30" s="407"/>
      <c r="AF30" s="408"/>
      <c r="AG30" s="406"/>
      <c r="AH30" s="407"/>
      <c r="AI30" s="407"/>
      <c r="AJ30" s="408"/>
      <c r="AK30" s="406"/>
      <c r="AL30" s="407"/>
      <c r="AM30" s="407"/>
      <c r="AN30" s="408"/>
      <c r="AO30" s="542"/>
      <c r="AP30" s="554"/>
      <c r="AQ30" s="586"/>
      <c r="AR30" s="588"/>
      <c r="AS30" s="590"/>
      <c r="BE30"/>
    </row>
    <row r="31" spans="2:57" ht="31.5" hidden="1" customHeight="1">
      <c r="B31" s="592"/>
      <c r="C31" s="532"/>
      <c r="D31" s="412"/>
      <c r="E31" s="413"/>
      <c r="F31" s="413"/>
      <c r="G31" s="413"/>
      <c r="H31" s="413"/>
      <c r="I31" s="413"/>
      <c r="J31" s="413"/>
      <c r="K31" s="413"/>
      <c r="L31" s="413"/>
      <c r="M31" s="413"/>
      <c r="N31" s="413"/>
      <c r="O31" s="413"/>
      <c r="P31" s="414"/>
      <c r="Q31" s="412"/>
      <c r="R31" s="413"/>
      <c r="S31" s="413"/>
      <c r="T31" s="413"/>
      <c r="U31" s="413"/>
      <c r="V31" s="413"/>
      <c r="W31" s="413"/>
      <c r="X31" s="414"/>
      <c r="Y31" s="412"/>
      <c r="Z31" s="413"/>
      <c r="AA31" s="413"/>
      <c r="AB31" s="414"/>
      <c r="AC31" s="412"/>
      <c r="AD31" s="413"/>
      <c r="AE31" s="413"/>
      <c r="AF31" s="414"/>
      <c r="AG31" s="412"/>
      <c r="AH31" s="413"/>
      <c r="AI31" s="413"/>
      <c r="AJ31" s="414"/>
      <c r="AK31" s="412"/>
      <c r="AL31" s="413"/>
      <c r="AM31" s="413"/>
      <c r="AN31" s="414"/>
      <c r="AO31" s="545"/>
      <c r="AP31" s="556"/>
      <c r="AQ31" s="587"/>
      <c r="AR31" s="589"/>
      <c r="AS31" s="591"/>
      <c r="BE31"/>
    </row>
    <row r="32" spans="2:57" ht="22.5" hidden="1" customHeight="1">
      <c r="B32" s="592">
        <v>11</v>
      </c>
      <c r="C32" s="532"/>
      <c r="D32" s="406"/>
      <c r="E32" s="407"/>
      <c r="F32" s="407"/>
      <c r="G32" s="407"/>
      <c r="H32" s="407"/>
      <c r="I32" s="407"/>
      <c r="J32" s="407"/>
      <c r="K32" s="407"/>
      <c r="L32" s="407"/>
      <c r="M32" s="407"/>
      <c r="N32" s="407"/>
      <c r="O32" s="407"/>
      <c r="P32" s="408"/>
      <c r="Q32" s="409"/>
      <c r="R32" s="410"/>
      <c r="S32" s="410"/>
      <c r="T32" s="410"/>
      <c r="U32" s="410"/>
      <c r="V32" s="410"/>
      <c r="W32" s="410"/>
      <c r="X32" s="411"/>
      <c r="Y32" s="406"/>
      <c r="Z32" s="407"/>
      <c r="AA32" s="407"/>
      <c r="AB32" s="408"/>
      <c r="AC32" s="406"/>
      <c r="AD32" s="407"/>
      <c r="AE32" s="407"/>
      <c r="AF32" s="408"/>
      <c r="AG32" s="406"/>
      <c r="AH32" s="407"/>
      <c r="AI32" s="407"/>
      <c r="AJ32" s="408"/>
      <c r="AK32" s="406"/>
      <c r="AL32" s="407"/>
      <c r="AM32" s="407"/>
      <c r="AN32" s="408"/>
      <c r="AO32" s="542"/>
      <c r="AP32" s="554"/>
      <c r="AQ32" s="586"/>
      <c r="AR32" s="588"/>
      <c r="AS32" s="590"/>
      <c r="BE32"/>
    </row>
    <row r="33" spans="2:57" ht="31.5" hidden="1" customHeight="1">
      <c r="B33" s="592"/>
      <c r="C33" s="532"/>
      <c r="D33" s="412"/>
      <c r="E33" s="413"/>
      <c r="F33" s="413"/>
      <c r="G33" s="413"/>
      <c r="H33" s="413"/>
      <c r="I33" s="413"/>
      <c r="J33" s="413"/>
      <c r="K33" s="413"/>
      <c r="L33" s="413"/>
      <c r="M33" s="413"/>
      <c r="N33" s="413"/>
      <c r="O33" s="413"/>
      <c r="P33" s="414"/>
      <c r="Q33" s="412"/>
      <c r="R33" s="413"/>
      <c r="S33" s="413"/>
      <c r="T33" s="413"/>
      <c r="U33" s="413"/>
      <c r="V33" s="413"/>
      <c r="W33" s="413"/>
      <c r="X33" s="414"/>
      <c r="Y33" s="412"/>
      <c r="Z33" s="413"/>
      <c r="AA33" s="413"/>
      <c r="AB33" s="414"/>
      <c r="AC33" s="412"/>
      <c r="AD33" s="413"/>
      <c r="AE33" s="413"/>
      <c r="AF33" s="414"/>
      <c r="AG33" s="412"/>
      <c r="AH33" s="413"/>
      <c r="AI33" s="413"/>
      <c r="AJ33" s="414"/>
      <c r="AK33" s="412"/>
      <c r="AL33" s="413"/>
      <c r="AM33" s="413"/>
      <c r="AN33" s="414"/>
      <c r="AO33" s="545"/>
      <c r="AP33" s="556"/>
      <c r="AQ33" s="587"/>
      <c r="AR33" s="589"/>
      <c r="AS33" s="591"/>
      <c r="BE33"/>
    </row>
    <row r="34" spans="2:57" ht="22.5" hidden="1" customHeight="1">
      <c r="B34" s="592">
        <v>12</v>
      </c>
      <c r="C34" s="532"/>
      <c r="D34" s="406"/>
      <c r="E34" s="407"/>
      <c r="F34" s="407"/>
      <c r="G34" s="407"/>
      <c r="H34" s="407"/>
      <c r="I34" s="407"/>
      <c r="J34" s="407"/>
      <c r="K34" s="407"/>
      <c r="L34" s="407"/>
      <c r="M34" s="407"/>
      <c r="N34" s="407"/>
      <c r="O34" s="407"/>
      <c r="P34" s="408"/>
      <c r="Q34" s="409"/>
      <c r="R34" s="410"/>
      <c r="S34" s="410"/>
      <c r="T34" s="410"/>
      <c r="U34" s="410"/>
      <c r="V34" s="410"/>
      <c r="W34" s="410"/>
      <c r="X34" s="411"/>
      <c r="Y34" s="406"/>
      <c r="Z34" s="407"/>
      <c r="AA34" s="407"/>
      <c r="AB34" s="408"/>
      <c r="AC34" s="406"/>
      <c r="AD34" s="407"/>
      <c r="AE34" s="407"/>
      <c r="AF34" s="408"/>
      <c r="AG34" s="406"/>
      <c r="AH34" s="407"/>
      <c r="AI34" s="407"/>
      <c r="AJ34" s="408"/>
      <c r="AK34" s="406"/>
      <c r="AL34" s="407"/>
      <c r="AM34" s="407"/>
      <c r="AN34" s="408"/>
      <c r="AO34" s="542"/>
      <c r="AP34" s="554"/>
      <c r="AQ34" s="586"/>
      <c r="AR34" s="588"/>
      <c r="AS34" s="590"/>
      <c r="BE34"/>
    </row>
    <row r="35" spans="2:57" ht="31.5" hidden="1"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c r="Z35" s="413"/>
      <c r="AA35" s="413"/>
      <c r="AB35" s="414"/>
      <c r="AC35" s="412"/>
      <c r="AD35" s="413"/>
      <c r="AE35" s="413"/>
      <c r="AF35" s="414"/>
      <c r="AG35" s="412"/>
      <c r="AH35" s="413"/>
      <c r="AI35" s="413"/>
      <c r="AJ35" s="414"/>
      <c r="AK35" s="412"/>
      <c r="AL35" s="413"/>
      <c r="AM35" s="413"/>
      <c r="AN35" s="414"/>
      <c r="AO35" s="545"/>
      <c r="AP35" s="556"/>
      <c r="AQ35" s="587"/>
      <c r="AR35" s="589"/>
      <c r="AS35" s="591"/>
      <c r="BE35"/>
    </row>
    <row r="36" spans="2:57" ht="22.5" hidden="1" customHeight="1">
      <c r="B36" s="592">
        <v>13</v>
      </c>
      <c r="C36" s="532"/>
      <c r="D36" s="406"/>
      <c r="E36" s="407"/>
      <c r="F36" s="407"/>
      <c r="G36" s="407"/>
      <c r="H36" s="407"/>
      <c r="I36" s="407"/>
      <c r="J36" s="407"/>
      <c r="K36" s="407"/>
      <c r="L36" s="407"/>
      <c r="M36" s="407"/>
      <c r="N36" s="407"/>
      <c r="O36" s="407"/>
      <c r="P36" s="408"/>
      <c r="Q36" s="409"/>
      <c r="R36" s="410"/>
      <c r="S36" s="410"/>
      <c r="T36" s="410"/>
      <c r="U36" s="410"/>
      <c r="V36" s="410"/>
      <c r="W36" s="410"/>
      <c r="X36" s="411"/>
      <c r="Y36" s="406"/>
      <c r="Z36" s="407"/>
      <c r="AA36" s="407"/>
      <c r="AB36" s="408"/>
      <c r="AC36" s="406"/>
      <c r="AD36" s="407"/>
      <c r="AE36" s="407"/>
      <c r="AF36" s="408"/>
      <c r="AG36" s="406"/>
      <c r="AH36" s="407"/>
      <c r="AI36" s="407"/>
      <c r="AJ36" s="408"/>
      <c r="AK36" s="406"/>
      <c r="AL36" s="407"/>
      <c r="AM36" s="407"/>
      <c r="AN36" s="408"/>
      <c r="AO36" s="542"/>
      <c r="AP36" s="554"/>
      <c r="AQ36" s="586"/>
      <c r="AR36" s="588"/>
      <c r="AS36" s="590"/>
      <c r="BE36"/>
    </row>
    <row r="37" spans="2:57" ht="31.5" hidden="1"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c r="Z37" s="413"/>
      <c r="AA37" s="413"/>
      <c r="AB37" s="414"/>
      <c r="AC37" s="412"/>
      <c r="AD37" s="413"/>
      <c r="AE37" s="413"/>
      <c r="AF37" s="414"/>
      <c r="AG37" s="412"/>
      <c r="AH37" s="413"/>
      <c r="AI37" s="413"/>
      <c r="AJ37" s="414"/>
      <c r="AK37" s="412"/>
      <c r="AL37" s="413"/>
      <c r="AM37" s="413"/>
      <c r="AN37" s="414"/>
      <c r="AO37" s="545"/>
      <c r="AP37" s="556"/>
      <c r="AQ37" s="587"/>
      <c r="AR37" s="589"/>
      <c r="AS37" s="591"/>
      <c r="BE37"/>
    </row>
    <row r="38" spans="2:57" ht="22.5" hidden="1" customHeight="1">
      <c r="B38" s="592">
        <v>14</v>
      </c>
      <c r="C38" s="532"/>
      <c r="D38" s="406"/>
      <c r="E38" s="407"/>
      <c r="F38" s="407"/>
      <c r="G38" s="407"/>
      <c r="H38" s="407"/>
      <c r="I38" s="407"/>
      <c r="J38" s="407"/>
      <c r="K38" s="407"/>
      <c r="L38" s="407"/>
      <c r="M38" s="407"/>
      <c r="N38" s="407"/>
      <c r="O38" s="407"/>
      <c r="P38" s="408"/>
      <c r="Q38" s="409"/>
      <c r="R38" s="410"/>
      <c r="S38" s="410"/>
      <c r="T38" s="410"/>
      <c r="U38" s="410"/>
      <c r="V38" s="410"/>
      <c r="W38" s="410"/>
      <c r="X38" s="411"/>
      <c r="Y38" s="406"/>
      <c r="Z38" s="407"/>
      <c r="AA38" s="407"/>
      <c r="AB38" s="408"/>
      <c r="AC38" s="406"/>
      <c r="AD38" s="407"/>
      <c r="AE38" s="407"/>
      <c r="AF38" s="408"/>
      <c r="AG38" s="406"/>
      <c r="AH38" s="407"/>
      <c r="AI38" s="407"/>
      <c r="AJ38" s="408"/>
      <c r="AK38" s="406"/>
      <c r="AL38" s="407"/>
      <c r="AM38" s="407"/>
      <c r="AN38" s="408"/>
      <c r="AO38" s="542"/>
      <c r="AP38" s="554"/>
      <c r="AQ38" s="586"/>
      <c r="AR38" s="588"/>
      <c r="AS38" s="590"/>
      <c r="BE38"/>
    </row>
    <row r="39" spans="2:57" ht="31.5" hidden="1"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c r="Z39" s="413"/>
      <c r="AA39" s="413"/>
      <c r="AB39" s="414"/>
      <c r="AC39" s="412"/>
      <c r="AD39" s="413"/>
      <c r="AE39" s="413"/>
      <c r="AF39" s="414"/>
      <c r="AG39" s="412"/>
      <c r="AH39" s="413"/>
      <c r="AI39" s="413"/>
      <c r="AJ39" s="414"/>
      <c r="AK39" s="412"/>
      <c r="AL39" s="413"/>
      <c r="AM39" s="413"/>
      <c r="AN39" s="414"/>
      <c r="AO39" s="545"/>
      <c r="AP39" s="556"/>
      <c r="AQ39" s="587"/>
      <c r="AR39" s="589"/>
      <c r="AS39" s="591"/>
      <c r="BE39"/>
    </row>
    <row r="40" spans="2:57" ht="22.5" hidden="1" customHeight="1">
      <c r="B40" s="592">
        <v>15</v>
      </c>
      <c r="C40" s="532"/>
      <c r="D40" s="406"/>
      <c r="E40" s="407"/>
      <c r="F40" s="407"/>
      <c r="G40" s="407"/>
      <c r="H40" s="407"/>
      <c r="I40" s="407"/>
      <c r="J40" s="407"/>
      <c r="K40" s="407"/>
      <c r="L40" s="407"/>
      <c r="M40" s="407"/>
      <c r="N40" s="407"/>
      <c r="O40" s="407"/>
      <c r="P40" s="408"/>
      <c r="Q40" s="409"/>
      <c r="R40" s="410"/>
      <c r="S40" s="410"/>
      <c r="T40" s="410"/>
      <c r="U40" s="410"/>
      <c r="V40" s="410"/>
      <c r="W40" s="410"/>
      <c r="X40" s="411"/>
      <c r="Y40" s="406"/>
      <c r="Z40" s="407"/>
      <c r="AA40" s="407"/>
      <c r="AB40" s="408"/>
      <c r="AC40" s="406"/>
      <c r="AD40" s="407"/>
      <c r="AE40" s="407"/>
      <c r="AF40" s="408"/>
      <c r="AG40" s="406"/>
      <c r="AH40" s="407"/>
      <c r="AI40" s="407"/>
      <c r="AJ40" s="408"/>
      <c r="AK40" s="406"/>
      <c r="AL40" s="407"/>
      <c r="AM40" s="407"/>
      <c r="AN40" s="408"/>
      <c r="AO40" s="542"/>
      <c r="AP40" s="554"/>
      <c r="AQ40" s="586"/>
      <c r="AR40" s="588"/>
      <c r="AS40" s="590"/>
      <c r="BE40"/>
    </row>
    <row r="41" spans="2:57" ht="31.5" hidden="1"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c r="Z41" s="413"/>
      <c r="AA41" s="413"/>
      <c r="AB41" s="414"/>
      <c r="AC41" s="412"/>
      <c r="AD41" s="413"/>
      <c r="AE41" s="413"/>
      <c r="AF41" s="414"/>
      <c r="AG41" s="412"/>
      <c r="AH41" s="413"/>
      <c r="AI41" s="413"/>
      <c r="AJ41" s="414"/>
      <c r="AK41" s="412"/>
      <c r="AL41" s="413"/>
      <c r="AM41" s="413"/>
      <c r="AN41" s="414"/>
      <c r="AO41" s="545"/>
      <c r="AP41" s="556"/>
      <c r="AQ41" s="587"/>
      <c r="AR41" s="589"/>
      <c r="AS41" s="591"/>
      <c r="BE41"/>
    </row>
    <row r="42" spans="2:57" ht="22.5" hidden="1" customHeight="1">
      <c r="B42" s="592">
        <v>16</v>
      </c>
      <c r="C42" s="532"/>
      <c r="D42" s="406"/>
      <c r="E42" s="407"/>
      <c r="F42" s="407"/>
      <c r="G42" s="407"/>
      <c r="H42" s="407"/>
      <c r="I42" s="407"/>
      <c r="J42" s="407"/>
      <c r="K42" s="407"/>
      <c r="L42" s="407"/>
      <c r="M42" s="407"/>
      <c r="N42" s="407"/>
      <c r="O42" s="407"/>
      <c r="P42" s="408"/>
      <c r="Q42" s="409"/>
      <c r="R42" s="410"/>
      <c r="S42" s="410"/>
      <c r="T42" s="410"/>
      <c r="U42" s="410"/>
      <c r="V42" s="410"/>
      <c r="W42" s="410"/>
      <c r="X42" s="411"/>
      <c r="Y42" s="406"/>
      <c r="Z42" s="407"/>
      <c r="AA42" s="407"/>
      <c r="AB42" s="408"/>
      <c r="AC42" s="406"/>
      <c r="AD42" s="407"/>
      <c r="AE42" s="407"/>
      <c r="AF42" s="408"/>
      <c r="AG42" s="406"/>
      <c r="AH42" s="407"/>
      <c r="AI42" s="407"/>
      <c r="AJ42" s="408"/>
      <c r="AK42" s="406"/>
      <c r="AL42" s="407"/>
      <c r="AM42" s="407"/>
      <c r="AN42" s="408"/>
      <c r="AO42" s="542"/>
      <c r="AP42" s="554"/>
      <c r="AQ42" s="586"/>
      <c r="AR42" s="588"/>
      <c r="AS42" s="590"/>
      <c r="BE42"/>
    </row>
    <row r="43" spans="2:57" ht="31.5" hidden="1"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c r="Z43" s="413"/>
      <c r="AA43" s="413"/>
      <c r="AB43" s="414"/>
      <c r="AC43" s="412"/>
      <c r="AD43" s="413"/>
      <c r="AE43" s="413"/>
      <c r="AF43" s="414"/>
      <c r="AG43" s="412"/>
      <c r="AH43" s="413"/>
      <c r="AI43" s="413"/>
      <c r="AJ43" s="414"/>
      <c r="AK43" s="412"/>
      <c r="AL43" s="413"/>
      <c r="AM43" s="413"/>
      <c r="AN43" s="414"/>
      <c r="AO43" s="545"/>
      <c r="AP43" s="556"/>
      <c r="AQ43" s="587"/>
      <c r="AR43" s="589"/>
      <c r="AS43" s="591"/>
      <c r="BE43"/>
    </row>
    <row r="44" spans="2:57" ht="22.5" hidden="1" customHeight="1">
      <c r="B44" s="592">
        <v>17</v>
      </c>
      <c r="C44" s="532"/>
      <c r="D44" s="406"/>
      <c r="E44" s="407"/>
      <c r="F44" s="407"/>
      <c r="G44" s="407"/>
      <c r="H44" s="407"/>
      <c r="I44" s="407"/>
      <c r="J44" s="407"/>
      <c r="K44" s="407"/>
      <c r="L44" s="407"/>
      <c r="M44" s="407"/>
      <c r="N44" s="407"/>
      <c r="O44" s="407"/>
      <c r="P44" s="408"/>
      <c r="Q44" s="409"/>
      <c r="R44" s="410"/>
      <c r="S44" s="410"/>
      <c r="T44" s="410"/>
      <c r="U44" s="410"/>
      <c r="V44" s="410"/>
      <c r="W44" s="410"/>
      <c r="X44" s="411"/>
      <c r="Y44" s="406"/>
      <c r="Z44" s="407"/>
      <c r="AA44" s="407"/>
      <c r="AB44" s="408"/>
      <c r="AC44" s="406"/>
      <c r="AD44" s="407"/>
      <c r="AE44" s="407"/>
      <c r="AF44" s="408"/>
      <c r="AG44" s="406"/>
      <c r="AH44" s="407"/>
      <c r="AI44" s="407"/>
      <c r="AJ44" s="408"/>
      <c r="AK44" s="406"/>
      <c r="AL44" s="407"/>
      <c r="AM44" s="407"/>
      <c r="AN44" s="408"/>
      <c r="AO44" s="542"/>
      <c r="AP44" s="554"/>
      <c r="AQ44" s="586"/>
      <c r="AR44" s="588"/>
      <c r="AS44" s="590"/>
      <c r="BE44"/>
    </row>
    <row r="45" spans="2:57" ht="31.5" hidden="1"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c r="Z45" s="413"/>
      <c r="AA45" s="413"/>
      <c r="AB45" s="414"/>
      <c r="AC45" s="412"/>
      <c r="AD45" s="413"/>
      <c r="AE45" s="413"/>
      <c r="AF45" s="414"/>
      <c r="AG45" s="412"/>
      <c r="AH45" s="413"/>
      <c r="AI45" s="413"/>
      <c r="AJ45" s="414"/>
      <c r="AK45" s="412"/>
      <c r="AL45" s="413"/>
      <c r="AM45" s="413"/>
      <c r="AN45" s="414"/>
      <c r="AO45" s="545"/>
      <c r="AP45" s="556"/>
      <c r="AQ45" s="587"/>
      <c r="AR45" s="589"/>
      <c r="AS45" s="591"/>
      <c r="BE45"/>
    </row>
    <row r="46" spans="2:57" ht="22.5" hidden="1" customHeight="1">
      <c r="B46" s="592">
        <v>18</v>
      </c>
      <c r="C46" s="532"/>
      <c r="D46" s="406"/>
      <c r="E46" s="407"/>
      <c r="F46" s="407"/>
      <c r="G46" s="407"/>
      <c r="H46" s="407"/>
      <c r="I46" s="407"/>
      <c r="J46" s="407"/>
      <c r="K46" s="407"/>
      <c r="L46" s="407"/>
      <c r="M46" s="407"/>
      <c r="N46" s="407"/>
      <c r="O46" s="407"/>
      <c r="P46" s="408"/>
      <c r="Q46" s="409"/>
      <c r="R46" s="410"/>
      <c r="S46" s="410"/>
      <c r="T46" s="410"/>
      <c r="U46" s="410"/>
      <c r="V46" s="410"/>
      <c r="W46" s="410"/>
      <c r="X46" s="411"/>
      <c r="Y46" s="406"/>
      <c r="Z46" s="407"/>
      <c r="AA46" s="407"/>
      <c r="AB46" s="408"/>
      <c r="AC46" s="406"/>
      <c r="AD46" s="407"/>
      <c r="AE46" s="407"/>
      <c r="AF46" s="408"/>
      <c r="AG46" s="406"/>
      <c r="AH46" s="407"/>
      <c r="AI46" s="407"/>
      <c r="AJ46" s="408"/>
      <c r="AK46" s="406"/>
      <c r="AL46" s="407"/>
      <c r="AM46" s="407"/>
      <c r="AN46" s="408"/>
      <c r="AO46" s="542"/>
      <c r="AP46" s="554"/>
      <c r="AQ46" s="586"/>
      <c r="AR46" s="588"/>
      <c r="AS46" s="590"/>
      <c r="BE46"/>
    </row>
    <row r="47" spans="2:57" ht="31.5" hidden="1"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c r="Z47" s="413"/>
      <c r="AA47" s="413"/>
      <c r="AB47" s="414"/>
      <c r="AC47" s="412"/>
      <c r="AD47" s="413"/>
      <c r="AE47" s="413"/>
      <c r="AF47" s="414"/>
      <c r="AG47" s="412"/>
      <c r="AH47" s="413"/>
      <c r="AI47" s="413"/>
      <c r="AJ47" s="414"/>
      <c r="AK47" s="412"/>
      <c r="AL47" s="413"/>
      <c r="AM47" s="413"/>
      <c r="AN47" s="414"/>
      <c r="AO47" s="545"/>
      <c r="AP47" s="556"/>
      <c r="AQ47" s="587"/>
      <c r="AR47" s="589"/>
      <c r="AS47" s="591"/>
      <c r="BE47"/>
    </row>
    <row r="48" spans="2:57" ht="22.5" hidden="1" customHeight="1">
      <c r="B48" s="592">
        <v>19</v>
      </c>
      <c r="C48" s="532"/>
      <c r="D48" s="406"/>
      <c r="E48" s="407"/>
      <c r="F48" s="407"/>
      <c r="G48" s="407"/>
      <c r="H48" s="407"/>
      <c r="I48" s="407"/>
      <c r="J48" s="407"/>
      <c r="K48" s="407"/>
      <c r="L48" s="407"/>
      <c r="M48" s="407"/>
      <c r="N48" s="407"/>
      <c r="O48" s="407"/>
      <c r="P48" s="408"/>
      <c r="Q48" s="409"/>
      <c r="R48" s="410"/>
      <c r="S48" s="410"/>
      <c r="T48" s="410"/>
      <c r="U48" s="410"/>
      <c r="V48" s="410"/>
      <c r="W48" s="410"/>
      <c r="X48" s="411"/>
      <c r="Y48" s="406"/>
      <c r="Z48" s="407"/>
      <c r="AA48" s="407"/>
      <c r="AB48" s="408"/>
      <c r="AC48" s="406"/>
      <c r="AD48" s="407"/>
      <c r="AE48" s="407"/>
      <c r="AF48" s="408"/>
      <c r="AG48" s="406"/>
      <c r="AH48" s="407"/>
      <c r="AI48" s="407"/>
      <c r="AJ48" s="408"/>
      <c r="AK48" s="406"/>
      <c r="AL48" s="407"/>
      <c r="AM48" s="407"/>
      <c r="AN48" s="408"/>
      <c r="AO48" s="542"/>
      <c r="AP48" s="554"/>
      <c r="AQ48" s="586"/>
      <c r="AR48" s="588"/>
      <c r="AS48" s="590"/>
      <c r="BE48"/>
    </row>
    <row r="49" spans="2:57" ht="31.5" hidden="1"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c r="Z49" s="413"/>
      <c r="AA49" s="413"/>
      <c r="AB49" s="414"/>
      <c r="AC49" s="412"/>
      <c r="AD49" s="413"/>
      <c r="AE49" s="413"/>
      <c r="AF49" s="414"/>
      <c r="AG49" s="412"/>
      <c r="AH49" s="413"/>
      <c r="AI49" s="413"/>
      <c r="AJ49" s="414"/>
      <c r="AK49" s="412"/>
      <c r="AL49" s="413"/>
      <c r="AM49" s="413"/>
      <c r="AN49" s="414"/>
      <c r="AO49" s="545"/>
      <c r="AP49" s="556"/>
      <c r="AQ49" s="587"/>
      <c r="AR49" s="589"/>
      <c r="AS49" s="591"/>
      <c r="BE49"/>
    </row>
    <row r="50" spans="2:57" ht="22.5" hidden="1" customHeight="1">
      <c r="B50" s="592">
        <v>20</v>
      </c>
      <c r="C50" s="532"/>
      <c r="D50" s="406"/>
      <c r="E50" s="407"/>
      <c r="F50" s="407"/>
      <c r="G50" s="407"/>
      <c r="H50" s="407"/>
      <c r="I50" s="407"/>
      <c r="J50" s="407"/>
      <c r="K50" s="407"/>
      <c r="L50" s="407"/>
      <c r="M50" s="407"/>
      <c r="N50" s="407"/>
      <c r="O50" s="407"/>
      <c r="P50" s="408"/>
      <c r="Q50" s="409"/>
      <c r="R50" s="410"/>
      <c r="S50" s="410"/>
      <c r="T50" s="410"/>
      <c r="U50" s="410"/>
      <c r="V50" s="410"/>
      <c r="W50" s="410"/>
      <c r="X50" s="411"/>
      <c r="Y50" s="406"/>
      <c r="Z50" s="407"/>
      <c r="AA50" s="407"/>
      <c r="AB50" s="408"/>
      <c r="AC50" s="406"/>
      <c r="AD50" s="407"/>
      <c r="AE50" s="407"/>
      <c r="AF50" s="408"/>
      <c r="AG50" s="406"/>
      <c r="AH50" s="407"/>
      <c r="AI50" s="407"/>
      <c r="AJ50" s="408"/>
      <c r="AK50" s="406"/>
      <c r="AL50" s="407"/>
      <c r="AM50" s="407"/>
      <c r="AN50" s="408"/>
      <c r="AO50" s="542"/>
      <c r="AP50" s="554"/>
      <c r="AQ50" s="586"/>
      <c r="AR50" s="588"/>
      <c r="AS50" s="590"/>
      <c r="BE50"/>
    </row>
    <row r="51" spans="2:57" ht="31.5" hidden="1"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c r="Z51" s="413"/>
      <c r="AA51" s="413"/>
      <c r="AB51" s="414"/>
      <c r="AC51" s="412"/>
      <c r="AD51" s="413"/>
      <c r="AE51" s="413"/>
      <c r="AF51" s="414"/>
      <c r="AG51" s="412"/>
      <c r="AH51" s="413"/>
      <c r="AI51" s="413"/>
      <c r="AJ51" s="414"/>
      <c r="AK51" s="412"/>
      <c r="AL51" s="413"/>
      <c r="AM51" s="413"/>
      <c r="AN51" s="414"/>
      <c r="AO51" s="545"/>
      <c r="AP51" s="556"/>
      <c r="AQ51" s="587"/>
      <c r="AR51" s="589"/>
      <c r="AS51" s="591"/>
      <c r="BE51"/>
    </row>
    <row r="52" spans="2:57" ht="22.5" hidden="1" customHeight="1">
      <c r="B52" s="592">
        <v>21</v>
      </c>
      <c r="C52" s="532"/>
      <c r="D52" s="406"/>
      <c r="E52" s="407"/>
      <c r="F52" s="407"/>
      <c r="G52" s="407"/>
      <c r="H52" s="407"/>
      <c r="I52" s="407"/>
      <c r="J52" s="407"/>
      <c r="K52" s="407"/>
      <c r="L52" s="407"/>
      <c r="M52" s="407"/>
      <c r="N52" s="407"/>
      <c r="O52" s="407"/>
      <c r="P52" s="408"/>
      <c r="Q52" s="409"/>
      <c r="R52" s="410"/>
      <c r="S52" s="410"/>
      <c r="T52" s="410"/>
      <c r="U52" s="410"/>
      <c r="V52" s="410"/>
      <c r="W52" s="410"/>
      <c r="X52" s="411"/>
      <c r="Y52" s="406"/>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hidden="1"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hidden="1" customHeight="1">
      <c r="B54" s="592">
        <v>22</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hidden="1" customHeight="1">
      <c r="B56" s="592">
        <v>23</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31.5" hidden="1"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hidden="1" customHeight="1">
      <c r="B58" s="592">
        <v>24</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25</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26</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27</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28</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29</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30</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thickBot="1">
      <c r="B71" s="592"/>
      <c r="C71" s="532"/>
      <c r="D71" s="581"/>
      <c r="E71" s="582"/>
      <c r="F71" s="582"/>
      <c r="G71" s="582"/>
      <c r="H71" s="582"/>
      <c r="I71" s="582"/>
      <c r="J71" s="582"/>
      <c r="K71" s="582"/>
      <c r="L71" s="582"/>
      <c r="M71" s="582"/>
      <c r="N71" s="582"/>
      <c r="O71" s="582"/>
      <c r="P71" s="583"/>
      <c r="Q71" s="412"/>
      <c r="R71" s="413"/>
      <c r="S71" s="413"/>
      <c r="T71" s="413"/>
      <c r="U71" s="413"/>
      <c r="V71" s="413"/>
      <c r="W71" s="413"/>
      <c r="X71" s="414"/>
      <c r="Y71" s="581"/>
      <c r="Z71" s="582"/>
      <c r="AA71" s="582"/>
      <c r="AB71" s="583"/>
      <c r="AC71" s="581"/>
      <c r="AD71" s="582"/>
      <c r="AE71" s="582"/>
      <c r="AF71" s="583"/>
      <c r="AG71" s="581"/>
      <c r="AH71" s="582"/>
      <c r="AI71" s="582"/>
      <c r="AJ71" s="583"/>
      <c r="AK71" s="581"/>
      <c r="AL71" s="582"/>
      <c r="AM71" s="582"/>
      <c r="AN71" s="583"/>
      <c r="AO71" s="481"/>
      <c r="AP71" s="606"/>
      <c r="AQ71" s="607"/>
      <c r="AR71" s="608"/>
      <c r="AS71" s="609"/>
      <c r="BE71"/>
    </row>
    <row r="72" spans="2:57" ht="46.5" hidden="1" customHeight="1" thickBot="1">
      <c r="B72" s="612" t="s">
        <v>33</v>
      </c>
      <c r="C72" s="613"/>
      <c r="D72" s="613"/>
      <c r="E72" s="614"/>
      <c r="F72" s="615" t="s">
        <v>2</v>
      </c>
      <c r="G72" s="613"/>
      <c r="H72" s="613"/>
      <c r="I72" s="613"/>
      <c r="J72" s="613"/>
      <c r="K72" s="613"/>
      <c r="L72" s="613"/>
      <c r="M72" s="613"/>
      <c r="N72" s="613"/>
      <c r="O72" s="613"/>
      <c r="P72" s="613"/>
      <c r="Q72" s="613"/>
      <c r="R72" s="613"/>
      <c r="S72" s="613"/>
      <c r="T72" s="613"/>
      <c r="U72" s="614"/>
      <c r="V72" s="615" t="s">
        <v>3</v>
      </c>
      <c r="W72" s="613"/>
      <c r="X72" s="614"/>
      <c r="Y72" s="615" t="s">
        <v>34</v>
      </c>
      <c r="Z72" s="613"/>
      <c r="AA72" s="614"/>
      <c r="AB72" s="615" t="s">
        <v>35</v>
      </c>
      <c r="AC72" s="613"/>
      <c r="AD72" s="613"/>
      <c r="AE72" s="613"/>
      <c r="AF72" s="613"/>
      <c r="AG72" s="613"/>
      <c r="AH72" s="613"/>
      <c r="AI72" s="613"/>
      <c r="AJ72" s="613"/>
      <c r="AK72" s="613"/>
      <c r="AL72" s="613"/>
      <c r="AM72" s="613"/>
      <c r="AN72" s="613"/>
      <c r="AO72" s="613"/>
      <c r="AP72" s="613"/>
      <c r="AQ72" s="613"/>
      <c r="AR72" s="613"/>
      <c r="AS72" s="616"/>
      <c r="BE72"/>
    </row>
    <row r="73" spans="2:57" ht="27.75" hidden="1" customHeight="1">
      <c r="B73" s="617"/>
      <c r="C73" s="618"/>
      <c r="D73" s="618"/>
      <c r="E73" s="619"/>
      <c r="F73" s="620"/>
      <c r="G73" s="618"/>
      <c r="H73" s="618"/>
      <c r="I73" s="618"/>
      <c r="J73" s="618"/>
      <c r="K73" s="618"/>
      <c r="L73" s="618"/>
      <c r="M73" s="618"/>
      <c r="N73" s="618"/>
      <c r="O73" s="618"/>
      <c r="P73" s="618"/>
      <c r="Q73" s="618"/>
      <c r="R73" s="618"/>
      <c r="S73" s="618"/>
      <c r="T73" s="618"/>
      <c r="U73" s="619"/>
      <c r="V73" s="620"/>
      <c r="W73" s="618"/>
      <c r="X73" s="619"/>
      <c r="Y73" s="620"/>
      <c r="Z73" s="618"/>
      <c r="AA73" s="619"/>
      <c r="AB73" s="620"/>
      <c r="AC73" s="618"/>
      <c r="AD73" s="618"/>
      <c r="AE73" s="618"/>
      <c r="AF73" s="618"/>
      <c r="AG73" s="618"/>
      <c r="AH73" s="618"/>
      <c r="AI73" s="618"/>
      <c r="AJ73" s="618"/>
      <c r="AK73" s="618"/>
      <c r="AL73" s="618"/>
      <c r="AM73" s="618"/>
      <c r="AN73" s="618"/>
      <c r="AO73" s="618"/>
      <c r="AP73" s="618"/>
      <c r="AQ73" s="618"/>
      <c r="AR73" s="618"/>
      <c r="AS73" s="621"/>
      <c r="BE73"/>
    </row>
    <row r="74" spans="2:57" ht="27.75" hidden="1" customHeight="1">
      <c r="B74" s="622"/>
      <c r="C74" s="623"/>
      <c r="D74" s="623"/>
      <c r="E74" s="624"/>
      <c r="F74" s="625"/>
      <c r="G74" s="623"/>
      <c r="H74" s="623"/>
      <c r="I74" s="623"/>
      <c r="J74" s="623"/>
      <c r="K74" s="623"/>
      <c r="L74" s="623"/>
      <c r="M74" s="623"/>
      <c r="N74" s="623"/>
      <c r="O74" s="623"/>
      <c r="P74" s="623"/>
      <c r="Q74" s="623"/>
      <c r="R74" s="623"/>
      <c r="S74" s="623"/>
      <c r="T74" s="623"/>
      <c r="U74" s="624"/>
      <c r="V74" s="625"/>
      <c r="W74" s="623"/>
      <c r="X74" s="624"/>
      <c r="Y74" s="625"/>
      <c r="Z74" s="623"/>
      <c r="AA74" s="624"/>
      <c r="AB74" s="625"/>
      <c r="AC74" s="623"/>
      <c r="AD74" s="623"/>
      <c r="AE74" s="623"/>
      <c r="AF74" s="623"/>
      <c r="AG74" s="623"/>
      <c r="AH74" s="623"/>
      <c r="AI74" s="623"/>
      <c r="AJ74" s="623"/>
      <c r="AK74" s="623"/>
      <c r="AL74" s="623"/>
      <c r="AM74" s="623"/>
      <c r="AN74" s="623"/>
      <c r="AO74" s="623"/>
      <c r="AP74" s="623"/>
      <c r="AQ74" s="623"/>
      <c r="AR74" s="623"/>
      <c r="AS74" s="626"/>
      <c r="BE74"/>
    </row>
    <row r="75" spans="2:57" ht="46.5" hidden="1" customHeight="1">
      <c r="B75" s="622"/>
      <c r="C75" s="623"/>
      <c r="D75" s="623"/>
      <c r="E75" s="624"/>
      <c r="F75" s="625"/>
      <c r="G75" s="623"/>
      <c r="H75" s="623"/>
      <c r="I75" s="623"/>
      <c r="J75" s="623"/>
      <c r="K75" s="623"/>
      <c r="L75" s="623"/>
      <c r="M75" s="623"/>
      <c r="N75" s="623"/>
      <c r="O75" s="623"/>
      <c r="P75" s="623"/>
      <c r="Q75" s="623"/>
      <c r="R75" s="623"/>
      <c r="S75" s="623"/>
      <c r="T75" s="623"/>
      <c r="U75" s="624"/>
      <c r="V75" s="625"/>
      <c r="W75" s="623"/>
      <c r="X75" s="624"/>
      <c r="Y75" s="625"/>
      <c r="Z75" s="623"/>
      <c r="AA75" s="624"/>
      <c r="AB75" s="625"/>
      <c r="AC75" s="623"/>
      <c r="AD75" s="623"/>
      <c r="AE75" s="623"/>
      <c r="AF75" s="623"/>
      <c r="AG75" s="623"/>
      <c r="AH75" s="623"/>
      <c r="AI75" s="623"/>
      <c r="AJ75" s="623"/>
      <c r="AK75" s="623"/>
      <c r="AL75" s="623"/>
      <c r="AM75" s="623"/>
      <c r="AN75" s="623"/>
      <c r="AO75" s="623"/>
      <c r="AP75" s="623"/>
      <c r="AQ75" s="623"/>
      <c r="AR75" s="623"/>
      <c r="AS75" s="626"/>
      <c r="BE75"/>
    </row>
    <row r="76" spans="2:57" ht="46.5" hidden="1" customHeight="1">
      <c r="B76" s="622"/>
      <c r="C76" s="623"/>
      <c r="D76" s="623"/>
      <c r="E76" s="624"/>
      <c r="F76" s="625"/>
      <c r="G76" s="623"/>
      <c r="H76" s="623"/>
      <c r="I76" s="623"/>
      <c r="J76" s="623"/>
      <c r="K76" s="623"/>
      <c r="L76" s="623"/>
      <c r="M76" s="623"/>
      <c r="N76" s="623"/>
      <c r="O76" s="623"/>
      <c r="P76" s="623"/>
      <c r="Q76" s="623"/>
      <c r="R76" s="623"/>
      <c r="S76" s="623"/>
      <c r="T76" s="623"/>
      <c r="U76" s="624"/>
      <c r="V76" s="625"/>
      <c r="W76" s="623"/>
      <c r="X76" s="624"/>
      <c r="Y76" s="625"/>
      <c r="Z76" s="623"/>
      <c r="AA76" s="624"/>
      <c r="AB76" s="625"/>
      <c r="AC76" s="623"/>
      <c r="AD76" s="623"/>
      <c r="AE76" s="623"/>
      <c r="AF76" s="623"/>
      <c r="AG76" s="623"/>
      <c r="AH76" s="623"/>
      <c r="AI76" s="623"/>
      <c r="AJ76" s="623"/>
      <c r="AK76" s="623"/>
      <c r="AL76" s="623"/>
      <c r="AM76" s="623"/>
      <c r="AN76" s="623"/>
      <c r="AO76" s="623"/>
      <c r="AP76" s="623"/>
      <c r="AQ76" s="623"/>
      <c r="AR76" s="623"/>
      <c r="AS76" s="626"/>
      <c r="BE76"/>
    </row>
    <row r="77" spans="2:57" ht="46.5" hidden="1" customHeight="1">
      <c r="B77" s="622"/>
      <c r="C77" s="623"/>
      <c r="D77" s="623"/>
      <c r="E77" s="624"/>
      <c r="F77" s="625"/>
      <c r="G77" s="623"/>
      <c r="H77" s="623"/>
      <c r="I77" s="623"/>
      <c r="J77" s="623"/>
      <c r="K77" s="623"/>
      <c r="L77" s="623"/>
      <c r="M77" s="623"/>
      <c r="N77" s="623"/>
      <c r="O77" s="623"/>
      <c r="P77" s="623"/>
      <c r="Q77" s="623"/>
      <c r="R77" s="623"/>
      <c r="S77" s="623"/>
      <c r="T77" s="623"/>
      <c r="U77" s="624"/>
      <c r="V77" s="625"/>
      <c r="W77" s="623"/>
      <c r="X77" s="624"/>
      <c r="Y77" s="625"/>
      <c r="Z77" s="623"/>
      <c r="AA77" s="624"/>
      <c r="AB77" s="625"/>
      <c r="AC77" s="623"/>
      <c r="AD77" s="623"/>
      <c r="AE77" s="623"/>
      <c r="AF77" s="623"/>
      <c r="AG77" s="623"/>
      <c r="AH77" s="623"/>
      <c r="AI77" s="623"/>
      <c r="AJ77" s="623"/>
      <c r="AK77" s="623"/>
      <c r="AL77" s="623"/>
      <c r="AM77" s="623"/>
      <c r="AN77" s="623"/>
      <c r="AO77" s="623"/>
      <c r="AP77" s="623"/>
      <c r="AQ77" s="623"/>
      <c r="AR77" s="623"/>
      <c r="AS77" s="626"/>
      <c r="BE77"/>
    </row>
    <row r="78" spans="2:57" ht="27" hidden="1" customHeight="1" thickBot="1">
      <c r="B78" s="622"/>
      <c r="C78" s="623"/>
      <c r="D78" s="623"/>
      <c r="E78" s="624"/>
      <c r="F78" s="625"/>
      <c r="G78" s="623"/>
      <c r="H78" s="623"/>
      <c r="I78" s="623"/>
      <c r="J78" s="623"/>
      <c r="K78" s="623"/>
      <c r="L78" s="623"/>
      <c r="M78" s="623"/>
      <c r="N78" s="623"/>
      <c r="O78" s="623"/>
      <c r="P78" s="623"/>
      <c r="Q78" s="623"/>
      <c r="R78" s="623"/>
      <c r="S78" s="623"/>
      <c r="T78" s="623"/>
      <c r="U78" s="624"/>
      <c r="V78" s="625"/>
      <c r="W78" s="623"/>
      <c r="X78" s="624"/>
      <c r="Y78" s="625"/>
      <c r="Z78" s="623"/>
      <c r="AA78" s="624"/>
      <c r="AB78" s="625"/>
      <c r="AC78" s="623"/>
      <c r="AD78" s="623"/>
      <c r="AE78" s="623"/>
      <c r="AF78" s="623"/>
      <c r="AG78" s="623"/>
      <c r="AH78" s="623"/>
      <c r="AI78" s="623"/>
      <c r="AJ78" s="623"/>
      <c r="AK78" s="623"/>
      <c r="AL78" s="623"/>
      <c r="AM78" s="623"/>
      <c r="AN78" s="623"/>
      <c r="AO78" s="623"/>
      <c r="AP78" s="623"/>
      <c r="AQ78" s="623"/>
      <c r="AR78" s="623"/>
      <c r="AS78" s="626"/>
      <c r="BE78"/>
    </row>
    <row r="79" spans="2:57" ht="30" customHeight="1">
      <c r="B79" s="612" t="s">
        <v>36</v>
      </c>
      <c r="C79" s="613"/>
      <c r="D79" s="613"/>
      <c r="E79" s="613"/>
      <c r="F79" s="613"/>
      <c r="G79" s="613"/>
      <c r="H79" s="613"/>
      <c r="I79" s="613"/>
      <c r="J79" s="613"/>
      <c r="K79" s="613"/>
      <c r="L79" s="613"/>
      <c r="M79" s="613"/>
      <c r="N79" s="613"/>
      <c r="O79" s="613"/>
      <c r="P79" s="613"/>
      <c r="Q79" s="613"/>
      <c r="R79" s="613"/>
      <c r="S79" s="613"/>
      <c r="T79" s="613"/>
      <c r="U79" s="613"/>
      <c r="V79" s="613"/>
      <c r="W79" s="613"/>
      <c r="X79" s="613"/>
      <c r="Y79" s="613"/>
      <c r="Z79" s="613"/>
      <c r="AA79" s="613"/>
      <c r="AB79" s="613"/>
      <c r="AC79" s="613"/>
      <c r="AD79" s="613"/>
      <c r="AE79" s="613"/>
      <c r="AF79" s="613"/>
      <c r="AG79" s="613"/>
      <c r="AH79" s="613"/>
      <c r="AI79" s="613"/>
      <c r="AJ79" s="613"/>
      <c r="AK79" s="613"/>
      <c r="AL79" s="613"/>
      <c r="AM79" s="613"/>
      <c r="AN79" s="613"/>
      <c r="AO79" s="613"/>
      <c r="AP79" s="613"/>
      <c r="AQ79" s="613"/>
      <c r="AR79" s="613"/>
      <c r="AS79" s="616"/>
      <c r="BE79"/>
    </row>
    <row r="80" spans="2:57" ht="99" customHeight="1" thickBot="1">
      <c r="B80" s="672">
        <v>43466</v>
      </c>
      <c r="C80" s="673"/>
      <c r="D80" s="673"/>
      <c r="E80" s="673"/>
      <c r="F80" s="673"/>
      <c r="G80" s="673"/>
      <c r="H80" s="673"/>
      <c r="I80" s="673"/>
      <c r="J80" s="673"/>
      <c r="K80" s="673"/>
      <c r="L80" s="673"/>
      <c r="M80" s="673"/>
      <c r="N80" s="673"/>
      <c r="O80" s="673"/>
      <c r="P80" s="673"/>
      <c r="Q80" s="673"/>
      <c r="R80" s="673"/>
      <c r="S80" s="673"/>
      <c r="T80" s="673"/>
      <c r="U80" s="673"/>
      <c r="V80" s="673"/>
      <c r="W80" s="673"/>
      <c r="X80" s="673"/>
      <c r="Y80" s="673"/>
      <c r="Z80" s="673"/>
      <c r="AA80" s="673"/>
      <c r="AB80" s="673"/>
      <c r="AC80" s="673"/>
      <c r="AD80" s="673"/>
      <c r="AE80" s="673"/>
      <c r="AF80" s="673"/>
      <c r="AG80" s="673"/>
      <c r="AH80" s="673"/>
      <c r="AI80" s="673"/>
      <c r="AJ80" s="673"/>
      <c r="AK80" s="673"/>
      <c r="AL80" s="673"/>
      <c r="AM80" s="673"/>
      <c r="AN80" s="673"/>
      <c r="AO80" s="673"/>
      <c r="AP80" s="673"/>
      <c r="AQ80" s="673"/>
      <c r="AR80" s="673"/>
      <c r="AS80" s="674"/>
      <c r="BE80"/>
    </row>
    <row r="81" spans="2:57" ht="22.5" customHeight="1">
      <c r="B81" s="9"/>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14"/>
      <c r="BE81"/>
    </row>
    <row r="82" spans="2:57" ht="46.5" customHeight="1">
      <c r="B82" s="10"/>
      <c r="C82" s="388" t="s">
        <v>44</v>
      </c>
      <c r="D82" s="386"/>
      <c r="E82" s="386"/>
      <c r="F82" s="386"/>
      <c r="G82" s="386"/>
      <c r="H82" s="386"/>
      <c r="I82" s="386"/>
      <c r="J82" s="386"/>
      <c r="K82" s="386"/>
      <c r="L82" s="386"/>
      <c r="M82" s="386"/>
      <c r="N82" s="386"/>
      <c r="O82" s="386"/>
      <c r="P82" s="386"/>
      <c r="Q82" s="386"/>
      <c r="R82" s="386"/>
      <c r="S82" s="386"/>
      <c r="T82" s="386"/>
      <c r="U82" s="386"/>
      <c r="V82" s="386"/>
      <c r="W82" s="387"/>
      <c r="X82" s="406" t="s">
        <v>1706</v>
      </c>
      <c r="Y82" s="407"/>
      <c r="Z82" s="407"/>
      <c r="AA82" s="407"/>
      <c r="AB82" s="407"/>
      <c r="AC82" s="407"/>
      <c r="AD82" s="407"/>
      <c r="AE82" s="407"/>
      <c r="AF82" s="407"/>
      <c r="AG82" s="407"/>
      <c r="AH82" s="407"/>
      <c r="AI82" s="407"/>
      <c r="AJ82" s="407"/>
      <c r="AK82" s="407"/>
      <c r="AL82" s="407"/>
      <c r="AM82" s="407"/>
      <c r="AN82" s="407"/>
      <c r="AO82" s="407"/>
      <c r="AP82" s="407"/>
      <c r="AQ82" s="407"/>
      <c r="AR82" s="408"/>
      <c r="AS82" s="8"/>
      <c r="BE82"/>
    </row>
    <row r="83" spans="2:57" ht="46.5" customHeight="1">
      <c r="B83" s="10"/>
      <c r="C83" s="473" t="s">
        <v>40</v>
      </c>
      <c r="D83" s="438"/>
      <c r="E83" s="438"/>
      <c r="F83" s="438"/>
      <c r="G83" s="438"/>
      <c r="H83" s="438"/>
      <c r="I83" s="449"/>
      <c r="J83" s="473" t="s">
        <v>41</v>
      </c>
      <c r="K83" s="438"/>
      <c r="L83" s="438"/>
      <c r="M83" s="438"/>
      <c r="N83" s="438"/>
      <c r="O83" s="438"/>
      <c r="P83" s="449"/>
      <c r="Q83" s="473" t="s">
        <v>42</v>
      </c>
      <c r="R83" s="438"/>
      <c r="S83" s="438"/>
      <c r="T83" s="438"/>
      <c r="U83" s="438"/>
      <c r="V83" s="438"/>
      <c r="W83" s="449"/>
      <c r="X83" s="473" t="s">
        <v>40</v>
      </c>
      <c r="Y83" s="438"/>
      <c r="Z83" s="438"/>
      <c r="AA83" s="438"/>
      <c r="AB83" s="438"/>
      <c r="AC83" s="438"/>
      <c r="AD83" s="449"/>
      <c r="AE83" s="473" t="s">
        <v>41</v>
      </c>
      <c r="AF83" s="438"/>
      <c r="AG83" s="438"/>
      <c r="AH83" s="438"/>
      <c r="AI83" s="438"/>
      <c r="AJ83" s="438"/>
      <c r="AK83" s="449"/>
      <c r="AL83" s="473" t="s">
        <v>42</v>
      </c>
      <c r="AM83" s="438"/>
      <c r="AN83" s="438"/>
      <c r="AO83" s="438"/>
      <c r="AP83" s="438"/>
      <c r="AQ83" s="438"/>
      <c r="AR83" s="449"/>
      <c r="AS83" s="11"/>
      <c r="BE83"/>
    </row>
    <row r="84" spans="2:57" ht="46.5" customHeight="1">
      <c r="B84" s="10"/>
      <c r="C84" s="517" t="str">
        <f>'Lot Register'!$U$13</f>
        <v>Jan van Wyk</v>
      </c>
      <c r="D84" s="518"/>
      <c r="E84" s="518"/>
      <c r="F84" s="518"/>
      <c r="G84" s="518"/>
      <c r="H84" s="518"/>
      <c r="I84" s="519"/>
      <c r="J84" s="517"/>
      <c r="K84" s="518"/>
      <c r="L84" s="518"/>
      <c r="M84" s="518"/>
      <c r="N84" s="518"/>
      <c r="O84" s="518"/>
      <c r="P84" s="519"/>
      <c r="Q84" s="520"/>
      <c r="R84" s="521"/>
      <c r="S84" s="521"/>
      <c r="T84" s="521"/>
      <c r="U84" s="521"/>
      <c r="V84" s="521"/>
      <c r="W84" s="522"/>
      <c r="X84" s="517" t="str">
        <f>'Lot Register'!$U$12</f>
        <v>TBA</v>
      </c>
      <c r="Y84" s="518"/>
      <c r="Z84" s="518"/>
      <c r="AA84" s="518"/>
      <c r="AB84" s="518"/>
      <c r="AC84" s="518"/>
      <c r="AD84" s="519"/>
      <c r="AE84" s="517"/>
      <c r="AF84" s="518"/>
      <c r="AG84" s="518"/>
      <c r="AH84" s="518"/>
      <c r="AI84" s="518"/>
      <c r="AJ84" s="518"/>
      <c r="AK84" s="519"/>
      <c r="AL84" s="520"/>
      <c r="AM84" s="521"/>
      <c r="AN84" s="521"/>
      <c r="AO84" s="521"/>
      <c r="AP84" s="521"/>
      <c r="AQ84" s="521"/>
      <c r="AR84" s="522"/>
      <c r="AS84" s="8"/>
      <c r="BE84"/>
    </row>
    <row r="85" spans="2:57" ht="22.5" customHeight="1" thickBot="1">
      <c r="B85" s="12"/>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c r="AC85" s="13"/>
      <c r="AD85" s="13"/>
      <c r="AE85" s="13"/>
      <c r="AF85" s="13"/>
      <c r="AG85" s="13"/>
      <c r="AH85" s="13"/>
      <c r="AI85" s="13"/>
      <c r="AJ85" s="13"/>
      <c r="AK85" s="13"/>
      <c r="AL85" s="13"/>
      <c r="AM85" s="13"/>
      <c r="AN85" s="13"/>
      <c r="AO85" s="13"/>
      <c r="AP85" s="13"/>
      <c r="AQ85" s="13"/>
      <c r="AR85" s="13"/>
      <c r="AS85" s="15"/>
      <c r="BE85"/>
    </row>
    <row r="86" spans="2:57">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BE86"/>
    </row>
    <row r="87" spans="2:57">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BE87"/>
    </row>
    <row r="88" spans="2:57">
      <c r="BE88"/>
    </row>
    <row r="89" spans="2:57">
      <c r="BE89"/>
    </row>
    <row r="90" spans="2:57">
      <c r="C90" s="7"/>
      <c r="BE90"/>
    </row>
    <row r="91" spans="2:57">
      <c r="C91" s="7"/>
      <c r="BE91"/>
    </row>
    <row r="92" spans="2:57">
      <c r="C92" s="7"/>
      <c r="BE92"/>
    </row>
    <row r="93" spans="2:57">
      <c r="C93" s="7"/>
      <c r="BE93"/>
    </row>
    <row r="94" spans="2:57">
      <c r="BE94"/>
    </row>
    <row r="95" spans="2:57">
      <c r="BE95"/>
    </row>
    <row r="96" spans="2:57">
      <c r="BE96"/>
    </row>
    <row r="97" spans="57:57">
      <c r="BE97"/>
    </row>
    <row r="98" spans="57:57">
      <c r="BE98"/>
    </row>
  </sheetData>
  <sheetProtection selectLockedCells="1" autoFilter="0"/>
  <mergeCells count="433">
    <mergeCell ref="AR14:AR15"/>
    <mergeCell ref="AS14:AS15"/>
    <mergeCell ref="AK18:AN19"/>
    <mergeCell ref="AO18:AP19"/>
    <mergeCell ref="AQ18:AQ19"/>
    <mergeCell ref="AR18:AR19"/>
    <mergeCell ref="AS18:AS19"/>
    <mergeCell ref="AS22:AS23"/>
    <mergeCell ref="AK26:AN27"/>
    <mergeCell ref="AC22:AJ23"/>
    <mergeCell ref="AC24:AJ25"/>
    <mergeCell ref="AC26:AJ27"/>
    <mergeCell ref="AR20:AR21"/>
    <mergeCell ref="AS20:AS21"/>
    <mergeCell ref="AS24:AS25"/>
    <mergeCell ref="AK16:AN17"/>
    <mergeCell ref="AO16:AP17"/>
    <mergeCell ref="AQ16:AQ17"/>
    <mergeCell ref="AR16:AR17"/>
    <mergeCell ref="AS16:AS17"/>
    <mergeCell ref="AO26:AP27"/>
    <mergeCell ref="AQ26:AQ27"/>
    <mergeCell ref="AR26:AR27"/>
    <mergeCell ref="AS26:AS27"/>
    <mergeCell ref="B24:C25"/>
    <mergeCell ref="D24:P25"/>
    <mergeCell ref="Q24:X25"/>
    <mergeCell ref="Y24:AB24"/>
    <mergeCell ref="AK24:AN25"/>
    <mergeCell ref="AO24:AP25"/>
    <mergeCell ref="AQ24:AQ25"/>
    <mergeCell ref="AR24:AR25"/>
    <mergeCell ref="Y25:AB25"/>
    <mergeCell ref="AJ4:AS4"/>
    <mergeCell ref="AJ5:AS5"/>
    <mergeCell ref="AJ6:AS6"/>
    <mergeCell ref="AJ7:AS7"/>
    <mergeCell ref="AQ12:AS13"/>
    <mergeCell ref="Y13:AB13"/>
    <mergeCell ref="AK13:AN13"/>
    <mergeCell ref="AO12:AP13"/>
    <mergeCell ref="AF7:AI7"/>
    <mergeCell ref="AF8:AI8"/>
    <mergeCell ref="AJ8:AM11"/>
    <mergeCell ref="AF10:AI10"/>
    <mergeCell ref="AF11:AI11"/>
    <mergeCell ref="AC13:AJ13"/>
    <mergeCell ref="J4:Z5"/>
    <mergeCell ref="AA4:AE4"/>
    <mergeCell ref="AF4:AI4"/>
    <mergeCell ref="AA5:AE5"/>
    <mergeCell ref="AF5:AI5"/>
    <mergeCell ref="J6:L7"/>
    <mergeCell ref="M6:P9"/>
    <mergeCell ref="Q6:AE9"/>
    <mergeCell ref="AF6:AI6"/>
    <mergeCell ref="J8:J9"/>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K8:K9"/>
    <mergeCell ref="L8:L9"/>
    <mergeCell ref="Y15:AB15"/>
    <mergeCell ref="B16:C17"/>
    <mergeCell ref="D16:P17"/>
    <mergeCell ref="Q16:X17"/>
    <mergeCell ref="Y16:AB16"/>
    <mergeCell ref="Y17:AB17"/>
    <mergeCell ref="AK14:AN15"/>
    <mergeCell ref="AO14:AP15"/>
    <mergeCell ref="AQ14:AQ15"/>
    <mergeCell ref="B14:C15"/>
    <mergeCell ref="D14:P15"/>
    <mergeCell ref="Q14:X15"/>
    <mergeCell ref="Y14:AB14"/>
    <mergeCell ref="AC14:AJ15"/>
    <mergeCell ref="AC16:AJ17"/>
    <mergeCell ref="Y19:AB19"/>
    <mergeCell ref="B18:C19"/>
    <mergeCell ref="D18:P19"/>
    <mergeCell ref="Q18:X19"/>
    <mergeCell ref="Y18:AB18"/>
    <mergeCell ref="AK22:AN23"/>
    <mergeCell ref="AO22:AP23"/>
    <mergeCell ref="AQ22:AQ23"/>
    <mergeCell ref="AR22:AR23"/>
    <mergeCell ref="Y23:AB23"/>
    <mergeCell ref="B22:C23"/>
    <mergeCell ref="D22:P23"/>
    <mergeCell ref="Q22:X23"/>
    <mergeCell ref="Y22:AB22"/>
    <mergeCell ref="Y21:AB21"/>
    <mergeCell ref="B20:C21"/>
    <mergeCell ref="D20:P21"/>
    <mergeCell ref="Q20:X21"/>
    <mergeCell ref="Y20:AB20"/>
    <mergeCell ref="AK20:AN21"/>
    <mergeCell ref="AO20:AP21"/>
    <mergeCell ref="AQ20:AQ21"/>
    <mergeCell ref="AC18:AJ19"/>
    <mergeCell ref="AC20:AJ21"/>
    <mergeCell ref="Y27:AB27"/>
    <mergeCell ref="B26:C27"/>
    <mergeCell ref="D26:P27"/>
    <mergeCell ref="Q26:X27"/>
    <mergeCell ref="Y26:AB26"/>
    <mergeCell ref="AK28:AN29"/>
    <mergeCell ref="AO28:AP29"/>
    <mergeCell ref="AQ28:AQ29"/>
    <mergeCell ref="AR28:AR29"/>
    <mergeCell ref="AS28:AS29"/>
    <mergeCell ref="Y29:AB29"/>
    <mergeCell ref="B28:C29"/>
    <mergeCell ref="D28:P29"/>
    <mergeCell ref="Q28:X29"/>
    <mergeCell ref="Y28:AB28"/>
    <mergeCell ref="AC28:AF29"/>
    <mergeCell ref="AG28:AJ29"/>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B72:E72"/>
    <mergeCell ref="F72:U72"/>
    <mergeCell ref="V72:X72"/>
    <mergeCell ref="Y72:AA72"/>
    <mergeCell ref="AB72:AS72"/>
    <mergeCell ref="B73:E73"/>
    <mergeCell ref="F73:U73"/>
    <mergeCell ref="V73:X73"/>
    <mergeCell ref="Y73:AA73"/>
    <mergeCell ref="AB73:AS73"/>
    <mergeCell ref="B74:E74"/>
    <mergeCell ref="F74:U74"/>
    <mergeCell ref="V74:X74"/>
    <mergeCell ref="Y74:AA74"/>
    <mergeCell ref="AB74:AS74"/>
    <mergeCell ref="B75:E75"/>
    <mergeCell ref="F75:U75"/>
    <mergeCell ref="V75:X75"/>
    <mergeCell ref="Y75:AA75"/>
    <mergeCell ref="AB75:AS75"/>
    <mergeCell ref="B78:E78"/>
    <mergeCell ref="F78:U78"/>
    <mergeCell ref="V78:X78"/>
    <mergeCell ref="Y78:AA78"/>
    <mergeCell ref="AB78:AS78"/>
    <mergeCell ref="B79:AS79"/>
    <mergeCell ref="B76:E76"/>
    <mergeCell ref="F76:U76"/>
    <mergeCell ref="V76:X76"/>
    <mergeCell ref="Y76:AA76"/>
    <mergeCell ref="AB76:AS76"/>
    <mergeCell ref="B77:E77"/>
    <mergeCell ref="F77:U77"/>
    <mergeCell ref="V77:X77"/>
    <mergeCell ref="Y77:AA77"/>
    <mergeCell ref="AB77:AS77"/>
    <mergeCell ref="C84:I84"/>
    <mergeCell ref="J84:P84"/>
    <mergeCell ref="Q84:W84"/>
    <mergeCell ref="X84:AD84"/>
    <mergeCell ref="AE84:AK84"/>
    <mergeCell ref="AL84:AR84"/>
    <mergeCell ref="B80:AS80"/>
    <mergeCell ref="C82:W82"/>
    <mergeCell ref="X82:AR82"/>
    <mergeCell ref="C83:I83"/>
    <mergeCell ref="J83:P83"/>
    <mergeCell ref="Q83:W83"/>
    <mergeCell ref="X83:AD83"/>
    <mergeCell ref="AE83:AK83"/>
    <mergeCell ref="AL83:AR83"/>
  </mergeCells>
  <conditionalFormatting sqref="AF11">
    <cfRule type="expression" dxfId="1546" priority="7">
      <formula>$V11="y"</formula>
    </cfRule>
    <cfRule type="expression" dxfId="1545" priority="8">
      <formula>$T11="y"</formula>
    </cfRule>
  </conditionalFormatting>
  <conditionalFormatting sqref="AF7">
    <cfRule type="expression" dxfId="1544" priority="11">
      <formula>$V7="y"</formula>
    </cfRule>
    <cfRule type="expression" dxfId="1543" priority="12">
      <formula>$T7="y"</formula>
    </cfRule>
  </conditionalFormatting>
  <conditionalFormatting sqref="AF9">
    <cfRule type="expression" dxfId="1542" priority="9">
      <formula>$V9="y"</formula>
    </cfRule>
    <cfRule type="expression" dxfId="1541" priority="10">
      <formula>$T9="y"</formula>
    </cfRule>
  </conditionalFormatting>
  <conditionalFormatting sqref="Y14:AB71">
    <cfRule type="expression" dxfId="1540" priority="6">
      <formula>OR(ISNUMBER(SEARCH("Hold Point",Y14)),ISNUMBER(SEARCH("Witness Point",Y14)))</formula>
    </cfRule>
  </conditionalFormatting>
  <conditionalFormatting sqref="AK14:AN71">
    <cfRule type="expression" dxfId="1539" priority="5">
      <formula>OR(Y14="Check Item",Y14="Milestone")</formula>
    </cfRule>
  </conditionalFormatting>
  <pageMargins left="0.62992125984251968" right="0.23622047244094488" top="0.82677165354330706" bottom="0.23622047244094488" header="0.31496062992125984" footer="0.31496062992125984"/>
  <pageSetup paperSize="9" scale="56" fitToHeight="0" orientation="portrait" horizontalDpi="300" verticalDpi="30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pageSetUpPr fitToPage="1"/>
  </sheetPr>
  <dimension ref="A1:BR100"/>
  <sheetViews>
    <sheetView topLeftCell="A4" zoomScale="85" zoomScaleNormal="85" workbookViewId="0">
      <selection activeCell="C84" sqref="C84:AR86"/>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Access Chambers / Culvert Component Insitu Cast</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Access Chambers / Culvert Component Insitu Cast</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441" t="s">
        <v>28</v>
      </c>
      <c r="AK4" s="442"/>
      <c r="AL4" s="442"/>
      <c r="AM4" s="442"/>
      <c r="AN4" s="442"/>
      <c r="AO4" s="442"/>
      <c r="AP4" s="442"/>
      <c r="AQ4" s="442"/>
      <c r="AR4" s="442"/>
      <c r="AS4" s="564"/>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str">
        <f>'Lot Register'!$M$13</f>
        <v>CN22189</v>
      </c>
      <c r="AG5" s="460"/>
      <c r="AH5" s="460"/>
      <c r="AI5" s="461"/>
      <c r="AJ5" s="533"/>
      <c r="AK5" s="534"/>
      <c r="AL5" s="534"/>
      <c r="AM5" s="534"/>
      <c r="AN5" s="534"/>
      <c r="AO5" s="534"/>
      <c r="AP5" s="534"/>
      <c r="AQ5" s="534"/>
      <c r="AR5" s="534"/>
      <c r="AS5" s="565"/>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713" t="s">
        <v>31</v>
      </c>
      <c r="AG6" s="451"/>
      <c r="AH6" s="451"/>
      <c r="AI6" s="452"/>
      <c r="AJ6" s="533"/>
      <c r="AK6" s="534"/>
      <c r="AL6" s="534"/>
      <c r="AM6" s="534"/>
      <c r="AN6" s="534"/>
      <c r="AO6" s="534"/>
      <c r="AP6" s="534"/>
      <c r="AQ6" s="534"/>
      <c r="AR6" s="534"/>
      <c r="AS6" s="565"/>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Register'!$J$2), "", 'Lot Register'!$J$2)</f>
        <v>45343</v>
      </c>
      <c r="AG7" s="469"/>
      <c r="AH7" s="469"/>
      <c r="AI7" s="470"/>
      <c r="AJ7" s="533"/>
      <c r="AK7" s="534"/>
      <c r="AL7" s="534"/>
      <c r="AM7" s="534"/>
      <c r="AN7" s="534"/>
      <c r="AO7" s="534"/>
      <c r="AP7" s="534"/>
      <c r="AQ7" s="534"/>
      <c r="AR7" s="534"/>
      <c r="AS7" s="565"/>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713" t="s">
        <v>45</v>
      </c>
      <c r="AG8" s="451"/>
      <c r="AH8" s="451"/>
      <c r="AI8" s="452"/>
      <c r="AJ8" s="573">
        <v>3.24</v>
      </c>
      <c r="AK8" s="574"/>
      <c r="AL8" s="574"/>
      <c r="AM8" s="574"/>
      <c r="AN8" s="714" t="s">
        <v>1252</v>
      </c>
      <c r="AO8" s="709"/>
      <c r="AP8" s="709"/>
      <c r="AQ8" s="709"/>
      <c r="AR8" s="709"/>
      <c r="AS8" s="710"/>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Register'!$K$2), "", 'Lot Register'!$K$2)</f>
        <v>45343</v>
      </c>
      <c r="AG9" s="469"/>
      <c r="AH9" s="469"/>
      <c r="AI9" s="470"/>
      <c r="AJ9" s="573"/>
      <c r="AK9" s="574"/>
      <c r="AL9" s="574"/>
      <c r="AM9" s="574"/>
      <c r="AN9" s="709"/>
      <c r="AO9" s="709"/>
      <c r="AP9" s="709"/>
      <c r="AQ9" s="709"/>
      <c r="AR9" s="709"/>
      <c r="AS9" s="710"/>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f>IF(ISBLANK('Lot Register'!$I$2), "", 'Lot Register'!$I$2)</f>
        <v>0</v>
      </c>
      <c r="AE10" s="449"/>
      <c r="AF10" s="713" t="s">
        <v>30</v>
      </c>
      <c r="AG10" s="451"/>
      <c r="AH10" s="451"/>
      <c r="AI10" s="452"/>
      <c r="AJ10" s="573"/>
      <c r="AK10" s="574"/>
      <c r="AL10" s="574"/>
      <c r="AM10" s="574"/>
      <c r="AN10" s="709"/>
      <c r="AO10" s="709"/>
      <c r="AP10" s="709"/>
      <c r="AQ10" s="709"/>
      <c r="AR10" s="709"/>
      <c r="AS10" s="710"/>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Register'!$L$2), "", 'Lot Register'!$L$2)</f>
        <v>45343</v>
      </c>
      <c r="AG11" s="496"/>
      <c r="AH11" s="496"/>
      <c r="AI11" s="497"/>
      <c r="AJ11" s="575"/>
      <c r="AK11" s="576"/>
      <c r="AL11" s="576"/>
      <c r="AM11" s="576"/>
      <c r="AN11" s="711"/>
      <c r="AO11" s="711"/>
      <c r="AP11" s="711"/>
      <c r="AQ11" s="711"/>
      <c r="AR11" s="711"/>
      <c r="AS11" s="712"/>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c r="AH13" s="439"/>
      <c r="AI13" s="439"/>
      <c r="AJ13" s="439"/>
      <c r="AK13" s="439" t="s">
        <v>27</v>
      </c>
      <c r="AL13" s="439"/>
      <c r="AM13" s="439"/>
      <c r="AN13" s="439"/>
      <c r="AO13" s="571"/>
      <c r="AP13" s="571"/>
      <c r="AQ13" s="571"/>
      <c r="AR13" s="571"/>
      <c r="AS13" s="572"/>
      <c r="BE13"/>
    </row>
    <row r="14" spans="1:70" ht="22.5" customHeight="1">
      <c r="B14" s="553">
        <v>1</v>
      </c>
      <c r="C14" s="549"/>
      <c r="D14" s="507" t="s">
        <v>1142</v>
      </c>
      <c r="E14" s="508"/>
      <c r="F14" s="508"/>
      <c r="G14" s="508"/>
      <c r="H14" s="508"/>
      <c r="I14" s="508"/>
      <c r="J14" s="508"/>
      <c r="K14" s="508"/>
      <c r="L14" s="508"/>
      <c r="M14" s="508"/>
      <c r="N14" s="508"/>
      <c r="O14" s="508"/>
      <c r="P14" s="509"/>
      <c r="Q14" s="507" t="s">
        <v>91</v>
      </c>
      <c r="R14" s="508"/>
      <c r="S14" s="508"/>
      <c r="T14" s="508"/>
      <c r="U14" s="508"/>
      <c r="V14" s="508"/>
      <c r="W14" s="508"/>
      <c r="X14" s="509"/>
      <c r="Y14" s="507" t="s">
        <v>24</v>
      </c>
      <c r="Z14" s="508"/>
      <c r="AA14" s="508"/>
      <c r="AB14" s="509"/>
      <c r="AC14" s="507"/>
      <c r="AD14" s="508"/>
      <c r="AE14" s="508"/>
      <c r="AF14" s="508"/>
      <c r="AG14" s="508"/>
      <c r="AH14" s="508"/>
      <c r="AI14" s="508"/>
      <c r="AJ14" s="509"/>
      <c r="AK14" s="507"/>
      <c r="AL14" s="508"/>
      <c r="AM14" s="508"/>
      <c r="AN14" s="509"/>
      <c r="AO14" s="475"/>
      <c r="AP14" s="593"/>
      <c r="AQ14" s="594"/>
      <c r="AR14" s="595"/>
      <c r="AS14" s="596"/>
      <c r="BE14"/>
    </row>
    <row r="15" spans="1:70" ht="89.25" customHeight="1">
      <c r="B15" s="592"/>
      <c r="C15" s="532"/>
      <c r="D15" s="412"/>
      <c r="E15" s="413"/>
      <c r="F15" s="413"/>
      <c r="G15" s="413"/>
      <c r="H15" s="413"/>
      <c r="I15" s="413"/>
      <c r="J15" s="413"/>
      <c r="K15" s="413"/>
      <c r="L15" s="413"/>
      <c r="M15" s="413"/>
      <c r="N15" s="413"/>
      <c r="O15" s="413"/>
      <c r="P15" s="414"/>
      <c r="Q15" s="412"/>
      <c r="R15" s="413"/>
      <c r="S15" s="413"/>
      <c r="T15" s="413"/>
      <c r="U15" s="413"/>
      <c r="V15" s="413"/>
      <c r="W15" s="413"/>
      <c r="X15" s="414"/>
      <c r="Y15" s="412" t="s">
        <v>295</v>
      </c>
      <c r="Z15" s="413"/>
      <c r="AA15" s="413"/>
      <c r="AB15" s="414"/>
      <c r="AC15" s="412"/>
      <c r="AD15" s="413"/>
      <c r="AE15" s="413"/>
      <c r="AF15" s="413"/>
      <c r="AG15" s="413"/>
      <c r="AH15" s="413"/>
      <c r="AI15" s="413"/>
      <c r="AJ15" s="414"/>
      <c r="AK15" s="412"/>
      <c r="AL15" s="413"/>
      <c r="AM15" s="413"/>
      <c r="AN15" s="414"/>
      <c r="AO15" s="545"/>
      <c r="AP15" s="556"/>
      <c r="AQ15" s="587"/>
      <c r="AR15" s="589"/>
      <c r="AS15" s="591"/>
      <c r="BE15"/>
    </row>
    <row r="16" spans="1:70" ht="22.5" customHeight="1">
      <c r="B16" s="592">
        <v>2</v>
      </c>
      <c r="C16" s="532"/>
      <c r="D16" s="406" t="s">
        <v>284</v>
      </c>
      <c r="E16" s="407"/>
      <c r="F16" s="407"/>
      <c r="G16" s="407"/>
      <c r="H16" s="407"/>
      <c r="I16" s="407"/>
      <c r="J16" s="407"/>
      <c r="K16" s="407"/>
      <c r="L16" s="407"/>
      <c r="M16" s="407"/>
      <c r="N16" s="407"/>
      <c r="O16" s="407"/>
      <c r="P16" s="408"/>
      <c r="Q16" s="409" t="s">
        <v>296</v>
      </c>
      <c r="R16" s="410"/>
      <c r="S16" s="410"/>
      <c r="T16" s="410"/>
      <c r="U16" s="410"/>
      <c r="V16" s="410"/>
      <c r="W16" s="410"/>
      <c r="X16" s="411"/>
      <c r="Y16" s="406" t="s">
        <v>24</v>
      </c>
      <c r="Z16" s="407"/>
      <c r="AA16" s="407"/>
      <c r="AB16" s="408"/>
      <c r="AC16" s="406"/>
      <c r="AD16" s="407"/>
      <c r="AE16" s="407"/>
      <c r="AF16" s="407"/>
      <c r="AG16" s="407"/>
      <c r="AH16" s="407"/>
      <c r="AI16" s="407"/>
      <c r="AJ16" s="408"/>
      <c r="AK16" s="406"/>
      <c r="AL16" s="407"/>
      <c r="AM16" s="407"/>
      <c r="AN16" s="408"/>
      <c r="AO16" s="542"/>
      <c r="AP16" s="554"/>
      <c r="AQ16" s="586"/>
      <c r="AR16" s="588"/>
      <c r="AS16" s="590"/>
      <c r="BE16"/>
    </row>
    <row r="17" spans="2:57" ht="31.5" customHeight="1">
      <c r="B17" s="592"/>
      <c r="C17" s="532"/>
      <c r="D17" s="412"/>
      <c r="E17" s="413"/>
      <c r="F17" s="413"/>
      <c r="G17" s="413"/>
      <c r="H17" s="413"/>
      <c r="I17" s="413"/>
      <c r="J17" s="413"/>
      <c r="K17" s="413"/>
      <c r="L17" s="413"/>
      <c r="M17" s="413"/>
      <c r="N17" s="413"/>
      <c r="O17" s="413"/>
      <c r="P17" s="414"/>
      <c r="Q17" s="412"/>
      <c r="R17" s="413"/>
      <c r="S17" s="413"/>
      <c r="T17" s="413"/>
      <c r="U17" s="413"/>
      <c r="V17" s="413"/>
      <c r="W17" s="413"/>
      <c r="X17" s="414"/>
      <c r="Y17" s="412" t="s">
        <v>288</v>
      </c>
      <c r="Z17" s="413"/>
      <c r="AA17" s="413"/>
      <c r="AB17" s="414"/>
      <c r="AC17" s="412"/>
      <c r="AD17" s="413"/>
      <c r="AE17" s="413"/>
      <c r="AF17" s="413"/>
      <c r="AG17" s="413"/>
      <c r="AH17" s="413"/>
      <c r="AI17" s="413"/>
      <c r="AJ17" s="414"/>
      <c r="AK17" s="412"/>
      <c r="AL17" s="413"/>
      <c r="AM17" s="413"/>
      <c r="AN17" s="414"/>
      <c r="AO17" s="545"/>
      <c r="AP17" s="556"/>
      <c r="AQ17" s="587"/>
      <c r="AR17" s="589"/>
      <c r="AS17" s="591"/>
      <c r="BE17"/>
    </row>
    <row r="18" spans="2:57" ht="22.5" customHeight="1">
      <c r="B18" s="592">
        <v>3</v>
      </c>
      <c r="C18" s="532"/>
      <c r="D18" s="406" t="s">
        <v>290</v>
      </c>
      <c r="E18" s="407"/>
      <c r="F18" s="407"/>
      <c r="G18" s="407"/>
      <c r="H18" s="407"/>
      <c r="I18" s="407"/>
      <c r="J18" s="407"/>
      <c r="K18" s="407"/>
      <c r="L18" s="407"/>
      <c r="M18" s="407"/>
      <c r="N18" s="407"/>
      <c r="O18" s="407"/>
      <c r="P18" s="408"/>
      <c r="Q18" s="409" t="s">
        <v>291</v>
      </c>
      <c r="R18" s="410"/>
      <c r="S18" s="410"/>
      <c r="T18" s="410"/>
      <c r="U18" s="410"/>
      <c r="V18" s="410"/>
      <c r="W18" s="410"/>
      <c r="X18" s="411"/>
      <c r="Y18" s="406" t="s">
        <v>24</v>
      </c>
      <c r="Z18" s="407"/>
      <c r="AA18" s="407"/>
      <c r="AB18" s="408"/>
      <c r="AC18" s="406"/>
      <c r="AD18" s="407"/>
      <c r="AE18" s="407"/>
      <c r="AF18" s="407"/>
      <c r="AG18" s="407"/>
      <c r="AH18" s="407"/>
      <c r="AI18" s="407"/>
      <c r="AJ18" s="408"/>
      <c r="AK18" s="406"/>
      <c r="AL18" s="407"/>
      <c r="AM18" s="407"/>
      <c r="AN18" s="408"/>
      <c r="AO18" s="542"/>
      <c r="AP18" s="554"/>
      <c r="AQ18" s="586"/>
      <c r="AR18" s="588"/>
      <c r="AS18" s="590"/>
      <c r="BE18"/>
    </row>
    <row r="19" spans="2:57" ht="48.75" customHeight="1">
      <c r="B19" s="592"/>
      <c r="C19" s="532"/>
      <c r="D19" s="412"/>
      <c r="E19" s="413"/>
      <c r="F19" s="413"/>
      <c r="G19" s="413"/>
      <c r="H19" s="413"/>
      <c r="I19" s="413"/>
      <c r="J19" s="413"/>
      <c r="K19" s="413"/>
      <c r="L19" s="413"/>
      <c r="M19" s="413"/>
      <c r="N19" s="413"/>
      <c r="O19" s="413"/>
      <c r="P19" s="414"/>
      <c r="Q19" s="412"/>
      <c r="R19" s="413"/>
      <c r="S19" s="413"/>
      <c r="T19" s="413"/>
      <c r="U19" s="413"/>
      <c r="V19" s="413"/>
      <c r="W19" s="413"/>
      <c r="X19" s="414"/>
      <c r="Y19" s="412" t="s">
        <v>289</v>
      </c>
      <c r="Z19" s="413"/>
      <c r="AA19" s="413"/>
      <c r="AB19" s="414"/>
      <c r="AC19" s="412"/>
      <c r="AD19" s="413"/>
      <c r="AE19" s="413"/>
      <c r="AF19" s="413"/>
      <c r="AG19" s="413"/>
      <c r="AH19" s="413"/>
      <c r="AI19" s="413"/>
      <c r="AJ19" s="414"/>
      <c r="AK19" s="412"/>
      <c r="AL19" s="413"/>
      <c r="AM19" s="413"/>
      <c r="AN19" s="414"/>
      <c r="AO19" s="545"/>
      <c r="AP19" s="556"/>
      <c r="AQ19" s="587"/>
      <c r="AR19" s="589"/>
      <c r="AS19" s="591"/>
      <c r="BE19"/>
    </row>
    <row r="20" spans="2:57" ht="22.5" hidden="1" customHeight="1">
      <c r="B20" s="592">
        <v>4</v>
      </c>
      <c r="C20" s="532"/>
      <c r="D20" s="406" t="s">
        <v>1143</v>
      </c>
      <c r="E20" s="407"/>
      <c r="F20" s="407"/>
      <c r="G20" s="407"/>
      <c r="H20" s="407"/>
      <c r="I20" s="407"/>
      <c r="J20" s="407"/>
      <c r="K20" s="407"/>
      <c r="L20" s="407"/>
      <c r="M20" s="407"/>
      <c r="N20" s="407"/>
      <c r="O20" s="407"/>
      <c r="P20" s="408"/>
      <c r="Q20" s="409" t="s">
        <v>91</v>
      </c>
      <c r="R20" s="410"/>
      <c r="S20" s="410"/>
      <c r="T20" s="410"/>
      <c r="U20" s="410"/>
      <c r="V20" s="410"/>
      <c r="W20" s="410"/>
      <c r="X20" s="411"/>
      <c r="Y20" s="406" t="s">
        <v>24</v>
      </c>
      <c r="Z20" s="407"/>
      <c r="AA20" s="407"/>
      <c r="AB20" s="408"/>
      <c r="AC20" s="406"/>
      <c r="AD20" s="407"/>
      <c r="AE20" s="407"/>
      <c r="AF20" s="408"/>
      <c r="AG20" s="406"/>
      <c r="AH20" s="407"/>
      <c r="AI20" s="407"/>
      <c r="AJ20" s="408"/>
      <c r="AK20" s="406"/>
      <c r="AL20" s="407"/>
      <c r="AM20" s="407"/>
      <c r="AN20" s="408"/>
      <c r="AO20" s="542"/>
      <c r="AP20" s="554"/>
      <c r="AQ20" s="586"/>
      <c r="AR20" s="588"/>
      <c r="AS20" s="590"/>
      <c r="BE20"/>
    </row>
    <row r="21" spans="2:57" ht="31.5" hidden="1" customHeight="1">
      <c r="B21" s="592"/>
      <c r="C21" s="532"/>
      <c r="D21" s="412"/>
      <c r="E21" s="413"/>
      <c r="F21" s="413"/>
      <c r="G21" s="413"/>
      <c r="H21" s="413"/>
      <c r="I21" s="413"/>
      <c r="J21" s="413"/>
      <c r="K21" s="413"/>
      <c r="L21" s="413"/>
      <c r="M21" s="413"/>
      <c r="N21" s="413"/>
      <c r="O21" s="413"/>
      <c r="P21" s="414"/>
      <c r="Q21" s="412"/>
      <c r="R21" s="413"/>
      <c r="S21" s="413"/>
      <c r="T21" s="413"/>
      <c r="U21" s="413"/>
      <c r="V21" s="413"/>
      <c r="W21" s="413"/>
      <c r="X21" s="414"/>
      <c r="Y21" s="412" t="s">
        <v>288</v>
      </c>
      <c r="Z21" s="413"/>
      <c r="AA21" s="413"/>
      <c r="AB21" s="414"/>
      <c r="AC21" s="412"/>
      <c r="AD21" s="413"/>
      <c r="AE21" s="413"/>
      <c r="AF21" s="414"/>
      <c r="AG21" s="412"/>
      <c r="AH21" s="413"/>
      <c r="AI21" s="413"/>
      <c r="AJ21" s="414"/>
      <c r="AK21" s="412"/>
      <c r="AL21" s="413"/>
      <c r="AM21" s="413"/>
      <c r="AN21" s="414"/>
      <c r="AO21" s="545"/>
      <c r="AP21" s="556"/>
      <c r="AQ21" s="587"/>
      <c r="AR21" s="589"/>
      <c r="AS21" s="591"/>
      <c r="BE21"/>
    </row>
    <row r="22" spans="2:57" ht="22.5" customHeight="1">
      <c r="B22" s="592">
        <v>5</v>
      </c>
      <c r="C22" s="532"/>
      <c r="D22" s="406" t="s">
        <v>565</v>
      </c>
      <c r="E22" s="407"/>
      <c r="F22" s="407"/>
      <c r="G22" s="407"/>
      <c r="H22" s="407"/>
      <c r="I22" s="407"/>
      <c r="J22" s="407"/>
      <c r="K22" s="407"/>
      <c r="L22" s="407"/>
      <c r="M22" s="407"/>
      <c r="N22" s="407"/>
      <c r="O22" s="407"/>
      <c r="P22" s="408"/>
      <c r="Q22" s="409" t="s">
        <v>91</v>
      </c>
      <c r="R22" s="410"/>
      <c r="S22" s="410"/>
      <c r="T22" s="410"/>
      <c r="U22" s="410"/>
      <c r="V22" s="410"/>
      <c r="W22" s="410"/>
      <c r="X22" s="411"/>
      <c r="Y22" s="406" t="s">
        <v>24</v>
      </c>
      <c r="Z22" s="407"/>
      <c r="AA22" s="407"/>
      <c r="AB22" s="408"/>
      <c r="AC22" s="406"/>
      <c r="AD22" s="407"/>
      <c r="AE22" s="407"/>
      <c r="AF22" s="407"/>
      <c r="AG22" s="407"/>
      <c r="AH22" s="407"/>
      <c r="AI22" s="407"/>
      <c r="AJ22" s="408"/>
      <c r="AK22" s="406"/>
      <c r="AL22" s="407"/>
      <c r="AM22" s="407"/>
      <c r="AN22" s="408"/>
      <c r="AO22" s="542"/>
      <c r="AP22" s="554"/>
      <c r="AQ22" s="586"/>
      <c r="AR22" s="588"/>
      <c r="AS22" s="590"/>
      <c r="BE22"/>
    </row>
    <row r="23" spans="2:57" ht="31.5" customHeight="1">
      <c r="B23" s="592"/>
      <c r="C23" s="532"/>
      <c r="D23" s="412"/>
      <c r="E23" s="413"/>
      <c r="F23" s="413"/>
      <c r="G23" s="413"/>
      <c r="H23" s="413"/>
      <c r="I23" s="413"/>
      <c r="J23" s="413"/>
      <c r="K23" s="413"/>
      <c r="L23" s="413"/>
      <c r="M23" s="413"/>
      <c r="N23" s="413"/>
      <c r="O23" s="413"/>
      <c r="P23" s="414"/>
      <c r="Q23" s="412"/>
      <c r="R23" s="413"/>
      <c r="S23" s="413"/>
      <c r="T23" s="413"/>
      <c r="U23" s="413"/>
      <c r="V23" s="413"/>
      <c r="W23" s="413"/>
      <c r="X23" s="414"/>
      <c r="Y23" s="412" t="s">
        <v>288</v>
      </c>
      <c r="Z23" s="413"/>
      <c r="AA23" s="413"/>
      <c r="AB23" s="414"/>
      <c r="AC23" s="412"/>
      <c r="AD23" s="413"/>
      <c r="AE23" s="413"/>
      <c r="AF23" s="413"/>
      <c r="AG23" s="413"/>
      <c r="AH23" s="413"/>
      <c r="AI23" s="413"/>
      <c r="AJ23" s="414"/>
      <c r="AK23" s="412"/>
      <c r="AL23" s="413"/>
      <c r="AM23" s="413"/>
      <c r="AN23" s="414"/>
      <c r="AO23" s="545"/>
      <c r="AP23" s="556"/>
      <c r="AQ23" s="587"/>
      <c r="AR23" s="589"/>
      <c r="AS23" s="591"/>
      <c r="BE23"/>
    </row>
    <row r="24" spans="2:57" ht="22.5" customHeight="1">
      <c r="B24" s="592">
        <v>6</v>
      </c>
      <c r="C24" s="532"/>
      <c r="D24" s="406" t="s">
        <v>292</v>
      </c>
      <c r="E24" s="407"/>
      <c r="F24" s="407"/>
      <c r="G24" s="407"/>
      <c r="H24" s="407"/>
      <c r="I24" s="407"/>
      <c r="J24" s="407"/>
      <c r="K24" s="407"/>
      <c r="L24" s="407"/>
      <c r="M24" s="407"/>
      <c r="N24" s="407"/>
      <c r="O24" s="407"/>
      <c r="P24" s="408"/>
      <c r="Q24" s="409" t="s">
        <v>91</v>
      </c>
      <c r="R24" s="410"/>
      <c r="S24" s="410"/>
      <c r="T24" s="410"/>
      <c r="U24" s="410"/>
      <c r="V24" s="410"/>
      <c r="W24" s="410"/>
      <c r="X24" s="411"/>
      <c r="Y24" s="406" t="s">
        <v>24</v>
      </c>
      <c r="Z24" s="407"/>
      <c r="AA24" s="407"/>
      <c r="AB24" s="408"/>
      <c r="AC24" s="406"/>
      <c r="AD24" s="407"/>
      <c r="AE24" s="407"/>
      <c r="AF24" s="407"/>
      <c r="AG24" s="407"/>
      <c r="AH24" s="407"/>
      <c r="AI24" s="407"/>
      <c r="AJ24" s="408"/>
      <c r="AK24" s="406"/>
      <c r="AL24" s="407"/>
      <c r="AM24" s="407"/>
      <c r="AN24" s="408"/>
      <c r="AO24" s="542"/>
      <c r="AP24" s="554"/>
      <c r="AQ24" s="586"/>
      <c r="AR24" s="588"/>
      <c r="AS24" s="590"/>
      <c r="BE24"/>
    </row>
    <row r="25" spans="2:57" ht="31.5" customHeight="1">
      <c r="B25" s="592"/>
      <c r="C25" s="532"/>
      <c r="D25" s="412"/>
      <c r="E25" s="413"/>
      <c r="F25" s="413"/>
      <c r="G25" s="413"/>
      <c r="H25" s="413"/>
      <c r="I25" s="413"/>
      <c r="J25" s="413"/>
      <c r="K25" s="413"/>
      <c r="L25" s="413"/>
      <c r="M25" s="413"/>
      <c r="N25" s="413"/>
      <c r="O25" s="413"/>
      <c r="P25" s="414"/>
      <c r="Q25" s="412"/>
      <c r="R25" s="413"/>
      <c r="S25" s="413"/>
      <c r="T25" s="413"/>
      <c r="U25" s="413"/>
      <c r="V25" s="413"/>
      <c r="W25" s="413"/>
      <c r="X25" s="414"/>
      <c r="Y25" s="412" t="s">
        <v>288</v>
      </c>
      <c r="Z25" s="413"/>
      <c r="AA25" s="413"/>
      <c r="AB25" s="414"/>
      <c r="AC25" s="412"/>
      <c r="AD25" s="413"/>
      <c r="AE25" s="413"/>
      <c r="AF25" s="413"/>
      <c r="AG25" s="413"/>
      <c r="AH25" s="413"/>
      <c r="AI25" s="413"/>
      <c r="AJ25" s="414"/>
      <c r="AK25" s="412"/>
      <c r="AL25" s="413"/>
      <c r="AM25" s="413"/>
      <c r="AN25" s="414"/>
      <c r="AO25" s="545"/>
      <c r="AP25" s="556"/>
      <c r="AQ25" s="587"/>
      <c r="AR25" s="589"/>
      <c r="AS25" s="591"/>
      <c r="BE25"/>
    </row>
    <row r="26" spans="2:57" ht="22.5" customHeight="1">
      <c r="B26" s="592">
        <v>7</v>
      </c>
      <c r="C26" s="532"/>
      <c r="D26" s="406" t="s">
        <v>566</v>
      </c>
      <c r="E26" s="407"/>
      <c r="F26" s="407"/>
      <c r="G26" s="407"/>
      <c r="H26" s="407"/>
      <c r="I26" s="407"/>
      <c r="J26" s="407"/>
      <c r="K26" s="407"/>
      <c r="L26" s="407"/>
      <c r="M26" s="407"/>
      <c r="N26" s="407"/>
      <c r="O26" s="407"/>
      <c r="P26" s="408"/>
      <c r="Q26" s="409" t="s">
        <v>91</v>
      </c>
      <c r="R26" s="410"/>
      <c r="S26" s="410"/>
      <c r="T26" s="410"/>
      <c r="U26" s="410"/>
      <c r="V26" s="410"/>
      <c r="W26" s="410"/>
      <c r="X26" s="411"/>
      <c r="Y26" s="406" t="s">
        <v>24</v>
      </c>
      <c r="Z26" s="407"/>
      <c r="AA26" s="407"/>
      <c r="AB26" s="408"/>
      <c r="AC26" s="406"/>
      <c r="AD26" s="407"/>
      <c r="AE26" s="407"/>
      <c r="AF26" s="407"/>
      <c r="AG26" s="407"/>
      <c r="AH26" s="407"/>
      <c r="AI26" s="407"/>
      <c r="AJ26" s="408"/>
      <c r="AK26" s="406"/>
      <c r="AL26" s="407"/>
      <c r="AM26" s="407"/>
      <c r="AN26" s="408"/>
      <c r="AO26" s="542"/>
      <c r="AP26" s="554"/>
      <c r="AQ26" s="586"/>
      <c r="AR26" s="588"/>
      <c r="AS26" s="590"/>
      <c r="BE26"/>
    </row>
    <row r="27" spans="2:57" ht="31.5" customHeight="1">
      <c r="B27" s="592"/>
      <c r="C27" s="532"/>
      <c r="D27" s="412"/>
      <c r="E27" s="413"/>
      <c r="F27" s="413"/>
      <c r="G27" s="413"/>
      <c r="H27" s="413"/>
      <c r="I27" s="413"/>
      <c r="J27" s="413"/>
      <c r="K27" s="413"/>
      <c r="L27" s="413"/>
      <c r="M27" s="413"/>
      <c r="N27" s="413"/>
      <c r="O27" s="413"/>
      <c r="P27" s="414"/>
      <c r="Q27" s="412"/>
      <c r="R27" s="413"/>
      <c r="S27" s="413"/>
      <c r="T27" s="413"/>
      <c r="U27" s="413"/>
      <c r="V27" s="413"/>
      <c r="W27" s="413"/>
      <c r="X27" s="414"/>
      <c r="Y27" s="412" t="s">
        <v>288</v>
      </c>
      <c r="Z27" s="413"/>
      <c r="AA27" s="413"/>
      <c r="AB27" s="414"/>
      <c r="AC27" s="412"/>
      <c r="AD27" s="413"/>
      <c r="AE27" s="413"/>
      <c r="AF27" s="413"/>
      <c r="AG27" s="413"/>
      <c r="AH27" s="413"/>
      <c r="AI27" s="413"/>
      <c r="AJ27" s="414"/>
      <c r="AK27" s="412"/>
      <c r="AL27" s="413"/>
      <c r="AM27" s="413"/>
      <c r="AN27" s="414"/>
      <c r="AO27" s="545"/>
      <c r="AP27" s="556"/>
      <c r="AQ27" s="587"/>
      <c r="AR27" s="589"/>
      <c r="AS27" s="591"/>
      <c r="BE27"/>
    </row>
    <row r="28" spans="2:57" ht="22.5" customHeight="1">
      <c r="B28" s="592">
        <v>8</v>
      </c>
      <c r="C28" s="532"/>
      <c r="D28" s="406" t="s">
        <v>285</v>
      </c>
      <c r="E28" s="407"/>
      <c r="F28" s="407"/>
      <c r="G28" s="407"/>
      <c r="H28" s="407"/>
      <c r="I28" s="407"/>
      <c r="J28" s="407"/>
      <c r="K28" s="407"/>
      <c r="L28" s="407"/>
      <c r="M28" s="407"/>
      <c r="N28" s="407"/>
      <c r="O28" s="407"/>
      <c r="P28" s="408"/>
      <c r="Q28" s="409" t="s">
        <v>91</v>
      </c>
      <c r="R28" s="410"/>
      <c r="S28" s="410"/>
      <c r="T28" s="410"/>
      <c r="U28" s="410"/>
      <c r="V28" s="410"/>
      <c r="W28" s="410"/>
      <c r="X28" s="411"/>
      <c r="Y28" s="406" t="s">
        <v>24</v>
      </c>
      <c r="Z28" s="407"/>
      <c r="AA28" s="407"/>
      <c r="AB28" s="408"/>
      <c r="AC28" s="406"/>
      <c r="AD28" s="407"/>
      <c r="AE28" s="407"/>
      <c r="AF28" s="407"/>
      <c r="AG28" s="407"/>
      <c r="AH28" s="407"/>
      <c r="AI28" s="407"/>
      <c r="AJ28" s="408"/>
      <c r="AK28" s="406"/>
      <c r="AL28" s="407"/>
      <c r="AM28" s="407"/>
      <c r="AN28" s="408"/>
      <c r="AO28" s="542"/>
      <c r="AP28" s="554"/>
      <c r="AQ28" s="586"/>
      <c r="AR28" s="588"/>
      <c r="AS28" s="590"/>
      <c r="BE28"/>
    </row>
    <row r="29" spans="2:57" ht="31.5" customHeight="1">
      <c r="B29" s="592"/>
      <c r="C29" s="532"/>
      <c r="D29" s="412"/>
      <c r="E29" s="413"/>
      <c r="F29" s="413"/>
      <c r="G29" s="413"/>
      <c r="H29" s="413"/>
      <c r="I29" s="413"/>
      <c r="J29" s="413"/>
      <c r="K29" s="413"/>
      <c r="L29" s="413"/>
      <c r="M29" s="413"/>
      <c r="N29" s="413"/>
      <c r="O29" s="413"/>
      <c r="P29" s="414"/>
      <c r="Q29" s="412"/>
      <c r="R29" s="413"/>
      <c r="S29" s="413"/>
      <c r="T29" s="413"/>
      <c r="U29" s="413"/>
      <c r="V29" s="413"/>
      <c r="W29" s="413"/>
      <c r="X29" s="414"/>
      <c r="Y29" s="412" t="s">
        <v>293</v>
      </c>
      <c r="Z29" s="413"/>
      <c r="AA29" s="413"/>
      <c r="AB29" s="414"/>
      <c r="AC29" s="412"/>
      <c r="AD29" s="413"/>
      <c r="AE29" s="413"/>
      <c r="AF29" s="413"/>
      <c r="AG29" s="413"/>
      <c r="AH29" s="413"/>
      <c r="AI29" s="413"/>
      <c r="AJ29" s="414"/>
      <c r="AK29" s="412"/>
      <c r="AL29" s="413"/>
      <c r="AM29" s="413"/>
      <c r="AN29" s="414"/>
      <c r="AO29" s="545"/>
      <c r="AP29" s="556"/>
      <c r="AQ29" s="587"/>
      <c r="AR29" s="589"/>
      <c r="AS29" s="591"/>
      <c r="BE29"/>
    </row>
    <row r="30" spans="2:57" ht="22.5" customHeight="1">
      <c r="B30" s="592">
        <v>9</v>
      </c>
      <c r="C30" s="532"/>
      <c r="D30" s="406" t="s">
        <v>286</v>
      </c>
      <c r="E30" s="407"/>
      <c r="F30" s="407"/>
      <c r="G30" s="407"/>
      <c r="H30" s="407"/>
      <c r="I30" s="407"/>
      <c r="J30" s="407"/>
      <c r="K30" s="407"/>
      <c r="L30" s="407"/>
      <c r="M30" s="407"/>
      <c r="N30" s="407"/>
      <c r="O30" s="407"/>
      <c r="P30" s="408"/>
      <c r="Q30" s="409" t="s">
        <v>287</v>
      </c>
      <c r="R30" s="410"/>
      <c r="S30" s="410"/>
      <c r="T30" s="410"/>
      <c r="U30" s="410"/>
      <c r="V30" s="410"/>
      <c r="W30" s="410"/>
      <c r="X30" s="411"/>
      <c r="Y30" s="406" t="s">
        <v>24</v>
      </c>
      <c r="Z30" s="407"/>
      <c r="AA30" s="407"/>
      <c r="AB30" s="408"/>
      <c r="AC30" s="406"/>
      <c r="AD30" s="407"/>
      <c r="AE30" s="407"/>
      <c r="AF30" s="407"/>
      <c r="AG30" s="407"/>
      <c r="AH30" s="407"/>
      <c r="AI30" s="407"/>
      <c r="AJ30" s="408"/>
      <c r="AK30" s="406"/>
      <c r="AL30" s="407"/>
      <c r="AM30" s="407"/>
      <c r="AN30" s="408"/>
      <c r="AO30" s="542"/>
      <c r="AP30" s="554"/>
      <c r="AQ30" s="586"/>
      <c r="AR30" s="588"/>
      <c r="AS30" s="590"/>
      <c r="BE30"/>
    </row>
    <row r="31" spans="2:57" ht="31.5" customHeight="1">
      <c r="B31" s="592"/>
      <c r="C31" s="532"/>
      <c r="D31" s="412"/>
      <c r="E31" s="413"/>
      <c r="F31" s="413"/>
      <c r="G31" s="413"/>
      <c r="H31" s="413"/>
      <c r="I31" s="413"/>
      <c r="J31" s="413"/>
      <c r="K31" s="413"/>
      <c r="L31" s="413"/>
      <c r="M31" s="413"/>
      <c r="N31" s="413"/>
      <c r="O31" s="413"/>
      <c r="P31" s="414"/>
      <c r="Q31" s="412"/>
      <c r="R31" s="413"/>
      <c r="S31" s="413"/>
      <c r="T31" s="413"/>
      <c r="U31" s="413"/>
      <c r="V31" s="413"/>
      <c r="W31" s="413"/>
      <c r="X31" s="414"/>
      <c r="Y31" s="412" t="s">
        <v>294</v>
      </c>
      <c r="Z31" s="413"/>
      <c r="AA31" s="413"/>
      <c r="AB31" s="414"/>
      <c r="AC31" s="412"/>
      <c r="AD31" s="413"/>
      <c r="AE31" s="413"/>
      <c r="AF31" s="413"/>
      <c r="AG31" s="413"/>
      <c r="AH31" s="413"/>
      <c r="AI31" s="413"/>
      <c r="AJ31" s="414"/>
      <c r="AK31" s="412"/>
      <c r="AL31" s="413"/>
      <c r="AM31" s="413"/>
      <c r="AN31" s="414"/>
      <c r="AO31" s="545"/>
      <c r="AP31" s="556"/>
      <c r="AQ31" s="587"/>
      <c r="AR31" s="589"/>
      <c r="AS31" s="591"/>
      <c r="BE31"/>
    </row>
    <row r="32" spans="2:57" ht="61.5" customHeight="1" thickBot="1">
      <c r="B32" s="592">
        <v>10</v>
      </c>
      <c r="C32" s="532"/>
      <c r="D32" s="406" t="s">
        <v>1367</v>
      </c>
      <c r="E32" s="407"/>
      <c r="F32" s="407"/>
      <c r="G32" s="407"/>
      <c r="H32" s="407"/>
      <c r="I32" s="407"/>
      <c r="J32" s="407"/>
      <c r="K32" s="407"/>
      <c r="L32" s="407"/>
      <c r="M32" s="407"/>
      <c r="N32" s="407"/>
      <c r="O32" s="407"/>
      <c r="P32" s="408"/>
      <c r="Q32" s="409" t="s">
        <v>91</v>
      </c>
      <c r="R32" s="410"/>
      <c r="S32" s="410"/>
      <c r="T32" s="410"/>
      <c r="U32" s="410"/>
      <c r="V32" s="410"/>
      <c r="W32" s="410"/>
      <c r="X32" s="411"/>
      <c r="Y32" s="406" t="s">
        <v>154</v>
      </c>
      <c r="Z32" s="407"/>
      <c r="AA32" s="407"/>
      <c r="AB32" s="408"/>
      <c r="AC32" s="406"/>
      <c r="AD32" s="407"/>
      <c r="AE32" s="407"/>
      <c r="AF32" s="407"/>
      <c r="AG32" s="407"/>
      <c r="AH32" s="407"/>
      <c r="AI32" s="407"/>
      <c r="AJ32" s="408"/>
      <c r="AK32" s="406"/>
      <c r="AL32" s="407"/>
      <c r="AM32" s="407"/>
      <c r="AN32" s="408"/>
      <c r="AO32" s="542"/>
      <c r="AP32" s="554"/>
      <c r="AQ32" s="586"/>
      <c r="AR32" s="588"/>
      <c r="AS32" s="590"/>
      <c r="BE32"/>
    </row>
    <row r="33" spans="2:57" ht="31.5" hidden="1" customHeight="1" thickBot="1">
      <c r="B33" s="592"/>
      <c r="C33" s="532"/>
      <c r="D33" s="412"/>
      <c r="E33" s="413"/>
      <c r="F33" s="413"/>
      <c r="G33" s="413"/>
      <c r="H33" s="413"/>
      <c r="I33" s="413"/>
      <c r="J33" s="413"/>
      <c r="K33" s="413"/>
      <c r="L33" s="413"/>
      <c r="M33" s="413"/>
      <c r="N33" s="413"/>
      <c r="O33" s="413"/>
      <c r="P33" s="414"/>
      <c r="Q33" s="412"/>
      <c r="R33" s="413"/>
      <c r="S33" s="413"/>
      <c r="T33" s="413"/>
      <c r="U33" s="413"/>
      <c r="V33" s="413"/>
      <c r="W33" s="413"/>
      <c r="X33" s="414"/>
      <c r="Y33" s="412" t="s">
        <v>1368</v>
      </c>
      <c r="Z33" s="413"/>
      <c r="AA33" s="413"/>
      <c r="AB33" s="414"/>
      <c r="AC33" s="412"/>
      <c r="AD33" s="413"/>
      <c r="AE33" s="413"/>
      <c r="AF33" s="413"/>
      <c r="AG33" s="413"/>
      <c r="AH33" s="413"/>
      <c r="AI33" s="413"/>
      <c r="AJ33" s="414"/>
      <c r="AK33" s="412"/>
      <c r="AL33" s="413"/>
      <c r="AM33" s="413"/>
      <c r="AN33" s="414"/>
      <c r="AO33" s="545"/>
      <c r="AP33" s="556"/>
      <c r="AQ33" s="587"/>
      <c r="AR33" s="589"/>
      <c r="AS33" s="591"/>
      <c r="BE33"/>
    </row>
    <row r="34" spans="2:57" ht="22.5" hidden="1" customHeight="1">
      <c r="B34" s="592">
        <v>11</v>
      </c>
      <c r="C34" s="532"/>
      <c r="D34" s="406"/>
      <c r="E34" s="407"/>
      <c r="F34" s="407"/>
      <c r="G34" s="407"/>
      <c r="H34" s="407"/>
      <c r="I34" s="407"/>
      <c r="J34" s="407"/>
      <c r="K34" s="407"/>
      <c r="L34" s="407"/>
      <c r="M34" s="407"/>
      <c r="N34" s="407"/>
      <c r="O34" s="407"/>
      <c r="P34" s="408"/>
      <c r="Q34" s="409"/>
      <c r="R34" s="410"/>
      <c r="S34" s="410"/>
      <c r="T34" s="410"/>
      <c r="U34" s="410"/>
      <c r="V34" s="410"/>
      <c r="W34" s="410"/>
      <c r="X34" s="411"/>
      <c r="Y34" s="406"/>
      <c r="Z34" s="407"/>
      <c r="AA34" s="407"/>
      <c r="AB34" s="408"/>
      <c r="AC34" s="406"/>
      <c r="AD34" s="407"/>
      <c r="AE34" s="407"/>
      <c r="AF34" s="408"/>
      <c r="AG34" s="406"/>
      <c r="AH34" s="407"/>
      <c r="AI34" s="407"/>
      <c r="AJ34" s="408"/>
      <c r="AK34" s="406"/>
      <c r="AL34" s="407"/>
      <c r="AM34" s="407"/>
      <c r="AN34" s="408"/>
      <c r="AO34" s="542"/>
      <c r="AP34" s="554"/>
      <c r="AQ34" s="586"/>
      <c r="AR34" s="588"/>
      <c r="AS34" s="590"/>
      <c r="BE34"/>
    </row>
    <row r="35" spans="2:57" ht="31.5" hidden="1"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c r="Z35" s="413"/>
      <c r="AA35" s="413"/>
      <c r="AB35" s="414"/>
      <c r="AC35" s="412"/>
      <c r="AD35" s="413"/>
      <c r="AE35" s="413"/>
      <c r="AF35" s="414"/>
      <c r="AG35" s="412"/>
      <c r="AH35" s="413"/>
      <c r="AI35" s="413"/>
      <c r="AJ35" s="414"/>
      <c r="AK35" s="412"/>
      <c r="AL35" s="413"/>
      <c r="AM35" s="413"/>
      <c r="AN35" s="414"/>
      <c r="AO35" s="545"/>
      <c r="AP35" s="556"/>
      <c r="AQ35" s="587"/>
      <c r="AR35" s="589"/>
      <c r="AS35" s="591"/>
      <c r="BE35"/>
    </row>
    <row r="36" spans="2:57" ht="22.5" hidden="1" customHeight="1">
      <c r="B36" s="592">
        <v>12</v>
      </c>
      <c r="C36" s="532"/>
      <c r="D36" s="406"/>
      <c r="E36" s="407"/>
      <c r="F36" s="407"/>
      <c r="G36" s="407"/>
      <c r="H36" s="407"/>
      <c r="I36" s="407"/>
      <c r="J36" s="407"/>
      <c r="K36" s="407"/>
      <c r="L36" s="407"/>
      <c r="M36" s="407"/>
      <c r="N36" s="407"/>
      <c r="O36" s="407"/>
      <c r="P36" s="408"/>
      <c r="Q36" s="409"/>
      <c r="R36" s="410"/>
      <c r="S36" s="410"/>
      <c r="T36" s="410"/>
      <c r="U36" s="410"/>
      <c r="V36" s="410"/>
      <c r="W36" s="410"/>
      <c r="X36" s="411"/>
      <c r="Y36" s="406"/>
      <c r="Z36" s="407"/>
      <c r="AA36" s="407"/>
      <c r="AB36" s="408"/>
      <c r="AC36" s="406"/>
      <c r="AD36" s="407"/>
      <c r="AE36" s="407"/>
      <c r="AF36" s="408"/>
      <c r="AG36" s="406"/>
      <c r="AH36" s="407"/>
      <c r="AI36" s="407"/>
      <c r="AJ36" s="408"/>
      <c r="AK36" s="406"/>
      <c r="AL36" s="407"/>
      <c r="AM36" s="407"/>
      <c r="AN36" s="408"/>
      <c r="AO36" s="542"/>
      <c r="AP36" s="554"/>
      <c r="AQ36" s="586"/>
      <c r="AR36" s="588"/>
      <c r="AS36" s="590"/>
      <c r="BE36"/>
    </row>
    <row r="37" spans="2:57" ht="31.5" hidden="1"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c r="Z37" s="413"/>
      <c r="AA37" s="413"/>
      <c r="AB37" s="414"/>
      <c r="AC37" s="412"/>
      <c r="AD37" s="413"/>
      <c r="AE37" s="413"/>
      <c r="AF37" s="414"/>
      <c r="AG37" s="412"/>
      <c r="AH37" s="413"/>
      <c r="AI37" s="413"/>
      <c r="AJ37" s="414"/>
      <c r="AK37" s="412"/>
      <c r="AL37" s="413"/>
      <c r="AM37" s="413"/>
      <c r="AN37" s="414"/>
      <c r="AO37" s="545"/>
      <c r="AP37" s="556"/>
      <c r="AQ37" s="587"/>
      <c r="AR37" s="589"/>
      <c r="AS37" s="591"/>
      <c r="BE37"/>
    </row>
    <row r="38" spans="2:57" ht="22.5" hidden="1" customHeight="1">
      <c r="B38" s="592">
        <v>13</v>
      </c>
      <c r="C38" s="532"/>
      <c r="D38" s="406"/>
      <c r="E38" s="407"/>
      <c r="F38" s="407"/>
      <c r="G38" s="407"/>
      <c r="H38" s="407"/>
      <c r="I38" s="407"/>
      <c r="J38" s="407"/>
      <c r="K38" s="407"/>
      <c r="L38" s="407"/>
      <c r="M38" s="407"/>
      <c r="N38" s="407"/>
      <c r="O38" s="407"/>
      <c r="P38" s="408"/>
      <c r="Q38" s="409"/>
      <c r="R38" s="410"/>
      <c r="S38" s="410"/>
      <c r="T38" s="410"/>
      <c r="U38" s="410"/>
      <c r="V38" s="410"/>
      <c r="W38" s="410"/>
      <c r="X38" s="411"/>
      <c r="Y38" s="406"/>
      <c r="Z38" s="407"/>
      <c r="AA38" s="407"/>
      <c r="AB38" s="408"/>
      <c r="AC38" s="406"/>
      <c r="AD38" s="407"/>
      <c r="AE38" s="407"/>
      <c r="AF38" s="408"/>
      <c r="AG38" s="406"/>
      <c r="AH38" s="407"/>
      <c r="AI38" s="407"/>
      <c r="AJ38" s="408"/>
      <c r="AK38" s="406"/>
      <c r="AL38" s="407"/>
      <c r="AM38" s="407"/>
      <c r="AN38" s="408"/>
      <c r="AO38" s="542"/>
      <c r="AP38" s="554"/>
      <c r="AQ38" s="586"/>
      <c r="AR38" s="588"/>
      <c r="AS38" s="590"/>
      <c r="BE38"/>
    </row>
    <row r="39" spans="2:57" ht="31.5" hidden="1"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c r="Z39" s="413"/>
      <c r="AA39" s="413"/>
      <c r="AB39" s="414"/>
      <c r="AC39" s="412"/>
      <c r="AD39" s="413"/>
      <c r="AE39" s="413"/>
      <c r="AF39" s="414"/>
      <c r="AG39" s="412"/>
      <c r="AH39" s="413"/>
      <c r="AI39" s="413"/>
      <c r="AJ39" s="414"/>
      <c r="AK39" s="412"/>
      <c r="AL39" s="413"/>
      <c r="AM39" s="413"/>
      <c r="AN39" s="414"/>
      <c r="AO39" s="545"/>
      <c r="AP39" s="556"/>
      <c r="AQ39" s="587"/>
      <c r="AR39" s="589"/>
      <c r="AS39" s="591"/>
      <c r="BE39"/>
    </row>
    <row r="40" spans="2:57" ht="22.5" hidden="1" customHeight="1">
      <c r="B40" s="592">
        <v>14</v>
      </c>
      <c r="C40" s="532"/>
      <c r="D40" s="406"/>
      <c r="E40" s="407"/>
      <c r="F40" s="407"/>
      <c r="G40" s="407"/>
      <c r="H40" s="407"/>
      <c r="I40" s="407"/>
      <c r="J40" s="407"/>
      <c r="K40" s="407"/>
      <c r="L40" s="407"/>
      <c r="M40" s="407"/>
      <c r="N40" s="407"/>
      <c r="O40" s="407"/>
      <c r="P40" s="408"/>
      <c r="Q40" s="409"/>
      <c r="R40" s="410"/>
      <c r="S40" s="410"/>
      <c r="T40" s="410"/>
      <c r="U40" s="410"/>
      <c r="V40" s="410"/>
      <c r="W40" s="410"/>
      <c r="X40" s="411"/>
      <c r="Y40" s="406"/>
      <c r="Z40" s="407"/>
      <c r="AA40" s="407"/>
      <c r="AB40" s="408"/>
      <c r="AC40" s="406"/>
      <c r="AD40" s="407"/>
      <c r="AE40" s="407"/>
      <c r="AF40" s="408"/>
      <c r="AG40" s="406"/>
      <c r="AH40" s="407"/>
      <c r="AI40" s="407"/>
      <c r="AJ40" s="408"/>
      <c r="AK40" s="406"/>
      <c r="AL40" s="407"/>
      <c r="AM40" s="407"/>
      <c r="AN40" s="408"/>
      <c r="AO40" s="542"/>
      <c r="AP40" s="554"/>
      <c r="AQ40" s="586"/>
      <c r="AR40" s="588"/>
      <c r="AS40" s="590"/>
      <c r="BE40"/>
    </row>
    <row r="41" spans="2:57" ht="31.5" hidden="1"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c r="Z41" s="413"/>
      <c r="AA41" s="413"/>
      <c r="AB41" s="414"/>
      <c r="AC41" s="412"/>
      <c r="AD41" s="413"/>
      <c r="AE41" s="413"/>
      <c r="AF41" s="414"/>
      <c r="AG41" s="412"/>
      <c r="AH41" s="413"/>
      <c r="AI41" s="413"/>
      <c r="AJ41" s="414"/>
      <c r="AK41" s="412"/>
      <c r="AL41" s="413"/>
      <c r="AM41" s="413"/>
      <c r="AN41" s="414"/>
      <c r="AO41" s="545"/>
      <c r="AP41" s="556"/>
      <c r="AQ41" s="587"/>
      <c r="AR41" s="589"/>
      <c r="AS41" s="591"/>
      <c r="BE41"/>
    </row>
    <row r="42" spans="2:57" ht="22.5" hidden="1" customHeight="1">
      <c r="B42" s="592">
        <v>15</v>
      </c>
      <c r="C42" s="532"/>
      <c r="D42" s="406"/>
      <c r="E42" s="407"/>
      <c r="F42" s="407"/>
      <c r="G42" s="407"/>
      <c r="H42" s="407"/>
      <c r="I42" s="407"/>
      <c r="J42" s="407"/>
      <c r="K42" s="407"/>
      <c r="L42" s="407"/>
      <c r="M42" s="407"/>
      <c r="N42" s="407"/>
      <c r="O42" s="407"/>
      <c r="P42" s="408"/>
      <c r="Q42" s="409"/>
      <c r="R42" s="410"/>
      <c r="S42" s="410"/>
      <c r="T42" s="410"/>
      <c r="U42" s="410"/>
      <c r="V42" s="410"/>
      <c r="W42" s="410"/>
      <c r="X42" s="411"/>
      <c r="Y42" s="406"/>
      <c r="Z42" s="407"/>
      <c r="AA42" s="407"/>
      <c r="AB42" s="408"/>
      <c r="AC42" s="406"/>
      <c r="AD42" s="407"/>
      <c r="AE42" s="407"/>
      <c r="AF42" s="408"/>
      <c r="AG42" s="406"/>
      <c r="AH42" s="407"/>
      <c r="AI42" s="407"/>
      <c r="AJ42" s="408"/>
      <c r="AK42" s="406"/>
      <c r="AL42" s="407"/>
      <c r="AM42" s="407"/>
      <c r="AN42" s="408"/>
      <c r="AO42" s="542"/>
      <c r="AP42" s="554"/>
      <c r="AQ42" s="586"/>
      <c r="AR42" s="588"/>
      <c r="AS42" s="590"/>
      <c r="BE42"/>
    </row>
    <row r="43" spans="2:57" ht="31.5" hidden="1"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c r="Z43" s="413"/>
      <c r="AA43" s="413"/>
      <c r="AB43" s="414"/>
      <c r="AC43" s="412"/>
      <c r="AD43" s="413"/>
      <c r="AE43" s="413"/>
      <c r="AF43" s="414"/>
      <c r="AG43" s="412"/>
      <c r="AH43" s="413"/>
      <c r="AI43" s="413"/>
      <c r="AJ43" s="414"/>
      <c r="AK43" s="412"/>
      <c r="AL43" s="413"/>
      <c r="AM43" s="413"/>
      <c r="AN43" s="414"/>
      <c r="AO43" s="545"/>
      <c r="AP43" s="556"/>
      <c r="AQ43" s="587"/>
      <c r="AR43" s="589"/>
      <c r="AS43" s="591"/>
      <c r="BE43"/>
    </row>
    <row r="44" spans="2:57" ht="22.5" hidden="1" customHeight="1">
      <c r="B44" s="592">
        <v>16</v>
      </c>
      <c r="C44" s="532"/>
      <c r="D44" s="406"/>
      <c r="E44" s="407"/>
      <c r="F44" s="407"/>
      <c r="G44" s="407"/>
      <c r="H44" s="407"/>
      <c r="I44" s="407"/>
      <c r="J44" s="407"/>
      <c r="K44" s="407"/>
      <c r="L44" s="407"/>
      <c r="M44" s="407"/>
      <c r="N44" s="407"/>
      <c r="O44" s="407"/>
      <c r="P44" s="408"/>
      <c r="Q44" s="409"/>
      <c r="R44" s="410"/>
      <c r="S44" s="410"/>
      <c r="T44" s="410"/>
      <c r="U44" s="410"/>
      <c r="V44" s="410"/>
      <c r="W44" s="410"/>
      <c r="X44" s="411"/>
      <c r="Y44" s="406"/>
      <c r="Z44" s="407"/>
      <c r="AA44" s="407"/>
      <c r="AB44" s="408"/>
      <c r="AC44" s="406"/>
      <c r="AD44" s="407"/>
      <c r="AE44" s="407"/>
      <c r="AF44" s="408"/>
      <c r="AG44" s="406"/>
      <c r="AH44" s="407"/>
      <c r="AI44" s="407"/>
      <c r="AJ44" s="408"/>
      <c r="AK44" s="406"/>
      <c r="AL44" s="407"/>
      <c r="AM44" s="407"/>
      <c r="AN44" s="408"/>
      <c r="AO44" s="542"/>
      <c r="AP44" s="554"/>
      <c r="AQ44" s="586"/>
      <c r="AR44" s="588"/>
      <c r="AS44" s="590"/>
      <c r="BE44"/>
    </row>
    <row r="45" spans="2:57" ht="31.5" hidden="1"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c r="Z45" s="413"/>
      <c r="AA45" s="413"/>
      <c r="AB45" s="414"/>
      <c r="AC45" s="412"/>
      <c r="AD45" s="413"/>
      <c r="AE45" s="413"/>
      <c r="AF45" s="414"/>
      <c r="AG45" s="412"/>
      <c r="AH45" s="413"/>
      <c r="AI45" s="413"/>
      <c r="AJ45" s="414"/>
      <c r="AK45" s="412"/>
      <c r="AL45" s="413"/>
      <c r="AM45" s="413"/>
      <c r="AN45" s="414"/>
      <c r="AO45" s="545"/>
      <c r="AP45" s="556"/>
      <c r="AQ45" s="587"/>
      <c r="AR45" s="589"/>
      <c r="AS45" s="591"/>
      <c r="BE45"/>
    </row>
    <row r="46" spans="2:57" ht="22.5" hidden="1" customHeight="1">
      <c r="B46" s="592">
        <v>17</v>
      </c>
      <c r="C46" s="532"/>
      <c r="D46" s="406"/>
      <c r="E46" s="407"/>
      <c r="F46" s="407"/>
      <c r="G46" s="407"/>
      <c r="H46" s="407"/>
      <c r="I46" s="407"/>
      <c r="J46" s="407"/>
      <c r="K46" s="407"/>
      <c r="L46" s="407"/>
      <c r="M46" s="407"/>
      <c r="N46" s="407"/>
      <c r="O46" s="407"/>
      <c r="P46" s="408"/>
      <c r="Q46" s="409"/>
      <c r="R46" s="410"/>
      <c r="S46" s="410"/>
      <c r="T46" s="410"/>
      <c r="U46" s="410"/>
      <c r="V46" s="410"/>
      <c r="W46" s="410"/>
      <c r="X46" s="411"/>
      <c r="Y46" s="406"/>
      <c r="Z46" s="407"/>
      <c r="AA46" s="407"/>
      <c r="AB46" s="408"/>
      <c r="AC46" s="406"/>
      <c r="AD46" s="407"/>
      <c r="AE46" s="407"/>
      <c r="AF46" s="408"/>
      <c r="AG46" s="406"/>
      <c r="AH46" s="407"/>
      <c r="AI46" s="407"/>
      <c r="AJ46" s="408"/>
      <c r="AK46" s="406"/>
      <c r="AL46" s="407"/>
      <c r="AM46" s="407"/>
      <c r="AN46" s="408"/>
      <c r="AO46" s="542"/>
      <c r="AP46" s="554"/>
      <c r="AQ46" s="586"/>
      <c r="AR46" s="588"/>
      <c r="AS46" s="590"/>
      <c r="BE46"/>
    </row>
    <row r="47" spans="2:57" ht="31.5" hidden="1"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c r="Z47" s="413"/>
      <c r="AA47" s="413"/>
      <c r="AB47" s="414"/>
      <c r="AC47" s="412"/>
      <c r="AD47" s="413"/>
      <c r="AE47" s="413"/>
      <c r="AF47" s="414"/>
      <c r="AG47" s="412"/>
      <c r="AH47" s="413"/>
      <c r="AI47" s="413"/>
      <c r="AJ47" s="414"/>
      <c r="AK47" s="412"/>
      <c r="AL47" s="413"/>
      <c r="AM47" s="413"/>
      <c r="AN47" s="414"/>
      <c r="AO47" s="545"/>
      <c r="AP47" s="556"/>
      <c r="AQ47" s="587"/>
      <c r="AR47" s="589"/>
      <c r="AS47" s="591"/>
      <c r="BE47"/>
    </row>
    <row r="48" spans="2:57" ht="22.5" hidden="1" customHeight="1">
      <c r="B48" s="592">
        <v>18</v>
      </c>
      <c r="C48" s="532"/>
      <c r="D48" s="406"/>
      <c r="E48" s="407"/>
      <c r="F48" s="407"/>
      <c r="G48" s="407"/>
      <c r="H48" s="407"/>
      <c r="I48" s="407"/>
      <c r="J48" s="407"/>
      <c r="K48" s="407"/>
      <c r="L48" s="407"/>
      <c r="M48" s="407"/>
      <c r="N48" s="407"/>
      <c r="O48" s="407"/>
      <c r="P48" s="408"/>
      <c r="Q48" s="409"/>
      <c r="R48" s="410"/>
      <c r="S48" s="410"/>
      <c r="T48" s="410"/>
      <c r="U48" s="410"/>
      <c r="V48" s="410"/>
      <c r="W48" s="410"/>
      <c r="X48" s="411"/>
      <c r="Y48" s="406"/>
      <c r="Z48" s="407"/>
      <c r="AA48" s="407"/>
      <c r="AB48" s="408"/>
      <c r="AC48" s="406"/>
      <c r="AD48" s="407"/>
      <c r="AE48" s="407"/>
      <c r="AF48" s="408"/>
      <c r="AG48" s="406"/>
      <c r="AH48" s="407"/>
      <c r="AI48" s="407"/>
      <c r="AJ48" s="408"/>
      <c r="AK48" s="406"/>
      <c r="AL48" s="407"/>
      <c r="AM48" s="407"/>
      <c r="AN48" s="408"/>
      <c r="AO48" s="542"/>
      <c r="AP48" s="554"/>
      <c r="AQ48" s="586"/>
      <c r="AR48" s="588"/>
      <c r="AS48" s="590"/>
      <c r="BE48"/>
    </row>
    <row r="49" spans="2:57" ht="31.5" hidden="1"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c r="Z49" s="413"/>
      <c r="AA49" s="413"/>
      <c r="AB49" s="414"/>
      <c r="AC49" s="412"/>
      <c r="AD49" s="413"/>
      <c r="AE49" s="413"/>
      <c r="AF49" s="414"/>
      <c r="AG49" s="412"/>
      <c r="AH49" s="413"/>
      <c r="AI49" s="413"/>
      <c r="AJ49" s="414"/>
      <c r="AK49" s="412"/>
      <c r="AL49" s="413"/>
      <c r="AM49" s="413"/>
      <c r="AN49" s="414"/>
      <c r="AO49" s="545"/>
      <c r="AP49" s="556"/>
      <c r="AQ49" s="587"/>
      <c r="AR49" s="589"/>
      <c r="AS49" s="591"/>
      <c r="BE49"/>
    </row>
    <row r="50" spans="2:57" ht="22.5" hidden="1" customHeight="1">
      <c r="B50" s="592">
        <v>19</v>
      </c>
      <c r="C50" s="532"/>
      <c r="D50" s="406"/>
      <c r="E50" s="407"/>
      <c r="F50" s="407"/>
      <c r="G50" s="407"/>
      <c r="H50" s="407"/>
      <c r="I50" s="407"/>
      <c r="J50" s="407"/>
      <c r="K50" s="407"/>
      <c r="L50" s="407"/>
      <c r="M50" s="407"/>
      <c r="N50" s="407"/>
      <c r="O50" s="407"/>
      <c r="P50" s="408"/>
      <c r="Q50" s="409"/>
      <c r="R50" s="410"/>
      <c r="S50" s="410"/>
      <c r="T50" s="410"/>
      <c r="U50" s="410"/>
      <c r="V50" s="410"/>
      <c r="W50" s="410"/>
      <c r="X50" s="411"/>
      <c r="Y50" s="406"/>
      <c r="Z50" s="407"/>
      <c r="AA50" s="407"/>
      <c r="AB50" s="408"/>
      <c r="AC50" s="406"/>
      <c r="AD50" s="407"/>
      <c r="AE50" s="407"/>
      <c r="AF50" s="408"/>
      <c r="AG50" s="406"/>
      <c r="AH50" s="407"/>
      <c r="AI50" s="407"/>
      <c r="AJ50" s="408"/>
      <c r="AK50" s="406"/>
      <c r="AL50" s="407"/>
      <c r="AM50" s="407"/>
      <c r="AN50" s="408"/>
      <c r="AO50" s="542"/>
      <c r="AP50" s="554"/>
      <c r="AQ50" s="586"/>
      <c r="AR50" s="588"/>
      <c r="AS50" s="590"/>
      <c r="BE50"/>
    </row>
    <row r="51" spans="2:57" ht="31.5" hidden="1"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c r="Z51" s="413"/>
      <c r="AA51" s="413"/>
      <c r="AB51" s="414"/>
      <c r="AC51" s="412"/>
      <c r="AD51" s="413"/>
      <c r="AE51" s="413"/>
      <c r="AF51" s="414"/>
      <c r="AG51" s="412"/>
      <c r="AH51" s="413"/>
      <c r="AI51" s="413"/>
      <c r="AJ51" s="414"/>
      <c r="AK51" s="412"/>
      <c r="AL51" s="413"/>
      <c r="AM51" s="413"/>
      <c r="AN51" s="414"/>
      <c r="AO51" s="545"/>
      <c r="AP51" s="556"/>
      <c r="AQ51" s="587"/>
      <c r="AR51" s="589"/>
      <c r="AS51" s="591"/>
      <c r="BE51"/>
    </row>
    <row r="52" spans="2:57" ht="22.5" hidden="1" customHeight="1">
      <c r="B52" s="592">
        <v>20</v>
      </c>
      <c r="C52" s="532"/>
      <c r="D52" s="406"/>
      <c r="E52" s="407"/>
      <c r="F52" s="407"/>
      <c r="G52" s="407"/>
      <c r="H52" s="407"/>
      <c r="I52" s="407"/>
      <c r="J52" s="407"/>
      <c r="K52" s="407"/>
      <c r="L52" s="407"/>
      <c r="M52" s="407"/>
      <c r="N52" s="407"/>
      <c r="O52" s="407"/>
      <c r="P52" s="408"/>
      <c r="Q52" s="409"/>
      <c r="R52" s="410"/>
      <c r="S52" s="410"/>
      <c r="T52" s="410"/>
      <c r="U52" s="410"/>
      <c r="V52" s="410"/>
      <c r="W52" s="410"/>
      <c r="X52" s="411"/>
      <c r="Y52" s="406"/>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hidden="1"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hidden="1" customHeight="1">
      <c r="B54" s="592">
        <v>21</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hidden="1" customHeight="1">
      <c r="B56" s="592">
        <v>22</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31.5" hidden="1"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hidden="1" customHeight="1">
      <c r="B58" s="592">
        <v>23</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24</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25</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26</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27</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28</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29</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c r="B71" s="592"/>
      <c r="C71" s="532"/>
      <c r="D71" s="412"/>
      <c r="E71" s="413"/>
      <c r="F71" s="413"/>
      <c r="G71" s="413"/>
      <c r="H71" s="413"/>
      <c r="I71" s="413"/>
      <c r="J71" s="413"/>
      <c r="K71" s="413"/>
      <c r="L71" s="413"/>
      <c r="M71" s="413"/>
      <c r="N71" s="413"/>
      <c r="O71" s="413"/>
      <c r="P71" s="414"/>
      <c r="Q71" s="412"/>
      <c r="R71" s="413"/>
      <c r="S71" s="413"/>
      <c r="T71" s="413"/>
      <c r="U71" s="413"/>
      <c r="V71" s="413"/>
      <c r="W71" s="413"/>
      <c r="X71" s="414"/>
      <c r="Y71" s="412"/>
      <c r="Z71" s="413"/>
      <c r="AA71" s="413"/>
      <c r="AB71" s="414"/>
      <c r="AC71" s="412"/>
      <c r="AD71" s="413"/>
      <c r="AE71" s="413"/>
      <c r="AF71" s="414"/>
      <c r="AG71" s="412"/>
      <c r="AH71" s="413"/>
      <c r="AI71" s="413"/>
      <c r="AJ71" s="414"/>
      <c r="AK71" s="412"/>
      <c r="AL71" s="413"/>
      <c r="AM71" s="413"/>
      <c r="AN71" s="414"/>
      <c r="AO71" s="545"/>
      <c r="AP71" s="556"/>
      <c r="AQ71" s="587"/>
      <c r="AR71" s="589"/>
      <c r="AS71" s="591"/>
      <c r="BE71"/>
    </row>
    <row r="72" spans="2:57" ht="22.5" hidden="1" customHeight="1">
      <c r="B72" s="592">
        <v>30</v>
      </c>
      <c r="C72" s="532"/>
      <c r="D72" s="406"/>
      <c r="E72" s="407"/>
      <c r="F72" s="407"/>
      <c r="G72" s="407"/>
      <c r="H72" s="407"/>
      <c r="I72" s="407"/>
      <c r="J72" s="407"/>
      <c r="K72" s="407"/>
      <c r="L72" s="407"/>
      <c r="M72" s="407"/>
      <c r="N72" s="407"/>
      <c r="O72" s="407"/>
      <c r="P72" s="408"/>
      <c r="Q72" s="409"/>
      <c r="R72" s="410"/>
      <c r="S72" s="410"/>
      <c r="T72" s="410"/>
      <c r="U72" s="410"/>
      <c r="V72" s="410"/>
      <c r="W72" s="410"/>
      <c r="X72" s="411"/>
      <c r="Y72" s="406"/>
      <c r="Z72" s="407"/>
      <c r="AA72" s="407"/>
      <c r="AB72" s="408"/>
      <c r="AC72" s="406"/>
      <c r="AD72" s="407"/>
      <c r="AE72" s="407"/>
      <c r="AF72" s="408"/>
      <c r="AG72" s="406"/>
      <c r="AH72" s="407"/>
      <c r="AI72" s="407"/>
      <c r="AJ72" s="408"/>
      <c r="AK72" s="406"/>
      <c r="AL72" s="407"/>
      <c r="AM72" s="407"/>
      <c r="AN72" s="408"/>
      <c r="AO72" s="542"/>
      <c r="AP72" s="554"/>
      <c r="AQ72" s="586"/>
      <c r="AR72" s="588"/>
      <c r="AS72" s="590"/>
      <c r="BE72"/>
    </row>
    <row r="73" spans="2:57" ht="31.5" hidden="1" customHeight="1" thickBot="1">
      <c r="B73" s="610"/>
      <c r="C73" s="611"/>
      <c r="D73" s="581"/>
      <c r="E73" s="582"/>
      <c r="F73" s="582"/>
      <c r="G73" s="582"/>
      <c r="H73" s="582"/>
      <c r="I73" s="582"/>
      <c r="J73" s="582"/>
      <c r="K73" s="582"/>
      <c r="L73" s="582"/>
      <c r="M73" s="582"/>
      <c r="N73" s="582"/>
      <c r="O73" s="582"/>
      <c r="P73" s="583"/>
      <c r="Q73" s="412"/>
      <c r="R73" s="413"/>
      <c r="S73" s="413"/>
      <c r="T73" s="413"/>
      <c r="U73" s="413"/>
      <c r="V73" s="413"/>
      <c r="W73" s="413"/>
      <c r="X73" s="414"/>
      <c r="Y73" s="581"/>
      <c r="Z73" s="582"/>
      <c r="AA73" s="582"/>
      <c r="AB73" s="583"/>
      <c r="AC73" s="581"/>
      <c r="AD73" s="582"/>
      <c r="AE73" s="582"/>
      <c r="AF73" s="583"/>
      <c r="AG73" s="581"/>
      <c r="AH73" s="582"/>
      <c r="AI73" s="582"/>
      <c r="AJ73" s="583"/>
      <c r="AK73" s="581"/>
      <c r="AL73" s="582"/>
      <c r="AM73" s="582"/>
      <c r="AN73" s="583"/>
      <c r="AO73" s="481"/>
      <c r="AP73" s="606"/>
      <c r="AQ73" s="607"/>
      <c r="AR73" s="608"/>
      <c r="AS73" s="609"/>
      <c r="BE73"/>
    </row>
    <row r="74" spans="2:57" ht="15.75" hidden="1" thickBot="1">
      <c r="B74" s="612" t="s">
        <v>33</v>
      </c>
      <c r="C74" s="613"/>
      <c r="D74" s="613"/>
      <c r="E74" s="614"/>
      <c r="F74" s="615" t="s">
        <v>2</v>
      </c>
      <c r="G74" s="613"/>
      <c r="H74" s="613"/>
      <c r="I74" s="613"/>
      <c r="J74" s="613"/>
      <c r="K74" s="613"/>
      <c r="L74" s="613"/>
      <c r="M74" s="613"/>
      <c r="N74" s="613"/>
      <c r="O74" s="613"/>
      <c r="P74" s="613"/>
      <c r="Q74" s="613"/>
      <c r="R74" s="613"/>
      <c r="S74" s="613"/>
      <c r="T74" s="613"/>
      <c r="U74" s="614"/>
      <c r="V74" s="615" t="s">
        <v>3</v>
      </c>
      <c r="W74" s="613"/>
      <c r="X74" s="614"/>
      <c r="Y74" s="615" t="s">
        <v>34</v>
      </c>
      <c r="Z74" s="613"/>
      <c r="AA74" s="614"/>
      <c r="AB74" s="615" t="s">
        <v>35</v>
      </c>
      <c r="AC74" s="613"/>
      <c r="AD74" s="613"/>
      <c r="AE74" s="613"/>
      <c r="AF74" s="613"/>
      <c r="AG74" s="613"/>
      <c r="AH74" s="613"/>
      <c r="AI74" s="613"/>
      <c r="AJ74" s="613"/>
      <c r="AK74" s="613"/>
      <c r="AL74" s="613"/>
      <c r="AM74" s="613"/>
      <c r="AN74" s="613"/>
      <c r="AO74" s="613"/>
      <c r="AP74" s="613"/>
      <c r="AQ74" s="613"/>
      <c r="AR74" s="613"/>
      <c r="AS74" s="616"/>
      <c r="BE74"/>
    </row>
    <row r="75" spans="2:57" ht="24.75" hidden="1" customHeight="1">
      <c r="B75" s="617"/>
      <c r="C75" s="618"/>
      <c r="D75" s="618"/>
      <c r="E75" s="619"/>
      <c r="F75" s="620"/>
      <c r="G75" s="618"/>
      <c r="H75" s="618"/>
      <c r="I75" s="618"/>
      <c r="J75" s="618"/>
      <c r="K75" s="618"/>
      <c r="L75" s="618"/>
      <c r="M75" s="618"/>
      <c r="N75" s="618"/>
      <c r="O75" s="618"/>
      <c r="P75" s="618"/>
      <c r="Q75" s="618"/>
      <c r="R75" s="618"/>
      <c r="S75" s="618"/>
      <c r="T75" s="618"/>
      <c r="U75" s="619"/>
      <c r="V75" s="620"/>
      <c r="W75" s="618"/>
      <c r="X75" s="619"/>
      <c r="Y75" s="620"/>
      <c r="Z75" s="618"/>
      <c r="AA75" s="619"/>
      <c r="AB75" s="620"/>
      <c r="AC75" s="618"/>
      <c r="AD75" s="618"/>
      <c r="AE75" s="618"/>
      <c r="AF75" s="618"/>
      <c r="AG75" s="618"/>
      <c r="AH75" s="618"/>
      <c r="AI75" s="618"/>
      <c r="AJ75" s="618"/>
      <c r="AK75" s="618"/>
      <c r="AL75" s="618"/>
      <c r="AM75" s="618"/>
      <c r="AN75" s="618"/>
      <c r="AO75" s="618"/>
      <c r="AP75" s="618"/>
      <c r="AQ75" s="618"/>
      <c r="AR75" s="618"/>
      <c r="AS75" s="621"/>
      <c r="BE75"/>
    </row>
    <row r="76" spans="2:57" ht="24.75" hidden="1" customHeight="1">
      <c r="B76" s="622"/>
      <c r="C76" s="623"/>
      <c r="D76" s="623"/>
      <c r="E76" s="624"/>
      <c r="F76" s="625"/>
      <c r="G76" s="623"/>
      <c r="H76" s="623"/>
      <c r="I76" s="623"/>
      <c r="J76" s="623"/>
      <c r="K76" s="623"/>
      <c r="L76" s="623"/>
      <c r="M76" s="623"/>
      <c r="N76" s="623"/>
      <c r="O76" s="623"/>
      <c r="P76" s="623"/>
      <c r="Q76" s="623"/>
      <c r="R76" s="623"/>
      <c r="S76" s="623"/>
      <c r="T76" s="623"/>
      <c r="U76" s="624"/>
      <c r="V76" s="625"/>
      <c r="W76" s="623"/>
      <c r="X76" s="624"/>
      <c r="Y76" s="625"/>
      <c r="Z76" s="623"/>
      <c r="AA76" s="624"/>
      <c r="AB76" s="625"/>
      <c r="AC76" s="623"/>
      <c r="AD76" s="623"/>
      <c r="AE76" s="623"/>
      <c r="AF76" s="623"/>
      <c r="AG76" s="623"/>
      <c r="AH76" s="623"/>
      <c r="AI76" s="623"/>
      <c r="AJ76" s="623"/>
      <c r="AK76" s="623"/>
      <c r="AL76" s="623"/>
      <c r="AM76" s="623"/>
      <c r="AN76" s="623"/>
      <c r="AO76" s="623"/>
      <c r="AP76" s="623"/>
      <c r="AQ76" s="623"/>
      <c r="AR76" s="623"/>
      <c r="AS76" s="626"/>
      <c r="BE76"/>
    </row>
    <row r="77" spans="2:57" ht="24.75" hidden="1" customHeight="1">
      <c r="B77" s="622"/>
      <c r="C77" s="623"/>
      <c r="D77" s="623"/>
      <c r="E77" s="624"/>
      <c r="F77" s="625"/>
      <c r="G77" s="623"/>
      <c r="H77" s="623"/>
      <c r="I77" s="623"/>
      <c r="J77" s="623"/>
      <c r="K77" s="623"/>
      <c r="L77" s="623"/>
      <c r="M77" s="623"/>
      <c r="N77" s="623"/>
      <c r="O77" s="623"/>
      <c r="P77" s="623"/>
      <c r="Q77" s="623"/>
      <c r="R77" s="623"/>
      <c r="S77" s="623"/>
      <c r="T77" s="623"/>
      <c r="U77" s="624"/>
      <c r="V77" s="625"/>
      <c r="W77" s="623"/>
      <c r="X77" s="624"/>
      <c r="Y77" s="625"/>
      <c r="Z77" s="623"/>
      <c r="AA77" s="624"/>
      <c r="AB77" s="625"/>
      <c r="AC77" s="623"/>
      <c r="AD77" s="623"/>
      <c r="AE77" s="623"/>
      <c r="AF77" s="623"/>
      <c r="AG77" s="623"/>
      <c r="AH77" s="623"/>
      <c r="AI77" s="623"/>
      <c r="AJ77" s="623"/>
      <c r="AK77" s="623"/>
      <c r="AL77" s="623"/>
      <c r="AM77" s="623"/>
      <c r="AN77" s="623"/>
      <c r="AO77" s="623"/>
      <c r="AP77" s="623"/>
      <c r="AQ77" s="623"/>
      <c r="AR77" s="623"/>
      <c r="AS77" s="626"/>
      <c r="BE77"/>
    </row>
    <row r="78" spans="2:57" ht="24.75" hidden="1" customHeight="1">
      <c r="B78" s="622"/>
      <c r="C78" s="623"/>
      <c r="D78" s="623"/>
      <c r="E78" s="624"/>
      <c r="F78" s="625"/>
      <c r="G78" s="623"/>
      <c r="H78" s="623"/>
      <c r="I78" s="623"/>
      <c r="J78" s="623"/>
      <c r="K78" s="623"/>
      <c r="L78" s="623"/>
      <c r="M78" s="623"/>
      <c r="N78" s="623"/>
      <c r="O78" s="623"/>
      <c r="P78" s="623"/>
      <c r="Q78" s="623"/>
      <c r="R78" s="623"/>
      <c r="S78" s="623"/>
      <c r="T78" s="623"/>
      <c r="U78" s="624"/>
      <c r="V78" s="625"/>
      <c r="W78" s="623"/>
      <c r="X78" s="624"/>
      <c r="Y78" s="625"/>
      <c r="Z78" s="623"/>
      <c r="AA78" s="624"/>
      <c r="AB78" s="625"/>
      <c r="AC78" s="623"/>
      <c r="AD78" s="623"/>
      <c r="AE78" s="623"/>
      <c r="AF78" s="623"/>
      <c r="AG78" s="623"/>
      <c r="AH78" s="623"/>
      <c r="AI78" s="623"/>
      <c r="AJ78" s="623"/>
      <c r="AK78" s="623"/>
      <c r="AL78" s="623"/>
      <c r="AM78" s="623"/>
      <c r="AN78" s="623"/>
      <c r="AO78" s="623"/>
      <c r="AP78" s="623"/>
      <c r="AQ78" s="623"/>
      <c r="AR78" s="623"/>
      <c r="AS78" s="626"/>
      <c r="BE78"/>
    </row>
    <row r="79" spans="2:57" ht="24.75" hidden="1" customHeight="1">
      <c r="B79" s="622"/>
      <c r="C79" s="623"/>
      <c r="D79" s="623"/>
      <c r="E79" s="624"/>
      <c r="F79" s="625"/>
      <c r="G79" s="623"/>
      <c r="H79" s="623"/>
      <c r="I79" s="623"/>
      <c r="J79" s="623"/>
      <c r="K79" s="623"/>
      <c r="L79" s="623"/>
      <c r="M79" s="623"/>
      <c r="N79" s="623"/>
      <c r="O79" s="623"/>
      <c r="P79" s="623"/>
      <c r="Q79" s="623"/>
      <c r="R79" s="623"/>
      <c r="S79" s="623"/>
      <c r="T79" s="623"/>
      <c r="U79" s="624"/>
      <c r="V79" s="625"/>
      <c r="W79" s="623"/>
      <c r="X79" s="624"/>
      <c r="Y79" s="625"/>
      <c r="Z79" s="623"/>
      <c r="AA79" s="624"/>
      <c r="AB79" s="625"/>
      <c r="AC79" s="623"/>
      <c r="AD79" s="623"/>
      <c r="AE79" s="623"/>
      <c r="AF79" s="623"/>
      <c r="AG79" s="623"/>
      <c r="AH79" s="623"/>
      <c r="AI79" s="623"/>
      <c r="AJ79" s="623"/>
      <c r="AK79" s="623"/>
      <c r="AL79" s="623"/>
      <c r="AM79" s="623"/>
      <c r="AN79" s="623"/>
      <c r="AO79" s="623"/>
      <c r="AP79" s="623"/>
      <c r="AQ79" s="623"/>
      <c r="AR79" s="623"/>
      <c r="AS79" s="626"/>
      <c r="BE79"/>
    </row>
    <row r="80" spans="2:57" ht="24.75" hidden="1" customHeight="1" thickBot="1">
      <c r="B80" s="622"/>
      <c r="C80" s="623"/>
      <c r="D80" s="623"/>
      <c r="E80" s="624"/>
      <c r="F80" s="625"/>
      <c r="G80" s="623"/>
      <c r="H80" s="623"/>
      <c r="I80" s="623"/>
      <c r="J80" s="623"/>
      <c r="K80" s="623"/>
      <c r="L80" s="623"/>
      <c r="M80" s="623"/>
      <c r="N80" s="623"/>
      <c r="O80" s="623"/>
      <c r="P80" s="623"/>
      <c r="Q80" s="623"/>
      <c r="R80" s="623"/>
      <c r="S80" s="623"/>
      <c r="T80" s="623"/>
      <c r="U80" s="624"/>
      <c r="V80" s="625"/>
      <c r="W80" s="623"/>
      <c r="X80" s="624"/>
      <c r="Y80" s="625"/>
      <c r="Z80" s="623"/>
      <c r="AA80" s="624"/>
      <c r="AB80" s="625"/>
      <c r="AC80" s="623"/>
      <c r="AD80" s="623"/>
      <c r="AE80" s="623"/>
      <c r="AF80" s="623"/>
      <c r="AG80" s="623"/>
      <c r="AH80" s="623"/>
      <c r="AI80" s="623"/>
      <c r="AJ80" s="623"/>
      <c r="AK80" s="623"/>
      <c r="AL80" s="623"/>
      <c r="AM80" s="623"/>
      <c r="AN80" s="623"/>
      <c r="AO80" s="623"/>
      <c r="AP80" s="623"/>
      <c r="AQ80" s="623"/>
      <c r="AR80" s="623"/>
      <c r="AS80" s="626"/>
      <c r="BE80"/>
    </row>
    <row r="81" spans="2:57">
      <c r="B81" s="612" t="s">
        <v>36</v>
      </c>
      <c r="C81" s="613"/>
      <c r="D81" s="613"/>
      <c r="E81" s="613"/>
      <c r="F81" s="613"/>
      <c r="G81" s="613"/>
      <c r="H81" s="613"/>
      <c r="I81" s="613"/>
      <c r="J81" s="613"/>
      <c r="K81" s="613"/>
      <c r="L81" s="613"/>
      <c r="M81" s="613"/>
      <c r="N81" s="613"/>
      <c r="O81" s="613"/>
      <c r="P81" s="613"/>
      <c r="Q81" s="613"/>
      <c r="R81" s="613"/>
      <c r="S81" s="613"/>
      <c r="T81" s="613"/>
      <c r="U81" s="613"/>
      <c r="V81" s="613"/>
      <c r="W81" s="613"/>
      <c r="X81" s="613"/>
      <c r="Y81" s="613"/>
      <c r="Z81" s="613"/>
      <c r="AA81" s="613"/>
      <c r="AB81" s="613"/>
      <c r="AC81" s="613"/>
      <c r="AD81" s="613"/>
      <c r="AE81" s="613"/>
      <c r="AF81" s="613"/>
      <c r="AG81" s="613"/>
      <c r="AH81" s="613"/>
      <c r="AI81" s="613"/>
      <c r="AJ81" s="613"/>
      <c r="AK81" s="613"/>
      <c r="AL81" s="613"/>
      <c r="AM81" s="613"/>
      <c r="AN81" s="613"/>
      <c r="AO81" s="613"/>
      <c r="AP81" s="613"/>
      <c r="AQ81" s="613"/>
      <c r="AR81" s="613"/>
      <c r="AS81" s="616"/>
      <c r="BE81"/>
    </row>
    <row r="82" spans="2:57" ht="53.25" customHeight="1" thickBot="1">
      <c r="B82" s="630"/>
      <c r="C82" s="631"/>
      <c r="D82" s="631"/>
      <c r="E82" s="631"/>
      <c r="F82" s="631"/>
      <c r="G82" s="631"/>
      <c r="H82" s="631"/>
      <c r="I82" s="631"/>
      <c r="J82" s="631"/>
      <c r="K82" s="631"/>
      <c r="L82" s="631"/>
      <c r="M82" s="631"/>
      <c r="N82" s="631"/>
      <c r="O82" s="631"/>
      <c r="P82" s="631"/>
      <c r="Q82" s="631"/>
      <c r="R82" s="631"/>
      <c r="S82" s="631"/>
      <c r="T82" s="631"/>
      <c r="U82" s="631"/>
      <c r="V82" s="631"/>
      <c r="W82" s="631"/>
      <c r="X82" s="631"/>
      <c r="Y82" s="631"/>
      <c r="Z82" s="631"/>
      <c r="AA82" s="631"/>
      <c r="AB82" s="631"/>
      <c r="AC82" s="631"/>
      <c r="AD82" s="631"/>
      <c r="AE82" s="631"/>
      <c r="AF82" s="631"/>
      <c r="AG82" s="631"/>
      <c r="AH82" s="631"/>
      <c r="AI82" s="631"/>
      <c r="AJ82" s="631"/>
      <c r="AK82" s="631"/>
      <c r="AL82" s="631"/>
      <c r="AM82" s="631"/>
      <c r="AN82" s="631"/>
      <c r="AO82" s="631"/>
      <c r="AP82" s="631"/>
      <c r="AQ82" s="631"/>
      <c r="AR82" s="631"/>
      <c r="AS82" s="632"/>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88" t="s">
        <v>44</v>
      </c>
      <c r="D84" s="386"/>
      <c r="E84" s="386"/>
      <c r="F84" s="386"/>
      <c r="G84" s="386"/>
      <c r="H84" s="386"/>
      <c r="I84" s="386"/>
      <c r="J84" s="386"/>
      <c r="K84" s="386"/>
      <c r="L84" s="386"/>
      <c r="M84" s="386"/>
      <c r="N84" s="386"/>
      <c r="O84" s="386"/>
      <c r="P84" s="386"/>
      <c r="Q84" s="386"/>
      <c r="R84" s="386"/>
      <c r="S84" s="386"/>
      <c r="T84" s="386"/>
      <c r="U84" s="386"/>
      <c r="V84" s="386"/>
      <c r="W84" s="387"/>
      <c r="X84" s="406" t="s">
        <v>1706</v>
      </c>
      <c r="Y84" s="407"/>
      <c r="Z84" s="407"/>
      <c r="AA84" s="407"/>
      <c r="AB84" s="407"/>
      <c r="AC84" s="407"/>
      <c r="AD84" s="407"/>
      <c r="AE84" s="407"/>
      <c r="AF84" s="407"/>
      <c r="AG84" s="407"/>
      <c r="AH84" s="407"/>
      <c r="AI84" s="407"/>
      <c r="AJ84" s="407"/>
      <c r="AK84" s="407"/>
      <c r="AL84" s="407"/>
      <c r="AM84" s="407"/>
      <c r="AN84" s="407"/>
      <c r="AO84" s="407"/>
      <c r="AP84" s="407"/>
      <c r="AQ84" s="407"/>
      <c r="AR84" s="408"/>
      <c r="AS84" s="8"/>
      <c r="BE84"/>
    </row>
    <row r="85" spans="2:57" ht="46.5" customHeight="1">
      <c r="B85" s="10"/>
      <c r="C85" s="473" t="s">
        <v>40</v>
      </c>
      <c r="D85" s="438"/>
      <c r="E85" s="438"/>
      <c r="F85" s="438"/>
      <c r="G85" s="438"/>
      <c r="H85" s="438"/>
      <c r="I85" s="449"/>
      <c r="J85" s="473" t="s">
        <v>41</v>
      </c>
      <c r="K85" s="438"/>
      <c r="L85" s="438"/>
      <c r="M85" s="438"/>
      <c r="N85" s="438"/>
      <c r="O85" s="438"/>
      <c r="P85" s="449"/>
      <c r="Q85" s="473" t="s">
        <v>42</v>
      </c>
      <c r="R85" s="438"/>
      <c r="S85" s="438"/>
      <c r="T85" s="438"/>
      <c r="U85" s="438"/>
      <c r="V85" s="438"/>
      <c r="W85" s="449"/>
      <c r="X85" s="473" t="s">
        <v>40</v>
      </c>
      <c r="Y85" s="438"/>
      <c r="Z85" s="438"/>
      <c r="AA85" s="438"/>
      <c r="AB85" s="438"/>
      <c r="AC85" s="438"/>
      <c r="AD85" s="449"/>
      <c r="AE85" s="473" t="s">
        <v>41</v>
      </c>
      <c r="AF85" s="438"/>
      <c r="AG85" s="438"/>
      <c r="AH85" s="438"/>
      <c r="AI85" s="438"/>
      <c r="AJ85" s="438"/>
      <c r="AK85" s="449"/>
      <c r="AL85" s="473" t="s">
        <v>42</v>
      </c>
      <c r="AM85" s="438"/>
      <c r="AN85" s="438"/>
      <c r="AO85" s="438"/>
      <c r="AP85" s="438"/>
      <c r="AQ85" s="438"/>
      <c r="AR85" s="449"/>
      <c r="AS85" s="11"/>
      <c r="BE85"/>
    </row>
    <row r="86" spans="2:57" ht="46.5" customHeight="1">
      <c r="B86" s="10"/>
      <c r="C86" s="517" t="str">
        <f>'Lot Register'!$U$13</f>
        <v>Jan van Wyk</v>
      </c>
      <c r="D86" s="518"/>
      <c r="E86" s="518"/>
      <c r="F86" s="518"/>
      <c r="G86" s="518"/>
      <c r="H86" s="518"/>
      <c r="I86" s="519"/>
      <c r="J86" s="517"/>
      <c r="K86" s="518"/>
      <c r="L86" s="518"/>
      <c r="M86" s="518"/>
      <c r="N86" s="518"/>
      <c r="O86" s="518"/>
      <c r="P86" s="519"/>
      <c r="Q86" s="520"/>
      <c r="R86" s="521"/>
      <c r="S86" s="521"/>
      <c r="T86" s="521"/>
      <c r="U86" s="521"/>
      <c r="V86" s="521"/>
      <c r="W86" s="522"/>
      <c r="X86" s="517" t="str">
        <f>'Lot Register'!$U$12</f>
        <v>TBA</v>
      </c>
      <c r="Y86" s="518"/>
      <c r="Z86" s="518"/>
      <c r="AA86" s="518"/>
      <c r="AB86" s="518"/>
      <c r="AC86" s="518"/>
      <c r="AD86" s="519"/>
      <c r="AE86" s="517"/>
      <c r="AF86" s="518"/>
      <c r="AG86" s="518"/>
      <c r="AH86" s="518"/>
      <c r="AI86" s="518"/>
      <c r="AJ86" s="518"/>
      <c r="AK86" s="519"/>
      <c r="AL86" s="520"/>
      <c r="AM86" s="521"/>
      <c r="AN86" s="521"/>
      <c r="AO86" s="521"/>
      <c r="AP86" s="521"/>
      <c r="AQ86" s="521"/>
      <c r="AR86" s="522"/>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40">
    <mergeCell ref="J4:Z5"/>
    <mergeCell ref="AA4:AE4"/>
    <mergeCell ref="AF4:AI4"/>
    <mergeCell ref="AJ4:AS7"/>
    <mergeCell ref="AA5:AE5"/>
    <mergeCell ref="AF5:AI5"/>
    <mergeCell ref="J6:L7"/>
    <mergeCell ref="M6:P9"/>
    <mergeCell ref="Q6:AE9"/>
    <mergeCell ref="AF6:AI6"/>
    <mergeCell ref="AN8:AS11"/>
    <mergeCell ref="AF9:AI9"/>
    <mergeCell ref="AQ12:AS13"/>
    <mergeCell ref="Y13:AB13"/>
    <mergeCell ref="AK13:AN13"/>
    <mergeCell ref="AO12:AP13"/>
    <mergeCell ref="AF7:AI7"/>
    <mergeCell ref="J8:J9"/>
    <mergeCell ref="K8:K9"/>
    <mergeCell ref="L8:L9"/>
    <mergeCell ref="AF8:AI8"/>
    <mergeCell ref="AJ8:AM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AK18:AN19"/>
    <mergeCell ref="AO18:AP19"/>
    <mergeCell ref="AQ18:AQ19"/>
    <mergeCell ref="AR18:AR19"/>
    <mergeCell ref="AS18:AS19"/>
    <mergeCell ref="Y19:AB19"/>
    <mergeCell ref="B18:C19"/>
    <mergeCell ref="D18:P19"/>
    <mergeCell ref="Q18:X19"/>
    <mergeCell ref="Y18:AB18"/>
    <mergeCell ref="AC18:AJ19"/>
    <mergeCell ref="AK20:AN21"/>
    <mergeCell ref="AO20:AP21"/>
    <mergeCell ref="AQ20:AQ21"/>
    <mergeCell ref="AR20:AR21"/>
    <mergeCell ref="AS20:AS21"/>
    <mergeCell ref="Y21:AB21"/>
    <mergeCell ref="B20:C21"/>
    <mergeCell ref="D20:P21"/>
    <mergeCell ref="Q20:X21"/>
    <mergeCell ref="Y20:AB20"/>
    <mergeCell ref="AC20:AF21"/>
    <mergeCell ref="AG20:AJ21"/>
    <mergeCell ref="AK22:AN23"/>
    <mergeCell ref="AO22:AP23"/>
    <mergeCell ref="AQ22:AQ23"/>
    <mergeCell ref="AR22:AR23"/>
    <mergeCell ref="AS22:AS23"/>
    <mergeCell ref="Y23:AB23"/>
    <mergeCell ref="B22:C23"/>
    <mergeCell ref="D22:P23"/>
    <mergeCell ref="Q22:X23"/>
    <mergeCell ref="Y22:AB22"/>
    <mergeCell ref="AC22:AJ23"/>
    <mergeCell ref="AK24:AN25"/>
    <mergeCell ref="AO24:AP25"/>
    <mergeCell ref="AQ24:AQ25"/>
    <mergeCell ref="AR24:AR25"/>
    <mergeCell ref="AS24:AS25"/>
    <mergeCell ref="Y25:AB25"/>
    <mergeCell ref="B24:C25"/>
    <mergeCell ref="D24:P25"/>
    <mergeCell ref="Q24:X25"/>
    <mergeCell ref="Y24:AB24"/>
    <mergeCell ref="AC24:AJ25"/>
    <mergeCell ref="AK26:AN27"/>
    <mergeCell ref="AO26:AP27"/>
    <mergeCell ref="AQ26:AQ27"/>
    <mergeCell ref="AR26:AR27"/>
    <mergeCell ref="AS26:AS27"/>
    <mergeCell ref="Y27:AB27"/>
    <mergeCell ref="B26:C27"/>
    <mergeCell ref="D26:P27"/>
    <mergeCell ref="Q26:X27"/>
    <mergeCell ref="Y26:AB26"/>
    <mergeCell ref="AC26:AJ27"/>
    <mergeCell ref="AK28:AN29"/>
    <mergeCell ref="AO28:AP29"/>
    <mergeCell ref="AQ28:AQ29"/>
    <mergeCell ref="AR28:AR29"/>
    <mergeCell ref="AS28:AS29"/>
    <mergeCell ref="Y29:AB29"/>
    <mergeCell ref="B28:C29"/>
    <mergeCell ref="D28:P29"/>
    <mergeCell ref="Q28:X29"/>
    <mergeCell ref="Y28:AB28"/>
    <mergeCell ref="AC28:AJ29"/>
    <mergeCell ref="AK30:AN31"/>
    <mergeCell ref="AO30:AP31"/>
    <mergeCell ref="AQ30:AQ31"/>
    <mergeCell ref="AR30:AR31"/>
    <mergeCell ref="AS30:AS31"/>
    <mergeCell ref="Y31:AB31"/>
    <mergeCell ref="B30:C31"/>
    <mergeCell ref="D30:P31"/>
    <mergeCell ref="Q30:X31"/>
    <mergeCell ref="Y30:AB30"/>
    <mergeCell ref="AC30:AJ31"/>
    <mergeCell ref="AK32:AN33"/>
    <mergeCell ref="AO32:AP33"/>
    <mergeCell ref="AQ32:AQ33"/>
    <mergeCell ref="AR32:AR33"/>
    <mergeCell ref="AS32:AS33"/>
    <mergeCell ref="Y33:AB33"/>
    <mergeCell ref="B32:C33"/>
    <mergeCell ref="D32:P33"/>
    <mergeCell ref="Q32:X33"/>
    <mergeCell ref="Y32:AB32"/>
    <mergeCell ref="AC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s>
  <conditionalFormatting sqref="AF11">
    <cfRule type="expression" dxfId="1538" priority="10">
      <formula>$V11="y"</formula>
    </cfRule>
    <cfRule type="expression" dxfId="1537" priority="11">
      <formula>$T11="y"</formula>
    </cfRule>
  </conditionalFormatting>
  <conditionalFormatting sqref="AF7">
    <cfRule type="expression" dxfId="1536" priority="14">
      <formula>$V7="y"</formula>
    </cfRule>
    <cfRule type="expression" dxfId="1535" priority="15">
      <formula>$T7="y"</formula>
    </cfRule>
  </conditionalFormatting>
  <conditionalFormatting sqref="AF9">
    <cfRule type="expression" dxfId="1534" priority="12">
      <formula>$V9="y"</formula>
    </cfRule>
    <cfRule type="expression" dxfId="1533" priority="13">
      <formula>$T9="y"</formula>
    </cfRule>
  </conditionalFormatting>
  <conditionalFormatting sqref="Y32:AB73 Y14:AB21">
    <cfRule type="expression" dxfId="1532" priority="9">
      <formula>OR(ISNUMBER(SEARCH("Hold Point",Y14)),ISNUMBER(SEARCH("Witness Point",Y14)))</formula>
    </cfRule>
  </conditionalFormatting>
  <conditionalFormatting sqref="AK14:AN73">
    <cfRule type="expression" dxfId="1531" priority="8">
      <formula>OR(Y14="Check Item",Y14="Milestone")</formula>
    </cfRule>
  </conditionalFormatting>
  <conditionalFormatting sqref="Y28:AB28 Y30:AB30">
    <cfRule type="expression" dxfId="1530" priority="7">
      <formula>OR(ISNUMBER(SEARCH("Hold Point",Y28)),ISNUMBER(SEARCH("Witness Point",Y28)))</formula>
    </cfRule>
  </conditionalFormatting>
  <conditionalFormatting sqref="Y22:AB23">
    <cfRule type="expression" dxfId="1529" priority="6">
      <formula>OR(ISNUMBER(SEARCH("Hold Point",Y22)),ISNUMBER(SEARCH("Witness Point",Y22)))</formula>
    </cfRule>
  </conditionalFormatting>
  <conditionalFormatting sqref="Y24:AB25">
    <cfRule type="expression" dxfId="1528" priority="5">
      <formula>OR(ISNUMBER(SEARCH("Hold Point",Y24)),ISNUMBER(SEARCH("Witness Point",Y24)))</formula>
    </cfRule>
  </conditionalFormatting>
  <conditionalFormatting sqref="Y27:AB27">
    <cfRule type="expression" dxfId="1527" priority="4">
      <formula>OR(ISNUMBER(SEARCH("Hold Point",Y27)),ISNUMBER(SEARCH("Witness Point",Y27)))</formula>
    </cfRule>
  </conditionalFormatting>
  <conditionalFormatting sqref="Y26:AB26">
    <cfRule type="expression" dxfId="1526" priority="3">
      <formula>OR(ISNUMBER(SEARCH("Hold Point",Y26)),ISNUMBER(SEARCH("Witness Point",Y26)))</formula>
    </cfRule>
  </conditionalFormatting>
  <conditionalFormatting sqref="Y29:AB29">
    <cfRule type="expression" dxfId="1525" priority="2">
      <formula>OR(ISNUMBER(SEARCH("Hold Point",Y29)),ISNUMBER(SEARCH("Witness Point",Y29)))</formula>
    </cfRule>
  </conditionalFormatting>
  <conditionalFormatting sqref="Y31:AB31">
    <cfRule type="expression" dxfId="1524" priority="1">
      <formula>OR(ISNUMBER(SEARCH("Hold Point",Y31)),ISNUMBER(SEARCH("Witness Point",Y31)))</formula>
    </cfRule>
  </conditionalFormatting>
  <pageMargins left="0.62992125984251968" right="0.23622047244094488" top="0.82677165354330706" bottom="0.23622047244094488" header="0.31496062992125984" footer="0.31496062992125984"/>
  <pageSetup paperSize="9" scale="56" fitToHeight="0" orientation="portrait" horizontalDpi="300" verticalDpi="30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9">
    <pageSetUpPr fitToPage="1"/>
  </sheetPr>
  <dimension ref="A1:BR98"/>
  <sheetViews>
    <sheetView topLeftCell="A3" zoomScale="85" zoomScaleNormal="85" workbookViewId="0">
      <selection activeCell="C82" sqref="C82:AR84"/>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Precast Concrete Side Inlet Gullies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Precast Concrete Side Inlet Gullies</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441" t="s">
        <v>28</v>
      </c>
      <c r="AK4" s="442"/>
      <c r="AL4" s="442"/>
      <c r="AM4" s="442"/>
      <c r="AN4" s="442"/>
      <c r="AO4" s="442"/>
      <c r="AP4" s="442"/>
      <c r="AQ4" s="442"/>
      <c r="AR4" s="442"/>
      <c r="AS4" s="564"/>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str">
        <f>'Lot Register'!$M$13</f>
        <v>CN22189</v>
      </c>
      <c r="AG5" s="460"/>
      <c r="AH5" s="460"/>
      <c r="AI5" s="461"/>
      <c r="AJ5" s="533"/>
      <c r="AK5" s="534"/>
      <c r="AL5" s="534"/>
      <c r="AM5" s="534"/>
      <c r="AN5" s="534"/>
      <c r="AO5" s="534"/>
      <c r="AP5" s="534"/>
      <c r="AQ5" s="534"/>
      <c r="AR5" s="534"/>
      <c r="AS5" s="565"/>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533"/>
      <c r="AK6" s="534"/>
      <c r="AL6" s="534"/>
      <c r="AM6" s="534"/>
      <c r="AN6" s="534"/>
      <c r="AO6" s="534"/>
      <c r="AP6" s="534"/>
      <c r="AQ6" s="534"/>
      <c r="AR6" s="534"/>
      <c r="AS6" s="565"/>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Register'!$J$2), "", 'Lot Register'!$J$2)</f>
        <v>45343</v>
      </c>
      <c r="AG7" s="469"/>
      <c r="AH7" s="469"/>
      <c r="AI7" s="470"/>
      <c r="AJ7" s="533"/>
      <c r="AK7" s="534"/>
      <c r="AL7" s="534"/>
      <c r="AM7" s="534"/>
      <c r="AN7" s="534"/>
      <c r="AO7" s="534"/>
      <c r="AP7" s="534"/>
      <c r="AQ7" s="534"/>
      <c r="AR7" s="534"/>
      <c r="AS7" s="565"/>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v>3.26</v>
      </c>
      <c r="AK8" s="574"/>
      <c r="AL8" s="574"/>
      <c r="AM8" s="574"/>
      <c r="AN8" s="714" t="s">
        <v>1300</v>
      </c>
      <c r="AO8" s="709"/>
      <c r="AP8" s="709"/>
      <c r="AQ8" s="709"/>
      <c r="AR8" s="709"/>
      <c r="AS8" s="710"/>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Register'!$K$2), "", 'Lot Register'!$K$2)</f>
        <v>45343</v>
      </c>
      <c r="AG9" s="469"/>
      <c r="AH9" s="469"/>
      <c r="AI9" s="470"/>
      <c r="AJ9" s="573"/>
      <c r="AK9" s="574"/>
      <c r="AL9" s="574"/>
      <c r="AM9" s="574"/>
      <c r="AN9" s="709"/>
      <c r="AO9" s="709"/>
      <c r="AP9" s="709"/>
      <c r="AQ9" s="709"/>
      <c r="AR9" s="709"/>
      <c r="AS9" s="710"/>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f>IF(ISBLANK('Lot Register'!$I$2), "", 'Lot Register'!$I$2)</f>
        <v>0</v>
      </c>
      <c r="AE10" s="449"/>
      <c r="AF10" s="451" t="s">
        <v>30</v>
      </c>
      <c r="AG10" s="451"/>
      <c r="AH10" s="451"/>
      <c r="AI10" s="452"/>
      <c r="AJ10" s="573"/>
      <c r="AK10" s="574"/>
      <c r="AL10" s="574"/>
      <c r="AM10" s="574"/>
      <c r="AN10" s="709"/>
      <c r="AO10" s="709"/>
      <c r="AP10" s="709"/>
      <c r="AQ10" s="709"/>
      <c r="AR10" s="709"/>
      <c r="AS10" s="710"/>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Register'!$L$2), "", 'Lot Register'!$L$2)</f>
        <v>45343</v>
      </c>
      <c r="AG11" s="496"/>
      <c r="AH11" s="496"/>
      <c r="AI11" s="497"/>
      <c r="AJ11" s="575"/>
      <c r="AK11" s="576"/>
      <c r="AL11" s="576"/>
      <c r="AM11" s="576"/>
      <c r="AN11" s="711"/>
      <c r="AO11" s="711"/>
      <c r="AP11" s="711"/>
      <c r="AQ11" s="711"/>
      <c r="AR11" s="711"/>
      <c r="AS11" s="712"/>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c r="AH13" s="439"/>
      <c r="AI13" s="439"/>
      <c r="AJ13" s="439"/>
      <c r="AK13" s="439" t="s">
        <v>27</v>
      </c>
      <c r="AL13" s="439"/>
      <c r="AM13" s="439"/>
      <c r="AN13" s="439"/>
      <c r="AO13" s="571"/>
      <c r="AP13" s="571"/>
      <c r="AQ13" s="571"/>
      <c r="AR13" s="571"/>
      <c r="AS13" s="572"/>
      <c r="BE13"/>
    </row>
    <row r="14" spans="1:70" ht="22.5" customHeight="1">
      <c r="B14" s="553">
        <v>1</v>
      </c>
      <c r="C14" s="549"/>
      <c r="D14" s="507" t="s">
        <v>1302</v>
      </c>
      <c r="E14" s="508"/>
      <c r="F14" s="508"/>
      <c r="G14" s="508"/>
      <c r="H14" s="508"/>
      <c r="I14" s="508"/>
      <c r="J14" s="508"/>
      <c r="K14" s="508"/>
      <c r="L14" s="508"/>
      <c r="M14" s="508"/>
      <c r="N14" s="508"/>
      <c r="O14" s="508"/>
      <c r="P14" s="509"/>
      <c r="Q14" s="507" t="s">
        <v>91</v>
      </c>
      <c r="R14" s="508"/>
      <c r="S14" s="508"/>
      <c r="T14" s="508"/>
      <c r="U14" s="508"/>
      <c r="V14" s="508"/>
      <c r="W14" s="508"/>
      <c r="X14" s="509"/>
      <c r="Y14" s="507" t="s">
        <v>24</v>
      </c>
      <c r="Z14" s="508"/>
      <c r="AA14" s="508"/>
      <c r="AB14" s="509"/>
      <c r="AC14" s="475"/>
      <c r="AD14" s="476"/>
      <c r="AE14" s="476"/>
      <c r="AF14" s="476"/>
      <c r="AG14" s="476"/>
      <c r="AH14" s="476"/>
      <c r="AI14" s="476"/>
      <c r="AJ14" s="593"/>
      <c r="AK14" s="507"/>
      <c r="AL14" s="508"/>
      <c r="AM14" s="508"/>
      <c r="AN14" s="509"/>
      <c r="AO14" s="475"/>
      <c r="AP14" s="593"/>
      <c r="AQ14" s="594"/>
      <c r="AR14" s="595"/>
      <c r="AS14" s="596"/>
      <c r="BE14"/>
    </row>
    <row r="15" spans="1:70" ht="113.25" customHeight="1">
      <c r="B15" s="592"/>
      <c r="C15" s="532"/>
      <c r="D15" s="412"/>
      <c r="E15" s="413"/>
      <c r="F15" s="413"/>
      <c r="G15" s="413"/>
      <c r="H15" s="413"/>
      <c r="I15" s="413"/>
      <c r="J15" s="413"/>
      <c r="K15" s="413"/>
      <c r="L15" s="413"/>
      <c r="M15" s="413"/>
      <c r="N15" s="413"/>
      <c r="O15" s="413"/>
      <c r="P15" s="414"/>
      <c r="Q15" s="412"/>
      <c r="R15" s="413"/>
      <c r="S15" s="413"/>
      <c r="T15" s="413"/>
      <c r="U15" s="413"/>
      <c r="V15" s="413"/>
      <c r="W15" s="413"/>
      <c r="X15" s="414"/>
      <c r="Y15" s="412" t="s">
        <v>1301</v>
      </c>
      <c r="Z15" s="413"/>
      <c r="AA15" s="413"/>
      <c r="AB15" s="414"/>
      <c r="AC15" s="545"/>
      <c r="AD15" s="546"/>
      <c r="AE15" s="546"/>
      <c r="AF15" s="546"/>
      <c r="AG15" s="546"/>
      <c r="AH15" s="546"/>
      <c r="AI15" s="546"/>
      <c r="AJ15" s="556"/>
      <c r="AK15" s="412"/>
      <c r="AL15" s="413"/>
      <c r="AM15" s="413"/>
      <c r="AN15" s="414"/>
      <c r="AO15" s="545"/>
      <c r="AP15" s="556"/>
      <c r="AQ15" s="587"/>
      <c r="AR15" s="589"/>
      <c r="AS15" s="591"/>
      <c r="BE15"/>
    </row>
    <row r="16" spans="1:70" ht="22.5" customHeight="1">
      <c r="B16" s="592">
        <v>2</v>
      </c>
      <c r="C16" s="532"/>
      <c r="D16" s="406" t="s">
        <v>284</v>
      </c>
      <c r="E16" s="407"/>
      <c r="F16" s="407"/>
      <c r="G16" s="407"/>
      <c r="H16" s="407"/>
      <c r="I16" s="407"/>
      <c r="J16" s="407"/>
      <c r="K16" s="407"/>
      <c r="L16" s="407"/>
      <c r="M16" s="407"/>
      <c r="N16" s="407"/>
      <c r="O16" s="407"/>
      <c r="P16" s="408"/>
      <c r="Q16" s="409" t="s">
        <v>91</v>
      </c>
      <c r="R16" s="410"/>
      <c r="S16" s="410"/>
      <c r="T16" s="410"/>
      <c r="U16" s="410"/>
      <c r="V16" s="410"/>
      <c r="W16" s="410"/>
      <c r="X16" s="411"/>
      <c r="Y16" s="406" t="s">
        <v>24</v>
      </c>
      <c r="Z16" s="407"/>
      <c r="AA16" s="407"/>
      <c r="AB16" s="408"/>
      <c r="AC16" s="542"/>
      <c r="AD16" s="543"/>
      <c r="AE16" s="543"/>
      <c r="AF16" s="543"/>
      <c r="AG16" s="543"/>
      <c r="AH16" s="543"/>
      <c r="AI16" s="543"/>
      <c r="AJ16" s="554"/>
      <c r="AK16" s="406"/>
      <c r="AL16" s="407"/>
      <c r="AM16" s="407"/>
      <c r="AN16" s="408"/>
      <c r="AO16" s="542"/>
      <c r="AP16" s="554"/>
      <c r="AQ16" s="586"/>
      <c r="AR16" s="588"/>
      <c r="AS16" s="590"/>
      <c r="BE16"/>
    </row>
    <row r="17" spans="2:57" ht="31.5" customHeight="1">
      <c r="B17" s="592"/>
      <c r="C17" s="532"/>
      <c r="D17" s="412"/>
      <c r="E17" s="413"/>
      <c r="F17" s="413"/>
      <c r="G17" s="413"/>
      <c r="H17" s="413"/>
      <c r="I17" s="413"/>
      <c r="J17" s="413"/>
      <c r="K17" s="413"/>
      <c r="L17" s="413"/>
      <c r="M17" s="413"/>
      <c r="N17" s="413"/>
      <c r="O17" s="413"/>
      <c r="P17" s="414"/>
      <c r="Q17" s="412"/>
      <c r="R17" s="413"/>
      <c r="S17" s="413"/>
      <c r="T17" s="413"/>
      <c r="U17" s="413"/>
      <c r="V17" s="413"/>
      <c r="W17" s="413"/>
      <c r="X17" s="414"/>
      <c r="Y17" s="412" t="s">
        <v>1301</v>
      </c>
      <c r="Z17" s="413"/>
      <c r="AA17" s="413"/>
      <c r="AB17" s="414"/>
      <c r="AC17" s="545"/>
      <c r="AD17" s="546"/>
      <c r="AE17" s="546"/>
      <c r="AF17" s="546"/>
      <c r="AG17" s="546"/>
      <c r="AH17" s="546"/>
      <c r="AI17" s="546"/>
      <c r="AJ17" s="556"/>
      <c r="AK17" s="412"/>
      <c r="AL17" s="413"/>
      <c r="AM17" s="413"/>
      <c r="AN17" s="414"/>
      <c r="AO17" s="545"/>
      <c r="AP17" s="556"/>
      <c r="AQ17" s="587"/>
      <c r="AR17" s="589"/>
      <c r="AS17" s="591"/>
      <c r="BE17"/>
    </row>
    <row r="18" spans="2:57" ht="22.5" customHeight="1">
      <c r="B18" s="592">
        <v>3</v>
      </c>
      <c r="C18" s="532"/>
      <c r="D18" s="406" t="s">
        <v>290</v>
      </c>
      <c r="E18" s="407"/>
      <c r="F18" s="407"/>
      <c r="G18" s="407"/>
      <c r="H18" s="407"/>
      <c r="I18" s="407"/>
      <c r="J18" s="407"/>
      <c r="K18" s="407"/>
      <c r="L18" s="407"/>
      <c r="M18" s="407"/>
      <c r="N18" s="407"/>
      <c r="O18" s="407"/>
      <c r="P18" s="408"/>
      <c r="Q18" s="409" t="s">
        <v>291</v>
      </c>
      <c r="R18" s="410"/>
      <c r="S18" s="410"/>
      <c r="T18" s="410"/>
      <c r="U18" s="410"/>
      <c r="V18" s="410"/>
      <c r="W18" s="410"/>
      <c r="X18" s="411"/>
      <c r="Y18" s="406" t="s">
        <v>24</v>
      </c>
      <c r="Z18" s="407"/>
      <c r="AA18" s="407"/>
      <c r="AB18" s="408"/>
      <c r="AC18" s="542"/>
      <c r="AD18" s="543"/>
      <c r="AE18" s="543"/>
      <c r="AF18" s="543"/>
      <c r="AG18" s="543"/>
      <c r="AH18" s="543"/>
      <c r="AI18" s="543"/>
      <c r="AJ18" s="554"/>
      <c r="AK18" s="406"/>
      <c r="AL18" s="407"/>
      <c r="AM18" s="407"/>
      <c r="AN18" s="408"/>
      <c r="AO18" s="542"/>
      <c r="AP18" s="554"/>
      <c r="AQ18" s="586"/>
      <c r="AR18" s="588"/>
      <c r="AS18" s="590"/>
      <c r="BE18"/>
    </row>
    <row r="19" spans="2:57" ht="48.75" customHeight="1">
      <c r="B19" s="592"/>
      <c r="C19" s="532"/>
      <c r="D19" s="412"/>
      <c r="E19" s="413"/>
      <c r="F19" s="413"/>
      <c r="G19" s="413"/>
      <c r="H19" s="413"/>
      <c r="I19" s="413"/>
      <c r="J19" s="413"/>
      <c r="K19" s="413"/>
      <c r="L19" s="413"/>
      <c r="M19" s="413"/>
      <c r="N19" s="413"/>
      <c r="O19" s="413"/>
      <c r="P19" s="414"/>
      <c r="Q19" s="412"/>
      <c r="R19" s="413"/>
      <c r="S19" s="413"/>
      <c r="T19" s="413"/>
      <c r="U19" s="413"/>
      <c r="V19" s="413"/>
      <c r="W19" s="413"/>
      <c r="X19" s="414"/>
      <c r="Y19" s="412" t="s">
        <v>1305</v>
      </c>
      <c r="Z19" s="413"/>
      <c r="AA19" s="413"/>
      <c r="AB19" s="414"/>
      <c r="AC19" s="545"/>
      <c r="AD19" s="546"/>
      <c r="AE19" s="546"/>
      <c r="AF19" s="546"/>
      <c r="AG19" s="546"/>
      <c r="AH19" s="546"/>
      <c r="AI19" s="546"/>
      <c r="AJ19" s="556"/>
      <c r="AK19" s="412"/>
      <c r="AL19" s="413"/>
      <c r="AM19" s="413"/>
      <c r="AN19" s="414"/>
      <c r="AO19" s="545"/>
      <c r="AP19" s="556"/>
      <c r="AQ19" s="587"/>
      <c r="AR19" s="589"/>
      <c r="AS19" s="591"/>
      <c r="BE19"/>
    </row>
    <row r="20" spans="2:57" ht="22.5" hidden="1" customHeight="1">
      <c r="B20" s="592">
        <v>4</v>
      </c>
      <c r="C20" s="532"/>
      <c r="D20" s="406" t="s">
        <v>1143</v>
      </c>
      <c r="E20" s="407"/>
      <c r="F20" s="407"/>
      <c r="G20" s="407"/>
      <c r="H20" s="407"/>
      <c r="I20" s="407"/>
      <c r="J20" s="407"/>
      <c r="K20" s="407"/>
      <c r="L20" s="407"/>
      <c r="M20" s="407"/>
      <c r="N20" s="407"/>
      <c r="O20" s="407"/>
      <c r="P20" s="408"/>
      <c r="Q20" s="409" t="s">
        <v>91</v>
      </c>
      <c r="R20" s="410"/>
      <c r="S20" s="410"/>
      <c r="T20" s="410"/>
      <c r="U20" s="410"/>
      <c r="V20" s="410"/>
      <c r="W20" s="410"/>
      <c r="X20" s="411"/>
      <c r="Y20" s="406" t="s">
        <v>24</v>
      </c>
      <c r="Z20" s="407"/>
      <c r="AA20" s="407"/>
      <c r="AB20" s="408"/>
      <c r="AC20" s="542"/>
      <c r="AD20" s="554"/>
      <c r="AE20" s="542"/>
      <c r="AF20" s="554"/>
      <c r="AG20" s="542"/>
      <c r="AH20" s="554"/>
      <c r="AI20" s="542"/>
      <c r="AJ20" s="554"/>
      <c r="AK20" s="406"/>
      <c r="AL20" s="407"/>
      <c r="AM20" s="407"/>
      <c r="AN20" s="408"/>
      <c r="AO20" s="542"/>
      <c r="AP20" s="554"/>
      <c r="AQ20" s="586"/>
      <c r="AR20" s="588"/>
      <c r="AS20" s="590"/>
      <c r="BE20"/>
    </row>
    <row r="21" spans="2:57" ht="31.5" hidden="1" customHeight="1">
      <c r="B21" s="592"/>
      <c r="C21" s="532"/>
      <c r="D21" s="412"/>
      <c r="E21" s="413"/>
      <c r="F21" s="413"/>
      <c r="G21" s="413"/>
      <c r="H21" s="413"/>
      <c r="I21" s="413"/>
      <c r="J21" s="413"/>
      <c r="K21" s="413"/>
      <c r="L21" s="413"/>
      <c r="M21" s="413"/>
      <c r="N21" s="413"/>
      <c r="O21" s="413"/>
      <c r="P21" s="414"/>
      <c r="Q21" s="412"/>
      <c r="R21" s="413"/>
      <c r="S21" s="413"/>
      <c r="T21" s="413"/>
      <c r="U21" s="413"/>
      <c r="V21" s="413"/>
      <c r="W21" s="413"/>
      <c r="X21" s="414"/>
      <c r="Y21" s="412" t="s">
        <v>288</v>
      </c>
      <c r="Z21" s="413"/>
      <c r="AA21" s="413"/>
      <c r="AB21" s="414"/>
      <c r="AC21" s="545"/>
      <c r="AD21" s="556"/>
      <c r="AE21" s="545"/>
      <c r="AF21" s="556"/>
      <c r="AG21" s="545"/>
      <c r="AH21" s="556"/>
      <c r="AI21" s="545"/>
      <c r="AJ21" s="556"/>
      <c r="AK21" s="412"/>
      <c r="AL21" s="413"/>
      <c r="AM21" s="413"/>
      <c r="AN21" s="414"/>
      <c r="AO21" s="545"/>
      <c r="AP21" s="556"/>
      <c r="AQ21" s="587"/>
      <c r="AR21" s="589"/>
      <c r="AS21" s="591"/>
      <c r="BE21"/>
    </row>
    <row r="22" spans="2:57" ht="22.5" customHeight="1">
      <c r="B22" s="592">
        <v>5</v>
      </c>
      <c r="C22" s="532"/>
      <c r="D22" s="406" t="s">
        <v>565</v>
      </c>
      <c r="E22" s="407"/>
      <c r="F22" s="407"/>
      <c r="G22" s="407"/>
      <c r="H22" s="407"/>
      <c r="I22" s="407"/>
      <c r="J22" s="407"/>
      <c r="K22" s="407"/>
      <c r="L22" s="407"/>
      <c r="M22" s="407"/>
      <c r="N22" s="407"/>
      <c r="O22" s="407"/>
      <c r="P22" s="408"/>
      <c r="Q22" s="409" t="s">
        <v>91</v>
      </c>
      <c r="R22" s="410"/>
      <c r="S22" s="410"/>
      <c r="T22" s="410"/>
      <c r="U22" s="410"/>
      <c r="V22" s="410"/>
      <c r="W22" s="410"/>
      <c r="X22" s="411"/>
      <c r="Y22" s="406" t="s">
        <v>24</v>
      </c>
      <c r="Z22" s="407"/>
      <c r="AA22" s="407"/>
      <c r="AB22" s="408"/>
      <c r="AC22" s="542"/>
      <c r="AD22" s="543"/>
      <c r="AE22" s="543"/>
      <c r="AF22" s="543"/>
      <c r="AG22" s="543"/>
      <c r="AH22" s="543"/>
      <c r="AI22" s="543"/>
      <c r="AJ22" s="554"/>
      <c r="AK22" s="406"/>
      <c r="AL22" s="407"/>
      <c r="AM22" s="407"/>
      <c r="AN22" s="408"/>
      <c r="AO22" s="542"/>
      <c r="AP22" s="554"/>
      <c r="AQ22" s="586"/>
      <c r="AR22" s="588"/>
      <c r="AS22" s="590"/>
      <c r="BE22"/>
    </row>
    <row r="23" spans="2:57" ht="31.5" customHeight="1">
      <c r="B23" s="592"/>
      <c r="C23" s="532"/>
      <c r="D23" s="412"/>
      <c r="E23" s="413"/>
      <c r="F23" s="413"/>
      <c r="G23" s="413"/>
      <c r="H23" s="413"/>
      <c r="I23" s="413"/>
      <c r="J23" s="413"/>
      <c r="K23" s="413"/>
      <c r="L23" s="413"/>
      <c r="M23" s="413"/>
      <c r="N23" s="413"/>
      <c r="O23" s="413"/>
      <c r="P23" s="414"/>
      <c r="Q23" s="412"/>
      <c r="R23" s="413"/>
      <c r="S23" s="413"/>
      <c r="T23" s="413"/>
      <c r="U23" s="413"/>
      <c r="V23" s="413"/>
      <c r="W23" s="413"/>
      <c r="X23" s="414"/>
      <c r="Y23" s="412" t="s">
        <v>1304</v>
      </c>
      <c r="Z23" s="413"/>
      <c r="AA23" s="413"/>
      <c r="AB23" s="414"/>
      <c r="AC23" s="545"/>
      <c r="AD23" s="546"/>
      <c r="AE23" s="546"/>
      <c r="AF23" s="546"/>
      <c r="AG23" s="546"/>
      <c r="AH23" s="546"/>
      <c r="AI23" s="546"/>
      <c r="AJ23" s="556"/>
      <c r="AK23" s="412"/>
      <c r="AL23" s="413"/>
      <c r="AM23" s="413"/>
      <c r="AN23" s="414"/>
      <c r="AO23" s="545"/>
      <c r="AP23" s="556"/>
      <c r="AQ23" s="587"/>
      <c r="AR23" s="589"/>
      <c r="AS23" s="591"/>
      <c r="BE23"/>
    </row>
    <row r="24" spans="2:57" ht="22.5" customHeight="1">
      <c r="B24" s="592">
        <v>6</v>
      </c>
      <c r="C24" s="532"/>
      <c r="D24" s="406" t="s">
        <v>1303</v>
      </c>
      <c r="E24" s="407"/>
      <c r="F24" s="407"/>
      <c r="G24" s="407"/>
      <c r="H24" s="407"/>
      <c r="I24" s="407"/>
      <c r="J24" s="407"/>
      <c r="K24" s="407"/>
      <c r="L24" s="407"/>
      <c r="M24" s="407"/>
      <c r="N24" s="407"/>
      <c r="O24" s="407"/>
      <c r="P24" s="408"/>
      <c r="Q24" s="409" t="s">
        <v>91</v>
      </c>
      <c r="R24" s="410"/>
      <c r="S24" s="410"/>
      <c r="T24" s="410"/>
      <c r="U24" s="410"/>
      <c r="V24" s="410"/>
      <c r="W24" s="410"/>
      <c r="X24" s="411"/>
      <c r="Y24" s="406" t="s">
        <v>24</v>
      </c>
      <c r="Z24" s="407"/>
      <c r="AA24" s="407"/>
      <c r="AB24" s="408"/>
      <c r="AC24" s="542"/>
      <c r="AD24" s="543"/>
      <c r="AE24" s="543"/>
      <c r="AF24" s="543"/>
      <c r="AG24" s="543"/>
      <c r="AH24" s="543"/>
      <c r="AI24" s="543"/>
      <c r="AJ24" s="554"/>
      <c r="AK24" s="406"/>
      <c r="AL24" s="407"/>
      <c r="AM24" s="407"/>
      <c r="AN24" s="408"/>
      <c r="AO24" s="542"/>
      <c r="AP24" s="554"/>
      <c r="AQ24" s="586"/>
      <c r="AR24" s="588"/>
      <c r="AS24" s="590"/>
      <c r="BE24"/>
    </row>
    <row r="25" spans="2:57" ht="31.5" customHeight="1">
      <c r="B25" s="592"/>
      <c r="C25" s="532"/>
      <c r="D25" s="412"/>
      <c r="E25" s="413"/>
      <c r="F25" s="413"/>
      <c r="G25" s="413"/>
      <c r="H25" s="413"/>
      <c r="I25" s="413"/>
      <c r="J25" s="413"/>
      <c r="K25" s="413"/>
      <c r="L25" s="413"/>
      <c r="M25" s="413"/>
      <c r="N25" s="413"/>
      <c r="O25" s="413"/>
      <c r="P25" s="414"/>
      <c r="Q25" s="412"/>
      <c r="R25" s="413"/>
      <c r="S25" s="413"/>
      <c r="T25" s="413"/>
      <c r="U25" s="413"/>
      <c r="V25" s="413"/>
      <c r="W25" s="413"/>
      <c r="X25" s="414"/>
      <c r="Y25" s="412" t="s">
        <v>1304</v>
      </c>
      <c r="Z25" s="413"/>
      <c r="AA25" s="413"/>
      <c r="AB25" s="414"/>
      <c r="AC25" s="545"/>
      <c r="AD25" s="546"/>
      <c r="AE25" s="546"/>
      <c r="AF25" s="546"/>
      <c r="AG25" s="546"/>
      <c r="AH25" s="546"/>
      <c r="AI25" s="546"/>
      <c r="AJ25" s="556"/>
      <c r="AK25" s="412"/>
      <c r="AL25" s="413"/>
      <c r="AM25" s="413"/>
      <c r="AN25" s="414"/>
      <c r="AO25" s="545"/>
      <c r="AP25" s="556"/>
      <c r="AQ25" s="587"/>
      <c r="AR25" s="589"/>
      <c r="AS25" s="591"/>
      <c r="BE25"/>
    </row>
    <row r="26" spans="2:57" ht="22.5" customHeight="1">
      <c r="B26" s="592">
        <v>7</v>
      </c>
      <c r="C26" s="532"/>
      <c r="D26" s="406" t="s">
        <v>285</v>
      </c>
      <c r="E26" s="407"/>
      <c r="F26" s="407"/>
      <c r="G26" s="407"/>
      <c r="H26" s="407"/>
      <c r="I26" s="407"/>
      <c r="J26" s="407"/>
      <c r="K26" s="407"/>
      <c r="L26" s="407"/>
      <c r="M26" s="407"/>
      <c r="N26" s="407"/>
      <c r="O26" s="407"/>
      <c r="P26" s="408"/>
      <c r="Q26" s="409" t="s">
        <v>91</v>
      </c>
      <c r="R26" s="410"/>
      <c r="S26" s="410"/>
      <c r="T26" s="410"/>
      <c r="U26" s="410"/>
      <c r="V26" s="410"/>
      <c r="W26" s="410"/>
      <c r="X26" s="411"/>
      <c r="Y26" s="406" t="s">
        <v>24</v>
      </c>
      <c r="Z26" s="407"/>
      <c r="AA26" s="407"/>
      <c r="AB26" s="408"/>
      <c r="AC26" s="542"/>
      <c r="AD26" s="543"/>
      <c r="AE26" s="543"/>
      <c r="AF26" s="543"/>
      <c r="AG26" s="543"/>
      <c r="AH26" s="543"/>
      <c r="AI26" s="543"/>
      <c r="AJ26" s="554"/>
      <c r="AK26" s="406"/>
      <c r="AL26" s="407"/>
      <c r="AM26" s="407"/>
      <c r="AN26" s="408"/>
      <c r="AO26" s="542"/>
      <c r="AP26" s="554"/>
      <c r="AQ26" s="586"/>
      <c r="AR26" s="588"/>
      <c r="AS26" s="590"/>
      <c r="BE26"/>
    </row>
    <row r="27" spans="2:57" ht="31.5" customHeight="1">
      <c r="B27" s="592"/>
      <c r="C27" s="532"/>
      <c r="D27" s="412"/>
      <c r="E27" s="413"/>
      <c r="F27" s="413"/>
      <c r="G27" s="413"/>
      <c r="H27" s="413"/>
      <c r="I27" s="413"/>
      <c r="J27" s="413"/>
      <c r="K27" s="413"/>
      <c r="L27" s="413"/>
      <c r="M27" s="413"/>
      <c r="N27" s="413"/>
      <c r="O27" s="413"/>
      <c r="P27" s="414"/>
      <c r="Q27" s="412"/>
      <c r="R27" s="413"/>
      <c r="S27" s="413"/>
      <c r="T27" s="413"/>
      <c r="U27" s="413"/>
      <c r="V27" s="413"/>
      <c r="W27" s="413"/>
      <c r="X27" s="414"/>
      <c r="Y27" s="412" t="s">
        <v>1304</v>
      </c>
      <c r="Z27" s="413"/>
      <c r="AA27" s="413"/>
      <c r="AB27" s="414"/>
      <c r="AC27" s="545"/>
      <c r="AD27" s="546"/>
      <c r="AE27" s="546"/>
      <c r="AF27" s="546"/>
      <c r="AG27" s="546"/>
      <c r="AH27" s="546"/>
      <c r="AI27" s="546"/>
      <c r="AJ27" s="556"/>
      <c r="AK27" s="412"/>
      <c r="AL27" s="413"/>
      <c r="AM27" s="413"/>
      <c r="AN27" s="414"/>
      <c r="AO27" s="545"/>
      <c r="AP27" s="556"/>
      <c r="AQ27" s="587"/>
      <c r="AR27" s="589"/>
      <c r="AS27" s="591"/>
      <c r="BE27"/>
    </row>
    <row r="28" spans="2:57" ht="22.5" customHeight="1">
      <c r="B28" s="592">
        <v>8</v>
      </c>
      <c r="C28" s="532"/>
      <c r="D28" s="406" t="s">
        <v>286</v>
      </c>
      <c r="E28" s="407"/>
      <c r="F28" s="407"/>
      <c r="G28" s="407"/>
      <c r="H28" s="407"/>
      <c r="I28" s="407"/>
      <c r="J28" s="407"/>
      <c r="K28" s="407"/>
      <c r="L28" s="407"/>
      <c r="M28" s="407"/>
      <c r="N28" s="407"/>
      <c r="O28" s="407"/>
      <c r="P28" s="408"/>
      <c r="Q28" s="409" t="s">
        <v>1306</v>
      </c>
      <c r="R28" s="410"/>
      <c r="S28" s="410"/>
      <c r="T28" s="410"/>
      <c r="U28" s="410"/>
      <c r="V28" s="410"/>
      <c r="W28" s="410"/>
      <c r="X28" s="411"/>
      <c r="Y28" s="406" t="s">
        <v>24</v>
      </c>
      <c r="Z28" s="407"/>
      <c r="AA28" s="407"/>
      <c r="AB28" s="408"/>
      <c r="AC28" s="542"/>
      <c r="AD28" s="543"/>
      <c r="AE28" s="543"/>
      <c r="AF28" s="543"/>
      <c r="AG28" s="543"/>
      <c r="AH28" s="543"/>
      <c r="AI28" s="543"/>
      <c r="AJ28" s="554"/>
      <c r="AK28" s="406"/>
      <c r="AL28" s="407"/>
      <c r="AM28" s="407"/>
      <c r="AN28" s="408"/>
      <c r="AO28" s="542"/>
      <c r="AP28" s="554"/>
      <c r="AQ28" s="586"/>
      <c r="AR28" s="588"/>
      <c r="AS28" s="590"/>
      <c r="BE28"/>
    </row>
    <row r="29" spans="2:57" ht="31.5" customHeight="1">
      <c r="B29" s="592"/>
      <c r="C29" s="532"/>
      <c r="D29" s="412"/>
      <c r="E29" s="413"/>
      <c r="F29" s="413"/>
      <c r="G29" s="413"/>
      <c r="H29" s="413"/>
      <c r="I29" s="413"/>
      <c r="J29" s="413"/>
      <c r="K29" s="413"/>
      <c r="L29" s="413"/>
      <c r="M29" s="413"/>
      <c r="N29" s="413"/>
      <c r="O29" s="413"/>
      <c r="P29" s="414"/>
      <c r="Q29" s="412"/>
      <c r="R29" s="413"/>
      <c r="S29" s="413"/>
      <c r="T29" s="413"/>
      <c r="U29" s="413"/>
      <c r="V29" s="413"/>
      <c r="W29" s="413"/>
      <c r="X29" s="414"/>
      <c r="Y29" s="412" t="s">
        <v>1307</v>
      </c>
      <c r="Z29" s="413"/>
      <c r="AA29" s="413"/>
      <c r="AB29" s="414"/>
      <c r="AC29" s="545"/>
      <c r="AD29" s="546"/>
      <c r="AE29" s="546"/>
      <c r="AF29" s="546"/>
      <c r="AG29" s="546"/>
      <c r="AH29" s="546"/>
      <c r="AI29" s="546"/>
      <c r="AJ29" s="556"/>
      <c r="AK29" s="412"/>
      <c r="AL29" s="413"/>
      <c r="AM29" s="413"/>
      <c r="AN29" s="414"/>
      <c r="AO29" s="545"/>
      <c r="AP29" s="556"/>
      <c r="AQ29" s="587"/>
      <c r="AR29" s="589"/>
      <c r="AS29" s="591"/>
      <c r="BE29"/>
    </row>
    <row r="30" spans="2:57" ht="22.5" customHeight="1">
      <c r="B30" s="592">
        <v>9</v>
      </c>
      <c r="C30" s="532"/>
      <c r="D30" s="406" t="s">
        <v>1308</v>
      </c>
      <c r="E30" s="407"/>
      <c r="F30" s="407"/>
      <c r="G30" s="407"/>
      <c r="H30" s="407"/>
      <c r="I30" s="407"/>
      <c r="J30" s="407"/>
      <c r="K30" s="407"/>
      <c r="L30" s="407"/>
      <c r="M30" s="407"/>
      <c r="N30" s="407"/>
      <c r="O30" s="407"/>
      <c r="P30" s="408"/>
      <c r="Q30" s="409" t="s">
        <v>91</v>
      </c>
      <c r="R30" s="410"/>
      <c r="S30" s="410"/>
      <c r="T30" s="410"/>
      <c r="U30" s="410"/>
      <c r="V30" s="410"/>
      <c r="W30" s="410"/>
      <c r="X30" s="411"/>
      <c r="Y30" s="406" t="s">
        <v>86</v>
      </c>
      <c r="Z30" s="407"/>
      <c r="AA30" s="407"/>
      <c r="AB30" s="408"/>
      <c r="AC30" s="542"/>
      <c r="AD30" s="543"/>
      <c r="AE30" s="543"/>
      <c r="AF30" s="543"/>
      <c r="AG30" s="543"/>
      <c r="AH30" s="543"/>
      <c r="AI30" s="543"/>
      <c r="AJ30" s="554"/>
      <c r="AK30" s="406"/>
      <c r="AL30" s="407"/>
      <c r="AM30" s="407"/>
      <c r="AN30" s="408"/>
      <c r="AO30" s="542"/>
      <c r="AP30" s="554"/>
      <c r="AQ30" s="586"/>
      <c r="AR30" s="588"/>
      <c r="AS30" s="590"/>
      <c r="BE30"/>
    </row>
    <row r="31" spans="2:57" ht="31.5" customHeight="1" thickBot="1">
      <c r="B31" s="592"/>
      <c r="C31" s="532"/>
      <c r="D31" s="412"/>
      <c r="E31" s="413"/>
      <c r="F31" s="413"/>
      <c r="G31" s="413"/>
      <c r="H31" s="413"/>
      <c r="I31" s="413"/>
      <c r="J31" s="413"/>
      <c r="K31" s="413"/>
      <c r="L31" s="413"/>
      <c r="M31" s="413"/>
      <c r="N31" s="413"/>
      <c r="O31" s="413"/>
      <c r="P31" s="414"/>
      <c r="Q31" s="412"/>
      <c r="R31" s="413"/>
      <c r="S31" s="413"/>
      <c r="T31" s="413"/>
      <c r="U31" s="413"/>
      <c r="V31" s="413"/>
      <c r="W31" s="413"/>
      <c r="X31" s="414"/>
      <c r="Y31" s="412" t="s">
        <v>1309</v>
      </c>
      <c r="Z31" s="413"/>
      <c r="AA31" s="413"/>
      <c r="AB31" s="414"/>
      <c r="AC31" s="545"/>
      <c r="AD31" s="546"/>
      <c r="AE31" s="546"/>
      <c r="AF31" s="546"/>
      <c r="AG31" s="546"/>
      <c r="AH31" s="546"/>
      <c r="AI31" s="546"/>
      <c r="AJ31" s="556"/>
      <c r="AK31" s="412"/>
      <c r="AL31" s="413"/>
      <c r="AM31" s="413"/>
      <c r="AN31" s="414"/>
      <c r="AO31" s="545"/>
      <c r="AP31" s="556"/>
      <c r="AQ31" s="587"/>
      <c r="AR31" s="589"/>
      <c r="AS31" s="591"/>
      <c r="BE31"/>
    </row>
    <row r="32" spans="2:57" ht="22.5" hidden="1" customHeight="1">
      <c r="B32" s="592">
        <v>11</v>
      </c>
      <c r="C32" s="532"/>
      <c r="D32" s="406"/>
      <c r="E32" s="407"/>
      <c r="F32" s="407"/>
      <c r="G32" s="407"/>
      <c r="H32" s="407"/>
      <c r="I32" s="407"/>
      <c r="J32" s="407"/>
      <c r="K32" s="407"/>
      <c r="L32" s="407"/>
      <c r="M32" s="407"/>
      <c r="N32" s="407"/>
      <c r="O32" s="407"/>
      <c r="P32" s="408"/>
      <c r="Q32" s="409"/>
      <c r="R32" s="410"/>
      <c r="S32" s="410"/>
      <c r="T32" s="410"/>
      <c r="U32" s="410"/>
      <c r="V32" s="410"/>
      <c r="W32" s="410"/>
      <c r="X32" s="411"/>
      <c r="Y32" s="406"/>
      <c r="Z32" s="407"/>
      <c r="AA32" s="407"/>
      <c r="AB32" s="408"/>
      <c r="AC32" s="406"/>
      <c r="AD32" s="407"/>
      <c r="AE32" s="407"/>
      <c r="AF32" s="408"/>
      <c r="AG32" s="406"/>
      <c r="AH32" s="407"/>
      <c r="AI32" s="407"/>
      <c r="AJ32" s="408"/>
      <c r="AK32" s="406"/>
      <c r="AL32" s="407"/>
      <c r="AM32" s="407"/>
      <c r="AN32" s="408"/>
      <c r="AO32" s="542"/>
      <c r="AP32" s="554"/>
      <c r="AQ32" s="586"/>
      <c r="AR32" s="588"/>
      <c r="AS32" s="590"/>
      <c r="BE32"/>
    </row>
    <row r="33" spans="2:57" ht="31.5" hidden="1" customHeight="1">
      <c r="B33" s="592"/>
      <c r="C33" s="532"/>
      <c r="D33" s="412"/>
      <c r="E33" s="413"/>
      <c r="F33" s="413"/>
      <c r="G33" s="413"/>
      <c r="H33" s="413"/>
      <c r="I33" s="413"/>
      <c r="J33" s="413"/>
      <c r="K33" s="413"/>
      <c r="L33" s="413"/>
      <c r="M33" s="413"/>
      <c r="N33" s="413"/>
      <c r="O33" s="413"/>
      <c r="P33" s="414"/>
      <c r="Q33" s="412"/>
      <c r="R33" s="413"/>
      <c r="S33" s="413"/>
      <c r="T33" s="413"/>
      <c r="U33" s="413"/>
      <c r="V33" s="413"/>
      <c r="W33" s="413"/>
      <c r="X33" s="414"/>
      <c r="Y33" s="412"/>
      <c r="Z33" s="413"/>
      <c r="AA33" s="413"/>
      <c r="AB33" s="414"/>
      <c r="AC33" s="412"/>
      <c r="AD33" s="413"/>
      <c r="AE33" s="413"/>
      <c r="AF33" s="414"/>
      <c r="AG33" s="412"/>
      <c r="AH33" s="413"/>
      <c r="AI33" s="413"/>
      <c r="AJ33" s="414"/>
      <c r="AK33" s="412"/>
      <c r="AL33" s="413"/>
      <c r="AM33" s="413"/>
      <c r="AN33" s="414"/>
      <c r="AO33" s="545"/>
      <c r="AP33" s="556"/>
      <c r="AQ33" s="587"/>
      <c r="AR33" s="589"/>
      <c r="AS33" s="591"/>
      <c r="BE33"/>
    </row>
    <row r="34" spans="2:57" ht="22.5" hidden="1" customHeight="1">
      <c r="B34" s="592">
        <v>12</v>
      </c>
      <c r="C34" s="532"/>
      <c r="D34" s="406"/>
      <c r="E34" s="407"/>
      <c r="F34" s="407"/>
      <c r="G34" s="407"/>
      <c r="H34" s="407"/>
      <c r="I34" s="407"/>
      <c r="J34" s="407"/>
      <c r="K34" s="407"/>
      <c r="L34" s="407"/>
      <c r="M34" s="407"/>
      <c r="N34" s="407"/>
      <c r="O34" s="407"/>
      <c r="P34" s="408"/>
      <c r="Q34" s="409"/>
      <c r="R34" s="410"/>
      <c r="S34" s="410"/>
      <c r="T34" s="410"/>
      <c r="U34" s="410"/>
      <c r="V34" s="410"/>
      <c r="W34" s="410"/>
      <c r="X34" s="411"/>
      <c r="Y34" s="406"/>
      <c r="Z34" s="407"/>
      <c r="AA34" s="407"/>
      <c r="AB34" s="408"/>
      <c r="AC34" s="406"/>
      <c r="AD34" s="407"/>
      <c r="AE34" s="407"/>
      <c r="AF34" s="408"/>
      <c r="AG34" s="406"/>
      <c r="AH34" s="407"/>
      <c r="AI34" s="407"/>
      <c r="AJ34" s="408"/>
      <c r="AK34" s="406"/>
      <c r="AL34" s="407"/>
      <c r="AM34" s="407"/>
      <c r="AN34" s="408"/>
      <c r="AO34" s="542"/>
      <c r="AP34" s="554"/>
      <c r="AQ34" s="586"/>
      <c r="AR34" s="588"/>
      <c r="AS34" s="590"/>
      <c r="BE34"/>
    </row>
    <row r="35" spans="2:57" ht="31.5" hidden="1"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c r="Z35" s="413"/>
      <c r="AA35" s="413"/>
      <c r="AB35" s="414"/>
      <c r="AC35" s="412"/>
      <c r="AD35" s="413"/>
      <c r="AE35" s="413"/>
      <c r="AF35" s="414"/>
      <c r="AG35" s="412"/>
      <c r="AH35" s="413"/>
      <c r="AI35" s="413"/>
      <c r="AJ35" s="414"/>
      <c r="AK35" s="412"/>
      <c r="AL35" s="413"/>
      <c r="AM35" s="413"/>
      <c r="AN35" s="414"/>
      <c r="AO35" s="545"/>
      <c r="AP35" s="556"/>
      <c r="AQ35" s="587"/>
      <c r="AR35" s="589"/>
      <c r="AS35" s="591"/>
      <c r="BE35"/>
    </row>
    <row r="36" spans="2:57" ht="22.5" hidden="1" customHeight="1">
      <c r="B36" s="592">
        <v>13</v>
      </c>
      <c r="C36" s="532"/>
      <c r="D36" s="406"/>
      <c r="E36" s="407"/>
      <c r="F36" s="407"/>
      <c r="G36" s="407"/>
      <c r="H36" s="407"/>
      <c r="I36" s="407"/>
      <c r="J36" s="407"/>
      <c r="K36" s="407"/>
      <c r="L36" s="407"/>
      <c r="M36" s="407"/>
      <c r="N36" s="407"/>
      <c r="O36" s="407"/>
      <c r="P36" s="408"/>
      <c r="Q36" s="409"/>
      <c r="R36" s="410"/>
      <c r="S36" s="410"/>
      <c r="T36" s="410"/>
      <c r="U36" s="410"/>
      <c r="V36" s="410"/>
      <c r="W36" s="410"/>
      <c r="X36" s="411"/>
      <c r="Y36" s="406"/>
      <c r="Z36" s="407"/>
      <c r="AA36" s="407"/>
      <c r="AB36" s="408"/>
      <c r="AC36" s="406"/>
      <c r="AD36" s="407"/>
      <c r="AE36" s="407"/>
      <c r="AF36" s="408"/>
      <c r="AG36" s="406"/>
      <c r="AH36" s="407"/>
      <c r="AI36" s="407"/>
      <c r="AJ36" s="408"/>
      <c r="AK36" s="406"/>
      <c r="AL36" s="407"/>
      <c r="AM36" s="407"/>
      <c r="AN36" s="408"/>
      <c r="AO36" s="542"/>
      <c r="AP36" s="554"/>
      <c r="AQ36" s="586"/>
      <c r="AR36" s="588"/>
      <c r="AS36" s="590"/>
      <c r="BE36"/>
    </row>
    <row r="37" spans="2:57" ht="31.5" hidden="1"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c r="Z37" s="413"/>
      <c r="AA37" s="413"/>
      <c r="AB37" s="414"/>
      <c r="AC37" s="412"/>
      <c r="AD37" s="413"/>
      <c r="AE37" s="413"/>
      <c r="AF37" s="414"/>
      <c r="AG37" s="412"/>
      <c r="AH37" s="413"/>
      <c r="AI37" s="413"/>
      <c r="AJ37" s="414"/>
      <c r="AK37" s="412"/>
      <c r="AL37" s="413"/>
      <c r="AM37" s="413"/>
      <c r="AN37" s="414"/>
      <c r="AO37" s="545"/>
      <c r="AP37" s="556"/>
      <c r="AQ37" s="587"/>
      <c r="AR37" s="589"/>
      <c r="AS37" s="591"/>
      <c r="BE37"/>
    </row>
    <row r="38" spans="2:57" ht="22.5" hidden="1" customHeight="1">
      <c r="B38" s="592">
        <v>14</v>
      </c>
      <c r="C38" s="532"/>
      <c r="D38" s="406"/>
      <c r="E38" s="407"/>
      <c r="F38" s="407"/>
      <c r="G38" s="407"/>
      <c r="H38" s="407"/>
      <c r="I38" s="407"/>
      <c r="J38" s="407"/>
      <c r="K38" s="407"/>
      <c r="L38" s="407"/>
      <c r="M38" s="407"/>
      <c r="N38" s="407"/>
      <c r="O38" s="407"/>
      <c r="P38" s="408"/>
      <c r="Q38" s="409"/>
      <c r="R38" s="410"/>
      <c r="S38" s="410"/>
      <c r="T38" s="410"/>
      <c r="U38" s="410"/>
      <c r="V38" s="410"/>
      <c r="W38" s="410"/>
      <c r="X38" s="411"/>
      <c r="Y38" s="406"/>
      <c r="Z38" s="407"/>
      <c r="AA38" s="407"/>
      <c r="AB38" s="408"/>
      <c r="AC38" s="406"/>
      <c r="AD38" s="407"/>
      <c r="AE38" s="407"/>
      <c r="AF38" s="408"/>
      <c r="AG38" s="406"/>
      <c r="AH38" s="407"/>
      <c r="AI38" s="407"/>
      <c r="AJ38" s="408"/>
      <c r="AK38" s="406"/>
      <c r="AL38" s="407"/>
      <c r="AM38" s="407"/>
      <c r="AN38" s="408"/>
      <c r="AO38" s="542"/>
      <c r="AP38" s="554"/>
      <c r="AQ38" s="586"/>
      <c r="AR38" s="588"/>
      <c r="AS38" s="590"/>
      <c r="BE38"/>
    </row>
    <row r="39" spans="2:57" ht="31.5" hidden="1"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c r="Z39" s="413"/>
      <c r="AA39" s="413"/>
      <c r="AB39" s="414"/>
      <c r="AC39" s="412"/>
      <c r="AD39" s="413"/>
      <c r="AE39" s="413"/>
      <c r="AF39" s="414"/>
      <c r="AG39" s="412"/>
      <c r="AH39" s="413"/>
      <c r="AI39" s="413"/>
      <c r="AJ39" s="414"/>
      <c r="AK39" s="412"/>
      <c r="AL39" s="413"/>
      <c r="AM39" s="413"/>
      <c r="AN39" s="414"/>
      <c r="AO39" s="545"/>
      <c r="AP39" s="556"/>
      <c r="AQ39" s="587"/>
      <c r="AR39" s="589"/>
      <c r="AS39" s="591"/>
      <c r="BE39"/>
    </row>
    <row r="40" spans="2:57" ht="22.5" hidden="1" customHeight="1">
      <c r="B40" s="592">
        <v>15</v>
      </c>
      <c r="C40" s="532"/>
      <c r="D40" s="406"/>
      <c r="E40" s="407"/>
      <c r="F40" s="407"/>
      <c r="G40" s="407"/>
      <c r="H40" s="407"/>
      <c r="I40" s="407"/>
      <c r="J40" s="407"/>
      <c r="K40" s="407"/>
      <c r="L40" s="407"/>
      <c r="M40" s="407"/>
      <c r="N40" s="407"/>
      <c r="O40" s="407"/>
      <c r="P40" s="408"/>
      <c r="Q40" s="409"/>
      <c r="R40" s="410"/>
      <c r="S40" s="410"/>
      <c r="T40" s="410"/>
      <c r="U40" s="410"/>
      <c r="V40" s="410"/>
      <c r="W40" s="410"/>
      <c r="X40" s="411"/>
      <c r="Y40" s="406"/>
      <c r="Z40" s="407"/>
      <c r="AA40" s="407"/>
      <c r="AB40" s="408"/>
      <c r="AC40" s="406"/>
      <c r="AD40" s="407"/>
      <c r="AE40" s="407"/>
      <c r="AF40" s="408"/>
      <c r="AG40" s="406"/>
      <c r="AH40" s="407"/>
      <c r="AI40" s="407"/>
      <c r="AJ40" s="408"/>
      <c r="AK40" s="406"/>
      <c r="AL40" s="407"/>
      <c r="AM40" s="407"/>
      <c r="AN40" s="408"/>
      <c r="AO40" s="542"/>
      <c r="AP40" s="554"/>
      <c r="AQ40" s="586"/>
      <c r="AR40" s="588"/>
      <c r="AS40" s="590"/>
      <c r="BE40"/>
    </row>
    <row r="41" spans="2:57" ht="31.5" hidden="1"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c r="Z41" s="413"/>
      <c r="AA41" s="413"/>
      <c r="AB41" s="414"/>
      <c r="AC41" s="412"/>
      <c r="AD41" s="413"/>
      <c r="AE41" s="413"/>
      <c r="AF41" s="414"/>
      <c r="AG41" s="412"/>
      <c r="AH41" s="413"/>
      <c r="AI41" s="413"/>
      <c r="AJ41" s="414"/>
      <c r="AK41" s="412"/>
      <c r="AL41" s="413"/>
      <c r="AM41" s="413"/>
      <c r="AN41" s="414"/>
      <c r="AO41" s="545"/>
      <c r="AP41" s="556"/>
      <c r="AQ41" s="587"/>
      <c r="AR41" s="589"/>
      <c r="AS41" s="591"/>
      <c r="BE41"/>
    </row>
    <row r="42" spans="2:57" ht="22.5" hidden="1" customHeight="1">
      <c r="B42" s="592">
        <v>16</v>
      </c>
      <c r="C42" s="532"/>
      <c r="D42" s="406"/>
      <c r="E42" s="407"/>
      <c r="F42" s="407"/>
      <c r="G42" s="407"/>
      <c r="H42" s="407"/>
      <c r="I42" s="407"/>
      <c r="J42" s="407"/>
      <c r="K42" s="407"/>
      <c r="L42" s="407"/>
      <c r="M42" s="407"/>
      <c r="N42" s="407"/>
      <c r="O42" s="407"/>
      <c r="P42" s="408"/>
      <c r="Q42" s="409"/>
      <c r="R42" s="410"/>
      <c r="S42" s="410"/>
      <c r="T42" s="410"/>
      <c r="U42" s="410"/>
      <c r="V42" s="410"/>
      <c r="W42" s="410"/>
      <c r="X42" s="411"/>
      <c r="Y42" s="406"/>
      <c r="Z42" s="407"/>
      <c r="AA42" s="407"/>
      <c r="AB42" s="408"/>
      <c r="AC42" s="406"/>
      <c r="AD42" s="407"/>
      <c r="AE42" s="407"/>
      <c r="AF42" s="408"/>
      <c r="AG42" s="406"/>
      <c r="AH42" s="407"/>
      <c r="AI42" s="407"/>
      <c r="AJ42" s="408"/>
      <c r="AK42" s="406"/>
      <c r="AL42" s="407"/>
      <c r="AM42" s="407"/>
      <c r="AN42" s="408"/>
      <c r="AO42" s="542"/>
      <c r="AP42" s="554"/>
      <c r="AQ42" s="586"/>
      <c r="AR42" s="588"/>
      <c r="AS42" s="590"/>
      <c r="BE42"/>
    </row>
    <row r="43" spans="2:57" ht="31.5" hidden="1"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c r="Z43" s="413"/>
      <c r="AA43" s="413"/>
      <c r="AB43" s="414"/>
      <c r="AC43" s="412"/>
      <c r="AD43" s="413"/>
      <c r="AE43" s="413"/>
      <c r="AF43" s="414"/>
      <c r="AG43" s="412"/>
      <c r="AH43" s="413"/>
      <c r="AI43" s="413"/>
      <c r="AJ43" s="414"/>
      <c r="AK43" s="412"/>
      <c r="AL43" s="413"/>
      <c r="AM43" s="413"/>
      <c r="AN43" s="414"/>
      <c r="AO43" s="545"/>
      <c r="AP43" s="556"/>
      <c r="AQ43" s="587"/>
      <c r="AR43" s="589"/>
      <c r="AS43" s="591"/>
      <c r="BE43"/>
    </row>
    <row r="44" spans="2:57" ht="22.5" hidden="1" customHeight="1">
      <c r="B44" s="592">
        <v>17</v>
      </c>
      <c r="C44" s="532"/>
      <c r="D44" s="406"/>
      <c r="E44" s="407"/>
      <c r="F44" s="407"/>
      <c r="G44" s="407"/>
      <c r="H44" s="407"/>
      <c r="I44" s="407"/>
      <c r="J44" s="407"/>
      <c r="K44" s="407"/>
      <c r="L44" s="407"/>
      <c r="M44" s="407"/>
      <c r="N44" s="407"/>
      <c r="O44" s="407"/>
      <c r="P44" s="408"/>
      <c r="Q44" s="409"/>
      <c r="R44" s="410"/>
      <c r="S44" s="410"/>
      <c r="T44" s="410"/>
      <c r="U44" s="410"/>
      <c r="V44" s="410"/>
      <c r="W44" s="410"/>
      <c r="X44" s="411"/>
      <c r="Y44" s="406"/>
      <c r="Z44" s="407"/>
      <c r="AA44" s="407"/>
      <c r="AB44" s="408"/>
      <c r="AC44" s="406"/>
      <c r="AD44" s="407"/>
      <c r="AE44" s="407"/>
      <c r="AF44" s="408"/>
      <c r="AG44" s="406"/>
      <c r="AH44" s="407"/>
      <c r="AI44" s="407"/>
      <c r="AJ44" s="408"/>
      <c r="AK44" s="406"/>
      <c r="AL44" s="407"/>
      <c r="AM44" s="407"/>
      <c r="AN44" s="408"/>
      <c r="AO44" s="542"/>
      <c r="AP44" s="554"/>
      <c r="AQ44" s="586"/>
      <c r="AR44" s="588"/>
      <c r="AS44" s="590"/>
      <c r="BE44"/>
    </row>
    <row r="45" spans="2:57" ht="31.5" hidden="1"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c r="Z45" s="413"/>
      <c r="AA45" s="413"/>
      <c r="AB45" s="414"/>
      <c r="AC45" s="412"/>
      <c r="AD45" s="413"/>
      <c r="AE45" s="413"/>
      <c r="AF45" s="414"/>
      <c r="AG45" s="412"/>
      <c r="AH45" s="413"/>
      <c r="AI45" s="413"/>
      <c r="AJ45" s="414"/>
      <c r="AK45" s="412"/>
      <c r="AL45" s="413"/>
      <c r="AM45" s="413"/>
      <c r="AN45" s="414"/>
      <c r="AO45" s="545"/>
      <c r="AP45" s="556"/>
      <c r="AQ45" s="587"/>
      <c r="AR45" s="589"/>
      <c r="AS45" s="591"/>
      <c r="BE45"/>
    </row>
    <row r="46" spans="2:57" ht="22.5" hidden="1" customHeight="1">
      <c r="B46" s="592">
        <v>18</v>
      </c>
      <c r="C46" s="532"/>
      <c r="D46" s="406"/>
      <c r="E46" s="407"/>
      <c r="F46" s="407"/>
      <c r="G46" s="407"/>
      <c r="H46" s="407"/>
      <c r="I46" s="407"/>
      <c r="J46" s="407"/>
      <c r="K46" s="407"/>
      <c r="L46" s="407"/>
      <c r="M46" s="407"/>
      <c r="N46" s="407"/>
      <c r="O46" s="407"/>
      <c r="P46" s="408"/>
      <c r="Q46" s="409"/>
      <c r="R46" s="410"/>
      <c r="S46" s="410"/>
      <c r="T46" s="410"/>
      <c r="U46" s="410"/>
      <c r="V46" s="410"/>
      <c r="W46" s="410"/>
      <c r="X46" s="411"/>
      <c r="Y46" s="406"/>
      <c r="Z46" s="407"/>
      <c r="AA46" s="407"/>
      <c r="AB46" s="408"/>
      <c r="AC46" s="406"/>
      <c r="AD46" s="407"/>
      <c r="AE46" s="407"/>
      <c r="AF46" s="408"/>
      <c r="AG46" s="406"/>
      <c r="AH46" s="407"/>
      <c r="AI46" s="407"/>
      <c r="AJ46" s="408"/>
      <c r="AK46" s="406"/>
      <c r="AL46" s="407"/>
      <c r="AM46" s="407"/>
      <c r="AN46" s="408"/>
      <c r="AO46" s="542"/>
      <c r="AP46" s="554"/>
      <c r="AQ46" s="586"/>
      <c r="AR46" s="588"/>
      <c r="AS46" s="590"/>
      <c r="BE46"/>
    </row>
    <row r="47" spans="2:57" ht="31.5" hidden="1"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c r="Z47" s="413"/>
      <c r="AA47" s="413"/>
      <c r="AB47" s="414"/>
      <c r="AC47" s="412"/>
      <c r="AD47" s="413"/>
      <c r="AE47" s="413"/>
      <c r="AF47" s="414"/>
      <c r="AG47" s="412"/>
      <c r="AH47" s="413"/>
      <c r="AI47" s="413"/>
      <c r="AJ47" s="414"/>
      <c r="AK47" s="412"/>
      <c r="AL47" s="413"/>
      <c r="AM47" s="413"/>
      <c r="AN47" s="414"/>
      <c r="AO47" s="545"/>
      <c r="AP47" s="556"/>
      <c r="AQ47" s="587"/>
      <c r="AR47" s="589"/>
      <c r="AS47" s="591"/>
      <c r="BE47"/>
    </row>
    <row r="48" spans="2:57" ht="22.5" hidden="1" customHeight="1">
      <c r="B48" s="592">
        <v>19</v>
      </c>
      <c r="C48" s="532"/>
      <c r="D48" s="406"/>
      <c r="E48" s="407"/>
      <c r="F48" s="407"/>
      <c r="G48" s="407"/>
      <c r="H48" s="407"/>
      <c r="I48" s="407"/>
      <c r="J48" s="407"/>
      <c r="K48" s="407"/>
      <c r="L48" s="407"/>
      <c r="M48" s="407"/>
      <c r="N48" s="407"/>
      <c r="O48" s="407"/>
      <c r="P48" s="408"/>
      <c r="Q48" s="409"/>
      <c r="R48" s="410"/>
      <c r="S48" s="410"/>
      <c r="T48" s="410"/>
      <c r="U48" s="410"/>
      <c r="V48" s="410"/>
      <c r="W48" s="410"/>
      <c r="X48" s="411"/>
      <c r="Y48" s="406"/>
      <c r="Z48" s="407"/>
      <c r="AA48" s="407"/>
      <c r="AB48" s="408"/>
      <c r="AC48" s="406"/>
      <c r="AD48" s="407"/>
      <c r="AE48" s="407"/>
      <c r="AF48" s="408"/>
      <c r="AG48" s="406"/>
      <c r="AH48" s="407"/>
      <c r="AI48" s="407"/>
      <c r="AJ48" s="408"/>
      <c r="AK48" s="406"/>
      <c r="AL48" s="407"/>
      <c r="AM48" s="407"/>
      <c r="AN48" s="408"/>
      <c r="AO48" s="542"/>
      <c r="AP48" s="554"/>
      <c r="AQ48" s="586"/>
      <c r="AR48" s="588"/>
      <c r="AS48" s="590"/>
      <c r="BE48"/>
    </row>
    <row r="49" spans="2:57" ht="31.5" hidden="1"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c r="Z49" s="413"/>
      <c r="AA49" s="413"/>
      <c r="AB49" s="414"/>
      <c r="AC49" s="412"/>
      <c r="AD49" s="413"/>
      <c r="AE49" s="413"/>
      <c r="AF49" s="414"/>
      <c r="AG49" s="412"/>
      <c r="AH49" s="413"/>
      <c r="AI49" s="413"/>
      <c r="AJ49" s="414"/>
      <c r="AK49" s="412"/>
      <c r="AL49" s="413"/>
      <c r="AM49" s="413"/>
      <c r="AN49" s="414"/>
      <c r="AO49" s="545"/>
      <c r="AP49" s="556"/>
      <c r="AQ49" s="587"/>
      <c r="AR49" s="589"/>
      <c r="AS49" s="591"/>
      <c r="BE49"/>
    </row>
    <row r="50" spans="2:57" ht="22.5" hidden="1" customHeight="1">
      <c r="B50" s="592">
        <v>20</v>
      </c>
      <c r="C50" s="532"/>
      <c r="D50" s="406"/>
      <c r="E50" s="407"/>
      <c r="F50" s="407"/>
      <c r="G50" s="407"/>
      <c r="H50" s="407"/>
      <c r="I50" s="407"/>
      <c r="J50" s="407"/>
      <c r="K50" s="407"/>
      <c r="L50" s="407"/>
      <c r="M50" s="407"/>
      <c r="N50" s="407"/>
      <c r="O50" s="407"/>
      <c r="P50" s="408"/>
      <c r="Q50" s="409"/>
      <c r="R50" s="410"/>
      <c r="S50" s="410"/>
      <c r="T50" s="410"/>
      <c r="U50" s="410"/>
      <c r="V50" s="410"/>
      <c r="W50" s="410"/>
      <c r="X50" s="411"/>
      <c r="Y50" s="406"/>
      <c r="Z50" s="407"/>
      <c r="AA50" s="407"/>
      <c r="AB50" s="408"/>
      <c r="AC50" s="406"/>
      <c r="AD50" s="407"/>
      <c r="AE50" s="407"/>
      <c r="AF50" s="408"/>
      <c r="AG50" s="406"/>
      <c r="AH50" s="407"/>
      <c r="AI50" s="407"/>
      <c r="AJ50" s="408"/>
      <c r="AK50" s="406"/>
      <c r="AL50" s="407"/>
      <c r="AM50" s="407"/>
      <c r="AN50" s="408"/>
      <c r="AO50" s="542"/>
      <c r="AP50" s="554"/>
      <c r="AQ50" s="586"/>
      <c r="AR50" s="588"/>
      <c r="AS50" s="590"/>
      <c r="BE50"/>
    </row>
    <row r="51" spans="2:57" ht="31.5" hidden="1"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c r="Z51" s="413"/>
      <c r="AA51" s="413"/>
      <c r="AB51" s="414"/>
      <c r="AC51" s="412"/>
      <c r="AD51" s="413"/>
      <c r="AE51" s="413"/>
      <c r="AF51" s="414"/>
      <c r="AG51" s="412"/>
      <c r="AH51" s="413"/>
      <c r="AI51" s="413"/>
      <c r="AJ51" s="414"/>
      <c r="AK51" s="412"/>
      <c r="AL51" s="413"/>
      <c r="AM51" s="413"/>
      <c r="AN51" s="414"/>
      <c r="AO51" s="545"/>
      <c r="AP51" s="556"/>
      <c r="AQ51" s="587"/>
      <c r="AR51" s="589"/>
      <c r="AS51" s="591"/>
      <c r="BE51"/>
    </row>
    <row r="52" spans="2:57" ht="22.5" hidden="1" customHeight="1">
      <c r="B52" s="592">
        <v>21</v>
      </c>
      <c r="C52" s="532"/>
      <c r="D52" s="406"/>
      <c r="E52" s="407"/>
      <c r="F52" s="407"/>
      <c r="G52" s="407"/>
      <c r="H52" s="407"/>
      <c r="I52" s="407"/>
      <c r="J52" s="407"/>
      <c r="K52" s="407"/>
      <c r="L52" s="407"/>
      <c r="M52" s="407"/>
      <c r="N52" s="407"/>
      <c r="O52" s="407"/>
      <c r="P52" s="408"/>
      <c r="Q52" s="409"/>
      <c r="R52" s="410"/>
      <c r="S52" s="410"/>
      <c r="T52" s="410"/>
      <c r="U52" s="410"/>
      <c r="V52" s="410"/>
      <c r="W52" s="410"/>
      <c r="X52" s="411"/>
      <c r="Y52" s="406"/>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hidden="1"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hidden="1" customHeight="1">
      <c r="B54" s="592">
        <v>22</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hidden="1" customHeight="1">
      <c r="B56" s="592">
        <v>23</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31.5" hidden="1"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hidden="1" customHeight="1">
      <c r="B58" s="592">
        <v>24</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25</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26</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27</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28</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29</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30</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thickBot="1">
      <c r="B71" s="610"/>
      <c r="C71" s="611"/>
      <c r="D71" s="581"/>
      <c r="E71" s="582"/>
      <c r="F71" s="582"/>
      <c r="G71" s="582"/>
      <c r="H71" s="582"/>
      <c r="I71" s="582"/>
      <c r="J71" s="582"/>
      <c r="K71" s="582"/>
      <c r="L71" s="582"/>
      <c r="M71" s="582"/>
      <c r="N71" s="582"/>
      <c r="O71" s="582"/>
      <c r="P71" s="583"/>
      <c r="Q71" s="412"/>
      <c r="R71" s="413"/>
      <c r="S71" s="413"/>
      <c r="T71" s="413"/>
      <c r="U71" s="413"/>
      <c r="V71" s="413"/>
      <c r="W71" s="413"/>
      <c r="X71" s="414"/>
      <c r="Y71" s="581"/>
      <c r="Z71" s="582"/>
      <c r="AA71" s="582"/>
      <c r="AB71" s="583"/>
      <c r="AC71" s="581"/>
      <c r="AD71" s="582"/>
      <c r="AE71" s="582"/>
      <c r="AF71" s="583"/>
      <c r="AG71" s="581"/>
      <c r="AH71" s="582"/>
      <c r="AI71" s="582"/>
      <c r="AJ71" s="583"/>
      <c r="AK71" s="581"/>
      <c r="AL71" s="582"/>
      <c r="AM71" s="582"/>
      <c r="AN71" s="583"/>
      <c r="AO71" s="481"/>
      <c r="AP71" s="606"/>
      <c r="AQ71" s="607"/>
      <c r="AR71" s="608"/>
      <c r="AS71" s="609"/>
      <c r="BE71"/>
    </row>
    <row r="72" spans="2:57" ht="15.75" hidden="1" thickBot="1">
      <c r="B72" s="612" t="s">
        <v>33</v>
      </c>
      <c r="C72" s="613"/>
      <c r="D72" s="613"/>
      <c r="E72" s="614"/>
      <c r="F72" s="615" t="s">
        <v>2</v>
      </c>
      <c r="G72" s="613"/>
      <c r="H72" s="613"/>
      <c r="I72" s="613"/>
      <c r="J72" s="613"/>
      <c r="K72" s="613"/>
      <c r="L72" s="613"/>
      <c r="M72" s="613"/>
      <c r="N72" s="613"/>
      <c r="O72" s="613"/>
      <c r="P72" s="613"/>
      <c r="Q72" s="613"/>
      <c r="R72" s="613"/>
      <c r="S72" s="613"/>
      <c r="T72" s="613"/>
      <c r="U72" s="614"/>
      <c r="V72" s="615" t="s">
        <v>3</v>
      </c>
      <c r="W72" s="613"/>
      <c r="X72" s="614"/>
      <c r="Y72" s="615" t="s">
        <v>34</v>
      </c>
      <c r="Z72" s="613"/>
      <c r="AA72" s="614"/>
      <c r="AB72" s="615" t="s">
        <v>35</v>
      </c>
      <c r="AC72" s="613"/>
      <c r="AD72" s="613"/>
      <c r="AE72" s="613"/>
      <c r="AF72" s="613"/>
      <c r="AG72" s="613"/>
      <c r="AH72" s="613"/>
      <c r="AI72" s="613"/>
      <c r="AJ72" s="613"/>
      <c r="AK72" s="613"/>
      <c r="AL72" s="613"/>
      <c r="AM72" s="613"/>
      <c r="AN72" s="613"/>
      <c r="AO72" s="613"/>
      <c r="AP72" s="613"/>
      <c r="AQ72" s="613"/>
      <c r="AR72" s="613"/>
      <c r="AS72" s="616"/>
      <c r="BE72"/>
    </row>
    <row r="73" spans="2:57" ht="46.5" hidden="1" customHeight="1">
      <c r="B73" s="617"/>
      <c r="C73" s="618"/>
      <c r="D73" s="618"/>
      <c r="E73" s="619"/>
      <c r="F73" s="620"/>
      <c r="G73" s="618"/>
      <c r="H73" s="618"/>
      <c r="I73" s="618"/>
      <c r="J73" s="618"/>
      <c r="K73" s="618"/>
      <c r="L73" s="618"/>
      <c r="M73" s="618"/>
      <c r="N73" s="618"/>
      <c r="O73" s="618"/>
      <c r="P73" s="618"/>
      <c r="Q73" s="618"/>
      <c r="R73" s="618"/>
      <c r="S73" s="618"/>
      <c r="T73" s="618"/>
      <c r="U73" s="619"/>
      <c r="V73" s="620"/>
      <c r="W73" s="618"/>
      <c r="X73" s="619"/>
      <c r="Y73" s="620"/>
      <c r="Z73" s="618"/>
      <c r="AA73" s="619"/>
      <c r="AB73" s="620"/>
      <c r="AC73" s="618"/>
      <c r="AD73" s="618"/>
      <c r="AE73" s="618"/>
      <c r="AF73" s="618"/>
      <c r="AG73" s="618"/>
      <c r="AH73" s="618"/>
      <c r="AI73" s="618"/>
      <c r="AJ73" s="618"/>
      <c r="AK73" s="618"/>
      <c r="AL73" s="618"/>
      <c r="AM73" s="618"/>
      <c r="AN73" s="618"/>
      <c r="AO73" s="618"/>
      <c r="AP73" s="618"/>
      <c r="AQ73" s="618"/>
      <c r="AR73" s="618"/>
      <c r="AS73" s="621"/>
      <c r="BE73"/>
    </row>
    <row r="74" spans="2:57" ht="46.5" hidden="1" customHeight="1">
      <c r="B74" s="622"/>
      <c r="C74" s="623"/>
      <c r="D74" s="623"/>
      <c r="E74" s="624"/>
      <c r="F74" s="625"/>
      <c r="G74" s="623"/>
      <c r="H74" s="623"/>
      <c r="I74" s="623"/>
      <c r="J74" s="623"/>
      <c r="K74" s="623"/>
      <c r="L74" s="623"/>
      <c r="M74" s="623"/>
      <c r="N74" s="623"/>
      <c r="O74" s="623"/>
      <c r="P74" s="623"/>
      <c r="Q74" s="623"/>
      <c r="R74" s="623"/>
      <c r="S74" s="623"/>
      <c r="T74" s="623"/>
      <c r="U74" s="624"/>
      <c r="V74" s="625"/>
      <c r="W74" s="623"/>
      <c r="X74" s="624"/>
      <c r="Y74" s="625"/>
      <c r="Z74" s="623"/>
      <c r="AA74" s="624"/>
      <c r="AB74" s="625"/>
      <c r="AC74" s="623"/>
      <c r="AD74" s="623"/>
      <c r="AE74" s="623"/>
      <c r="AF74" s="623"/>
      <c r="AG74" s="623"/>
      <c r="AH74" s="623"/>
      <c r="AI74" s="623"/>
      <c r="AJ74" s="623"/>
      <c r="AK74" s="623"/>
      <c r="AL74" s="623"/>
      <c r="AM74" s="623"/>
      <c r="AN74" s="623"/>
      <c r="AO74" s="623"/>
      <c r="AP74" s="623"/>
      <c r="AQ74" s="623"/>
      <c r="AR74" s="623"/>
      <c r="AS74" s="626"/>
      <c r="BE74"/>
    </row>
    <row r="75" spans="2:57" ht="46.5" hidden="1" customHeight="1">
      <c r="B75" s="622"/>
      <c r="C75" s="623"/>
      <c r="D75" s="623"/>
      <c r="E75" s="624"/>
      <c r="F75" s="625"/>
      <c r="G75" s="623"/>
      <c r="H75" s="623"/>
      <c r="I75" s="623"/>
      <c r="J75" s="623"/>
      <c r="K75" s="623"/>
      <c r="L75" s="623"/>
      <c r="M75" s="623"/>
      <c r="N75" s="623"/>
      <c r="O75" s="623"/>
      <c r="P75" s="623"/>
      <c r="Q75" s="623"/>
      <c r="R75" s="623"/>
      <c r="S75" s="623"/>
      <c r="T75" s="623"/>
      <c r="U75" s="624"/>
      <c r="V75" s="625"/>
      <c r="W75" s="623"/>
      <c r="X75" s="624"/>
      <c r="Y75" s="625"/>
      <c r="Z75" s="623"/>
      <c r="AA75" s="624"/>
      <c r="AB75" s="625"/>
      <c r="AC75" s="623"/>
      <c r="AD75" s="623"/>
      <c r="AE75" s="623"/>
      <c r="AF75" s="623"/>
      <c r="AG75" s="623"/>
      <c r="AH75" s="623"/>
      <c r="AI75" s="623"/>
      <c r="AJ75" s="623"/>
      <c r="AK75" s="623"/>
      <c r="AL75" s="623"/>
      <c r="AM75" s="623"/>
      <c r="AN75" s="623"/>
      <c r="AO75" s="623"/>
      <c r="AP75" s="623"/>
      <c r="AQ75" s="623"/>
      <c r="AR75" s="623"/>
      <c r="AS75" s="626"/>
      <c r="BE75"/>
    </row>
    <row r="76" spans="2:57" ht="46.5" hidden="1" customHeight="1">
      <c r="B76" s="622"/>
      <c r="C76" s="623"/>
      <c r="D76" s="623"/>
      <c r="E76" s="624"/>
      <c r="F76" s="625"/>
      <c r="G76" s="623"/>
      <c r="H76" s="623"/>
      <c r="I76" s="623"/>
      <c r="J76" s="623"/>
      <c r="K76" s="623"/>
      <c r="L76" s="623"/>
      <c r="M76" s="623"/>
      <c r="N76" s="623"/>
      <c r="O76" s="623"/>
      <c r="P76" s="623"/>
      <c r="Q76" s="623"/>
      <c r="R76" s="623"/>
      <c r="S76" s="623"/>
      <c r="T76" s="623"/>
      <c r="U76" s="624"/>
      <c r="V76" s="625"/>
      <c r="W76" s="623"/>
      <c r="X76" s="624"/>
      <c r="Y76" s="625"/>
      <c r="Z76" s="623"/>
      <c r="AA76" s="624"/>
      <c r="AB76" s="625"/>
      <c r="AC76" s="623"/>
      <c r="AD76" s="623"/>
      <c r="AE76" s="623"/>
      <c r="AF76" s="623"/>
      <c r="AG76" s="623"/>
      <c r="AH76" s="623"/>
      <c r="AI76" s="623"/>
      <c r="AJ76" s="623"/>
      <c r="AK76" s="623"/>
      <c r="AL76" s="623"/>
      <c r="AM76" s="623"/>
      <c r="AN76" s="623"/>
      <c r="AO76" s="623"/>
      <c r="AP76" s="623"/>
      <c r="AQ76" s="623"/>
      <c r="AR76" s="623"/>
      <c r="AS76" s="626"/>
      <c r="BE76"/>
    </row>
    <row r="77" spans="2:57" ht="46.5" hidden="1" customHeight="1">
      <c r="B77" s="622"/>
      <c r="C77" s="623"/>
      <c r="D77" s="623"/>
      <c r="E77" s="624"/>
      <c r="F77" s="625"/>
      <c r="G77" s="623"/>
      <c r="H77" s="623"/>
      <c r="I77" s="623"/>
      <c r="J77" s="623"/>
      <c r="K77" s="623"/>
      <c r="L77" s="623"/>
      <c r="M77" s="623"/>
      <c r="N77" s="623"/>
      <c r="O77" s="623"/>
      <c r="P77" s="623"/>
      <c r="Q77" s="623"/>
      <c r="R77" s="623"/>
      <c r="S77" s="623"/>
      <c r="T77" s="623"/>
      <c r="U77" s="624"/>
      <c r="V77" s="625"/>
      <c r="W77" s="623"/>
      <c r="X77" s="624"/>
      <c r="Y77" s="625"/>
      <c r="Z77" s="623"/>
      <c r="AA77" s="624"/>
      <c r="AB77" s="625"/>
      <c r="AC77" s="623"/>
      <c r="AD77" s="623"/>
      <c r="AE77" s="623"/>
      <c r="AF77" s="623"/>
      <c r="AG77" s="623"/>
      <c r="AH77" s="623"/>
      <c r="AI77" s="623"/>
      <c r="AJ77" s="623"/>
      <c r="AK77" s="623"/>
      <c r="AL77" s="623"/>
      <c r="AM77" s="623"/>
      <c r="AN77" s="623"/>
      <c r="AO77" s="623"/>
      <c r="AP77" s="623"/>
      <c r="AQ77" s="623"/>
      <c r="AR77" s="623"/>
      <c r="AS77" s="626"/>
      <c r="BE77"/>
    </row>
    <row r="78" spans="2:57" ht="46.5" hidden="1" customHeight="1" thickBot="1">
      <c r="B78" s="622"/>
      <c r="C78" s="623"/>
      <c r="D78" s="623"/>
      <c r="E78" s="624"/>
      <c r="F78" s="625"/>
      <c r="G78" s="623"/>
      <c r="H78" s="623"/>
      <c r="I78" s="623"/>
      <c r="J78" s="623"/>
      <c r="K78" s="623"/>
      <c r="L78" s="623"/>
      <c r="M78" s="623"/>
      <c r="N78" s="623"/>
      <c r="O78" s="623"/>
      <c r="P78" s="623"/>
      <c r="Q78" s="623"/>
      <c r="R78" s="623"/>
      <c r="S78" s="623"/>
      <c r="T78" s="623"/>
      <c r="U78" s="624"/>
      <c r="V78" s="625"/>
      <c r="W78" s="623"/>
      <c r="X78" s="624"/>
      <c r="Y78" s="625"/>
      <c r="Z78" s="623"/>
      <c r="AA78" s="624"/>
      <c r="AB78" s="625"/>
      <c r="AC78" s="623"/>
      <c r="AD78" s="623"/>
      <c r="AE78" s="623"/>
      <c r="AF78" s="623"/>
      <c r="AG78" s="623"/>
      <c r="AH78" s="623"/>
      <c r="AI78" s="623"/>
      <c r="AJ78" s="623"/>
      <c r="AK78" s="623"/>
      <c r="AL78" s="623"/>
      <c r="AM78" s="623"/>
      <c r="AN78" s="623"/>
      <c r="AO78" s="623"/>
      <c r="AP78" s="623"/>
      <c r="AQ78" s="623"/>
      <c r="AR78" s="623"/>
      <c r="AS78" s="626"/>
      <c r="BE78"/>
    </row>
    <row r="79" spans="2:57">
      <c r="B79" s="612" t="s">
        <v>36</v>
      </c>
      <c r="C79" s="613"/>
      <c r="D79" s="613"/>
      <c r="E79" s="613"/>
      <c r="F79" s="613"/>
      <c r="G79" s="613"/>
      <c r="H79" s="613"/>
      <c r="I79" s="613"/>
      <c r="J79" s="613"/>
      <c r="K79" s="613"/>
      <c r="L79" s="613"/>
      <c r="M79" s="613"/>
      <c r="N79" s="613"/>
      <c r="O79" s="613"/>
      <c r="P79" s="613"/>
      <c r="Q79" s="613"/>
      <c r="R79" s="613"/>
      <c r="S79" s="613"/>
      <c r="T79" s="613"/>
      <c r="U79" s="613"/>
      <c r="V79" s="613"/>
      <c r="W79" s="613"/>
      <c r="X79" s="613"/>
      <c r="Y79" s="613"/>
      <c r="Z79" s="613"/>
      <c r="AA79" s="613"/>
      <c r="AB79" s="613"/>
      <c r="AC79" s="613"/>
      <c r="AD79" s="613"/>
      <c r="AE79" s="613"/>
      <c r="AF79" s="613"/>
      <c r="AG79" s="613"/>
      <c r="AH79" s="613"/>
      <c r="AI79" s="613"/>
      <c r="AJ79" s="613"/>
      <c r="AK79" s="613"/>
      <c r="AL79" s="613"/>
      <c r="AM79" s="613"/>
      <c r="AN79" s="613"/>
      <c r="AO79" s="613"/>
      <c r="AP79" s="613"/>
      <c r="AQ79" s="613"/>
      <c r="AR79" s="613"/>
      <c r="AS79" s="616"/>
      <c r="BE79"/>
    </row>
    <row r="80" spans="2:57" ht="99" customHeight="1" thickBot="1">
      <c r="B80" s="630"/>
      <c r="C80" s="631"/>
      <c r="D80" s="631"/>
      <c r="E80" s="631"/>
      <c r="F80" s="631"/>
      <c r="G80" s="631"/>
      <c r="H80" s="631"/>
      <c r="I80" s="631"/>
      <c r="J80" s="631"/>
      <c r="K80" s="631"/>
      <c r="L80" s="631"/>
      <c r="M80" s="631"/>
      <c r="N80" s="631"/>
      <c r="O80" s="631"/>
      <c r="P80" s="631"/>
      <c r="Q80" s="631"/>
      <c r="R80" s="631"/>
      <c r="S80" s="631"/>
      <c r="T80" s="631"/>
      <c r="U80" s="631"/>
      <c r="V80" s="631"/>
      <c r="W80" s="631"/>
      <c r="X80" s="631"/>
      <c r="Y80" s="631"/>
      <c r="Z80" s="631"/>
      <c r="AA80" s="631"/>
      <c r="AB80" s="631"/>
      <c r="AC80" s="631"/>
      <c r="AD80" s="631"/>
      <c r="AE80" s="631"/>
      <c r="AF80" s="631"/>
      <c r="AG80" s="631"/>
      <c r="AH80" s="631"/>
      <c r="AI80" s="631"/>
      <c r="AJ80" s="631"/>
      <c r="AK80" s="631"/>
      <c r="AL80" s="631"/>
      <c r="AM80" s="631"/>
      <c r="AN80" s="631"/>
      <c r="AO80" s="631"/>
      <c r="AP80" s="631"/>
      <c r="AQ80" s="631"/>
      <c r="AR80" s="631"/>
      <c r="AS80" s="632"/>
      <c r="BE80"/>
    </row>
    <row r="81" spans="2:57" ht="22.5" customHeight="1">
      <c r="B81" s="9"/>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14"/>
      <c r="BE81"/>
    </row>
    <row r="82" spans="2:57" ht="46.5" customHeight="1">
      <c r="B82" s="10"/>
      <c r="C82" s="388" t="s">
        <v>44</v>
      </c>
      <c r="D82" s="386"/>
      <c r="E82" s="386"/>
      <c r="F82" s="386"/>
      <c r="G82" s="386"/>
      <c r="H82" s="386"/>
      <c r="I82" s="386"/>
      <c r="J82" s="386"/>
      <c r="K82" s="386"/>
      <c r="L82" s="386"/>
      <c r="M82" s="386"/>
      <c r="N82" s="386"/>
      <c r="O82" s="386"/>
      <c r="P82" s="386"/>
      <c r="Q82" s="386"/>
      <c r="R82" s="386"/>
      <c r="S82" s="386"/>
      <c r="T82" s="386"/>
      <c r="U82" s="386"/>
      <c r="V82" s="386"/>
      <c r="W82" s="387"/>
      <c r="X82" s="406" t="s">
        <v>1706</v>
      </c>
      <c r="Y82" s="407"/>
      <c r="Z82" s="407"/>
      <c r="AA82" s="407"/>
      <c r="AB82" s="407"/>
      <c r="AC82" s="407"/>
      <c r="AD82" s="407"/>
      <c r="AE82" s="407"/>
      <c r="AF82" s="407"/>
      <c r="AG82" s="407"/>
      <c r="AH82" s="407"/>
      <c r="AI82" s="407"/>
      <c r="AJ82" s="407"/>
      <c r="AK82" s="407"/>
      <c r="AL82" s="407"/>
      <c r="AM82" s="407"/>
      <c r="AN82" s="407"/>
      <c r="AO82" s="407"/>
      <c r="AP82" s="407"/>
      <c r="AQ82" s="407"/>
      <c r="AR82" s="408"/>
      <c r="AS82" s="8"/>
      <c r="BE82"/>
    </row>
    <row r="83" spans="2:57" ht="46.5" customHeight="1">
      <c r="B83" s="10"/>
      <c r="C83" s="473" t="s">
        <v>40</v>
      </c>
      <c r="D83" s="438"/>
      <c r="E83" s="438"/>
      <c r="F83" s="438"/>
      <c r="G83" s="438"/>
      <c r="H83" s="438"/>
      <c r="I83" s="449"/>
      <c r="J83" s="473" t="s">
        <v>41</v>
      </c>
      <c r="K83" s="438"/>
      <c r="L83" s="438"/>
      <c r="M83" s="438"/>
      <c r="N83" s="438"/>
      <c r="O83" s="438"/>
      <c r="P83" s="449"/>
      <c r="Q83" s="473" t="s">
        <v>42</v>
      </c>
      <c r="R83" s="438"/>
      <c r="S83" s="438"/>
      <c r="T83" s="438"/>
      <c r="U83" s="438"/>
      <c r="V83" s="438"/>
      <c r="W83" s="449"/>
      <c r="X83" s="473" t="s">
        <v>40</v>
      </c>
      <c r="Y83" s="438"/>
      <c r="Z83" s="438"/>
      <c r="AA83" s="438"/>
      <c r="AB83" s="438"/>
      <c r="AC83" s="438"/>
      <c r="AD83" s="449"/>
      <c r="AE83" s="473" t="s">
        <v>41</v>
      </c>
      <c r="AF83" s="438"/>
      <c r="AG83" s="438"/>
      <c r="AH83" s="438"/>
      <c r="AI83" s="438"/>
      <c r="AJ83" s="438"/>
      <c r="AK83" s="449"/>
      <c r="AL83" s="473" t="s">
        <v>42</v>
      </c>
      <c r="AM83" s="438"/>
      <c r="AN83" s="438"/>
      <c r="AO83" s="438"/>
      <c r="AP83" s="438"/>
      <c r="AQ83" s="438"/>
      <c r="AR83" s="449"/>
      <c r="AS83" s="11"/>
      <c r="BE83"/>
    </row>
    <row r="84" spans="2:57" ht="46.5" customHeight="1">
      <c r="B84" s="10"/>
      <c r="C84" s="517" t="str">
        <f>'Lot Register'!$U$13</f>
        <v>Jan van Wyk</v>
      </c>
      <c r="D84" s="518"/>
      <c r="E84" s="518"/>
      <c r="F84" s="518"/>
      <c r="G84" s="518"/>
      <c r="H84" s="518"/>
      <c r="I84" s="519"/>
      <c r="J84" s="517"/>
      <c r="K84" s="518"/>
      <c r="L84" s="518"/>
      <c r="M84" s="518"/>
      <c r="N84" s="518"/>
      <c r="O84" s="518"/>
      <c r="P84" s="519"/>
      <c r="Q84" s="520"/>
      <c r="R84" s="521"/>
      <c r="S84" s="521"/>
      <c r="T84" s="521"/>
      <c r="U84" s="521"/>
      <c r="V84" s="521"/>
      <c r="W84" s="522"/>
      <c r="X84" s="517" t="str">
        <f>'Lot Register'!$U$12</f>
        <v>TBA</v>
      </c>
      <c r="Y84" s="518"/>
      <c r="Z84" s="518"/>
      <c r="AA84" s="518"/>
      <c r="AB84" s="518"/>
      <c r="AC84" s="518"/>
      <c r="AD84" s="519"/>
      <c r="AE84" s="517"/>
      <c r="AF84" s="518"/>
      <c r="AG84" s="518"/>
      <c r="AH84" s="518"/>
      <c r="AI84" s="518"/>
      <c r="AJ84" s="518"/>
      <c r="AK84" s="519"/>
      <c r="AL84" s="520"/>
      <c r="AM84" s="521"/>
      <c r="AN84" s="521"/>
      <c r="AO84" s="521"/>
      <c r="AP84" s="521"/>
      <c r="AQ84" s="521"/>
      <c r="AR84" s="522"/>
      <c r="AS84" s="8"/>
      <c r="BE84"/>
    </row>
    <row r="85" spans="2:57" ht="22.5" customHeight="1" thickBot="1">
      <c r="B85" s="12"/>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c r="AC85" s="13"/>
      <c r="AD85" s="13"/>
      <c r="AE85" s="13"/>
      <c r="AF85" s="13"/>
      <c r="AG85" s="13"/>
      <c r="AH85" s="13"/>
      <c r="AI85" s="13"/>
      <c r="AJ85" s="13"/>
      <c r="AK85" s="13"/>
      <c r="AL85" s="13"/>
      <c r="AM85" s="13"/>
      <c r="AN85" s="13"/>
      <c r="AO85" s="13"/>
      <c r="AP85" s="13"/>
      <c r="AQ85" s="13"/>
      <c r="AR85" s="13"/>
      <c r="AS85" s="15"/>
      <c r="BE85"/>
    </row>
    <row r="86" spans="2:57">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BE86"/>
    </row>
    <row r="87" spans="2:57">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BE87"/>
    </row>
    <row r="88" spans="2:57">
      <c r="BE88"/>
    </row>
    <row r="89" spans="2:57">
      <c r="BE89"/>
    </row>
    <row r="90" spans="2:57">
      <c r="C90" s="7"/>
      <c r="BE90"/>
    </row>
    <row r="91" spans="2:57">
      <c r="C91" s="7"/>
      <c r="BE91"/>
    </row>
    <row r="92" spans="2:57">
      <c r="C92" s="7"/>
      <c r="BE92"/>
    </row>
    <row r="93" spans="2:57">
      <c r="C93" s="7"/>
      <c r="BE93"/>
    </row>
    <row r="94" spans="2:57">
      <c r="BE94"/>
    </row>
    <row r="95" spans="2:57">
      <c r="BE95"/>
    </row>
    <row r="96" spans="2:57">
      <c r="BE96"/>
    </row>
    <row r="97" spans="57:57">
      <c r="BE97"/>
    </row>
    <row r="98" spans="57:57">
      <c r="BE98"/>
    </row>
  </sheetData>
  <sheetProtection selectLockedCells="1" autoFilter="0"/>
  <mergeCells count="431">
    <mergeCell ref="J4:Z5"/>
    <mergeCell ref="AA4:AE4"/>
    <mergeCell ref="AF4:AI4"/>
    <mergeCell ref="AJ4:AS7"/>
    <mergeCell ref="AA5:AE5"/>
    <mergeCell ref="AF5:AI5"/>
    <mergeCell ref="J6:L7"/>
    <mergeCell ref="M6:P9"/>
    <mergeCell ref="Q6:AE9"/>
    <mergeCell ref="AF6:AI6"/>
    <mergeCell ref="AN8:AS11"/>
    <mergeCell ref="AF9:AI9"/>
    <mergeCell ref="AQ12:AS13"/>
    <mergeCell ref="Y13:AB13"/>
    <mergeCell ref="AK13:AN13"/>
    <mergeCell ref="AO12:AP13"/>
    <mergeCell ref="AF7:AI7"/>
    <mergeCell ref="J8:J9"/>
    <mergeCell ref="K8:K9"/>
    <mergeCell ref="L8:L9"/>
    <mergeCell ref="AF8:AI8"/>
    <mergeCell ref="AJ8:AM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AK18:AN19"/>
    <mergeCell ref="AO18:AP19"/>
    <mergeCell ref="AQ18:AQ19"/>
    <mergeCell ref="AR18:AR19"/>
    <mergeCell ref="AS18:AS19"/>
    <mergeCell ref="Y19:AB19"/>
    <mergeCell ref="B18:C19"/>
    <mergeCell ref="D18:P19"/>
    <mergeCell ref="Q18:X19"/>
    <mergeCell ref="Y18:AB18"/>
    <mergeCell ref="AC18:AJ19"/>
    <mergeCell ref="AK20:AN21"/>
    <mergeCell ref="AO20:AP21"/>
    <mergeCell ref="AQ20:AQ21"/>
    <mergeCell ref="AR20:AR21"/>
    <mergeCell ref="AS20:AS21"/>
    <mergeCell ref="Y21:AB21"/>
    <mergeCell ref="B20:C21"/>
    <mergeCell ref="D20:P21"/>
    <mergeCell ref="Q20:X21"/>
    <mergeCell ref="Y20:AB20"/>
    <mergeCell ref="AC20:AD21"/>
    <mergeCell ref="AE20:AF21"/>
    <mergeCell ref="AG20:AH21"/>
    <mergeCell ref="AI20:AJ21"/>
    <mergeCell ref="AK22:AN23"/>
    <mergeCell ref="AO22:AP23"/>
    <mergeCell ref="AQ22:AQ23"/>
    <mergeCell ref="AR22:AR23"/>
    <mergeCell ref="AS22:AS23"/>
    <mergeCell ref="Y23:AB23"/>
    <mergeCell ref="B22:C23"/>
    <mergeCell ref="D22:P23"/>
    <mergeCell ref="Q22:X23"/>
    <mergeCell ref="Y22:AB22"/>
    <mergeCell ref="AC22:AJ23"/>
    <mergeCell ref="AK24:AN25"/>
    <mergeCell ref="AO24:AP25"/>
    <mergeCell ref="AQ24:AQ25"/>
    <mergeCell ref="AR24:AR25"/>
    <mergeCell ref="AS24:AS25"/>
    <mergeCell ref="Y25:AB25"/>
    <mergeCell ref="B24:C25"/>
    <mergeCell ref="D24:P25"/>
    <mergeCell ref="Q24:X25"/>
    <mergeCell ref="Y24:AB24"/>
    <mergeCell ref="AC24:AJ25"/>
    <mergeCell ref="AK26:AN27"/>
    <mergeCell ref="AO26:AP27"/>
    <mergeCell ref="AQ26:AQ27"/>
    <mergeCell ref="AR26:AR27"/>
    <mergeCell ref="AS26:AS27"/>
    <mergeCell ref="Y27:AB27"/>
    <mergeCell ref="B26:C27"/>
    <mergeCell ref="D26:P27"/>
    <mergeCell ref="Q26:X27"/>
    <mergeCell ref="Y26:AB26"/>
    <mergeCell ref="AC26:AJ27"/>
    <mergeCell ref="AK28:AN29"/>
    <mergeCell ref="AO28:AP29"/>
    <mergeCell ref="AQ28:AQ29"/>
    <mergeCell ref="AR28:AR29"/>
    <mergeCell ref="AS28:AS29"/>
    <mergeCell ref="Y29:AB29"/>
    <mergeCell ref="B28:C29"/>
    <mergeCell ref="D28:P29"/>
    <mergeCell ref="Q28:X29"/>
    <mergeCell ref="Y28:AB28"/>
    <mergeCell ref="AC28:AJ29"/>
    <mergeCell ref="AK30:AN31"/>
    <mergeCell ref="AO30:AP31"/>
    <mergeCell ref="AQ30:AQ31"/>
    <mergeCell ref="AR30:AR31"/>
    <mergeCell ref="AS30:AS31"/>
    <mergeCell ref="Y31:AB31"/>
    <mergeCell ref="B30:C31"/>
    <mergeCell ref="D30:P31"/>
    <mergeCell ref="Q30:X31"/>
    <mergeCell ref="Y30:AB30"/>
    <mergeCell ref="AC30:AJ31"/>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B72:E72"/>
    <mergeCell ref="F72:U72"/>
    <mergeCell ref="V72:X72"/>
    <mergeCell ref="Y72:AA72"/>
    <mergeCell ref="AB72:AS72"/>
    <mergeCell ref="B73:E73"/>
    <mergeCell ref="F73:U73"/>
    <mergeCell ref="V73:X73"/>
    <mergeCell ref="Y73:AA73"/>
    <mergeCell ref="AB73:AS73"/>
    <mergeCell ref="B74:E74"/>
    <mergeCell ref="F74:U74"/>
    <mergeCell ref="V74:X74"/>
    <mergeCell ref="Y74:AA74"/>
    <mergeCell ref="AB74:AS74"/>
    <mergeCell ref="B75:E75"/>
    <mergeCell ref="F75:U75"/>
    <mergeCell ref="V75:X75"/>
    <mergeCell ref="Y75:AA75"/>
    <mergeCell ref="AB75:AS75"/>
    <mergeCell ref="B78:E78"/>
    <mergeCell ref="F78:U78"/>
    <mergeCell ref="V78:X78"/>
    <mergeCell ref="Y78:AA78"/>
    <mergeCell ref="AB78:AS78"/>
    <mergeCell ref="B79:AS79"/>
    <mergeCell ref="B76:E76"/>
    <mergeCell ref="F76:U76"/>
    <mergeCell ref="V76:X76"/>
    <mergeCell ref="Y76:AA76"/>
    <mergeCell ref="AB76:AS76"/>
    <mergeCell ref="B77:E77"/>
    <mergeCell ref="F77:U77"/>
    <mergeCell ref="V77:X77"/>
    <mergeCell ref="Y77:AA77"/>
    <mergeCell ref="AB77:AS77"/>
    <mergeCell ref="C84:I84"/>
    <mergeCell ref="J84:P84"/>
    <mergeCell ref="Q84:W84"/>
    <mergeCell ref="X84:AD84"/>
    <mergeCell ref="AE84:AK84"/>
    <mergeCell ref="AL84:AR84"/>
    <mergeCell ref="B80:AS80"/>
    <mergeCell ref="C82:W82"/>
    <mergeCell ref="X82:AR82"/>
    <mergeCell ref="C83:I83"/>
    <mergeCell ref="J83:P83"/>
    <mergeCell ref="Q83:W83"/>
    <mergeCell ref="X83:AD83"/>
    <mergeCell ref="AE83:AK83"/>
    <mergeCell ref="AL83:AR83"/>
  </mergeCells>
  <conditionalFormatting sqref="AF11">
    <cfRule type="expression" dxfId="1523" priority="10">
      <formula>$V11="y"</formula>
    </cfRule>
    <cfRule type="expression" dxfId="1522" priority="11">
      <formula>$T11="y"</formula>
    </cfRule>
  </conditionalFormatting>
  <conditionalFormatting sqref="AF7">
    <cfRule type="expression" dxfId="1521" priority="14">
      <formula>$V7="y"</formula>
    </cfRule>
    <cfRule type="expression" dxfId="1520" priority="15">
      <formula>$T7="y"</formula>
    </cfRule>
  </conditionalFormatting>
  <conditionalFormatting sqref="AF9">
    <cfRule type="expression" dxfId="1519" priority="12">
      <formula>$V9="y"</formula>
    </cfRule>
    <cfRule type="expression" dxfId="1518" priority="13">
      <formula>$T9="y"</formula>
    </cfRule>
  </conditionalFormatting>
  <conditionalFormatting sqref="Y30:AB71 Y14:AB21">
    <cfRule type="expression" dxfId="1517" priority="9">
      <formula>OR(ISNUMBER(SEARCH("Hold Point",Y14)),ISNUMBER(SEARCH("Witness Point",Y14)))</formula>
    </cfRule>
  </conditionalFormatting>
  <conditionalFormatting sqref="AK14:AN71">
    <cfRule type="expression" dxfId="1516" priority="8">
      <formula>OR(Y14="Check Item",Y14="Milestone")</formula>
    </cfRule>
  </conditionalFormatting>
  <conditionalFormatting sqref="Y26:AB26 Y28:AB28">
    <cfRule type="expression" dxfId="1515" priority="7">
      <formula>OR(ISNUMBER(SEARCH("Hold Point",Y26)),ISNUMBER(SEARCH("Witness Point",Y26)))</formula>
    </cfRule>
  </conditionalFormatting>
  <conditionalFormatting sqref="Y22:AB23">
    <cfRule type="expression" dxfId="1514" priority="6">
      <formula>OR(ISNUMBER(SEARCH("Hold Point",Y22)),ISNUMBER(SEARCH("Witness Point",Y22)))</formula>
    </cfRule>
  </conditionalFormatting>
  <conditionalFormatting sqref="Y25:AB25">
    <cfRule type="expression" dxfId="1513" priority="4">
      <formula>OR(ISNUMBER(SEARCH("Hold Point",Y25)),ISNUMBER(SEARCH("Witness Point",Y25)))</formula>
    </cfRule>
  </conditionalFormatting>
  <conditionalFormatting sqref="Y24:AB24">
    <cfRule type="expression" dxfId="1512" priority="3">
      <formula>OR(ISNUMBER(SEARCH("Hold Point",Y24)),ISNUMBER(SEARCH("Witness Point",Y24)))</formula>
    </cfRule>
  </conditionalFormatting>
  <conditionalFormatting sqref="Y27:AB27">
    <cfRule type="expression" dxfId="1511" priority="2">
      <formula>OR(ISNUMBER(SEARCH("Hold Point",Y27)),ISNUMBER(SEARCH("Witness Point",Y27)))</formula>
    </cfRule>
  </conditionalFormatting>
  <conditionalFormatting sqref="Y29:AB29">
    <cfRule type="expression" dxfId="1510" priority="1">
      <formula>OR(ISNUMBER(SEARCH("Hold Point",Y29)),ISNUMBER(SEARCH("Witness Point",Y29)))</formula>
    </cfRule>
  </conditionalFormatting>
  <pageMargins left="0.62992125984251968" right="0.23622047244094488" top="0.82677165354330706" bottom="0.23622047244094488" header="0.31496062992125984" footer="0.31496062992125984"/>
  <pageSetup paperSize="9" scale="56" fitToHeight="0" orientation="portrait" horizontalDpi="300" verticalDpi="300"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D56DD2-D457-467C-9932-B26E0A0B900E}">
  <sheetPr codeName="Sheet93">
    <pageSetUpPr fitToPage="1"/>
  </sheetPr>
  <dimension ref="A1:BR98"/>
  <sheetViews>
    <sheetView topLeftCell="A3" zoomScale="85" zoomScaleNormal="85" workbookViewId="0">
      <selection activeCell="AV77" sqref="AV77"/>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Precast Concrete Block Shoulder Dykes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Precast Concrete Block Shoulder Dykes</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615" t="s">
        <v>28</v>
      </c>
      <c r="AK4" s="613"/>
      <c r="AL4" s="613"/>
      <c r="AM4" s="613"/>
      <c r="AN4" s="613"/>
      <c r="AO4" s="613"/>
      <c r="AP4" s="613"/>
      <c r="AQ4" s="613"/>
      <c r="AR4" s="613"/>
      <c r="AS4" s="616"/>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str">
        <f>'Lot Register'!$M$13</f>
        <v>CN22189</v>
      </c>
      <c r="AG5" s="460"/>
      <c r="AH5" s="460"/>
      <c r="AI5" s="461"/>
      <c r="AJ5" s="636" t="s">
        <v>1704</v>
      </c>
      <c r="AK5" s="637"/>
      <c r="AL5" s="637"/>
      <c r="AM5" s="637"/>
      <c r="AN5" s="637"/>
      <c r="AO5" s="637"/>
      <c r="AP5" s="637"/>
      <c r="AQ5" s="637"/>
      <c r="AR5" s="637"/>
      <c r="AS5" s="638"/>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636" t="s">
        <v>2095</v>
      </c>
      <c r="AK6" s="637"/>
      <c r="AL6" s="637"/>
      <c r="AM6" s="637"/>
      <c r="AN6" s="637"/>
      <c r="AO6" s="637"/>
      <c r="AP6" s="637"/>
      <c r="AQ6" s="637"/>
      <c r="AR6" s="637"/>
      <c r="AS6" s="638"/>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Register'!$J$2), "", 'Lot Register'!$J$2)</f>
        <v>45343</v>
      </c>
      <c r="AG7" s="469"/>
      <c r="AH7" s="469"/>
      <c r="AI7" s="470"/>
      <c r="AJ7" s="636" t="s">
        <v>2096</v>
      </c>
      <c r="AK7" s="637"/>
      <c r="AL7" s="637"/>
      <c r="AM7" s="637"/>
      <c r="AN7" s="637"/>
      <c r="AO7" s="637"/>
      <c r="AP7" s="637"/>
      <c r="AQ7" s="637"/>
      <c r="AR7" s="637"/>
      <c r="AS7" s="638"/>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v>3.03</v>
      </c>
      <c r="AK8" s="574"/>
      <c r="AL8" s="574"/>
      <c r="AM8" s="574"/>
      <c r="AN8" s="693" t="s">
        <v>2025</v>
      </c>
      <c r="AO8" s="693"/>
      <c r="AP8" s="693"/>
      <c r="AQ8" s="693"/>
      <c r="AR8" s="693"/>
      <c r="AS8" s="694"/>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Register'!$K$2), "", 'Lot Register'!$K$2)</f>
        <v>45343</v>
      </c>
      <c r="AG9" s="469"/>
      <c r="AH9" s="469"/>
      <c r="AI9" s="470"/>
      <c r="AJ9" s="573"/>
      <c r="AK9" s="574"/>
      <c r="AL9" s="574"/>
      <c r="AM9" s="574"/>
      <c r="AN9" s="693"/>
      <c r="AO9" s="693"/>
      <c r="AP9" s="693"/>
      <c r="AQ9" s="693"/>
      <c r="AR9" s="693"/>
      <c r="AS9" s="694"/>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f>IF(ISBLANK('Lot Register'!$I$2), "", 'Lot Register'!$I$2)</f>
        <v>0</v>
      </c>
      <c r="AE10" s="449"/>
      <c r="AF10" s="451" t="s">
        <v>30</v>
      </c>
      <c r="AG10" s="451"/>
      <c r="AH10" s="451"/>
      <c r="AI10" s="452"/>
      <c r="AJ10" s="573"/>
      <c r="AK10" s="574"/>
      <c r="AL10" s="574"/>
      <c r="AM10" s="574"/>
      <c r="AN10" s="693"/>
      <c r="AO10" s="693"/>
      <c r="AP10" s="693"/>
      <c r="AQ10" s="693"/>
      <c r="AR10" s="693"/>
      <c r="AS10" s="694"/>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Register'!$L$2), "", 'Lot Register'!$L$2)</f>
        <v>45343</v>
      </c>
      <c r="AG11" s="496"/>
      <c r="AH11" s="496"/>
      <c r="AI11" s="497"/>
      <c r="AJ11" s="575"/>
      <c r="AK11" s="576"/>
      <c r="AL11" s="576"/>
      <c r="AM11" s="576"/>
      <c r="AN11" s="695"/>
      <c r="AO11" s="695"/>
      <c r="AP11" s="695"/>
      <c r="AQ11" s="695"/>
      <c r="AR11" s="695"/>
      <c r="AS11" s="696"/>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c r="AH13" s="439"/>
      <c r="AI13" s="439"/>
      <c r="AJ13" s="439"/>
      <c r="AK13" s="439" t="s">
        <v>27</v>
      </c>
      <c r="AL13" s="439"/>
      <c r="AM13" s="439"/>
      <c r="AN13" s="439"/>
      <c r="AO13" s="571"/>
      <c r="AP13" s="571"/>
      <c r="AQ13" s="571"/>
      <c r="AR13" s="571"/>
      <c r="AS13" s="572"/>
      <c r="BE13"/>
    </row>
    <row r="14" spans="1:70" ht="22.5" customHeight="1">
      <c r="B14" s="553">
        <v>1</v>
      </c>
      <c r="C14" s="549"/>
      <c r="D14" s="507" t="s">
        <v>2026</v>
      </c>
      <c r="E14" s="508"/>
      <c r="F14" s="508"/>
      <c r="G14" s="508"/>
      <c r="H14" s="508"/>
      <c r="I14" s="508"/>
      <c r="J14" s="508"/>
      <c r="K14" s="508"/>
      <c r="L14" s="508"/>
      <c r="M14" s="508"/>
      <c r="N14" s="508"/>
      <c r="O14" s="508"/>
      <c r="P14" s="509"/>
      <c r="Q14" s="507" t="s">
        <v>1743</v>
      </c>
      <c r="R14" s="508"/>
      <c r="S14" s="508"/>
      <c r="T14" s="508"/>
      <c r="U14" s="508"/>
      <c r="V14" s="508"/>
      <c r="W14" s="508"/>
      <c r="X14" s="509"/>
      <c r="Y14" s="507" t="s">
        <v>24</v>
      </c>
      <c r="Z14" s="508"/>
      <c r="AA14" s="508"/>
      <c r="AB14" s="509"/>
      <c r="AC14" s="507"/>
      <c r="AD14" s="508"/>
      <c r="AE14" s="508"/>
      <c r="AF14" s="508"/>
      <c r="AG14" s="508"/>
      <c r="AH14" s="508"/>
      <c r="AI14" s="508"/>
      <c r="AJ14" s="509"/>
      <c r="AK14" s="507"/>
      <c r="AL14" s="508"/>
      <c r="AM14" s="508"/>
      <c r="AN14" s="509"/>
      <c r="AO14" s="475"/>
      <c r="AP14" s="593"/>
      <c r="AQ14" s="594"/>
      <c r="AR14" s="595"/>
      <c r="AS14" s="596"/>
      <c r="BE14"/>
    </row>
    <row r="15" spans="1:70" ht="74.25" customHeight="1">
      <c r="B15" s="592"/>
      <c r="C15" s="532"/>
      <c r="D15" s="412"/>
      <c r="E15" s="413"/>
      <c r="F15" s="413"/>
      <c r="G15" s="413"/>
      <c r="H15" s="413"/>
      <c r="I15" s="413"/>
      <c r="J15" s="413"/>
      <c r="K15" s="413"/>
      <c r="L15" s="413"/>
      <c r="M15" s="413"/>
      <c r="N15" s="413"/>
      <c r="O15" s="413"/>
      <c r="P15" s="414"/>
      <c r="Q15" s="412"/>
      <c r="R15" s="413"/>
      <c r="S15" s="413"/>
      <c r="T15" s="413"/>
      <c r="U15" s="413"/>
      <c r="V15" s="413"/>
      <c r="W15" s="413"/>
      <c r="X15" s="414"/>
      <c r="Y15" s="412" t="s">
        <v>2027</v>
      </c>
      <c r="Z15" s="413"/>
      <c r="AA15" s="413"/>
      <c r="AB15" s="414"/>
      <c r="AC15" s="412"/>
      <c r="AD15" s="413"/>
      <c r="AE15" s="413"/>
      <c r="AF15" s="413"/>
      <c r="AG15" s="413"/>
      <c r="AH15" s="413"/>
      <c r="AI15" s="413"/>
      <c r="AJ15" s="414"/>
      <c r="AK15" s="412"/>
      <c r="AL15" s="413"/>
      <c r="AM15" s="413"/>
      <c r="AN15" s="414"/>
      <c r="AO15" s="545"/>
      <c r="AP15" s="556"/>
      <c r="AQ15" s="587"/>
      <c r="AR15" s="589"/>
      <c r="AS15" s="591"/>
      <c r="BE15"/>
    </row>
    <row r="16" spans="1:70" ht="22.5" customHeight="1">
      <c r="B16" s="592">
        <v>2</v>
      </c>
      <c r="C16" s="532"/>
      <c r="D16" s="406" t="s">
        <v>2028</v>
      </c>
      <c r="E16" s="407"/>
      <c r="F16" s="407"/>
      <c r="G16" s="407"/>
      <c r="H16" s="407"/>
      <c r="I16" s="407"/>
      <c r="J16" s="407"/>
      <c r="K16" s="407"/>
      <c r="L16" s="407"/>
      <c r="M16" s="407"/>
      <c r="N16" s="407"/>
      <c r="O16" s="407"/>
      <c r="P16" s="408"/>
      <c r="Q16" s="409" t="s">
        <v>91</v>
      </c>
      <c r="R16" s="410"/>
      <c r="S16" s="410"/>
      <c r="T16" s="410"/>
      <c r="U16" s="410"/>
      <c r="V16" s="410"/>
      <c r="W16" s="410"/>
      <c r="X16" s="411"/>
      <c r="Y16" s="406" t="s">
        <v>24</v>
      </c>
      <c r="Z16" s="407"/>
      <c r="AA16" s="407"/>
      <c r="AB16" s="408"/>
      <c r="AC16" s="406"/>
      <c r="AD16" s="407"/>
      <c r="AE16" s="407"/>
      <c r="AF16" s="407"/>
      <c r="AG16" s="407"/>
      <c r="AH16" s="407"/>
      <c r="AI16" s="407"/>
      <c r="AJ16" s="408"/>
      <c r="AK16" s="406"/>
      <c r="AL16" s="407"/>
      <c r="AM16" s="407"/>
      <c r="AN16" s="408"/>
      <c r="AO16" s="542"/>
      <c r="AP16" s="554"/>
      <c r="AQ16" s="586"/>
      <c r="AR16" s="588"/>
      <c r="AS16" s="590"/>
      <c r="BE16"/>
    </row>
    <row r="17" spans="2:57" ht="49.5" customHeight="1">
      <c r="B17" s="592"/>
      <c r="C17" s="532"/>
      <c r="D17" s="412"/>
      <c r="E17" s="413"/>
      <c r="F17" s="413"/>
      <c r="G17" s="413"/>
      <c r="H17" s="413"/>
      <c r="I17" s="413"/>
      <c r="J17" s="413"/>
      <c r="K17" s="413"/>
      <c r="L17" s="413"/>
      <c r="M17" s="413"/>
      <c r="N17" s="413"/>
      <c r="O17" s="413"/>
      <c r="P17" s="414"/>
      <c r="Q17" s="412"/>
      <c r="R17" s="413"/>
      <c r="S17" s="413"/>
      <c r="T17" s="413"/>
      <c r="U17" s="413"/>
      <c r="V17" s="413"/>
      <c r="W17" s="413"/>
      <c r="X17" s="414"/>
      <c r="Y17" s="412" t="s">
        <v>2029</v>
      </c>
      <c r="Z17" s="413"/>
      <c r="AA17" s="413"/>
      <c r="AB17" s="414"/>
      <c r="AC17" s="412"/>
      <c r="AD17" s="413"/>
      <c r="AE17" s="413"/>
      <c r="AF17" s="413"/>
      <c r="AG17" s="413"/>
      <c r="AH17" s="413"/>
      <c r="AI17" s="413"/>
      <c r="AJ17" s="414"/>
      <c r="AK17" s="412"/>
      <c r="AL17" s="413"/>
      <c r="AM17" s="413"/>
      <c r="AN17" s="414"/>
      <c r="AO17" s="545"/>
      <c r="AP17" s="556"/>
      <c r="AQ17" s="587"/>
      <c r="AR17" s="589"/>
      <c r="AS17" s="591"/>
      <c r="BE17"/>
    </row>
    <row r="18" spans="2:57" ht="22.5" customHeight="1">
      <c r="B18" s="592">
        <v>3</v>
      </c>
      <c r="C18" s="532"/>
      <c r="D18" s="406" t="s">
        <v>2030</v>
      </c>
      <c r="E18" s="407"/>
      <c r="F18" s="407"/>
      <c r="G18" s="407"/>
      <c r="H18" s="407"/>
      <c r="I18" s="407"/>
      <c r="J18" s="407"/>
      <c r="K18" s="407"/>
      <c r="L18" s="407"/>
      <c r="M18" s="407"/>
      <c r="N18" s="407"/>
      <c r="O18" s="407"/>
      <c r="P18" s="408"/>
      <c r="Q18" s="409" t="s">
        <v>291</v>
      </c>
      <c r="R18" s="410"/>
      <c r="S18" s="410"/>
      <c r="T18" s="410"/>
      <c r="U18" s="410"/>
      <c r="V18" s="410"/>
      <c r="W18" s="410"/>
      <c r="X18" s="411"/>
      <c r="Y18" s="406" t="s">
        <v>24</v>
      </c>
      <c r="Z18" s="407"/>
      <c r="AA18" s="407"/>
      <c r="AB18" s="408"/>
      <c r="AC18" s="406"/>
      <c r="AD18" s="407"/>
      <c r="AE18" s="407"/>
      <c r="AF18" s="407"/>
      <c r="AG18" s="407"/>
      <c r="AH18" s="407"/>
      <c r="AI18" s="407"/>
      <c r="AJ18" s="408"/>
      <c r="AK18" s="406"/>
      <c r="AL18" s="407"/>
      <c r="AM18" s="407"/>
      <c r="AN18" s="408"/>
      <c r="AO18" s="542"/>
      <c r="AP18" s="554"/>
      <c r="AQ18" s="586"/>
      <c r="AR18" s="588"/>
      <c r="AS18" s="590"/>
      <c r="BE18"/>
    </row>
    <row r="19" spans="2:57" ht="63" customHeight="1" thickBot="1">
      <c r="B19" s="592"/>
      <c r="C19" s="532"/>
      <c r="D19" s="412"/>
      <c r="E19" s="413"/>
      <c r="F19" s="413"/>
      <c r="G19" s="413"/>
      <c r="H19" s="413"/>
      <c r="I19" s="413"/>
      <c r="J19" s="413"/>
      <c r="K19" s="413"/>
      <c r="L19" s="413"/>
      <c r="M19" s="413"/>
      <c r="N19" s="413"/>
      <c r="O19" s="413"/>
      <c r="P19" s="414"/>
      <c r="Q19" s="412"/>
      <c r="R19" s="413"/>
      <c r="S19" s="413"/>
      <c r="T19" s="413"/>
      <c r="U19" s="413"/>
      <c r="V19" s="413"/>
      <c r="W19" s="413"/>
      <c r="X19" s="414"/>
      <c r="Y19" s="412" t="s">
        <v>2031</v>
      </c>
      <c r="Z19" s="413"/>
      <c r="AA19" s="413"/>
      <c r="AB19" s="414"/>
      <c r="AC19" s="412"/>
      <c r="AD19" s="413"/>
      <c r="AE19" s="413"/>
      <c r="AF19" s="413"/>
      <c r="AG19" s="413"/>
      <c r="AH19" s="413"/>
      <c r="AI19" s="413"/>
      <c r="AJ19" s="414"/>
      <c r="AK19" s="412"/>
      <c r="AL19" s="413"/>
      <c r="AM19" s="413"/>
      <c r="AN19" s="414"/>
      <c r="AO19" s="545"/>
      <c r="AP19" s="556"/>
      <c r="AQ19" s="587"/>
      <c r="AR19" s="589"/>
      <c r="AS19" s="591"/>
      <c r="BE19"/>
    </row>
    <row r="20" spans="2:57" ht="22.5" hidden="1" customHeight="1">
      <c r="B20" s="592">
        <v>5</v>
      </c>
      <c r="C20" s="532"/>
      <c r="D20" s="406"/>
      <c r="E20" s="407"/>
      <c r="F20" s="407"/>
      <c r="G20" s="407"/>
      <c r="H20" s="407"/>
      <c r="I20" s="407"/>
      <c r="J20" s="407"/>
      <c r="K20" s="407"/>
      <c r="L20" s="407"/>
      <c r="M20" s="407"/>
      <c r="N20" s="407"/>
      <c r="O20" s="407"/>
      <c r="P20" s="408"/>
      <c r="Q20" s="409"/>
      <c r="R20" s="410"/>
      <c r="S20" s="410"/>
      <c r="T20" s="410"/>
      <c r="U20" s="410"/>
      <c r="V20" s="410"/>
      <c r="W20" s="410"/>
      <c r="X20" s="411"/>
      <c r="Y20" s="406"/>
      <c r="Z20" s="407"/>
      <c r="AA20" s="407"/>
      <c r="AB20" s="408"/>
      <c r="AC20" s="406"/>
      <c r="AD20" s="407"/>
      <c r="AE20" s="407"/>
      <c r="AF20" s="407"/>
      <c r="AG20" s="407"/>
      <c r="AH20" s="407"/>
      <c r="AI20" s="407"/>
      <c r="AJ20" s="408"/>
      <c r="AK20" s="406"/>
      <c r="AL20" s="407"/>
      <c r="AM20" s="407"/>
      <c r="AN20" s="408"/>
      <c r="AO20" s="542"/>
      <c r="AP20" s="554"/>
      <c r="AQ20" s="586"/>
      <c r="AR20" s="588"/>
      <c r="AS20" s="590"/>
      <c r="BE20"/>
    </row>
    <row r="21" spans="2:57" ht="49.5" hidden="1" customHeight="1" thickBot="1">
      <c r="B21" s="592"/>
      <c r="C21" s="532"/>
      <c r="D21" s="412"/>
      <c r="E21" s="413"/>
      <c r="F21" s="413"/>
      <c r="G21" s="413"/>
      <c r="H21" s="413"/>
      <c r="I21" s="413"/>
      <c r="J21" s="413"/>
      <c r="K21" s="413"/>
      <c r="L21" s="413"/>
      <c r="M21" s="413"/>
      <c r="N21" s="413"/>
      <c r="O21" s="413"/>
      <c r="P21" s="414"/>
      <c r="Q21" s="412"/>
      <c r="R21" s="413"/>
      <c r="S21" s="413"/>
      <c r="T21" s="413"/>
      <c r="U21" s="413"/>
      <c r="V21" s="413"/>
      <c r="W21" s="413"/>
      <c r="X21" s="414"/>
      <c r="Y21" s="412"/>
      <c r="Z21" s="413"/>
      <c r="AA21" s="413"/>
      <c r="AB21" s="414"/>
      <c r="AC21" s="412"/>
      <c r="AD21" s="413"/>
      <c r="AE21" s="413"/>
      <c r="AF21" s="413"/>
      <c r="AG21" s="413"/>
      <c r="AH21" s="413"/>
      <c r="AI21" s="413"/>
      <c r="AJ21" s="414"/>
      <c r="AK21" s="412"/>
      <c r="AL21" s="413"/>
      <c r="AM21" s="413"/>
      <c r="AN21" s="414"/>
      <c r="AO21" s="545"/>
      <c r="AP21" s="556"/>
      <c r="AQ21" s="587"/>
      <c r="AR21" s="589"/>
      <c r="AS21" s="591"/>
      <c r="BE21"/>
    </row>
    <row r="22" spans="2:57" ht="22.5" hidden="1" customHeight="1">
      <c r="B22" s="592">
        <v>6</v>
      </c>
      <c r="C22" s="532"/>
      <c r="D22" s="406" t="s">
        <v>292</v>
      </c>
      <c r="E22" s="407"/>
      <c r="F22" s="407"/>
      <c r="G22" s="407"/>
      <c r="H22" s="407"/>
      <c r="I22" s="407"/>
      <c r="J22" s="407"/>
      <c r="K22" s="407"/>
      <c r="L22" s="407"/>
      <c r="M22" s="407"/>
      <c r="N22" s="407"/>
      <c r="O22" s="407"/>
      <c r="P22" s="408"/>
      <c r="Q22" s="409" t="s">
        <v>91</v>
      </c>
      <c r="R22" s="410"/>
      <c r="S22" s="410"/>
      <c r="T22" s="410"/>
      <c r="U22" s="410"/>
      <c r="V22" s="410"/>
      <c r="W22" s="410"/>
      <c r="X22" s="411"/>
      <c r="Y22" s="406" t="s">
        <v>24</v>
      </c>
      <c r="Z22" s="407"/>
      <c r="AA22" s="407"/>
      <c r="AB22" s="408"/>
      <c r="AC22" s="406"/>
      <c r="AD22" s="407"/>
      <c r="AE22" s="407"/>
      <c r="AF22" s="407"/>
      <c r="AG22" s="407"/>
      <c r="AH22" s="407"/>
      <c r="AI22" s="407"/>
      <c r="AJ22" s="408"/>
      <c r="AK22" s="406"/>
      <c r="AL22" s="407"/>
      <c r="AM22" s="407"/>
      <c r="AN22" s="408"/>
      <c r="AO22" s="542"/>
      <c r="AP22" s="554"/>
      <c r="AQ22" s="586"/>
      <c r="AR22" s="588"/>
      <c r="AS22" s="590"/>
      <c r="BE22"/>
    </row>
    <row r="23" spans="2:57" ht="31.5" hidden="1" customHeight="1">
      <c r="B23" s="592"/>
      <c r="C23" s="532"/>
      <c r="D23" s="412"/>
      <c r="E23" s="413"/>
      <c r="F23" s="413"/>
      <c r="G23" s="413"/>
      <c r="H23" s="413"/>
      <c r="I23" s="413"/>
      <c r="J23" s="413"/>
      <c r="K23" s="413"/>
      <c r="L23" s="413"/>
      <c r="M23" s="413"/>
      <c r="N23" s="413"/>
      <c r="O23" s="413"/>
      <c r="P23" s="414"/>
      <c r="Q23" s="412"/>
      <c r="R23" s="413"/>
      <c r="S23" s="413"/>
      <c r="T23" s="413"/>
      <c r="U23" s="413"/>
      <c r="V23" s="413"/>
      <c r="W23" s="413"/>
      <c r="X23" s="414"/>
      <c r="Y23" s="412" t="s">
        <v>288</v>
      </c>
      <c r="Z23" s="413"/>
      <c r="AA23" s="413"/>
      <c r="AB23" s="414"/>
      <c r="AC23" s="412"/>
      <c r="AD23" s="413"/>
      <c r="AE23" s="413"/>
      <c r="AF23" s="413"/>
      <c r="AG23" s="413"/>
      <c r="AH23" s="413"/>
      <c r="AI23" s="413"/>
      <c r="AJ23" s="414"/>
      <c r="AK23" s="412"/>
      <c r="AL23" s="413"/>
      <c r="AM23" s="413"/>
      <c r="AN23" s="414"/>
      <c r="AO23" s="545"/>
      <c r="AP23" s="556"/>
      <c r="AQ23" s="587"/>
      <c r="AR23" s="589"/>
      <c r="AS23" s="591"/>
      <c r="BE23"/>
    </row>
    <row r="24" spans="2:57" ht="22.5" hidden="1" customHeight="1">
      <c r="B24" s="592">
        <v>7</v>
      </c>
      <c r="C24" s="532"/>
      <c r="D24" s="406" t="s">
        <v>566</v>
      </c>
      <c r="E24" s="407"/>
      <c r="F24" s="407"/>
      <c r="G24" s="407"/>
      <c r="H24" s="407"/>
      <c r="I24" s="407"/>
      <c r="J24" s="407"/>
      <c r="K24" s="407"/>
      <c r="L24" s="407"/>
      <c r="M24" s="407"/>
      <c r="N24" s="407"/>
      <c r="O24" s="407"/>
      <c r="P24" s="408"/>
      <c r="Q24" s="409" t="s">
        <v>91</v>
      </c>
      <c r="R24" s="410"/>
      <c r="S24" s="410"/>
      <c r="T24" s="410"/>
      <c r="U24" s="410"/>
      <c r="V24" s="410"/>
      <c r="W24" s="410"/>
      <c r="X24" s="411"/>
      <c r="Y24" s="406" t="s">
        <v>24</v>
      </c>
      <c r="Z24" s="407"/>
      <c r="AA24" s="407"/>
      <c r="AB24" s="408"/>
      <c r="AC24" s="406"/>
      <c r="AD24" s="407"/>
      <c r="AE24" s="407"/>
      <c r="AF24" s="407"/>
      <c r="AG24" s="407"/>
      <c r="AH24" s="407"/>
      <c r="AI24" s="407"/>
      <c r="AJ24" s="408"/>
      <c r="AK24" s="406"/>
      <c r="AL24" s="407"/>
      <c r="AM24" s="407"/>
      <c r="AN24" s="408"/>
      <c r="AO24" s="542"/>
      <c r="AP24" s="554"/>
      <c r="AQ24" s="586"/>
      <c r="AR24" s="588"/>
      <c r="AS24" s="590"/>
      <c r="BE24"/>
    </row>
    <row r="25" spans="2:57" ht="31.5" hidden="1" customHeight="1">
      <c r="B25" s="592"/>
      <c r="C25" s="532"/>
      <c r="D25" s="412"/>
      <c r="E25" s="413"/>
      <c r="F25" s="413"/>
      <c r="G25" s="413"/>
      <c r="H25" s="413"/>
      <c r="I25" s="413"/>
      <c r="J25" s="413"/>
      <c r="K25" s="413"/>
      <c r="L25" s="413"/>
      <c r="M25" s="413"/>
      <c r="N25" s="413"/>
      <c r="O25" s="413"/>
      <c r="P25" s="414"/>
      <c r="Q25" s="412"/>
      <c r="R25" s="413"/>
      <c r="S25" s="413"/>
      <c r="T25" s="413"/>
      <c r="U25" s="413"/>
      <c r="V25" s="413"/>
      <c r="W25" s="413"/>
      <c r="X25" s="414"/>
      <c r="Y25" s="412" t="s">
        <v>288</v>
      </c>
      <c r="Z25" s="413"/>
      <c r="AA25" s="413"/>
      <c r="AB25" s="414"/>
      <c r="AC25" s="412"/>
      <c r="AD25" s="413"/>
      <c r="AE25" s="413"/>
      <c r="AF25" s="413"/>
      <c r="AG25" s="413"/>
      <c r="AH25" s="413"/>
      <c r="AI25" s="413"/>
      <c r="AJ25" s="414"/>
      <c r="AK25" s="412"/>
      <c r="AL25" s="413"/>
      <c r="AM25" s="413"/>
      <c r="AN25" s="414"/>
      <c r="AO25" s="545"/>
      <c r="AP25" s="556"/>
      <c r="AQ25" s="587"/>
      <c r="AR25" s="589"/>
      <c r="AS25" s="591"/>
      <c r="BE25"/>
    </row>
    <row r="26" spans="2:57" ht="22.5" hidden="1" customHeight="1">
      <c r="B26" s="592">
        <v>8</v>
      </c>
      <c r="C26" s="532"/>
      <c r="D26" s="406" t="s">
        <v>285</v>
      </c>
      <c r="E26" s="407"/>
      <c r="F26" s="407"/>
      <c r="G26" s="407"/>
      <c r="H26" s="407"/>
      <c r="I26" s="407"/>
      <c r="J26" s="407"/>
      <c r="K26" s="407"/>
      <c r="L26" s="407"/>
      <c r="M26" s="407"/>
      <c r="N26" s="407"/>
      <c r="O26" s="407"/>
      <c r="P26" s="408"/>
      <c r="Q26" s="409" t="s">
        <v>291</v>
      </c>
      <c r="R26" s="410"/>
      <c r="S26" s="410"/>
      <c r="T26" s="410"/>
      <c r="U26" s="410"/>
      <c r="V26" s="410"/>
      <c r="W26" s="410"/>
      <c r="X26" s="411"/>
      <c r="Y26" s="406" t="s">
        <v>24</v>
      </c>
      <c r="Z26" s="407"/>
      <c r="AA26" s="407"/>
      <c r="AB26" s="408"/>
      <c r="AC26" s="406"/>
      <c r="AD26" s="407"/>
      <c r="AE26" s="407"/>
      <c r="AF26" s="407"/>
      <c r="AG26" s="407"/>
      <c r="AH26" s="407"/>
      <c r="AI26" s="407"/>
      <c r="AJ26" s="408"/>
      <c r="AK26" s="406"/>
      <c r="AL26" s="407"/>
      <c r="AM26" s="407"/>
      <c r="AN26" s="408"/>
      <c r="AO26" s="542"/>
      <c r="AP26" s="554"/>
      <c r="AQ26" s="586"/>
      <c r="AR26" s="588"/>
      <c r="AS26" s="590"/>
      <c r="BE26"/>
    </row>
    <row r="27" spans="2:57" ht="31.5" hidden="1" customHeight="1">
      <c r="B27" s="592"/>
      <c r="C27" s="532"/>
      <c r="D27" s="412"/>
      <c r="E27" s="413"/>
      <c r="F27" s="413"/>
      <c r="G27" s="413"/>
      <c r="H27" s="413"/>
      <c r="I27" s="413"/>
      <c r="J27" s="413"/>
      <c r="K27" s="413"/>
      <c r="L27" s="413"/>
      <c r="M27" s="413"/>
      <c r="N27" s="413"/>
      <c r="O27" s="413"/>
      <c r="P27" s="414"/>
      <c r="Q27" s="412"/>
      <c r="R27" s="413"/>
      <c r="S27" s="413"/>
      <c r="T27" s="413"/>
      <c r="U27" s="413"/>
      <c r="V27" s="413"/>
      <c r="W27" s="413"/>
      <c r="X27" s="414"/>
      <c r="Y27" s="412" t="s">
        <v>293</v>
      </c>
      <c r="Z27" s="413"/>
      <c r="AA27" s="413"/>
      <c r="AB27" s="414"/>
      <c r="AC27" s="412"/>
      <c r="AD27" s="413"/>
      <c r="AE27" s="413"/>
      <c r="AF27" s="413"/>
      <c r="AG27" s="413"/>
      <c r="AH27" s="413"/>
      <c r="AI27" s="413"/>
      <c r="AJ27" s="414"/>
      <c r="AK27" s="412"/>
      <c r="AL27" s="413"/>
      <c r="AM27" s="413"/>
      <c r="AN27" s="414"/>
      <c r="AO27" s="545"/>
      <c r="AP27" s="556"/>
      <c r="AQ27" s="587"/>
      <c r="AR27" s="589"/>
      <c r="AS27" s="591"/>
      <c r="BE27"/>
    </row>
    <row r="28" spans="2:57" ht="22.5" hidden="1" customHeight="1">
      <c r="B28" s="592">
        <v>9</v>
      </c>
      <c r="C28" s="532"/>
      <c r="D28" s="406" t="s">
        <v>1745</v>
      </c>
      <c r="E28" s="407"/>
      <c r="F28" s="407"/>
      <c r="G28" s="407"/>
      <c r="H28" s="407"/>
      <c r="I28" s="407"/>
      <c r="J28" s="407"/>
      <c r="K28" s="407"/>
      <c r="L28" s="407"/>
      <c r="M28" s="407"/>
      <c r="N28" s="407"/>
      <c r="O28" s="407"/>
      <c r="P28" s="408"/>
      <c r="Q28" s="409" t="s">
        <v>1746</v>
      </c>
      <c r="R28" s="410"/>
      <c r="S28" s="410"/>
      <c r="T28" s="410"/>
      <c r="U28" s="410"/>
      <c r="V28" s="410"/>
      <c r="W28" s="410"/>
      <c r="X28" s="411"/>
      <c r="Y28" s="406" t="s">
        <v>24</v>
      </c>
      <c r="Z28" s="407"/>
      <c r="AA28" s="407"/>
      <c r="AB28" s="408"/>
      <c r="AC28" s="406"/>
      <c r="AD28" s="407"/>
      <c r="AE28" s="407"/>
      <c r="AF28" s="407"/>
      <c r="AG28" s="407"/>
      <c r="AH28" s="407"/>
      <c r="AI28" s="407"/>
      <c r="AJ28" s="408"/>
      <c r="AK28" s="406"/>
      <c r="AL28" s="407"/>
      <c r="AM28" s="407"/>
      <c r="AN28" s="408"/>
      <c r="AO28" s="542"/>
      <c r="AP28" s="554"/>
      <c r="AQ28" s="586"/>
      <c r="AR28" s="588"/>
      <c r="AS28" s="590"/>
      <c r="BE28"/>
    </row>
    <row r="29" spans="2:57" ht="31.5" hidden="1" customHeight="1" thickBot="1">
      <c r="B29" s="592"/>
      <c r="C29" s="532"/>
      <c r="D29" s="412"/>
      <c r="E29" s="413"/>
      <c r="F29" s="413"/>
      <c r="G29" s="413"/>
      <c r="H29" s="413"/>
      <c r="I29" s="413"/>
      <c r="J29" s="413"/>
      <c r="K29" s="413"/>
      <c r="L29" s="413"/>
      <c r="M29" s="413"/>
      <c r="N29" s="413"/>
      <c r="O29" s="413"/>
      <c r="P29" s="414"/>
      <c r="Q29" s="412"/>
      <c r="R29" s="413"/>
      <c r="S29" s="413"/>
      <c r="T29" s="413"/>
      <c r="U29" s="413"/>
      <c r="V29" s="413"/>
      <c r="W29" s="413"/>
      <c r="X29" s="414"/>
      <c r="Y29" s="412" t="s">
        <v>294</v>
      </c>
      <c r="Z29" s="413"/>
      <c r="AA29" s="413"/>
      <c r="AB29" s="414"/>
      <c r="AC29" s="412"/>
      <c r="AD29" s="413"/>
      <c r="AE29" s="413"/>
      <c r="AF29" s="413"/>
      <c r="AG29" s="413"/>
      <c r="AH29" s="413"/>
      <c r="AI29" s="413"/>
      <c r="AJ29" s="414"/>
      <c r="AK29" s="412"/>
      <c r="AL29" s="413"/>
      <c r="AM29" s="413"/>
      <c r="AN29" s="414"/>
      <c r="AO29" s="545"/>
      <c r="AP29" s="556"/>
      <c r="AQ29" s="587"/>
      <c r="AR29" s="589"/>
      <c r="AS29" s="591"/>
      <c r="BE29"/>
    </row>
    <row r="30" spans="2:57" ht="22.5" hidden="1" customHeight="1">
      <c r="B30" s="592">
        <v>10</v>
      </c>
      <c r="C30" s="532"/>
      <c r="D30" s="406"/>
      <c r="E30" s="407"/>
      <c r="F30" s="407"/>
      <c r="G30" s="407"/>
      <c r="H30" s="407"/>
      <c r="I30" s="407"/>
      <c r="J30" s="407"/>
      <c r="K30" s="407"/>
      <c r="L30" s="407"/>
      <c r="M30" s="407"/>
      <c r="N30" s="407"/>
      <c r="O30" s="407"/>
      <c r="P30" s="408"/>
      <c r="Q30" s="409"/>
      <c r="R30" s="410"/>
      <c r="S30" s="410"/>
      <c r="T30" s="410"/>
      <c r="U30" s="410"/>
      <c r="V30" s="410"/>
      <c r="W30" s="410"/>
      <c r="X30" s="411"/>
      <c r="Y30" s="406"/>
      <c r="Z30" s="407"/>
      <c r="AA30" s="407"/>
      <c r="AB30" s="408"/>
      <c r="AC30" s="406"/>
      <c r="AD30" s="407"/>
      <c r="AE30" s="407"/>
      <c r="AF30" s="408"/>
      <c r="AG30" s="406"/>
      <c r="AH30" s="407"/>
      <c r="AI30" s="407"/>
      <c r="AJ30" s="408"/>
      <c r="AK30" s="406"/>
      <c r="AL30" s="407"/>
      <c r="AM30" s="407"/>
      <c r="AN30" s="408"/>
      <c r="AO30" s="542"/>
      <c r="AP30" s="554"/>
      <c r="AQ30" s="586"/>
      <c r="AR30" s="588"/>
      <c r="AS30" s="590"/>
      <c r="BE30"/>
    </row>
    <row r="31" spans="2:57" ht="31.5" hidden="1" customHeight="1">
      <c r="B31" s="592"/>
      <c r="C31" s="532"/>
      <c r="D31" s="412"/>
      <c r="E31" s="413"/>
      <c r="F31" s="413"/>
      <c r="G31" s="413"/>
      <c r="H31" s="413"/>
      <c r="I31" s="413"/>
      <c r="J31" s="413"/>
      <c r="K31" s="413"/>
      <c r="L31" s="413"/>
      <c r="M31" s="413"/>
      <c r="N31" s="413"/>
      <c r="O31" s="413"/>
      <c r="P31" s="414"/>
      <c r="Q31" s="412"/>
      <c r="R31" s="413"/>
      <c r="S31" s="413"/>
      <c r="T31" s="413"/>
      <c r="U31" s="413"/>
      <c r="V31" s="413"/>
      <c r="W31" s="413"/>
      <c r="X31" s="414"/>
      <c r="Y31" s="412"/>
      <c r="Z31" s="413"/>
      <c r="AA31" s="413"/>
      <c r="AB31" s="414"/>
      <c r="AC31" s="412"/>
      <c r="AD31" s="413"/>
      <c r="AE31" s="413"/>
      <c r="AF31" s="414"/>
      <c r="AG31" s="412"/>
      <c r="AH31" s="413"/>
      <c r="AI31" s="413"/>
      <c r="AJ31" s="414"/>
      <c r="AK31" s="412"/>
      <c r="AL31" s="413"/>
      <c r="AM31" s="413"/>
      <c r="AN31" s="414"/>
      <c r="AO31" s="545"/>
      <c r="AP31" s="556"/>
      <c r="AQ31" s="587"/>
      <c r="AR31" s="589"/>
      <c r="AS31" s="591"/>
      <c r="BE31"/>
    </row>
    <row r="32" spans="2:57" ht="22.5" hidden="1" customHeight="1">
      <c r="B32" s="592">
        <v>11</v>
      </c>
      <c r="C32" s="532"/>
      <c r="D32" s="406"/>
      <c r="E32" s="407"/>
      <c r="F32" s="407"/>
      <c r="G32" s="407"/>
      <c r="H32" s="407"/>
      <c r="I32" s="407"/>
      <c r="J32" s="407"/>
      <c r="K32" s="407"/>
      <c r="L32" s="407"/>
      <c r="M32" s="407"/>
      <c r="N32" s="407"/>
      <c r="O32" s="407"/>
      <c r="P32" s="408"/>
      <c r="Q32" s="409"/>
      <c r="R32" s="410"/>
      <c r="S32" s="410"/>
      <c r="T32" s="410"/>
      <c r="U32" s="410"/>
      <c r="V32" s="410"/>
      <c r="W32" s="410"/>
      <c r="X32" s="411"/>
      <c r="Y32" s="406"/>
      <c r="Z32" s="407"/>
      <c r="AA32" s="407"/>
      <c r="AB32" s="408"/>
      <c r="AC32" s="406"/>
      <c r="AD32" s="407"/>
      <c r="AE32" s="407"/>
      <c r="AF32" s="408"/>
      <c r="AG32" s="406"/>
      <c r="AH32" s="407"/>
      <c r="AI32" s="407"/>
      <c r="AJ32" s="408"/>
      <c r="AK32" s="406"/>
      <c r="AL32" s="407"/>
      <c r="AM32" s="407"/>
      <c r="AN32" s="408"/>
      <c r="AO32" s="542"/>
      <c r="AP32" s="554"/>
      <c r="AQ32" s="586"/>
      <c r="AR32" s="588"/>
      <c r="AS32" s="590"/>
      <c r="BE32"/>
    </row>
    <row r="33" spans="2:57" ht="31.5" hidden="1" customHeight="1">
      <c r="B33" s="592"/>
      <c r="C33" s="532"/>
      <c r="D33" s="412"/>
      <c r="E33" s="413"/>
      <c r="F33" s="413"/>
      <c r="G33" s="413"/>
      <c r="H33" s="413"/>
      <c r="I33" s="413"/>
      <c r="J33" s="413"/>
      <c r="K33" s="413"/>
      <c r="L33" s="413"/>
      <c r="M33" s="413"/>
      <c r="N33" s="413"/>
      <c r="O33" s="413"/>
      <c r="P33" s="414"/>
      <c r="Q33" s="412"/>
      <c r="R33" s="413"/>
      <c r="S33" s="413"/>
      <c r="T33" s="413"/>
      <c r="U33" s="413"/>
      <c r="V33" s="413"/>
      <c r="W33" s="413"/>
      <c r="X33" s="414"/>
      <c r="Y33" s="412"/>
      <c r="Z33" s="413"/>
      <c r="AA33" s="413"/>
      <c r="AB33" s="414"/>
      <c r="AC33" s="412"/>
      <c r="AD33" s="413"/>
      <c r="AE33" s="413"/>
      <c r="AF33" s="414"/>
      <c r="AG33" s="412"/>
      <c r="AH33" s="413"/>
      <c r="AI33" s="413"/>
      <c r="AJ33" s="414"/>
      <c r="AK33" s="412"/>
      <c r="AL33" s="413"/>
      <c r="AM33" s="413"/>
      <c r="AN33" s="414"/>
      <c r="AO33" s="545"/>
      <c r="AP33" s="556"/>
      <c r="AQ33" s="587"/>
      <c r="AR33" s="589"/>
      <c r="AS33" s="591"/>
      <c r="BE33"/>
    </row>
    <row r="34" spans="2:57" ht="22.5" hidden="1" customHeight="1">
      <c r="B34" s="592">
        <v>12</v>
      </c>
      <c r="C34" s="532"/>
      <c r="D34" s="406"/>
      <c r="E34" s="407"/>
      <c r="F34" s="407"/>
      <c r="G34" s="407"/>
      <c r="H34" s="407"/>
      <c r="I34" s="407"/>
      <c r="J34" s="407"/>
      <c r="K34" s="407"/>
      <c r="L34" s="407"/>
      <c r="M34" s="407"/>
      <c r="N34" s="407"/>
      <c r="O34" s="407"/>
      <c r="P34" s="408"/>
      <c r="Q34" s="409"/>
      <c r="R34" s="410"/>
      <c r="S34" s="410"/>
      <c r="T34" s="410"/>
      <c r="U34" s="410"/>
      <c r="V34" s="410"/>
      <c r="W34" s="410"/>
      <c r="X34" s="411"/>
      <c r="Y34" s="406"/>
      <c r="Z34" s="407"/>
      <c r="AA34" s="407"/>
      <c r="AB34" s="408"/>
      <c r="AC34" s="406"/>
      <c r="AD34" s="407"/>
      <c r="AE34" s="407"/>
      <c r="AF34" s="408"/>
      <c r="AG34" s="406"/>
      <c r="AH34" s="407"/>
      <c r="AI34" s="407"/>
      <c r="AJ34" s="408"/>
      <c r="AK34" s="406"/>
      <c r="AL34" s="407"/>
      <c r="AM34" s="407"/>
      <c r="AN34" s="408"/>
      <c r="AO34" s="542"/>
      <c r="AP34" s="554"/>
      <c r="AQ34" s="586"/>
      <c r="AR34" s="588"/>
      <c r="AS34" s="590"/>
      <c r="BE34"/>
    </row>
    <row r="35" spans="2:57" ht="31.5" hidden="1"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c r="Z35" s="413"/>
      <c r="AA35" s="413"/>
      <c r="AB35" s="414"/>
      <c r="AC35" s="412"/>
      <c r="AD35" s="413"/>
      <c r="AE35" s="413"/>
      <c r="AF35" s="414"/>
      <c r="AG35" s="412"/>
      <c r="AH35" s="413"/>
      <c r="AI35" s="413"/>
      <c r="AJ35" s="414"/>
      <c r="AK35" s="412"/>
      <c r="AL35" s="413"/>
      <c r="AM35" s="413"/>
      <c r="AN35" s="414"/>
      <c r="AO35" s="545"/>
      <c r="AP35" s="556"/>
      <c r="AQ35" s="587"/>
      <c r="AR35" s="589"/>
      <c r="AS35" s="591"/>
      <c r="BE35"/>
    </row>
    <row r="36" spans="2:57" ht="22.5" hidden="1" customHeight="1">
      <c r="B36" s="592">
        <v>13</v>
      </c>
      <c r="C36" s="532"/>
      <c r="D36" s="406"/>
      <c r="E36" s="407"/>
      <c r="F36" s="407"/>
      <c r="G36" s="407"/>
      <c r="H36" s="407"/>
      <c r="I36" s="407"/>
      <c r="J36" s="407"/>
      <c r="K36" s="407"/>
      <c r="L36" s="407"/>
      <c r="M36" s="407"/>
      <c r="N36" s="407"/>
      <c r="O36" s="407"/>
      <c r="P36" s="408"/>
      <c r="Q36" s="409"/>
      <c r="R36" s="410"/>
      <c r="S36" s="410"/>
      <c r="T36" s="410"/>
      <c r="U36" s="410"/>
      <c r="V36" s="410"/>
      <c r="W36" s="410"/>
      <c r="X36" s="411"/>
      <c r="Y36" s="406"/>
      <c r="Z36" s="407"/>
      <c r="AA36" s="407"/>
      <c r="AB36" s="408"/>
      <c r="AC36" s="406"/>
      <c r="AD36" s="407"/>
      <c r="AE36" s="407"/>
      <c r="AF36" s="408"/>
      <c r="AG36" s="406"/>
      <c r="AH36" s="407"/>
      <c r="AI36" s="407"/>
      <c r="AJ36" s="408"/>
      <c r="AK36" s="406"/>
      <c r="AL36" s="407"/>
      <c r="AM36" s="407"/>
      <c r="AN36" s="408"/>
      <c r="AO36" s="542"/>
      <c r="AP36" s="554"/>
      <c r="AQ36" s="586"/>
      <c r="AR36" s="588"/>
      <c r="AS36" s="590"/>
      <c r="BE36"/>
    </row>
    <row r="37" spans="2:57" ht="31.5" hidden="1"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c r="Z37" s="413"/>
      <c r="AA37" s="413"/>
      <c r="AB37" s="414"/>
      <c r="AC37" s="412"/>
      <c r="AD37" s="413"/>
      <c r="AE37" s="413"/>
      <c r="AF37" s="414"/>
      <c r="AG37" s="412"/>
      <c r="AH37" s="413"/>
      <c r="AI37" s="413"/>
      <c r="AJ37" s="414"/>
      <c r="AK37" s="412"/>
      <c r="AL37" s="413"/>
      <c r="AM37" s="413"/>
      <c r="AN37" s="414"/>
      <c r="AO37" s="545"/>
      <c r="AP37" s="556"/>
      <c r="AQ37" s="587"/>
      <c r="AR37" s="589"/>
      <c r="AS37" s="591"/>
      <c r="BE37"/>
    </row>
    <row r="38" spans="2:57" ht="22.5" hidden="1" customHeight="1">
      <c r="B38" s="592">
        <v>14</v>
      </c>
      <c r="C38" s="532"/>
      <c r="D38" s="406"/>
      <c r="E38" s="407"/>
      <c r="F38" s="407"/>
      <c r="G38" s="407"/>
      <c r="H38" s="407"/>
      <c r="I38" s="407"/>
      <c r="J38" s="407"/>
      <c r="K38" s="407"/>
      <c r="L38" s="407"/>
      <c r="M38" s="407"/>
      <c r="N38" s="407"/>
      <c r="O38" s="407"/>
      <c r="P38" s="408"/>
      <c r="Q38" s="409"/>
      <c r="R38" s="410"/>
      <c r="S38" s="410"/>
      <c r="T38" s="410"/>
      <c r="U38" s="410"/>
      <c r="V38" s="410"/>
      <c r="W38" s="410"/>
      <c r="X38" s="411"/>
      <c r="Y38" s="406"/>
      <c r="Z38" s="407"/>
      <c r="AA38" s="407"/>
      <c r="AB38" s="408"/>
      <c r="AC38" s="406"/>
      <c r="AD38" s="407"/>
      <c r="AE38" s="407"/>
      <c r="AF38" s="408"/>
      <c r="AG38" s="406"/>
      <c r="AH38" s="407"/>
      <c r="AI38" s="407"/>
      <c r="AJ38" s="408"/>
      <c r="AK38" s="406"/>
      <c r="AL38" s="407"/>
      <c r="AM38" s="407"/>
      <c r="AN38" s="408"/>
      <c r="AO38" s="542"/>
      <c r="AP38" s="554"/>
      <c r="AQ38" s="586"/>
      <c r="AR38" s="588"/>
      <c r="AS38" s="590"/>
      <c r="BE38"/>
    </row>
    <row r="39" spans="2:57" ht="31.5" hidden="1"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c r="Z39" s="413"/>
      <c r="AA39" s="413"/>
      <c r="AB39" s="414"/>
      <c r="AC39" s="412"/>
      <c r="AD39" s="413"/>
      <c r="AE39" s="413"/>
      <c r="AF39" s="414"/>
      <c r="AG39" s="412"/>
      <c r="AH39" s="413"/>
      <c r="AI39" s="413"/>
      <c r="AJ39" s="414"/>
      <c r="AK39" s="412"/>
      <c r="AL39" s="413"/>
      <c r="AM39" s="413"/>
      <c r="AN39" s="414"/>
      <c r="AO39" s="545"/>
      <c r="AP39" s="556"/>
      <c r="AQ39" s="587"/>
      <c r="AR39" s="589"/>
      <c r="AS39" s="591"/>
      <c r="BE39"/>
    </row>
    <row r="40" spans="2:57" ht="22.5" hidden="1" customHeight="1">
      <c r="B40" s="592">
        <v>15</v>
      </c>
      <c r="C40" s="532"/>
      <c r="D40" s="406"/>
      <c r="E40" s="407"/>
      <c r="F40" s="407"/>
      <c r="G40" s="407"/>
      <c r="H40" s="407"/>
      <c r="I40" s="407"/>
      <c r="J40" s="407"/>
      <c r="K40" s="407"/>
      <c r="L40" s="407"/>
      <c r="M40" s="407"/>
      <c r="N40" s="407"/>
      <c r="O40" s="407"/>
      <c r="P40" s="408"/>
      <c r="Q40" s="409"/>
      <c r="R40" s="410"/>
      <c r="S40" s="410"/>
      <c r="T40" s="410"/>
      <c r="U40" s="410"/>
      <c r="V40" s="410"/>
      <c r="W40" s="410"/>
      <c r="X40" s="411"/>
      <c r="Y40" s="406"/>
      <c r="Z40" s="407"/>
      <c r="AA40" s="407"/>
      <c r="AB40" s="408"/>
      <c r="AC40" s="406"/>
      <c r="AD40" s="407"/>
      <c r="AE40" s="407"/>
      <c r="AF40" s="408"/>
      <c r="AG40" s="406"/>
      <c r="AH40" s="407"/>
      <c r="AI40" s="407"/>
      <c r="AJ40" s="408"/>
      <c r="AK40" s="406"/>
      <c r="AL40" s="407"/>
      <c r="AM40" s="407"/>
      <c r="AN40" s="408"/>
      <c r="AO40" s="542"/>
      <c r="AP40" s="554"/>
      <c r="AQ40" s="586"/>
      <c r="AR40" s="588"/>
      <c r="AS40" s="590"/>
      <c r="BE40"/>
    </row>
    <row r="41" spans="2:57" ht="31.5" hidden="1"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c r="Z41" s="413"/>
      <c r="AA41" s="413"/>
      <c r="AB41" s="414"/>
      <c r="AC41" s="412"/>
      <c r="AD41" s="413"/>
      <c r="AE41" s="413"/>
      <c r="AF41" s="414"/>
      <c r="AG41" s="412"/>
      <c r="AH41" s="413"/>
      <c r="AI41" s="413"/>
      <c r="AJ41" s="414"/>
      <c r="AK41" s="412"/>
      <c r="AL41" s="413"/>
      <c r="AM41" s="413"/>
      <c r="AN41" s="414"/>
      <c r="AO41" s="545"/>
      <c r="AP41" s="556"/>
      <c r="AQ41" s="587"/>
      <c r="AR41" s="589"/>
      <c r="AS41" s="591"/>
      <c r="BE41"/>
    </row>
    <row r="42" spans="2:57" ht="22.5" hidden="1" customHeight="1">
      <c r="B42" s="592">
        <v>16</v>
      </c>
      <c r="C42" s="532"/>
      <c r="D42" s="406"/>
      <c r="E42" s="407"/>
      <c r="F42" s="407"/>
      <c r="G42" s="407"/>
      <c r="H42" s="407"/>
      <c r="I42" s="407"/>
      <c r="J42" s="407"/>
      <c r="K42" s="407"/>
      <c r="L42" s="407"/>
      <c r="M42" s="407"/>
      <c r="N42" s="407"/>
      <c r="O42" s="407"/>
      <c r="P42" s="408"/>
      <c r="Q42" s="409"/>
      <c r="R42" s="410"/>
      <c r="S42" s="410"/>
      <c r="T42" s="410"/>
      <c r="U42" s="410"/>
      <c r="V42" s="410"/>
      <c r="W42" s="410"/>
      <c r="X42" s="411"/>
      <c r="Y42" s="406"/>
      <c r="Z42" s="407"/>
      <c r="AA42" s="407"/>
      <c r="AB42" s="408"/>
      <c r="AC42" s="406"/>
      <c r="AD42" s="407"/>
      <c r="AE42" s="407"/>
      <c r="AF42" s="408"/>
      <c r="AG42" s="406"/>
      <c r="AH42" s="407"/>
      <c r="AI42" s="407"/>
      <c r="AJ42" s="408"/>
      <c r="AK42" s="406"/>
      <c r="AL42" s="407"/>
      <c r="AM42" s="407"/>
      <c r="AN42" s="408"/>
      <c r="AO42" s="542"/>
      <c r="AP42" s="554"/>
      <c r="AQ42" s="586"/>
      <c r="AR42" s="588"/>
      <c r="AS42" s="590"/>
      <c r="BE42"/>
    </row>
    <row r="43" spans="2:57" ht="31.5" hidden="1"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c r="Z43" s="413"/>
      <c r="AA43" s="413"/>
      <c r="AB43" s="414"/>
      <c r="AC43" s="412"/>
      <c r="AD43" s="413"/>
      <c r="AE43" s="413"/>
      <c r="AF43" s="414"/>
      <c r="AG43" s="412"/>
      <c r="AH43" s="413"/>
      <c r="AI43" s="413"/>
      <c r="AJ43" s="414"/>
      <c r="AK43" s="412"/>
      <c r="AL43" s="413"/>
      <c r="AM43" s="413"/>
      <c r="AN43" s="414"/>
      <c r="AO43" s="545"/>
      <c r="AP43" s="556"/>
      <c r="AQ43" s="587"/>
      <c r="AR43" s="589"/>
      <c r="AS43" s="591"/>
      <c r="BE43"/>
    </row>
    <row r="44" spans="2:57" ht="22.5" hidden="1" customHeight="1">
      <c r="B44" s="592">
        <v>17</v>
      </c>
      <c r="C44" s="532"/>
      <c r="D44" s="406"/>
      <c r="E44" s="407"/>
      <c r="F44" s="407"/>
      <c r="G44" s="407"/>
      <c r="H44" s="407"/>
      <c r="I44" s="407"/>
      <c r="J44" s="407"/>
      <c r="K44" s="407"/>
      <c r="L44" s="407"/>
      <c r="M44" s="407"/>
      <c r="N44" s="407"/>
      <c r="O44" s="407"/>
      <c r="P44" s="408"/>
      <c r="Q44" s="409"/>
      <c r="R44" s="410"/>
      <c r="S44" s="410"/>
      <c r="T44" s="410"/>
      <c r="U44" s="410"/>
      <c r="V44" s="410"/>
      <c r="W44" s="410"/>
      <c r="X44" s="411"/>
      <c r="Y44" s="406"/>
      <c r="Z44" s="407"/>
      <c r="AA44" s="407"/>
      <c r="AB44" s="408"/>
      <c r="AC44" s="406"/>
      <c r="AD44" s="407"/>
      <c r="AE44" s="407"/>
      <c r="AF44" s="408"/>
      <c r="AG44" s="406"/>
      <c r="AH44" s="407"/>
      <c r="AI44" s="407"/>
      <c r="AJ44" s="408"/>
      <c r="AK44" s="406"/>
      <c r="AL44" s="407"/>
      <c r="AM44" s="407"/>
      <c r="AN44" s="408"/>
      <c r="AO44" s="542"/>
      <c r="AP44" s="554"/>
      <c r="AQ44" s="586"/>
      <c r="AR44" s="588"/>
      <c r="AS44" s="590"/>
      <c r="BE44"/>
    </row>
    <row r="45" spans="2:57" ht="31.5" hidden="1"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c r="Z45" s="413"/>
      <c r="AA45" s="413"/>
      <c r="AB45" s="414"/>
      <c r="AC45" s="412"/>
      <c r="AD45" s="413"/>
      <c r="AE45" s="413"/>
      <c r="AF45" s="414"/>
      <c r="AG45" s="412"/>
      <c r="AH45" s="413"/>
      <c r="AI45" s="413"/>
      <c r="AJ45" s="414"/>
      <c r="AK45" s="412"/>
      <c r="AL45" s="413"/>
      <c r="AM45" s="413"/>
      <c r="AN45" s="414"/>
      <c r="AO45" s="545"/>
      <c r="AP45" s="556"/>
      <c r="AQ45" s="587"/>
      <c r="AR45" s="589"/>
      <c r="AS45" s="591"/>
      <c r="BE45"/>
    </row>
    <row r="46" spans="2:57" ht="22.5" hidden="1" customHeight="1">
      <c r="B46" s="592">
        <v>18</v>
      </c>
      <c r="C46" s="532"/>
      <c r="D46" s="406"/>
      <c r="E46" s="407"/>
      <c r="F46" s="407"/>
      <c r="G46" s="407"/>
      <c r="H46" s="407"/>
      <c r="I46" s="407"/>
      <c r="J46" s="407"/>
      <c r="K46" s="407"/>
      <c r="L46" s="407"/>
      <c r="M46" s="407"/>
      <c r="N46" s="407"/>
      <c r="O46" s="407"/>
      <c r="P46" s="408"/>
      <c r="Q46" s="409"/>
      <c r="R46" s="410"/>
      <c r="S46" s="410"/>
      <c r="T46" s="410"/>
      <c r="U46" s="410"/>
      <c r="V46" s="410"/>
      <c r="W46" s="410"/>
      <c r="X46" s="411"/>
      <c r="Y46" s="406"/>
      <c r="Z46" s="407"/>
      <c r="AA46" s="407"/>
      <c r="AB46" s="408"/>
      <c r="AC46" s="406"/>
      <c r="AD46" s="407"/>
      <c r="AE46" s="407"/>
      <c r="AF46" s="408"/>
      <c r="AG46" s="406"/>
      <c r="AH46" s="407"/>
      <c r="AI46" s="407"/>
      <c r="AJ46" s="408"/>
      <c r="AK46" s="406"/>
      <c r="AL46" s="407"/>
      <c r="AM46" s="407"/>
      <c r="AN46" s="408"/>
      <c r="AO46" s="542"/>
      <c r="AP46" s="554"/>
      <c r="AQ46" s="586"/>
      <c r="AR46" s="588"/>
      <c r="AS46" s="590"/>
      <c r="BE46"/>
    </row>
    <row r="47" spans="2:57" ht="31.5" hidden="1"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c r="Z47" s="413"/>
      <c r="AA47" s="413"/>
      <c r="AB47" s="414"/>
      <c r="AC47" s="412"/>
      <c r="AD47" s="413"/>
      <c r="AE47" s="413"/>
      <c r="AF47" s="414"/>
      <c r="AG47" s="412"/>
      <c r="AH47" s="413"/>
      <c r="AI47" s="413"/>
      <c r="AJ47" s="414"/>
      <c r="AK47" s="412"/>
      <c r="AL47" s="413"/>
      <c r="AM47" s="413"/>
      <c r="AN47" s="414"/>
      <c r="AO47" s="545"/>
      <c r="AP47" s="556"/>
      <c r="AQ47" s="587"/>
      <c r="AR47" s="589"/>
      <c r="AS47" s="591"/>
      <c r="BE47"/>
    </row>
    <row r="48" spans="2:57" ht="22.5" hidden="1" customHeight="1">
      <c r="B48" s="592">
        <v>19</v>
      </c>
      <c r="C48" s="532"/>
      <c r="D48" s="406"/>
      <c r="E48" s="407"/>
      <c r="F48" s="407"/>
      <c r="G48" s="407"/>
      <c r="H48" s="407"/>
      <c r="I48" s="407"/>
      <c r="J48" s="407"/>
      <c r="K48" s="407"/>
      <c r="L48" s="407"/>
      <c r="M48" s="407"/>
      <c r="N48" s="407"/>
      <c r="O48" s="407"/>
      <c r="P48" s="408"/>
      <c r="Q48" s="409"/>
      <c r="R48" s="410"/>
      <c r="S48" s="410"/>
      <c r="T48" s="410"/>
      <c r="U48" s="410"/>
      <c r="V48" s="410"/>
      <c r="W48" s="410"/>
      <c r="X48" s="411"/>
      <c r="Y48" s="406"/>
      <c r="Z48" s="407"/>
      <c r="AA48" s="407"/>
      <c r="AB48" s="408"/>
      <c r="AC48" s="406"/>
      <c r="AD48" s="407"/>
      <c r="AE48" s="407"/>
      <c r="AF48" s="408"/>
      <c r="AG48" s="406"/>
      <c r="AH48" s="407"/>
      <c r="AI48" s="407"/>
      <c r="AJ48" s="408"/>
      <c r="AK48" s="406"/>
      <c r="AL48" s="407"/>
      <c r="AM48" s="407"/>
      <c r="AN48" s="408"/>
      <c r="AO48" s="542"/>
      <c r="AP48" s="554"/>
      <c r="AQ48" s="586"/>
      <c r="AR48" s="588"/>
      <c r="AS48" s="590"/>
      <c r="BE48"/>
    </row>
    <row r="49" spans="2:57" ht="31.5" hidden="1"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c r="Z49" s="413"/>
      <c r="AA49" s="413"/>
      <c r="AB49" s="414"/>
      <c r="AC49" s="412"/>
      <c r="AD49" s="413"/>
      <c r="AE49" s="413"/>
      <c r="AF49" s="414"/>
      <c r="AG49" s="412"/>
      <c r="AH49" s="413"/>
      <c r="AI49" s="413"/>
      <c r="AJ49" s="414"/>
      <c r="AK49" s="412"/>
      <c r="AL49" s="413"/>
      <c r="AM49" s="413"/>
      <c r="AN49" s="414"/>
      <c r="AO49" s="545"/>
      <c r="AP49" s="556"/>
      <c r="AQ49" s="587"/>
      <c r="AR49" s="589"/>
      <c r="AS49" s="591"/>
      <c r="BE49"/>
    </row>
    <row r="50" spans="2:57" ht="22.5" hidden="1" customHeight="1">
      <c r="B50" s="592">
        <v>20</v>
      </c>
      <c r="C50" s="532"/>
      <c r="D50" s="406"/>
      <c r="E50" s="407"/>
      <c r="F50" s="407"/>
      <c r="G50" s="407"/>
      <c r="H50" s="407"/>
      <c r="I50" s="407"/>
      <c r="J50" s="407"/>
      <c r="K50" s="407"/>
      <c r="L50" s="407"/>
      <c r="M50" s="407"/>
      <c r="N50" s="407"/>
      <c r="O50" s="407"/>
      <c r="P50" s="408"/>
      <c r="Q50" s="409"/>
      <c r="R50" s="410"/>
      <c r="S50" s="410"/>
      <c r="T50" s="410"/>
      <c r="U50" s="410"/>
      <c r="V50" s="410"/>
      <c r="W50" s="410"/>
      <c r="X50" s="411"/>
      <c r="Y50" s="406"/>
      <c r="Z50" s="407"/>
      <c r="AA50" s="407"/>
      <c r="AB50" s="408"/>
      <c r="AC50" s="406"/>
      <c r="AD50" s="407"/>
      <c r="AE50" s="407"/>
      <c r="AF50" s="408"/>
      <c r="AG50" s="406"/>
      <c r="AH50" s="407"/>
      <c r="AI50" s="407"/>
      <c r="AJ50" s="408"/>
      <c r="AK50" s="406"/>
      <c r="AL50" s="407"/>
      <c r="AM50" s="407"/>
      <c r="AN50" s="408"/>
      <c r="AO50" s="542"/>
      <c r="AP50" s="554"/>
      <c r="AQ50" s="586"/>
      <c r="AR50" s="588"/>
      <c r="AS50" s="590"/>
      <c r="BE50"/>
    </row>
    <row r="51" spans="2:57" ht="31.5" hidden="1"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c r="Z51" s="413"/>
      <c r="AA51" s="413"/>
      <c r="AB51" s="414"/>
      <c r="AC51" s="412"/>
      <c r="AD51" s="413"/>
      <c r="AE51" s="413"/>
      <c r="AF51" s="414"/>
      <c r="AG51" s="412"/>
      <c r="AH51" s="413"/>
      <c r="AI51" s="413"/>
      <c r="AJ51" s="414"/>
      <c r="AK51" s="412"/>
      <c r="AL51" s="413"/>
      <c r="AM51" s="413"/>
      <c r="AN51" s="414"/>
      <c r="AO51" s="545"/>
      <c r="AP51" s="556"/>
      <c r="AQ51" s="587"/>
      <c r="AR51" s="589"/>
      <c r="AS51" s="591"/>
      <c r="BE51"/>
    </row>
    <row r="52" spans="2:57" ht="22.5" hidden="1" customHeight="1">
      <c r="B52" s="592">
        <v>21</v>
      </c>
      <c r="C52" s="532"/>
      <c r="D52" s="406"/>
      <c r="E52" s="407"/>
      <c r="F52" s="407"/>
      <c r="G52" s="407"/>
      <c r="H52" s="407"/>
      <c r="I52" s="407"/>
      <c r="J52" s="407"/>
      <c r="K52" s="407"/>
      <c r="L52" s="407"/>
      <c r="M52" s="407"/>
      <c r="N52" s="407"/>
      <c r="O52" s="407"/>
      <c r="P52" s="408"/>
      <c r="Q52" s="409"/>
      <c r="R52" s="410"/>
      <c r="S52" s="410"/>
      <c r="T52" s="410"/>
      <c r="U52" s="410"/>
      <c r="V52" s="410"/>
      <c r="W52" s="410"/>
      <c r="X52" s="411"/>
      <c r="Y52" s="406"/>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hidden="1"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hidden="1" customHeight="1">
      <c r="B54" s="592">
        <v>22</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hidden="1" customHeight="1">
      <c r="B56" s="592">
        <v>23</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31.5" hidden="1"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hidden="1" customHeight="1">
      <c r="B58" s="592">
        <v>24</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25</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26</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27</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28</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29</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30</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thickBot="1">
      <c r="B71" s="610"/>
      <c r="C71" s="611"/>
      <c r="D71" s="581"/>
      <c r="E71" s="582"/>
      <c r="F71" s="582"/>
      <c r="G71" s="582"/>
      <c r="H71" s="582"/>
      <c r="I71" s="582"/>
      <c r="J71" s="582"/>
      <c r="K71" s="582"/>
      <c r="L71" s="582"/>
      <c r="M71" s="582"/>
      <c r="N71" s="582"/>
      <c r="O71" s="582"/>
      <c r="P71" s="583"/>
      <c r="Q71" s="412"/>
      <c r="R71" s="413"/>
      <c r="S71" s="413"/>
      <c r="T71" s="413"/>
      <c r="U71" s="413"/>
      <c r="V71" s="413"/>
      <c r="W71" s="413"/>
      <c r="X71" s="414"/>
      <c r="Y71" s="581"/>
      <c r="Z71" s="582"/>
      <c r="AA71" s="582"/>
      <c r="AB71" s="583"/>
      <c r="AC71" s="581"/>
      <c r="AD71" s="582"/>
      <c r="AE71" s="582"/>
      <c r="AF71" s="583"/>
      <c r="AG71" s="581"/>
      <c r="AH71" s="582"/>
      <c r="AI71" s="582"/>
      <c r="AJ71" s="583"/>
      <c r="AK71" s="581"/>
      <c r="AL71" s="582"/>
      <c r="AM71" s="582"/>
      <c r="AN71" s="583"/>
      <c r="AO71" s="481"/>
      <c r="AP71" s="606"/>
      <c r="AQ71" s="607"/>
      <c r="AR71" s="608"/>
      <c r="AS71" s="609"/>
      <c r="BE71"/>
    </row>
    <row r="72" spans="2:57" ht="15.75" thickBot="1">
      <c r="B72" s="455" t="s">
        <v>36</v>
      </c>
      <c r="C72" s="456"/>
      <c r="D72" s="456"/>
      <c r="E72" s="456"/>
      <c r="F72" s="456"/>
      <c r="G72" s="456"/>
      <c r="H72" s="456"/>
      <c r="I72" s="456"/>
      <c r="J72" s="456"/>
      <c r="K72" s="456"/>
      <c r="L72" s="456"/>
      <c r="M72" s="456"/>
      <c r="N72" s="456"/>
      <c r="O72" s="456"/>
      <c r="P72" s="456"/>
      <c r="Q72" s="456"/>
      <c r="R72" s="456"/>
      <c r="S72" s="456"/>
      <c r="T72" s="456"/>
      <c r="U72" s="456"/>
      <c r="V72" s="456"/>
      <c r="W72" s="456"/>
      <c r="X72" s="456"/>
      <c r="Y72" s="456"/>
      <c r="Z72" s="456"/>
      <c r="AA72" s="456"/>
      <c r="AB72" s="456"/>
      <c r="AC72" s="456"/>
      <c r="AD72" s="456"/>
      <c r="AE72" s="456"/>
      <c r="AF72" s="456"/>
      <c r="AG72" s="456"/>
      <c r="AH72" s="456"/>
      <c r="AI72" s="456"/>
      <c r="AJ72" s="456"/>
      <c r="AK72" s="456"/>
      <c r="AL72" s="456"/>
      <c r="AM72" s="456"/>
      <c r="AN72" s="456"/>
      <c r="AO72" s="456"/>
      <c r="AP72" s="456"/>
      <c r="AQ72" s="456"/>
      <c r="AR72" s="456"/>
      <c r="AS72" s="459"/>
      <c r="BE72"/>
    </row>
    <row r="73" spans="2:57" ht="24.75" customHeight="1">
      <c r="B73" s="684">
        <v>43466</v>
      </c>
      <c r="C73" s="685"/>
      <c r="D73" s="685"/>
      <c r="E73" s="685"/>
      <c r="F73" s="685"/>
      <c r="G73" s="685"/>
      <c r="H73" s="685"/>
      <c r="I73" s="685"/>
      <c r="J73" s="685"/>
      <c r="K73" s="685"/>
      <c r="L73" s="685"/>
      <c r="M73" s="685"/>
      <c r="N73" s="685"/>
      <c r="O73" s="685"/>
      <c r="P73" s="685"/>
      <c r="Q73" s="685"/>
      <c r="R73" s="685"/>
      <c r="S73" s="685"/>
      <c r="T73" s="685"/>
      <c r="U73" s="685"/>
      <c r="V73" s="685"/>
      <c r="W73" s="685"/>
      <c r="X73" s="685"/>
      <c r="Y73" s="685"/>
      <c r="Z73" s="685"/>
      <c r="AA73" s="685"/>
      <c r="AB73" s="685"/>
      <c r="AC73" s="685"/>
      <c r="AD73" s="685"/>
      <c r="AE73" s="685"/>
      <c r="AF73" s="685"/>
      <c r="AG73" s="685"/>
      <c r="AH73" s="685"/>
      <c r="AI73" s="685"/>
      <c r="AJ73" s="685"/>
      <c r="AK73" s="685"/>
      <c r="AL73" s="685"/>
      <c r="AM73" s="685"/>
      <c r="AN73" s="685"/>
      <c r="AO73" s="685"/>
      <c r="AP73" s="685"/>
      <c r="AQ73" s="685"/>
      <c r="AR73" s="685"/>
      <c r="AS73" s="686"/>
      <c r="BE73"/>
    </row>
    <row r="74" spans="2:57" ht="24.75" customHeight="1">
      <c r="B74" s="687"/>
      <c r="C74" s="688"/>
      <c r="D74" s="688"/>
      <c r="E74" s="688"/>
      <c r="F74" s="688"/>
      <c r="G74" s="688"/>
      <c r="H74" s="688"/>
      <c r="I74" s="688"/>
      <c r="J74" s="688"/>
      <c r="K74" s="688"/>
      <c r="L74" s="688"/>
      <c r="M74" s="688"/>
      <c r="N74" s="688"/>
      <c r="O74" s="688"/>
      <c r="P74" s="688"/>
      <c r="Q74" s="688"/>
      <c r="R74" s="688"/>
      <c r="S74" s="688"/>
      <c r="T74" s="688"/>
      <c r="U74" s="688"/>
      <c r="V74" s="688"/>
      <c r="W74" s="688"/>
      <c r="X74" s="688"/>
      <c r="Y74" s="688"/>
      <c r="Z74" s="688"/>
      <c r="AA74" s="688"/>
      <c r="AB74" s="688"/>
      <c r="AC74" s="688"/>
      <c r="AD74" s="688"/>
      <c r="AE74" s="688"/>
      <c r="AF74" s="688"/>
      <c r="AG74" s="688"/>
      <c r="AH74" s="688"/>
      <c r="AI74" s="688"/>
      <c r="AJ74" s="688"/>
      <c r="AK74" s="688"/>
      <c r="AL74" s="688"/>
      <c r="AM74" s="688"/>
      <c r="AN74" s="688"/>
      <c r="AO74" s="688"/>
      <c r="AP74" s="688"/>
      <c r="AQ74" s="688"/>
      <c r="AR74" s="688"/>
      <c r="AS74" s="689"/>
      <c r="BE74"/>
    </row>
    <row r="75" spans="2:57" ht="46.5" hidden="1" customHeight="1">
      <c r="B75" s="687"/>
      <c r="C75" s="688"/>
      <c r="D75" s="688"/>
      <c r="E75" s="688"/>
      <c r="F75" s="688"/>
      <c r="G75" s="688"/>
      <c r="H75" s="688"/>
      <c r="I75" s="688"/>
      <c r="J75" s="688"/>
      <c r="K75" s="688"/>
      <c r="L75" s="688"/>
      <c r="M75" s="688"/>
      <c r="N75" s="688"/>
      <c r="O75" s="688"/>
      <c r="P75" s="688"/>
      <c r="Q75" s="688"/>
      <c r="R75" s="688"/>
      <c r="S75" s="688"/>
      <c r="T75" s="688"/>
      <c r="U75" s="688"/>
      <c r="V75" s="688"/>
      <c r="W75" s="688"/>
      <c r="X75" s="688"/>
      <c r="Y75" s="688"/>
      <c r="Z75" s="688"/>
      <c r="AA75" s="688"/>
      <c r="AB75" s="688"/>
      <c r="AC75" s="688"/>
      <c r="AD75" s="688"/>
      <c r="AE75" s="688"/>
      <c r="AF75" s="688"/>
      <c r="AG75" s="688"/>
      <c r="AH75" s="688"/>
      <c r="AI75" s="688"/>
      <c r="AJ75" s="688"/>
      <c r="AK75" s="688"/>
      <c r="AL75" s="688"/>
      <c r="AM75" s="688"/>
      <c r="AN75" s="688"/>
      <c r="AO75" s="688"/>
      <c r="AP75" s="688"/>
      <c r="AQ75" s="688"/>
      <c r="AR75" s="688"/>
      <c r="AS75" s="689"/>
      <c r="BE75"/>
    </row>
    <row r="76" spans="2:57" ht="46.5" hidden="1" customHeight="1">
      <c r="B76" s="687"/>
      <c r="C76" s="688"/>
      <c r="D76" s="688"/>
      <c r="E76" s="688"/>
      <c r="F76" s="688"/>
      <c r="G76" s="688"/>
      <c r="H76" s="688"/>
      <c r="I76" s="688"/>
      <c r="J76" s="688"/>
      <c r="K76" s="688"/>
      <c r="L76" s="688"/>
      <c r="M76" s="688"/>
      <c r="N76" s="688"/>
      <c r="O76" s="688"/>
      <c r="P76" s="688"/>
      <c r="Q76" s="688"/>
      <c r="R76" s="688"/>
      <c r="S76" s="688"/>
      <c r="T76" s="688"/>
      <c r="U76" s="688"/>
      <c r="V76" s="688"/>
      <c r="W76" s="688"/>
      <c r="X76" s="688"/>
      <c r="Y76" s="688"/>
      <c r="Z76" s="688"/>
      <c r="AA76" s="688"/>
      <c r="AB76" s="688"/>
      <c r="AC76" s="688"/>
      <c r="AD76" s="688"/>
      <c r="AE76" s="688"/>
      <c r="AF76" s="688"/>
      <c r="AG76" s="688"/>
      <c r="AH76" s="688"/>
      <c r="AI76" s="688"/>
      <c r="AJ76" s="688"/>
      <c r="AK76" s="688"/>
      <c r="AL76" s="688"/>
      <c r="AM76" s="688"/>
      <c r="AN76" s="688"/>
      <c r="AO76" s="688"/>
      <c r="AP76" s="688"/>
      <c r="AQ76" s="688"/>
      <c r="AR76" s="688"/>
      <c r="AS76" s="689"/>
      <c r="BE76"/>
    </row>
    <row r="77" spans="2:57" ht="24.75" customHeight="1">
      <c r="B77" s="687"/>
      <c r="C77" s="688"/>
      <c r="D77" s="688"/>
      <c r="E77" s="688"/>
      <c r="F77" s="688"/>
      <c r="G77" s="688"/>
      <c r="H77" s="688"/>
      <c r="I77" s="688"/>
      <c r="J77" s="688"/>
      <c r="K77" s="688"/>
      <c r="L77" s="688"/>
      <c r="M77" s="688"/>
      <c r="N77" s="688"/>
      <c r="O77" s="688"/>
      <c r="P77" s="688"/>
      <c r="Q77" s="688"/>
      <c r="R77" s="688"/>
      <c r="S77" s="688"/>
      <c r="T77" s="688"/>
      <c r="U77" s="688"/>
      <c r="V77" s="688"/>
      <c r="W77" s="688"/>
      <c r="X77" s="688"/>
      <c r="Y77" s="688"/>
      <c r="Z77" s="688"/>
      <c r="AA77" s="688"/>
      <c r="AB77" s="688"/>
      <c r="AC77" s="688"/>
      <c r="AD77" s="688"/>
      <c r="AE77" s="688"/>
      <c r="AF77" s="688"/>
      <c r="AG77" s="688"/>
      <c r="AH77" s="688"/>
      <c r="AI77" s="688"/>
      <c r="AJ77" s="688"/>
      <c r="AK77" s="688"/>
      <c r="AL77" s="688"/>
      <c r="AM77" s="688"/>
      <c r="AN77" s="688"/>
      <c r="AO77" s="688"/>
      <c r="AP77" s="688"/>
      <c r="AQ77" s="688"/>
      <c r="AR77" s="688"/>
      <c r="AS77" s="689"/>
      <c r="BE77"/>
    </row>
    <row r="78" spans="2:57" ht="24.75" customHeight="1">
      <c r="B78" s="687"/>
      <c r="C78" s="688"/>
      <c r="D78" s="688"/>
      <c r="E78" s="688"/>
      <c r="F78" s="688"/>
      <c r="G78" s="688"/>
      <c r="H78" s="688"/>
      <c r="I78" s="688"/>
      <c r="J78" s="688"/>
      <c r="K78" s="688"/>
      <c r="L78" s="688"/>
      <c r="M78" s="688"/>
      <c r="N78" s="688"/>
      <c r="O78" s="688"/>
      <c r="P78" s="688"/>
      <c r="Q78" s="688"/>
      <c r="R78" s="688"/>
      <c r="S78" s="688"/>
      <c r="T78" s="688"/>
      <c r="U78" s="688"/>
      <c r="V78" s="688"/>
      <c r="W78" s="688"/>
      <c r="X78" s="688"/>
      <c r="Y78" s="688"/>
      <c r="Z78" s="688"/>
      <c r="AA78" s="688"/>
      <c r="AB78" s="688"/>
      <c r="AC78" s="688"/>
      <c r="AD78" s="688"/>
      <c r="AE78" s="688"/>
      <c r="AF78" s="688"/>
      <c r="AG78" s="688"/>
      <c r="AH78" s="688"/>
      <c r="AI78" s="688"/>
      <c r="AJ78" s="688"/>
      <c r="AK78" s="688"/>
      <c r="AL78" s="688"/>
      <c r="AM78" s="688"/>
      <c r="AN78" s="688"/>
      <c r="AO78" s="688"/>
      <c r="AP78" s="688"/>
      <c r="AQ78" s="688"/>
      <c r="AR78" s="688"/>
      <c r="AS78" s="689"/>
      <c r="BE78"/>
    </row>
    <row r="79" spans="2:57" ht="10.5" customHeight="1" thickBot="1">
      <c r="B79" s="687"/>
      <c r="C79" s="688"/>
      <c r="D79" s="688"/>
      <c r="E79" s="688"/>
      <c r="F79" s="688"/>
      <c r="G79" s="688"/>
      <c r="H79" s="688"/>
      <c r="I79" s="688"/>
      <c r="J79" s="688"/>
      <c r="K79" s="688"/>
      <c r="L79" s="688"/>
      <c r="M79" s="688"/>
      <c r="N79" s="688"/>
      <c r="O79" s="688"/>
      <c r="P79" s="688"/>
      <c r="Q79" s="688"/>
      <c r="R79" s="688"/>
      <c r="S79" s="688"/>
      <c r="T79" s="688"/>
      <c r="U79" s="688"/>
      <c r="V79" s="688"/>
      <c r="W79" s="688"/>
      <c r="X79" s="688"/>
      <c r="Y79" s="688"/>
      <c r="Z79" s="688"/>
      <c r="AA79" s="688"/>
      <c r="AB79" s="688"/>
      <c r="AC79" s="688"/>
      <c r="AD79" s="688"/>
      <c r="AE79" s="688"/>
      <c r="AF79" s="688"/>
      <c r="AG79" s="688"/>
      <c r="AH79" s="688"/>
      <c r="AI79" s="688"/>
      <c r="AJ79" s="688"/>
      <c r="AK79" s="688"/>
      <c r="AL79" s="688"/>
      <c r="AM79" s="688"/>
      <c r="AN79" s="688"/>
      <c r="AO79" s="688"/>
      <c r="AP79" s="688"/>
      <c r="AQ79" s="688"/>
      <c r="AR79" s="688"/>
      <c r="AS79" s="689"/>
      <c r="BE79"/>
    </row>
    <row r="80" spans="2:57" ht="89.25" hidden="1" customHeight="1" thickBot="1">
      <c r="B80" s="690"/>
      <c r="C80" s="691"/>
      <c r="D80" s="691"/>
      <c r="E80" s="691"/>
      <c r="F80" s="691"/>
      <c r="G80" s="691"/>
      <c r="H80" s="691"/>
      <c r="I80" s="691"/>
      <c r="J80" s="691"/>
      <c r="K80" s="691"/>
      <c r="L80" s="691"/>
      <c r="M80" s="691"/>
      <c r="N80" s="691"/>
      <c r="O80" s="691"/>
      <c r="P80" s="691"/>
      <c r="Q80" s="691"/>
      <c r="R80" s="691"/>
      <c r="S80" s="691"/>
      <c r="T80" s="691"/>
      <c r="U80" s="691"/>
      <c r="V80" s="691"/>
      <c r="W80" s="691"/>
      <c r="X80" s="691"/>
      <c r="Y80" s="691"/>
      <c r="Z80" s="691"/>
      <c r="AA80" s="691"/>
      <c r="AB80" s="691"/>
      <c r="AC80" s="691"/>
      <c r="AD80" s="691"/>
      <c r="AE80" s="691"/>
      <c r="AF80" s="691"/>
      <c r="AG80" s="691"/>
      <c r="AH80" s="691"/>
      <c r="AI80" s="691"/>
      <c r="AJ80" s="691"/>
      <c r="AK80" s="691"/>
      <c r="AL80" s="691"/>
      <c r="AM80" s="691"/>
      <c r="AN80" s="691"/>
      <c r="AO80" s="691"/>
      <c r="AP80" s="691"/>
      <c r="AQ80" s="691"/>
      <c r="AR80" s="691"/>
      <c r="AS80" s="692"/>
      <c r="BE80"/>
    </row>
    <row r="81" spans="2:57" ht="22.5" customHeight="1">
      <c r="B81" s="9"/>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14"/>
      <c r="BE81"/>
    </row>
    <row r="82" spans="2:57" ht="46.5" customHeight="1">
      <c r="B82" s="10"/>
      <c r="C82" s="388" t="s">
        <v>44</v>
      </c>
      <c r="D82" s="386"/>
      <c r="E82" s="386"/>
      <c r="F82" s="386"/>
      <c r="G82" s="386"/>
      <c r="H82" s="386"/>
      <c r="I82" s="386"/>
      <c r="J82" s="386"/>
      <c r="K82" s="386"/>
      <c r="L82" s="386"/>
      <c r="M82" s="386"/>
      <c r="N82" s="386"/>
      <c r="O82" s="386"/>
      <c r="P82" s="386"/>
      <c r="Q82" s="386"/>
      <c r="R82" s="386"/>
      <c r="S82" s="386"/>
      <c r="T82" s="386"/>
      <c r="U82" s="386"/>
      <c r="V82" s="386"/>
      <c r="W82" s="387"/>
      <c r="X82" s="406" t="s">
        <v>1706</v>
      </c>
      <c r="Y82" s="407"/>
      <c r="Z82" s="407"/>
      <c r="AA82" s="407"/>
      <c r="AB82" s="407"/>
      <c r="AC82" s="407"/>
      <c r="AD82" s="407"/>
      <c r="AE82" s="407"/>
      <c r="AF82" s="407"/>
      <c r="AG82" s="407"/>
      <c r="AH82" s="407"/>
      <c r="AI82" s="407"/>
      <c r="AJ82" s="407"/>
      <c r="AK82" s="407"/>
      <c r="AL82" s="407"/>
      <c r="AM82" s="407"/>
      <c r="AN82" s="407"/>
      <c r="AO82" s="407"/>
      <c r="AP82" s="407"/>
      <c r="AQ82" s="407"/>
      <c r="AR82" s="408"/>
      <c r="AS82" s="8"/>
      <c r="BE82"/>
    </row>
    <row r="83" spans="2:57" ht="46.5" customHeight="1">
      <c r="B83" s="10"/>
      <c r="C83" s="473" t="s">
        <v>40</v>
      </c>
      <c r="D83" s="438"/>
      <c r="E83" s="438"/>
      <c r="F83" s="438"/>
      <c r="G83" s="438"/>
      <c r="H83" s="438"/>
      <c r="I83" s="449"/>
      <c r="J83" s="473" t="s">
        <v>41</v>
      </c>
      <c r="K83" s="438"/>
      <c r="L83" s="438"/>
      <c r="M83" s="438"/>
      <c r="N83" s="438"/>
      <c r="O83" s="438"/>
      <c r="P83" s="449"/>
      <c r="Q83" s="473" t="s">
        <v>42</v>
      </c>
      <c r="R83" s="438"/>
      <c r="S83" s="438"/>
      <c r="T83" s="438"/>
      <c r="U83" s="438"/>
      <c r="V83" s="438"/>
      <c r="W83" s="449"/>
      <c r="X83" s="473" t="s">
        <v>40</v>
      </c>
      <c r="Y83" s="438"/>
      <c r="Z83" s="438"/>
      <c r="AA83" s="438"/>
      <c r="AB83" s="438"/>
      <c r="AC83" s="438"/>
      <c r="AD83" s="449"/>
      <c r="AE83" s="473" t="s">
        <v>41</v>
      </c>
      <c r="AF83" s="438"/>
      <c r="AG83" s="438"/>
      <c r="AH83" s="438"/>
      <c r="AI83" s="438"/>
      <c r="AJ83" s="438"/>
      <c r="AK83" s="449"/>
      <c r="AL83" s="473" t="s">
        <v>42</v>
      </c>
      <c r="AM83" s="438"/>
      <c r="AN83" s="438"/>
      <c r="AO83" s="438"/>
      <c r="AP83" s="438"/>
      <c r="AQ83" s="438"/>
      <c r="AR83" s="449"/>
      <c r="AS83" s="11"/>
      <c r="BE83"/>
    </row>
    <row r="84" spans="2:57" ht="46.5" customHeight="1">
      <c r="B84" s="10"/>
      <c r="C84" s="517"/>
      <c r="D84" s="518"/>
      <c r="E84" s="518"/>
      <c r="F84" s="518"/>
      <c r="G84" s="518"/>
      <c r="H84" s="518"/>
      <c r="I84" s="519"/>
      <c r="J84" s="517"/>
      <c r="K84" s="518"/>
      <c r="L84" s="518"/>
      <c r="M84" s="518"/>
      <c r="N84" s="518"/>
      <c r="O84" s="518"/>
      <c r="P84" s="519"/>
      <c r="Q84" s="520"/>
      <c r="R84" s="521"/>
      <c r="S84" s="521"/>
      <c r="T84" s="521"/>
      <c r="U84" s="521"/>
      <c r="V84" s="521"/>
      <c r="W84" s="522"/>
      <c r="X84" s="517"/>
      <c r="Y84" s="518"/>
      <c r="Z84" s="518"/>
      <c r="AA84" s="518"/>
      <c r="AB84" s="518"/>
      <c r="AC84" s="518"/>
      <c r="AD84" s="519"/>
      <c r="AE84" s="517"/>
      <c r="AF84" s="518"/>
      <c r="AG84" s="518"/>
      <c r="AH84" s="518"/>
      <c r="AI84" s="518"/>
      <c r="AJ84" s="518"/>
      <c r="AK84" s="519"/>
      <c r="AL84" s="520"/>
      <c r="AM84" s="521"/>
      <c r="AN84" s="521"/>
      <c r="AO84" s="521"/>
      <c r="AP84" s="521"/>
      <c r="AQ84" s="521"/>
      <c r="AR84" s="522"/>
      <c r="AS84" s="8"/>
      <c r="BE84"/>
    </row>
    <row r="85" spans="2:57" ht="22.5" customHeight="1" thickBot="1">
      <c r="B85" s="12"/>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c r="AC85" s="13"/>
      <c r="AD85" s="13"/>
      <c r="AE85" s="13"/>
      <c r="AF85" s="13"/>
      <c r="AG85" s="13"/>
      <c r="AH85" s="13"/>
      <c r="AI85" s="13"/>
      <c r="AJ85" s="13"/>
      <c r="AK85" s="13"/>
      <c r="AL85" s="13"/>
      <c r="AM85" s="13"/>
      <c r="AN85" s="13"/>
      <c r="AO85" s="13"/>
      <c r="AP85" s="13"/>
      <c r="AQ85" s="13"/>
      <c r="AR85" s="13"/>
      <c r="AS85" s="15"/>
      <c r="BE85"/>
    </row>
    <row r="86" spans="2:57">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BE86"/>
    </row>
    <row r="87" spans="2:57">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BE87"/>
    </row>
    <row r="88" spans="2:57">
      <c r="BE88"/>
    </row>
    <row r="89" spans="2:57">
      <c r="BE89"/>
    </row>
    <row r="90" spans="2:57">
      <c r="C90" s="7"/>
      <c r="BE90"/>
    </row>
    <row r="91" spans="2:57">
      <c r="C91" s="7"/>
      <c r="BE91"/>
    </row>
    <row r="92" spans="2:57">
      <c r="C92" s="7"/>
      <c r="BE92"/>
    </row>
    <row r="93" spans="2:57">
      <c r="C93" s="7"/>
      <c r="BE93"/>
    </row>
    <row r="94" spans="2:57">
      <c r="BE94"/>
    </row>
    <row r="95" spans="2:57">
      <c r="BE95"/>
    </row>
    <row r="96" spans="2:57">
      <c r="BE96"/>
    </row>
    <row r="97" spans="57:57">
      <c r="BE97"/>
    </row>
    <row r="98" spans="57:57">
      <c r="BE98"/>
    </row>
  </sheetData>
  <sheetProtection selectLockedCells="1" autoFilter="0"/>
  <mergeCells count="397">
    <mergeCell ref="B14:C15"/>
    <mergeCell ref="D14:P15"/>
    <mergeCell ref="Q14:X15"/>
    <mergeCell ref="Y14:AB14"/>
    <mergeCell ref="J4:Z5"/>
    <mergeCell ref="AA4:AE4"/>
    <mergeCell ref="AF4:AI4"/>
    <mergeCell ref="AJ4:AS4"/>
    <mergeCell ref="AA5:AE5"/>
    <mergeCell ref="AF5:AI5"/>
    <mergeCell ref="AJ5:AS5"/>
    <mergeCell ref="J6:L7"/>
    <mergeCell ref="M6:P9"/>
    <mergeCell ref="Q6:AE9"/>
    <mergeCell ref="AF6:AI6"/>
    <mergeCell ref="AJ6:AS6"/>
    <mergeCell ref="AF7:AI7"/>
    <mergeCell ref="AJ7:AS7"/>
    <mergeCell ref="J8:J9"/>
    <mergeCell ref="K8:K9"/>
    <mergeCell ref="L8:L9"/>
    <mergeCell ref="AF8:AI8"/>
    <mergeCell ref="AJ8:AM11"/>
    <mergeCell ref="AN8:AS11"/>
    <mergeCell ref="B12:C13"/>
    <mergeCell ref="D12:P13"/>
    <mergeCell ref="Q12:X13"/>
    <mergeCell ref="Y12:AB12"/>
    <mergeCell ref="AC12:AN12"/>
    <mergeCell ref="B10:I11"/>
    <mergeCell ref="J10:P11"/>
    <mergeCell ref="Q10:T11"/>
    <mergeCell ref="U10:W11"/>
    <mergeCell ref="X10:Z11"/>
    <mergeCell ref="AA10:AB11"/>
    <mergeCell ref="AF9:AI9"/>
    <mergeCell ref="AO14:AP15"/>
    <mergeCell ref="AQ14:AQ15"/>
    <mergeCell ref="AR14:AR15"/>
    <mergeCell ref="AS14:AS15"/>
    <mergeCell ref="Y15:AB15"/>
    <mergeCell ref="AO12:AP13"/>
    <mergeCell ref="AQ12:AS13"/>
    <mergeCell ref="Y13:AB13"/>
    <mergeCell ref="AC13:AJ13"/>
    <mergeCell ref="AK13:AN13"/>
    <mergeCell ref="AC14:AJ15"/>
    <mergeCell ref="AK14:AN15"/>
    <mergeCell ref="AC10:AC11"/>
    <mergeCell ref="AD10:AE11"/>
    <mergeCell ref="AF10:AI10"/>
    <mergeCell ref="AF11:AI11"/>
    <mergeCell ref="B18:C19"/>
    <mergeCell ref="D18:P19"/>
    <mergeCell ref="Q18:X19"/>
    <mergeCell ref="Y18:AB18"/>
    <mergeCell ref="AC18:AJ19"/>
    <mergeCell ref="B16:C17"/>
    <mergeCell ref="D16:P17"/>
    <mergeCell ref="Q16:X17"/>
    <mergeCell ref="Y16:AB16"/>
    <mergeCell ref="AC16:AJ17"/>
    <mergeCell ref="AK18:AN19"/>
    <mergeCell ref="AO18:AP19"/>
    <mergeCell ref="AQ18:AQ19"/>
    <mergeCell ref="AR18:AR19"/>
    <mergeCell ref="AS18:AS19"/>
    <mergeCell ref="Y19:AB19"/>
    <mergeCell ref="AO16:AP17"/>
    <mergeCell ref="AQ16:AQ17"/>
    <mergeCell ref="AR16:AR17"/>
    <mergeCell ref="AS16:AS17"/>
    <mergeCell ref="Y17:AB17"/>
    <mergeCell ref="AK16:AN17"/>
    <mergeCell ref="B22:C23"/>
    <mergeCell ref="D22:P23"/>
    <mergeCell ref="Q22:X23"/>
    <mergeCell ref="Y22:AB22"/>
    <mergeCell ref="AC22:AJ23"/>
    <mergeCell ref="B20:C21"/>
    <mergeCell ref="D20:P21"/>
    <mergeCell ref="Q20:X21"/>
    <mergeCell ref="Y20:AB20"/>
    <mergeCell ref="AC20:AJ21"/>
    <mergeCell ref="AK22:AN23"/>
    <mergeCell ref="AO22:AP23"/>
    <mergeCell ref="AQ22:AQ23"/>
    <mergeCell ref="AR22:AR23"/>
    <mergeCell ref="AS22:AS23"/>
    <mergeCell ref="Y23:AB23"/>
    <mergeCell ref="AO20:AP21"/>
    <mergeCell ref="AQ20:AQ21"/>
    <mergeCell ref="AR20:AR21"/>
    <mergeCell ref="AS20:AS21"/>
    <mergeCell ref="Y21:AB21"/>
    <mergeCell ref="AK20:AN21"/>
    <mergeCell ref="B26:C27"/>
    <mergeCell ref="D26:P27"/>
    <mergeCell ref="Q26:X27"/>
    <mergeCell ref="Y26:AB26"/>
    <mergeCell ref="AC26:AJ27"/>
    <mergeCell ref="B24:C25"/>
    <mergeCell ref="D24:P25"/>
    <mergeCell ref="Q24:X25"/>
    <mergeCell ref="Y24:AB24"/>
    <mergeCell ref="AC24:AJ25"/>
    <mergeCell ref="AK26:AN27"/>
    <mergeCell ref="AO26:AP27"/>
    <mergeCell ref="AQ26:AQ27"/>
    <mergeCell ref="AR26:AR27"/>
    <mergeCell ref="AS26:AS27"/>
    <mergeCell ref="Y27:AB27"/>
    <mergeCell ref="AO24:AP25"/>
    <mergeCell ref="AQ24:AQ25"/>
    <mergeCell ref="AR24:AR25"/>
    <mergeCell ref="AS24:AS25"/>
    <mergeCell ref="Y25:AB25"/>
    <mergeCell ref="AK24:AN25"/>
    <mergeCell ref="AO28:AP29"/>
    <mergeCell ref="AQ28:AQ29"/>
    <mergeCell ref="AR28:AR29"/>
    <mergeCell ref="AS28:AS29"/>
    <mergeCell ref="Y29:AB29"/>
    <mergeCell ref="B30:C31"/>
    <mergeCell ref="D30:P31"/>
    <mergeCell ref="Q30:X31"/>
    <mergeCell ref="Y30:AB30"/>
    <mergeCell ref="AC30:AF31"/>
    <mergeCell ref="B28:C29"/>
    <mergeCell ref="D28:P29"/>
    <mergeCell ref="Q28:X29"/>
    <mergeCell ref="Y28:AB28"/>
    <mergeCell ref="AC28:AJ29"/>
    <mergeCell ref="AK28:AN29"/>
    <mergeCell ref="AG32:AJ33"/>
    <mergeCell ref="AK32:AN33"/>
    <mergeCell ref="AO32:AP33"/>
    <mergeCell ref="AQ32:AQ33"/>
    <mergeCell ref="AR32:AR33"/>
    <mergeCell ref="AS32:AS33"/>
    <mergeCell ref="Y31:AB31"/>
    <mergeCell ref="B32:C33"/>
    <mergeCell ref="D32:P33"/>
    <mergeCell ref="Q32:X33"/>
    <mergeCell ref="Y32:AB32"/>
    <mergeCell ref="AC32:AF33"/>
    <mergeCell ref="Y33:AB33"/>
    <mergeCell ref="AG30:AJ31"/>
    <mergeCell ref="AK30:AN31"/>
    <mergeCell ref="AO30:AP31"/>
    <mergeCell ref="AQ30:AQ31"/>
    <mergeCell ref="AR30:AR31"/>
    <mergeCell ref="AS30:AS31"/>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C84:I84"/>
    <mergeCell ref="J84:P84"/>
    <mergeCell ref="Q84:W84"/>
    <mergeCell ref="X84:AD84"/>
    <mergeCell ref="AE84:AK84"/>
    <mergeCell ref="AL84:AR84"/>
    <mergeCell ref="B72:AS72"/>
    <mergeCell ref="B73:AS80"/>
    <mergeCell ref="C82:W82"/>
    <mergeCell ref="X82:AR82"/>
    <mergeCell ref="C83:I83"/>
    <mergeCell ref="J83:P83"/>
    <mergeCell ref="Q83:W83"/>
    <mergeCell ref="X83:AD83"/>
    <mergeCell ref="AE83:AK83"/>
    <mergeCell ref="AL83:AR83"/>
  </mergeCells>
  <conditionalFormatting sqref="AF11">
    <cfRule type="expression" dxfId="1509" priority="11">
      <formula>$V11="y"</formula>
    </cfRule>
    <cfRule type="expression" dxfId="1508" priority="12">
      <formula>$T11="y"</formula>
    </cfRule>
  </conditionalFormatting>
  <conditionalFormatting sqref="AF7">
    <cfRule type="expression" dxfId="1507" priority="15">
      <formula>$V7="y"</formula>
    </cfRule>
    <cfRule type="expression" dxfId="1506" priority="16">
      <formula>$T7="y"</formula>
    </cfRule>
  </conditionalFormatting>
  <conditionalFormatting sqref="AF9">
    <cfRule type="expression" dxfId="1505" priority="13">
      <formula>$V9="y"</formula>
    </cfRule>
    <cfRule type="expression" dxfId="1504" priority="14">
      <formula>$T9="y"</formula>
    </cfRule>
  </conditionalFormatting>
  <conditionalFormatting sqref="Y30:AB71 Y14:AB19">
    <cfRule type="expression" dxfId="1503" priority="10">
      <formula>OR(ISNUMBER(SEARCH("Hold Point",Y14)),ISNUMBER(SEARCH("Witness Point",Y14)))</formula>
    </cfRule>
  </conditionalFormatting>
  <conditionalFormatting sqref="AK14:AN71">
    <cfRule type="expression" dxfId="1502" priority="9">
      <formula>OR(Y14="Check Item",Y14="Milestone")</formula>
    </cfRule>
  </conditionalFormatting>
  <conditionalFormatting sqref="Y26:AB26 Y28:AB28">
    <cfRule type="expression" dxfId="1501" priority="8">
      <formula>OR(ISNUMBER(SEARCH("Hold Point",Y26)),ISNUMBER(SEARCH("Witness Point",Y26)))</formula>
    </cfRule>
  </conditionalFormatting>
  <conditionalFormatting sqref="Y20:AB20">
    <cfRule type="expression" dxfId="1500" priority="7">
      <formula>OR(ISNUMBER(SEARCH("Hold Point",Y20)),ISNUMBER(SEARCH("Witness Point",Y20)))</formula>
    </cfRule>
  </conditionalFormatting>
  <conditionalFormatting sqref="Y22:AB23">
    <cfRule type="expression" dxfId="1499" priority="6">
      <formula>OR(ISNUMBER(SEARCH("Hold Point",Y22)),ISNUMBER(SEARCH("Witness Point",Y22)))</formula>
    </cfRule>
  </conditionalFormatting>
  <conditionalFormatting sqref="Y25:AB25">
    <cfRule type="expression" dxfId="1498" priority="5">
      <formula>OR(ISNUMBER(SEARCH("Hold Point",Y25)),ISNUMBER(SEARCH("Witness Point",Y25)))</formula>
    </cfRule>
  </conditionalFormatting>
  <conditionalFormatting sqref="Y24:AB24">
    <cfRule type="expression" dxfId="1497" priority="4">
      <formula>OR(ISNUMBER(SEARCH("Hold Point",Y24)),ISNUMBER(SEARCH("Witness Point",Y24)))</formula>
    </cfRule>
  </conditionalFormatting>
  <conditionalFormatting sqref="Y27:AB27">
    <cfRule type="expression" dxfId="1496" priority="3">
      <formula>OR(ISNUMBER(SEARCH("Hold Point",Y27)),ISNUMBER(SEARCH("Witness Point",Y27)))</formula>
    </cfRule>
  </conditionalFormatting>
  <conditionalFormatting sqref="Y29:AB29">
    <cfRule type="expression" dxfId="1495" priority="2">
      <formula>OR(ISNUMBER(SEARCH("Hold Point",Y29)),ISNUMBER(SEARCH("Witness Point",Y29)))</formula>
    </cfRule>
  </conditionalFormatting>
  <conditionalFormatting sqref="Y21:AB21">
    <cfRule type="expression" dxfId="1494" priority="1">
      <formula>OR(ISNUMBER(SEARCH("Hold Point",Y21)),ISNUMBER(SEARCH("Witness Point",Y21)))</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9">
    <pageSetUpPr fitToPage="1"/>
  </sheetPr>
  <dimension ref="A1:BR100"/>
  <sheetViews>
    <sheetView topLeftCell="A3" zoomScale="85" zoomScaleNormal="85" workbookViewId="0">
      <selection activeCell="Q28" sqref="Q28:X29"/>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Subsoil Drains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Subsoil Drains</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633" t="s">
        <v>1938</v>
      </c>
      <c r="AK4" s="634"/>
      <c r="AL4" s="634"/>
      <c r="AM4" s="634"/>
      <c r="AN4" s="634"/>
      <c r="AO4" s="634"/>
      <c r="AP4" s="634"/>
      <c r="AQ4" s="634"/>
      <c r="AR4" s="634"/>
      <c r="AS4" s="635"/>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str">
        <f>'Lot Register'!$M$13</f>
        <v>CN22189</v>
      </c>
      <c r="AG5" s="460"/>
      <c r="AH5" s="460"/>
      <c r="AI5" s="461"/>
      <c r="AJ5" s="636" t="s">
        <v>1704</v>
      </c>
      <c r="AK5" s="637"/>
      <c r="AL5" s="637"/>
      <c r="AM5" s="637"/>
      <c r="AN5" s="637"/>
      <c r="AO5" s="637"/>
      <c r="AP5" s="637"/>
      <c r="AQ5" s="637"/>
      <c r="AR5" s="637"/>
      <c r="AS5" s="638"/>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636" t="s">
        <v>2095</v>
      </c>
      <c r="AK6" s="637"/>
      <c r="AL6" s="637"/>
      <c r="AM6" s="637"/>
      <c r="AN6" s="637"/>
      <c r="AO6" s="637"/>
      <c r="AP6" s="637"/>
      <c r="AQ6" s="637"/>
      <c r="AR6" s="637"/>
      <c r="AS6" s="638"/>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Register'!$J$2), "", 'Lot Register'!$J$2)</f>
        <v>45343</v>
      </c>
      <c r="AG7" s="469"/>
      <c r="AH7" s="469"/>
      <c r="AI7" s="470"/>
      <c r="AJ7" s="636" t="s">
        <v>2096</v>
      </c>
      <c r="AK7" s="637"/>
      <c r="AL7" s="637"/>
      <c r="AM7" s="637"/>
      <c r="AN7" s="637"/>
      <c r="AO7" s="637"/>
      <c r="AP7" s="637"/>
      <c r="AQ7" s="637"/>
      <c r="AR7" s="637"/>
      <c r="AS7" s="638"/>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v>3.27</v>
      </c>
      <c r="AK8" s="574"/>
      <c r="AL8" s="574"/>
      <c r="AM8" s="574"/>
      <c r="AN8" s="566" t="s">
        <v>103</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Register'!$K$2), "", 'Lot Register'!$K$2)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f>IF(ISBLANK('Lot Register'!$I$2), "", 'Lot Register'!$I$2)</f>
        <v>0</v>
      </c>
      <c r="AE10" s="449"/>
      <c r="AF10" s="451" t="s">
        <v>30</v>
      </c>
      <c r="AG10" s="451"/>
      <c r="AH10" s="451"/>
      <c r="AI10" s="452"/>
      <c r="AJ10" s="573"/>
      <c r="AK10" s="574"/>
      <c r="AL10" s="574"/>
      <c r="AM10" s="574"/>
      <c r="AN10" s="566"/>
      <c r="AO10" s="566"/>
      <c r="AP10" s="566"/>
      <c r="AQ10" s="566"/>
      <c r="AR10" s="566"/>
      <c r="AS10" s="567"/>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Register'!$L$2), "", 'Lot Register'!$L$2)</f>
        <v>45343</v>
      </c>
      <c r="AG11" s="496"/>
      <c r="AH11" s="496"/>
      <c r="AI11" s="497"/>
      <c r="AJ11" s="575"/>
      <c r="AK11" s="576"/>
      <c r="AL11" s="576"/>
      <c r="AM11" s="576"/>
      <c r="AN11" s="381"/>
      <c r="AO11" s="381"/>
      <c r="AP11" s="381"/>
      <c r="AQ11" s="381"/>
      <c r="AR11" s="381"/>
      <c r="AS11" s="568"/>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c r="AH13" s="439"/>
      <c r="AI13" s="439"/>
      <c r="AJ13" s="439"/>
      <c r="AK13" s="439" t="s">
        <v>27</v>
      </c>
      <c r="AL13" s="439"/>
      <c r="AM13" s="439"/>
      <c r="AN13" s="439"/>
      <c r="AO13" s="571"/>
      <c r="AP13" s="571"/>
      <c r="AQ13" s="571"/>
      <c r="AR13" s="571"/>
      <c r="AS13" s="572"/>
      <c r="BE13"/>
    </row>
    <row r="14" spans="1:70" ht="22.5" customHeight="1">
      <c r="B14" s="553">
        <v>1</v>
      </c>
      <c r="C14" s="549"/>
      <c r="D14" s="507" t="s">
        <v>88</v>
      </c>
      <c r="E14" s="508"/>
      <c r="F14" s="508"/>
      <c r="G14" s="508"/>
      <c r="H14" s="508"/>
      <c r="I14" s="508"/>
      <c r="J14" s="508"/>
      <c r="K14" s="508"/>
      <c r="L14" s="508"/>
      <c r="M14" s="508"/>
      <c r="N14" s="508"/>
      <c r="O14" s="508"/>
      <c r="P14" s="509"/>
      <c r="Q14" s="597" t="s">
        <v>89</v>
      </c>
      <c r="R14" s="598"/>
      <c r="S14" s="598"/>
      <c r="T14" s="598"/>
      <c r="U14" s="598"/>
      <c r="V14" s="598"/>
      <c r="W14" s="598"/>
      <c r="X14" s="599"/>
      <c r="Y14" s="507" t="s">
        <v>24</v>
      </c>
      <c r="Z14" s="508"/>
      <c r="AA14" s="508"/>
      <c r="AB14" s="509"/>
      <c r="AC14" s="406"/>
      <c r="AD14" s="407"/>
      <c r="AE14" s="407"/>
      <c r="AF14" s="407"/>
      <c r="AG14" s="407"/>
      <c r="AH14" s="407"/>
      <c r="AI14" s="407"/>
      <c r="AJ14" s="408"/>
      <c r="AK14" s="507"/>
      <c r="AL14" s="508"/>
      <c r="AM14" s="508"/>
      <c r="AN14" s="509"/>
      <c r="AO14" s="475"/>
      <c r="AP14" s="593"/>
      <c r="AQ14" s="594"/>
      <c r="AR14" s="595"/>
      <c r="AS14" s="596"/>
      <c r="BE14"/>
    </row>
    <row r="15" spans="1:70" ht="50.25" customHeight="1">
      <c r="B15" s="592"/>
      <c r="C15" s="532"/>
      <c r="D15" s="412"/>
      <c r="E15" s="413"/>
      <c r="F15" s="413"/>
      <c r="G15" s="413"/>
      <c r="H15" s="413"/>
      <c r="I15" s="413"/>
      <c r="J15" s="413"/>
      <c r="K15" s="413"/>
      <c r="L15" s="413"/>
      <c r="M15" s="413"/>
      <c r="N15" s="413"/>
      <c r="O15" s="413"/>
      <c r="P15" s="414"/>
      <c r="Q15" s="600"/>
      <c r="R15" s="601"/>
      <c r="S15" s="601"/>
      <c r="T15" s="601"/>
      <c r="U15" s="601"/>
      <c r="V15" s="601"/>
      <c r="W15" s="601"/>
      <c r="X15" s="602"/>
      <c r="Y15" s="412" t="s">
        <v>90</v>
      </c>
      <c r="Z15" s="413"/>
      <c r="AA15" s="413"/>
      <c r="AB15" s="414"/>
      <c r="AC15" s="412"/>
      <c r="AD15" s="413"/>
      <c r="AE15" s="413"/>
      <c r="AF15" s="413"/>
      <c r="AG15" s="413"/>
      <c r="AH15" s="413"/>
      <c r="AI15" s="413"/>
      <c r="AJ15" s="414"/>
      <c r="AK15" s="412"/>
      <c r="AL15" s="413"/>
      <c r="AM15" s="413"/>
      <c r="AN15" s="414"/>
      <c r="AO15" s="545"/>
      <c r="AP15" s="556"/>
      <c r="AQ15" s="587"/>
      <c r="AR15" s="589"/>
      <c r="AS15" s="591"/>
      <c r="BE15"/>
    </row>
    <row r="16" spans="1:70" ht="22.5" customHeight="1">
      <c r="B16" s="592">
        <v>2</v>
      </c>
      <c r="C16" s="532"/>
      <c r="D16" s="406" t="s">
        <v>1369</v>
      </c>
      <c r="E16" s="407"/>
      <c r="F16" s="407"/>
      <c r="G16" s="407"/>
      <c r="H16" s="407"/>
      <c r="I16" s="407"/>
      <c r="J16" s="407"/>
      <c r="K16" s="407"/>
      <c r="L16" s="407"/>
      <c r="M16" s="407"/>
      <c r="N16" s="407"/>
      <c r="O16" s="407"/>
      <c r="P16" s="408"/>
      <c r="Q16" s="409" t="s">
        <v>91</v>
      </c>
      <c r="R16" s="410"/>
      <c r="S16" s="410"/>
      <c r="T16" s="410"/>
      <c r="U16" s="410"/>
      <c r="V16" s="410"/>
      <c r="W16" s="410"/>
      <c r="X16" s="411"/>
      <c r="Y16" s="406" t="s">
        <v>24</v>
      </c>
      <c r="Z16" s="407"/>
      <c r="AA16" s="407"/>
      <c r="AB16" s="408"/>
      <c r="AC16" s="406"/>
      <c r="AD16" s="407"/>
      <c r="AE16" s="407"/>
      <c r="AF16" s="407"/>
      <c r="AG16" s="407"/>
      <c r="AH16" s="407"/>
      <c r="AI16" s="407"/>
      <c r="AJ16" s="408"/>
      <c r="AK16" s="406"/>
      <c r="AL16" s="407"/>
      <c r="AM16" s="407"/>
      <c r="AN16" s="408"/>
      <c r="AO16" s="542"/>
      <c r="AP16" s="554"/>
      <c r="AQ16" s="586"/>
      <c r="AR16" s="588"/>
      <c r="AS16" s="590"/>
      <c r="BE16"/>
    </row>
    <row r="17" spans="2:57" ht="42" customHeight="1">
      <c r="B17" s="592"/>
      <c r="C17" s="532"/>
      <c r="D17" s="412"/>
      <c r="E17" s="413"/>
      <c r="F17" s="413"/>
      <c r="G17" s="413"/>
      <c r="H17" s="413"/>
      <c r="I17" s="413"/>
      <c r="J17" s="413"/>
      <c r="K17" s="413"/>
      <c r="L17" s="413"/>
      <c r="M17" s="413"/>
      <c r="N17" s="413"/>
      <c r="O17" s="413"/>
      <c r="P17" s="414"/>
      <c r="Q17" s="412"/>
      <c r="R17" s="413"/>
      <c r="S17" s="413"/>
      <c r="T17" s="413"/>
      <c r="U17" s="413"/>
      <c r="V17" s="413"/>
      <c r="W17" s="413"/>
      <c r="X17" s="414"/>
      <c r="Y17" s="412" t="s">
        <v>92</v>
      </c>
      <c r="Z17" s="413"/>
      <c r="AA17" s="413"/>
      <c r="AB17" s="414"/>
      <c r="AC17" s="412"/>
      <c r="AD17" s="413"/>
      <c r="AE17" s="413"/>
      <c r="AF17" s="413"/>
      <c r="AG17" s="413"/>
      <c r="AH17" s="413"/>
      <c r="AI17" s="413"/>
      <c r="AJ17" s="414"/>
      <c r="AK17" s="412"/>
      <c r="AL17" s="413"/>
      <c r="AM17" s="413"/>
      <c r="AN17" s="414"/>
      <c r="AO17" s="545"/>
      <c r="AP17" s="556"/>
      <c r="AQ17" s="587"/>
      <c r="AR17" s="589"/>
      <c r="AS17" s="591"/>
      <c r="BE17"/>
    </row>
    <row r="18" spans="2:57" ht="22.5" customHeight="1">
      <c r="B18" s="592">
        <v>3</v>
      </c>
      <c r="C18" s="532"/>
      <c r="D18" s="406" t="s">
        <v>1907</v>
      </c>
      <c r="E18" s="407"/>
      <c r="F18" s="407"/>
      <c r="G18" s="407"/>
      <c r="H18" s="407"/>
      <c r="I18" s="407"/>
      <c r="J18" s="407"/>
      <c r="K18" s="407"/>
      <c r="L18" s="407"/>
      <c r="M18" s="407"/>
      <c r="N18" s="407"/>
      <c r="O18" s="407"/>
      <c r="P18" s="408"/>
      <c r="Q18" s="409" t="s">
        <v>91</v>
      </c>
      <c r="R18" s="410"/>
      <c r="S18" s="410"/>
      <c r="T18" s="410"/>
      <c r="U18" s="410"/>
      <c r="V18" s="410"/>
      <c r="W18" s="410"/>
      <c r="X18" s="411"/>
      <c r="Y18" s="406" t="s">
        <v>24</v>
      </c>
      <c r="Z18" s="407"/>
      <c r="AA18" s="407"/>
      <c r="AB18" s="408"/>
      <c r="AC18" s="406"/>
      <c r="AD18" s="407"/>
      <c r="AE18" s="407"/>
      <c r="AF18" s="407"/>
      <c r="AG18" s="407"/>
      <c r="AH18" s="407"/>
      <c r="AI18" s="407"/>
      <c r="AJ18" s="408"/>
      <c r="AK18" s="406"/>
      <c r="AL18" s="407"/>
      <c r="AM18" s="407"/>
      <c r="AN18" s="408"/>
      <c r="AO18" s="542"/>
      <c r="AP18" s="554"/>
      <c r="AQ18" s="586"/>
      <c r="AR18" s="588"/>
      <c r="AS18" s="590"/>
      <c r="BE18"/>
    </row>
    <row r="19" spans="2:57" ht="56.25" customHeight="1">
      <c r="B19" s="592"/>
      <c r="C19" s="532"/>
      <c r="D19" s="412"/>
      <c r="E19" s="413"/>
      <c r="F19" s="413"/>
      <c r="G19" s="413"/>
      <c r="H19" s="413"/>
      <c r="I19" s="413"/>
      <c r="J19" s="413"/>
      <c r="K19" s="413"/>
      <c r="L19" s="413"/>
      <c r="M19" s="413"/>
      <c r="N19" s="413"/>
      <c r="O19" s="413"/>
      <c r="P19" s="414"/>
      <c r="Q19" s="412"/>
      <c r="R19" s="413"/>
      <c r="S19" s="413"/>
      <c r="T19" s="413"/>
      <c r="U19" s="413"/>
      <c r="V19" s="413"/>
      <c r="W19" s="413"/>
      <c r="X19" s="414"/>
      <c r="Y19" s="412" t="s">
        <v>93</v>
      </c>
      <c r="Z19" s="413"/>
      <c r="AA19" s="413"/>
      <c r="AB19" s="414"/>
      <c r="AC19" s="412"/>
      <c r="AD19" s="413"/>
      <c r="AE19" s="413"/>
      <c r="AF19" s="413"/>
      <c r="AG19" s="413"/>
      <c r="AH19" s="413"/>
      <c r="AI19" s="413"/>
      <c r="AJ19" s="414"/>
      <c r="AK19" s="412"/>
      <c r="AL19" s="413"/>
      <c r="AM19" s="413"/>
      <c r="AN19" s="414"/>
      <c r="AO19" s="545"/>
      <c r="AP19" s="556"/>
      <c r="AQ19" s="587"/>
      <c r="AR19" s="589"/>
      <c r="AS19" s="591"/>
      <c r="BE19"/>
    </row>
    <row r="20" spans="2:57" ht="22.5" customHeight="1">
      <c r="B20" s="592">
        <v>4</v>
      </c>
      <c r="C20" s="532"/>
      <c r="D20" s="406" t="s">
        <v>94</v>
      </c>
      <c r="E20" s="407"/>
      <c r="F20" s="407"/>
      <c r="G20" s="407"/>
      <c r="H20" s="407"/>
      <c r="I20" s="407"/>
      <c r="J20" s="407"/>
      <c r="K20" s="407"/>
      <c r="L20" s="407"/>
      <c r="M20" s="407"/>
      <c r="N20" s="407"/>
      <c r="O20" s="407"/>
      <c r="P20" s="408"/>
      <c r="Q20" s="603" t="s">
        <v>95</v>
      </c>
      <c r="R20" s="604"/>
      <c r="S20" s="604"/>
      <c r="T20" s="604"/>
      <c r="U20" s="604"/>
      <c r="V20" s="604"/>
      <c r="W20" s="604"/>
      <c r="X20" s="605"/>
      <c r="Y20" s="406" t="s">
        <v>24</v>
      </c>
      <c r="Z20" s="407"/>
      <c r="AA20" s="407"/>
      <c r="AB20" s="408"/>
      <c r="AC20" s="406"/>
      <c r="AD20" s="407"/>
      <c r="AE20" s="407"/>
      <c r="AF20" s="407"/>
      <c r="AG20" s="407"/>
      <c r="AH20" s="407"/>
      <c r="AI20" s="407"/>
      <c r="AJ20" s="408"/>
      <c r="AK20" s="406"/>
      <c r="AL20" s="407"/>
      <c r="AM20" s="407"/>
      <c r="AN20" s="408"/>
      <c r="AO20" s="542"/>
      <c r="AP20" s="554"/>
      <c r="AQ20" s="586"/>
      <c r="AR20" s="588"/>
      <c r="AS20" s="590"/>
      <c r="BE20"/>
    </row>
    <row r="21" spans="2:57" ht="41.25" customHeight="1">
      <c r="B21" s="592"/>
      <c r="C21" s="532"/>
      <c r="D21" s="412"/>
      <c r="E21" s="413"/>
      <c r="F21" s="413"/>
      <c r="G21" s="413"/>
      <c r="H21" s="413"/>
      <c r="I21" s="413"/>
      <c r="J21" s="413"/>
      <c r="K21" s="413"/>
      <c r="L21" s="413"/>
      <c r="M21" s="413"/>
      <c r="N21" s="413"/>
      <c r="O21" s="413"/>
      <c r="P21" s="414"/>
      <c r="Q21" s="600"/>
      <c r="R21" s="601"/>
      <c r="S21" s="601"/>
      <c r="T21" s="601"/>
      <c r="U21" s="601"/>
      <c r="V21" s="601"/>
      <c r="W21" s="601"/>
      <c r="X21" s="602"/>
      <c r="Y21" s="412" t="s">
        <v>96</v>
      </c>
      <c r="Z21" s="413"/>
      <c r="AA21" s="413"/>
      <c r="AB21" s="414"/>
      <c r="AC21" s="412"/>
      <c r="AD21" s="413"/>
      <c r="AE21" s="413"/>
      <c r="AF21" s="413"/>
      <c r="AG21" s="413"/>
      <c r="AH21" s="413"/>
      <c r="AI21" s="413"/>
      <c r="AJ21" s="414"/>
      <c r="AK21" s="412"/>
      <c r="AL21" s="413"/>
      <c r="AM21" s="413"/>
      <c r="AN21" s="414"/>
      <c r="AO21" s="545"/>
      <c r="AP21" s="556"/>
      <c r="AQ21" s="587"/>
      <c r="AR21" s="589"/>
      <c r="AS21" s="591"/>
      <c r="BE21"/>
    </row>
    <row r="22" spans="2:57" ht="22.5" customHeight="1">
      <c r="B22" s="592">
        <v>5</v>
      </c>
      <c r="C22" s="532"/>
      <c r="D22" s="406" t="s">
        <v>1144</v>
      </c>
      <c r="E22" s="407"/>
      <c r="F22" s="407"/>
      <c r="G22" s="407"/>
      <c r="H22" s="407"/>
      <c r="I22" s="407"/>
      <c r="J22" s="407"/>
      <c r="K22" s="407"/>
      <c r="L22" s="407"/>
      <c r="M22" s="407"/>
      <c r="N22" s="407"/>
      <c r="O22" s="407"/>
      <c r="P22" s="408"/>
      <c r="Q22" s="603" t="s">
        <v>97</v>
      </c>
      <c r="R22" s="604"/>
      <c r="S22" s="604"/>
      <c r="T22" s="604"/>
      <c r="U22" s="604"/>
      <c r="V22" s="604"/>
      <c r="W22" s="604"/>
      <c r="X22" s="605"/>
      <c r="Y22" s="406" t="s">
        <v>24</v>
      </c>
      <c r="Z22" s="407"/>
      <c r="AA22" s="407"/>
      <c r="AB22" s="408"/>
      <c r="AC22" s="406"/>
      <c r="AD22" s="407"/>
      <c r="AE22" s="407"/>
      <c r="AF22" s="407"/>
      <c r="AG22" s="407"/>
      <c r="AH22" s="407"/>
      <c r="AI22" s="407"/>
      <c r="AJ22" s="408"/>
      <c r="AK22" s="406"/>
      <c r="AL22" s="407"/>
      <c r="AM22" s="407"/>
      <c r="AN22" s="408"/>
      <c r="AO22" s="542"/>
      <c r="AP22" s="554"/>
      <c r="AQ22" s="586"/>
      <c r="AR22" s="588"/>
      <c r="AS22" s="590"/>
      <c r="BE22"/>
    </row>
    <row r="23" spans="2:57" ht="105.75" customHeight="1">
      <c r="B23" s="592"/>
      <c r="C23" s="532"/>
      <c r="D23" s="412"/>
      <c r="E23" s="413"/>
      <c r="F23" s="413"/>
      <c r="G23" s="413"/>
      <c r="H23" s="413"/>
      <c r="I23" s="413"/>
      <c r="J23" s="413"/>
      <c r="K23" s="413"/>
      <c r="L23" s="413"/>
      <c r="M23" s="413"/>
      <c r="N23" s="413"/>
      <c r="O23" s="413"/>
      <c r="P23" s="414"/>
      <c r="Q23" s="600"/>
      <c r="R23" s="601"/>
      <c r="S23" s="601"/>
      <c r="T23" s="601"/>
      <c r="U23" s="601"/>
      <c r="V23" s="601"/>
      <c r="W23" s="601"/>
      <c r="X23" s="602"/>
      <c r="Y23" s="412" t="s">
        <v>98</v>
      </c>
      <c r="Z23" s="413"/>
      <c r="AA23" s="413"/>
      <c r="AB23" s="414"/>
      <c r="AC23" s="412"/>
      <c r="AD23" s="413"/>
      <c r="AE23" s="413"/>
      <c r="AF23" s="413"/>
      <c r="AG23" s="413"/>
      <c r="AH23" s="413"/>
      <c r="AI23" s="413"/>
      <c r="AJ23" s="414"/>
      <c r="AK23" s="412"/>
      <c r="AL23" s="413"/>
      <c r="AM23" s="413"/>
      <c r="AN23" s="414"/>
      <c r="AO23" s="545"/>
      <c r="AP23" s="556"/>
      <c r="AQ23" s="587"/>
      <c r="AR23" s="589"/>
      <c r="AS23" s="591"/>
      <c r="BE23"/>
    </row>
    <row r="24" spans="2:57" ht="22.5" customHeight="1">
      <c r="B24" s="592">
        <v>6</v>
      </c>
      <c r="C24" s="532"/>
      <c r="D24" s="406" t="s">
        <v>99</v>
      </c>
      <c r="E24" s="407"/>
      <c r="F24" s="407"/>
      <c r="G24" s="407"/>
      <c r="H24" s="407"/>
      <c r="I24" s="407"/>
      <c r="J24" s="407"/>
      <c r="K24" s="407"/>
      <c r="L24" s="407"/>
      <c r="M24" s="407"/>
      <c r="N24" s="407"/>
      <c r="O24" s="407"/>
      <c r="P24" s="408"/>
      <c r="Q24" s="409" t="s">
        <v>91</v>
      </c>
      <c r="R24" s="410"/>
      <c r="S24" s="410"/>
      <c r="T24" s="410"/>
      <c r="U24" s="410"/>
      <c r="V24" s="410"/>
      <c r="W24" s="410"/>
      <c r="X24" s="411"/>
      <c r="Y24" s="406" t="s">
        <v>24</v>
      </c>
      <c r="Z24" s="407"/>
      <c r="AA24" s="407"/>
      <c r="AB24" s="408"/>
      <c r="AC24" s="406"/>
      <c r="AD24" s="407"/>
      <c r="AE24" s="407"/>
      <c r="AF24" s="407"/>
      <c r="AG24" s="407"/>
      <c r="AH24" s="407"/>
      <c r="AI24" s="407"/>
      <c r="AJ24" s="408"/>
      <c r="AK24" s="406"/>
      <c r="AL24" s="407"/>
      <c r="AM24" s="407"/>
      <c r="AN24" s="408"/>
      <c r="AO24" s="542"/>
      <c r="AP24" s="554"/>
      <c r="AQ24" s="586"/>
      <c r="AR24" s="588"/>
      <c r="AS24" s="590"/>
      <c r="BE24"/>
    </row>
    <row r="25" spans="2:57" ht="48" customHeight="1">
      <c r="B25" s="592"/>
      <c r="C25" s="532"/>
      <c r="D25" s="412"/>
      <c r="E25" s="413"/>
      <c r="F25" s="413"/>
      <c r="G25" s="413"/>
      <c r="H25" s="413"/>
      <c r="I25" s="413"/>
      <c r="J25" s="413"/>
      <c r="K25" s="413"/>
      <c r="L25" s="413"/>
      <c r="M25" s="413"/>
      <c r="N25" s="413"/>
      <c r="O25" s="413"/>
      <c r="P25" s="414"/>
      <c r="Q25" s="412"/>
      <c r="R25" s="413"/>
      <c r="S25" s="413"/>
      <c r="T25" s="413"/>
      <c r="U25" s="413"/>
      <c r="V25" s="413"/>
      <c r="W25" s="413"/>
      <c r="X25" s="414"/>
      <c r="Y25" s="412" t="s">
        <v>93</v>
      </c>
      <c r="Z25" s="413"/>
      <c r="AA25" s="413"/>
      <c r="AB25" s="414"/>
      <c r="AC25" s="412"/>
      <c r="AD25" s="413"/>
      <c r="AE25" s="413"/>
      <c r="AF25" s="413"/>
      <c r="AG25" s="413"/>
      <c r="AH25" s="413"/>
      <c r="AI25" s="413"/>
      <c r="AJ25" s="414"/>
      <c r="AK25" s="412"/>
      <c r="AL25" s="413"/>
      <c r="AM25" s="413"/>
      <c r="AN25" s="414"/>
      <c r="AO25" s="545"/>
      <c r="AP25" s="556"/>
      <c r="AQ25" s="587"/>
      <c r="AR25" s="589"/>
      <c r="AS25" s="591"/>
      <c r="BE25"/>
    </row>
    <row r="26" spans="2:57" ht="22.5" customHeight="1">
      <c r="B26" s="592">
        <v>7</v>
      </c>
      <c r="C26" s="532"/>
      <c r="D26" s="406" t="s">
        <v>100</v>
      </c>
      <c r="E26" s="407"/>
      <c r="F26" s="407"/>
      <c r="G26" s="407"/>
      <c r="H26" s="407"/>
      <c r="I26" s="407"/>
      <c r="J26" s="407"/>
      <c r="K26" s="407"/>
      <c r="L26" s="407"/>
      <c r="M26" s="407"/>
      <c r="N26" s="407"/>
      <c r="O26" s="407"/>
      <c r="P26" s="408"/>
      <c r="Q26" s="409" t="s">
        <v>91</v>
      </c>
      <c r="R26" s="410"/>
      <c r="S26" s="410"/>
      <c r="T26" s="410"/>
      <c r="U26" s="410"/>
      <c r="V26" s="410"/>
      <c r="W26" s="410"/>
      <c r="X26" s="411"/>
      <c r="Y26" s="406" t="s">
        <v>24</v>
      </c>
      <c r="Z26" s="407"/>
      <c r="AA26" s="407"/>
      <c r="AB26" s="408"/>
      <c r="AC26" s="406"/>
      <c r="AD26" s="407"/>
      <c r="AE26" s="407"/>
      <c r="AF26" s="407"/>
      <c r="AG26" s="407"/>
      <c r="AH26" s="407"/>
      <c r="AI26" s="407"/>
      <c r="AJ26" s="408"/>
      <c r="AK26" s="406"/>
      <c r="AL26" s="407"/>
      <c r="AM26" s="407"/>
      <c r="AN26" s="408"/>
      <c r="AO26" s="542"/>
      <c r="AP26" s="554"/>
      <c r="AQ26" s="586"/>
      <c r="AR26" s="588"/>
      <c r="AS26" s="590"/>
      <c r="BE26"/>
    </row>
    <row r="27" spans="2:57" ht="51.75" customHeight="1">
      <c r="B27" s="592"/>
      <c r="C27" s="532"/>
      <c r="D27" s="412"/>
      <c r="E27" s="413"/>
      <c r="F27" s="413"/>
      <c r="G27" s="413"/>
      <c r="H27" s="413"/>
      <c r="I27" s="413"/>
      <c r="J27" s="413"/>
      <c r="K27" s="413"/>
      <c r="L27" s="413"/>
      <c r="M27" s="413"/>
      <c r="N27" s="413"/>
      <c r="O27" s="413"/>
      <c r="P27" s="414"/>
      <c r="Q27" s="412"/>
      <c r="R27" s="413"/>
      <c r="S27" s="413"/>
      <c r="T27" s="413"/>
      <c r="U27" s="413"/>
      <c r="V27" s="413"/>
      <c r="W27" s="413"/>
      <c r="X27" s="414"/>
      <c r="Y27" s="412" t="s">
        <v>93</v>
      </c>
      <c r="Z27" s="413"/>
      <c r="AA27" s="413"/>
      <c r="AB27" s="414"/>
      <c r="AC27" s="412"/>
      <c r="AD27" s="413"/>
      <c r="AE27" s="413"/>
      <c r="AF27" s="413"/>
      <c r="AG27" s="413"/>
      <c r="AH27" s="413"/>
      <c r="AI27" s="413"/>
      <c r="AJ27" s="414"/>
      <c r="AK27" s="412"/>
      <c r="AL27" s="413"/>
      <c r="AM27" s="413"/>
      <c r="AN27" s="414"/>
      <c r="AO27" s="545"/>
      <c r="AP27" s="556"/>
      <c r="AQ27" s="587"/>
      <c r="AR27" s="589"/>
      <c r="AS27" s="591"/>
      <c r="BE27"/>
    </row>
    <row r="28" spans="2:57" ht="22.5" customHeight="1">
      <c r="B28" s="592">
        <v>8</v>
      </c>
      <c r="C28" s="532"/>
      <c r="D28" s="406" t="s">
        <v>101</v>
      </c>
      <c r="E28" s="407"/>
      <c r="F28" s="407"/>
      <c r="G28" s="407"/>
      <c r="H28" s="407"/>
      <c r="I28" s="407"/>
      <c r="J28" s="407"/>
      <c r="K28" s="407"/>
      <c r="L28" s="407"/>
      <c r="M28" s="407"/>
      <c r="N28" s="407"/>
      <c r="O28" s="407"/>
      <c r="P28" s="408"/>
      <c r="Q28" s="409" t="s">
        <v>91</v>
      </c>
      <c r="R28" s="410"/>
      <c r="S28" s="410"/>
      <c r="T28" s="410"/>
      <c r="U28" s="410"/>
      <c r="V28" s="410"/>
      <c r="W28" s="410"/>
      <c r="X28" s="411"/>
      <c r="Y28" s="406" t="s">
        <v>595</v>
      </c>
      <c r="Z28" s="407"/>
      <c r="AA28" s="407"/>
      <c r="AB28" s="408"/>
      <c r="AC28" s="406"/>
      <c r="AD28" s="407"/>
      <c r="AE28" s="407"/>
      <c r="AF28" s="407"/>
      <c r="AG28" s="407"/>
      <c r="AH28" s="407"/>
      <c r="AI28" s="407"/>
      <c r="AJ28" s="408"/>
      <c r="AK28" s="406"/>
      <c r="AL28" s="407"/>
      <c r="AM28" s="407"/>
      <c r="AN28" s="408"/>
      <c r="AO28" s="542"/>
      <c r="AP28" s="554"/>
      <c r="AQ28" s="586"/>
      <c r="AR28" s="588"/>
      <c r="AS28" s="590"/>
      <c r="BE28"/>
    </row>
    <row r="29" spans="2:57" ht="33" customHeight="1" thickBot="1">
      <c r="B29" s="592"/>
      <c r="C29" s="532"/>
      <c r="D29" s="412"/>
      <c r="E29" s="413"/>
      <c r="F29" s="413"/>
      <c r="G29" s="413"/>
      <c r="H29" s="413"/>
      <c r="I29" s="413"/>
      <c r="J29" s="413"/>
      <c r="K29" s="413"/>
      <c r="L29" s="413"/>
      <c r="M29" s="413"/>
      <c r="N29" s="413"/>
      <c r="O29" s="413"/>
      <c r="P29" s="414"/>
      <c r="Q29" s="412"/>
      <c r="R29" s="413"/>
      <c r="S29" s="413"/>
      <c r="T29" s="413"/>
      <c r="U29" s="413"/>
      <c r="V29" s="413"/>
      <c r="W29" s="413"/>
      <c r="X29" s="414"/>
      <c r="Y29" s="412" t="s">
        <v>102</v>
      </c>
      <c r="Z29" s="413"/>
      <c r="AA29" s="413"/>
      <c r="AB29" s="414"/>
      <c r="AC29" s="412"/>
      <c r="AD29" s="413"/>
      <c r="AE29" s="413"/>
      <c r="AF29" s="413"/>
      <c r="AG29" s="413"/>
      <c r="AH29" s="413"/>
      <c r="AI29" s="413"/>
      <c r="AJ29" s="414"/>
      <c r="AK29" s="412"/>
      <c r="AL29" s="413"/>
      <c r="AM29" s="413"/>
      <c r="AN29" s="414"/>
      <c r="AO29" s="545"/>
      <c r="AP29" s="556"/>
      <c r="AQ29" s="587"/>
      <c r="AR29" s="589"/>
      <c r="AS29" s="591"/>
      <c r="BE29"/>
    </row>
    <row r="30" spans="2:57" ht="22.5" hidden="1" customHeight="1">
      <c r="B30" s="592">
        <v>9</v>
      </c>
      <c r="C30" s="532"/>
      <c r="D30" s="406"/>
      <c r="E30" s="407"/>
      <c r="F30" s="407"/>
      <c r="G30" s="407"/>
      <c r="H30" s="407"/>
      <c r="I30" s="407"/>
      <c r="J30" s="407"/>
      <c r="K30" s="407"/>
      <c r="L30" s="407"/>
      <c r="M30" s="407"/>
      <c r="N30" s="407"/>
      <c r="O30" s="407"/>
      <c r="P30" s="408"/>
      <c r="Q30" s="409"/>
      <c r="R30" s="410"/>
      <c r="S30" s="410"/>
      <c r="T30" s="410"/>
      <c r="U30" s="410"/>
      <c r="V30" s="410"/>
      <c r="W30" s="410"/>
      <c r="X30" s="411"/>
      <c r="Y30" s="406"/>
      <c r="Z30" s="407"/>
      <c r="AA30" s="407"/>
      <c r="AB30" s="408"/>
      <c r="AC30" s="406"/>
      <c r="AD30" s="407"/>
      <c r="AE30" s="407"/>
      <c r="AF30" s="408"/>
      <c r="AG30" s="406"/>
      <c r="AH30" s="407"/>
      <c r="AI30" s="407"/>
      <c r="AJ30" s="408"/>
      <c r="AK30" s="406"/>
      <c r="AL30" s="407"/>
      <c r="AM30" s="407"/>
      <c r="AN30" s="408"/>
      <c r="AO30" s="542"/>
      <c r="AP30" s="554"/>
      <c r="AQ30" s="586"/>
      <c r="AR30" s="588"/>
      <c r="AS30" s="590"/>
      <c r="BE30"/>
    </row>
    <row r="31" spans="2:57" ht="31.5" hidden="1" customHeight="1">
      <c r="B31" s="592"/>
      <c r="C31" s="532"/>
      <c r="D31" s="412"/>
      <c r="E31" s="413"/>
      <c r="F31" s="413"/>
      <c r="G31" s="413"/>
      <c r="H31" s="413"/>
      <c r="I31" s="413"/>
      <c r="J31" s="413"/>
      <c r="K31" s="413"/>
      <c r="L31" s="413"/>
      <c r="M31" s="413"/>
      <c r="N31" s="413"/>
      <c r="O31" s="413"/>
      <c r="P31" s="414"/>
      <c r="Q31" s="412"/>
      <c r="R31" s="413"/>
      <c r="S31" s="413"/>
      <c r="T31" s="413"/>
      <c r="U31" s="413"/>
      <c r="V31" s="413"/>
      <c r="W31" s="413"/>
      <c r="X31" s="414"/>
      <c r="Y31" s="412"/>
      <c r="Z31" s="413"/>
      <c r="AA31" s="413"/>
      <c r="AB31" s="414"/>
      <c r="AC31" s="412"/>
      <c r="AD31" s="413"/>
      <c r="AE31" s="413"/>
      <c r="AF31" s="414"/>
      <c r="AG31" s="412"/>
      <c r="AH31" s="413"/>
      <c r="AI31" s="413"/>
      <c r="AJ31" s="414"/>
      <c r="AK31" s="412"/>
      <c r="AL31" s="413"/>
      <c r="AM31" s="413"/>
      <c r="AN31" s="414"/>
      <c r="AO31" s="545"/>
      <c r="AP31" s="556"/>
      <c r="AQ31" s="587"/>
      <c r="AR31" s="589"/>
      <c r="AS31" s="591"/>
      <c r="BE31"/>
    </row>
    <row r="32" spans="2:57" ht="22.5" hidden="1" customHeight="1">
      <c r="B32" s="592">
        <v>10</v>
      </c>
      <c r="C32" s="532"/>
      <c r="D32" s="406"/>
      <c r="E32" s="407"/>
      <c r="F32" s="407"/>
      <c r="G32" s="407"/>
      <c r="H32" s="407"/>
      <c r="I32" s="407"/>
      <c r="J32" s="407"/>
      <c r="K32" s="407"/>
      <c r="L32" s="407"/>
      <c r="M32" s="407"/>
      <c r="N32" s="407"/>
      <c r="O32" s="407"/>
      <c r="P32" s="408"/>
      <c r="Q32" s="409"/>
      <c r="R32" s="410"/>
      <c r="S32" s="410"/>
      <c r="T32" s="410"/>
      <c r="U32" s="410"/>
      <c r="V32" s="410"/>
      <c r="W32" s="410"/>
      <c r="X32" s="411"/>
      <c r="Y32" s="406"/>
      <c r="Z32" s="407"/>
      <c r="AA32" s="407"/>
      <c r="AB32" s="408"/>
      <c r="AC32" s="406"/>
      <c r="AD32" s="407"/>
      <c r="AE32" s="407"/>
      <c r="AF32" s="408"/>
      <c r="AG32" s="406"/>
      <c r="AH32" s="407"/>
      <c r="AI32" s="407"/>
      <c r="AJ32" s="408"/>
      <c r="AK32" s="406"/>
      <c r="AL32" s="407"/>
      <c r="AM32" s="407"/>
      <c r="AN32" s="408"/>
      <c r="AO32" s="542"/>
      <c r="AP32" s="554"/>
      <c r="AQ32" s="586"/>
      <c r="AR32" s="588"/>
      <c r="AS32" s="590"/>
      <c r="BE32"/>
    </row>
    <row r="33" spans="2:57" ht="31.5" hidden="1" customHeight="1">
      <c r="B33" s="592"/>
      <c r="C33" s="532"/>
      <c r="D33" s="412"/>
      <c r="E33" s="413"/>
      <c r="F33" s="413"/>
      <c r="G33" s="413"/>
      <c r="H33" s="413"/>
      <c r="I33" s="413"/>
      <c r="J33" s="413"/>
      <c r="K33" s="413"/>
      <c r="L33" s="413"/>
      <c r="M33" s="413"/>
      <c r="N33" s="413"/>
      <c r="O33" s="413"/>
      <c r="P33" s="414"/>
      <c r="Q33" s="412"/>
      <c r="R33" s="413"/>
      <c r="S33" s="413"/>
      <c r="T33" s="413"/>
      <c r="U33" s="413"/>
      <c r="V33" s="413"/>
      <c r="W33" s="413"/>
      <c r="X33" s="414"/>
      <c r="Y33" s="412"/>
      <c r="Z33" s="413"/>
      <c r="AA33" s="413"/>
      <c r="AB33" s="414"/>
      <c r="AC33" s="412"/>
      <c r="AD33" s="413"/>
      <c r="AE33" s="413"/>
      <c r="AF33" s="414"/>
      <c r="AG33" s="412"/>
      <c r="AH33" s="413"/>
      <c r="AI33" s="413"/>
      <c r="AJ33" s="414"/>
      <c r="AK33" s="412"/>
      <c r="AL33" s="413"/>
      <c r="AM33" s="413"/>
      <c r="AN33" s="414"/>
      <c r="AO33" s="545"/>
      <c r="AP33" s="556"/>
      <c r="AQ33" s="587"/>
      <c r="AR33" s="589"/>
      <c r="AS33" s="591"/>
      <c r="BE33"/>
    </row>
    <row r="34" spans="2:57" ht="22.5" hidden="1" customHeight="1">
      <c r="B34" s="592">
        <v>11</v>
      </c>
      <c r="C34" s="532"/>
      <c r="D34" s="406"/>
      <c r="E34" s="407"/>
      <c r="F34" s="407"/>
      <c r="G34" s="407"/>
      <c r="H34" s="407"/>
      <c r="I34" s="407"/>
      <c r="J34" s="407"/>
      <c r="K34" s="407"/>
      <c r="L34" s="407"/>
      <c r="M34" s="407"/>
      <c r="N34" s="407"/>
      <c r="O34" s="407"/>
      <c r="P34" s="408"/>
      <c r="Q34" s="409"/>
      <c r="R34" s="410"/>
      <c r="S34" s="410"/>
      <c r="T34" s="410"/>
      <c r="U34" s="410"/>
      <c r="V34" s="410"/>
      <c r="W34" s="410"/>
      <c r="X34" s="411"/>
      <c r="Y34" s="406"/>
      <c r="Z34" s="407"/>
      <c r="AA34" s="407"/>
      <c r="AB34" s="408"/>
      <c r="AC34" s="406"/>
      <c r="AD34" s="407"/>
      <c r="AE34" s="407"/>
      <c r="AF34" s="408"/>
      <c r="AG34" s="406"/>
      <c r="AH34" s="407"/>
      <c r="AI34" s="407"/>
      <c r="AJ34" s="408"/>
      <c r="AK34" s="406"/>
      <c r="AL34" s="407"/>
      <c r="AM34" s="407"/>
      <c r="AN34" s="408"/>
      <c r="AO34" s="542"/>
      <c r="AP34" s="554"/>
      <c r="AQ34" s="586"/>
      <c r="AR34" s="588"/>
      <c r="AS34" s="590"/>
      <c r="BE34"/>
    </row>
    <row r="35" spans="2:57" ht="31.5" hidden="1"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c r="Z35" s="413"/>
      <c r="AA35" s="413"/>
      <c r="AB35" s="414"/>
      <c r="AC35" s="412"/>
      <c r="AD35" s="413"/>
      <c r="AE35" s="413"/>
      <c r="AF35" s="414"/>
      <c r="AG35" s="412"/>
      <c r="AH35" s="413"/>
      <c r="AI35" s="413"/>
      <c r="AJ35" s="414"/>
      <c r="AK35" s="412"/>
      <c r="AL35" s="413"/>
      <c r="AM35" s="413"/>
      <c r="AN35" s="414"/>
      <c r="AO35" s="545"/>
      <c r="AP35" s="556"/>
      <c r="AQ35" s="587"/>
      <c r="AR35" s="589"/>
      <c r="AS35" s="591"/>
      <c r="BE35"/>
    </row>
    <row r="36" spans="2:57" ht="22.5" hidden="1" customHeight="1">
      <c r="B36" s="592">
        <v>12</v>
      </c>
      <c r="C36" s="532"/>
      <c r="D36" s="406"/>
      <c r="E36" s="407"/>
      <c r="F36" s="407"/>
      <c r="G36" s="407"/>
      <c r="H36" s="407"/>
      <c r="I36" s="407"/>
      <c r="J36" s="407"/>
      <c r="K36" s="407"/>
      <c r="L36" s="407"/>
      <c r="M36" s="407"/>
      <c r="N36" s="407"/>
      <c r="O36" s="407"/>
      <c r="P36" s="408"/>
      <c r="Q36" s="409"/>
      <c r="R36" s="410"/>
      <c r="S36" s="410"/>
      <c r="T36" s="410"/>
      <c r="U36" s="410"/>
      <c r="V36" s="410"/>
      <c r="W36" s="410"/>
      <c r="X36" s="411"/>
      <c r="Y36" s="406"/>
      <c r="Z36" s="407"/>
      <c r="AA36" s="407"/>
      <c r="AB36" s="408"/>
      <c r="AC36" s="406"/>
      <c r="AD36" s="407"/>
      <c r="AE36" s="407"/>
      <c r="AF36" s="408"/>
      <c r="AG36" s="406"/>
      <c r="AH36" s="407"/>
      <c r="AI36" s="407"/>
      <c r="AJ36" s="408"/>
      <c r="AK36" s="406"/>
      <c r="AL36" s="407"/>
      <c r="AM36" s="407"/>
      <c r="AN36" s="408"/>
      <c r="AO36" s="542"/>
      <c r="AP36" s="554"/>
      <c r="AQ36" s="586"/>
      <c r="AR36" s="588"/>
      <c r="AS36" s="590"/>
      <c r="BE36"/>
    </row>
    <row r="37" spans="2:57" ht="31.5" hidden="1"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c r="Z37" s="413"/>
      <c r="AA37" s="413"/>
      <c r="AB37" s="414"/>
      <c r="AC37" s="412"/>
      <c r="AD37" s="413"/>
      <c r="AE37" s="413"/>
      <c r="AF37" s="414"/>
      <c r="AG37" s="412"/>
      <c r="AH37" s="413"/>
      <c r="AI37" s="413"/>
      <c r="AJ37" s="414"/>
      <c r="AK37" s="412"/>
      <c r="AL37" s="413"/>
      <c r="AM37" s="413"/>
      <c r="AN37" s="414"/>
      <c r="AO37" s="545"/>
      <c r="AP37" s="556"/>
      <c r="AQ37" s="587"/>
      <c r="AR37" s="589"/>
      <c r="AS37" s="591"/>
      <c r="BE37"/>
    </row>
    <row r="38" spans="2:57" ht="22.5" hidden="1" customHeight="1">
      <c r="B38" s="592">
        <v>13</v>
      </c>
      <c r="C38" s="532"/>
      <c r="D38" s="406"/>
      <c r="E38" s="407"/>
      <c r="F38" s="407"/>
      <c r="G38" s="407"/>
      <c r="H38" s="407"/>
      <c r="I38" s="407"/>
      <c r="J38" s="407"/>
      <c r="K38" s="407"/>
      <c r="L38" s="407"/>
      <c r="M38" s="407"/>
      <c r="N38" s="407"/>
      <c r="O38" s="407"/>
      <c r="P38" s="408"/>
      <c r="Q38" s="409"/>
      <c r="R38" s="410"/>
      <c r="S38" s="410"/>
      <c r="T38" s="410"/>
      <c r="U38" s="410"/>
      <c r="V38" s="410"/>
      <c r="W38" s="410"/>
      <c r="X38" s="411"/>
      <c r="Y38" s="406"/>
      <c r="Z38" s="407"/>
      <c r="AA38" s="407"/>
      <c r="AB38" s="408"/>
      <c r="AC38" s="406"/>
      <c r="AD38" s="407"/>
      <c r="AE38" s="407"/>
      <c r="AF38" s="408"/>
      <c r="AG38" s="406"/>
      <c r="AH38" s="407"/>
      <c r="AI38" s="407"/>
      <c r="AJ38" s="408"/>
      <c r="AK38" s="406"/>
      <c r="AL38" s="407"/>
      <c r="AM38" s="407"/>
      <c r="AN38" s="408"/>
      <c r="AO38" s="542"/>
      <c r="AP38" s="554"/>
      <c r="AQ38" s="586"/>
      <c r="AR38" s="588"/>
      <c r="AS38" s="590"/>
      <c r="BE38"/>
    </row>
    <row r="39" spans="2:57" ht="31.5" hidden="1"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c r="Z39" s="413"/>
      <c r="AA39" s="413"/>
      <c r="AB39" s="414"/>
      <c r="AC39" s="412"/>
      <c r="AD39" s="413"/>
      <c r="AE39" s="413"/>
      <c r="AF39" s="414"/>
      <c r="AG39" s="412"/>
      <c r="AH39" s="413"/>
      <c r="AI39" s="413"/>
      <c r="AJ39" s="414"/>
      <c r="AK39" s="412"/>
      <c r="AL39" s="413"/>
      <c r="AM39" s="413"/>
      <c r="AN39" s="414"/>
      <c r="AO39" s="545"/>
      <c r="AP39" s="556"/>
      <c r="AQ39" s="587"/>
      <c r="AR39" s="589"/>
      <c r="AS39" s="591"/>
      <c r="BE39"/>
    </row>
    <row r="40" spans="2:57" ht="22.5" hidden="1" customHeight="1">
      <c r="B40" s="592">
        <v>14</v>
      </c>
      <c r="C40" s="532"/>
      <c r="D40" s="406"/>
      <c r="E40" s="407"/>
      <c r="F40" s="407"/>
      <c r="G40" s="407"/>
      <c r="H40" s="407"/>
      <c r="I40" s="407"/>
      <c r="J40" s="407"/>
      <c r="K40" s="407"/>
      <c r="L40" s="407"/>
      <c r="M40" s="407"/>
      <c r="N40" s="407"/>
      <c r="O40" s="407"/>
      <c r="P40" s="408"/>
      <c r="Q40" s="409"/>
      <c r="R40" s="410"/>
      <c r="S40" s="410"/>
      <c r="T40" s="410"/>
      <c r="U40" s="410"/>
      <c r="V40" s="410"/>
      <c r="W40" s="410"/>
      <c r="X40" s="411"/>
      <c r="Y40" s="406"/>
      <c r="Z40" s="407"/>
      <c r="AA40" s="407"/>
      <c r="AB40" s="408"/>
      <c r="AC40" s="406"/>
      <c r="AD40" s="407"/>
      <c r="AE40" s="407"/>
      <c r="AF40" s="408"/>
      <c r="AG40" s="406"/>
      <c r="AH40" s="407"/>
      <c r="AI40" s="407"/>
      <c r="AJ40" s="408"/>
      <c r="AK40" s="406"/>
      <c r="AL40" s="407"/>
      <c r="AM40" s="407"/>
      <c r="AN40" s="408"/>
      <c r="AO40" s="542"/>
      <c r="AP40" s="554"/>
      <c r="AQ40" s="586"/>
      <c r="AR40" s="588"/>
      <c r="AS40" s="590"/>
      <c r="BE40"/>
    </row>
    <row r="41" spans="2:57" ht="31.5" hidden="1"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c r="Z41" s="413"/>
      <c r="AA41" s="413"/>
      <c r="AB41" s="414"/>
      <c r="AC41" s="412"/>
      <c r="AD41" s="413"/>
      <c r="AE41" s="413"/>
      <c r="AF41" s="414"/>
      <c r="AG41" s="412"/>
      <c r="AH41" s="413"/>
      <c r="AI41" s="413"/>
      <c r="AJ41" s="414"/>
      <c r="AK41" s="412"/>
      <c r="AL41" s="413"/>
      <c r="AM41" s="413"/>
      <c r="AN41" s="414"/>
      <c r="AO41" s="545"/>
      <c r="AP41" s="556"/>
      <c r="AQ41" s="587"/>
      <c r="AR41" s="589"/>
      <c r="AS41" s="591"/>
      <c r="BE41"/>
    </row>
    <row r="42" spans="2:57" ht="22.5" hidden="1" customHeight="1">
      <c r="B42" s="592">
        <v>15</v>
      </c>
      <c r="C42" s="532"/>
      <c r="D42" s="406"/>
      <c r="E42" s="407"/>
      <c r="F42" s="407"/>
      <c r="G42" s="407"/>
      <c r="H42" s="407"/>
      <c r="I42" s="407"/>
      <c r="J42" s="407"/>
      <c r="K42" s="407"/>
      <c r="L42" s="407"/>
      <c r="M42" s="407"/>
      <c r="N42" s="407"/>
      <c r="O42" s="407"/>
      <c r="P42" s="408"/>
      <c r="Q42" s="409"/>
      <c r="R42" s="410"/>
      <c r="S42" s="410"/>
      <c r="T42" s="410"/>
      <c r="U42" s="410"/>
      <c r="V42" s="410"/>
      <c r="W42" s="410"/>
      <c r="X42" s="411"/>
      <c r="Y42" s="406"/>
      <c r="Z42" s="407"/>
      <c r="AA42" s="407"/>
      <c r="AB42" s="408"/>
      <c r="AC42" s="406"/>
      <c r="AD42" s="407"/>
      <c r="AE42" s="407"/>
      <c r="AF42" s="408"/>
      <c r="AG42" s="406"/>
      <c r="AH42" s="407"/>
      <c r="AI42" s="407"/>
      <c r="AJ42" s="408"/>
      <c r="AK42" s="406"/>
      <c r="AL42" s="407"/>
      <c r="AM42" s="407"/>
      <c r="AN42" s="408"/>
      <c r="AO42" s="542"/>
      <c r="AP42" s="554"/>
      <c r="AQ42" s="586"/>
      <c r="AR42" s="588"/>
      <c r="AS42" s="590"/>
      <c r="BE42"/>
    </row>
    <row r="43" spans="2:57" ht="31.5" hidden="1"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c r="Z43" s="413"/>
      <c r="AA43" s="413"/>
      <c r="AB43" s="414"/>
      <c r="AC43" s="412"/>
      <c r="AD43" s="413"/>
      <c r="AE43" s="413"/>
      <c r="AF43" s="414"/>
      <c r="AG43" s="412"/>
      <c r="AH43" s="413"/>
      <c r="AI43" s="413"/>
      <c r="AJ43" s="414"/>
      <c r="AK43" s="412"/>
      <c r="AL43" s="413"/>
      <c r="AM43" s="413"/>
      <c r="AN43" s="414"/>
      <c r="AO43" s="545"/>
      <c r="AP43" s="556"/>
      <c r="AQ43" s="587"/>
      <c r="AR43" s="589"/>
      <c r="AS43" s="591"/>
      <c r="BE43"/>
    </row>
    <row r="44" spans="2:57" ht="22.5" hidden="1" customHeight="1">
      <c r="B44" s="592">
        <v>16</v>
      </c>
      <c r="C44" s="532"/>
      <c r="D44" s="406"/>
      <c r="E44" s="407"/>
      <c r="F44" s="407"/>
      <c r="G44" s="407"/>
      <c r="H44" s="407"/>
      <c r="I44" s="407"/>
      <c r="J44" s="407"/>
      <c r="K44" s="407"/>
      <c r="L44" s="407"/>
      <c r="M44" s="407"/>
      <c r="N44" s="407"/>
      <c r="O44" s="407"/>
      <c r="P44" s="408"/>
      <c r="Q44" s="409"/>
      <c r="R44" s="410"/>
      <c r="S44" s="410"/>
      <c r="T44" s="410"/>
      <c r="U44" s="410"/>
      <c r="V44" s="410"/>
      <c r="W44" s="410"/>
      <c r="X44" s="411"/>
      <c r="Y44" s="406"/>
      <c r="Z44" s="407"/>
      <c r="AA44" s="407"/>
      <c r="AB44" s="408"/>
      <c r="AC44" s="406"/>
      <c r="AD44" s="407"/>
      <c r="AE44" s="407"/>
      <c r="AF44" s="408"/>
      <c r="AG44" s="406"/>
      <c r="AH44" s="407"/>
      <c r="AI44" s="407"/>
      <c r="AJ44" s="408"/>
      <c r="AK44" s="406"/>
      <c r="AL44" s="407"/>
      <c r="AM44" s="407"/>
      <c r="AN44" s="408"/>
      <c r="AO44" s="542"/>
      <c r="AP44" s="554"/>
      <c r="AQ44" s="586"/>
      <c r="AR44" s="588"/>
      <c r="AS44" s="590"/>
      <c r="BE44"/>
    </row>
    <row r="45" spans="2:57" ht="31.5" hidden="1"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c r="Z45" s="413"/>
      <c r="AA45" s="413"/>
      <c r="AB45" s="414"/>
      <c r="AC45" s="412"/>
      <c r="AD45" s="413"/>
      <c r="AE45" s="413"/>
      <c r="AF45" s="414"/>
      <c r="AG45" s="412"/>
      <c r="AH45" s="413"/>
      <c r="AI45" s="413"/>
      <c r="AJ45" s="414"/>
      <c r="AK45" s="412"/>
      <c r="AL45" s="413"/>
      <c r="AM45" s="413"/>
      <c r="AN45" s="414"/>
      <c r="AO45" s="545"/>
      <c r="AP45" s="556"/>
      <c r="AQ45" s="587"/>
      <c r="AR45" s="589"/>
      <c r="AS45" s="591"/>
      <c r="BE45"/>
    </row>
    <row r="46" spans="2:57" ht="22.5" hidden="1" customHeight="1">
      <c r="B46" s="592">
        <v>17</v>
      </c>
      <c r="C46" s="532"/>
      <c r="D46" s="406"/>
      <c r="E46" s="407"/>
      <c r="F46" s="407"/>
      <c r="G46" s="407"/>
      <c r="H46" s="407"/>
      <c r="I46" s="407"/>
      <c r="J46" s="407"/>
      <c r="K46" s="407"/>
      <c r="L46" s="407"/>
      <c r="M46" s="407"/>
      <c r="N46" s="407"/>
      <c r="O46" s="407"/>
      <c r="P46" s="408"/>
      <c r="Q46" s="409"/>
      <c r="R46" s="410"/>
      <c r="S46" s="410"/>
      <c r="T46" s="410"/>
      <c r="U46" s="410"/>
      <c r="V46" s="410"/>
      <c r="W46" s="410"/>
      <c r="X46" s="411"/>
      <c r="Y46" s="406"/>
      <c r="Z46" s="407"/>
      <c r="AA46" s="407"/>
      <c r="AB46" s="408"/>
      <c r="AC46" s="406"/>
      <c r="AD46" s="407"/>
      <c r="AE46" s="407"/>
      <c r="AF46" s="408"/>
      <c r="AG46" s="406"/>
      <c r="AH46" s="407"/>
      <c r="AI46" s="407"/>
      <c r="AJ46" s="408"/>
      <c r="AK46" s="406"/>
      <c r="AL46" s="407"/>
      <c r="AM46" s="407"/>
      <c r="AN46" s="408"/>
      <c r="AO46" s="542"/>
      <c r="AP46" s="554"/>
      <c r="AQ46" s="586"/>
      <c r="AR46" s="588"/>
      <c r="AS46" s="590"/>
      <c r="BE46"/>
    </row>
    <row r="47" spans="2:57" ht="31.5" hidden="1"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c r="Z47" s="413"/>
      <c r="AA47" s="413"/>
      <c r="AB47" s="414"/>
      <c r="AC47" s="412"/>
      <c r="AD47" s="413"/>
      <c r="AE47" s="413"/>
      <c r="AF47" s="414"/>
      <c r="AG47" s="412"/>
      <c r="AH47" s="413"/>
      <c r="AI47" s="413"/>
      <c r="AJ47" s="414"/>
      <c r="AK47" s="412"/>
      <c r="AL47" s="413"/>
      <c r="AM47" s="413"/>
      <c r="AN47" s="414"/>
      <c r="AO47" s="545"/>
      <c r="AP47" s="556"/>
      <c r="AQ47" s="587"/>
      <c r="AR47" s="589"/>
      <c r="AS47" s="591"/>
      <c r="BE47"/>
    </row>
    <row r="48" spans="2:57" ht="22.5" hidden="1" customHeight="1">
      <c r="B48" s="592">
        <v>18</v>
      </c>
      <c r="C48" s="532"/>
      <c r="D48" s="406"/>
      <c r="E48" s="407"/>
      <c r="F48" s="407"/>
      <c r="G48" s="407"/>
      <c r="H48" s="407"/>
      <c r="I48" s="407"/>
      <c r="J48" s="407"/>
      <c r="K48" s="407"/>
      <c r="L48" s="407"/>
      <c r="M48" s="407"/>
      <c r="N48" s="407"/>
      <c r="O48" s="407"/>
      <c r="P48" s="408"/>
      <c r="Q48" s="409"/>
      <c r="R48" s="410"/>
      <c r="S48" s="410"/>
      <c r="T48" s="410"/>
      <c r="U48" s="410"/>
      <c r="V48" s="410"/>
      <c r="W48" s="410"/>
      <c r="X48" s="411"/>
      <c r="Y48" s="406"/>
      <c r="Z48" s="407"/>
      <c r="AA48" s="407"/>
      <c r="AB48" s="408"/>
      <c r="AC48" s="406"/>
      <c r="AD48" s="407"/>
      <c r="AE48" s="407"/>
      <c r="AF48" s="408"/>
      <c r="AG48" s="406"/>
      <c r="AH48" s="407"/>
      <c r="AI48" s="407"/>
      <c r="AJ48" s="408"/>
      <c r="AK48" s="406"/>
      <c r="AL48" s="407"/>
      <c r="AM48" s="407"/>
      <c r="AN48" s="408"/>
      <c r="AO48" s="542"/>
      <c r="AP48" s="554"/>
      <c r="AQ48" s="586"/>
      <c r="AR48" s="588"/>
      <c r="AS48" s="590"/>
      <c r="BE48"/>
    </row>
    <row r="49" spans="2:57" ht="31.5" hidden="1"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c r="Z49" s="413"/>
      <c r="AA49" s="413"/>
      <c r="AB49" s="414"/>
      <c r="AC49" s="412"/>
      <c r="AD49" s="413"/>
      <c r="AE49" s="413"/>
      <c r="AF49" s="414"/>
      <c r="AG49" s="412"/>
      <c r="AH49" s="413"/>
      <c r="AI49" s="413"/>
      <c r="AJ49" s="414"/>
      <c r="AK49" s="412"/>
      <c r="AL49" s="413"/>
      <c r="AM49" s="413"/>
      <c r="AN49" s="414"/>
      <c r="AO49" s="545"/>
      <c r="AP49" s="556"/>
      <c r="AQ49" s="587"/>
      <c r="AR49" s="589"/>
      <c r="AS49" s="591"/>
      <c r="BE49"/>
    </row>
    <row r="50" spans="2:57" ht="22.5" hidden="1" customHeight="1">
      <c r="B50" s="592">
        <v>19</v>
      </c>
      <c r="C50" s="532"/>
      <c r="D50" s="406"/>
      <c r="E50" s="407"/>
      <c r="F50" s="407"/>
      <c r="G50" s="407"/>
      <c r="H50" s="407"/>
      <c r="I50" s="407"/>
      <c r="J50" s="407"/>
      <c r="K50" s="407"/>
      <c r="L50" s="407"/>
      <c r="M50" s="407"/>
      <c r="N50" s="407"/>
      <c r="O50" s="407"/>
      <c r="P50" s="408"/>
      <c r="Q50" s="409"/>
      <c r="R50" s="410"/>
      <c r="S50" s="410"/>
      <c r="T50" s="410"/>
      <c r="U50" s="410"/>
      <c r="V50" s="410"/>
      <c r="W50" s="410"/>
      <c r="X50" s="411"/>
      <c r="Y50" s="406"/>
      <c r="Z50" s="407"/>
      <c r="AA50" s="407"/>
      <c r="AB50" s="408"/>
      <c r="AC50" s="406"/>
      <c r="AD50" s="407"/>
      <c r="AE50" s="407"/>
      <c r="AF50" s="408"/>
      <c r="AG50" s="406"/>
      <c r="AH50" s="407"/>
      <c r="AI50" s="407"/>
      <c r="AJ50" s="408"/>
      <c r="AK50" s="406"/>
      <c r="AL50" s="407"/>
      <c r="AM50" s="407"/>
      <c r="AN50" s="408"/>
      <c r="AO50" s="542"/>
      <c r="AP50" s="554"/>
      <c r="AQ50" s="586"/>
      <c r="AR50" s="588"/>
      <c r="AS50" s="590"/>
      <c r="BE50"/>
    </row>
    <row r="51" spans="2:57" ht="31.5" hidden="1"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c r="Z51" s="413"/>
      <c r="AA51" s="413"/>
      <c r="AB51" s="414"/>
      <c r="AC51" s="412"/>
      <c r="AD51" s="413"/>
      <c r="AE51" s="413"/>
      <c r="AF51" s="414"/>
      <c r="AG51" s="412"/>
      <c r="AH51" s="413"/>
      <c r="AI51" s="413"/>
      <c r="AJ51" s="414"/>
      <c r="AK51" s="412"/>
      <c r="AL51" s="413"/>
      <c r="AM51" s="413"/>
      <c r="AN51" s="414"/>
      <c r="AO51" s="545"/>
      <c r="AP51" s="556"/>
      <c r="AQ51" s="587"/>
      <c r="AR51" s="589"/>
      <c r="AS51" s="591"/>
      <c r="BE51"/>
    </row>
    <row r="52" spans="2:57" ht="22.5" hidden="1" customHeight="1">
      <c r="B52" s="592">
        <v>20</v>
      </c>
      <c r="C52" s="532"/>
      <c r="D52" s="406"/>
      <c r="E52" s="407"/>
      <c r="F52" s="407"/>
      <c r="G52" s="407"/>
      <c r="H52" s="407"/>
      <c r="I52" s="407"/>
      <c r="J52" s="407"/>
      <c r="K52" s="407"/>
      <c r="L52" s="407"/>
      <c r="M52" s="407"/>
      <c r="N52" s="407"/>
      <c r="O52" s="407"/>
      <c r="P52" s="408"/>
      <c r="Q52" s="409"/>
      <c r="R52" s="410"/>
      <c r="S52" s="410"/>
      <c r="T52" s="410"/>
      <c r="U52" s="410"/>
      <c r="V52" s="410"/>
      <c r="W52" s="410"/>
      <c r="X52" s="411"/>
      <c r="Y52" s="406"/>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hidden="1"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hidden="1" customHeight="1">
      <c r="B54" s="592">
        <v>21</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hidden="1" customHeight="1">
      <c r="B56" s="592">
        <v>22</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31.5" hidden="1"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hidden="1" customHeight="1">
      <c r="B58" s="592">
        <v>23</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24</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25</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26</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27</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28</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29</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c r="B71" s="592"/>
      <c r="C71" s="532"/>
      <c r="D71" s="412"/>
      <c r="E71" s="413"/>
      <c r="F71" s="413"/>
      <c r="G71" s="413"/>
      <c r="H71" s="413"/>
      <c r="I71" s="413"/>
      <c r="J71" s="413"/>
      <c r="K71" s="413"/>
      <c r="L71" s="413"/>
      <c r="M71" s="413"/>
      <c r="N71" s="413"/>
      <c r="O71" s="413"/>
      <c r="P71" s="414"/>
      <c r="Q71" s="412"/>
      <c r="R71" s="413"/>
      <c r="S71" s="413"/>
      <c r="T71" s="413"/>
      <c r="U71" s="413"/>
      <c r="V71" s="413"/>
      <c r="W71" s="413"/>
      <c r="X71" s="414"/>
      <c r="Y71" s="412"/>
      <c r="Z71" s="413"/>
      <c r="AA71" s="413"/>
      <c r="AB71" s="414"/>
      <c r="AC71" s="412"/>
      <c r="AD71" s="413"/>
      <c r="AE71" s="413"/>
      <c r="AF71" s="414"/>
      <c r="AG71" s="412"/>
      <c r="AH71" s="413"/>
      <c r="AI71" s="413"/>
      <c r="AJ71" s="414"/>
      <c r="AK71" s="412"/>
      <c r="AL71" s="413"/>
      <c r="AM71" s="413"/>
      <c r="AN71" s="414"/>
      <c r="AO71" s="545"/>
      <c r="AP71" s="556"/>
      <c r="AQ71" s="587"/>
      <c r="AR71" s="589"/>
      <c r="AS71" s="591"/>
      <c r="BE71"/>
    </row>
    <row r="72" spans="2:57" ht="22.5" hidden="1" customHeight="1">
      <c r="B72" s="592">
        <v>30</v>
      </c>
      <c r="C72" s="532"/>
      <c r="D72" s="406"/>
      <c r="E72" s="407"/>
      <c r="F72" s="407"/>
      <c r="G72" s="407"/>
      <c r="H72" s="407"/>
      <c r="I72" s="407"/>
      <c r="J72" s="407"/>
      <c r="K72" s="407"/>
      <c r="L72" s="407"/>
      <c r="M72" s="407"/>
      <c r="N72" s="407"/>
      <c r="O72" s="407"/>
      <c r="P72" s="408"/>
      <c r="Q72" s="409"/>
      <c r="R72" s="410"/>
      <c r="S72" s="410"/>
      <c r="T72" s="410"/>
      <c r="U72" s="410"/>
      <c r="V72" s="410"/>
      <c r="W72" s="410"/>
      <c r="X72" s="411"/>
      <c r="Y72" s="406"/>
      <c r="Z72" s="407"/>
      <c r="AA72" s="407"/>
      <c r="AB72" s="408"/>
      <c r="AC72" s="406"/>
      <c r="AD72" s="407"/>
      <c r="AE72" s="407"/>
      <c r="AF72" s="408"/>
      <c r="AG72" s="406"/>
      <c r="AH72" s="407"/>
      <c r="AI72" s="407"/>
      <c r="AJ72" s="408"/>
      <c r="AK72" s="406"/>
      <c r="AL72" s="407"/>
      <c r="AM72" s="407"/>
      <c r="AN72" s="408"/>
      <c r="AO72" s="542"/>
      <c r="AP72" s="554"/>
      <c r="AQ72" s="586"/>
      <c r="AR72" s="588"/>
      <c r="AS72" s="590"/>
      <c r="BE72"/>
    </row>
    <row r="73" spans="2:57" ht="31.5" hidden="1" customHeight="1" thickBot="1">
      <c r="B73" s="610"/>
      <c r="C73" s="611"/>
      <c r="D73" s="581"/>
      <c r="E73" s="582"/>
      <c r="F73" s="582"/>
      <c r="G73" s="582"/>
      <c r="H73" s="582"/>
      <c r="I73" s="582"/>
      <c r="J73" s="582"/>
      <c r="K73" s="582"/>
      <c r="L73" s="582"/>
      <c r="M73" s="582"/>
      <c r="N73" s="582"/>
      <c r="O73" s="582"/>
      <c r="P73" s="583"/>
      <c r="Q73" s="412"/>
      <c r="R73" s="413"/>
      <c r="S73" s="413"/>
      <c r="T73" s="413"/>
      <c r="U73" s="413"/>
      <c r="V73" s="413"/>
      <c r="W73" s="413"/>
      <c r="X73" s="414"/>
      <c r="Y73" s="581"/>
      <c r="Z73" s="582"/>
      <c r="AA73" s="582"/>
      <c r="AB73" s="583"/>
      <c r="AC73" s="581"/>
      <c r="AD73" s="582"/>
      <c r="AE73" s="582"/>
      <c r="AF73" s="583"/>
      <c r="AG73" s="581"/>
      <c r="AH73" s="582"/>
      <c r="AI73" s="582"/>
      <c r="AJ73" s="583"/>
      <c r="AK73" s="581"/>
      <c r="AL73" s="582"/>
      <c r="AM73" s="582"/>
      <c r="AN73" s="583"/>
      <c r="AO73" s="481"/>
      <c r="AP73" s="606"/>
      <c r="AQ73" s="607"/>
      <c r="AR73" s="608"/>
      <c r="AS73" s="609"/>
      <c r="BE73"/>
    </row>
    <row r="74" spans="2:57" ht="15.75" hidden="1" thickBot="1">
      <c r="B74" s="612" t="s">
        <v>33</v>
      </c>
      <c r="C74" s="613"/>
      <c r="D74" s="613"/>
      <c r="E74" s="614"/>
      <c r="F74" s="615" t="s">
        <v>2</v>
      </c>
      <c r="G74" s="613"/>
      <c r="H74" s="613"/>
      <c r="I74" s="613"/>
      <c r="J74" s="613"/>
      <c r="K74" s="613"/>
      <c r="L74" s="613"/>
      <c r="M74" s="613"/>
      <c r="N74" s="613"/>
      <c r="O74" s="613"/>
      <c r="P74" s="613"/>
      <c r="Q74" s="613"/>
      <c r="R74" s="613"/>
      <c r="S74" s="613"/>
      <c r="T74" s="613"/>
      <c r="U74" s="614"/>
      <c r="V74" s="615" t="s">
        <v>3</v>
      </c>
      <c r="W74" s="613"/>
      <c r="X74" s="614"/>
      <c r="Y74" s="615" t="s">
        <v>34</v>
      </c>
      <c r="Z74" s="613"/>
      <c r="AA74" s="614"/>
      <c r="AB74" s="615" t="s">
        <v>35</v>
      </c>
      <c r="AC74" s="613"/>
      <c r="AD74" s="613"/>
      <c r="AE74" s="613"/>
      <c r="AF74" s="613"/>
      <c r="AG74" s="613"/>
      <c r="AH74" s="613"/>
      <c r="AI74" s="613"/>
      <c r="AJ74" s="613"/>
      <c r="AK74" s="613"/>
      <c r="AL74" s="613"/>
      <c r="AM74" s="613"/>
      <c r="AN74" s="613"/>
      <c r="AO74" s="613"/>
      <c r="AP74" s="613"/>
      <c r="AQ74" s="613"/>
      <c r="AR74" s="613"/>
      <c r="AS74" s="616"/>
      <c r="BE74"/>
    </row>
    <row r="75" spans="2:57" ht="24.75" hidden="1" customHeight="1">
      <c r="B75" s="617"/>
      <c r="C75" s="618"/>
      <c r="D75" s="618"/>
      <c r="E75" s="619"/>
      <c r="F75" s="620"/>
      <c r="G75" s="618"/>
      <c r="H75" s="618"/>
      <c r="I75" s="618"/>
      <c r="J75" s="618"/>
      <c r="K75" s="618"/>
      <c r="L75" s="618"/>
      <c r="M75" s="618"/>
      <c r="N75" s="618"/>
      <c r="O75" s="618"/>
      <c r="P75" s="618"/>
      <c r="Q75" s="618"/>
      <c r="R75" s="618"/>
      <c r="S75" s="618"/>
      <c r="T75" s="618"/>
      <c r="U75" s="619"/>
      <c r="V75" s="620"/>
      <c r="W75" s="618"/>
      <c r="X75" s="619"/>
      <c r="Y75" s="620"/>
      <c r="Z75" s="618"/>
      <c r="AA75" s="619"/>
      <c r="AB75" s="620"/>
      <c r="AC75" s="618"/>
      <c r="AD75" s="618"/>
      <c r="AE75" s="618"/>
      <c r="AF75" s="618"/>
      <c r="AG75" s="618"/>
      <c r="AH75" s="618"/>
      <c r="AI75" s="618"/>
      <c r="AJ75" s="618"/>
      <c r="AK75" s="618"/>
      <c r="AL75" s="618"/>
      <c r="AM75" s="618"/>
      <c r="AN75" s="618"/>
      <c r="AO75" s="618"/>
      <c r="AP75" s="618"/>
      <c r="AQ75" s="618"/>
      <c r="AR75" s="618"/>
      <c r="AS75" s="621"/>
      <c r="BE75"/>
    </row>
    <row r="76" spans="2:57" ht="24.75" hidden="1" customHeight="1">
      <c r="B76" s="622"/>
      <c r="C76" s="623"/>
      <c r="D76" s="623"/>
      <c r="E76" s="624"/>
      <c r="F76" s="625"/>
      <c r="G76" s="623"/>
      <c r="H76" s="623"/>
      <c r="I76" s="623"/>
      <c r="J76" s="623"/>
      <c r="K76" s="623"/>
      <c r="L76" s="623"/>
      <c r="M76" s="623"/>
      <c r="N76" s="623"/>
      <c r="O76" s="623"/>
      <c r="P76" s="623"/>
      <c r="Q76" s="623"/>
      <c r="R76" s="623"/>
      <c r="S76" s="623"/>
      <c r="T76" s="623"/>
      <c r="U76" s="624"/>
      <c r="V76" s="625"/>
      <c r="W76" s="623"/>
      <c r="X76" s="624"/>
      <c r="Y76" s="625"/>
      <c r="Z76" s="623"/>
      <c r="AA76" s="624"/>
      <c r="AB76" s="625"/>
      <c r="AC76" s="623"/>
      <c r="AD76" s="623"/>
      <c r="AE76" s="623"/>
      <c r="AF76" s="623"/>
      <c r="AG76" s="623"/>
      <c r="AH76" s="623"/>
      <c r="AI76" s="623"/>
      <c r="AJ76" s="623"/>
      <c r="AK76" s="623"/>
      <c r="AL76" s="623"/>
      <c r="AM76" s="623"/>
      <c r="AN76" s="623"/>
      <c r="AO76" s="623"/>
      <c r="AP76" s="623"/>
      <c r="AQ76" s="623"/>
      <c r="AR76" s="623"/>
      <c r="AS76" s="626"/>
      <c r="BE76"/>
    </row>
    <row r="77" spans="2:57" ht="24.75" hidden="1" customHeight="1">
      <c r="B77" s="622"/>
      <c r="C77" s="623"/>
      <c r="D77" s="623"/>
      <c r="E77" s="624"/>
      <c r="F77" s="625"/>
      <c r="G77" s="623"/>
      <c r="H77" s="623"/>
      <c r="I77" s="623"/>
      <c r="J77" s="623"/>
      <c r="K77" s="623"/>
      <c r="L77" s="623"/>
      <c r="M77" s="623"/>
      <c r="N77" s="623"/>
      <c r="O77" s="623"/>
      <c r="P77" s="623"/>
      <c r="Q77" s="623"/>
      <c r="R77" s="623"/>
      <c r="S77" s="623"/>
      <c r="T77" s="623"/>
      <c r="U77" s="624"/>
      <c r="V77" s="625"/>
      <c r="W77" s="623"/>
      <c r="X77" s="624"/>
      <c r="Y77" s="625"/>
      <c r="Z77" s="623"/>
      <c r="AA77" s="624"/>
      <c r="AB77" s="625"/>
      <c r="AC77" s="623"/>
      <c r="AD77" s="623"/>
      <c r="AE77" s="623"/>
      <c r="AF77" s="623"/>
      <c r="AG77" s="623"/>
      <c r="AH77" s="623"/>
      <c r="AI77" s="623"/>
      <c r="AJ77" s="623"/>
      <c r="AK77" s="623"/>
      <c r="AL77" s="623"/>
      <c r="AM77" s="623"/>
      <c r="AN77" s="623"/>
      <c r="AO77" s="623"/>
      <c r="AP77" s="623"/>
      <c r="AQ77" s="623"/>
      <c r="AR77" s="623"/>
      <c r="AS77" s="626"/>
      <c r="BE77"/>
    </row>
    <row r="78" spans="2:57" ht="24.75" hidden="1" customHeight="1">
      <c r="B78" s="622"/>
      <c r="C78" s="623"/>
      <c r="D78" s="623"/>
      <c r="E78" s="624"/>
      <c r="F78" s="625"/>
      <c r="G78" s="623"/>
      <c r="H78" s="623"/>
      <c r="I78" s="623"/>
      <c r="J78" s="623"/>
      <c r="K78" s="623"/>
      <c r="L78" s="623"/>
      <c r="M78" s="623"/>
      <c r="N78" s="623"/>
      <c r="O78" s="623"/>
      <c r="P78" s="623"/>
      <c r="Q78" s="623"/>
      <c r="R78" s="623"/>
      <c r="S78" s="623"/>
      <c r="T78" s="623"/>
      <c r="U78" s="624"/>
      <c r="V78" s="625"/>
      <c r="W78" s="623"/>
      <c r="X78" s="624"/>
      <c r="Y78" s="625"/>
      <c r="Z78" s="623"/>
      <c r="AA78" s="624"/>
      <c r="AB78" s="625"/>
      <c r="AC78" s="623"/>
      <c r="AD78" s="623"/>
      <c r="AE78" s="623"/>
      <c r="AF78" s="623"/>
      <c r="AG78" s="623"/>
      <c r="AH78" s="623"/>
      <c r="AI78" s="623"/>
      <c r="AJ78" s="623"/>
      <c r="AK78" s="623"/>
      <c r="AL78" s="623"/>
      <c r="AM78" s="623"/>
      <c r="AN78" s="623"/>
      <c r="AO78" s="623"/>
      <c r="AP78" s="623"/>
      <c r="AQ78" s="623"/>
      <c r="AR78" s="623"/>
      <c r="AS78" s="626"/>
      <c r="BE78"/>
    </row>
    <row r="79" spans="2:57" ht="24.75" hidden="1" customHeight="1">
      <c r="B79" s="622"/>
      <c r="C79" s="623"/>
      <c r="D79" s="623"/>
      <c r="E79" s="624"/>
      <c r="F79" s="625"/>
      <c r="G79" s="623"/>
      <c r="H79" s="623"/>
      <c r="I79" s="623"/>
      <c r="J79" s="623"/>
      <c r="K79" s="623"/>
      <c r="L79" s="623"/>
      <c r="M79" s="623"/>
      <c r="N79" s="623"/>
      <c r="O79" s="623"/>
      <c r="P79" s="623"/>
      <c r="Q79" s="623"/>
      <c r="R79" s="623"/>
      <c r="S79" s="623"/>
      <c r="T79" s="623"/>
      <c r="U79" s="624"/>
      <c r="V79" s="625"/>
      <c r="W79" s="623"/>
      <c r="X79" s="624"/>
      <c r="Y79" s="625"/>
      <c r="Z79" s="623"/>
      <c r="AA79" s="624"/>
      <c r="AB79" s="625"/>
      <c r="AC79" s="623"/>
      <c r="AD79" s="623"/>
      <c r="AE79" s="623"/>
      <c r="AF79" s="623"/>
      <c r="AG79" s="623"/>
      <c r="AH79" s="623"/>
      <c r="AI79" s="623"/>
      <c r="AJ79" s="623"/>
      <c r="AK79" s="623"/>
      <c r="AL79" s="623"/>
      <c r="AM79" s="623"/>
      <c r="AN79" s="623"/>
      <c r="AO79" s="623"/>
      <c r="AP79" s="623"/>
      <c r="AQ79" s="623"/>
      <c r="AR79" s="623"/>
      <c r="AS79" s="626"/>
      <c r="BE79"/>
    </row>
    <row r="80" spans="2:57" ht="24.75" hidden="1" customHeight="1" thickBot="1">
      <c r="B80" s="622"/>
      <c r="C80" s="623"/>
      <c r="D80" s="623"/>
      <c r="E80" s="624"/>
      <c r="F80" s="625"/>
      <c r="G80" s="623"/>
      <c r="H80" s="623"/>
      <c r="I80" s="623"/>
      <c r="J80" s="623"/>
      <c r="K80" s="623"/>
      <c r="L80" s="623"/>
      <c r="M80" s="623"/>
      <c r="N80" s="623"/>
      <c r="O80" s="623"/>
      <c r="P80" s="623"/>
      <c r="Q80" s="623"/>
      <c r="R80" s="623"/>
      <c r="S80" s="623"/>
      <c r="T80" s="623"/>
      <c r="U80" s="624"/>
      <c r="V80" s="625"/>
      <c r="W80" s="623"/>
      <c r="X80" s="624"/>
      <c r="Y80" s="625"/>
      <c r="Z80" s="623"/>
      <c r="AA80" s="624"/>
      <c r="AB80" s="625"/>
      <c r="AC80" s="623"/>
      <c r="AD80" s="623"/>
      <c r="AE80" s="623"/>
      <c r="AF80" s="623"/>
      <c r="AG80" s="623"/>
      <c r="AH80" s="623"/>
      <c r="AI80" s="623"/>
      <c r="AJ80" s="623"/>
      <c r="AK80" s="623"/>
      <c r="AL80" s="623"/>
      <c r="AM80" s="623"/>
      <c r="AN80" s="623"/>
      <c r="AO80" s="623"/>
      <c r="AP80" s="623"/>
      <c r="AQ80" s="623"/>
      <c r="AR80" s="623"/>
      <c r="AS80" s="626"/>
      <c r="BE80"/>
    </row>
    <row r="81" spans="2:57">
      <c r="B81" s="612" t="s">
        <v>36</v>
      </c>
      <c r="C81" s="613"/>
      <c r="D81" s="613"/>
      <c r="E81" s="613"/>
      <c r="F81" s="613"/>
      <c r="G81" s="613"/>
      <c r="H81" s="613"/>
      <c r="I81" s="613"/>
      <c r="J81" s="613"/>
      <c r="K81" s="613"/>
      <c r="L81" s="613"/>
      <c r="M81" s="613"/>
      <c r="N81" s="613"/>
      <c r="O81" s="613"/>
      <c r="P81" s="613"/>
      <c r="Q81" s="613"/>
      <c r="R81" s="613"/>
      <c r="S81" s="613"/>
      <c r="T81" s="613"/>
      <c r="U81" s="613"/>
      <c r="V81" s="613"/>
      <c r="W81" s="613"/>
      <c r="X81" s="613"/>
      <c r="Y81" s="613"/>
      <c r="Z81" s="613"/>
      <c r="AA81" s="613"/>
      <c r="AB81" s="613"/>
      <c r="AC81" s="613"/>
      <c r="AD81" s="613"/>
      <c r="AE81" s="613"/>
      <c r="AF81" s="613"/>
      <c r="AG81" s="613"/>
      <c r="AH81" s="613"/>
      <c r="AI81" s="613"/>
      <c r="AJ81" s="613"/>
      <c r="AK81" s="613"/>
      <c r="AL81" s="613"/>
      <c r="AM81" s="613"/>
      <c r="AN81" s="613"/>
      <c r="AO81" s="613"/>
      <c r="AP81" s="613"/>
      <c r="AQ81" s="613"/>
      <c r="AR81" s="613"/>
      <c r="AS81" s="616"/>
      <c r="BE81"/>
    </row>
    <row r="82" spans="2:57" ht="62.25" customHeight="1" thickBot="1">
      <c r="B82" s="672">
        <v>43466</v>
      </c>
      <c r="C82" s="673"/>
      <c r="D82" s="673"/>
      <c r="E82" s="673"/>
      <c r="F82" s="673"/>
      <c r="G82" s="673"/>
      <c r="H82" s="673"/>
      <c r="I82" s="673"/>
      <c r="J82" s="673"/>
      <c r="K82" s="673"/>
      <c r="L82" s="673"/>
      <c r="M82" s="673"/>
      <c r="N82" s="673"/>
      <c r="O82" s="673"/>
      <c r="P82" s="673"/>
      <c r="Q82" s="673"/>
      <c r="R82" s="673"/>
      <c r="S82" s="673"/>
      <c r="T82" s="673"/>
      <c r="U82" s="673"/>
      <c r="V82" s="673"/>
      <c r="W82" s="673"/>
      <c r="X82" s="673"/>
      <c r="Y82" s="673"/>
      <c r="Z82" s="673"/>
      <c r="AA82" s="673"/>
      <c r="AB82" s="673"/>
      <c r="AC82" s="673"/>
      <c r="AD82" s="673"/>
      <c r="AE82" s="673"/>
      <c r="AF82" s="673"/>
      <c r="AG82" s="673"/>
      <c r="AH82" s="673"/>
      <c r="AI82" s="673"/>
      <c r="AJ82" s="673"/>
      <c r="AK82" s="673"/>
      <c r="AL82" s="673"/>
      <c r="AM82" s="673"/>
      <c r="AN82" s="673"/>
      <c r="AO82" s="673"/>
      <c r="AP82" s="673"/>
      <c r="AQ82" s="673"/>
      <c r="AR82" s="673"/>
      <c r="AS82" s="674"/>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88" t="s">
        <v>44</v>
      </c>
      <c r="D84" s="386"/>
      <c r="E84" s="386"/>
      <c r="F84" s="386"/>
      <c r="G84" s="386"/>
      <c r="H84" s="386"/>
      <c r="I84" s="386"/>
      <c r="J84" s="386"/>
      <c r="K84" s="386"/>
      <c r="L84" s="386"/>
      <c r="M84" s="386"/>
      <c r="N84" s="386"/>
      <c r="O84" s="386"/>
      <c r="P84" s="386"/>
      <c r="Q84" s="386"/>
      <c r="R84" s="386"/>
      <c r="S84" s="386"/>
      <c r="T84" s="386"/>
      <c r="U84" s="386"/>
      <c r="V84" s="386"/>
      <c r="W84" s="387"/>
      <c r="X84" s="406" t="s">
        <v>1706</v>
      </c>
      <c r="Y84" s="407"/>
      <c r="Z84" s="407"/>
      <c r="AA84" s="407"/>
      <c r="AB84" s="407"/>
      <c r="AC84" s="407"/>
      <c r="AD84" s="407"/>
      <c r="AE84" s="407"/>
      <c r="AF84" s="407"/>
      <c r="AG84" s="407"/>
      <c r="AH84" s="407"/>
      <c r="AI84" s="407"/>
      <c r="AJ84" s="407"/>
      <c r="AK84" s="407"/>
      <c r="AL84" s="407"/>
      <c r="AM84" s="407"/>
      <c r="AN84" s="407"/>
      <c r="AO84" s="407"/>
      <c r="AP84" s="407"/>
      <c r="AQ84" s="407"/>
      <c r="AR84" s="408"/>
      <c r="AS84" s="8"/>
      <c r="BE84"/>
    </row>
    <row r="85" spans="2:57" ht="46.5" customHeight="1">
      <c r="B85" s="10"/>
      <c r="C85" s="473" t="s">
        <v>40</v>
      </c>
      <c r="D85" s="438"/>
      <c r="E85" s="438"/>
      <c r="F85" s="438"/>
      <c r="G85" s="438"/>
      <c r="H85" s="438"/>
      <c r="I85" s="449"/>
      <c r="J85" s="473" t="s">
        <v>41</v>
      </c>
      <c r="K85" s="438"/>
      <c r="L85" s="438"/>
      <c r="M85" s="438"/>
      <c r="N85" s="438"/>
      <c r="O85" s="438"/>
      <c r="P85" s="449"/>
      <c r="Q85" s="473" t="s">
        <v>42</v>
      </c>
      <c r="R85" s="438"/>
      <c r="S85" s="438"/>
      <c r="T85" s="438"/>
      <c r="U85" s="438"/>
      <c r="V85" s="438"/>
      <c r="W85" s="449"/>
      <c r="X85" s="473" t="s">
        <v>40</v>
      </c>
      <c r="Y85" s="438"/>
      <c r="Z85" s="438"/>
      <c r="AA85" s="438"/>
      <c r="AB85" s="438"/>
      <c r="AC85" s="438"/>
      <c r="AD85" s="449"/>
      <c r="AE85" s="473" t="s">
        <v>41</v>
      </c>
      <c r="AF85" s="438"/>
      <c r="AG85" s="438"/>
      <c r="AH85" s="438"/>
      <c r="AI85" s="438"/>
      <c r="AJ85" s="438"/>
      <c r="AK85" s="449"/>
      <c r="AL85" s="473" t="s">
        <v>42</v>
      </c>
      <c r="AM85" s="438"/>
      <c r="AN85" s="438"/>
      <c r="AO85" s="438"/>
      <c r="AP85" s="438"/>
      <c r="AQ85" s="438"/>
      <c r="AR85" s="449"/>
      <c r="AS85" s="11"/>
      <c r="BE85"/>
    </row>
    <row r="86" spans="2:57" ht="46.5" customHeight="1">
      <c r="B86" s="10"/>
      <c r="C86" s="517" t="str">
        <f>'Lot Register'!$U$13</f>
        <v>Jan van Wyk</v>
      </c>
      <c r="D86" s="518"/>
      <c r="E86" s="518"/>
      <c r="F86" s="518"/>
      <c r="G86" s="518"/>
      <c r="H86" s="518"/>
      <c r="I86" s="519"/>
      <c r="J86" s="517"/>
      <c r="K86" s="518"/>
      <c r="L86" s="518"/>
      <c r="M86" s="518"/>
      <c r="N86" s="518"/>
      <c r="O86" s="518"/>
      <c r="P86" s="519"/>
      <c r="Q86" s="520"/>
      <c r="R86" s="521"/>
      <c r="S86" s="521"/>
      <c r="T86" s="521"/>
      <c r="U86" s="521"/>
      <c r="V86" s="521"/>
      <c r="W86" s="522"/>
      <c r="X86" s="517" t="str">
        <f>'Lot Register'!$U$12</f>
        <v>TBA</v>
      </c>
      <c r="Y86" s="518"/>
      <c r="Z86" s="518"/>
      <c r="AA86" s="518"/>
      <c r="AB86" s="518"/>
      <c r="AC86" s="518"/>
      <c r="AD86" s="519"/>
      <c r="AE86" s="517"/>
      <c r="AF86" s="518"/>
      <c r="AG86" s="518"/>
      <c r="AH86" s="518"/>
      <c r="AI86" s="518"/>
      <c r="AJ86" s="518"/>
      <c r="AK86" s="519"/>
      <c r="AL86" s="520"/>
      <c r="AM86" s="521"/>
      <c r="AN86" s="521"/>
      <c r="AO86" s="521"/>
      <c r="AP86" s="521"/>
      <c r="AQ86" s="521"/>
      <c r="AR86" s="522"/>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44">
    <mergeCell ref="J4:Z5"/>
    <mergeCell ref="AA4:AE4"/>
    <mergeCell ref="AF4:AI4"/>
    <mergeCell ref="AF9:AI9"/>
    <mergeCell ref="AJ4:AS4"/>
    <mergeCell ref="AJ5:AS5"/>
    <mergeCell ref="AJ6:AS6"/>
    <mergeCell ref="AJ7:AS7"/>
    <mergeCell ref="J6:L7"/>
    <mergeCell ref="M6:P9"/>
    <mergeCell ref="Q6:AE9"/>
    <mergeCell ref="AF6:AI6"/>
    <mergeCell ref="AF7:AI7"/>
    <mergeCell ref="J8:J9"/>
    <mergeCell ref="K8:K9"/>
    <mergeCell ref="L8:L9"/>
    <mergeCell ref="AF8:AI8"/>
    <mergeCell ref="AA5:AE5"/>
    <mergeCell ref="AF5:AI5"/>
    <mergeCell ref="AJ8:AM11"/>
    <mergeCell ref="B10:I11"/>
    <mergeCell ref="J10:P11"/>
    <mergeCell ref="Q10:T11"/>
    <mergeCell ref="U10:W11"/>
    <mergeCell ref="X10:Z11"/>
    <mergeCell ref="AA10:AB11"/>
    <mergeCell ref="AC10:AC11"/>
    <mergeCell ref="AD10:AE11"/>
    <mergeCell ref="AQ12:AS13"/>
    <mergeCell ref="Y13:AB13"/>
    <mergeCell ref="AK13:AN13"/>
    <mergeCell ref="B12:C13"/>
    <mergeCell ref="D12:P13"/>
    <mergeCell ref="Q12:X13"/>
    <mergeCell ref="Y12:AB12"/>
    <mergeCell ref="AC12:AN12"/>
    <mergeCell ref="AO12:AP13"/>
    <mergeCell ref="AC13:AJ13"/>
    <mergeCell ref="AN8:AS11"/>
    <mergeCell ref="AF10:AI10"/>
    <mergeCell ref="AF11:AI11"/>
    <mergeCell ref="AO16:AP17"/>
    <mergeCell ref="AQ16:AQ17"/>
    <mergeCell ref="AR16:AR17"/>
    <mergeCell ref="AS16:AS17"/>
    <mergeCell ref="B16:C17"/>
    <mergeCell ref="AK14:AN15"/>
    <mergeCell ref="AO14:AP15"/>
    <mergeCell ref="AQ14:AQ15"/>
    <mergeCell ref="AR14:AR15"/>
    <mergeCell ref="AS14:AS15"/>
    <mergeCell ref="D14:P15"/>
    <mergeCell ref="Q14:X15"/>
    <mergeCell ref="Y14:AB14"/>
    <mergeCell ref="D16:P17"/>
    <mergeCell ref="Q16:X17"/>
    <mergeCell ref="Y16:AB16"/>
    <mergeCell ref="Y17:AB17"/>
    <mergeCell ref="Y15:AB15"/>
    <mergeCell ref="B14:C15"/>
    <mergeCell ref="AC14:AJ15"/>
    <mergeCell ref="AC16:AJ17"/>
    <mergeCell ref="AK16:AN17"/>
    <mergeCell ref="AO20:AP21"/>
    <mergeCell ref="AQ20:AQ21"/>
    <mergeCell ref="AR20:AR21"/>
    <mergeCell ref="AS20:AS21"/>
    <mergeCell ref="B20:C21"/>
    <mergeCell ref="AK18:AN19"/>
    <mergeCell ref="AO18:AP19"/>
    <mergeCell ref="AQ18:AQ19"/>
    <mergeCell ref="AR18:AR19"/>
    <mergeCell ref="AS18:AS19"/>
    <mergeCell ref="B18:C19"/>
    <mergeCell ref="AC18:AJ19"/>
    <mergeCell ref="AC20:AJ21"/>
    <mergeCell ref="AK20:AN21"/>
    <mergeCell ref="AO24:AP25"/>
    <mergeCell ref="AQ24:AQ25"/>
    <mergeCell ref="AR24:AR25"/>
    <mergeCell ref="AS24:AS25"/>
    <mergeCell ref="B24:C25"/>
    <mergeCell ref="AK22:AN23"/>
    <mergeCell ref="AO22:AP23"/>
    <mergeCell ref="AQ22:AQ23"/>
    <mergeCell ref="AR22:AR23"/>
    <mergeCell ref="AS22:AS23"/>
    <mergeCell ref="B22:C23"/>
    <mergeCell ref="AC22:AJ23"/>
    <mergeCell ref="AC24:AJ25"/>
    <mergeCell ref="AK24:AN25"/>
    <mergeCell ref="AO28:AP29"/>
    <mergeCell ref="AQ28:AQ29"/>
    <mergeCell ref="AR28:AR29"/>
    <mergeCell ref="AS28:AS29"/>
    <mergeCell ref="B28:C29"/>
    <mergeCell ref="AK26:AN27"/>
    <mergeCell ref="AO26:AP27"/>
    <mergeCell ref="AQ26:AQ27"/>
    <mergeCell ref="AR26:AR27"/>
    <mergeCell ref="AS26:AS27"/>
    <mergeCell ref="B26:C27"/>
    <mergeCell ref="AC26:AJ27"/>
    <mergeCell ref="AC28:AJ29"/>
    <mergeCell ref="AK28:AN29"/>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Q56:AQ57"/>
    <mergeCell ref="AR56:AR57"/>
    <mergeCell ref="AS56:AS57"/>
    <mergeCell ref="Y57:AB57"/>
    <mergeCell ref="B56:C57"/>
    <mergeCell ref="D56:P57"/>
    <mergeCell ref="Q56:X57"/>
    <mergeCell ref="Y56:AB56"/>
    <mergeCell ref="AC56:AF57"/>
    <mergeCell ref="AG56:AJ57"/>
    <mergeCell ref="B68:C69"/>
    <mergeCell ref="D68:P69"/>
    <mergeCell ref="Q68:X69"/>
    <mergeCell ref="Y68:AB68"/>
    <mergeCell ref="Y63:AB63"/>
    <mergeCell ref="B62:C63"/>
    <mergeCell ref="D62:P63"/>
    <mergeCell ref="Q62:X63"/>
    <mergeCell ref="Y62:AB62"/>
    <mergeCell ref="Y65:AB65"/>
    <mergeCell ref="B64:C65"/>
    <mergeCell ref="D64:P65"/>
    <mergeCell ref="Q64:X65"/>
    <mergeCell ref="Y64:AB64"/>
    <mergeCell ref="Y67:AB67"/>
    <mergeCell ref="B66:C67"/>
    <mergeCell ref="D66:P67"/>
    <mergeCell ref="Q66:X67"/>
    <mergeCell ref="Y66:AB66"/>
    <mergeCell ref="Y61:AB61"/>
    <mergeCell ref="B60:C61"/>
    <mergeCell ref="D60:P61"/>
    <mergeCell ref="Q60:X61"/>
    <mergeCell ref="Y60:AB60"/>
    <mergeCell ref="Y59:AB59"/>
    <mergeCell ref="B58:C59"/>
    <mergeCell ref="Y19:AB19"/>
    <mergeCell ref="D18:P19"/>
    <mergeCell ref="Q18:X19"/>
    <mergeCell ref="Y18:AB18"/>
    <mergeCell ref="Y21:AB21"/>
    <mergeCell ref="D20:P21"/>
    <mergeCell ref="Q20:X21"/>
    <mergeCell ref="Y20:AB20"/>
    <mergeCell ref="AK68:AN69"/>
    <mergeCell ref="AO68:AP69"/>
    <mergeCell ref="AQ68:AQ69"/>
    <mergeCell ref="AR68:AR69"/>
    <mergeCell ref="AS68:AS69"/>
    <mergeCell ref="Y69:AB69"/>
    <mergeCell ref="AC68:AF69"/>
    <mergeCell ref="AG68:AJ69"/>
    <mergeCell ref="AC64:AF65"/>
    <mergeCell ref="AG64:AJ65"/>
    <mergeCell ref="AK64:AN65"/>
    <mergeCell ref="AO64:AP65"/>
    <mergeCell ref="AQ64:AQ65"/>
    <mergeCell ref="AR64:AR65"/>
    <mergeCell ref="AS64:AS65"/>
    <mergeCell ref="AK66:AN67"/>
    <mergeCell ref="AO66:AP67"/>
    <mergeCell ref="AQ66:AQ67"/>
    <mergeCell ref="AR66:AR67"/>
    <mergeCell ref="AS66:AS67"/>
    <mergeCell ref="AC66:AF67"/>
    <mergeCell ref="AG66:AJ67"/>
    <mergeCell ref="AK62:AN63"/>
    <mergeCell ref="AO62:AP63"/>
    <mergeCell ref="AQ62:AQ63"/>
    <mergeCell ref="AR62:AR63"/>
    <mergeCell ref="AS62:AS63"/>
    <mergeCell ref="AC62:AF63"/>
    <mergeCell ref="AG62:AJ63"/>
    <mergeCell ref="AK60:AN61"/>
    <mergeCell ref="AO60:AP61"/>
    <mergeCell ref="AQ60:AQ61"/>
    <mergeCell ref="B72:C73"/>
    <mergeCell ref="D72:P73"/>
    <mergeCell ref="Q72:X73"/>
    <mergeCell ref="Y72:AB72"/>
    <mergeCell ref="AC72:AF73"/>
    <mergeCell ref="AG72:AJ73"/>
    <mergeCell ref="Y23:AB23"/>
    <mergeCell ref="D22:P23"/>
    <mergeCell ref="Q22:X23"/>
    <mergeCell ref="Y22:AB22"/>
    <mergeCell ref="Y71:AB71"/>
    <mergeCell ref="AG70:AJ71"/>
    <mergeCell ref="AG60:AJ61"/>
    <mergeCell ref="AG58:AJ59"/>
    <mergeCell ref="B70:C71"/>
    <mergeCell ref="D70:P71"/>
    <mergeCell ref="Q70:X71"/>
    <mergeCell ref="Y70:AB70"/>
    <mergeCell ref="AC70:AF71"/>
    <mergeCell ref="AC60:AF61"/>
    <mergeCell ref="D58:P59"/>
    <mergeCell ref="Q58:X59"/>
    <mergeCell ref="Y58:AB58"/>
    <mergeCell ref="AC58:AF59"/>
    <mergeCell ref="AK72:AN73"/>
    <mergeCell ref="AO72:AP73"/>
    <mergeCell ref="AQ72:AQ73"/>
    <mergeCell ref="AR72:AR73"/>
    <mergeCell ref="AS72:AS73"/>
    <mergeCell ref="Y73:AB73"/>
    <mergeCell ref="Y25:AB25"/>
    <mergeCell ref="D24:P25"/>
    <mergeCell ref="Q24:X25"/>
    <mergeCell ref="Y24:AB24"/>
    <mergeCell ref="AK70:AN71"/>
    <mergeCell ref="AO70:AP71"/>
    <mergeCell ref="AQ70:AQ71"/>
    <mergeCell ref="AR70:AR71"/>
    <mergeCell ref="AS70:AS71"/>
    <mergeCell ref="AR60:AR61"/>
    <mergeCell ref="AS60:AS61"/>
    <mergeCell ref="AK58:AN59"/>
    <mergeCell ref="AO58:AP59"/>
    <mergeCell ref="AQ58:AQ59"/>
    <mergeCell ref="AR58:AR59"/>
    <mergeCell ref="AS58:AS59"/>
    <mergeCell ref="AK56:AN57"/>
    <mergeCell ref="AO56:AP57"/>
    <mergeCell ref="AB77:AS77"/>
    <mergeCell ref="B74:E74"/>
    <mergeCell ref="F74:U74"/>
    <mergeCell ref="V74:X74"/>
    <mergeCell ref="Y74:AA74"/>
    <mergeCell ref="AB74:AS74"/>
    <mergeCell ref="B75:E75"/>
    <mergeCell ref="F75:U75"/>
    <mergeCell ref="V75:X75"/>
    <mergeCell ref="Y75:AA75"/>
    <mergeCell ref="AB75:AS75"/>
    <mergeCell ref="B81:AS81"/>
    <mergeCell ref="Y27:AB27"/>
    <mergeCell ref="D26:P27"/>
    <mergeCell ref="Q26:X27"/>
    <mergeCell ref="Y26:AB26"/>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C86:I86"/>
    <mergeCell ref="J86:P86"/>
    <mergeCell ref="Q86:W86"/>
    <mergeCell ref="X86:AD86"/>
    <mergeCell ref="AE86:AK86"/>
    <mergeCell ref="AL86:AR86"/>
    <mergeCell ref="Y29:AB29"/>
    <mergeCell ref="D28:P29"/>
    <mergeCell ref="Q28:X29"/>
    <mergeCell ref="Y28:AB28"/>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s>
  <conditionalFormatting sqref="AF11">
    <cfRule type="expression" dxfId="1493" priority="3">
      <formula>$V11="y"</formula>
    </cfRule>
    <cfRule type="expression" dxfId="1492" priority="4">
      <formula>$T11="y"</formula>
    </cfRule>
  </conditionalFormatting>
  <conditionalFormatting sqref="AF7">
    <cfRule type="expression" dxfId="1491" priority="7">
      <formula>$V7="y"</formula>
    </cfRule>
    <cfRule type="expression" dxfId="1490" priority="8">
      <formula>$T7="y"</formula>
    </cfRule>
  </conditionalFormatting>
  <conditionalFormatting sqref="AF9">
    <cfRule type="expression" dxfId="1489" priority="5">
      <formula>$V9="y"</formula>
    </cfRule>
    <cfRule type="expression" dxfId="1488" priority="6">
      <formula>$T9="y"</formula>
    </cfRule>
  </conditionalFormatting>
  <conditionalFormatting sqref="Y14:AB73">
    <cfRule type="expression" dxfId="1487" priority="2">
      <formula>OR(ISNUMBER(SEARCH("Hold Point",Y14)),ISNUMBER(SEARCH("Witness Point",Y14)))</formula>
    </cfRule>
  </conditionalFormatting>
  <conditionalFormatting sqref="AK14:AN73">
    <cfRule type="expression" dxfId="1486" priority="1">
      <formula>OR(Y14="Check Item",Y14="Milestone")</formula>
    </cfRule>
  </conditionalFormatting>
  <pageMargins left="0.62992125984251968" right="0.23622047244094488" top="0.82677165354330706" bottom="0.23622047244094488" header="0.31496062992125984" footer="0.31496062992125984"/>
  <pageSetup paperSize="9" scale="56" orientation="portrait" horizontalDpi="300" verticalDpi="300"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81">
    <pageSetUpPr fitToPage="1"/>
  </sheetPr>
  <dimension ref="A1:BR96"/>
  <sheetViews>
    <sheetView topLeftCell="A3" zoomScale="85" zoomScaleNormal="85" workbookViewId="0">
      <selection activeCell="Q28" sqref="Q28:X29"/>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Sheet or Strip Filter Drains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Sheet or Strip Filter Drains</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633" t="s">
        <v>1938</v>
      </c>
      <c r="AK4" s="634"/>
      <c r="AL4" s="634"/>
      <c r="AM4" s="634"/>
      <c r="AN4" s="634"/>
      <c r="AO4" s="634"/>
      <c r="AP4" s="634"/>
      <c r="AQ4" s="634"/>
      <c r="AR4" s="634"/>
      <c r="AS4" s="635"/>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str">
        <f>'Lot Register'!$M$13</f>
        <v>CN22189</v>
      </c>
      <c r="AG5" s="460"/>
      <c r="AH5" s="460"/>
      <c r="AI5" s="461"/>
      <c r="AJ5" s="636" t="s">
        <v>1704</v>
      </c>
      <c r="AK5" s="637"/>
      <c r="AL5" s="637"/>
      <c r="AM5" s="637"/>
      <c r="AN5" s="637"/>
      <c r="AO5" s="637"/>
      <c r="AP5" s="637"/>
      <c r="AQ5" s="637"/>
      <c r="AR5" s="637"/>
      <c r="AS5" s="638"/>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636" t="s">
        <v>2095</v>
      </c>
      <c r="AK6" s="637"/>
      <c r="AL6" s="637"/>
      <c r="AM6" s="637"/>
      <c r="AN6" s="637"/>
      <c r="AO6" s="637"/>
      <c r="AP6" s="637"/>
      <c r="AQ6" s="637"/>
      <c r="AR6" s="637"/>
      <c r="AS6" s="638"/>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Register'!$J$2), "", 'Lot Register'!$J$2)</f>
        <v>45343</v>
      </c>
      <c r="AG7" s="469"/>
      <c r="AH7" s="469"/>
      <c r="AI7" s="470"/>
      <c r="AJ7" s="636" t="s">
        <v>2096</v>
      </c>
      <c r="AK7" s="637"/>
      <c r="AL7" s="637"/>
      <c r="AM7" s="637"/>
      <c r="AN7" s="637"/>
      <c r="AO7" s="637"/>
      <c r="AP7" s="637"/>
      <c r="AQ7" s="637"/>
      <c r="AR7" s="637"/>
      <c r="AS7" s="638"/>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v>3.28</v>
      </c>
      <c r="AK8" s="574"/>
      <c r="AL8" s="574"/>
      <c r="AM8" s="574"/>
      <c r="AN8" s="714" t="s">
        <v>1345</v>
      </c>
      <c r="AO8" s="709"/>
      <c r="AP8" s="709"/>
      <c r="AQ8" s="709"/>
      <c r="AR8" s="709"/>
      <c r="AS8" s="710"/>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Register'!$K$2), "", 'Lot Register'!$K$2)</f>
        <v>45343</v>
      </c>
      <c r="AG9" s="469"/>
      <c r="AH9" s="469"/>
      <c r="AI9" s="470"/>
      <c r="AJ9" s="573"/>
      <c r="AK9" s="574"/>
      <c r="AL9" s="574"/>
      <c r="AM9" s="574"/>
      <c r="AN9" s="709"/>
      <c r="AO9" s="709"/>
      <c r="AP9" s="709"/>
      <c r="AQ9" s="709"/>
      <c r="AR9" s="709"/>
      <c r="AS9" s="710"/>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f>IF(ISBLANK('Lot Register'!$I$2), "", 'Lot Register'!$I$2)</f>
        <v>0</v>
      </c>
      <c r="AE10" s="449"/>
      <c r="AF10" s="451" t="s">
        <v>30</v>
      </c>
      <c r="AG10" s="451"/>
      <c r="AH10" s="451"/>
      <c r="AI10" s="452"/>
      <c r="AJ10" s="573"/>
      <c r="AK10" s="574"/>
      <c r="AL10" s="574"/>
      <c r="AM10" s="574"/>
      <c r="AN10" s="709"/>
      <c r="AO10" s="709"/>
      <c r="AP10" s="709"/>
      <c r="AQ10" s="709"/>
      <c r="AR10" s="709"/>
      <c r="AS10" s="710"/>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Register'!$L$2), "", 'Lot Register'!$L$2)</f>
        <v>45343</v>
      </c>
      <c r="AG11" s="496"/>
      <c r="AH11" s="496"/>
      <c r="AI11" s="497"/>
      <c r="AJ11" s="575"/>
      <c r="AK11" s="576"/>
      <c r="AL11" s="576"/>
      <c r="AM11" s="576"/>
      <c r="AN11" s="711"/>
      <c r="AO11" s="711"/>
      <c r="AP11" s="711"/>
      <c r="AQ11" s="711"/>
      <c r="AR11" s="711"/>
      <c r="AS11" s="712"/>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c r="AH13" s="439"/>
      <c r="AI13" s="439"/>
      <c r="AJ13" s="439"/>
      <c r="AK13" s="439" t="s">
        <v>27</v>
      </c>
      <c r="AL13" s="439"/>
      <c r="AM13" s="439"/>
      <c r="AN13" s="439"/>
      <c r="AO13" s="571"/>
      <c r="AP13" s="571"/>
      <c r="AQ13" s="571"/>
      <c r="AR13" s="571"/>
      <c r="AS13" s="572"/>
      <c r="BE13"/>
    </row>
    <row r="14" spans="1:70">
      <c r="B14" s="553">
        <v>1</v>
      </c>
      <c r="C14" s="549"/>
      <c r="D14" s="507" t="s">
        <v>1346</v>
      </c>
      <c r="E14" s="508"/>
      <c r="F14" s="508"/>
      <c r="G14" s="508"/>
      <c r="H14" s="508"/>
      <c r="I14" s="508"/>
      <c r="J14" s="508"/>
      <c r="K14" s="508"/>
      <c r="L14" s="508"/>
      <c r="M14" s="508"/>
      <c r="N14" s="508"/>
      <c r="O14" s="508"/>
      <c r="P14" s="509"/>
      <c r="Q14" s="507" t="s">
        <v>91</v>
      </c>
      <c r="R14" s="508"/>
      <c r="S14" s="508"/>
      <c r="T14" s="508"/>
      <c r="U14" s="508"/>
      <c r="V14" s="508"/>
      <c r="W14" s="508"/>
      <c r="X14" s="509"/>
      <c r="Y14" s="507" t="s">
        <v>24</v>
      </c>
      <c r="Z14" s="508"/>
      <c r="AA14" s="508"/>
      <c r="AB14" s="509"/>
      <c r="AC14" s="406"/>
      <c r="AD14" s="407"/>
      <c r="AE14" s="407"/>
      <c r="AF14" s="407"/>
      <c r="AG14" s="407"/>
      <c r="AH14" s="407"/>
      <c r="AI14" s="407"/>
      <c r="AJ14" s="408"/>
      <c r="AK14" s="507"/>
      <c r="AL14" s="508"/>
      <c r="AM14" s="508"/>
      <c r="AN14" s="509"/>
      <c r="AO14" s="475"/>
      <c r="AP14" s="593"/>
      <c r="AQ14" s="594"/>
      <c r="AR14" s="595"/>
      <c r="AS14" s="596"/>
      <c r="BE14"/>
    </row>
    <row r="15" spans="1:70" ht="47.25" customHeight="1">
      <c r="B15" s="592"/>
      <c r="C15" s="532"/>
      <c r="D15" s="412"/>
      <c r="E15" s="413"/>
      <c r="F15" s="413"/>
      <c r="G15" s="413"/>
      <c r="H15" s="413"/>
      <c r="I15" s="413"/>
      <c r="J15" s="413"/>
      <c r="K15" s="413"/>
      <c r="L15" s="413"/>
      <c r="M15" s="413"/>
      <c r="N15" s="413"/>
      <c r="O15" s="413"/>
      <c r="P15" s="414"/>
      <c r="Q15" s="412"/>
      <c r="R15" s="413"/>
      <c r="S15" s="413"/>
      <c r="T15" s="413"/>
      <c r="U15" s="413"/>
      <c r="V15" s="413"/>
      <c r="W15" s="413"/>
      <c r="X15" s="414"/>
      <c r="Y15" s="412" t="s">
        <v>1357</v>
      </c>
      <c r="Z15" s="413"/>
      <c r="AA15" s="413"/>
      <c r="AB15" s="414"/>
      <c r="AC15" s="412"/>
      <c r="AD15" s="413"/>
      <c r="AE15" s="413"/>
      <c r="AF15" s="413"/>
      <c r="AG15" s="413"/>
      <c r="AH15" s="413"/>
      <c r="AI15" s="413"/>
      <c r="AJ15" s="414"/>
      <c r="AK15" s="412"/>
      <c r="AL15" s="413"/>
      <c r="AM15" s="413"/>
      <c r="AN15" s="414"/>
      <c r="AO15" s="545"/>
      <c r="AP15" s="556"/>
      <c r="AQ15" s="587"/>
      <c r="AR15" s="589"/>
      <c r="AS15" s="591"/>
      <c r="BE15"/>
    </row>
    <row r="16" spans="1:70">
      <c r="B16" s="592">
        <v>2</v>
      </c>
      <c r="C16" s="532"/>
      <c r="D16" s="409" t="s">
        <v>1347</v>
      </c>
      <c r="E16" s="410"/>
      <c r="F16" s="410"/>
      <c r="G16" s="410"/>
      <c r="H16" s="410"/>
      <c r="I16" s="410"/>
      <c r="J16" s="410"/>
      <c r="K16" s="410"/>
      <c r="L16" s="410"/>
      <c r="M16" s="410"/>
      <c r="N16" s="410"/>
      <c r="O16" s="410"/>
      <c r="P16" s="411"/>
      <c r="Q16" s="409" t="s">
        <v>91</v>
      </c>
      <c r="R16" s="410"/>
      <c r="S16" s="410"/>
      <c r="T16" s="410"/>
      <c r="U16" s="410"/>
      <c r="V16" s="410"/>
      <c r="W16" s="410"/>
      <c r="X16" s="411"/>
      <c r="Y16" s="406" t="s">
        <v>24</v>
      </c>
      <c r="Z16" s="407"/>
      <c r="AA16" s="407"/>
      <c r="AB16" s="408"/>
      <c r="AC16" s="406"/>
      <c r="AD16" s="407"/>
      <c r="AE16" s="407"/>
      <c r="AF16" s="407"/>
      <c r="AG16" s="407"/>
      <c r="AH16" s="407"/>
      <c r="AI16" s="407"/>
      <c r="AJ16" s="408"/>
      <c r="AK16" s="406"/>
      <c r="AL16" s="407"/>
      <c r="AM16" s="407"/>
      <c r="AN16" s="408"/>
      <c r="AO16" s="542"/>
      <c r="AP16" s="554"/>
      <c r="AQ16" s="586"/>
      <c r="AR16" s="588"/>
      <c r="AS16" s="590"/>
      <c r="BE16"/>
    </row>
    <row r="17" spans="2:57" ht="61.5" customHeight="1">
      <c r="B17" s="592"/>
      <c r="C17" s="532"/>
      <c r="D17" s="412"/>
      <c r="E17" s="413"/>
      <c r="F17" s="413"/>
      <c r="G17" s="413"/>
      <c r="H17" s="413"/>
      <c r="I17" s="413"/>
      <c r="J17" s="413"/>
      <c r="K17" s="413"/>
      <c r="L17" s="413"/>
      <c r="M17" s="413"/>
      <c r="N17" s="413"/>
      <c r="O17" s="413"/>
      <c r="P17" s="414"/>
      <c r="Q17" s="412"/>
      <c r="R17" s="413"/>
      <c r="S17" s="413"/>
      <c r="T17" s="413"/>
      <c r="U17" s="413"/>
      <c r="V17" s="413"/>
      <c r="W17" s="413"/>
      <c r="X17" s="414"/>
      <c r="Y17" s="412" t="s">
        <v>1357</v>
      </c>
      <c r="Z17" s="413"/>
      <c r="AA17" s="413"/>
      <c r="AB17" s="414"/>
      <c r="AC17" s="412"/>
      <c r="AD17" s="413"/>
      <c r="AE17" s="413"/>
      <c r="AF17" s="413"/>
      <c r="AG17" s="413"/>
      <c r="AH17" s="413"/>
      <c r="AI17" s="413"/>
      <c r="AJ17" s="414"/>
      <c r="AK17" s="412"/>
      <c r="AL17" s="413"/>
      <c r="AM17" s="413"/>
      <c r="AN17" s="414"/>
      <c r="AO17" s="545"/>
      <c r="AP17" s="556"/>
      <c r="AQ17" s="587"/>
      <c r="AR17" s="589"/>
      <c r="AS17" s="591"/>
      <c r="BE17"/>
    </row>
    <row r="18" spans="2:57">
      <c r="B18" s="592">
        <v>3</v>
      </c>
      <c r="C18" s="532"/>
      <c r="D18" s="406" t="s">
        <v>1738</v>
      </c>
      <c r="E18" s="407"/>
      <c r="F18" s="407"/>
      <c r="G18" s="407"/>
      <c r="H18" s="407"/>
      <c r="I18" s="407"/>
      <c r="J18" s="407"/>
      <c r="K18" s="407"/>
      <c r="L18" s="407"/>
      <c r="M18" s="407"/>
      <c r="N18" s="407"/>
      <c r="O18" s="407"/>
      <c r="P18" s="408"/>
      <c r="Q18" s="409" t="s">
        <v>91</v>
      </c>
      <c r="R18" s="410"/>
      <c r="S18" s="410"/>
      <c r="T18" s="410"/>
      <c r="U18" s="410"/>
      <c r="V18" s="410"/>
      <c r="W18" s="410"/>
      <c r="X18" s="411"/>
      <c r="Y18" s="406" t="s">
        <v>24</v>
      </c>
      <c r="Z18" s="407"/>
      <c r="AA18" s="407"/>
      <c r="AB18" s="408"/>
      <c r="AC18" s="406"/>
      <c r="AD18" s="407"/>
      <c r="AE18" s="407"/>
      <c r="AF18" s="407"/>
      <c r="AG18" s="407"/>
      <c r="AH18" s="407"/>
      <c r="AI18" s="407"/>
      <c r="AJ18" s="408"/>
      <c r="AK18" s="406"/>
      <c r="AL18" s="407"/>
      <c r="AM18" s="407"/>
      <c r="AN18" s="408"/>
      <c r="AO18" s="542"/>
      <c r="AP18" s="554"/>
      <c r="AQ18" s="586"/>
      <c r="AR18" s="588"/>
      <c r="AS18" s="590"/>
      <c r="BE18"/>
    </row>
    <row r="19" spans="2:57" ht="30.75" customHeight="1">
      <c r="B19" s="592"/>
      <c r="C19" s="532"/>
      <c r="D19" s="412"/>
      <c r="E19" s="413"/>
      <c r="F19" s="413"/>
      <c r="G19" s="413"/>
      <c r="H19" s="413"/>
      <c r="I19" s="413"/>
      <c r="J19" s="413"/>
      <c r="K19" s="413"/>
      <c r="L19" s="413"/>
      <c r="M19" s="413"/>
      <c r="N19" s="413"/>
      <c r="O19" s="413"/>
      <c r="P19" s="414"/>
      <c r="Q19" s="412"/>
      <c r="R19" s="413"/>
      <c r="S19" s="413"/>
      <c r="T19" s="413"/>
      <c r="U19" s="413"/>
      <c r="V19" s="413"/>
      <c r="W19" s="413"/>
      <c r="X19" s="414"/>
      <c r="Y19" s="412" t="s">
        <v>1357</v>
      </c>
      <c r="Z19" s="413"/>
      <c r="AA19" s="413"/>
      <c r="AB19" s="414"/>
      <c r="AC19" s="412"/>
      <c r="AD19" s="413"/>
      <c r="AE19" s="413"/>
      <c r="AF19" s="413"/>
      <c r="AG19" s="413"/>
      <c r="AH19" s="413"/>
      <c r="AI19" s="413"/>
      <c r="AJ19" s="414"/>
      <c r="AK19" s="412"/>
      <c r="AL19" s="413"/>
      <c r="AM19" s="413"/>
      <c r="AN19" s="414"/>
      <c r="AO19" s="545"/>
      <c r="AP19" s="556"/>
      <c r="AQ19" s="587"/>
      <c r="AR19" s="589"/>
      <c r="AS19" s="591"/>
      <c r="BE19"/>
    </row>
    <row r="20" spans="2:57" ht="15" customHeight="1">
      <c r="B20" s="592">
        <v>4</v>
      </c>
      <c r="C20" s="532"/>
      <c r="D20" s="406" t="s">
        <v>1348</v>
      </c>
      <c r="E20" s="407"/>
      <c r="F20" s="407"/>
      <c r="G20" s="407"/>
      <c r="H20" s="407"/>
      <c r="I20" s="407"/>
      <c r="J20" s="407"/>
      <c r="K20" s="407"/>
      <c r="L20" s="407"/>
      <c r="M20" s="407"/>
      <c r="N20" s="407"/>
      <c r="O20" s="407"/>
      <c r="P20" s="408"/>
      <c r="Q20" s="406" t="s">
        <v>91</v>
      </c>
      <c r="R20" s="407"/>
      <c r="S20" s="407"/>
      <c r="T20" s="407"/>
      <c r="U20" s="407"/>
      <c r="V20" s="407"/>
      <c r="W20" s="407"/>
      <c r="X20" s="408"/>
      <c r="Y20" s="406" t="s">
        <v>24</v>
      </c>
      <c r="Z20" s="407"/>
      <c r="AA20" s="407"/>
      <c r="AB20" s="408"/>
      <c r="AC20" s="406"/>
      <c r="AD20" s="407"/>
      <c r="AE20" s="407"/>
      <c r="AF20" s="407"/>
      <c r="AG20" s="407"/>
      <c r="AH20" s="407"/>
      <c r="AI20" s="407"/>
      <c r="AJ20" s="408"/>
      <c r="AK20" s="406"/>
      <c r="AL20" s="407"/>
      <c r="AM20" s="407"/>
      <c r="AN20" s="408"/>
      <c r="AO20" s="542"/>
      <c r="AP20" s="554"/>
      <c r="AQ20" s="586"/>
      <c r="AR20" s="588"/>
      <c r="AS20" s="590"/>
      <c r="BE20"/>
    </row>
    <row r="21" spans="2:57" ht="31.5" customHeight="1">
      <c r="B21" s="592"/>
      <c r="C21" s="532"/>
      <c r="D21" s="412"/>
      <c r="E21" s="413"/>
      <c r="F21" s="413"/>
      <c r="G21" s="413"/>
      <c r="H21" s="413"/>
      <c r="I21" s="413"/>
      <c r="J21" s="413"/>
      <c r="K21" s="413"/>
      <c r="L21" s="413"/>
      <c r="M21" s="413"/>
      <c r="N21" s="413"/>
      <c r="O21" s="413"/>
      <c r="P21" s="414"/>
      <c r="Q21" s="412"/>
      <c r="R21" s="413"/>
      <c r="S21" s="413"/>
      <c r="T21" s="413"/>
      <c r="U21" s="413"/>
      <c r="V21" s="413"/>
      <c r="W21" s="413"/>
      <c r="X21" s="414"/>
      <c r="Y21" s="412" t="s">
        <v>1357</v>
      </c>
      <c r="Z21" s="413"/>
      <c r="AA21" s="413"/>
      <c r="AB21" s="414"/>
      <c r="AC21" s="412"/>
      <c r="AD21" s="413"/>
      <c r="AE21" s="413"/>
      <c r="AF21" s="413"/>
      <c r="AG21" s="413"/>
      <c r="AH21" s="413"/>
      <c r="AI21" s="413"/>
      <c r="AJ21" s="414"/>
      <c r="AK21" s="412"/>
      <c r="AL21" s="413"/>
      <c r="AM21" s="413"/>
      <c r="AN21" s="414"/>
      <c r="AO21" s="545"/>
      <c r="AP21" s="556"/>
      <c r="AQ21" s="587"/>
      <c r="AR21" s="589"/>
      <c r="AS21" s="591"/>
      <c r="BE21"/>
    </row>
    <row r="22" spans="2:57">
      <c r="B22" s="592">
        <v>5</v>
      </c>
      <c r="C22" s="532"/>
      <c r="D22" s="406" t="s">
        <v>1349</v>
      </c>
      <c r="E22" s="407"/>
      <c r="F22" s="407"/>
      <c r="G22" s="407"/>
      <c r="H22" s="407"/>
      <c r="I22" s="407"/>
      <c r="J22" s="407"/>
      <c r="K22" s="407"/>
      <c r="L22" s="407"/>
      <c r="M22" s="407"/>
      <c r="N22" s="407"/>
      <c r="O22" s="407"/>
      <c r="P22" s="408"/>
      <c r="Q22" s="406" t="s">
        <v>91</v>
      </c>
      <c r="R22" s="407"/>
      <c r="S22" s="407"/>
      <c r="T22" s="407"/>
      <c r="U22" s="407"/>
      <c r="V22" s="407"/>
      <c r="W22" s="407"/>
      <c r="X22" s="408"/>
      <c r="Y22" s="406" t="s">
        <v>24</v>
      </c>
      <c r="Z22" s="407"/>
      <c r="AA22" s="407"/>
      <c r="AB22" s="408"/>
      <c r="AC22" s="406"/>
      <c r="AD22" s="407"/>
      <c r="AE22" s="407"/>
      <c r="AF22" s="407"/>
      <c r="AG22" s="407"/>
      <c r="AH22" s="407"/>
      <c r="AI22" s="407"/>
      <c r="AJ22" s="408"/>
      <c r="AK22" s="406"/>
      <c r="AL22" s="407"/>
      <c r="AM22" s="407"/>
      <c r="AN22" s="408"/>
      <c r="AO22" s="542"/>
      <c r="AP22" s="554"/>
      <c r="AQ22" s="586"/>
      <c r="AR22" s="588"/>
      <c r="AS22" s="590"/>
      <c r="BE22"/>
    </row>
    <row r="23" spans="2:57" ht="30" customHeight="1">
      <c r="B23" s="592"/>
      <c r="C23" s="532"/>
      <c r="D23" s="412"/>
      <c r="E23" s="413"/>
      <c r="F23" s="413"/>
      <c r="G23" s="413"/>
      <c r="H23" s="413"/>
      <c r="I23" s="413"/>
      <c r="J23" s="413"/>
      <c r="K23" s="413"/>
      <c r="L23" s="413"/>
      <c r="M23" s="413"/>
      <c r="N23" s="413"/>
      <c r="O23" s="413"/>
      <c r="P23" s="414"/>
      <c r="Q23" s="412"/>
      <c r="R23" s="413"/>
      <c r="S23" s="413"/>
      <c r="T23" s="413"/>
      <c r="U23" s="413"/>
      <c r="V23" s="413"/>
      <c r="W23" s="413"/>
      <c r="X23" s="414"/>
      <c r="Y23" s="412" t="s">
        <v>1357</v>
      </c>
      <c r="Z23" s="413"/>
      <c r="AA23" s="413"/>
      <c r="AB23" s="414"/>
      <c r="AC23" s="412"/>
      <c r="AD23" s="413"/>
      <c r="AE23" s="413"/>
      <c r="AF23" s="413"/>
      <c r="AG23" s="413"/>
      <c r="AH23" s="413"/>
      <c r="AI23" s="413"/>
      <c r="AJ23" s="414"/>
      <c r="AK23" s="412"/>
      <c r="AL23" s="413"/>
      <c r="AM23" s="413"/>
      <c r="AN23" s="414"/>
      <c r="AO23" s="545"/>
      <c r="AP23" s="556"/>
      <c r="AQ23" s="587"/>
      <c r="AR23" s="589"/>
      <c r="AS23" s="591"/>
      <c r="BE23"/>
    </row>
    <row r="24" spans="2:57">
      <c r="B24" s="592">
        <v>6</v>
      </c>
      <c r="C24" s="532"/>
      <c r="D24" s="406" t="s">
        <v>1350</v>
      </c>
      <c r="E24" s="407"/>
      <c r="F24" s="407"/>
      <c r="G24" s="407"/>
      <c r="H24" s="407"/>
      <c r="I24" s="407"/>
      <c r="J24" s="407"/>
      <c r="K24" s="407"/>
      <c r="L24" s="407"/>
      <c r="M24" s="407"/>
      <c r="N24" s="407"/>
      <c r="O24" s="407"/>
      <c r="P24" s="408"/>
      <c r="Q24" s="406" t="s">
        <v>91</v>
      </c>
      <c r="R24" s="407"/>
      <c r="S24" s="407"/>
      <c r="T24" s="407"/>
      <c r="U24" s="407"/>
      <c r="V24" s="407"/>
      <c r="W24" s="407"/>
      <c r="X24" s="408"/>
      <c r="Y24" s="406" t="s">
        <v>24</v>
      </c>
      <c r="Z24" s="407"/>
      <c r="AA24" s="407"/>
      <c r="AB24" s="408"/>
      <c r="AC24" s="406"/>
      <c r="AD24" s="407"/>
      <c r="AE24" s="407"/>
      <c r="AF24" s="407"/>
      <c r="AG24" s="407"/>
      <c r="AH24" s="407"/>
      <c r="AI24" s="407"/>
      <c r="AJ24" s="408"/>
      <c r="AK24" s="406"/>
      <c r="AL24" s="407"/>
      <c r="AM24" s="407"/>
      <c r="AN24" s="408"/>
      <c r="AO24" s="542"/>
      <c r="AP24" s="554"/>
      <c r="AQ24" s="586"/>
      <c r="AR24" s="588"/>
      <c r="AS24" s="590"/>
      <c r="BE24"/>
    </row>
    <row r="25" spans="2:57" ht="30" customHeight="1">
      <c r="B25" s="592"/>
      <c r="C25" s="532"/>
      <c r="D25" s="412"/>
      <c r="E25" s="413"/>
      <c r="F25" s="413"/>
      <c r="G25" s="413"/>
      <c r="H25" s="413"/>
      <c r="I25" s="413"/>
      <c r="J25" s="413"/>
      <c r="K25" s="413"/>
      <c r="L25" s="413"/>
      <c r="M25" s="413"/>
      <c r="N25" s="413"/>
      <c r="O25" s="413"/>
      <c r="P25" s="414"/>
      <c r="Q25" s="412"/>
      <c r="R25" s="413"/>
      <c r="S25" s="413"/>
      <c r="T25" s="413"/>
      <c r="U25" s="413"/>
      <c r="V25" s="413"/>
      <c r="W25" s="413"/>
      <c r="X25" s="414"/>
      <c r="Y25" s="412" t="s">
        <v>1356</v>
      </c>
      <c r="Z25" s="413"/>
      <c r="AA25" s="413"/>
      <c r="AB25" s="414"/>
      <c r="AC25" s="412"/>
      <c r="AD25" s="413"/>
      <c r="AE25" s="413"/>
      <c r="AF25" s="413"/>
      <c r="AG25" s="413"/>
      <c r="AH25" s="413"/>
      <c r="AI25" s="413"/>
      <c r="AJ25" s="414"/>
      <c r="AK25" s="412"/>
      <c r="AL25" s="413"/>
      <c r="AM25" s="413"/>
      <c r="AN25" s="414"/>
      <c r="AO25" s="545"/>
      <c r="AP25" s="556"/>
      <c r="AQ25" s="587"/>
      <c r="AR25" s="589"/>
      <c r="AS25" s="591"/>
      <c r="BE25"/>
    </row>
    <row r="26" spans="2:57">
      <c r="B26" s="592">
        <v>7</v>
      </c>
      <c r="C26" s="532"/>
      <c r="D26" s="406" t="s">
        <v>1351</v>
      </c>
      <c r="E26" s="407"/>
      <c r="F26" s="407"/>
      <c r="G26" s="407"/>
      <c r="H26" s="407"/>
      <c r="I26" s="407"/>
      <c r="J26" s="407"/>
      <c r="K26" s="407"/>
      <c r="L26" s="407"/>
      <c r="M26" s="407"/>
      <c r="N26" s="407"/>
      <c r="O26" s="407"/>
      <c r="P26" s="408"/>
      <c r="Q26" s="406" t="s">
        <v>91</v>
      </c>
      <c r="R26" s="407"/>
      <c r="S26" s="407"/>
      <c r="T26" s="407"/>
      <c r="U26" s="407"/>
      <c r="V26" s="407"/>
      <c r="W26" s="407"/>
      <c r="X26" s="408"/>
      <c r="Y26" s="406" t="s">
        <v>24</v>
      </c>
      <c r="Z26" s="407"/>
      <c r="AA26" s="407"/>
      <c r="AB26" s="408"/>
      <c r="AC26" s="406"/>
      <c r="AD26" s="407"/>
      <c r="AE26" s="407"/>
      <c r="AF26" s="407"/>
      <c r="AG26" s="407"/>
      <c r="AH26" s="407"/>
      <c r="AI26" s="407"/>
      <c r="AJ26" s="408"/>
      <c r="AK26" s="406"/>
      <c r="AL26" s="407"/>
      <c r="AM26" s="407"/>
      <c r="AN26" s="408"/>
      <c r="AO26" s="542"/>
      <c r="AP26" s="554"/>
      <c r="AQ26" s="586"/>
      <c r="AR26" s="588"/>
      <c r="AS26" s="590"/>
      <c r="BE26"/>
    </row>
    <row r="27" spans="2:57" ht="31.5" customHeight="1">
      <c r="B27" s="592"/>
      <c r="C27" s="532"/>
      <c r="D27" s="412"/>
      <c r="E27" s="413"/>
      <c r="F27" s="413"/>
      <c r="G27" s="413"/>
      <c r="H27" s="413"/>
      <c r="I27" s="413"/>
      <c r="J27" s="413"/>
      <c r="K27" s="413"/>
      <c r="L27" s="413"/>
      <c r="M27" s="413"/>
      <c r="N27" s="413"/>
      <c r="O27" s="413"/>
      <c r="P27" s="414"/>
      <c r="Q27" s="412"/>
      <c r="R27" s="413"/>
      <c r="S27" s="413"/>
      <c r="T27" s="413"/>
      <c r="U27" s="413"/>
      <c r="V27" s="413"/>
      <c r="W27" s="413"/>
      <c r="X27" s="414"/>
      <c r="Y27" s="412" t="s">
        <v>1358</v>
      </c>
      <c r="Z27" s="413"/>
      <c r="AA27" s="413"/>
      <c r="AB27" s="414"/>
      <c r="AC27" s="412"/>
      <c r="AD27" s="413"/>
      <c r="AE27" s="413"/>
      <c r="AF27" s="413"/>
      <c r="AG27" s="413"/>
      <c r="AH27" s="413"/>
      <c r="AI27" s="413"/>
      <c r="AJ27" s="414"/>
      <c r="AK27" s="412"/>
      <c r="AL27" s="413"/>
      <c r="AM27" s="413"/>
      <c r="AN27" s="414"/>
      <c r="AO27" s="545"/>
      <c r="AP27" s="556"/>
      <c r="AQ27" s="587"/>
      <c r="AR27" s="589"/>
      <c r="AS27" s="591"/>
      <c r="BE27"/>
    </row>
    <row r="28" spans="2:57">
      <c r="B28" s="592">
        <v>8</v>
      </c>
      <c r="C28" s="532"/>
      <c r="D28" s="406" t="s">
        <v>1352</v>
      </c>
      <c r="E28" s="407"/>
      <c r="F28" s="407"/>
      <c r="G28" s="407"/>
      <c r="H28" s="407"/>
      <c r="I28" s="407"/>
      <c r="J28" s="407"/>
      <c r="K28" s="407"/>
      <c r="L28" s="407"/>
      <c r="M28" s="407"/>
      <c r="N28" s="407"/>
      <c r="O28" s="407"/>
      <c r="P28" s="408"/>
      <c r="Q28" s="406" t="s">
        <v>91</v>
      </c>
      <c r="R28" s="407"/>
      <c r="S28" s="407"/>
      <c r="T28" s="407"/>
      <c r="U28" s="407"/>
      <c r="V28" s="407"/>
      <c r="W28" s="407"/>
      <c r="X28" s="408"/>
      <c r="Y28" s="406" t="s">
        <v>24</v>
      </c>
      <c r="Z28" s="407"/>
      <c r="AA28" s="407"/>
      <c r="AB28" s="408"/>
      <c r="AC28" s="406"/>
      <c r="AD28" s="407"/>
      <c r="AE28" s="407"/>
      <c r="AF28" s="407"/>
      <c r="AG28" s="407"/>
      <c r="AH28" s="407"/>
      <c r="AI28" s="407"/>
      <c r="AJ28" s="408"/>
      <c r="AK28" s="406"/>
      <c r="AL28" s="407"/>
      <c r="AM28" s="407"/>
      <c r="AN28" s="408"/>
      <c r="AO28" s="542"/>
      <c r="AP28" s="554"/>
      <c r="AQ28" s="586"/>
      <c r="AR28" s="588"/>
      <c r="AS28" s="590"/>
      <c r="BE28"/>
    </row>
    <row r="29" spans="2:57" ht="45" customHeight="1">
      <c r="B29" s="592"/>
      <c r="C29" s="532"/>
      <c r="D29" s="412"/>
      <c r="E29" s="413"/>
      <c r="F29" s="413"/>
      <c r="G29" s="413"/>
      <c r="H29" s="413"/>
      <c r="I29" s="413"/>
      <c r="J29" s="413"/>
      <c r="K29" s="413"/>
      <c r="L29" s="413"/>
      <c r="M29" s="413"/>
      <c r="N29" s="413"/>
      <c r="O29" s="413"/>
      <c r="P29" s="414"/>
      <c r="Q29" s="412"/>
      <c r="R29" s="413"/>
      <c r="S29" s="413"/>
      <c r="T29" s="413"/>
      <c r="U29" s="413"/>
      <c r="V29" s="413"/>
      <c r="W29" s="413"/>
      <c r="X29" s="414"/>
      <c r="Y29" s="412" t="s">
        <v>1359</v>
      </c>
      <c r="Z29" s="413"/>
      <c r="AA29" s="413"/>
      <c r="AB29" s="414"/>
      <c r="AC29" s="412"/>
      <c r="AD29" s="413"/>
      <c r="AE29" s="413"/>
      <c r="AF29" s="413"/>
      <c r="AG29" s="413"/>
      <c r="AH29" s="413"/>
      <c r="AI29" s="413"/>
      <c r="AJ29" s="414"/>
      <c r="AK29" s="412"/>
      <c r="AL29" s="413"/>
      <c r="AM29" s="413"/>
      <c r="AN29" s="414"/>
      <c r="AO29" s="545"/>
      <c r="AP29" s="556"/>
      <c r="AQ29" s="587"/>
      <c r="AR29" s="589"/>
      <c r="AS29" s="591"/>
      <c r="BE29"/>
    </row>
    <row r="30" spans="2:57">
      <c r="B30" s="592">
        <v>9</v>
      </c>
      <c r="C30" s="532"/>
      <c r="D30" s="406" t="s">
        <v>1353</v>
      </c>
      <c r="E30" s="407"/>
      <c r="F30" s="407"/>
      <c r="G30" s="407"/>
      <c r="H30" s="407"/>
      <c r="I30" s="407"/>
      <c r="J30" s="407"/>
      <c r="K30" s="407"/>
      <c r="L30" s="407"/>
      <c r="M30" s="407"/>
      <c r="N30" s="407"/>
      <c r="O30" s="407"/>
      <c r="P30" s="408"/>
      <c r="Q30" s="406" t="s">
        <v>91</v>
      </c>
      <c r="R30" s="407"/>
      <c r="S30" s="407"/>
      <c r="T30" s="407"/>
      <c r="U30" s="407"/>
      <c r="V30" s="407"/>
      <c r="W30" s="407"/>
      <c r="X30" s="408"/>
      <c r="Y30" s="406" t="s">
        <v>24</v>
      </c>
      <c r="Z30" s="407"/>
      <c r="AA30" s="407"/>
      <c r="AB30" s="408"/>
      <c r="AC30" s="406"/>
      <c r="AD30" s="407"/>
      <c r="AE30" s="407"/>
      <c r="AF30" s="407"/>
      <c r="AG30" s="407"/>
      <c r="AH30" s="407"/>
      <c r="AI30" s="407"/>
      <c r="AJ30" s="408"/>
      <c r="AK30" s="406"/>
      <c r="AL30" s="407"/>
      <c r="AM30" s="407"/>
      <c r="AN30" s="408"/>
      <c r="AO30" s="542"/>
      <c r="AP30" s="554"/>
      <c r="AQ30" s="586"/>
      <c r="AR30" s="588"/>
      <c r="AS30" s="590"/>
      <c r="BE30"/>
    </row>
    <row r="31" spans="2:57" ht="33.75" customHeight="1">
      <c r="B31" s="592"/>
      <c r="C31" s="532"/>
      <c r="D31" s="412"/>
      <c r="E31" s="413"/>
      <c r="F31" s="413"/>
      <c r="G31" s="413"/>
      <c r="H31" s="413"/>
      <c r="I31" s="413"/>
      <c r="J31" s="413"/>
      <c r="K31" s="413"/>
      <c r="L31" s="413"/>
      <c r="M31" s="413"/>
      <c r="N31" s="413"/>
      <c r="O31" s="413"/>
      <c r="P31" s="414"/>
      <c r="Q31" s="412"/>
      <c r="R31" s="413"/>
      <c r="S31" s="413"/>
      <c r="T31" s="413"/>
      <c r="U31" s="413"/>
      <c r="V31" s="413"/>
      <c r="W31" s="413"/>
      <c r="X31" s="414"/>
      <c r="Y31" s="412" t="s">
        <v>1358</v>
      </c>
      <c r="Z31" s="413"/>
      <c r="AA31" s="413"/>
      <c r="AB31" s="414"/>
      <c r="AC31" s="412"/>
      <c r="AD31" s="413"/>
      <c r="AE31" s="413"/>
      <c r="AF31" s="413"/>
      <c r="AG31" s="413"/>
      <c r="AH31" s="413"/>
      <c r="AI31" s="413"/>
      <c r="AJ31" s="414"/>
      <c r="AK31" s="412"/>
      <c r="AL31" s="413"/>
      <c r="AM31" s="413"/>
      <c r="AN31" s="414"/>
      <c r="AO31" s="545"/>
      <c r="AP31" s="556"/>
      <c r="AQ31" s="587"/>
      <c r="AR31" s="589"/>
      <c r="AS31" s="591"/>
      <c r="BE31"/>
    </row>
    <row r="32" spans="2:57">
      <c r="B32" s="592">
        <v>10</v>
      </c>
      <c r="C32" s="532"/>
      <c r="D32" s="406" t="s">
        <v>1354</v>
      </c>
      <c r="E32" s="407"/>
      <c r="F32" s="407"/>
      <c r="G32" s="407"/>
      <c r="H32" s="407"/>
      <c r="I32" s="407"/>
      <c r="J32" s="407"/>
      <c r="K32" s="407"/>
      <c r="L32" s="407"/>
      <c r="M32" s="407"/>
      <c r="N32" s="407"/>
      <c r="O32" s="407"/>
      <c r="P32" s="408"/>
      <c r="Q32" s="406" t="s">
        <v>91</v>
      </c>
      <c r="R32" s="407"/>
      <c r="S32" s="407"/>
      <c r="T32" s="407"/>
      <c r="U32" s="407"/>
      <c r="V32" s="407"/>
      <c r="W32" s="407"/>
      <c r="X32" s="408"/>
      <c r="Y32" s="406" t="s">
        <v>24</v>
      </c>
      <c r="Z32" s="407"/>
      <c r="AA32" s="407"/>
      <c r="AB32" s="408"/>
      <c r="AC32" s="406"/>
      <c r="AD32" s="407"/>
      <c r="AE32" s="407"/>
      <c r="AF32" s="407"/>
      <c r="AG32" s="407"/>
      <c r="AH32" s="407"/>
      <c r="AI32" s="407"/>
      <c r="AJ32" s="408"/>
      <c r="AK32" s="406"/>
      <c r="AL32" s="407"/>
      <c r="AM32" s="407"/>
      <c r="AN32" s="408"/>
      <c r="AO32" s="542"/>
      <c r="AP32" s="554"/>
      <c r="AQ32" s="586"/>
      <c r="AR32" s="588"/>
      <c r="AS32" s="590"/>
      <c r="BE32"/>
    </row>
    <row r="33" spans="2:57" ht="45" customHeight="1">
      <c r="B33" s="592"/>
      <c r="C33" s="532"/>
      <c r="D33" s="412"/>
      <c r="E33" s="413"/>
      <c r="F33" s="413"/>
      <c r="G33" s="413"/>
      <c r="H33" s="413"/>
      <c r="I33" s="413"/>
      <c r="J33" s="413"/>
      <c r="K33" s="413"/>
      <c r="L33" s="413"/>
      <c r="M33" s="413"/>
      <c r="N33" s="413"/>
      <c r="O33" s="413"/>
      <c r="P33" s="414"/>
      <c r="Q33" s="412"/>
      <c r="R33" s="413"/>
      <c r="S33" s="413"/>
      <c r="T33" s="413"/>
      <c r="U33" s="413"/>
      <c r="V33" s="413"/>
      <c r="W33" s="413"/>
      <c r="X33" s="414"/>
      <c r="Y33" s="412" t="s">
        <v>1358</v>
      </c>
      <c r="Z33" s="413"/>
      <c r="AA33" s="413"/>
      <c r="AB33" s="414"/>
      <c r="AC33" s="412"/>
      <c r="AD33" s="413"/>
      <c r="AE33" s="413"/>
      <c r="AF33" s="413"/>
      <c r="AG33" s="413"/>
      <c r="AH33" s="413"/>
      <c r="AI33" s="413"/>
      <c r="AJ33" s="414"/>
      <c r="AK33" s="412"/>
      <c r="AL33" s="413"/>
      <c r="AM33" s="413"/>
      <c r="AN33" s="414"/>
      <c r="AO33" s="545"/>
      <c r="AP33" s="556"/>
      <c r="AQ33" s="587"/>
      <c r="AR33" s="589"/>
      <c r="AS33" s="591"/>
      <c r="BE33"/>
    </row>
    <row r="34" spans="2:57">
      <c r="B34" s="592">
        <v>11</v>
      </c>
      <c r="C34" s="532"/>
      <c r="D34" s="406" t="s">
        <v>1355</v>
      </c>
      <c r="E34" s="407"/>
      <c r="F34" s="407"/>
      <c r="G34" s="407"/>
      <c r="H34" s="407"/>
      <c r="I34" s="407"/>
      <c r="J34" s="407"/>
      <c r="K34" s="407"/>
      <c r="L34" s="407"/>
      <c r="M34" s="407"/>
      <c r="N34" s="407"/>
      <c r="O34" s="407"/>
      <c r="P34" s="408"/>
      <c r="Q34" s="409" t="s">
        <v>91</v>
      </c>
      <c r="R34" s="410"/>
      <c r="S34" s="410"/>
      <c r="T34" s="410"/>
      <c r="U34" s="410"/>
      <c r="V34" s="410"/>
      <c r="W34" s="410"/>
      <c r="X34" s="411"/>
      <c r="Y34" s="406" t="s">
        <v>24</v>
      </c>
      <c r="Z34" s="407"/>
      <c r="AA34" s="407"/>
      <c r="AB34" s="408"/>
      <c r="AC34" s="406"/>
      <c r="AD34" s="407"/>
      <c r="AE34" s="407"/>
      <c r="AF34" s="407"/>
      <c r="AG34" s="407"/>
      <c r="AH34" s="407"/>
      <c r="AI34" s="407"/>
      <c r="AJ34" s="408"/>
      <c r="AK34" s="406"/>
      <c r="AL34" s="407"/>
      <c r="AM34" s="407"/>
      <c r="AN34" s="408"/>
      <c r="AO34" s="542"/>
      <c r="AP34" s="554"/>
      <c r="AQ34" s="586"/>
      <c r="AR34" s="588"/>
      <c r="AS34" s="590"/>
      <c r="BE34"/>
    </row>
    <row r="35" spans="2:57" ht="31.5" customHeight="1" thickBo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t="s">
        <v>1358</v>
      </c>
      <c r="Z35" s="413"/>
      <c r="AA35" s="413"/>
      <c r="AB35" s="414"/>
      <c r="AC35" s="412"/>
      <c r="AD35" s="413"/>
      <c r="AE35" s="413"/>
      <c r="AF35" s="413"/>
      <c r="AG35" s="413"/>
      <c r="AH35" s="413"/>
      <c r="AI35" s="413"/>
      <c r="AJ35" s="414"/>
      <c r="AK35" s="412"/>
      <c r="AL35" s="413"/>
      <c r="AM35" s="413"/>
      <c r="AN35" s="414"/>
      <c r="AO35" s="545"/>
      <c r="AP35" s="556"/>
      <c r="AQ35" s="587"/>
      <c r="AR35" s="589"/>
      <c r="AS35" s="591"/>
      <c r="BE35"/>
    </row>
    <row r="36" spans="2:57" ht="22.5" hidden="1" customHeight="1">
      <c r="B36" s="592">
        <v>14</v>
      </c>
      <c r="C36" s="532"/>
      <c r="D36" s="406"/>
      <c r="E36" s="407"/>
      <c r="F36" s="407"/>
      <c r="G36" s="407"/>
      <c r="H36" s="407"/>
      <c r="I36" s="407"/>
      <c r="J36" s="407"/>
      <c r="K36" s="407"/>
      <c r="L36" s="407"/>
      <c r="M36" s="407"/>
      <c r="N36" s="407"/>
      <c r="O36" s="407"/>
      <c r="P36" s="408"/>
      <c r="Q36" s="409"/>
      <c r="R36" s="410"/>
      <c r="S36" s="410"/>
      <c r="T36" s="410"/>
      <c r="U36" s="410"/>
      <c r="V36" s="410"/>
      <c r="W36" s="410"/>
      <c r="X36" s="411"/>
      <c r="Y36" s="406"/>
      <c r="Z36" s="407"/>
      <c r="AA36" s="407"/>
      <c r="AB36" s="408"/>
      <c r="AC36" s="406"/>
      <c r="AD36" s="407"/>
      <c r="AE36" s="407"/>
      <c r="AF36" s="408"/>
      <c r="AG36" s="406"/>
      <c r="AH36" s="407"/>
      <c r="AI36" s="407"/>
      <c r="AJ36" s="408"/>
      <c r="AK36" s="406"/>
      <c r="AL36" s="407"/>
      <c r="AM36" s="407"/>
      <c r="AN36" s="408"/>
      <c r="AO36" s="542"/>
      <c r="AP36" s="554"/>
      <c r="AQ36" s="586"/>
      <c r="AR36" s="588"/>
      <c r="AS36" s="590"/>
      <c r="BE36"/>
    </row>
    <row r="37" spans="2:57" ht="31.5" hidden="1"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c r="Z37" s="413"/>
      <c r="AA37" s="413"/>
      <c r="AB37" s="414"/>
      <c r="AC37" s="412"/>
      <c r="AD37" s="413"/>
      <c r="AE37" s="413"/>
      <c r="AF37" s="414"/>
      <c r="AG37" s="412"/>
      <c r="AH37" s="413"/>
      <c r="AI37" s="413"/>
      <c r="AJ37" s="414"/>
      <c r="AK37" s="412"/>
      <c r="AL37" s="413"/>
      <c r="AM37" s="413"/>
      <c r="AN37" s="414"/>
      <c r="AO37" s="545"/>
      <c r="AP37" s="556"/>
      <c r="AQ37" s="587"/>
      <c r="AR37" s="589"/>
      <c r="AS37" s="591"/>
      <c r="BE37"/>
    </row>
    <row r="38" spans="2:57" ht="22.5" hidden="1" customHeight="1">
      <c r="B38" s="592">
        <v>15</v>
      </c>
      <c r="C38" s="532"/>
      <c r="D38" s="406"/>
      <c r="E38" s="407"/>
      <c r="F38" s="407"/>
      <c r="G38" s="407"/>
      <c r="H38" s="407"/>
      <c r="I38" s="407"/>
      <c r="J38" s="407"/>
      <c r="K38" s="407"/>
      <c r="L38" s="407"/>
      <c r="M38" s="407"/>
      <c r="N38" s="407"/>
      <c r="O38" s="407"/>
      <c r="P38" s="408"/>
      <c r="Q38" s="409"/>
      <c r="R38" s="410"/>
      <c r="S38" s="410"/>
      <c r="T38" s="410"/>
      <c r="U38" s="410"/>
      <c r="V38" s="410"/>
      <c r="W38" s="410"/>
      <c r="X38" s="411"/>
      <c r="Y38" s="406"/>
      <c r="Z38" s="407"/>
      <c r="AA38" s="407"/>
      <c r="AB38" s="408"/>
      <c r="AC38" s="406"/>
      <c r="AD38" s="407"/>
      <c r="AE38" s="407"/>
      <c r="AF38" s="408"/>
      <c r="AG38" s="406"/>
      <c r="AH38" s="407"/>
      <c r="AI38" s="407"/>
      <c r="AJ38" s="408"/>
      <c r="AK38" s="406"/>
      <c r="AL38" s="407"/>
      <c r="AM38" s="407"/>
      <c r="AN38" s="408"/>
      <c r="AO38" s="542"/>
      <c r="AP38" s="554"/>
      <c r="AQ38" s="586"/>
      <c r="AR38" s="588"/>
      <c r="AS38" s="590"/>
      <c r="BE38"/>
    </row>
    <row r="39" spans="2:57" ht="31.5" hidden="1"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c r="Z39" s="413"/>
      <c r="AA39" s="413"/>
      <c r="AB39" s="414"/>
      <c r="AC39" s="412"/>
      <c r="AD39" s="413"/>
      <c r="AE39" s="413"/>
      <c r="AF39" s="414"/>
      <c r="AG39" s="412"/>
      <c r="AH39" s="413"/>
      <c r="AI39" s="413"/>
      <c r="AJ39" s="414"/>
      <c r="AK39" s="412"/>
      <c r="AL39" s="413"/>
      <c r="AM39" s="413"/>
      <c r="AN39" s="414"/>
      <c r="AO39" s="545"/>
      <c r="AP39" s="556"/>
      <c r="AQ39" s="587"/>
      <c r="AR39" s="589"/>
      <c r="AS39" s="591"/>
      <c r="BE39"/>
    </row>
    <row r="40" spans="2:57" ht="22.5" hidden="1" customHeight="1">
      <c r="B40" s="592">
        <v>16</v>
      </c>
      <c r="C40" s="532"/>
      <c r="D40" s="406"/>
      <c r="E40" s="407"/>
      <c r="F40" s="407"/>
      <c r="G40" s="407"/>
      <c r="H40" s="407"/>
      <c r="I40" s="407"/>
      <c r="J40" s="407"/>
      <c r="K40" s="407"/>
      <c r="L40" s="407"/>
      <c r="M40" s="407"/>
      <c r="N40" s="407"/>
      <c r="O40" s="407"/>
      <c r="P40" s="408"/>
      <c r="Q40" s="409"/>
      <c r="R40" s="410"/>
      <c r="S40" s="410"/>
      <c r="T40" s="410"/>
      <c r="U40" s="410"/>
      <c r="V40" s="410"/>
      <c r="W40" s="410"/>
      <c r="X40" s="411"/>
      <c r="Y40" s="406"/>
      <c r="Z40" s="407"/>
      <c r="AA40" s="407"/>
      <c r="AB40" s="408"/>
      <c r="AC40" s="406"/>
      <c r="AD40" s="407"/>
      <c r="AE40" s="407"/>
      <c r="AF40" s="408"/>
      <c r="AG40" s="406"/>
      <c r="AH40" s="407"/>
      <c r="AI40" s="407"/>
      <c r="AJ40" s="408"/>
      <c r="AK40" s="406"/>
      <c r="AL40" s="407"/>
      <c r="AM40" s="407"/>
      <c r="AN40" s="408"/>
      <c r="AO40" s="542"/>
      <c r="AP40" s="554"/>
      <c r="AQ40" s="586"/>
      <c r="AR40" s="588"/>
      <c r="AS40" s="590"/>
      <c r="BE40"/>
    </row>
    <row r="41" spans="2:57" ht="31.5" hidden="1"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c r="Z41" s="413"/>
      <c r="AA41" s="413"/>
      <c r="AB41" s="414"/>
      <c r="AC41" s="412"/>
      <c r="AD41" s="413"/>
      <c r="AE41" s="413"/>
      <c r="AF41" s="414"/>
      <c r="AG41" s="412"/>
      <c r="AH41" s="413"/>
      <c r="AI41" s="413"/>
      <c r="AJ41" s="414"/>
      <c r="AK41" s="412"/>
      <c r="AL41" s="413"/>
      <c r="AM41" s="413"/>
      <c r="AN41" s="414"/>
      <c r="AO41" s="545"/>
      <c r="AP41" s="556"/>
      <c r="AQ41" s="587"/>
      <c r="AR41" s="589"/>
      <c r="AS41" s="591"/>
      <c r="BE41"/>
    </row>
    <row r="42" spans="2:57" ht="22.5" hidden="1" customHeight="1">
      <c r="B42" s="592">
        <v>17</v>
      </c>
      <c r="C42" s="532"/>
      <c r="D42" s="406"/>
      <c r="E42" s="407"/>
      <c r="F42" s="407"/>
      <c r="G42" s="407"/>
      <c r="H42" s="407"/>
      <c r="I42" s="407"/>
      <c r="J42" s="407"/>
      <c r="K42" s="407"/>
      <c r="L42" s="407"/>
      <c r="M42" s="407"/>
      <c r="N42" s="407"/>
      <c r="O42" s="407"/>
      <c r="P42" s="408"/>
      <c r="Q42" s="409"/>
      <c r="R42" s="410"/>
      <c r="S42" s="410"/>
      <c r="T42" s="410"/>
      <c r="U42" s="410"/>
      <c r="V42" s="410"/>
      <c r="W42" s="410"/>
      <c r="X42" s="411"/>
      <c r="Y42" s="406"/>
      <c r="Z42" s="407"/>
      <c r="AA42" s="407"/>
      <c r="AB42" s="408"/>
      <c r="AC42" s="406"/>
      <c r="AD42" s="407"/>
      <c r="AE42" s="407"/>
      <c r="AF42" s="408"/>
      <c r="AG42" s="406"/>
      <c r="AH42" s="407"/>
      <c r="AI42" s="407"/>
      <c r="AJ42" s="408"/>
      <c r="AK42" s="406"/>
      <c r="AL42" s="407"/>
      <c r="AM42" s="407"/>
      <c r="AN42" s="408"/>
      <c r="AO42" s="542"/>
      <c r="AP42" s="554"/>
      <c r="AQ42" s="586"/>
      <c r="AR42" s="588"/>
      <c r="AS42" s="590"/>
      <c r="BE42"/>
    </row>
    <row r="43" spans="2:57" ht="31.5" hidden="1"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c r="Z43" s="413"/>
      <c r="AA43" s="413"/>
      <c r="AB43" s="414"/>
      <c r="AC43" s="412"/>
      <c r="AD43" s="413"/>
      <c r="AE43" s="413"/>
      <c r="AF43" s="414"/>
      <c r="AG43" s="412"/>
      <c r="AH43" s="413"/>
      <c r="AI43" s="413"/>
      <c r="AJ43" s="414"/>
      <c r="AK43" s="412"/>
      <c r="AL43" s="413"/>
      <c r="AM43" s="413"/>
      <c r="AN43" s="414"/>
      <c r="AO43" s="545"/>
      <c r="AP43" s="556"/>
      <c r="AQ43" s="587"/>
      <c r="AR43" s="589"/>
      <c r="AS43" s="591"/>
      <c r="BE43"/>
    </row>
    <row r="44" spans="2:57" ht="22.5" hidden="1" customHeight="1">
      <c r="B44" s="592">
        <v>18</v>
      </c>
      <c r="C44" s="532"/>
      <c r="D44" s="406"/>
      <c r="E44" s="407"/>
      <c r="F44" s="407"/>
      <c r="G44" s="407"/>
      <c r="H44" s="407"/>
      <c r="I44" s="407"/>
      <c r="J44" s="407"/>
      <c r="K44" s="407"/>
      <c r="L44" s="407"/>
      <c r="M44" s="407"/>
      <c r="N44" s="407"/>
      <c r="O44" s="407"/>
      <c r="P44" s="408"/>
      <c r="Q44" s="409"/>
      <c r="R44" s="410"/>
      <c r="S44" s="410"/>
      <c r="T44" s="410"/>
      <c r="U44" s="410"/>
      <c r="V44" s="410"/>
      <c r="W44" s="410"/>
      <c r="X44" s="411"/>
      <c r="Y44" s="406"/>
      <c r="Z44" s="407"/>
      <c r="AA44" s="407"/>
      <c r="AB44" s="408"/>
      <c r="AC44" s="406"/>
      <c r="AD44" s="407"/>
      <c r="AE44" s="407"/>
      <c r="AF44" s="408"/>
      <c r="AG44" s="406"/>
      <c r="AH44" s="407"/>
      <c r="AI44" s="407"/>
      <c r="AJ44" s="408"/>
      <c r="AK44" s="406"/>
      <c r="AL44" s="407"/>
      <c r="AM44" s="407"/>
      <c r="AN44" s="408"/>
      <c r="AO44" s="542"/>
      <c r="AP44" s="554"/>
      <c r="AQ44" s="586"/>
      <c r="AR44" s="588"/>
      <c r="AS44" s="590"/>
      <c r="BE44"/>
    </row>
    <row r="45" spans="2:57" ht="31.5" hidden="1"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c r="Z45" s="413"/>
      <c r="AA45" s="413"/>
      <c r="AB45" s="414"/>
      <c r="AC45" s="412"/>
      <c r="AD45" s="413"/>
      <c r="AE45" s="413"/>
      <c r="AF45" s="414"/>
      <c r="AG45" s="412"/>
      <c r="AH45" s="413"/>
      <c r="AI45" s="413"/>
      <c r="AJ45" s="414"/>
      <c r="AK45" s="412"/>
      <c r="AL45" s="413"/>
      <c r="AM45" s="413"/>
      <c r="AN45" s="414"/>
      <c r="AO45" s="545"/>
      <c r="AP45" s="556"/>
      <c r="AQ45" s="587"/>
      <c r="AR45" s="589"/>
      <c r="AS45" s="591"/>
      <c r="BE45"/>
    </row>
    <row r="46" spans="2:57" ht="22.5" hidden="1" customHeight="1">
      <c r="B46" s="592">
        <v>19</v>
      </c>
      <c r="C46" s="532"/>
      <c r="D46" s="406"/>
      <c r="E46" s="407"/>
      <c r="F46" s="407"/>
      <c r="G46" s="407"/>
      <c r="H46" s="407"/>
      <c r="I46" s="407"/>
      <c r="J46" s="407"/>
      <c r="K46" s="407"/>
      <c r="L46" s="407"/>
      <c r="M46" s="407"/>
      <c r="N46" s="407"/>
      <c r="O46" s="407"/>
      <c r="P46" s="408"/>
      <c r="Q46" s="409"/>
      <c r="R46" s="410"/>
      <c r="S46" s="410"/>
      <c r="T46" s="410"/>
      <c r="U46" s="410"/>
      <c r="V46" s="410"/>
      <c r="W46" s="410"/>
      <c r="X46" s="411"/>
      <c r="Y46" s="406"/>
      <c r="Z46" s="407"/>
      <c r="AA46" s="407"/>
      <c r="AB46" s="408"/>
      <c r="AC46" s="406"/>
      <c r="AD46" s="407"/>
      <c r="AE46" s="407"/>
      <c r="AF46" s="408"/>
      <c r="AG46" s="406"/>
      <c r="AH46" s="407"/>
      <c r="AI46" s="407"/>
      <c r="AJ46" s="408"/>
      <c r="AK46" s="406"/>
      <c r="AL46" s="407"/>
      <c r="AM46" s="407"/>
      <c r="AN46" s="408"/>
      <c r="AO46" s="542"/>
      <c r="AP46" s="554"/>
      <c r="AQ46" s="586"/>
      <c r="AR46" s="588"/>
      <c r="AS46" s="590"/>
      <c r="BE46"/>
    </row>
    <row r="47" spans="2:57" ht="31.5" hidden="1"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c r="Z47" s="413"/>
      <c r="AA47" s="413"/>
      <c r="AB47" s="414"/>
      <c r="AC47" s="412"/>
      <c r="AD47" s="413"/>
      <c r="AE47" s="413"/>
      <c r="AF47" s="414"/>
      <c r="AG47" s="412"/>
      <c r="AH47" s="413"/>
      <c r="AI47" s="413"/>
      <c r="AJ47" s="414"/>
      <c r="AK47" s="412"/>
      <c r="AL47" s="413"/>
      <c r="AM47" s="413"/>
      <c r="AN47" s="414"/>
      <c r="AO47" s="545"/>
      <c r="AP47" s="556"/>
      <c r="AQ47" s="587"/>
      <c r="AR47" s="589"/>
      <c r="AS47" s="591"/>
      <c r="BE47"/>
    </row>
    <row r="48" spans="2:57" ht="22.5" hidden="1" customHeight="1">
      <c r="B48" s="592">
        <v>20</v>
      </c>
      <c r="C48" s="532"/>
      <c r="D48" s="406"/>
      <c r="E48" s="407"/>
      <c r="F48" s="407"/>
      <c r="G48" s="407"/>
      <c r="H48" s="407"/>
      <c r="I48" s="407"/>
      <c r="J48" s="407"/>
      <c r="K48" s="407"/>
      <c r="L48" s="407"/>
      <c r="M48" s="407"/>
      <c r="N48" s="407"/>
      <c r="O48" s="407"/>
      <c r="P48" s="408"/>
      <c r="Q48" s="409"/>
      <c r="R48" s="410"/>
      <c r="S48" s="410"/>
      <c r="T48" s="410"/>
      <c r="U48" s="410"/>
      <c r="V48" s="410"/>
      <c r="W48" s="410"/>
      <c r="X48" s="411"/>
      <c r="Y48" s="406"/>
      <c r="Z48" s="407"/>
      <c r="AA48" s="407"/>
      <c r="AB48" s="408"/>
      <c r="AC48" s="406"/>
      <c r="AD48" s="407"/>
      <c r="AE48" s="407"/>
      <c r="AF48" s="408"/>
      <c r="AG48" s="406"/>
      <c r="AH48" s="407"/>
      <c r="AI48" s="407"/>
      <c r="AJ48" s="408"/>
      <c r="AK48" s="406"/>
      <c r="AL48" s="407"/>
      <c r="AM48" s="407"/>
      <c r="AN48" s="408"/>
      <c r="AO48" s="542"/>
      <c r="AP48" s="554"/>
      <c r="AQ48" s="586"/>
      <c r="AR48" s="588"/>
      <c r="AS48" s="590"/>
      <c r="BE48"/>
    </row>
    <row r="49" spans="2:57" ht="31.5" hidden="1"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c r="Z49" s="413"/>
      <c r="AA49" s="413"/>
      <c r="AB49" s="414"/>
      <c r="AC49" s="412"/>
      <c r="AD49" s="413"/>
      <c r="AE49" s="413"/>
      <c r="AF49" s="414"/>
      <c r="AG49" s="412"/>
      <c r="AH49" s="413"/>
      <c r="AI49" s="413"/>
      <c r="AJ49" s="414"/>
      <c r="AK49" s="412"/>
      <c r="AL49" s="413"/>
      <c r="AM49" s="413"/>
      <c r="AN49" s="414"/>
      <c r="AO49" s="545"/>
      <c r="AP49" s="556"/>
      <c r="AQ49" s="587"/>
      <c r="AR49" s="589"/>
      <c r="AS49" s="591"/>
      <c r="BE49"/>
    </row>
    <row r="50" spans="2:57" ht="22.5" hidden="1" customHeight="1">
      <c r="B50" s="592">
        <v>21</v>
      </c>
      <c r="C50" s="532"/>
      <c r="D50" s="406"/>
      <c r="E50" s="407"/>
      <c r="F50" s="407"/>
      <c r="G50" s="407"/>
      <c r="H50" s="407"/>
      <c r="I50" s="407"/>
      <c r="J50" s="407"/>
      <c r="K50" s="407"/>
      <c r="L50" s="407"/>
      <c r="M50" s="407"/>
      <c r="N50" s="407"/>
      <c r="O50" s="407"/>
      <c r="P50" s="408"/>
      <c r="Q50" s="409"/>
      <c r="R50" s="410"/>
      <c r="S50" s="410"/>
      <c r="T50" s="410"/>
      <c r="U50" s="410"/>
      <c r="V50" s="410"/>
      <c r="W50" s="410"/>
      <c r="X50" s="411"/>
      <c r="Y50" s="406"/>
      <c r="Z50" s="407"/>
      <c r="AA50" s="407"/>
      <c r="AB50" s="408"/>
      <c r="AC50" s="406"/>
      <c r="AD50" s="407"/>
      <c r="AE50" s="407"/>
      <c r="AF50" s="408"/>
      <c r="AG50" s="406"/>
      <c r="AH50" s="407"/>
      <c r="AI50" s="407"/>
      <c r="AJ50" s="408"/>
      <c r="AK50" s="406"/>
      <c r="AL50" s="407"/>
      <c r="AM50" s="407"/>
      <c r="AN50" s="408"/>
      <c r="AO50" s="542"/>
      <c r="AP50" s="554"/>
      <c r="AQ50" s="586"/>
      <c r="AR50" s="588"/>
      <c r="AS50" s="590"/>
      <c r="BE50"/>
    </row>
    <row r="51" spans="2:57" ht="31.5" hidden="1"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c r="Z51" s="413"/>
      <c r="AA51" s="413"/>
      <c r="AB51" s="414"/>
      <c r="AC51" s="412"/>
      <c r="AD51" s="413"/>
      <c r="AE51" s="413"/>
      <c r="AF51" s="414"/>
      <c r="AG51" s="412"/>
      <c r="AH51" s="413"/>
      <c r="AI51" s="413"/>
      <c r="AJ51" s="414"/>
      <c r="AK51" s="412"/>
      <c r="AL51" s="413"/>
      <c r="AM51" s="413"/>
      <c r="AN51" s="414"/>
      <c r="AO51" s="545"/>
      <c r="AP51" s="556"/>
      <c r="AQ51" s="587"/>
      <c r="AR51" s="589"/>
      <c r="AS51" s="591"/>
      <c r="BE51"/>
    </row>
    <row r="52" spans="2:57" ht="22.5" hidden="1" customHeight="1">
      <c r="B52" s="592">
        <v>22</v>
      </c>
      <c r="C52" s="532"/>
      <c r="D52" s="406"/>
      <c r="E52" s="407"/>
      <c r="F52" s="407"/>
      <c r="G52" s="407"/>
      <c r="H52" s="407"/>
      <c r="I52" s="407"/>
      <c r="J52" s="407"/>
      <c r="K52" s="407"/>
      <c r="L52" s="407"/>
      <c r="M52" s="407"/>
      <c r="N52" s="407"/>
      <c r="O52" s="407"/>
      <c r="P52" s="408"/>
      <c r="Q52" s="409"/>
      <c r="R52" s="410"/>
      <c r="S52" s="410"/>
      <c r="T52" s="410"/>
      <c r="U52" s="410"/>
      <c r="V52" s="410"/>
      <c r="W52" s="410"/>
      <c r="X52" s="411"/>
      <c r="Y52" s="406"/>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hidden="1"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hidden="1" customHeight="1">
      <c r="B54" s="592">
        <v>23</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hidden="1" customHeight="1">
      <c r="B56" s="592">
        <v>24</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31.5" hidden="1"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hidden="1" customHeight="1">
      <c r="B58" s="592">
        <v>25</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26</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27</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28</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29</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30</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thickBot="1">
      <c r="B69" s="610"/>
      <c r="C69" s="611"/>
      <c r="D69" s="581"/>
      <c r="E69" s="582"/>
      <c r="F69" s="582"/>
      <c r="G69" s="582"/>
      <c r="H69" s="582"/>
      <c r="I69" s="582"/>
      <c r="J69" s="582"/>
      <c r="K69" s="582"/>
      <c r="L69" s="582"/>
      <c r="M69" s="582"/>
      <c r="N69" s="582"/>
      <c r="O69" s="582"/>
      <c r="P69" s="583"/>
      <c r="Q69" s="412"/>
      <c r="R69" s="413"/>
      <c r="S69" s="413"/>
      <c r="T69" s="413"/>
      <c r="U69" s="413"/>
      <c r="V69" s="413"/>
      <c r="W69" s="413"/>
      <c r="X69" s="414"/>
      <c r="Y69" s="581"/>
      <c r="Z69" s="582"/>
      <c r="AA69" s="582"/>
      <c r="AB69" s="583"/>
      <c r="AC69" s="581"/>
      <c r="AD69" s="582"/>
      <c r="AE69" s="582"/>
      <c r="AF69" s="583"/>
      <c r="AG69" s="581"/>
      <c r="AH69" s="582"/>
      <c r="AI69" s="582"/>
      <c r="AJ69" s="583"/>
      <c r="AK69" s="581"/>
      <c r="AL69" s="582"/>
      <c r="AM69" s="582"/>
      <c r="AN69" s="583"/>
      <c r="AO69" s="481"/>
      <c r="AP69" s="606"/>
      <c r="AQ69" s="607"/>
      <c r="AR69" s="608"/>
      <c r="AS69" s="609"/>
      <c r="BE69"/>
    </row>
    <row r="70" spans="2:57" ht="15.75" hidden="1" thickBot="1">
      <c r="B70" s="612" t="s">
        <v>33</v>
      </c>
      <c r="C70" s="613"/>
      <c r="D70" s="613"/>
      <c r="E70" s="614"/>
      <c r="F70" s="615" t="s">
        <v>2</v>
      </c>
      <c r="G70" s="613"/>
      <c r="H70" s="613"/>
      <c r="I70" s="613"/>
      <c r="J70" s="613"/>
      <c r="K70" s="613"/>
      <c r="L70" s="613"/>
      <c r="M70" s="613"/>
      <c r="N70" s="613"/>
      <c r="O70" s="613"/>
      <c r="P70" s="613"/>
      <c r="Q70" s="613"/>
      <c r="R70" s="613"/>
      <c r="S70" s="613"/>
      <c r="T70" s="613"/>
      <c r="U70" s="614"/>
      <c r="V70" s="615" t="s">
        <v>3</v>
      </c>
      <c r="W70" s="613"/>
      <c r="X70" s="614"/>
      <c r="Y70" s="615" t="s">
        <v>34</v>
      </c>
      <c r="Z70" s="613"/>
      <c r="AA70" s="614"/>
      <c r="AB70" s="615" t="s">
        <v>35</v>
      </c>
      <c r="AC70" s="613"/>
      <c r="AD70" s="613"/>
      <c r="AE70" s="613"/>
      <c r="AF70" s="613"/>
      <c r="AG70" s="613"/>
      <c r="AH70" s="613"/>
      <c r="AI70" s="613"/>
      <c r="AJ70" s="613"/>
      <c r="AK70" s="613"/>
      <c r="AL70" s="613"/>
      <c r="AM70" s="613"/>
      <c r="AN70" s="613"/>
      <c r="AO70" s="613"/>
      <c r="AP70" s="613"/>
      <c r="AQ70" s="613"/>
      <c r="AR70" s="613"/>
      <c r="AS70" s="616"/>
      <c r="BE70"/>
    </row>
    <row r="71" spans="2:57" ht="24.75" hidden="1" customHeight="1">
      <c r="B71" s="617"/>
      <c r="C71" s="618"/>
      <c r="D71" s="618"/>
      <c r="E71" s="619"/>
      <c r="F71" s="620"/>
      <c r="G71" s="618"/>
      <c r="H71" s="618"/>
      <c r="I71" s="618"/>
      <c r="J71" s="618"/>
      <c r="K71" s="618"/>
      <c r="L71" s="618"/>
      <c r="M71" s="618"/>
      <c r="N71" s="618"/>
      <c r="O71" s="618"/>
      <c r="P71" s="618"/>
      <c r="Q71" s="618"/>
      <c r="R71" s="618"/>
      <c r="S71" s="618"/>
      <c r="T71" s="618"/>
      <c r="U71" s="619"/>
      <c r="V71" s="620"/>
      <c r="W71" s="618"/>
      <c r="X71" s="619"/>
      <c r="Y71" s="620"/>
      <c r="Z71" s="618"/>
      <c r="AA71" s="619"/>
      <c r="AB71" s="620"/>
      <c r="AC71" s="618"/>
      <c r="AD71" s="618"/>
      <c r="AE71" s="618"/>
      <c r="AF71" s="618"/>
      <c r="AG71" s="618"/>
      <c r="AH71" s="618"/>
      <c r="AI71" s="618"/>
      <c r="AJ71" s="618"/>
      <c r="AK71" s="618"/>
      <c r="AL71" s="618"/>
      <c r="AM71" s="618"/>
      <c r="AN71" s="618"/>
      <c r="AO71" s="618"/>
      <c r="AP71" s="618"/>
      <c r="AQ71" s="618"/>
      <c r="AR71" s="618"/>
      <c r="AS71" s="621"/>
      <c r="BE71"/>
    </row>
    <row r="72" spans="2:57" ht="24.75" hidden="1" customHeight="1">
      <c r="B72" s="622"/>
      <c r="C72" s="623"/>
      <c r="D72" s="623"/>
      <c r="E72" s="624"/>
      <c r="F72" s="625"/>
      <c r="G72" s="623"/>
      <c r="H72" s="623"/>
      <c r="I72" s="623"/>
      <c r="J72" s="623"/>
      <c r="K72" s="623"/>
      <c r="L72" s="623"/>
      <c r="M72" s="623"/>
      <c r="N72" s="623"/>
      <c r="O72" s="623"/>
      <c r="P72" s="623"/>
      <c r="Q72" s="623"/>
      <c r="R72" s="623"/>
      <c r="S72" s="623"/>
      <c r="T72" s="623"/>
      <c r="U72" s="624"/>
      <c r="V72" s="625"/>
      <c r="W72" s="623"/>
      <c r="X72" s="624"/>
      <c r="Y72" s="625"/>
      <c r="Z72" s="623"/>
      <c r="AA72" s="624"/>
      <c r="AB72" s="625"/>
      <c r="AC72" s="623"/>
      <c r="AD72" s="623"/>
      <c r="AE72" s="623"/>
      <c r="AF72" s="623"/>
      <c r="AG72" s="623"/>
      <c r="AH72" s="623"/>
      <c r="AI72" s="623"/>
      <c r="AJ72" s="623"/>
      <c r="AK72" s="623"/>
      <c r="AL72" s="623"/>
      <c r="AM72" s="623"/>
      <c r="AN72" s="623"/>
      <c r="AO72" s="623"/>
      <c r="AP72" s="623"/>
      <c r="AQ72" s="623"/>
      <c r="AR72" s="623"/>
      <c r="AS72" s="626"/>
      <c r="BE72"/>
    </row>
    <row r="73" spans="2:57" ht="46.5" hidden="1" customHeight="1">
      <c r="B73" s="622"/>
      <c r="C73" s="623"/>
      <c r="D73" s="623"/>
      <c r="E73" s="624"/>
      <c r="F73" s="625"/>
      <c r="G73" s="623"/>
      <c r="H73" s="623"/>
      <c r="I73" s="623"/>
      <c r="J73" s="623"/>
      <c r="K73" s="623"/>
      <c r="L73" s="623"/>
      <c r="M73" s="623"/>
      <c r="N73" s="623"/>
      <c r="O73" s="623"/>
      <c r="P73" s="623"/>
      <c r="Q73" s="623"/>
      <c r="R73" s="623"/>
      <c r="S73" s="623"/>
      <c r="T73" s="623"/>
      <c r="U73" s="624"/>
      <c r="V73" s="625"/>
      <c r="W73" s="623"/>
      <c r="X73" s="624"/>
      <c r="Y73" s="625"/>
      <c r="Z73" s="623"/>
      <c r="AA73" s="624"/>
      <c r="AB73" s="625"/>
      <c r="AC73" s="623"/>
      <c r="AD73" s="623"/>
      <c r="AE73" s="623"/>
      <c r="AF73" s="623"/>
      <c r="AG73" s="623"/>
      <c r="AH73" s="623"/>
      <c r="AI73" s="623"/>
      <c r="AJ73" s="623"/>
      <c r="AK73" s="623"/>
      <c r="AL73" s="623"/>
      <c r="AM73" s="623"/>
      <c r="AN73" s="623"/>
      <c r="AO73" s="623"/>
      <c r="AP73" s="623"/>
      <c r="AQ73" s="623"/>
      <c r="AR73" s="623"/>
      <c r="AS73" s="626"/>
      <c r="BE73"/>
    </row>
    <row r="74" spans="2:57" ht="46.5" hidden="1" customHeight="1">
      <c r="B74" s="622"/>
      <c r="C74" s="623"/>
      <c r="D74" s="623"/>
      <c r="E74" s="624"/>
      <c r="F74" s="625"/>
      <c r="G74" s="623"/>
      <c r="H74" s="623"/>
      <c r="I74" s="623"/>
      <c r="J74" s="623"/>
      <c r="K74" s="623"/>
      <c r="L74" s="623"/>
      <c r="M74" s="623"/>
      <c r="N74" s="623"/>
      <c r="O74" s="623"/>
      <c r="P74" s="623"/>
      <c r="Q74" s="623"/>
      <c r="R74" s="623"/>
      <c r="S74" s="623"/>
      <c r="T74" s="623"/>
      <c r="U74" s="624"/>
      <c r="V74" s="625"/>
      <c r="W74" s="623"/>
      <c r="X74" s="624"/>
      <c r="Y74" s="625"/>
      <c r="Z74" s="623"/>
      <c r="AA74" s="624"/>
      <c r="AB74" s="625"/>
      <c r="AC74" s="623"/>
      <c r="AD74" s="623"/>
      <c r="AE74" s="623"/>
      <c r="AF74" s="623"/>
      <c r="AG74" s="623"/>
      <c r="AH74" s="623"/>
      <c r="AI74" s="623"/>
      <c r="AJ74" s="623"/>
      <c r="AK74" s="623"/>
      <c r="AL74" s="623"/>
      <c r="AM74" s="623"/>
      <c r="AN74" s="623"/>
      <c r="AO74" s="623"/>
      <c r="AP74" s="623"/>
      <c r="AQ74" s="623"/>
      <c r="AR74" s="623"/>
      <c r="AS74" s="626"/>
      <c r="BE74"/>
    </row>
    <row r="75" spans="2:57" ht="24.75" hidden="1" customHeight="1">
      <c r="B75" s="622"/>
      <c r="C75" s="623"/>
      <c r="D75" s="623"/>
      <c r="E75" s="624"/>
      <c r="F75" s="625"/>
      <c r="G75" s="623"/>
      <c r="H75" s="623"/>
      <c r="I75" s="623"/>
      <c r="J75" s="623"/>
      <c r="K75" s="623"/>
      <c r="L75" s="623"/>
      <c r="M75" s="623"/>
      <c r="N75" s="623"/>
      <c r="O75" s="623"/>
      <c r="P75" s="623"/>
      <c r="Q75" s="623"/>
      <c r="R75" s="623"/>
      <c r="S75" s="623"/>
      <c r="T75" s="623"/>
      <c r="U75" s="624"/>
      <c r="V75" s="625"/>
      <c r="W75" s="623"/>
      <c r="X75" s="624"/>
      <c r="Y75" s="625"/>
      <c r="Z75" s="623"/>
      <c r="AA75" s="624"/>
      <c r="AB75" s="625"/>
      <c r="AC75" s="623"/>
      <c r="AD75" s="623"/>
      <c r="AE75" s="623"/>
      <c r="AF75" s="623"/>
      <c r="AG75" s="623"/>
      <c r="AH75" s="623"/>
      <c r="AI75" s="623"/>
      <c r="AJ75" s="623"/>
      <c r="AK75" s="623"/>
      <c r="AL75" s="623"/>
      <c r="AM75" s="623"/>
      <c r="AN75" s="623"/>
      <c r="AO75" s="623"/>
      <c r="AP75" s="623"/>
      <c r="AQ75" s="623"/>
      <c r="AR75" s="623"/>
      <c r="AS75" s="626"/>
      <c r="BE75"/>
    </row>
    <row r="76" spans="2:57" ht="24.75" hidden="1" customHeight="1" thickBot="1">
      <c r="B76" s="622"/>
      <c r="C76" s="623"/>
      <c r="D76" s="623"/>
      <c r="E76" s="624"/>
      <c r="F76" s="625"/>
      <c r="G76" s="623"/>
      <c r="H76" s="623"/>
      <c r="I76" s="623"/>
      <c r="J76" s="623"/>
      <c r="K76" s="623"/>
      <c r="L76" s="623"/>
      <c r="M76" s="623"/>
      <c r="N76" s="623"/>
      <c r="O76" s="623"/>
      <c r="P76" s="623"/>
      <c r="Q76" s="623"/>
      <c r="R76" s="623"/>
      <c r="S76" s="623"/>
      <c r="T76" s="623"/>
      <c r="U76" s="624"/>
      <c r="V76" s="625"/>
      <c r="W76" s="623"/>
      <c r="X76" s="624"/>
      <c r="Y76" s="625"/>
      <c r="Z76" s="623"/>
      <c r="AA76" s="624"/>
      <c r="AB76" s="625"/>
      <c r="AC76" s="623"/>
      <c r="AD76" s="623"/>
      <c r="AE76" s="623"/>
      <c r="AF76" s="623"/>
      <c r="AG76" s="623"/>
      <c r="AH76" s="623"/>
      <c r="AI76" s="623"/>
      <c r="AJ76" s="623"/>
      <c r="AK76" s="623"/>
      <c r="AL76" s="623"/>
      <c r="AM76" s="623"/>
      <c r="AN76" s="623"/>
      <c r="AO76" s="623"/>
      <c r="AP76" s="623"/>
      <c r="AQ76" s="623"/>
      <c r="AR76" s="623"/>
      <c r="AS76" s="626"/>
      <c r="BE76"/>
    </row>
    <row r="77" spans="2:57">
      <c r="B77" s="612" t="s">
        <v>36</v>
      </c>
      <c r="C77" s="613"/>
      <c r="D77" s="613"/>
      <c r="E77" s="613"/>
      <c r="F77" s="613"/>
      <c r="G77" s="613"/>
      <c r="H77" s="613"/>
      <c r="I77" s="613"/>
      <c r="J77" s="613"/>
      <c r="K77" s="613"/>
      <c r="L77" s="613"/>
      <c r="M77" s="613"/>
      <c r="N77" s="613"/>
      <c r="O77" s="613"/>
      <c r="P77" s="613"/>
      <c r="Q77" s="613"/>
      <c r="R77" s="613"/>
      <c r="S77" s="613"/>
      <c r="T77" s="613"/>
      <c r="U77" s="613"/>
      <c r="V77" s="613"/>
      <c r="W77" s="613"/>
      <c r="X77" s="613"/>
      <c r="Y77" s="613"/>
      <c r="Z77" s="613"/>
      <c r="AA77" s="613"/>
      <c r="AB77" s="613"/>
      <c r="AC77" s="613"/>
      <c r="AD77" s="613"/>
      <c r="AE77" s="613"/>
      <c r="AF77" s="613"/>
      <c r="AG77" s="613"/>
      <c r="AH77" s="613"/>
      <c r="AI77" s="613"/>
      <c r="AJ77" s="613"/>
      <c r="AK77" s="613"/>
      <c r="AL77" s="613"/>
      <c r="AM77" s="613"/>
      <c r="AN77" s="613"/>
      <c r="AO77" s="613"/>
      <c r="AP77" s="613"/>
      <c r="AQ77" s="613"/>
      <c r="AR77" s="613"/>
      <c r="AS77" s="616"/>
      <c r="BE77"/>
    </row>
    <row r="78" spans="2:57" ht="63" customHeight="1" thickBot="1">
      <c r="B78" s="672">
        <v>43466</v>
      </c>
      <c r="C78" s="673"/>
      <c r="D78" s="673"/>
      <c r="E78" s="673"/>
      <c r="F78" s="673"/>
      <c r="G78" s="673"/>
      <c r="H78" s="673"/>
      <c r="I78" s="673"/>
      <c r="J78" s="673"/>
      <c r="K78" s="673"/>
      <c r="L78" s="673"/>
      <c r="M78" s="673"/>
      <c r="N78" s="673"/>
      <c r="O78" s="673"/>
      <c r="P78" s="673"/>
      <c r="Q78" s="673"/>
      <c r="R78" s="673"/>
      <c r="S78" s="673"/>
      <c r="T78" s="673"/>
      <c r="U78" s="673"/>
      <c r="V78" s="673"/>
      <c r="W78" s="673"/>
      <c r="X78" s="673"/>
      <c r="Y78" s="673"/>
      <c r="Z78" s="673"/>
      <c r="AA78" s="673"/>
      <c r="AB78" s="673"/>
      <c r="AC78" s="673"/>
      <c r="AD78" s="673"/>
      <c r="AE78" s="673"/>
      <c r="AF78" s="673"/>
      <c r="AG78" s="673"/>
      <c r="AH78" s="673"/>
      <c r="AI78" s="673"/>
      <c r="AJ78" s="673"/>
      <c r="AK78" s="673"/>
      <c r="AL78" s="673"/>
      <c r="AM78" s="673"/>
      <c r="AN78" s="673"/>
      <c r="AO78" s="673"/>
      <c r="AP78" s="673"/>
      <c r="AQ78" s="673"/>
      <c r="AR78" s="673"/>
      <c r="AS78" s="674"/>
      <c r="BE78"/>
    </row>
    <row r="79" spans="2:57" ht="22.5" customHeight="1">
      <c r="B79" s="9"/>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c r="AR79" s="4"/>
      <c r="AS79" s="14"/>
      <c r="BE79"/>
    </row>
    <row r="80" spans="2:57" ht="46.5" customHeight="1">
      <c r="B80" s="10"/>
      <c r="C80" s="388" t="s">
        <v>44</v>
      </c>
      <c r="D80" s="386"/>
      <c r="E80" s="386"/>
      <c r="F80" s="386"/>
      <c r="G80" s="386"/>
      <c r="H80" s="386"/>
      <c r="I80" s="386"/>
      <c r="J80" s="386"/>
      <c r="K80" s="386"/>
      <c r="L80" s="386"/>
      <c r="M80" s="386"/>
      <c r="N80" s="386"/>
      <c r="O80" s="386"/>
      <c r="P80" s="386"/>
      <c r="Q80" s="386"/>
      <c r="R80" s="386"/>
      <c r="S80" s="386"/>
      <c r="T80" s="386"/>
      <c r="U80" s="386"/>
      <c r="V80" s="386"/>
      <c r="W80" s="387"/>
      <c r="X80" s="406" t="s">
        <v>1706</v>
      </c>
      <c r="Y80" s="407"/>
      <c r="Z80" s="407"/>
      <c r="AA80" s="407"/>
      <c r="AB80" s="407"/>
      <c r="AC80" s="407"/>
      <c r="AD80" s="407"/>
      <c r="AE80" s="407"/>
      <c r="AF80" s="407"/>
      <c r="AG80" s="407"/>
      <c r="AH80" s="407"/>
      <c r="AI80" s="407"/>
      <c r="AJ80" s="407"/>
      <c r="AK80" s="407"/>
      <c r="AL80" s="407"/>
      <c r="AM80" s="407"/>
      <c r="AN80" s="407"/>
      <c r="AO80" s="407"/>
      <c r="AP80" s="407"/>
      <c r="AQ80" s="407"/>
      <c r="AR80" s="408"/>
      <c r="AS80" s="8"/>
      <c r="BE80"/>
    </row>
    <row r="81" spans="2:57" ht="46.5" customHeight="1">
      <c r="B81" s="10"/>
      <c r="C81" s="473" t="s">
        <v>40</v>
      </c>
      <c r="D81" s="438"/>
      <c r="E81" s="438"/>
      <c r="F81" s="438"/>
      <c r="G81" s="438"/>
      <c r="H81" s="438"/>
      <c r="I81" s="449"/>
      <c r="J81" s="473" t="s">
        <v>41</v>
      </c>
      <c r="K81" s="438"/>
      <c r="L81" s="438"/>
      <c r="M81" s="438"/>
      <c r="N81" s="438"/>
      <c r="O81" s="438"/>
      <c r="P81" s="449"/>
      <c r="Q81" s="473" t="s">
        <v>42</v>
      </c>
      <c r="R81" s="438"/>
      <c r="S81" s="438"/>
      <c r="T81" s="438"/>
      <c r="U81" s="438"/>
      <c r="V81" s="438"/>
      <c r="W81" s="449"/>
      <c r="X81" s="473" t="s">
        <v>40</v>
      </c>
      <c r="Y81" s="438"/>
      <c r="Z81" s="438"/>
      <c r="AA81" s="438"/>
      <c r="AB81" s="438"/>
      <c r="AC81" s="438"/>
      <c r="AD81" s="449"/>
      <c r="AE81" s="473" t="s">
        <v>41</v>
      </c>
      <c r="AF81" s="438"/>
      <c r="AG81" s="438"/>
      <c r="AH81" s="438"/>
      <c r="AI81" s="438"/>
      <c r="AJ81" s="438"/>
      <c r="AK81" s="449"/>
      <c r="AL81" s="473" t="s">
        <v>42</v>
      </c>
      <c r="AM81" s="438"/>
      <c r="AN81" s="438"/>
      <c r="AO81" s="438"/>
      <c r="AP81" s="438"/>
      <c r="AQ81" s="438"/>
      <c r="AR81" s="449"/>
      <c r="AS81" s="11"/>
      <c r="BE81"/>
    </row>
    <row r="82" spans="2:57" ht="46.5" customHeight="1">
      <c r="B82" s="10"/>
      <c r="C82" s="517" t="str">
        <f>'Lot Register'!$U$13</f>
        <v>Jan van Wyk</v>
      </c>
      <c r="D82" s="518"/>
      <c r="E82" s="518"/>
      <c r="F82" s="518"/>
      <c r="G82" s="518"/>
      <c r="H82" s="518"/>
      <c r="I82" s="519"/>
      <c r="J82" s="517"/>
      <c r="K82" s="518"/>
      <c r="L82" s="518"/>
      <c r="M82" s="518"/>
      <c r="N82" s="518"/>
      <c r="O82" s="518"/>
      <c r="P82" s="519"/>
      <c r="Q82" s="520"/>
      <c r="R82" s="521"/>
      <c r="S82" s="521"/>
      <c r="T82" s="521"/>
      <c r="U82" s="521"/>
      <c r="V82" s="521"/>
      <c r="W82" s="522"/>
      <c r="X82" s="517" t="str">
        <f>'Lot Register'!$U$12</f>
        <v>TBA</v>
      </c>
      <c r="Y82" s="518"/>
      <c r="Z82" s="518"/>
      <c r="AA82" s="518"/>
      <c r="AB82" s="518"/>
      <c r="AC82" s="518"/>
      <c r="AD82" s="519"/>
      <c r="AE82" s="517"/>
      <c r="AF82" s="518"/>
      <c r="AG82" s="518"/>
      <c r="AH82" s="518"/>
      <c r="AI82" s="518"/>
      <c r="AJ82" s="518"/>
      <c r="AK82" s="519"/>
      <c r="AL82" s="520"/>
      <c r="AM82" s="521"/>
      <c r="AN82" s="521"/>
      <c r="AO82" s="521"/>
      <c r="AP82" s="521"/>
      <c r="AQ82" s="521"/>
      <c r="AR82" s="522"/>
      <c r="AS82" s="8"/>
      <c r="BE82"/>
    </row>
    <row r="83" spans="2:57" ht="22.5" customHeight="1" thickBot="1">
      <c r="B83" s="12"/>
      <c r="C83" s="13"/>
      <c r="D83" s="13"/>
      <c r="E83" s="13"/>
      <c r="F83" s="13"/>
      <c r="G83" s="13"/>
      <c r="H83" s="13"/>
      <c r="I83" s="13"/>
      <c r="J83" s="13"/>
      <c r="K83" s="13"/>
      <c r="L83" s="13"/>
      <c r="M83" s="13"/>
      <c r="N83" s="13"/>
      <c r="O83" s="13"/>
      <c r="P83" s="13"/>
      <c r="Q83" s="13"/>
      <c r="R83" s="13"/>
      <c r="S83" s="13"/>
      <c r="T83" s="13"/>
      <c r="U83" s="13"/>
      <c r="V83" s="13"/>
      <c r="W83" s="13"/>
      <c r="X83" s="13"/>
      <c r="Y83" s="13"/>
      <c r="Z83" s="13"/>
      <c r="AA83" s="13"/>
      <c r="AB83" s="13"/>
      <c r="AC83" s="13"/>
      <c r="AD83" s="13"/>
      <c r="AE83" s="13"/>
      <c r="AF83" s="13"/>
      <c r="AG83" s="13"/>
      <c r="AH83" s="13"/>
      <c r="AI83" s="13"/>
      <c r="AJ83" s="13"/>
      <c r="AK83" s="13"/>
      <c r="AL83" s="13"/>
      <c r="AM83" s="13"/>
      <c r="AN83" s="13"/>
      <c r="AO83" s="13"/>
      <c r="AP83" s="13"/>
      <c r="AQ83" s="13"/>
      <c r="AR83" s="13"/>
      <c r="AS83" s="15"/>
      <c r="BE83"/>
    </row>
    <row r="84" spans="2:57">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BE84"/>
    </row>
    <row r="85" spans="2:57">
      <c r="C85" s="5"/>
      <c r="D85" s="5"/>
      <c r="E85" s="5"/>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BE85"/>
    </row>
    <row r="86" spans="2:57">
      <c r="BE86"/>
    </row>
    <row r="87" spans="2:57">
      <c r="BE87"/>
    </row>
    <row r="88" spans="2:57">
      <c r="C88" s="7"/>
      <c r="BE88"/>
    </row>
    <row r="89" spans="2:57">
      <c r="C89" s="7"/>
      <c r="BE89"/>
    </row>
    <row r="90" spans="2:57">
      <c r="C90" s="7"/>
      <c r="BE90"/>
    </row>
    <row r="91" spans="2:57">
      <c r="C91" s="7"/>
      <c r="BE91"/>
    </row>
    <row r="92" spans="2:57">
      <c r="BE92"/>
    </row>
    <row r="93" spans="2:57">
      <c r="BE93"/>
    </row>
    <row r="94" spans="2:57">
      <c r="BE94"/>
    </row>
    <row r="95" spans="2:57">
      <c r="BE95"/>
    </row>
    <row r="96" spans="2:57">
      <c r="BE96"/>
    </row>
  </sheetData>
  <sheetProtection selectLockedCells="1" autoFilter="0"/>
  <mergeCells count="417">
    <mergeCell ref="AJ4:AS4"/>
    <mergeCell ref="AJ5:AS5"/>
    <mergeCell ref="AJ6:AS6"/>
    <mergeCell ref="AJ7:AS7"/>
    <mergeCell ref="AQ12:AS13"/>
    <mergeCell ref="Y13:AB13"/>
    <mergeCell ref="AK13:AN13"/>
    <mergeCell ref="AO12:AP13"/>
    <mergeCell ref="AF7:AI7"/>
    <mergeCell ref="AF8:AI8"/>
    <mergeCell ref="AJ8:AM11"/>
    <mergeCell ref="AF10:AI10"/>
    <mergeCell ref="AF11:AI11"/>
    <mergeCell ref="AC13:AJ13"/>
    <mergeCell ref="J4:Z5"/>
    <mergeCell ref="AA4:AE4"/>
    <mergeCell ref="AF4:AI4"/>
    <mergeCell ref="AA5:AE5"/>
    <mergeCell ref="AF5:AI5"/>
    <mergeCell ref="J6:L7"/>
    <mergeCell ref="M6:P9"/>
    <mergeCell ref="Q6:AE9"/>
    <mergeCell ref="AF6:AI6"/>
    <mergeCell ref="J8:J9"/>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K8:K9"/>
    <mergeCell ref="L8:L9"/>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AK18:AN19"/>
    <mergeCell ref="AO18:AP19"/>
    <mergeCell ref="AQ18:AQ19"/>
    <mergeCell ref="AR18:AR19"/>
    <mergeCell ref="AS18:AS19"/>
    <mergeCell ref="Y19:AB19"/>
    <mergeCell ref="B18:C19"/>
    <mergeCell ref="D18:P19"/>
    <mergeCell ref="Q18:X19"/>
    <mergeCell ref="Y18:AB18"/>
    <mergeCell ref="AC18:AJ19"/>
    <mergeCell ref="AK20:AN21"/>
    <mergeCell ref="AO20:AP21"/>
    <mergeCell ref="AQ20:AQ21"/>
    <mergeCell ref="AR20:AR21"/>
    <mergeCell ref="AS20:AS21"/>
    <mergeCell ref="B20:C21"/>
    <mergeCell ref="D20:P21"/>
    <mergeCell ref="Q20:X21"/>
    <mergeCell ref="Y20:AB20"/>
    <mergeCell ref="Y21:AB21"/>
    <mergeCell ref="AC20:AJ21"/>
    <mergeCell ref="AK22:AN23"/>
    <mergeCell ref="AO22:AP23"/>
    <mergeCell ref="AQ22:AQ23"/>
    <mergeCell ref="AR22:AR23"/>
    <mergeCell ref="AS22:AS23"/>
    <mergeCell ref="B22:C23"/>
    <mergeCell ref="D22:P23"/>
    <mergeCell ref="Q22:X23"/>
    <mergeCell ref="Y22:AB22"/>
    <mergeCell ref="Y23:AB23"/>
    <mergeCell ref="AC22:AJ23"/>
    <mergeCell ref="AK24:AN25"/>
    <mergeCell ref="AO24:AP25"/>
    <mergeCell ref="AQ24:AQ25"/>
    <mergeCell ref="AR24:AR25"/>
    <mergeCell ref="AS24:AS25"/>
    <mergeCell ref="B24:C25"/>
    <mergeCell ref="D24:P25"/>
    <mergeCell ref="Q24:X25"/>
    <mergeCell ref="Y24:AB24"/>
    <mergeCell ref="Y25:AB25"/>
    <mergeCell ref="AC24:AJ25"/>
    <mergeCell ref="AK26:AN27"/>
    <mergeCell ref="AO26:AP27"/>
    <mergeCell ref="AQ26:AQ27"/>
    <mergeCell ref="AR26:AR27"/>
    <mergeCell ref="AS26:AS27"/>
    <mergeCell ref="B26:C27"/>
    <mergeCell ref="D26:P27"/>
    <mergeCell ref="Q26:X27"/>
    <mergeCell ref="Y26:AB26"/>
    <mergeCell ref="Y27:AB27"/>
    <mergeCell ref="AC26:AJ27"/>
    <mergeCell ref="AK28:AN29"/>
    <mergeCell ref="AO28:AP29"/>
    <mergeCell ref="AQ28:AQ29"/>
    <mergeCell ref="AR28:AR29"/>
    <mergeCell ref="AS28:AS29"/>
    <mergeCell ref="B28:C29"/>
    <mergeCell ref="D28:P29"/>
    <mergeCell ref="Q28:X29"/>
    <mergeCell ref="Y28:AB28"/>
    <mergeCell ref="Y29:AB29"/>
    <mergeCell ref="AC28:AJ29"/>
    <mergeCell ref="AK30:AN31"/>
    <mergeCell ref="AO30:AP31"/>
    <mergeCell ref="AQ30:AQ31"/>
    <mergeCell ref="AR30:AR31"/>
    <mergeCell ref="AS30:AS31"/>
    <mergeCell ref="B30:C31"/>
    <mergeCell ref="D30:P31"/>
    <mergeCell ref="Q30:X31"/>
    <mergeCell ref="Y30:AB30"/>
    <mergeCell ref="Y31:AB31"/>
    <mergeCell ref="AC30:AJ31"/>
    <mergeCell ref="AK32:AN33"/>
    <mergeCell ref="AO32:AP33"/>
    <mergeCell ref="AQ32:AQ33"/>
    <mergeCell ref="AR32:AR33"/>
    <mergeCell ref="AS32:AS33"/>
    <mergeCell ref="B32:C33"/>
    <mergeCell ref="D32:P33"/>
    <mergeCell ref="Q32:X33"/>
    <mergeCell ref="Y32:AB32"/>
    <mergeCell ref="Y33:AB33"/>
    <mergeCell ref="AC32:AJ33"/>
    <mergeCell ref="AK34:AN35"/>
    <mergeCell ref="AO34:AP35"/>
    <mergeCell ref="AQ34:AQ35"/>
    <mergeCell ref="AR34:AR35"/>
    <mergeCell ref="AS34:AS35"/>
    <mergeCell ref="Y35:AB35"/>
    <mergeCell ref="B34:C35"/>
    <mergeCell ref="D34:P35"/>
    <mergeCell ref="Q34:X35"/>
    <mergeCell ref="Y34:AB34"/>
    <mergeCell ref="AC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B70:E70"/>
    <mergeCell ref="F70:U70"/>
    <mergeCell ref="V70:X70"/>
    <mergeCell ref="Y70:AA70"/>
    <mergeCell ref="AB70:AS70"/>
    <mergeCell ref="B71:E71"/>
    <mergeCell ref="F71:U71"/>
    <mergeCell ref="V71:X71"/>
    <mergeCell ref="Y71:AA71"/>
    <mergeCell ref="AB71:AS71"/>
    <mergeCell ref="B72:E72"/>
    <mergeCell ref="F72:U72"/>
    <mergeCell ref="V72:X72"/>
    <mergeCell ref="Y72:AA72"/>
    <mergeCell ref="AB72:AS72"/>
    <mergeCell ref="B73:E73"/>
    <mergeCell ref="F73:U73"/>
    <mergeCell ref="V73:X73"/>
    <mergeCell ref="Y73:AA73"/>
    <mergeCell ref="AB73:AS73"/>
    <mergeCell ref="B76:E76"/>
    <mergeCell ref="F76:U76"/>
    <mergeCell ref="V76:X76"/>
    <mergeCell ref="Y76:AA76"/>
    <mergeCell ref="AB76:AS76"/>
    <mergeCell ref="B77:AS77"/>
    <mergeCell ref="B74:E74"/>
    <mergeCell ref="F74:U74"/>
    <mergeCell ref="V74:X74"/>
    <mergeCell ref="Y74:AA74"/>
    <mergeCell ref="AB74:AS74"/>
    <mergeCell ref="B75:E75"/>
    <mergeCell ref="F75:U75"/>
    <mergeCell ref="V75:X75"/>
    <mergeCell ref="Y75:AA75"/>
    <mergeCell ref="AB75:AS75"/>
    <mergeCell ref="C82:I82"/>
    <mergeCell ref="J82:P82"/>
    <mergeCell ref="Q82:W82"/>
    <mergeCell ref="X82:AD82"/>
    <mergeCell ref="AE82:AK82"/>
    <mergeCell ref="AL82:AR82"/>
    <mergeCell ref="B78:AS78"/>
    <mergeCell ref="C80:W80"/>
    <mergeCell ref="X80:AR80"/>
    <mergeCell ref="C81:I81"/>
    <mergeCell ref="J81:P81"/>
    <mergeCell ref="Q81:W81"/>
    <mergeCell ref="X81:AD81"/>
    <mergeCell ref="AE81:AK81"/>
    <mergeCell ref="AL81:AR81"/>
  </mergeCells>
  <conditionalFormatting sqref="AF11">
    <cfRule type="expression" dxfId="1485" priority="13">
      <formula>$V11="y"</formula>
    </cfRule>
    <cfRule type="expression" dxfId="1484" priority="14">
      <formula>$T11="y"</formula>
    </cfRule>
  </conditionalFormatting>
  <conditionalFormatting sqref="AF7">
    <cfRule type="expression" dxfId="1483" priority="17">
      <formula>$V7="y"</formula>
    </cfRule>
    <cfRule type="expression" dxfId="1482" priority="18">
      <formula>$T7="y"</formula>
    </cfRule>
  </conditionalFormatting>
  <conditionalFormatting sqref="AF9">
    <cfRule type="expression" dxfId="1481" priority="15">
      <formula>$V9="y"</formula>
    </cfRule>
    <cfRule type="expression" dxfId="1480" priority="16">
      <formula>$T9="y"</formula>
    </cfRule>
  </conditionalFormatting>
  <conditionalFormatting sqref="Y28:AB30 Y14:AB19 Y32:AB32 Y34:AB34 Y36:AB69">
    <cfRule type="expression" dxfId="1479" priority="12">
      <formula>OR(ISNUMBER(SEARCH("Hold Point",Y14)),ISNUMBER(SEARCH("Witness Point",Y14)))</formula>
    </cfRule>
  </conditionalFormatting>
  <conditionalFormatting sqref="AK14:AN69">
    <cfRule type="expression" dxfId="1478" priority="11">
      <formula>OR(Y14="Check Item",Y14="Milestone")</formula>
    </cfRule>
  </conditionalFormatting>
  <conditionalFormatting sqref="Y24:AB24 Y26:AB26">
    <cfRule type="expression" dxfId="1477" priority="10">
      <formula>OR(ISNUMBER(SEARCH("Hold Point",Y24)),ISNUMBER(SEARCH("Witness Point",Y24)))</formula>
    </cfRule>
  </conditionalFormatting>
  <conditionalFormatting sqref="Y20:AB21">
    <cfRule type="expression" dxfId="1476" priority="9">
      <formula>OR(ISNUMBER(SEARCH("Hold Point",Y20)),ISNUMBER(SEARCH("Witness Point",Y20)))</formula>
    </cfRule>
  </conditionalFormatting>
  <conditionalFormatting sqref="Y23:AB23">
    <cfRule type="expression" dxfId="1475" priority="8">
      <formula>OR(ISNUMBER(SEARCH("Hold Point",Y23)),ISNUMBER(SEARCH("Witness Point",Y23)))</formula>
    </cfRule>
  </conditionalFormatting>
  <conditionalFormatting sqref="Y22:AB22">
    <cfRule type="expression" dxfId="1474" priority="7">
      <formula>OR(ISNUMBER(SEARCH("Hold Point",Y22)),ISNUMBER(SEARCH("Witness Point",Y22)))</formula>
    </cfRule>
  </conditionalFormatting>
  <conditionalFormatting sqref="Y25:AB25">
    <cfRule type="expression" dxfId="1473" priority="6">
      <formula>OR(ISNUMBER(SEARCH("Hold Point",Y25)),ISNUMBER(SEARCH("Witness Point",Y25)))</formula>
    </cfRule>
  </conditionalFormatting>
  <conditionalFormatting sqref="Y27:AB27">
    <cfRule type="expression" dxfId="1472" priority="5">
      <formula>OR(ISNUMBER(SEARCH("Hold Point",Y27)),ISNUMBER(SEARCH("Witness Point",Y27)))</formula>
    </cfRule>
  </conditionalFormatting>
  <conditionalFormatting sqref="Y35:AB35">
    <cfRule type="expression" dxfId="1471" priority="1">
      <formula>OR(ISNUMBER(SEARCH("Hold Point",Y35)),ISNUMBER(SEARCH("Witness Point",Y35)))</formula>
    </cfRule>
  </conditionalFormatting>
  <conditionalFormatting sqref="Y31:AB31">
    <cfRule type="expression" dxfId="1470" priority="3">
      <formula>OR(ISNUMBER(SEARCH("Hold Point",Y31)),ISNUMBER(SEARCH("Witness Point",Y31)))</formula>
    </cfRule>
  </conditionalFormatting>
  <conditionalFormatting sqref="Y33:AB33">
    <cfRule type="expression" dxfId="1469" priority="2">
      <formula>OR(ISNUMBER(SEARCH("Hold Point",Y33)),ISNUMBER(SEARCH("Witness Point",Y33)))</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9">
    <pageSetUpPr fitToPage="1"/>
  </sheetPr>
  <dimension ref="A1:BR100"/>
  <sheetViews>
    <sheetView topLeftCell="A3" zoomScale="85" zoomScaleNormal="85" workbookViewId="0">
      <selection activeCell="Q28" sqref="Q28:X29"/>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Rock Protection</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Rock Protection</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633" t="s">
        <v>1939</v>
      </c>
      <c r="AK4" s="634"/>
      <c r="AL4" s="634"/>
      <c r="AM4" s="634"/>
      <c r="AN4" s="634"/>
      <c r="AO4" s="634"/>
      <c r="AP4" s="634"/>
      <c r="AQ4" s="634"/>
      <c r="AR4" s="634"/>
      <c r="AS4" s="635"/>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str">
        <f>'Lot Register'!$M$13</f>
        <v>CN22189</v>
      </c>
      <c r="AG5" s="460"/>
      <c r="AH5" s="460"/>
      <c r="AI5" s="461"/>
      <c r="AJ5" s="636" t="s">
        <v>1704</v>
      </c>
      <c r="AK5" s="637"/>
      <c r="AL5" s="637"/>
      <c r="AM5" s="637"/>
      <c r="AN5" s="637"/>
      <c r="AO5" s="637"/>
      <c r="AP5" s="637"/>
      <c r="AQ5" s="637"/>
      <c r="AR5" s="637"/>
      <c r="AS5" s="638"/>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636" t="s">
        <v>2401</v>
      </c>
      <c r="AK6" s="637"/>
      <c r="AL6" s="637"/>
      <c r="AM6" s="637"/>
      <c r="AN6" s="637"/>
      <c r="AO6" s="637"/>
      <c r="AP6" s="637"/>
      <c r="AQ6" s="637"/>
      <c r="AR6" s="637"/>
      <c r="AS6" s="638"/>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Register'!$J$2), "", 'Lot Register'!$J$2)</f>
        <v>45343</v>
      </c>
      <c r="AG7" s="469"/>
      <c r="AH7" s="469"/>
      <c r="AI7" s="470"/>
      <c r="AJ7" s="636" t="s">
        <v>2402</v>
      </c>
      <c r="AK7" s="637"/>
      <c r="AL7" s="637"/>
      <c r="AM7" s="637"/>
      <c r="AN7" s="637"/>
      <c r="AO7" s="637"/>
      <c r="AP7" s="637"/>
      <c r="AQ7" s="637"/>
      <c r="AR7" s="637"/>
      <c r="AS7" s="638"/>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v>3.41</v>
      </c>
      <c r="AK8" s="574"/>
      <c r="AL8" s="574"/>
      <c r="AM8" s="574"/>
      <c r="AN8" s="566" t="s">
        <v>716</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Register'!$K$2), "", 'Lot Register'!$K$2)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f>IF(ISBLANK('Lot Register'!$I$2), "", 'Lot Register'!$I$2)</f>
        <v>0</v>
      </c>
      <c r="AE10" s="449"/>
      <c r="AF10" s="451" t="s">
        <v>30</v>
      </c>
      <c r="AG10" s="451"/>
      <c r="AH10" s="451"/>
      <c r="AI10" s="452"/>
      <c r="AJ10" s="573"/>
      <c r="AK10" s="574"/>
      <c r="AL10" s="574"/>
      <c r="AM10" s="574"/>
      <c r="AN10" s="566"/>
      <c r="AO10" s="566"/>
      <c r="AP10" s="566"/>
      <c r="AQ10" s="566"/>
      <c r="AR10" s="566"/>
      <c r="AS10" s="567"/>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Register'!$L$2), "", 'Lot Register'!$L$2)</f>
        <v>45343</v>
      </c>
      <c r="AG11" s="496"/>
      <c r="AH11" s="496"/>
      <c r="AI11" s="497"/>
      <c r="AJ11" s="575"/>
      <c r="AK11" s="576"/>
      <c r="AL11" s="576"/>
      <c r="AM11" s="576"/>
      <c r="AN11" s="381"/>
      <c r="AO11" s="381"/>
      <c r="AP11" s="381"/>
      <c r="AQ11" s="381"/>
      <c r="AR11" s="381"/>
      <c r="AS11" s="568"/>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c r="AH13" s="439"/>
      <c r="AI13" s="439"/>
      <c r="AJ13" s="439"/>
      <c r="AK13" s="439" t="s">
        <v>27</v>
      </c>
      <c r="AL13" s="439"/>
      <c r="AM13" s="439"/>
      <c r="AN13" s="439"/>
      <c r="AO13" s="571"/>
      <c r="AP13" s="571"/>
      <c r="AQ13" s="571"/>
      <c r="AR13" s="571"/>
      <c r="AS13" s="572"/>
      <c r="BE13"/>
    </row>
    <row r="14" spans="1:70">
      <c r="B14" s="553">
        <v>1</v>
      </c>
      <c r="C14" s="549"/>
      <c r="D14" s="507" t="s">
        <v>717</v>
      </c>
      <c r="E14" s="508"/>
      <c r="F14" s="508"/>
      <c r="G14" s="508"/>
      <c r="H14" s="508"/>
      <c r="I14" s="508"/>
      <c r="J14" s="508"/>
      <c r="K14" s="508"/>
      <c r="L14" s="508"/>
      <c r="M14" s="508"/>
      <c r="N14" s="508"/>
      <c r="O14" s="508"/>
      <c r="P14" s="509"/>
      <c r="Q14" s="597" t="s">
        <v>91</v>
      </c>
      <c r="R14" s="598"/>
      <c r="S14" s="598"/>
      <c r="T14" s="598"/>
      <c r="U14" s="598"/>
      <c r="V14" s="598"/>
      <c r="W14" s="598"/>
      <c r="X14" s="599"/>
      <c r="Y14" s="507" t="s">
        <v>24</v>
      </c>
      <c r="Z14" s="508"/>
      <c r="AA14" s="508"/>
      <c r="AB14" s="509"/>
      <c r="AC14" s="406"/>
      <c r="AD14" s="407"/>
      <c r="AE14" s="407"/>
      <c r="AF14" s="407"/>
      <c r="AG14" s="407"/>
      <c r="AH14" s="407"/>
      <c r="AI14" s="407"/>
      <c r="AJ14" s="408"/>
      <c r="AK14" s="507"/>
      <c r="AL14" s="508"/>
      <c r="AM14" s="508"/>
      <c r="AN14" s="509"/>
      <c r="AO14" s="475"/>
      <c r="AP14" s="593"/>
      <c r="AQ14" s="594"/>
      <c r="AR14" s="595"/>
      <c r="AS14" s="596"/>
      <c r="BE14"/>
    </row>
    <row r="15" spans="1:70" ht="60.75" customHeight="1">
      <c r="B15" s="592"/>
      <c r="C15" s="532"/>
      <c r="D15" s="412"/>
      <c r="E15" s="413"/>
      <c r="F15" s="413"/>
      <c r="G15" s="413"/>
      <c r="H15" s="413"/>
      <c r="I15" s="413"/>
      <c r="J15" s="413"/>
      <c r="K15" s="413"/>
      <c r="L15" s="413"/>
      <c r="M15" s="413"/>
      <c r="N15" s="413"/>
      <c r="O15" s="413"/>
      <c r="P15" s="414"/>
      <c r="Q15" s="600"/>
      <c r="R15" s="601"/>
      <c r="S15" s="601"/>
      <c r="T15" s="601"/>
      <c r="U15" s="601"/>
      <c r="V15" s="601"/>
      <c r="W15" s="601"/>
      <c r="X15" s="602"/>
      <c r="Y15" s="412" t="s">
        <v>718</v>
      </c>
      <c r="Z15" s="413"/>
      <c r="AA15" s="413"/>
      <c r="AB15" s="414"/>
      <c r="AC15" s="412"/>
      <c r="AD15" s="413"/>
      <c r="AE15" s="413"/>
      <c r="AF15" s="413"/>
      <c r="AG15" s="413"/>
      <c r="AH15" s="413"/>
      <c r="AI15" s="413"/>
      <c r="AJ15" s="414"/>
      <c r="AK15" s="412"/>
      <c r="AL15" s="413"/>
      <c r="AM15" s="413"/>
      <c r="AN15" s="414"/>
      <c r="AO15" s="545"/>
      <c r="AP15" s="556"/>
      <c r="AQ15" s="587"/>
      <c r="AR15" s="589"/>
      <c r="AS15" s="591"/>
      <c r="BE15"/>
    </row>
    <row r="16" spans="1:70">
      <c r="B16" s="592">
        <v>2</v>
      </c>
      <c r="C16" s="532"/>
      <c r="D16" s="406" t="s">
        <v>719</v>
      </c>
      <c r="E16" s="407"/>
      <c r="F16" s="407"/>
      <c r="G16" s="407"/>
      <c r="H16" s="407"/>
      <c r="I16" s="407"/>
      <c r="J16" s="407"/>
      <c r="K16" s="407"/>
      <c r="L16" s="407"/>
      <c r="M16" s="407"/>
      <c r="N16" s="407"/>
      <c r="O16" s="407"/>
      <c r="P16" s="408"/>
      <c r="Q16" s="409" t="s">
        <v>91</v>
      </c>
      <c r="R16" s="410"/>
      <c r="S16" s="410"/>
      <c r="T16" s="410"/>
      <c r="U16" s="410"/>
      <c r="V16" s="410"/>
      <c r="W16" s="410"/>
      <c r="X16" s="411"/>
      <c r="Y16" s="406" t="s">
        <v>24</v>
      </c>
      <c r="Z16" s="407"/>
      <c r="AA16" s="407"/>
      <c r="AB16" s="408"/>
      <c r="AC16" s="406"/>
      <c r="AD16" s="407"/>
      <c r="AE16" s="407"/>
      <c r="AF16" s="407"/>
      <c r="AG16" s="407"/>
      <c r="AH16" s="407"/>
      <c r="AI16" s="407"/>
      <c r="AJ16" s="408"/>
      <c r="AK16" s="406"/>
      <c r="AL16" s="407"/>
      <c r="AM16" s="407"/>
      <c r="AN16" s="408"/>
      <c r="AO16" s="542"/>
      <c r="AP16" s="554"/>
      <c r="AQ16" s="586"/>
      <c r="AR16" s="588"/>
      <c r="AS16" s="590"/>
      <c r="BE16"/>
    </row>
    <row r="17" spans="2:57" ht="30.75" customHeight="1">
      <c r="B17" s="592"/>
      <c r="C17" s="532"/>
      <c r="D17" s="412"/>
      <c r="E17" s="413"/>
      <c r="F17" s="413"/>
      <c r="G17" s="413"/>
      <c r="H17" s="413"/>
      <c r="I17" s="413"/>
      <c r="J17" s="413"/>
      <c r="K17" s="413"/>
      <c r="L17" s="413"/>
      <c r="M17" s="413"/>
      <c r="N17" s="413"/>
      <c r="O17" s="413"/>
      <c r="P17" s="414"/>
      <c r="Q17" s="412"/>
      <c r="R17" s="413"/>
      <c r="S17" s="413"/>
      <c r="T17" s="413"/>
      <c r="U17" s="413"/>
      <c r="V17" s="413"/>
      <c r="W17" s="413"/>
      <c r="X17" s="414"/>
      <c r="Y17" s="412" t="s">
        <v>1933</v>
      </c>
      <c r="Z17" s="413"/>
      <c r="AA17" s="413"/>
      <c r="AB17" s="414"/>
      <c r="AC17" s="412"/>
      <c r="AD17" s="413"/>
      <c r="AE17" s="413"/>
      <c r="AF17" s="413"/>
      <c r="AG17" s="413"/>
      <c r="AH17" s="413"/>
      <c r="AI17" s="413"/>
      <c r="AJ17" s="414"/>
      <c r="AK17" s="412"/>
      <c r="AL17" s="413"/>
      <c r="AM17" s="413"/>
      <c r="AN17" s="414"/>
      <c r="AO17" s="545"/>
      <c r="AP17" s="556"/>
      <c r="AQ17" s="587"/>
      <c r="AR17" s="589"/>
      <c r="AS17" s="591"/>
      <c r="BE17"/>
    </row>
    <row r="18" spans="2:57">
      <c r="B18" s="592">
        <v>3</v>
      </c>
      <c r="C18" s="532"/>
      <c r="D18" s="406" t="s">
        <v>721</v>
      </c>
      <c r="E18" s="407"/>
      <c r="F18" s="407"/>
      <c r="G18" s="407"/>
      <c r="H18" s="407"/>
      <c r="I18" s="407"/>
      <c r="J18" s="407"/>
      <c r="K18" s="407"/>
      <c r="L18" s="407"/>
      <c r="M18" s="407"/>
      <c r="N18" s="407"/>
      <c r="O18" s="407"/>
      <c r="P18" s="408"/>
      <c r="Q18" s="409" t="s">
        <v>91</v>
      </c>
      <c r="R18" s="410"/>
      <c r="S18" s="410"/>
      <c r="T18" s="410"/>
      <c r="U18" s="410"/>
      <c r="V18" s="410"/>
      <c r="W18" s="410"/>
      <c r="X18" s="411"/>
      <c r="Y18" s="406" t="s">
        <v>24</v>
      </c>
      <c r="Z18" s="407"/>
      <c r="AA18" s="407"/>
      <c r="AB18" s="408"/>
      <c r="AC18" s="406"/>
      <c r="AD18" s="407"/>
      <c r="AE18" s="407"/>
      <c r="AF18" s="407"/>
      <c r="AG18" s="407"/>
      <c r="AH18" s="407"/>
      <c r="AI18" s="407"/>
      <c r="AJ18" s="408"/>
      <c r="AK18" s="406"/>
      <c r="AL18" s="407"/>
      <c r="AM18" s="407"/>
      <c r="AN18" s="408"/>
      <c r="AO18" s="542"/>
      <c r="AP18" s="554"/>
      <c r="AQ18" s="586"/>
      <c r="AR18" s="588"/>
      <c r="AS18" s="590"/>
      <c r="BE18"/>
    </row>
    <row r="19" spans="2:57" ht="31.5" customHeight="1">
      <c r="B19" s="592"/>
      <c r="C19" s="532"/>
      <c r="D19" s="412"/>
      <c r="E19" s="413"/>
      <c r="F19" s="413"/>
      <c r="G19" s="413"/>
      <c r="H19" s="413"/>
      <c r="I19" s="413"/>
      <c r="J19" s="413"/>
      <c r="K19" s="413"/>
      <c r="L19" s="413"/>
      <c r="M19" s="413"/>
      <c r="N19" s="413"/>
      <c r="O19" s="413"/>
      <c r="P19" s="414"/>
      <c r="Q19" s="412"/>
      <c r="R19" s="413"/>
      <c r="S19" s="413"/>
      <c r="T19" s="413"/>
      <c r="U19" s="413"/>
      <c r="V19" s="413"/>
      <c r="W19" s="413"/>
      <c r="X19" s="414"/>
      <c r="Y19" s="412" t="s">
        <v>720</v>
      </c>
      <c r="Z19" s="413"/>
      <c r="AA19" s="413"/>
      <c r="AB19" s="414"/>
      <c r="AC19" s="412"/>
      <c r="AD19" s="413"/>
      <c r="AE19" s="413"/>
      <c r="AF19" s="413"/>
      <c r="AG19" s="413"/>
      <c r="AH19" s="413"/>
      <c r="AI19" s="413"/>
      <c r="AJ19" s="414"/>
      <c r="AK19" s="412"/>
      <c r="AL19" s="413"/>
      <c r="AM19" s="413"/>
      <c r="AN19" s="414"/>
      <c r="AO19" s="545"/>
      <c r="AP19" s="556"/>
      <c r="AQ19" s="587"/>
      <c r="AR19" s="589"/>
      <c r="AS19" s="591"/>
      <c r="BE19"/>
    </row>
    <row r="20" spans="2:57">
      <c r="B20" s="592">
        <v>4</v>
      </c>
      <c r="C20" s="532"/>
      <c r="D20" s="406" t="s">
        <v>722</v>
      </c>
      <c r="E20" s="407"/>
      <c r="F20" s="407"/>
      <c r="G20" s="407"/>
      <c r="H20" s="407"/>
      <c r="I20" s="407"/>
      <c r="J20" s="407"/>
      <c r="K20" s="407"/>
      <c r="L20" s="407"/>
      <c r="M20" s="407"/>
      <c r="N20" s="407"/>
      <c r="O20" s="407"/>
      <c r="P20" s="408"/>
      <c r="Q20" s="409" t="s">
        <v>91</v>
      </c>
      <c r="R20" s="410"/>
      <c r="S20" s="410"/>
      <c r="T20" s="410"/>
      <c r="U20" s="410"/>
      <c r="V20" s="410"/>
      <c r="W20" s="410"/>
      <c r="X20" s="411"/>
      <c r="Y20" s="406" t="s">
        <v>24</v>
      </c>
      <c r="Z20" s="407"/>
      <c r="AA20" s="407"/>
      <c r="AB20" s="408"/>
      <c r="AC20" s="406"/>
      <c r="AD20" s="407"/>
      <c r="AE20" s="407"/>
      <c r="AF20" s="407"/>
      <c r="AG20" s="407"/>
      <c r="AH20" s="407"/>
      <c r="AI20" s="407"/>
      <c r="AJ20" s="408"/>
      <c r="AK20" s="406"/>
      <c r="AL20" s="407"/>
      <c r="AM20" s="407"/>
      <c r="AN20" s="408"/>
      <c r="AO20" s="542"/>
      <c r="AP20" s="554"/>
      <c r="AQ20" s="586"/>
      <c r="AR20" s="588"/>
      <c r="AS20" s="590"/>
      <c r="BE20"/>
    </row>
    <row r="21" spans="2:57" ht="31.5" customHeight="1">
      <c r="B21" s="592"/>
      <c r="C21" s="532"/>
      <c r="D21" s="412"/>
      <c r="E21" s="413"/>
      <c r="F21" s="413"/>
      <c r="G21" s="413"/>
      <c r="H21" s="413"/>
      <c r="I21" s="413"/>
      <c r="J21" s="413"/>
      <c r="K21" s="413"/>
      <c r="L21" s="413"/>
      <c r="M21" s="413"/>
      <c r="N21" s="413"/>
      <c r="O21" s="413"/>
      <c r="P21" s="414"/>
      <c r="Q21" s="412"/>
      <c r="R21" s="413"/>
      <c r="S21" s="413"/>
      <c r="T21" s="413"/>
      <c r="U21" s="413"/>
      <c r="V21" s="413"/>
      <c r="W21" s="413"/>
      <c r="X21" s="414"/>
      <c r="Y21" s="412" t="s">
        <v>720</v>
      </c>
      <c r="Z21" s="413"/>
      <c r="AA21" s="413"/>
      <c r="AB21" s="414"/>
      <c r="AC21" s="412"/>
      <c r="AD21" s="413"/>
      <c r="AE21" s="413"/>
      <c r="AF21" s="413"/>
      <c r="AG21" s="413"/>
      <c r="AH21" s="413"/>
      <c r="AI21" s="413"/>
      <c r="AJ21" s="414"/>
      <c r="AK21" s="412"/>
      <c r="AL21" s="413"/>
      <c r="AM21" s="413"/>
      <c r="AN21" s="414"/>
      <c r="AO21" s="545"/>
      <c r="AP21" s="556"/>
      <c r="AQ21" s="587"/>
      <c r="AR21" s="589"/>
      <c r="AS21" s="591"/>
      <c r="BE21"/>
    </row>
    <row r="22" spans="2:57">
      <c r="B22" s="592">
        <v>5</v>
      </c>
      <c r="C22" s="532"/>
      <c r="D22" s="406" t="s">
        <v>723</v>
      </c>
      <c r="E22" s="407"/>
      <c r="F22" s="407"/>
      <c r="G22" s="407"/>
      <c r="H22" s="407"/>
      <c r="I22" s="407"/>
      <c r="J22" s="407"/>
      <c r="K22" s="407"/>
      <c r="L22" s="407"/>
      <c r="M22" s="407"/>
      <c r="N22" s="407"/>
      <c r="O22" s="407"/>
      <c r="P22" s="408"/>
      <c r="Q22" s="409" t="s">
        <v>91</v>
      </c>
      <c r="R22" s="410"/>
      <c r="S22" s="410"/>
      <c r="T22" s="410"/>
      <c r="U22" s="410"/>
      <c r="V22" s="410"/>
      <c r="W22" s="410"/>
      <c r="X22" s="411"/>
      <c r="Y22" s="406" t="s">
        <v>24</v>
      </c>
      <c r="Z22" s="407"/>
      <c r="AA22" s="407"/>
      <c r="AB22" s="408"/>
      <c r="AC22" s="406"/>
      <c r="AD22" s="407"/>
      <c r="AE22" s="407"/>
      <c r="AF22" s="407"/>
      <c r="AG22" s="407"/>
      <c r="AH22" s="407"/>
      <c r="AI22" s="407"/>
      <c r="AJ22" s="408"/>
      <c r="AK22" s="406"/>
      <c r="AL22" s="407"/>
      <c r="AM22" s="407"/>
      <c r="AN22" s="408"/>
      <c r="AO22" s="542"/>
      <c r="AP22" s="554"/>
      <c r="AQ22" s="586"/>
      <c r="AR22" s="588"/>
      <c r="AS22" s="590"/>
      <c r="BE22"/>
    </row>
    <row r="23" spans="2:57" ht="66.75" customHeight="1">
      <c r="B23" s="592"/>
      <c r="C23" s="532"/>
      <c r="D23" s="412"/>
      <c r="E23" s="413"/>
      <c r="F23" s="413"/>
      <c r="G23" s="413"/>
      <c r="H23" s="413"/>
      <c r="I23" s="413"/>
      <c r="J23" s="413"/>
      <c r="K23" s="413"/>
      <c r="L23" s="413"/>
      <c r="M23" s="413"/>
      <c r="N23" s="413"/>
      <c r="O23" s="413"/>
      <c r="P23" s="414"/>
      <c r="Q23" s="412"/>
      <c r="R23" s="413"/>
      <c r="S23" s="413"/>
      <c r="T23" s="413"/>
      <c r="U23" s="413"/>
      <c r="V23" s="413"/>
      <c r="W23" s="413"/>
      <c r="X23" s="414"/>
      <c r="Y23" s="412" t="s">
        <v>720</v>
      </c>
      <c r="Z23" s="413"/>
      <c r="AA23" s="413"/>
      <c r="AB23" s="414"/>
      <c r="AC23" s="412"/>
      <c r="AD23" s="413"/>
      <c r="AE23" s="413"/>
      <c r="AF23" s="413"/>
      <c r="AG23" s="413"/>
      <c r="AH23" s="413"/>
      <c r="AI23" s="413"/>
      <c r="AJ23" s="414"/>
      <c r="AK23" s="412"/>
      <c r="AL23" s="413"/>
      <c r="AM23" s="413"/>
      <c r="AN23" s="414"/>
      <c r="AO23" s="545"/>
      <c r="AP23" s="556"/>
      <c r="AQ23" s="587"/>
      <c r="AR23" s="589"/>
      <c r="AS23" s="591"/>
      <c r="BE23"/>
    </row>
    <row r="24" spans="2:57">
      <c r="B24" s="592"/>
      <c r="C24" s="532"/>
      <c r="D24" s="406" t="s">
        <v>1930</v>
      </c>
      <c r="E24" s="407"/>
      <c r="F24" s="407"/>
      <c r="G24" s="407"/>
      <c r="H24" s="407"/>
      <c r="I24" s="407"/>
      <c r="J24" s="407"/>
      <c r="K24" s="407"/>
      <c r="L24" s="407"/>
      <c r="M24" s="407"/>
      <c r="N24" s="407"/>
      <c r="O24" s="407"/>
      <c r="P24" s="408"/>
      <c r="Q24" s="409" t="s">
        <v>91</v>
      </c>
      <c r="R24" s="410"/>
      <c r="S24" s="410"/>
      <c r="T24" s="410"/>
      <c r="U24" s="410"/>
      <c r="V24" s="410"/>
      <c r="W24" s="410"/>
      <c r="X24" s="411"/>
      <c r="Y24" s="406" t="s">
        <v>24</v>
      </c>
      <c r="Z24" s="407"/>
      <c r="AA24" s="407"/>
      <c r="AB24" s="408"/>
      <c r="AC24" s="406"/>
      <c r="AD24" s="407"/>
      <c r="AE24" s="407"/>
      <c r="AF24" s="407"/>
      <c r="AG24" s="407"/>
      <c r="AH24" s="407"/>
      <c r="AI24" s="407"/>
      <c r="AJ24" s="408"/>
      <c r="AK24" s="406"/>
      <c r="AL24" s="407"/>
      <c r="AM24" s="407"/>
      <c r="AN24" s="408"/>
      <c r="AO24" s="542"/>
      <c r="AP24" s="554"/>
      <c r="AQ24" s="586"/>
      <c r="AR24" s="588"/>
      <c r="AS24" s="590"/>
      <c r="BE24"/>
    </row>
    <row r="25" spans="2:57" ht="37.5" customHeight="1">
      <c r="B25" s="592"/>
      <c r="C25" s="532"/>
      <c r="D25" s="412"/>
      <c r="E25" s="413"/>
      <c r="F25" s="413"/>
      <c r="G25" s="413"/>
      <c r="H25" s="413"/>
      <c r="I25" s="413"/>
      <c r="J25" s="413"/>
      <c r="K25" s="413"/>
      <c r="L25" s="413"/>
      <c r="M25" s="413"/>
      <c r="N25" s="413"/>
      <c r="O25" s="413"/>
      <c r="P25" s="414"/>
      <c r="Q25" s="412"/>
      <c r="R25" s="413"/>
      <c r="S25" s="413"/>
      <c r="T25" s="413"/>
      <c r="U25" s="413"/>
      <c r="V25" s="413"/>
      <c r="W25" s="413"/>
      <c r="X25" s="414"/>
      <c r="Y25" s="412" t="s">
        <v>1931</v>
      </c>
      <c r="Z25" s="413"/>
      <c r="AA25" s="413"/>
      <c r="AB25" s="414"/>
      <c r="AC25" s="412"/>
      <c r="AD25" s="413"/>
      <c r="AE25" s="413"/>
      <c r="AF25" s="413"/>
      <c r="AG25" s="413"/>
      <c r="AH25" s="413"/>
      <c r="AI25" s="413"/>
      <c r="AJ25" s="414"/>
      <c r="AK25" s="412"/>
      <c r="AL25" s="413"/>
      <c r="AM25" s="413"/>
      <c r="AN25" s="414"/>
      <c r="AO25" s="545"/>
      <c r="AP25" s="556"/>
      <c r="AQ25" s="587"/>
      <c r="AR25" s="589"/>
      <c r="AS25" s="591"/>
      <c r="BE25"/>
    </row>
    <row r="26" spans="2:57">
      <c r="B26" s="592"/>
      <c r="C26" s="532"/>
      <c r="D26" s="406" t="s">
        <v>1932</v>
      </c>
      <c r="E26" s="407"/>
      <c r="F26" s="407"/>
      <c r="G26" s="407"/>
      <c r="H26" s="407"/>
      <c r="I26" s="407"/>
      <c r="J26" s="407"/>
      <c r="K26" s="407"/>
      <c r="L26" s="407"/>
      <c r="M26" s="407"/>
      <c r="N26" s="407"/>
      <c r="O26" s="407"/>
      <c r="P26" s="408"/>
      <c r="Q26" s="409" t="s">
        <v>91</v>
      </c>
      <c r="R26" s="410"/>
      <c r="S26" s="410"/>
      <c r="T26" s="410"/>
      <c r="U26" s="410"/>
      <c r="V26" s="410"/>
      <c r="W26" s="410"/>
      <c r="X26" s="411"/>
      <c r="Y26" s="406" t="s">
        <v>24</v>
      </c>
      <c r="Z26" s="407"/>
      <c r="AA26" s="407"/>
      <c r="AB26" s="408"/>
      <c r="AC26" s="406"/>
      <c r="AD26" s="407"/>
      <c r="AE26" s="407"/>
      <c r="AF26" s="407"/>
      <c r="AG26" s="407"/>
      <c r="AH26" s="407"/>
      <c r="AI26" s="407"/>
      <c r="AJ26" s="408"/>
      <c r="AK26" s="406"/>
      <c r="AL26" s="407"/>
      <c r="AM26" s="407"/>
      <c r="AN26" s="408"/>
      <c r="AO26" s="542"/>
      <c r="AP26" s="554"/>
      <c r="AQ26" s="586"/>
      <c r="AR26" s="588"/>
      <c r="AS26" s="590"/>
      <c r="BE26"/>
    </row>
    <row r="27" spans="2:57" ht="39" customHeight="1">
      <c r="B27" s="592"/>
      <c r="C27" s="532"/>
      <c r="D27" s="412"/>
      <c r="E27" s="413"/>
      <c r="F27" s="413"/>
      <c r="G27" s="413"/>
      <c r="H27" s="413"/>
      <c r="I27" s="413"/>
      <c r="J27" s="413"/>
      <c r="K27" s="413"/>
      <c r="L27" s="413"/>
      <c r="M27" s="413"/>
      <c r="N27" s="413"/>
      <c r="O27" s="413"/>
      <c r="P27" s="414"/>
      <c r="Q27" s="412"/>
      <c r="R27" s="413"/>
      <c r="S27" s="413"/>
      <c r="T27" s="413"/>
      <c r="U27" s="413"/>
      <c r="V27" s="413"/>
      <c r="W27" s="413"/>
      <c r="X27" s="414"/>
      <c r="Y27" s="412" t="s">
        <v>1931</v>
      </c>
      <c r="Z27" s="413"/>
      <c r="AA27" s="413"/>
      <c r="AB27" s="414"/>
      <c r="AC27" s="412"/>
      <c r="AD27" s="413"/>
      <c r="AE27" s="413"/>
      <c r="AF27" s="413"/>
      <c r="AG27" s="413"/>
      <c r="AH27" s="413"/>
      <c r="AI27" s="413"/>
      <c r="AJ27" s="414"/>
      <c r="AK27" s="412"/>
      <c r="AL27" s="413"/>
      <c r="AM27" s="413"/>
      <c r="AN27" s="414"/>
      <c r="AO27" s="545"/>
      <c r="AP27" s="556"/>
      <c r="AQ27" s="587"/>
      <c r="AR27" s="589"/>
      <c r="AS27" s="591"/>
      <c r="BE27"/>
    </row>
    <row r="28" spans="2:57">
      <c r="B28" s="592"/>
      <c r="C28" s="532"/>
      <c r="D28" s="406" t="s">
        <v>1934</v>
      </c>
      <c r="E28" s="407"/>
      <c r="F28" s="407"/>
      <c r="G28" s="407"/>
      <c r="H28" s="407"/>
      <c r="I28" s="407"/>
      <c r="J28" s="407"/>
      <c r="K28" s="407"/>
      <c r="L28" s="407"/>
      <c r="M28" s="407"/>
      <c r="N28" s="407"/>
      <c r="O28" s="407"/>
      <c r="P28" s="408"/>
      <c r="Q28" s="409" t="s">
        <v>91</v>
      </c>
      <c r="R28" s="410"/>
      <c r="S28" s="410"/>
      <c r="T28" s="410"/>
      <c r="U28" s="410"/>
      <c r="V28" s="410"/>
      <c r="W28" s="410"/>
      <c r="X28" s="411"/>
      <c r="Y28" s="406" t="s">
        <v>24</v>
      </c>
      <c r="Z28" s="407"/>
      <c r="AA28" s="407"/>
      <c r="AB28" s="408"/>
      <c r="AC28" s="406"/>
      <c r="AD28" s="407"/>
      <c r="AE28" s="407"/>
      <c r="AF28" s="407"/>
      <c r="AG28" s="407"/>
      <c r="AH28" s="407"/>
      <c r="AI28" s="407"/>
      <c r="AJ28" s="408"/>
      <c r="AK28" s="406"/>
      <c r="AL28" s="407"/>
      <c r="AM28" s="407"/>
      <c r="AN28" s="408"/>
      <c r="AO28" s="542"/>
      <c r="AP28" s="554"/>
      <c r="AQ28" s="586"/>
      <c r="AR28" s="588"/>
      <c r="AS28" s="590"/>
      <c r="BE28"/>
    </row>
    <row r="29" spans="2:57" ht="34.5" customHeight="1">
      <c r="B29" s="592"/>
      <c r="C29" s="532"/>
      <c r="D29" s="412"/>
      <c r="E29" s="413"/>
      <c r="F29" s="413"/>
      <c r="G29" s="413"/>
      <c r="H29" s="413"/>
      <c r="I29" s="413"/>
      <c r="J29" s="413"/>
      <c r="K29" s="413"/>
      <c r="L29" s="413"/>
      <c r="M29" s="413"/>
      <c r="N29" s="413"/>
      <c r="O29" s="413"/>
      <c r="P29" s="414"/>
      <c r="Q29" s="412"/>
      <c r="R29" s="413"/>
      <c r="S29" s="413"/>
      <c r="T29" s="413"/>
      <c r="U29" s="413"/>
      <c r="V29" s="413"/>
      <c r="W29" s="413"/>
      <c r="X29" s="414"/>
      <c r="Y29" s="412" t="s">
        <v>1935</v>
      </c>
      <c r="Z29" s="413"/>
      <c r="AA29" s="413"/>
      <c r="AB29" s="414"/>
      <c r="AC29" s="412"/>
      <c r="AD29" s="413"/>
      <c r="AE29" s="413"/>
      <c r="AF29" s="413"/>
      <c r="AG29" s="413"/>
      <c r="AH29" s="413"/>
      <c r="AI29" s="413"/>
      <c r="AJ29" s="414"/>
      <c r="AK29" s="412"/>
      <c r="AL29" s="413"/>
      <c r="AM29" s="413"/>
      <c r="AN29" s="414"/>
      <c r="AO29" s="545"/>
      <c r="AP29" s="556"/>
      <c r="AQ29" s="587"/>
      <c r="AR29" s="589"/>
      <c r="AS29" s="591"/>
      <c r="BE29"/>
    </row>
    <row r="30" spans="2:57">
      <c r="B30" s="592">
        <v>9</v>
      </c>
      <c r="C30" s="532"/>
      <c r="D30" s="406" t="s">
        <v>1936</v>
      </c>
      <c r="E30" s="407"/>
      <c r="F30" s="407"/>
      <c r="G30" s="407"/>
      <c r="H30" s="407"/>
      <c r="I30" s="407"/>
      <c r="J30" s="407"/>
      <c r="K30" s="407"/>
      <c r="L30" s="407"/>
      <c r="M30" s="407"/>
      <c r="N30" s="407"/>
      <c r="O30" s="407"/>
      <c r="P30" s="408"/>
      <c r="Q30" s="409" t="s">
        <v>91</v>
      </c>
      <c r="R30" s="410"/>
      <c r="S30" s="410"/>
      <c r="T30" s="410"/>
      <c r="U30" s="410"/>
      <c r="V30" s="410"/>
      <c r="W30" s="410"/>
      <c r="X30" s="411"/>
      <c r="Y30" s="406" t="s">
        <v>24</v>
      </c>
      <c r="Z30" s="407"/>
      <c r="AA30" s="407"/>
      <c r="AB30" s="408"/>
      <c r="AC30" s="406"/>
      <c r="AD30" s="407"/>
      <c r="AE30" s="407"/>
      <c r="AF30" s="407"/>
      <c r="AG30" s="407"/>
      <c r="AH30" s="407"/>
      <c r="AI30" s="407"/>
      <c r="AJ30" s="408"/>
      <c r="AK30" s="406"/>
      <c r="AL30" s="407"/>
      <c r="AM30" s="407"/>
      <c r="AN30" s="408"/>
      <c r="AO30" s="542"/>
      <c r="AP30" s="554"/>
      <c r="AQ30" s="586"/>
      <c r="AR30" s="588"/>
      <c r="AS30" s="590"/>
      <c r="BE30"/>
    </row>
    <row r="31" spans="2:57" ht="35.25" customHeight="1" thickBot="1">
      <c r="B31" s="592"/>
      <c r="C31" s="532"/>
      <c r="D31" s="412"/>
      <c r="E31" s="413"/>
      <c r="F31" s="413"/>
      <c r="G31" s="413"/>
      <c r="H31" s="413"/>
      <c r="I31" s="413"/>
      <c r="J31" s="413"/>
      <c r="K31" s="413"/>
      <c r="L31" s="413"/>
      <c r="M31" s="413"/>
      <c r="N31" s="413"/>
      <c r="O31" s="413"/>
      <c r="P31" s="414"/>
      <c r="Q31" s="412"/>
      <c r="R31" s="413"/>
      <c r="S31" s="413"/>
      <c r="T31" s="413"/>
      <c r="U31" s="413"/>
      <c r="V31" s="413"/>
      <c r="W31" s="413"/>
      <c r="X31" s="414"/>
      <c r="Y31" s="412" t="s">
        <v>1935</v>
      </c>
      <c r="Z31" s="413"/>
      <c r="AA31" s="413"/>
      <c r="AB31" s="414"/>
      <c r="AC31" s="412"/>
      <c r="AD31" s="413"/>
      <c r="AE31" s="413"/>
      <c r="AF31" s="413"/>
      <c r="AG31" s="413"/>
      <c r="AH31" s="413"/>
      <c r="AI31" s="413"/>
      <c r="AJ31" s="414"/>
      <c r="AK31" s="412"/>
      <c r="AL31" s="413"/>
      <c r="AM31" s="413"/>
      <c r="AN31" s="414"/>
      <c r="AO31" s="545"/>
      <c r="AP31" s="556"/>
      <c r="AQ31" s="587"/>
      <c r="AR31" s="589"/>
      <c r="AS31" s="591"/>
      <c r="BE31"/>
    </row>
    <row r="32" spans="2:57" ht="22.5" hidden="1" customHeight="1">
      <c r="B32" s="592">
        <v>10</v>
      </c>
      <c r="C32" s="532"/>
      <c r="D32" s="406"/>
      <c r="E32" s="407"/>
      <c r="F32" s="407"/>
      <c r="G32" s="407"/>
      <c r="H32" s="407"/>
      <c r="I32" s="407"/>
      <c r="J32" s="407"/>
      <c r="K32" s="407"/>
      <c r="L32" s="407"/>
      <c r="M32" s="407"/>
      <c r="N32" s="407"/>
      <c r="O32" s="407"/>
      <c r="P32" s="408"/>
      <c r="Q32" s="409"/>
      <c r="R32" s="410"/>
      <c r="S32" s="410"/>
      <c r="T32" s="410"/>
      <c r="U32" s="410"/>
      <c r="V32" s="410"/>
      <c r="W32" s="410"/>
      <c r="X32" s="411"/>
      <c r="Y32" s="406"/>
      <c r="Z32" s="407"/>
      <c r="AA32" s="407"/>
      <c r="AB32" s="408"/>
      <c r="AC32" s="406"/>
      <c r="AD32" s="407"/>
      <c r="AE32" s="407"/>
      <c r="AF32" s="407"/>
      <c r="AG32" s="407"/>
      <c r="AH32" s="407"/>
      <c r="AI32" s="407"/>
      <c r="AJ32" s="408"/>
      <c r="AK32" s="406"/>
      <c r="AL32" s="407"/>
      <c r="AM32" s="407"/>
      <c r="AN32" s="408"/>
      <c r="AO32" s="542"/>
      <c r="AP32" s="554"/>
      <c r="AQ32" s="586"/>
      <c r="AR32" s="588"/>
      <c r="AS32" s="590"/>
      <c r="BE32"/>
    </row>
    <row r="33" spans="2:57" ht="31.5" hidden="1" customHeight="1">
      <c r="B33" s="592"/>
      <c r="C33" s="532"/>
      <c r="D33" s="412"/>
      <c r="E33" s="413"/>
      <c r="F33" s="413"/>
      <c r="G33" s="413"/>
      <c r="H33" s="413"/>
      <c r="I33" s="413"/>
      <c r="J33" s="413"/>
      <c r="K33" s="413"/>
      <c r="L33" s="413"/>
      <c r="M33" s="413"/>
      <c r="N33" s="413"/>
      <c r="O33" s="413"/>
      <c r="P33" s="414"/>
      <c r="Q33" s="412"/>
      <c r="R33" s="413"/>
      <c r="S33" s="413"/>
      <c r="T33" s="413"/>
      <c r="U33" s="413"/>
      <c r="V33" s="413"/>
      <c r="W33" s="413"/>
      <c r="X33" s="414"/>
      <c r="Y33" s="412"/>
      <c r="Z33" s="413"/>
      <c r="AA33" s="413"/>
      <c r="AB33" s="414"/>
      <c r="AC33" s="412"/>
      <c r="AD33" s="413"/>
      <c r="AE33" s="413"/>
      <c r="AF33" s="413"/>
      <c r="AG33" s="413"/>
      <c r="AH33" s="413"/>
      <c r="AI33" s="413"/>
      <c r="AJ33" s="414"/>
      <c r="AK33" s="412"/>
      <c r="AL33" s="413"/>
      <c r="AM33" s="413"/>
      <c r="AN33" s="414"/>
      <c r="AO33" s="545"/>
      <c r="AP33" s="556"/>
      <c r="AQ33" s="587"/>
      <c r="AR33" s="589"/>
      <c r="AS33" s="591"/>
      <c r="BE33"/>
    </row>
    <row r="34" spans="2:57" ht="22.5" hidden="1" customHeight="1">
      <c r="B34" s="592">
        <v>11</v>
      </c>
      <c r="C34" s="532"/>
      <c r="D34" s="406"/>
      <c r="E34" s="407"/>
      <c r="F34" s="407"/>
      <c r="G34" s="407"/>
      <c r="H34" s="407"/>
      <c r="I34" s="407"/>
      <c r="J34" s="407"/>
      <c r="K34" s="407"/>
      <c r="L34" s="407"/>
      <c r="M34" s="407"/>
      <c r="N34" s="407"/>
      <c r="O34" s="407"/>
      <c r="P34" s="408"/>
      <c r="Q34" s="409"/>
      <c r="R34" s="410"/>
      <c r="S34" s="410"/>
      <c r="T34" s="410"/>
      <c r="U34" s="410"/>
      <c r="V34" s="410"/>
      <c r="W34" s="410"/>
      <c r="X34" s="411"/>
      <c r="Y34" s="406"/>
      <c r="Z34" s="407"/>
      <c r="AA34" s="407"/>
      <c r="AB34" s="408"/>
      <c r="AC34" s="406"/>
      <c r="AD34" s="407"/>
      <c r="AE34" s="407"/>
      <c r="AF34" s="407"/>
      <c r="AG34" s="407"/>
      <c r="AH34" s="407"/>
      <c r="AI34" s="407"/>
      <c r="AJ34" s="408"/>
      <c r="AK34" s="406"/>
      <c r="AL34" s="407"/>
      <c r="AM34" s="407"/>
      <c r="AN34" s="408"/>
      <c r="AO34" s="542"/>
      <c r="AP34" s="554"/>
      <c r="AQ34" s="586"/>
      <c r="AR34" s="588"/>
      <c r="AS34" s="590"/>
      <c r="BE34"/>
    </row>
    <row r="35" spans="2:57" ht="31.5" hidden="1"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c r="Z35" s="413"/>
      <c r="AA35" s="413"/>
      <c r="AB35" s="414"/>
      <c r="AC35" s="412"/>
      <c r="AD35" s="413"/>
      <c r="AE35" s="413"/>
      <c r="AF35" s="413"/>
      <c r="AG35" s="413"/>
      <c r="AH35" s="413"/>
      <c r="AI35" s="413"/>
      <c r="AJ35" s="414"/>
      <c r="AK35" s="412"/>
      <c r="AL35" s="413"/>
      <c r="AM35" s="413"/>
      <c r="AN35" s="414"/>
      <c r="AO35" s="545"/>
      <c r="AP35" s="556"/>
      <c r="AQ35" s="587"/>
      <c r="AR35" s="589"/>
      <c r="AS35" s="591"/>
      <c r="BE35"/>
    </row>
    <row r="36" spans="2:57" ht="22.5" hidden="1" customHeight="1">
      <c r="B36" s="592">
        <v>12</v>
      </c>
      <c r="C36" s="532"/>
      <c r="D36" s="406"/>
      <c r="E36" s="407"/>
      <c r="F36" s="407"/>
      <c r="G36" s="407"/>
      <c r="H36" s="407"/>
      <c r="I36" s="407"/>
      <c r="J36" s="407"/>
      <c r="K36" s="407"/>
      <c r="L36" s="407"/>
      <c r="M36" s="407"/>
      <c r="N36" s="407"/>
      <c r="O36" s="407"/>
      <c r="P36" s="408"/>
      <c r="Q36" s="409"/>
      <c r="R36" s="410"/>
      <c r="S36" s="410"/>
      <c r="T36" s="410"/>
      <c r="U36" s="410"/>
      <c r="V36" s="410"/>
      <c r="W36" s="410"/>
      <c r="X36" s="411"/>
      <c r="Y36" s="406"/>
      <c r="Z36" s="407"/>
      <c r="AA36" s="407"/>
      <c r="AB36" s="408"/>
      <c r="AC36" s="406"/>
      <c r="AD36" s="407"/>
      <c r="AE36" s="407"/>
      <c r="AF36" s="408"/>
      <c r="AG36" s="406"/>
      <c r="AH36" s="407"/>
      <c r="AI36" s="407"/>
      <c r="AJ36" s="408"/>
      <c r="AK36" s="406"/>
      <c r="AL36" s="407"/>
      <c r="AM36" s="407"/>
      <c r="AN36" s="408"/>
      <c r="AO36" s="542"/>
      <c r="AP36" s="554"/>
      <c r="AQ36" s="586"/>
      <c r="AR36" s="588"/>
      <c r="AS36" s="590"/>
      <c r="BE36"/>
    </row>
    <row r="37" spans="2:57" ht="31.5" hidden="1"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c r="Z37" s="413"/>
      <c r="AA37" s="413"/>
      <c r="AB37" s="414"/>
      <c r="AC37" s="412"/>
      <c r="AD37" s="413"/>
      <c r="AE37" s="413"/>
      <c r="AF37" s="414"/>
      <c r="AG37" s="412"/>
      <c r="AH37" s="413"/>
      <c r="AI37" s="413"/>
      <c r="AJ37" s="414"/>
      <c r="AK37" s="412"/>
      <c r="AL37" s="413"/>
      <c r="AM37" s="413"/>
      <c r="AN37" s="414"/>
      <c r="AO37" s="545"/>
      <c r="AP37" s="556"/>
      <c r="AQ37" s="587"/>
      <c r="AR37" s="589"/>
      <c r="AS37" s="591"/>
      <c r="BE37"/>
    </row>
    <row r="38" spans="2:57" ht="22.5" hidden="1" customHeight="1">
      <c r="B38" s="592">
        <v>13</v>
      </c>
      <c r="C38" s="532"/>
      <c r="D38" s="406"/>
      <c r="E38" s="407"/>
      <c r="F38" s="407"/>
      <c r="G38" s="407"/>
      <c r="H38" s="407"/>
      <c r="I38" s="407"/>
      <c r="J38" s="407"/>
      <c r="K38" s="407"/>
      <c r="L38" s="407"/>
      <c r="M38" s="407"/>
      <c r="N38" s="407"/>
      <c r="O38" s="407"/>
      <c r="P38" s="408"/>
      <c r="Q38" s="409"/>
      <c r="R38" s="410"/>
      <c r="S38" s="410"/>
      <c r="T38" s="410"/>
      <c r="U38" s="410"/>
      <c r="V38" s="410"/>
      <c r="W38" s="410"/>
      <c r="X38" s="411"/>
      <c r="Y38" s="406"/>
      <c r="Z38" s="407"/>
      <c r="AA38" s="407"/>
      <c r="AB38" s="408"/>
      <c r="AC38" s="406"/>
      <c r="AD38" s="407"/>
      <c r="AE38" s="407"/>
      <c r="AF38" s="408"/>
      <c r="AG38" s="406"/>
      <c r="AH38" s="407"/>
      <c r="AI38" s="407"/>
      <c r="AJ38" s="408"/>
      <c r="AK38" s="406"/>
      <c r="AL38" s="407"/>
      <c r="AM38" s="407"/>
      <c r="AN38" s="408"/>
      <c r="AO38" s="542"/>
      <c r="AP38" s="554"/>
      <c r="AQ38" s="586"/>
      <c r="AR38" s="588"/>
      <c r="AS38" s="590"/>
      <c r="BE38"/>
    </row>
    <row r="39" spans="2:57" ht="31.5" hidden="1"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c r="Z39" s="413"/>
      <c r="AA39" s="413"/>
      <c r="AB39" s="414"/>
      <c r="AC39" s="412"/>
      <c r="AD39" s="413"/>
      <c r="AE39" s="413"/>
      <c r="AF39" s="414"/>
      <c r="AG39" s="412"/>
      <c r="AH39" s="413"/>
      <c r="AI39" s="413"/>
      <c r="AJ39" s="414"/>
      <c r="AK39" s="412"/>
      <c r="AL39" s="413"/>
      <c r="AM39" s="413"/>
      <c r="AN39" s="414"/>
      <c r="AO39" s="545"/>
      <c r="AP39" s="556"/>
      <c r="AQ39" s="587"/>
      <c r="AR39" s="589"/>
      <c r="AS39" s="591"/>
      <c r="BE39"/>
    </row>
    <row r="40" spans="2:57" ht="22.5" hidden="1" customHeight="1">
      <c r="B40" s="592">
        <v>14</v>
      </c>
      <c r="C40" s="532"/>
      <c r="D40" s="406"/>
      <c r="E40" s="407"/>
      <c r="F40" s="407"/>
      <c r="G40" s="407"/>
      <c r="H40" s="407"/>
      <c r="I40" s="407"/>
      <c r="J40" s="407"/>
      <c r="K40" s="407"/>
      <c r="L40" s="407"/>
      <c r="M40" s="407"/>
      <c r="N40" s="407"/>
      <c r="O40" s="407"/>
      <c r="P40" s="408"/>
      <c r="Q40" s="409"/>
      <c r="R40" s="410"/>
      <c r="S40" s="410"/>
      <c r="T40" s="410"/>
      <c r="U40" s="410"/>
      <c r="V40" s="410"/>
      <c r="W40" s="410"/>
      <c r="X40" s="411"/>
      <c r="Y40" s="406"/>
      <c r="Z40" s="407"/>
      <c r="AA40" s="407"/>
      <c r="AB40" s="408"/>
      <c r="AC40" s="406"/>
      <c r="AD40" s="407"/>
      <c r="AE40" s="407"/>
      <c r="AF40" s="408"/>
      <c r="AG40" s="406"/>
      <c r="AH40" s="407"/>
      <c r="AI40" s="407"/>
      <c r="AJ40" s="408"/>
      <c r="AK40" s="406"/>
      <c r="AL40" s="407"/>
      <c r="AM40" s="407"/>
      <c r="AN40" s="408"/>
      <c r="AO40" s="542"/>
      <c r="AP40" s="554"/>
      <c r="AQ40" s="586"/>
      <c r="AR40" s="588"/>
      <c r="AS40" s="590"/>
      <c r="BE40"/>
    </row>
    <row r="41" spans="2:57" ht="31.5" hidden="1"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c r="Z41" s="413"/>
      <c r="AA41" s="413"/>
      <c r="AB41" s="414"/>
      <c r="AC41" s="412"/>
      <c r="AD41" s="413"/>
      <c r="AE41" s="413"/>
      <c r="AF41" s="414"/>
      <c r="AG41" s="412"/>
      <c r="AH41" s="413"/>
      <c r="AI41" s="413"/>
      <c r="AJ41" s="414"/>
      <c r="AK41" s="412"/>
      <c r="AL41" s="413"/>
      <c r="AM41" s="413"/>
      <c r="AN41" s="414"/>
      <c r="AO41" s="545"/>
      <c r="AP41" s="556"/>
      <c r="AQ41" s="587"/>
      <c r="AR41" s="589"/>
      <c r="AS41" s="591"/>
      <c r="BE41"/>
    </row>
    <row r="42" spans="2:57" ht="22.5" hidden="1" customHeight="1">
      <c r="B42" s="592">
        <v>15</v>
      </c>
      <c r="C42" s="532"/>
      <c r="D42" s="406"/>
      <c r="E42" s="407"/>
      <c r="F42" s="407"/>
      <c r="G42" s="407"/>
      <c r="H42" s="407"/>
      <c r="I42" s="407"/>
      <c r="J42" s="407"/>
      <c r="K42" s="407"/>
      <c r="L42" s="407"/>
      <c r="M42" s="407"/>
      <c r="N42" s="407"/>
      <c r="O42" s="407"/>
      <c r="P42" s="408"/>
      <c r="Q42" s="409"/>
      <c r="R42" s="410"/>
      <c r="S42" s="410"/>
      <c r="T42" s="410"/>
      <c r="U42" s="410"/>
      <c r="V42" s="410"/>
      <c r="W42" s="410"/>
      <c r="X42" s="411"/>
      <c r="Y42" s="406"/>
      <c r="Z42" s="407"/>
      <c r="AA42" s="407"/>
      <c r="AB42" s="408"/>
      <c r="AC42" s="406"/>
      <c r="AD42" s="407"/>
      <c r="AE42" s="407"/>
      <c r="AF42" s="408"/>
      <c r="AG42" s="406"/>
      <c r="AH42" s="407"/>
      <c r="AI42" s="407"/>
      <c r="AJ42" s="408"/>
      <c r="AK42" s="406"/>
      <c r="AL42" s="407"/>
      <c r="AM42" s="407"/>
      <c r="AN42" s="408"/>
      <c r="AO42" s="542"/>
      <c r="AP42" s="554"/>
      <c r="AQ42" s="586"/>
      <c r="AR42" s="588"/>
      <c r="AS42" s="590"/>
      <c r="BE42"/>
    </row>
    <row r="43" spans="2:57" ht="31.5" hidden="1"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c r="Z43" s="413"/>
      <c r="AA43" s="413"/>
      <c r="AB43" s="414"/>
      <c r="AC43" s="412"/>
      <c r="AD43" s="413"/>
      <c r="AE43" s="413"/>
      <c r="AF43" s="414"/>
      <c r="AG43" s="412"/>
      <c r="AH43" s="413"/>
      <c r="AI43" s="413"/>
      <c r="AJ43" s="414"/>
      <c r="AK43" s="412"/>
      <c r="AL43" s="413"/>
      <c r="AM43" s="413"/>
      <c r="AN43" s="414"/>
      <c r="AO43" s="545"/>
      <c r="AP43" s="556"/>
      <c r="AQ43" s="587"/>
      <c r="AR43" s="589"/>
      <c r="AS43" s="591"/>
      <c r="BE43"/>
    </row>
    <row r="44" spans="2:57" ht="22.5" hidden="1" customHeight="1">
      <c r="B44" s="592">
        <v>16</v>
      </c>
      <c r="C44" s="532"/>
      <c r="D44" s="406"/>
      <c r="E44" s="407"/>
      <c r="F44" s="407"/>
      <c r="G44" s="407"/>
      <c r="H44" s="407"/>
      <c r="I44" s="407"/>
      <c r="J44" s="407"/>
      <c r="K44" s="407"/>
      <c r="L44" s="407"/>
      <c r="M44" s="407"/>
      <c r="N44" s="407"/>
      <c r="O44" s="407"/>
      <c r="P44" s="408"/>
      <c r="Q44" s="409"/>
      <c r="R44" s="410"/>
      <c r="S44" s="410"/>
      <c r="T44" s="410"/>
      <c r="U44" s="410"/>
      <c r="V44" s="410"/>
      <c r="W44" s="410"/>
      <c r="X44" s="411"/>
      <c r="Y44" s="406"/>
      <c r="Z44" s="407"/>
      <c r="AA44" s="407"/>
      <c r="AB44" s="408"/>
      <c r="AC44" s="406"/>
      <c r="AD44" s="407"/>
      <c r="AE44" s="407"/>
      <c r="AF44" s="408"/>
      <c r="AG44" s="406"/>
      <c r="AH44" s="407"/>
      <c r="AI44" s="407"/>
      <c r="AJ44" s="408"/>
      <c r="AK44" s="406"/>
      <c r="AL44" s="407"/>
      <c r="AM44" s="407"/>
      <c r="AN44" s="408"/>
      <c r="AO44" s="542"/>
      <c r="AP44" s="554"/>
      <c r="AQ44" s="586"/>
      <c r="AR44" s="588"/>
      <c r="AS44" s="590"/>
      <c r="BE44"/>
    </row>
    <row r="45" spans="2:57" ht="31.5" hidden="1"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c r="Z45" s="413"/>
      <c r="AA45" s="413"/>
      <c r="AB45" s="414"/>
      <c r="AC45" s="412"/>
      <c r="AD45" s="413"/>
      <c r="AE45" s="413"/>
      <c r="AF45" s="414"/>
      <c r="AG45" s="412"/>
      <c r="AH45" s="413"/>
      <c r="AI45" s="413"/>
      <c r="AJ45" s="414"/>
      <c r="AK45" s="412"/>
      <c r="AL45" s="413"/>
      <c r="AM45" s="413"/>
      <c r="AN45" s="414"/>
      <c r="AO45" s="545"/>
      <c r="AP45" s="556"/>
      <c r="AQ45" s="587"/>
      <c r="AR45" s="589"/>
      <c r="AS45" s="591"/>
      <c r="BE45"/>
    </row>
    <row r="46" spans="2:57" ht="22.5" hidden="1" customHeight="1">
      <c r="B46" s="592">
        <v>17</v>
      </c>
      <c r="C46" s="532"/>
      <c r="D46" s="406"/>
      <c r="E46" s="407"/>
      <c r="F46" s="407"/>
      <c r="G46" s="407"/>
      <c r="H46" s="407"/>
      <c r="I46" s="407"/>
      <c r="J46" s="407"/>
      <c r="K46" s="407"/>
      <c r="L46" s="407"/>
      <c r="M46" s="407"/>
      <c r="N46" s="407"/>
      <c r="O46" s="407"/>
      <c r="P46" s="408"/>
      <c r="Q46" s="409"/>
      <c r="R46" s="410"/>
      <c r="S46" s="410"/>
      <c r="T46" s="410"/>
      <c r="U46" s="410"/>
      <c r="V46" s="410"/>
      <c r="W46" s="410"/>
      <c r="X46" s="411"/>
      <c r="Y46" s="406"/>
      <c r="Z46" s="407"/>
      <c r="AA46" s="407"/>
      <c r="AB46" s="408"/>
      <c r="AC46" s="406"/>
      <c r="AD46" s="407"/>
      <c r="AE46" s="407"/>
      <c r="AF46" s="408"/>
      <c r="AG46" s="406"/>
      <c r="AH46" s="407"/>
      <c r="AI46" s="407"/>
      <c r="AJ46" s="408"/>
      <c r="AK46" s="406"/>
      <c r="AL46" s="407"/>
      <c r="AM46" s="407"/>
      <c r="AN46" s="408"/>
      <c r="AO46" s="542"/>
      <c r="AP46" s="554"/>
      <c r="AQ46" s="586"/>
      <c r="AR46" s="588"/>
      <c r="AS46" s="590"/>
      <c r="BE46"/>
    </row>
    <row r="47" spans="2:57" ht="31.5" hidden="1"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c r="Z47" s="413"/>
      <c r="AA47" s="413"/>
      <c r="AB47" s="414"/>
      <c r="AC47" s="412"/>
      <c r="AD47" s="413"/>
      <c r="AE47" s="413"/>
      <c r="AF47" s="414"/>
      <c r="AG47" s="412"/>
      <c r="AH47" s="413"/>
      <c r="AI47" s="413"/>
      <c r="AJ47" s="414"/>
      <c r="AK47" s="412"/>
      <c r="AL47" s="413"/>
      <c r="AM47" s="413"/>
      <c r="AN47" s="414"/>
      <c r="AO47" s="545"/>
      <c r="AP47" s="556"/>
      <c r="AQ47" s="587"/>
      <c r="AR47" s="589"/>
      <c r="AS47" s="591"/>
      <c r="BE47"/>
    </row>
    <row r="48" spans="2:57" ht="22.5" hidden="1" customHeight="1">
      <c r="B48" s="592">
        <v>18</v>
      </c>
      <c r="C48" s="532"/>
      <c r="D48" s="406"/>
      <c r="E48" s="407"/>
      <c r="F48" s="407"/>
      <c r="G48" s="407"/>
      <c r="H48" s="407"/>
      <c r="I48" s="407"/>
      <c r="J48" s="407"/>
      <c r="K48" s="407"/>
      <c r="L48" s="407"/>
      <c r="M48" s="407"/>
      <c r="N48" s="407"/>
      <c r="O48" s="407"/>
      <c r="P48" s="408"/>
      <c r="Q48" s="409"/>
      <c r="R48" s="410"/>
      <c r="S48" s="410"/>
      <c r="T48" s="410"/>
      <c r="U48" s="410"/>
      <c r="V48" s="410"/>
      <c r="W48" s="410"/>
      <c r="X48" s="411"/>
      <c r="Y48" s="406"/>
      <c r="Z48" s="407"/>
      <c r="AA48" s="407"/>
      <c r="AB48" s="408"/>
      <c r="AC48" s="406"/>
      <c r="AD48" s="407"/>
      <c r="AE48" s="407"/>
      <c r="AF48" s="408"/>
      <c r="AG48" s="406"/>
      <c r="AH48" s="407"/>
      <c r="AI48" s="407"/>
      <c r="AJ48" s="408"/>
      <c r="AK48" s="406"/>
      <c r="AL48" s="407"/>
      <c r="AM48" s="407"/>
      <c r="AN48" s="408"/>
      <c r="AO48" s="542"/>
      <c r="AP48" s="554"/>
      <c r="AQ48" s="586"/>
      <c r="AR48" s="588"/>
      <c r="AS48" s="590"/>
      <c r="BE48"/>
    </row>
    <row r="49" spans="2:57" ht="31.5" hidden="1"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c r="Z49" s="413"/>
      <c r="AA49" s="413"/>
      <c r="AB49" s="414"/>
      <c r="AC49" s="412"/>
      <c r="AD49" s="413"/>
      <c r="AE49" s="413"/>
      <c r="AF49" s="414"/>
      <c r="AG49" s="412"/>
      <c r="AH49" s="413"/>
      <c r="AI49" s="413"/>
      <c r="AJ49" s="414"/>
      <c r="AK49" s="412"/>
      <c r="AL49" s="413"/>
      <c r="AM49" s="413"/>
      <c r="AN49" s="414"/>
      <c r="AO49" s="545"/>
      <c r="AP49" s="556"/>
      <c r="AQ49" s="587"/>
      <c r="AR49" s="589"/>
      <c r="AS49" s="591"/>
      <c r="BE49"/>
    </row>
    <row r="50" spans="2:57" ht="22.5" hidden="1" customHeight="1">
      <c r="B50" s="592">
        <v>19</v>
      </c>
      <c r="C50" s="532"/>
      <c r="D50" s="406"/>
      <c r="E50" s="407"/>
      <c r="F50" s="407"/>
      <c r="G50" s="407"/>
      <c r="H50" s="407"/>
      <c r="I50" s="407"/>
      <c r="J50" s="407"/>
      <c r="K50" s="407"/>
      <c r="L50" s="407"/>
      <c r="M50" s="407"/>
      <c r="N50" s="407"/>
      <c r="O50" s="407"/>
      <c r="P50" s="408"/>
      <c r="Q50" s="409"/>
      <c r="R50" s="410"/>
      <c r="S50" s="410"/>
      <c r="T50" s="410"/>
      <c r="U50" s="410"/>
      <c r="V50" s="410"/>
      <c r="W50" s="410"/>
      <c r="X50" s="411"/>
      <c r="Y50" s="406"/>
      <c r="Z50" s="407"/>
      <c r="AA50" s="407"/>
      <c r="AB50" s="408"/>
      <c r="AC50" s="406"/>
      <c r="AD50" s="407"/>
      <c r="AE50" s="407"/>
      <c r="AF50" s="408"/>
      <c r="AG50" s="406"/>
      <c r="AH50" s="407"/>
      <c r="AI50" s="407"/>
      <c r="AJ50" s="408"/>
      <c r="AK50" s="406"/>
      <c r="AL50" s="407"/>
      <c r="AM50" s="407"/>
      <c r="AN50" s="408"/>
      <c r="AO50" s="542"/>
      <c r="AP50" s="554"/>
      <c r="AQ50" s="586"/>
      <c r="AR50" s="588"/>
      <c r="AS50" s="590"/>
      <c r="BE50"/>
    </row>
    <row r="51" spans="2:57" ht="31.5" hidden="1"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c r="Z51" s="413"/>
      <c r="AA51" s="413"/>
      <c r="AB51" s="414"/>
      <c r="AC51" s="412"/>
      <c r="AD51" s="413"/>
      <c r="AE51" s="413"/>
      <c r="AF51" s="414"/>
      <c r="AG51" s="412"/>
      <c r="AH51" s="413"/>
      <c r="AI51" s="413"/>
      <c r="AJ51" s="414"/>
      <c r="AK51" s="412"/>
      <c r="AL51" s="413"/>
      <c r="AM51" s="413"/>
      <c r="AN51" s="414"/>
      <c r="AO51" s="545"/>
      <c r="AP51" s="556"/>
      <c r="AQ51" s="587"/>
      <c r="AR51" s="589"/>
      <c r="AS51" s="591"/>
      <c r="BE51"/>
    </row>
    <row r="52" spans="2:57" ht="22.5" hidden="1" customHeight="1">
      <c r="B52" s="592">
        <v>20</v>
      </c>
      <c r="C52" s="532"/>
      <c r="D52" s="406"/>
      <c r="E52" s="407"/>
      <c r="F52" s="407"/>
      <c r="G52" s="407"/>
      <c r="H52" s="407"/>
      <c r="I52" s="407"/>
      <c r="J52" s="407"/>
      <c r="K52" s="407"/>
      <c r="L52" s="407"/>
      <c r="M52" s="407"/>
      <c r="N52" s="407"/>
      <c r="O52" s="407"/>
      <c r="P52" s="408"/>
      <c r="Q52" s="409"/>
      <c r="R52" s="410"/>
      <c r="S52" s="410"/>
      <c r="T52" s="410"/>
      <c r="U52" s="410"/>
      <c r="V52" s="410"/>
      <c r="W52" s="410"/>
      <c r="X52" s="411"/>
      <c r="Y52" s="406"/>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hidden="1"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hidden="1" customHeight="1">
      <c r="B54" s="592">
        <v>21</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hidden="1" customHeight="1">
      <c r="B56" s="592">
        <v>22</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31.5" hidden="1"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hidden="1" customHeight="1">
      <c r="B58" s="592">
        <v>23</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24</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25</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26</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27</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28</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29</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c r="B71" s="592"/>
      <c r="C71" s="532"/>
      <c r="D71" s="412"/>
      <c r="E71" s="413"/>
      <c r="F71" s="413"/>
      <c r="G71" s="413"/>
      <c r="H71" s="413"/>
      <c r="I71" s="413"/>
      <c r="J71" s="413"/>
      <c r="K71" s="413"/>
      <c r="L71" s="413"/>
      <c r="M71" s="413"/>
      <c r="N71" s="413"/>
      <c r="O71" s="413"/>
      <c r="P71" s="414"/>
      <c r="Q71" s="412"/>
      <c r="R71" s="413"/>
      <c r="S71" s="413"/>
      <c r="T71" s="413"/>
      <c r="U71" s="413"/>
      <c r="V71" s="413"/>
      <c r="W71" s="413"/>
      <c r="X71" s="414"/>
      <c r="Y71" s="412"/>
      <c r="Z71" s="413"/>
      <c r="AA71" s="413"/>
      <c r="AB71" s="414"/>
      <c r="AC71" s="412"/>
      <c r="AD71" s="413"/>
      <c r="AE71" s="413"/>
      <c r="AF71" s="414"/>
      <c r="AG71" s="412"/>
      <c r="AH71" s="413"/>
      <c r="AI71" s="413"/>
      <c r="AJ71" s="414"/>
      <c r="AK71" s="412"/>
      <c r="AL71" s="413"/>
      <c r="AM71" s="413"/>
      <c r="AN71" s="414"/>
      <c r="AO71" s="545"/>
      <c r="AP71" s="556"/>
      <c r="AQ71" s="587"/>
      <c r="AR71" s="589"/>
      <c r="AS71" s="591"/>
      <c r="BE71"/>
    </row>
    <row r="72" spans="2:57" ht="22.5" hidden="1" customHeight="1">
      <c r="B72" s="592">
        <v>30</v>
      </c>
      <c r="C72" s="532"/>
      <c r="D72" s="406"/>
      <c r="E72" s="407"/>
      <c r="F72" s="407"/>
      <c r="G72" s="407"/>
      <c r="H72" s="407"/>
      <c r="I72" s="407"/>
      <c r="J72" s="407"/>
      <c r="K72" s="407"/>
      <c r="L72" s="407"/>
      <c r="M72" s="407"/>
      <c r="N72" s="407"/>
      <c r="O72" s="407"/>
      <c r="P72" s="408"/>
      <c r="Q72" s="409"/>
      <c r="R72" s="410"/>
      <c r="S72" s="410"/>
      <c r="T72" s="410"/>
      <c r="U72" s="410"/>
      <c r="V72" s="410"/>
      <c r="W72" s="410"/>
      <c r="X72" s="411"/>
      <c r="Y72" s="406"/>
      <c r="Z72" s="407"/>
      <c r="AA72" s="407"/>
      <c r="AB72" s="408"/>
      <c r="AC72" s="406"/>
      <c r="AD72" s="407"/>
      <c r="AE72" s="407"/>
      <c r="AF72" s="408"/>
      <c r="AG72" s="406"/>
      <c r="AH72" s="407"/>
      <c r="AI72" s="407"/>
      <c r="AJ72" s="408"/>
      <c r="AK72" s="406"/>
      <c r="AL72" s="407"/>
      <c r="AM72" s="407"/>
      <c r="AN72" s="408"/>
      <c r="AO72" s="542"/>
      <c r="AP72" s="554"/>
      <c r="AQ72" s="586"/>
      <c r="AR72" s="588"/>
      <c r="AS72" s="590"/>
      <c r="BE72"/>
    </row>
    <row r="73" spans="2:57" ht="31.5" hidden="1" customHeight="1" thickBot="1">
      <c r="B73" s="610"/>
      <c r="C73" s="611"/>
      <c r="D73" s="581"/>
      <c r="E73" s="582"/>
      <c r="F73" s="582"/>
      <c r="G73" s="582"/>
      <c r="H73" s="582"/>
      <c r="I73" s="582"/>
      <c r="J73" s="582"/>
      <c r="K73" s="582"/>
      <c r="L73" s="582"/>
      <c r="M73" s="582"/>
      <c r="N73" s="582"/>
      <c r="O73" s="582"/>
      <c r="P73" s="583"/>
      <c r="Q73" s="412"/>
      <c r="R73" s="413"/>
      <c r="S73" s="413"/>
      <c r="T73" s="413"/>
      <c r="U73" s="413"/>
      <c r="V73" s="413"/>
      <c r="W73" s="413"/>
      <c r="X73" s="414"/>
      <c r="Y73" s="581"/>
      <c r="Z73" s="582"/>
      <c r="AA73" s="582"/>
      <c r="AB73" s="583"/>
      <c r="AC73" s="581"/>
      <c r="AD73" s="582"/>
      <c r="AE73" s="582"/>
      <c r="AF73" s="583"/>
      <c r="AG73" s="581"/>
      <c r="AH73" s="582"/>
      <c r="AI73" s="582"/>
      <c r="AJ73" s="583"/>
      <c r="AK73" s="581"/>
      <c r="AL73" s="582"/>
      <c r="AM73" s="582"/>
      <c r="AN73" s="583"/>
      <c r="AO73" s="481"/>
      <c r="AP73" s="606"/>
      <c r="AQ73" s="607"/>
      <c r="AR73" s="608"/>
      <c r="AS73" s="609"/>
      <c r="BE73"/>
    </row>
    <row r="74" spans="2:57" ht="46.5" hidden="1" customHeight="1" thickBot="1">
      <c r="B74" s="612" t="s">
        <v>33</v>
      </c>
      <c r="C74" s="613"/>
      <c r="D74" s="613"/>
      <c r="E74" s="614"/>
      <c r="F74" s="615" t="s">
        <v>2</v>
      </c>
      <c r="G74" s="613"/>
      <c r="H74" s="613"/>
      <c r="I74" s="613"/>
      <c r="J74" s="613"/>
      <c r="K74" s="613"/>
      <c r="L74" s="613"/>
      <c r="M74" s="613"/>
      <c r="N74" s="613"/>
      <c r="O74" s="613"/>
      <c r="P74" s="613"/>
      <c r="Q74" s="613"/>
      <c r="R74" s="613"/>
      <c r="S74" s="613"/>
      <c r="T74" s="613"/>
      <c r="U74" s="614"/>
      <c r="V74" s="615" t="s">
        <v>3</v>
      </c>
      <c r="W74" s="613"/>
      <c r="X74" s="614"/>
      <c r="Y74" s="615" t="s">
        <v>34</v>
      </c>
      <c r="Z74" s="613"/>
      <c r="AA74" s="614"/>
      <c r="AB74" s="615" t="s">
        <v>35</v>
      </c>
      <c r="AC74" s="613"/>
      <c r="AD74" s="613"/>
      <c r="AE74" s="613"/>
      <c r="AF74" s="613"/>
      <c r="AG74" s="613"/>
      <c r="AH74" s="613"/>
      <c r="AI74" s="613"/>
      <c r="AJ74" s="613"/>
      <c r="AK74" s="613"/>
      <c r="AL74" s="613"/>
      <c r="AM74" s="613"/>
      <c r="AN74" s="613"/>
      <c r="AO74" s="613"/>
      <c r="AP74" s="613"/>
      <c r="AQ74" s="613"/>
      <c r="AR74" s="613"/>
      <c r="AS74" s="616"/>
      <c r="BE74"/>
    </row>
    <row r="75" spans="2:57" ht="46.5" hidden="1" customHeight="1">
      <c r="B75" s="617"/>
      <c r="C75" s="618"/>
      <c r="D75" s="618"/>
      <c r="E75" s="619"/>
      <c r="F75" s="620"/>
      <c r="G75" s="618"/>
      <c r="H75" s="618"/>
      <c r="I75" s="618"/>
      <c r="J75" s="618"/>
      <c r="K75" s="618"/>
      <c r="L75" s="618"/>
      <c r="M75" s="618"/>
      <c r="N75" s="618"/>
      <c r="O75" s="618"/>
      <c r="P75" s="618"/>
      <c r="Q75" s="618"/>
      <c r="R75" s="618"/>
      <c r="S75" s="618"/>
      <c r="T75" s="618"/>
      <c r="U75" s="619"/>
      <c r="V75" s="620"/>
      <c r="W75" s="618"/>
      <c r="X75" s="619"/>
      <c r="Y75" s="620"/>
      <c r="Z75" s="618"/>
      <c r="AA75" s="619"/>
      <c r="AB75" s="620"/>
      <c r="AC75" s="618"/>
      <c r="AD75" s="618"/>
      <c r="AE75" s="618"/>
      <c r="AF75" s="618"/>
      <c r="AG75" s="618"/>
      <c r="AH75" s="618"/>
      <c r="AI75" s="618"/>
      <c r="AJ75" s="618"/>
      <c r="AK75" s="618"/>
      <c r="AL75" s="618"/>
      <c r="AM75" s="618"/>
      <c r="AN75" s="618"/>
      <c r="AO75" s="618"/>
      <c r="AP75" s="618"/>
      <c r="AQ75" s="618"/>
      <c r="AR75" s="618"/>
      <c r="AS75" s="621"/>
      <c r="BE75"/>
    </row>
    <row r="76" spans="2:57" ht="46.5" hidden="1" customHeight="1">
      <c r="B76" s="622"/>
      <c r="C76" s="623"/>
      <c r="D76" s="623"/>
      <c r="E76" s="624"/>
      <c r="F76" s="625"/>
      <c r="G76" s="623"/>
      <c r="H76" s="623"/>
      <c r="I76" s="623"/>
      <c r="J76" s="623"/>
      <c r="K76" s="623"/>
      <c r="L76" s="623"/>
      <c r="M76" s="623"/>
      <c r="N76" s="623"/>
      <c r="O76" s="623"/>
      <c r="P76" s="623"/>
      <c r="Q76" s="623"/>
      <c r="R76" s="623"/>
      <c r="S76" s="623"/>
      <c r="T76" s="623"/>
      <c r="U76" s="624"/>
      <c r="V76" s="625"/>
      <c r="W76" s="623"/>
      <c r="X76" s="624"/>
      <c r="Y76" s="625"/>
      <c r="Z76" s="623"/>
      <c r="AA76" s="624"/>
      <c r="AB76" s="625"/>
      <c r="AC76" s="623"/>
      <c r="AD76" s="623"/>
      <c r="AE76" s="623"/>
      <c r="AF76" s="623"/>
      <c r="AG76" s="623"/>
      <c r="AH76" s="623"/>
      <c r="AI76" s="623"/>
      <c r="AJ76" s="623"/>
      <c r="AK76" s="623"/>
      <c r="AL76" s="623"/>
      <c r="AM76" s="623"/>
      <c r="AN76" s="623"/>
      <c r="AO76" s="623"/>
      <c r="AP76" s="623"/>
      <c r="AQ76" s="623"/>
      <c r="AR76" s="623"/>
      <c r="AS76" s="626"/>
      <c r="BE76"/>
    </row>
    <row r="77" spans="2:57" ht="46.5" hidden="1" customHeight="1">
      <c r="B77" s="622"/>
      <c r="C77" s="623"/>
      <c r="D77" s="623"/>
      <c r="E77" s="624"/>
      <c r="F77" s="625"/>
      <c r="G77" s="623"/>
      <c r="H77" s="623"/>
      <c r="I77" s="623"/>
      <c r="J77" s="623"/>
      <c r="K77" s="623"/>
      <c r="L77" s="623"/>
      <c r="M77" s="623"/>
      <c r="N77" s="623"/>
      <c r="O77" s="623"/>
      <c r="P77" s="623"/>
      <c r="Q77" s="623"/>
      <c r="R77" s="623"/>
      <c r="S77" s="623"/>
      <c r="T77" s="623"/>
      <c r="U77" s="624"/>
      <c r="V77" s="625"/>
      <c r="W77" s="623"/>
      <c r="X77" s="624"/>
      <c r="Y77" s="625"/>
      <c r="Z77" s="623"/>
      <c r="AA77" s="624"/>
      <c r="AB77" s="625"/>
      <c r="AC77" s="623"/>
      <c r="AD77" s="623"/>
      <c r="AE77" s="623"/>
      <c r="AF77" s="623"/>
      <c r="AG77" s="623"/>
      <c r="AH77" s="623"/>
      <c r="AI77" s="623"/>
      <c r="AJ77" s="623"/>
      <c r="AK77" s="623"/>
      <c r="AL77" s="623"/>
      <c r="AM77" s="623"/>
      <c r="AN77" s="623"/>
      <c r="AO77" s="623"/>
      <c r="AP77" s="623"/>
      <c r="AQ77" s="623"/>
      <c r="AR77" s="623"/>
      <c r="AS77" s="626"/>
      <c r="BE77"/>
    </row>
    <row r="78" spans="2:57" ht="46.5" hidden="1" customHeight="1">
      <c r="B78" s="622"/>
      <c r="C78" s="623"/>
      <c r="D78" s="623"/>
      <c r="E78" s="624"/>
      <c r="F78" s="625"/>
      <c r="G78" s="623"/>
      <c r="H78" s="623"/>
      <c r="I78" s="623"/>
      <c r="J78" s="623"/>
      <c r="K78" s="623"/>
      <c r="L78" s="623"/>
      <c r="M78" s="623"/>
      <c r="N78" s="623"/>
      <c r="O78" s="623"/>
      <c r="P78" s="623"/>
      <c r="Q78" s="623"/>
      <c r="R78" s="623"/>
      <c r="S78" s="623"/>
      <c r="T78" s="623"/>
      <c r="U78" s="624"/>
      <c r="V78" s="625"/>
      <c r="W78" s="623"/>
      <c r="X78" s="624"/>
      <c r="Y78" s="625"/>
      <c r="Z78" s="623"/>
      <c r="AA78" s="624"/>
      <c r="AB78" s="625"/>
      <c r="AC78" s="623"/>
      <c r="AD78" s="623"/>
      <c r="AE78" s="623"/>
      <c r="AF78" s="623"/>
      <c r="AG78" s="623"/>
      <c r="AH78" s="623"/>
      <c r="AI78" s="623"/>
      <c r="AJ78" s="623"/>
      <c r="AK78" s="623"/>
      <c r="AL78" s="623"/>
      <c r="AM78" s="623"/>
      <c r="AN78" s="623"/>
      <c r="AO78" s="623"/>
      <c r="AP78" s="623"/>
      <c r="AQ78" s="623"/>
      <c r="AR78" s="623"/>
      <c r="AS78" s="626"/>
      <c r="BE78"/>
    </row>
    <row r="79" spans="2:57" ht="46.5" hidden="1" customHeight="1">
      <c r="B79" s="622"/>
      <c r="C79" s="623"/>
      <c r="D79" s="623"/>
      <c r="E79" s="624"/>
      <c r="F79" s="625"/>
      <c r="G79" s="623"/>
      <c r="H79" s="623"/>
      <c r="I79" s="623"/>
      <c r="J79" s="623"/>
      <c r="K79" s="623"/>
      <c r="L79" s="623"/>
      <c r="M79" s="623"/>
      <c r="N79" s="623"/>
      <c r="O79" s="623"/>
      <c r="P79" s="623"/>
      <c r="Q79" s="623"/>
      <c r="R79" s="623"/>
      <c r="S79" s="623"/>
      <c r="T79" s="623"/>
      <c r="U79" s="624"/>
      <c r="V79" s="625"/>
      <c r="W79" s="623"/>
      <c r="X79" s="624"/>
      <c r="Y79" s="625"/>
      <c r="Z79" s="623"/>
      <c r="AA79" s="624"/>
      <c r="AB79" s="625"/>
      <c r="AC79" s="623"/>
      <c r="AD79" s="623"/>
      <c r="AE79" s="623"/>
      <c r="AF79" s="623"/>
      <c r="AG79" s="623"/>
      <c r="AH79" s="623"/>
      <c r="AI79" s="623"/>
      <c r="AJ79" s="623"/>
      <c r="AK79" s="623"/>
      <c r="AL79" s="623"/>
      <c r="AM79" s="623"/>
      <c r="AN79" s="623"/>
      <c r="AO79" s="623"/>
      <c r="AP79" s="623"/>
      <c r="AQ79" s="623"/>
      <c r="AR79" s="623"/>
      <c r="AS79" s="626"/>
      <c r="BE79"/>
    </row>
    <row r="80" spans="2:57" ht="46.5" hidden="1" customHeight="1" thickBot="1">
      <c r="B80" s="622"/>
      <c r="C80" s="623"/>
      <c r="D80" s="623"/>
      <c r="E80" s="624"/>
      <c r="F80" s="625"/>
      <c r="G80" s="623"/>
      <c r="H80" s="623"/>
      <c r="I80" s="623"/>
      <c r="J80" s="623"/>
      <c r="K80" s="623"/>
      <c r="L80" s="623"/>
      <c r="M80" s="623"/>
      <c r="N80" s="623"/>
      <c r="O80" s="623"/>
      <c r="P80" s="623"/>
      <c r="Q80" s="623"/>
      <c r="R80" s="623"/>
      <c r="S80" s="623"/>
      <c r="T80" s="623"/>
      <c r="U80" s="624"/>
      <c r="V80" s="625"/>
      <c r="W80" s="623"/>
      <c r="X80" s="624"/>
      <c r="Y80" s="625"/>
      <c r="Z80" s="623"/>
      <c r="AA80" s="624"/>
      <c r="AB80" s="625"/>
      <c r="AC80" s="623"/>
      <c r="AD80" s="623"/>
      <c r="AE80" s="623"/>
      <c r="AF80" s="623"/>
      <c r="AG80" s="623"/>
      <c r="AH80" s="623"/>
      <c r="AI80" s="623"/>
      <c r="AJ80" s="623"/>
      <c r="AK80" s="623"/>
      <c r="AL80" s="623"/>
      <c r="AM80" s="623"/>
      <c r="AN80" s="623"/>
      <c r="AO80" s="623"/>
      <c r="AP80" s="623"/>
      <c r="AQ80" s="623"/>
      <c r="AR80" s="623"/>
      <c r="AS80" s="626"/>
      <c r="BE80"/>
    </row>
    <row r="81" spans="2:57">
      <c r="B81" s="612" t="s">
        <v>36</v>
      </c>
      <c r="C81" s="613"/>
      <c r="D81" s="613"/>
      <c r="E81" s="613"/>
      <c r="F81" s="613"/>
      <c r="G81" s="613"/>
      <c r="H81" s="613"/>
      <c r="I81" s="613"/>
      <c r="J81" s="613"/>
      <c r="K81" s="613"/>
      <c r="L81" s="613"/>
      <c r="M81" s="613"/>
      <c r="N81" s="613"/>
      <c r="O81" s="613"/>
      <c r="P81" s="613"/>
      <c r="Q81" s="613"/>
      <c r="R81" s="613"/>
      <c r="S81" s="613"/>
      <c r="T81" s="613"/>
      <c r="U81" s="613"/>
      <c r="V81" s="613"/>
      <c r="W81" s="613"/>
      <c r="X81" s="613"/>
      <c r="Y81" s="613"/>
      <c r="Z81" s="613"/>
      <c r="AA81" s="613"/>
      <c r="AB81" s="613"/>
      <c r="AC81" s="613"/>
      <c r="AD81" s="613"/>
      <c r="AE81" s="613"/>
      <c r="AF81" s="613"/>
      <c r="AG81" s="613"/>
      <c r="AH81" s="613"/>
      <c r="AI81" s="613"/>
      <c r="AJ81" s="613"/>
      <c r="AK81" s="613"/>
      <c r="AL81" s="613"/>
      <c r="AM81" s="613"/>
      <c r="AN81" s="613"/>
      <c r="AO81" s="613"/>
      <c r="AP81" s="613"/>
      <c r="AQ81" s="613"/>
      <c r="AR81" s="613"/>
      <c r="AS81" s="616"/>
      <c r="BE81"/>
    </row>
    <row r="82" spans="2:57" ht="142.5" customHeight="1" thickBot="1">
      <c r="B82" s="672">
        <v>43466</v>
      </c>
      <c r="C82" s="673"/>
      <c r="D82" s="673"/>
      <c r="E82" s="673"/>
      <c r="F82" s="673"/>
      <c r="G82" s="673"/>
      <c r="H82" s="673"/>
      <c r="I82" s="673"/>
      <c r="J82" s="673"/>
      <c r="K82" s="673"/>
      <c r="L82" s="673"/>
      <c r="M82" s="673"/>
      <c r="N82" s="673"/>
      <c r="O82" s="673"/>
      <c r="P82" s="673"/>
      <c r="Q82" s="673"/>
      <c r="R82" s="673"/>
      <c r="S82" s="673"/>
      <c r="T82" s="673"/>
      <c r="U82" s="673"/>
      <c r="V82" s="673"/>
      <c r="W82" s="673"/>
      <c r="X82" s="673"/>
      <c r="Y82" s="673"/>
      <c r="Z82" s="673"/>
      <c r="AA82" s="673"/>
      <c r="AB82" s="673"/>
      <c r="AC82" s="673"/>
      <c r="AD82" s="673"/>
      <c r="AE82" s="673"/>
      <c r="AF82" s="673"/>
      <c r="AG82" s="673"/>
      <c r="AH82" s="673"/>
      <c r="AI82" s="673"/>
      <c r="AJ82" s="673"/>
      <c r="AK82" s="673"/>
      <c r="AL82" s="673"/>
      <c r="AM82" s="673"/>
      <c r="AN82" s="673"/>
      <c r="AO82" s="673"/>
      <c r="AP82" s="673"/>
      <c r="AQ82" s="673"/>
      <c r="AR82" s="673"/>
      <c r="AS82" s="674"/>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88" t="s">
        <v>44</v>
      </c>
      <c r="D84" s="386"/>
      <c r="E84" s="386"/>
      <c r="F84" s="386"/>
      <c r="G84" s="386"/>
      <c r="H84" s="386"/>
      <c r="I84" s="386"/>
      <c r="J84" s="386"/>
      <c r="K84" s="386"/>
      <c r="L84" s="386"/>
      <c r="M84" s="386"/>
      <c r="N84" s="386"/>
      <c r="O84" s="386"/>
      <c r="P84" s="386"/>
      <c r="Q84" s="386"/>
      <c r="R84" s="386"/>
      <c r="S84" s="386"/>
      <c r="T84" s="386"/>
      <c r="U84" s="386"/>
      <c r="V84" s="386"/>
      <c r="W84" s="387"/>
      <c r="X84" s="406" t="s">
        <v>1706</v>
      </c>
      <c r="Y84" s="407"/>
      <c r="Z84" s="407"/>
      <c r="AA84" s="407"/>
      <c r="AB84" s="407"/>
      <c r="AC84" s="407"/>
      <c r="AD84" s="407"/>
      <c r="AE84" s="407"/>
      <c r="AF84" s="407"/>
      <c r="AG84" s="407"/>
      <c r="AH84" s="407"/>
      <c r="AI84" s="407"/>
      <c r="AJ84" s="407"/>
      <c r="AK84" s="407"/>
      <c r="AL84" s="407"/>
      <c r="AM84" s="407"/>
      <c r="AN84" s="407"/>
      <c r="AO84" s="407"/>
      <c r="AP84" s="407"/>
      <c r="AQ84" s="407"/>
      <c r="AR84" s="408"/>
      <c r="AS84" s="8"/>
      <c r="BE84"/>
    </row>
    <row r="85" spans="2:57" ht="46.5" customHeight="1">
      <c r="B85" s="10"/>
      <c r="C85" s="473" t="s">
        <v>40</v>
      </c>
      <c r="D85" s="438"/>
      <c r="E85" s="438"/>
      <c r="F85" s="438"/>
      <c r="G85" s="438"/>
      <c r="H85" s="438"/>
      <c r="I85" s="449"/>
      <c r="J85" s="473" t="s">
        <v>41</v>
      </c>
      <c r="K85" s="438"/>
      <c r="L85" s="438"/>
      <c r="M85" s="438"/>
      <c r="N85" s="438"/>
      <c r="O85" s="438"/>
      <c r="P85" s="449"/>
      <c r="Q85" s="473" t="s">
        <v>42</v>
      </c>
      <c r="R85" s="438"/>
      <c r="S85" s="438"/>
      <c r="T85" s="438"/>
      <c r="U85" s="438"/>
      <c r="V85" s="438"/>
      <c r="W85" s="449"/>
      <c r="X85" s="473" t="s">
        <v>40</v>
      </c>
      <c r="Y85" s="438"/>
      <c r="Z85" s="438"/>
      <c r="AA85" s="438"/>
      <c r="AB85" s="438"/>
      <c r="AC85" s="438"/>
      <c r="AD85" s="449"/>
      <c r="AE85" s="473" t="s">
        <v>41</v>
      </c>
      <c r="AF85" s="438"/>
      <c r="AG85" s="438"/>
      <c r="AH85" s="438"/>
      <c r="AI85" s="438"/>
      <c r="AJ85" s="438"/>
      <c r="AK85" s="449"/>
      <c r="AL85" s="473" t="s">
        <v>42</v>
      </c>
      <c r="AM85" s="438"/>
      <c r="AN85" s="438"/>
      <c r="AO85" s="438"/>
      <c r="AP85" s="438"/>
      <c r="AQ85" s="438"/>
      <c r="AR85" s="449"/>
      <c r="AS85" s="11"/>
      <c r="BE85"/>
    </row>
    <row r="86" spans="2:57" ht="46.5" customHeight="1">
      <c r="B86" s="10"/>
      <c r="C86" s="517" t="str">
        <f>'Lot Register'!$U$13</f>
        <v>Jan van Wyk</v>
      </c>
      <c r="D86" s="518"/>
      <c r="E86" s="518"/>
      <c r="F86" s="518"/>
      <c r="G86" s="518"/>
      <c r="H86" s="518"/>
      <c r="I86" s="519"/>
      <c r="J86" s="517"/>
      <c r="K86" s="518"/>
      <c r="L86" s="518"/>
      <c r="M86" s="518"/>
      <c r="N86" s="518"/>
      <c r="O86" s="518"/>
      <c r="P86" s="519"/>
      <c r="Q86" s="520"/>
      <c r="R86" s="521"/>
      <c r="S86" s="521"/>
      <c r="T86" s="521"/>
      <c r="U86" s="521"/>
      <c r="V86" s="521"/>
      <c r="W86" s="522"/>
      <c r="X86" s="517" t="str">
        <f>'Lot Register'!$U$12</f>
        <v>TBA</v>
      </c>
      <c r="Y86" s="518"/>
      <c r="Z86" s="518"/>
      <c r="AA86" s="518"/>
      <c r="AB86" s="518"/>
      <c r="AC86" s="518"/>
      <c r="AD86" s="519"/>
      <c r="AE86" s="517"/>
      <c r="AF86" s="518"/>
      <c r="AG86" s="518"/>
      <c r="AH86" s="518"/>
      <c r="AI86" s="518"/>
      <c r="AJ86" s="518"/>
      <c r="AK86" s="519"/>
      <c r="AL86" s="520"/>
      <c r="AM86" s="521"/>
      <c r="AN86" s="521"/>
      <c r="AO86" s="521"/>
      <c r="AP86" s="521"/>
      <c r="AQ86" s="521"/>
      <c r="AR86" s="522"/>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41">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AL86:AR86"/>
    <mergeCell ref="B82:AS82"/>
    <mergeCell ref="C84:W84"/>
    <mergeCell ref="X84:AR84"/>
    <mergeCell ref="C85:I85"/>
    <mergeCell ref="J85:P85"/>
    <mergeCell ref="Q85:W85"/>
    <mergeCell ref="X85:AD85"/>
    <mergeCell ref="AE85:AK85"/>
    <mergeCell ref="AL85:AR85"/>
    <mergeCell ref="C86:I86"/>
    <mergeCell ref="J86:P86"/>
    <mergeCell ref="Q86:W86"/>
    <mergeCell ref="X86:AD86"/>
    <mergeCell ref="AE86:AK86"/>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J35"/>
    <mergeCell ref="AK32:AN33"/>
    <mergeCell ref="AO32:AP33"/>
    <mergeCell ref="AQ32:AQ33"/>
    <mergeCell ref="AR32:AR33"/>
    <mergeCell ref="AS32:AS33"/>
    <mergeCell ref="Y33:AB33"/>
    <mergeCell ref="B32:C33"/>
    <mergeCell ref="D32:P33"/>
    <mergeCell ref="Q32:X33"/>
    <mergeCell ref="Y32:AB32"/>
    <mergeCell ref="AC32:AJ33"/>
    <mergeCell ref="AK30:AN31"/>
    <mergeCell ref="AO30:AP31"/>
    <mergeCell ref="AQ30:AQ31"/>
    <mergeCell ref="AR30:AR31"/>
    <mergeCell ref="AS30:AS31"/>
    <mergeCell ref="Y31:AB31"/>
    <mergeCell ref="B30:C31"/>
    <mergeCell ref="D30:P31"/>
    <mergeCell ref="Q30:X31"/>
    <mergeCell ref="Y30:AB30"/>
    <mergeCell ref="AC30:AJ31"/>
    <mergeCell ref="AK28:AN29"/>
    <mergeCell ref="AO28:AP29"/>
    <mergeCell ref="AQ28:AQ29"/>
    <mergeCell ref="AR28:AR29"/>
    <mergeCell ref="AS28:AS29"/>
    <mergeCell ref="Y29:AB29"/>
    <mergeCell ref="B28:C29"/>
    <mergeCell ref="D28:P29"/>
    <mergeCell ref="Q28:X29"/>
    <mergeCell ref="Y28:AB28"/>
    <mergeCell ref="AC28:AJ29"/>
    <mergeCell ref="AK26:AN27"/>
    <mergeCell ref="AO26:AP27"/>
    <mergeCell ref="AQ26:AQ27"/>
    <mergeCell ref="AR26:AR27"/>
    <mergeCell ref="AS26:AS27"/>
    <mergeCell ref="Y27:AB27"/>
    <mergeCell ref="B26:C27"/>
    <mergeCell ref="D26:P27"/>
    <mergeCell ref="Q26:X27"/>
    <mergeCell ref="Y26:AB26"/>
    <mergeCell ref="AC26:AJ27"/>
    <mergeCell ref="AK24:AN25"/>
    <mergeCell ref="AO24:AP25"/>
    <mergeCell ref="AQ24:AQ25"/>
    <mergeCell ref="AR24:AR25"/>
    <mergeCell ref="AS24:AS25"/>
    <mergeCell ref="Y25:AB25"/>
    <mergeCell ref="B24:C25"/>
    <mergeCell ref="D24:P25"/>
    <mergeCell ref="Q24:X25"/>
    <mergeCell ref="Y24:AB24"/>
    <mergeCell ref="AC24:AJ25"/>
    <mergeCell ref="AK22:AN23"/>
    <mergeCell ref="AO22:AP23"/>
    <mergeCell ref="AQ22:AQ23"/>
    <mergeCell ref="AR22:AR23"/>
    <mergeCell ref="AS22:AS23"/>
    <mergeCell ref="Y23:AB23"/>
    <mergeCell ref="B22:C23"/>
    <mergeCell ref="D22:P23"/>
    <mergeCell ref="Q22:X23"/>
    <mergeCell ref="Y22:AB22"/>
    <mergeCell ref="AC22:AJ23"/>
    <mergeCell ref="AK20:AN21"/>
    <mergeCell ref="AO20:AP21"/>
    <mergeCell ref="AQ20:AQ21"/>
    <mergeCell ref="AR20:AR21"/>
    <mergeCell ref="AS20:AS21"/>
    <mergeCell ref="Y21:AB21"/>
    <mergeCell ref="B20:C21"/>
    <mergeCell ref="D20:P21"/>
    <mergeCell ref="Q20:X21"/>
    <mergeCell ref="Y20:AB20"/>
    <mergeCell ref="AC20:AJ21"/>
    <mergeCell ref="AK18:AN19"/>
    <mergeCell ref="AO18:AP19"/>
    <mergeCell ref="AQ18:AQ19"/>
    <mergeCell ref="AR18:AR19"/>
    <mergeCell ref="AS18:AS19"/>
    <mergeCell ref="Y19:AB19"/>
    <mergeCell ref="B18:C19"/>
    <mergeCell ref="D18:P19"/>
    <mergeCell ref="Q18:X19"/>
    <mergeCell ref="Y18:AB18"/>
    <mergeCell ref="AC18:AJ19"/>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AQ12:AS13"/>
    <mergeCell ref="Y13:AB13"/>
    <mergeCell ref="AK13:AN13"/>
    <mergeCell ref="AO12:AP13"/>
    <mergeCell ref="AF7:AI7"/>
    <mergeCell ref="J8:J9"/>
    <mergeCell ref="K8:K9"/>
    <mergeCell ref="L8:L9"/>
    <mergeCell ref="AF8:AI8"/>
    <mergeCell ref="AJ8:AM11"/>
    <mergeCell ref="AF10:AI10"/>
    <mergeCell ref="AF11:AI11"/>
    <mergeCell ref="AJ7:AS7"/>
    <mergeCell ref="AN8:AS11"/>
    <mergeCell ref="AJ4:AS4"/>
    <mergeCell ref="AJ5:AS5"/>
    <mergeCell ref="AJ6:AS6"/>
    <mergeCell ref="J4:Z5"/>
    <mergeCell ref="AA4:AE4"/>
    <mergeCell ref="AF4:AI4"/>
    <mergeCell ref="AA5:AE5"/>
    <mergeCell ref="AF5:AI5"/>
    <mergeCell ref="J6:L7"/>
    <mergeCell ref="M6:P9"/>
    <mergeCell ref="Q6:AE9"/>
    <mergeCell ref="AF6:AI6"/>
    <mergeCell ref="AF9:AI9"/>
  </mergeCells>
  <conditionalFormatting sqref="AF11">
    <cfRule type="expression" dxfId="1468" priority="4">
      <formula>$V11="y"</formula>
    </cfRule>
    <cfRule type="expression" dxfId="1467" priority="5">
      <formula>$T11="y"</formula>
    </cfRule>
  </conditionalFormatting>
  <conditionalFormatting sqref="AF7">
    <cfRule type="expression" dxfId="1466" priority="8">
      <formula>$V7="y"</formula>
    </cfRule>
    <cfRule type="expression" dxfId="1465" priority="9">
      <formula>$T7="y"</formula>
    </cfRule>
  </conditionalFormatting>
  <conditionalFormatting sqref="AF9">
    <cfRule type="expression" dxfId="1464" priority="6">
      <formula>$V9="y"</formula>
    </cfRule>
    <cfRule type="expression" dxfId="1463" priority="7">
      <formula>$T9="y"</formula>
    </cfRule>
  </conditionalFormatting>
  <conditionalFormatting sqref="Y14:AB21 Y24:AB73">
    <cfRule type="expression" dxfId="1462" priority="3">
      <formula>OR(ISNUMBER(SEARCH("Hold Point",Y14)),ISNUMBER(SEARCH("Witness Point",Y14)))</formula>
    </cfRule>
  </conditionalFormatting>
  <conditionalFormatting sqref="AK14:AN73">
    <cfRule type="expression" dxfId="1461" priority="2">
      <formula>OR(Y14="Check Item",Y14="Milestone")</formula>
    </cfRule>
  </conditionalFormatting>
  <conditionalFormatting sqref="Y22:AB23">
    <cfRule type="expression" dxfId="1460" priority="1">
      <formula>OR(ISNUMBER(SEARCH("Hold Point",Y22)),ISNUMBER(SEARCH("Witness Point",Y22)))</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8">
    <pageSetUpPr fitToPage="1"/>
  </sheetPr>
  <dimension ref="A1:BR100"/>
  <sheetViews>
    <sheetView topLeftCell="A3" zoomScale="85" zoomScaleNormal="85" workbookViewId="0">
      <selection activeCell="C84" sqref="C84:AR86"/>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Shotcreting</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Shotcreting</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441" t="s">
        <v>28</v>
      </c>
      <c r="AK4" s="442"/>
      <c r="AL4" s="442"/>
      <c r="AM4" s="442"/>
      <c r="AN4" s="442"/>
      <c r="AO4" s="442"/>
      <c r="AP4" s="442"/>
      <c r="AQ4" s="442"/>
      <c r="AR4" s="442"/>
      <c r="AS4" s="564"/>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str">
        <f>'Lot Register'!$M$13</f>
        <v>CN22189</v>
      </c>
      <c r="AG5" s="460"/>
      <c r="AH5" s="460"/>
      <c r="AI5" s="461"/>
      <c r="AJ5" s="533"/>
      <c r="AK5" s="534"/>
      <c r="AL5" s="534"/>
      <c r="AM5" s="534"/>
      <c r="AN5" s="534"/>
      <c r="AO5" s="534"/>
      <c r="AP5" s="534"/>
      <c r="AQ5" s="534"/>
      <c r="AR5" s="534"/>
      <c r="AS5" s="565"/>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533"/>
      <c r="AK6" s="534"/>
      <c r="AL6" s="534"/>
      <c r="AM6" s="534"/>
      <c r="AN6" s="534"/>
      <c r="AO6" s="534"/>
      <c r="AP6" s="534"/>
      <c r="AQ6" s="534"/>
      <c r="AR6" s="534"/>
      <c r="AS6" s="565"/>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Register'!$J$2), "", 'Lot Register'!$J$2)</f>
        <v>45343</v>
      </c>
      <c r="AG7" s="469"/>
      <c r="AH7" s="469"/>
      <c r="AI7" s="470"/>
      <c r="AJ7" s="533"/>
      <c r="AK7" s="534"/>
      <c r="AL7" s="534"/>
      <c r="AM7" s="534"/>
      <c r="AN7" s="534"/>
      <c r="AO7" s="534"/>
      <c r="AP7" s="534"/>
      <c r="AQ7" s="534"/>
      <c r="AR7" s="534"/>
      <c r="AS7" s="565"/>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v>3.5</v>
      </c>
      <c r="AK8" s="574"/>
      <c r="AL8" s="574"/>
      <c r="AM8" s="574"/>
      <c r="AN8" s="566" t="s">
        <v>1286</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Register'!$K$2), "", 'Lot Register'!$K$2)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f>IF(ISBLANK('Lot Register'!$I$2), "", 'Lot Register'!$I$2)</f>
        <v>0</v>
      </c>
      <c r="AE10" s="449"/>
      <c r="AF10" s="451" t="s">
        <v>30</v>
      </c>
      <c r="AG10" s="451"/>
      <c r="AH10" s="451"/>
      <c r="AI10" s="452"/>
      <c r="AJ10" s="573"/>
      <c r="AK10" s="574"/>
      <c r="AL10" s="574"/>
      <c r="AM10" s="574"/>
      <c r="AN10" s="566"/>
      <c r="AO10" s="566"/>
      <c r="AP10" s="566"/>
      <c r="AQ10" s="566"/>
      <c r="AR10" s="566"/>
      <c r="AS10" s="567"/>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Register'!$L$2), "", 'Lot Register'!$L$2)</f>
        <v>45343</v>
      </c>
      <c r="AG11" s="496"/>
      <c r="AH11" s="496"/>
      <c r="AI11" s="497"/>
      <c r="AJ11" s="575"/>
      <c r="AK11" s="576"/>
      <c r="AL11" s="576"/>
      <c r="AM11" s="576"/>
      <c r="AN11" s="381"/>
      <c r="AO11" s="381"/>
      <c r="AP11" s="381"/>
      <c r="AQ11" s="381"/>
      <c r="AR11" s="381"/>
      <c r="AS11" s="568"/>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t="s">
        <v>39</v>
      </c>
      <c r="AH13" s="439"/>
      <c r="AI13" s="439"/>
      <c r="AJ13" s="439"/>
      <c r="AK13" s="439" t="s">
        <v>27</v>
      </c>
      <c r="AL13" s="439"/>
      <c r="AM13" s="439"/>
      <c r="AN13" s="439"/>
      <c r="AO13" s="571"/>
      <c r="AP13" s="571"/>
      <c r="AQ13" s="571"/>
      <c r="AR13" s="571"/>
      <c r="AS13" s="572"/>
      <c r="BE13"/>
    </row>
    <row r="14" spans="1:70" ht="22.5" customHeight="1">
      <c r="B14" s="553">
        <v>1</v>
      </c>
      <c r="C14" s="549"/>
      <c r="D14" s="507" t="s">
        <v>1287</v>
      </c>
      <c r="E14" s="508"/>
      <c r="F14" s="508"/>
      <c r="G14" s="508"/>
      <c r="H14" s="508"/>
      <c r="I14" s="508"/>
      <c r="J14" s="508"/>
      <c r="K14" s="508"/>
      <c r="L14" s="508"/>
      <c r="M14" s="508"/>
      <c r="N14" s="508"/>
      <c r="O14" s="508"/>
      <c r="P14" s="509"/>
      <c r="Q14" s="507"/>
      <c r="R14" s="508"/>
      <c r="S14" s="508"/>
      <c r="T14" s="508"/>
      <c r="U14" s="508"/>
      <c r="V14" s="508"/>
      <c r="W14" s="508"/>
      <c r="X14" s="509"/>
      <c r="Y14" s="507" t="s">
        <v>24</v>
      </c>
      <c r="Z14" s="508"/>
      <c r="AA14" s="508"/>
      <c r="AB14" s="509"/>
      <c r="AC14" s="507"/>
      <c r="AD14" s="508"/>
      <c r="AE14" s="508"/>
      <c r="AF14" s="509"/>
      <c r="AG14" s="507"/>
      <c r="AH14" s="508"/>
      <c r="AI14" s="508"/>
      <c r="AJ14" s="509"/>
      <c r="AK14" s="507"/>
      <c r="AL14" s="508"/>
      <c r="AM14" s="508"/>
      <c r="AN14" s="509"/>
      <c r="AO14" s="475"/>
      <c r="AP14" s="593"/>
      <c r="AQ14" s="594"/>
      <c r="AR14" s="595"/>
      <c r="AS14" s="596"/>
      <c r="BE14"/>
    </row>
    <row r="15" spans="1:70" ht="31.5" customHeight="1">
      <c r="B15" s="592"/>
      <c r="C15" s="532"/>
      <c r="D15" s="412"/>
      <c r="E15" s="413"/>
      <c r="F15" s="413"/>
      <c r="G15" s="413"/>
      <c r="H15" s="413"/>
      <c r="I15" s="413"/>
      <c r="J15" s="413"/>
      <c r="K15" s="413"/>
      <c r="L15" s="413"/>
      <c r="M15" s="413"/>
      <c r="N15" s="413"/>
      <c r="O15" s="413"/>
      <c r="P15" s="414"/>
      <c r="Q15" s="412"/>
      <c r="R15" s="413"/>
      <c r="S15" s="413"/>
      <c r="T15" s="413"/>
      <c r="U15" s="413"/>
      <c r="V15" s="413"/>
      <c r="W15" s="413"/>
      <c r="X15" s="414"/>
      <c r="Y15" s="412" t="s">
        <v>1294</v>
      </c>
      <c r="Z15" s="413"/>
      <c r="AA15" s="413"/>
      <c r="AB15" s="414"/>
      <c r="AC15" s="412"/>
      <c r="AD15" s="413"/>
      <c r="AE15" s="413"/>
      <c r="AF15" s="414"/>
      <c r="AG15" s="412"/>
      <c r="AH15" s="413"/>
      <c r="AI15" s="413"/>
      <c r="AJ15" s="414"/>
      <c r="AK15" s="412"/>
      <c r="AL15" s="413"/>
      <c r="AM15" s="413"/>
      <c r="AN15" s="414"/>
      <c r="AO15" s="545"/>
      <c r="AP15" s="556"/>
      <c r="AQ15" s="587"/>
      <c r="AR15" s="589"/>
      <c r="AS15" s="591"/>
      <c r="BE15"/>
    </row>
    <row r="16" spans="1:70" ht="22.5" customHeight="1">
      <c r="B16" s="592">
        <v>2</v>
      </c>
      <c r="C16" s="532"/>
      <c r="D16" s="406" t="s">
        <v>1288</v>
      </c>
      <c r="E16" s="407"/>
      <c r="F16" s="407"/>
      <c r="G16" s="407"/>
      <c r="H16" s="407"/>
      <c r="I16" s="407"/>
      <c r="J16" s="407"/>
      <c r="K16" s="407"/>
      <c r="L16" s="407"/>
      <c r="M16" s="407"/>
      <c r="N16" s="407"/>
      <c r="O16" s="407"/>
      <c r="P16" s="408"/>
      <c r="Q16" s="409"/>
      <c r="R16" s="410"/>
      <c r="S16" s="410"/>
      <c r="T16" s="410"/>
      <c r="U16" s="410"/>
      <c r="V16" s="410"/>
      <c r="W16" s="410"/>
      <c r="X16" s="411"/>
      <c r="Y16" s="406" t="s">
        <v>86</v>
      </c>
      <c r="Z16" s="407"/>
      <c r="AA16" s="407"/>
      <c r="AB16" s="408"/>
      <c r="AC16" s="406"/>
      <c r="AD16" s="407"/>
      <c r="AE16" s="407"/>
      <c r="AF16" s="408"/>
      <c r="AG16" s="406"/>
      <c r="AH16" s="407"/>
      <c r="AI16" s="407"/>
      <c r="AJ16" s="408"/>
      <c r="AK16" s="406"/>
      <c r="AL16" s="407"/>
      <c r="AM16" s="407"/>
      <c r="AN16" s="408"/>
      <c r="AO16" s="542"/>
      <c r="AP16" s="554"/>
      <c r="AQ16" s="586"/>
      <c r="AR16" s="588"/>
      <c r="AS16" s="590"/>
      <c r="BE16"/>
    </row>
    <row r="17" spans="2:57" ht="31.5" customHeight="1">
      <c r="B17" s="592"/>
      <c r="C17" s="532"/>
      <c r="D17" s="412"/>
      <c r="E17" s="413"/>
      <c r="F17" s="413"/>
      <c r="G17" s="413"/>
      <c r="H17" s="413"/>
      <c r="I17" s="413"/>
      <c r="J17" s="413"/>
      <c r="K17" s="413"/>
      <c r="L17" s="413"/>
      <c r="M17" s="413"/>
      <c r="N17" s="413"/>
      <c r="O17" s="413"/>
      <c r="P17" s="414"/>
      <c r="Q17" s="412"/>
      <c r="R17" s="413"/>
      <c r="S17" s="413"/>
      <c r="T17" s="413"/>
      <c r="U17" s="413"/>
      <c r="V17" s="413"/>
      <c r="W17" s="413"/>
      <c r="X17" s="414"/>
      <c r="Y17" s="412" t="s">
        <v>1295</v>
      </c>
      <c r="Z17" s="413"/>
      <c r="AA17" s="413"/>
      <c r="AB17" s="414"/>
      <c r="AC17" s="412"/>
      <c r="AD17" s="413"/>
      <c r="AE17" s="413"/>
      <c r="AF17" s="414"/>
      <c r="AG17" s="412"/>
      <c r="AH17" s="413"/>
      <c r="AI17" s="413"/>
      <c r="AJ17" s="414"/>
      <c r="AK17" s="412"/>
      <c r="AL17" s="413"/>
      <c r="AM17" s="413"/>
      <c r="AN17" s="414"/>
      <c r="AO17" s="545"/>
      <c r="AP17" s="556"/>
      <c r="AQ17" s="587"/>
      <c r="AR17" s="589"/>
      <c r="AS17" s="591"/>
      <c r="BE17"/>
    </row>
    <row r="18" spans="2:57" ht="22.5" customHeight="1">
      <c r="B18" s="592">
        <v>3</v>
      </c>
      <c r="C18" s="532"/>
      <c r="D18" s="406" t="s">
        <v>1289</v>
      </c>
      <c r="E18" s="407"/>
      <c r="F18" s="407"/>
      <c r="G18" s="407"/>
      <c r="H18" s="407"/>
      <c r="I18" s="407"/>
      <c r="J18" s="407"/>
      <c r="K18" s="407"/>
      <c r="L18" s="407"/>
      <c r="M18" s="407"/>
      <c r="N18" s="407"/>
      <c r="O18" s="407"/>
      <c r="P18" s="408"/>
      <c r="Q18" s="409"/>
      <c r="R18" s="410"/>
      <c r="S18" s="410"/>
      <c r="T18" s="410"/>
      <c r="U18" s="410"/>
      <c r="V18" s="410"/>
      <c r="W18" s="410"/>
      <c r="X18" s="411"/>
      <c r="Y18" s="406" t="s">
        <v>86</v>
      </c>
      <c r="Z18" s="407"/>
      <c r="AA18" s="407"/>
      <c r="AB18" s="408"/>
      <c r="AC18" s="406"/>
      <c r="AD18" s="407"/>
      <c r="AE18" s="407"/>
      <c r="AF18" s="408"/>
      <c r="AG18" s="406"/>
      <c r="AH18" s="407"/>
      <c r="AI18" s="407"/>
      <c r="AJ18" s="408"/>
      <c r="AK18" s="406"/>
      <c r="AL18" s="407"/>
      <c r="AM18" s="407"/>
      <c r="AN18" s="408"/>
      <c r="AO18" s="542"/>
      <c r="AP18" s="554"/>
      <c r="AQ18" s="586"/>
      <c r="AR18" s="588"/>
      <c r="AS18" s="590"/>
      <c r="BE18"/>
    </row>
    <row r="19" spans="2:57" ht="31.5" customHeight="1">
      <c r="B19" s="592"/>
      <c r="C19" s="532"/>
      <c r="D19" s="412"/>
      <c r="E19" s="413"/>
      <c r="F19" s="413"/>
      <c r="G19" s="413"/>
      <c r="H19" s="413"/>
      <c r="I19" s="413"/>
      <c r="J19" s="413"/>
      <c r="K19" s="413"/>
      <c r="L19" s="413"/>
      <c r="M19" s="413"/>
      <c r="N19" s="413"/>
      <c r="O19" s="413"/>
      <c r="P19" s="414"/>
      <c r="Q19" s="412"/>
      <c r="R19" s="413"/>
      <c r="S19" s="413"/>
      <c r="T19" s="413"/>
      <c r="U19" s="413"/>
      <c r="V19" s="413"/>
      <c r="W19" s="413"/>
      <c r="X19" s="414"/>
      <c r="Y19" s="412" t="s">
        <v>1296</v>
      </c>
      <c r="Z19" s="413"/>
      <c r="AA19" s="413"/>
      <c r="AB19" s="414"/>
      <c r="AC19" s="412"/>
      <c r="AD19" s="413"/>
      <c r="AE19" s="413"/>
      <c r="AF19" s="414"/>
      <c r="AG19" s="412"/>
      <c r="AH19" s="413"/>
      <c r="AI19" s="413"/>
      <c r="AJ19" s="414"/>
      <c r="AK19" s="412"/>
      <c r="AL19" s="413"/>
      <c r="AM19" s="413"/>
      <c r="AN19" s="414"/>
      <c r="AO19" s="545"/>
      <c r="AP19" s="556"/>
      <c r="AQ19" s="587"/>
      <c r="AR19" s="589"/>
      <c r="AS19" s="591"/>
      <c r="BE19"/>
    </row>
    <row r="20" spans="2:57" ht="22.5" customHeight="1">
      <c r="B20" s="592">
        <v>4</v>
      </c>
      <c r="C20" s="532"/>
      <c r="D20" s="406" t="s">
        <v>1290</v>
      </c>
      <c r="E20" s="407"/>
      <c r="F20" s="407"/>
      <c r="G20" s="407"/>
      <c r="H20" s="407"/>
      <c r="I20" s="407"/>
      <c r="J20" s="407"/>
      <c r="K20" s="407"/>
      <c r="L20" s="407"/>
      <c r="M20" s="407"/>
      <c r="N20" s="407"/>
      <c r="O20" s="407"/>
      <c r="P20" s="408"/>
      <c r="Q20" s="409"/>
      <c r="R20" s="410"/>
      <c r="S20" s="410"/>
      <c r="T20" s="410"/>
      <c r="U20" s="410"/>
      <c r="V20" s="410"/>
      <c r="W20" s="410"/>
      <c r="X20" s="411"/>
      <c r="Y20" s="406" t="s">
        <v>86</v>
      </c>
      <c r="Z20" s="407"/>
      <c r="AA20" s="407"/>
      <c r="AB20" s="408"/>
      <c r="AC20" s="406"/>
      <c r="AD20" s="407"/>
      <c r="AE20" s="407"/>
      <c r="AF20" s="408"/>
      <c r="AG20" s="406"/>
      <c r="AH20" s="407"/>
      <c r="AI20" s="407"/>
      <c r="AJ20" s="408"/>
      <c r="AK20" s="406"/>
      <c r="AL20" s="407"/>
      <c r="AM20" s="407"/>
      <c r="AN20" s="408"/>
      <c r="AO20" s="542"/>
      <c r="AP20" s="554"/>
      <c r="AQ20" s="586"/>
      <c r="AR20" s="588"/>
      <c r="AS20" s="590"/>
      <c r="BE20"/>
    </row>
    <row r="21" spans="2:57" ht="42.75" customHeight="1">
      <c r="B21" s="592"/>
      <c r="C21" s="532"/>
      <c r="D21" s="412"/>
      <c r="E21" s="413"/>
      <c r="F21" s="413"/>
      <c r="G21" s="413"/>
      <c r="H21" s="413"/>
      <c r="I21" s="413"/>
      <c r="J21" s="413"/>
      <c r="K21" s="413"/>
      <c r="L21" s="413"/>
      <c r="M21" s="413"/>
      <c r="N21" s="413"/>
      <c r="O21" s="413"/>
      <c r="P21" s="414"/>
      <c r="Q21" s="412"/>
      <c r="R21" s="413"/>
      <c r="S21" s="413"/>
      <c r="T21" s="413"/>
      <c r="U21" s="413"/>
      <c r="V21" s="413"/>
      <c r="W21" s="413"/>
      <c r="X21" s="414"/>
      <c r="Y21" s="412" t="s">
        <v>1297</v>
      </c>
      <c r="Z21" s="413"/>
      <c r="AA21" s="413"/>
      <c r="AB21" s="414"/>
      <c r="AC21" s="412"/>
      <c r="AD21" s="413"/>
      <c r="AE21" s="413"/>
      <c r="AF21" s="414"/>
      <c r="AG21" s="412"/>
      <c r="AH21" s="413"/>
      <c r="AI21" s="413"/>
      <c r="AJ21" s="414"/>
      <c r="AK21" s="412"/>
      <c r="AL21" s="413"/>
      <c r="AM21" s="413"/>
      <c r="AN21" s="414"/>
      <c r="AO21" s="545"/>
      <c r="AP21" s="556"/>
      <c r="AQ21" s="587"/>
      <c r="AR21" s="589"/>
      <c r="AS21" s="591"/>
      <c r="BE21"/>
    </row>
    <row r="22" spans="2:57" ht="22.5" customHeight="1">
      <c r="B22" s="592">
        <v>5</v>
      </c>
      <c r="C22" s="532"/>
      <c r="D22" s="406" t="s">
        <v>1291</v>
      </c>
      <c r="E22" s="407"/>
      <c r="F22" s="407"/>
      <c r="G22" s="407"/>
      <c r="H22" s="407"/>
      <c r="I22" s="407"/>
      <c r="J22" s="407"/>
      <c r="K22" s="407"/>
      <c r="L22" s="407"/>
      <c r="M22" s="407"/>
      <c r="N22" s="407"/>
      <c r="O22" s="407"/>
      <c r="P22" s="408"/>
      <c r="Q22" s="409"/>
      <c r="R22" s="410"/>
      <c r="S22" s="410"/>
      <c r="T22" s="410"/>
      <c r="U22" s="410"/>
      <c r="V22" s="410"/>
      <c r="W22" s="410"/>
      <c r="X22" s="411"/>
      <c r="Y22" s="406" t="s">
        <v>24</v>
      </c>
      <c r="Z22" s="407"/>
      <c r="AA22" s="407"/>
      <c r="AB22" s="408"/>
      <c r="AC22" s="406"/>
      <c r="AD22" s="407"/>
      <c r="AE22" s="407"/>
      <c r="AF22" s="408"/>
      <c r="AG22" s="406"/>
      <c r="AH22" s="407"/>
      <c r="AI22" s="407"/>
      <c r="AJ22" s="408"/>
      <c r="AK22" s="406"/>
      <c r="AL22" s="407"/>
      <c r="AM22" s="407"/>
      <c r="AN22" s="408"/>
      <c r="AO22" s="542"/>
      <c r="AP22" s="554"/>
      <c r="AQ22" s="586"/>
      <c r="AR22" s="588"/>
      <c r="AS22" s="590"/>
      <c r="BE22"/>
    </row>
    <row r="23" spans="2:57" ht="42" customHeight="1">
      <c r="B23" s="592"/>
      <c r="C23" s="532"/>
      <c r="D23" s="412"/>
      <c r="E23" s="413"/>
      <c r="F23" s="413"/>
      <c r="G23" s="413"/>
      <c r="H23" s="413"/>
      <c r="I23" s="413"/>
      <c r="J23" s="413"/>
      <c r="K23" s="413"/>
      <c r="L23" s="413"/>
      <c r="M23" s="413"/>
      <c r="N23" s="413"/>
      <c r="O23" s="413"/>
      <c r="P23" s="414"/>
      <c r="Q23" s="412"/>
      <c r="R23" s="413"/>
      <c r="S23" s="413"/>
      <c r="T23" s="413"/>
      <c r="U23" s="413"/>
      <c r="V23" s="413"/>
      <c r="W23" s="413"/>
      <c r="X23" s="414"/>
      <c r="Y23" s="412" t="s">
        <v>1298</v>
      </c>
      <c r="Z23" s="413"/>
      <c r="AA23" s="413"/>
      <c r="AB23" s="414"/>
      <c r="AC23" s="412"/>
      <c r="AD23" s="413"/>
      <c r="AE23" s="413"/>
      <c r="AF23" s="414"/>
      <c r="AG23" s="412"/>
      <c r="AH23" s="413"/>
      <c r="AI23" s="413"/>
      <c r="AJ23" s="414"/>
      <c r="AK23" s="412"/>
      <c r="AL23" s="413"/>
      <c r="AM23" s="413"/>
      <c r="AN23" s="414"/>
      <c r="AO23" s="545"/>
      <c r="AP23" s="556"/>
      <c r="AQ23" s="587"/>
      <c r="AR23" s="589"/>
      <c r="AS23" s="591"/>
      <c r="BE23"/>
    </row>
    <row r="24" spans="2:57" ht="17.25" customHeight="1">
      <c r="B24" s="592">
        <v>6</v>
      </c>
      <c r="C24" s="532"/>
      <c r="D24" s="406" t="s">
        <v>1292</v>
      </c>
      <c r="E24" s="407"/>
      <c r="F24" s="407"/>
      <c r="G24" s="407"/>
      <c r="H24" s="407"/>
      <c r="I24" s="407"/>
      <c r="J24" s="407"/>
      <c r="K24" s="407"/>
      <c r="L24" s="407"/>
      <c r="M24" s="407"/>
      <c r="N24" s="407"/>
      <c r="O24" s="407"/>
      <c r="P24" s="408"/>
      <c r="Q24" s="409"/>
      <c r="R24" s="410"/>
      <c r="S24" s="410"/>
      <c r="T24" s="410"/>
      <c r="U24" s="410"/>
      <c r="V24" s="410"/>
      <c r="W24" s="410"/>
      <c r="X24" s="411"/>
      <c r="Y24" s="406" t="s">
        <v>86</v>
      </c>
      <c r="Z24" s="407"/>
      <c r="AA24" s="407"/>
      <c r="AB24" s="408"/>
      <c r="AC24" s="406"/>
      <c r="AD24" s="407"/>
      <c r="AE24" s="407"/>
      <c r="AF24" s="408"/>
      <c r="AG24" s="406"/>
      <c r="AH24" s="407"/>
      <c r="AI24" s="407"/>
      <c r="AJ24" s="408"/>
      <c r="AK24" s="406"/>
      <c r="AL24" s="407"/>
      <c r="AM24" s="407"/>
      <c r="AN24" s="408"/>
      <c r="AO24" s="542"/>
      <c r="AP24" s="554"/>
      <c r="AQ24" s="586"/>
      <c r="AR24" s="588"/>
      <c r="AS24" s="590"/>
      <c r="BE24"/>
    </row>
    <row r="25" spans="2:57" ht="29.25" customHeight="1">
      <c r="B25" s="592"/>
      <c r="C25" s="532"/>
      <c r="D25" s="412"/>
      <c r="E25" s="413"/>
      <c r="F25" s="413"/>
      <c r="G25" s="413"/>
      <c r="H25" s="413"/>
      <c r="I25" s="413"/>
      <c r="J25" s="413"/>
      <c r="K25" s="413"/>
      <c r="L25" s="413"/>
      <c r="M25" s="413"/>
      <c r="N25" s="413"/>
      <c r="O25" s="413"/>
      <c r="P25" s="414"/>
      <c r="Q25" s="412"/>
      <c r="R25" s="413"/>
      <c r="S25" s="413"/>
      <c r="T25" s="413"/>
      <c r="U25" s="413"/>
      <c r="V25" s="413"/>
      <c r="W25" s="413"/>
      <c r="X25" s="414"/>
      <c r="Y25" s="412" t="s">
        <v>1298</v>
      </c>
      <c r="Z25" s="413"/>
      <c r="AA25" s="413"/>
      <c r="AB25" s="414"/>
      <c r="AC25" s="412"/>
      <c r="AD25" s="413"/>
      <c r="AE25" s="413"/>
      <c r="AF25" s="414"/>
      <c r="AG25" s="412"/>
      <c r="AH25" s="413"/>
      <c r="AI25" s="413"/>
      <c r="AJ25" s="414"/>
      <c r="AK25" s="412"/>
      <c r="AL25" s="413"/>
      <c r="AM25" s="413"/>
      <c r="AN25" s="414"/>
      <c r="AO25" s="545"/>
      <c r="AP25" s="556"/>
      <c r="AQ25" s="587"/>
      <c r="AR25" s="589"/>
      <c r="AS25" s="591"/>
      <c r="BE25"/>
    </row>
    <row r="26" spans="2:57" ht="22.5" customHeight="1">
      <c r="B26" s="592">
        <v>7</v>
      </c>
      <c r="C26" s="532"/>
      <c r="D26" s="406" t="s">
        <v>1293</v>
      </c>
      <c r="E26" s="407"/>
      <c r="F26" s="407"/>
      <c r="G26" s="407"/>
      <c r="H26" s="407"/>
      <c r="I26" s="407"/>
      <c r="J26" s="407"/>
      <c r="K26" s="407"/>
      <c r="L26" s="407"/>
      <c r="M26" s="407"/>
      <c r="N26" s="407"/>
      <c r="O26" s="407"/>
      <c r="P26" s="408"/>
      <c r="Q26" s="409"/>
      <c r="R26" s="410"/>
      <c r="S26" s="410"/>
      <c r="T26" s="410"/>
      <c r="U26" s="410"/>
      <c r="V26" s="410"/>
      <c r="W26" s="410"/>
      <c r="X26" s="411"/>
      <c r="Y26" s="406" t="s">
        <v>24</v>
      </c>
      <c r="Z26" s="407"/>
      <c r="AA26" s="407"/>
      <c r="AB26" s="408"/>
      <c r="AC26" s="406"/>
      <c r="AD26" s="407"/>
      <c r="AE26" s="407"/>
      <c r="AF26" s="408"/>
      <c r="AG26" s="406"/>
      <c r="AH26" s="407"/>
      <c r="AI26" s="407"/>
      <c r="AJ26" s="408"/>
      <c r="AK26" s="406"/>
      <c r="AL26" s="407"/>
      <c r="AM26" s="407"/>
      <c r="AN26" s="408"/>
      <c r="AO26" s="542"/>
      <c r="AP26" s="554"/>
      <c r="AQ26" s="586"/>
      <c r="AR26" s="588"/>
      <c r="AS26" s="590"/>
      <c r="BE26"/>
    </row>
    <row r="27" spans="2:57" ht="38.25" customHeight="1" thickBot="1">
      <c r="B27" s="592"/>
      <c r="C27" s="532"/>
      <c r="D27" s="412"/>
      <c r="E27" s="413"/>
      <c r="F27" s="413"/>
      <c r="G27" s="413"/>
      <c r="H27" s="413"/>
      <c r="I27" s="413"/>
      <c r="J27" s="413"/>
      <c r="K27" s="413"/>
      <c r="L27" s="413"/>
      <c r="M27" s="413"/>
      <c r="N27" s="413"/>
      <c r="O27" s="413"/>
      <c r="P27" s="414"/>
      <c r="Q27" s="412"/>
      <c r="R27" s="413"/>
      <c r="S27" s="413"/>
      <c r="T27" s="413"/>
      <c r="U27" s="413"/>
      <c r="V27" s="413"/>
      <c r="W27" s="413"/>
      <c r="X27" s="414"/>
      <c r="Y27" s="412" t="s">
        <v>1299</v>
      </c>
      <c r="Z27" s="413"/>
      <c r="AA27" s="413"/>
      <c r="AB27" s="414"/>
      <c r="AC27" s="412"/>
      <c r="AD27" s="413"/>
      <c r="AE27" s="413"/>
      <c r="AF27" s="414"/>
      <c r="AG27" s="412"/>
      <c r="AH27" s="413"/>
      <c r="AI27" s="413"/>
      <c r="AJ27" s="414"/>
      <c r="AK27" s="412"/>
      <c r="AL27" s="413"/>
      <c r="AM27" s="413"/>
      <c r="AN27" s="414"/>
      <c r="AO27" s="545"/>
      <c r="AP27" s="556"/>
      <c r="AQ27" s="587"/>
      <c r="AR27" s="589"/>
      <c r="AS27" s="591"/>
      <c r="BE27"/>
    </row>
    <row r="28" spans="2:57" ht="22.5" hidden="1" customHeight="1">
      <c r="B28" s="592">
        <v>8</v>
      </c>
      <c r="C28" s="532"/>
      <c r="D28" s="406"/>
      <c r="E28" s="407"/>
      <c r="F28" s="407"/>
      <c r="G28" s="407"/>
      <c r="H28" s="407"/>
      <c r="I28" s="407"/>
      <c r="J28" s="407"/>
      <c r="K28" s="407"/>
      <c r="L28" s="407"/>
      <c r="M28" s="407"/>
      <c r="N28" s="407"/>
      <c r="O28" s="407"/>
      <c r="P28" s="408"/>
      <c r="Q28" s="409"/>
      <c r="R28" s="410"/>
      <c r="S28" s="410"/>
      <c r="T28" s="410"/>
      <c r="U28" s="410"/>
      <c r="V28" s="410"/>
      <c r="W28" s="410"/>
      <c r="X28" s="411"/>
      <c r="Y28" s="406"/>
      <c r="Z28" s="407"/>
      <c r="AA28" s="407"/>
      <c r="AB28" s="408"/>
      <c r="AC28" s="406"/>
      <c r="AD28" s="407"/>
      <c r="AE28" s="407"/>
      <c r="AF28" s="408"/>
      <c r="AG28" s="406"/>
      <c r="AH28" s="407"/>
      <c r="AI28" s="407"/>
      <c r="AJ28" s="408"/>
      <c r="AK28" s="406"/>
      <c r="AL28" s="407"/>
      <c r="AM28" s="407"/>
      <c r="AN28" s="408"/>
      <c r="AO28" s="542"/>
      <c r="AP28" s="554"/>
      <c r="AQ28" s="586"/>
      <c r="AR28" s="588"/>
      <c r="AS28" s="590"/>
      <c r="BE28"/>
    </row>
    <row r="29" spans="2:57" ht="31.5" hidden="1" customHeight="1">
      <c r="B29" s="592"/>
      <c r="C29" s="532"/>
      <c r="D29" s="412"/>
      <c r="E29" s="413"/>
      <c r="F29" s="413"/>
      <c r="G29" s="413"/>
      <c r="H29" s="413"/>
      <c r="I29" s="413"/>
      <c r="J29" s="413"/>
      <c r="K29" s="413"/>
      <c r="L29" s="413"/>
      <c r="M29" s="413"/>
      <c r="N29" s="413"/>
      <c r="O29" s="413"/>
      <c r="P29" s="414"/>
      <c r="Q29" s="412"/>
      <c r="R29" s="413"/>
      <c r="S29" s="413"/>
      <c r="T29" s="413"/>
      <c r="U29" s="413"/>
      <c r="V29" s="413"/>
      <c r="W29" s="413"/>
      <c r="X29" s="414"/>
      <c r="Y29" s="412"/>
      <c r="Z29" s="413"/>
      <c r="AA29" s="413"/>
      <c r="AB29" s="414"/>
      <c r="AC29" s="412"/>
      <c r="AD29" s="413"/>
      <c r="AE29" s="413"/>
      <c r="AF29" s="414"/>
      <c r="AG29" s="412"/>
      <c r="AH29" s="413"/>
      <c r="AI29" s="413"/>
      <c r="AJ29" s="414"/>
      <c r="AK29" s="412"/>
      <c r="AL29" s="413"/>
      <c r="AM29" s="413"/>
      <c r="AN29" s="414"/>
      <c r="AO29" s="545"/>
      <c r="AP29" s="556"/>
      <c r="AQ29" s="587"/>
      <c r="AR29" s="589"/>
      <c r="AS29" s="591"/>
      <c r="BE29"/>
    </row>
    <row r="30" spans="2:57" ht="22.5" hidden="1" customHeight="1">
      <c r="B30" s="592">
        <v>9</v>
      </c>
      <c r="C30" s="532"/>
      <c r="D30" s="406"/>
      <c r="E30" s="407"/>
      <c r="F30" s="407"/>
      <c r="G30" s="407"/>
      <c r="H30" s="407"/>
      <c r="I30" s="407"/>
      <c r="J30" s="407"/>
      <c r="K30" s="407"/>
      <c r="L30" s="407"/>
      <c r="M30" s="407"/>
      <c r="N30" s="407"/>
      <c r="O30" s="407"/>
      <c r="P30" s="408"/>
      <c r="Q30" s="409"/>
      <c r="R30" s="410"/>
      <c r="S30" s="410"/>
      <c r="T30" s="410"/>
      <c r="U30" s="410"/>
      <c r="V30" s="410"/>
      <c r="W30" s="410"/>
      <c r="X30" s="411"/>
      <c r="Y30" s="406"/>
      <c r="Z30" s="407"/>
      <c r="AA30" s="407"/>
      <c r="AB30" s="408"/>
      <c r="AC30" s="406"/>
      <c r="AD30" s="407"/>
      <c r="AE30" s="407"/>
      <c r="AF30" s="408"/>
      <c r="AG30" s="406"/>
      <c r="AH30" s="407"/>
      <c r="AI30" s="407"/>
      <c r="AJ30" s="408"/>
      <c r="AK30" s="406"/>
      <c r="AL30" s="407"/>
      <c r="AM30" s="407"/>
      <c r="AN30" s="408"/>
      <c r="AO30" s="542"/>
      <c r="AP30" s="554"/>
      <c r="AQ30" s="586"/>
      <c r="AR30" s="588"/>
      <c r="AS30" s="590"/>
      <c r="BE30"/>
    </row>
    <row r="31" spans="2:57" ht="31.5" hidden="1" customHeight="1">
      <c r="B31" s="592"/>
      <c r="C31" s="532"/>
      <c r="D31" s="412"/>
      <c r="E31" s="413"/>
      <c r="F31" s="413"/>
      <c r="G31" s="413"/>
      <c r="H31" s="413"/>
      <c r="I31" s="413"/>
      <c r="J31" s="413"/>
      <c r="K31" s="413"/>
      <c r="L31" s="413"/>
      <c r="M31" s="413"/>
      <c r="N31" s="413"/>
      <c r="O31" s="413"/>
      <c r="P31" s="414"/>
      <c r="Q31" s="412"/>
      <c r="R31" s="413"/>
      <c r="S31" s="413"/>
      <c r="T31" s="413"/>
      <c r="U31" s="413"/>
      <c r="V31" s="413"/>
      <c r="W31" s="413"/>
      <c r="X31" s="414"/>
      <c r="Y31" s="412"/>
      <c r="Z31" s="413"/>
      <c r="AA31" s="413"/>
      <c r="AB31" s="414"/>
      <c r="AC31" s="412"/>
      <c r="AD31" s="413"/>
      <c r="AE31" s="413"/>
      <c r="AF31" s="414"/>
      <c r="AG31" s="412"/>
      <c r="AH31" s="413"/>
      <c r="AI31" s="413"/>
      <c r="AJ31" s="414"/>
      <c r="AK31" s="412"/>
      <c r="AL31" s="413"/>
      <c r="AM31" s="413"/>
      <c r="AN31" s="414"/>
      <c r="AO31" s="545"/>
      <c r="AP31" s="556"/>
      <c r="AQ31" s="587"/>
      <c r="AR31" s="589"/>
      <c r="AS31" s="591"/>
      <c r="BE31"/>
    </row>
    <row r="32" spans="2:57" ht="22.5" hidden="1" customHeight="1">
      <c r="B32" s="592">
        <v>10</v>
      </c>
      <c r="C32" s="532"/>
      <c r="D32" s="406"/>
      <c r="E32" s="407"/>
      <c r="F32" s="407"/>
      <c r="G32" s="407"/>
      <c r="H32" s="407"/>
      <c r="I32" s="407"/>
      <c r="J32" s="407"/>
      <c r="K32" s="407"/>
      <c r="L32" s="407"/>
      <c r="M32" s="407"/>
      <c r="N32" s="407"/>
      <c r="O32" s="407"/>
      <c r="P32" s="408"/>
      <c r="Q32" s="409"/>
      <c r="R32" s="410"/>
      <c r="S32" s="410"/>
      <c r="T32" s="410"/>
      <c r="U32" s="410"/>
      <c r="V32" s="410"/>
      <c r="W32" s="410"/>
      <c r="X32" s="411"/>
      <c r="Y32" s="406"/>
      <c r="Z32" s="407"/>
      <c r="AA32" s="407"/>
      <c r="AB32" s="408"/>
      <c r="AC32" s="406"/>
      <c r="AD32" s="407"/>
      <c r="AE32" s="407"/>
      <c r="AF32" s="408"/>
      <c r="AG32" s="406"/>
      <c r="AH32" s="407"/>
      <c r="AI32" s="407"/>
      <c r="AJ32" s="408"/>
      <c r="AK32" s="406"/>
      <c r="AL32" s="407"/>
      <c r="AM32" s="407"/>
      <c r="AN32" s="408"/>
      <c r="AO32" s="542"/>
      <c r="AP32" s="554"/>
      <c r="AQ32" s="586"/>
      <c r="AR32" s="588"/>
      <c r="AS32" s="590"/>
      <c r="BE32"/>
    </row>
    <row r="33" spans="2:57" ht="31.5" hidden="1" customHeight="1">
      <c r="B33" s="592"/>
      <c r="C33" s="532"/>
      <c r="D33" s="412"/>
      <c r="E33" s="413"/>
      <c r="F33" s="413"/>
      <c r="G33" s="413"/>
      <c r="H33" s="413"/>
      <c r="I33" s="413"/>
      <c r="J33" s="413"/>
      <c r="K33" s="413"/>
      <c r="L33" s="413"/>
      <c r="M33" s="413"/>
      <c r="N33" s="413"/>
      <c r="O33" s="413"/>
      <c r="P33" s="414"/>
      <c r="Q33" s="412"/>
      <c r="R33" s="413"/>
      <c r="S33" s="413"/>
      <c r="T33" s="413"/>
      <c r="U33" s="413"/>
      <c r="V33" s="413"/>
      <c r="W33" s="413"/>
      <c r="X33" s="414"/>
      <c r="Y33" s="412"/>
      <c r="Z33" s="413"/>
      <c r="AA33" s="413"/>
      <c r="AB33" s="414"/>
      <c r="AC33" s="412"/>
      <c r="AD33" s="413"/>
      <c r="AE33" s="413"/>
      <c r="AF33" s="414"/>
      <c r="AG33" s="412"/>
      <c r="AH33" s="413"/>
      <c r="AI33" s="413"/>
      <c r="AJ33" s="414"/>
      <c r="AK33" s="412"/>
      <c r="AL33" s="413"/>
      <c r="AM33" s="413"/>
      <c r="AN33" s="414"/>
      <c r="AO33" s="545"/>
      <c r="AP33" s="556"/>
      <c r="AQ33" s="587"/>
      <c r="AR33" s="589"/>
      <c r="AS33" s="591"/>
      <c r="BE33"/>
    </row>
    <row r="34" spans="2:57" ht="22.5" hidden="1" customHeight="1">
      <c r="B34" s="592">
        <v>11</v>
      </c>
      <c r="C34" s="532"/>
      <c r="D34" s="406"/>
      <c r="E34" s="407"/>
      <c r="F34" s="407"/>
      <c r="G34" s="407"/>
      <c r="H34" s="407"/>
      <c r="I34" s="407"/>
      <c r="J34" s="407"/>
      <c r="K34" s="407"/>
      <c r="L34" s="407"/>
      <c r="M34" s="407"/>
      <c r="N34" s="407"/>
      <c r="O34" s="407"/>
      <c r="P34" s="408"/>
      <c r="Q34" s="409"/>
      <c r="R34" s="410"/>
      <c r="S34" s="410"/>
      <c r="T34" s="410"/>
      <c r="U34" s="410"/>
      <c r="V34" s="410"/>
      <c r="W34" s="410"/>
      <c r="X34" s="411"/>
      <c r="Y34" s="406"/>
      <c r="Z34" s="407"/>
      <c r="AA34" s="407"/>
      <c r="AB34" s="408"/>
      <c r="AC34" s="406"/>
      <c r="AD34" s="407"/>
      <c r="AE34" s="407"/>
      <c r="AF34" s="408"/>
      <c r="AG34" s="406"/>
      <c r="AH34" s="407"/>
      <c r="AI34" s="407"/>
      <c r="AJ34" s="408"/>
      <c r="AK34" s="406"/>
      <c r="AL34" s="407"/>
      <c r="AM34" s="407"/>
      <c r="AN34" s="408"/>
      <c r="AO34" s="542"/>
      <c r="AP34" s="554"/>
      <c r="AQ34" s="586"/>
      <c r="AR34" s="588"/>
      <c r="AS34" s="590"/>
      <c r="BE34"/>
    </row>
    <row r="35" spans="2:57" ht="31.5" hidden="1"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c r="Z35" s="413"/>
      <c r="AA35" s="413"/>
      <c r="AB35" s="414"/>
      <c r="AC35" s="412"/>
      <c r="AD35" s="413"/>
      <c r="AE35" s="413"/>
      <c r="AF35" s="414"/>
      <c r="AG35" s="412"/>
      <c r="AH35" s="413"/>
      <c r="AI35" s="413"/>
      <c r="AJ35" s="414"/>
      <c r="AK35" s="412"/>
      <c r="AL35" s="413"/>
      <c r="AM35" s="413"/>
      <c r="AN35" s="414"/>
      <c r="AO35" s="545"/>
      <c r="AP35" s="556"/>
      <c r="AQ35" s="587"/>
      <c r="AR35" s="589"/>
      <c r="AS35" s="591"/>
      <c r="BE35"/>
    </row>
    <row r="36" spans="2:57" ht="22.5" hidden="1" customHeight="1">
      <c r="B36" s="592">
        <v>12</v>
      </c>
      <c r="C36" s="532"/>
      <c r="D36" s="406"/>
      <c r="E36" s="407"/>
      <c r="F36" s="407"/>
      <c r="G36" s="407"/>
      <c r="H36" s="407"/>
      <c r="I36" s="407"/>
      <c r="J36" s="407"/>
      <c r="K36" s="407"/>
      <c r="L36" s="407"/>
      <c r="M36" s="407"/>
      <c r="N36" s="407"/>
      <c r="O36" s="407"/>
      <c r="P36" s="408"/>
      <c r="Q36" s="409"/>
      <c r="R36" s="410"/>
      <c r="S36" s="410"/>
      <c r="T36" s="410"/>
      <c r="U36" s="410"/>
      <c r="V36" s="410"/>
      <c r="W36" s="410"/>
      <c r="X36" s="411"/>
      <c r="Y36" s="406"/>
      <c r="Z36" s="407"/>
      <c r="AA36" s="407"/>
      <c r="AB36" s="408"/>
      <c r="AC36" s="406"/>
      <c r="AD36" s="407"/>
      <c r="AE36" s="407"/>
      <c r="AF36" s="408"/>
      <c r="AG36" s="406"/>
      <c r="AH36" s="407"/>
      <c r="AI36" s="407"/>
      <c r="AJ36" s="408"/>
      <c r="AK36" s="406"/>
      <c r="AL36" s="407"/>
      <c r="AM36" s="407"/>
      <c r="AN36" s="408"/>
      <c r="AO36" s="542"/>
      <c r="AP36" s="554"/>
      <c r="AQ36" s="586"/>
      <c r="AR36" s="588"/>
      <c r="AS36" s="590"/>
      <c r="BE36"/>
    </row>
    <row r="37" spans="2:57" ht="31.5" hidden="1"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c r="Z37" s="413"/>
      <c r="AA37" s="413"/>
      <c r="AB37" s="414"/>
      <c r="AC37" s="412"/>
      <c r="AD37" s="413"/>
      <c r="AE37" s="413"/>
      <c r="AF37" s="414"/>
      <c r="AG37" s="412"/>
      <c r="AH37" s="413"/>
      <c r="AI37" s="413"/>
      <c r="AJ37" s="414"/>
      <c r="AK37" s="412"/>
      <c r="AL37" s="413"/>
      <c r="AM37" s="413"/>
      <c r="AN37" s="414"/>
      <c r="AO37" s="545"/>
      <c r="AP37" s="556"/>
      <c r="AQ37" s="587"/>
      <c r="AR37" s="589"/>
      <c r="AS37" s="591"/>
      <c r="BE37"/>
    </row>
    <row r="38" spans="2:57" ht="22.5" hidden="1" customHeight="1">
      <c r="B38" s="592">
        <v>13</v>
      </c>
      <c r="C38" s="532"/>
      <c r="D38" s="406"/>
      <c r="E38" s="407"/>
      <c r="F38" s="407"/>
      <c r="G38" s="407"/>
      <c r="H38" s="407"/>
      <c r="I38" s="407"/>
      <c r="J38" s="407"/>
      <c r="K38" s="407"/>
      <c r="L38" s="407"/>
      <c r="M38" s="407"/>
      <c r="N38" s="407"/>
      <c r="O38" s="407"/>
      <c r="P38" s="408"/>
      <c r="Q38" s="409"/>
      <c r="R38" s="410"/>
      <c r="S38" s="410"/>
      <c r="T38" s="410"/>
      <c r="U38" s="410"/>
      <c r="V38" s="410"/>
      <c r="W38" s="410"/>
      <c r="X38" s="411"/>
      <c r="Y38" s="406"/>
      <c r="Z38" s="407"/>
      <c r="AA38" s="407"/>
      <c r="AB38" s="408"/>
      <c r="AC38" s="406"/>
      <c r="AD38" s="407"/>
      <c r="AE38" s="407"/>
      <c r="AF38" s="408"/>
      <c r="AG38" s="406"/>
      <c r="AH38" s="407"/>
      <c r="AI38" s="407"/>
      <c r="AJ38" s="408"/>
      <c r="AK38" s="406"/>
      <c r="AL38" s="407"/>
      <c r="AM38" s="407"/>
      <c r="AN38" s="408"/>
      <c r="AO38" s="542"/>
      <c r="AP38" s="554"/>
      <c r="AQ38" s="586"/>
      <c r="AR38" s="588"/>
      <c r="AS38" s="590"/>
      <c r="BE38"/>
    </row>
    <row r="39" spans="2:57" ht="31.5" hidden="1"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c r="Z39" s="413"/>
      <c r="AA39" s="413"/>
      <c r="AB39" s="414"/>
      <c r="AC39" s="412"/>
      <c r="AD39" s="413"/>
      <c r="AE39" s="413"/>
      <c r="AF39" s="414"/>
      <c r="AG39" s="412"/>
      <c r="AH39" s="413"/>
      <c r="AI39" s="413"/>
      <c r="AJ39" s="414"/>
      <c r="AK39" s="412"/>
      <c r="AL39" s="413"/>
      <c r="AM39" s="413"/>
      <c r="AN39" s="414"/>
      <c r="AO39" s="545"/>
      <c r="AP39" s="556"/>
      <c r="AQ39" s="587"/>
      <c r="AR39" s="589"/>
      <c r="AS39" s="591"/>
      <c r="BE39"/>
    </row>
    <row r="40" spans="2:57" ht="22.5" hidden="1" customHeight="1">
      <c r="B40" s="592">
        <v>14</v>
      </c>
      <c r="C40" s="532"/>
      <c r="D40" s="406"/>
      <c r="E40" s="407"/>
      <c r="F40" s="407"/>
      <c r="G40" s="407"/>
      <c r="H40" s="407"/>
      <c r="I40" s="407"/>
      <c r="J40" s="407"/>
      <c r="K40" s="407"/>
      <c r="L40" s="407"/>
      <c r="M40" s="407"/>
      <c r="N40" s="407"/>
      <c r="O40" s="407"/>
      <c r="P40" s="408"/>
      <c r="Q40" s="409"/>
      <c r="R40" s="410"/>
      <c r="S40" s="410"/>
      <c r="T40" s="410"/>
      <c r="U40" s="410"/>
      <c r="V40" s="410"/>
      <c r="W40" s="410"/>
      <c r="X40" s="411"/>
      <c r="Y40" s="406"/>
      <c r="Z40" s="407"/>
      <c r="AA40" s="407"/>
      <c r="AB40" s="408"/>
      <c r="AC40" s="406"/>
      <c r="AD40" s="407"/>
      <c r="AE40" s="407"/>
      <c r="AF40" s="408"/>
      <c r="AG40" s="406"/>
      <c r="AH40" s="407"/>
      <c r="AI40" s="407"/>
      <c r="AJ40" s="408"/>
      <c r="AK40" s="406"/>
      <c r="AL40" s="407"/>
      <c r="AM40" s="407"/>
      <c r="AN40" s="408"/>
      <c r="AO40" s="542"/>
      <c r="AP40" s="554"/>
      <c r="AQ40" s="586"/>
      <c r="AR40" s="588"/>
      <c r="AS40" s="590"/>
      <c r="BE40"/>
    </row>
    <row r="41" spans="2:57" ht="31.5" hidden="1"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c r="Z41" s="413"/>
      <c r="AA41" s="413"/>
      <c r="AB41" s="414"/>
      <c r="AC41" s="412"/>
      <c r="AD41" s="413"/>
      <c r="AE41" s="413"/>
      <c r="AF41" s="414"/>
      <c r="AG41" s="412"/>
      <c r="AH41" s="413"/>
      <c r="AI41" s="413"/>
      <c r="AJ41" s="414"/>
      <c r="AK41" s="412"/>
      <c r="AL41" s="413"/>
      <c r="AM41" s="413"/>
      <c r="AN41" s="414"/>
      <c r="AO41" s="545"/>
      <c r="AP41" s="556"/>
      <c r="AQ41" s="587"/>
      <c r="AR41" s="589"/>
      <c r="AS41" s="591"/>
      <c r="BE41"/>
    </row>
    <row r="42" spans="2:57" ht="22.5" hidden="1" customHeight="1">
      <c r="B42" s="592">
        <v>15</v>
      </c>
      <c r="C42" s="532"/>
      <c r="D42" s="406"/>
      <c r="E42" s="407"/>
      <c r="F42" s="407"/>
      <c r="G42" s="407"/>
      <c r="H42" s="407"/>
      <c r="I42" s="407"/>
      <c r="J42" s="407"/>
      <c r="K42" s="407"/>
      <c r="L42" s="407"/>
      <c r="M42" s="407"/>
      <c r="N42" s="407"/>
      <c r="O42" s="407"/>
      <c r="P42" s="408"/>
      <c r="Q42" s="409"/>
      <c r="R42" s="410"/>
      <c r="S42" s="410"/>
      <c r="T42" s="410"/>
      <c r="U42" s="410"/>
      <c r="V42" s="410"/>
      <c r="W42" s="410"/>
      <c r="X42" s="411"/>
      <c r="Y42" s="406"/>
      <c r="Z42" s="407"/>
      <c r="AA42" s="407"/>
      <c r="AB42" s="408"/>
      <c r="AC42" s="406"/>
      <c r="AD42" s="407"/>
      <c r="AE42" s="407"/>
      <c r="AF42" s="408"/>
      <c r="AG42" s="406"/>
      <c r="AH42" s="407"/>
      <c r="AI42" s="407"/>
      <c r="AJ42" s="408"/>
      <c r="AK42" s="406"/>
      <c r="AL42" s="407"/>
      <c r="AM42" s="407"/>
      <c r="AN42" s="408"/>
      <c r="AO42" s="542"/>
      <c r="AP42" s="554"/>
      <c r="AQ42" s="586"/>
      <c r="AR42" s="588"/>
      <c r="AS42" s="590"/>
      <c r="BE42"/>
    </row>
    <row r="43" spans="2:57" ht="31.5" hidden="1"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c r="Z43" s="413"/>
      <c r="AA43" s="413"/>
      <c r="AB43" s="414"/>
      <c r="AC43" s="412"/>
      <c r="AD43" s="413"/>
      <c r="AE43" s="413"/>
      <c r="AF43" s="414"/>
      <c r="AG43" s="412"/>
      <c r="AH43" s="413"/>
      <c r="AI43" s="413"/>
      <c r="AJ43" s="414"/>
      <c r="AK43" s="412"/>
      <c r="AL43" s="413"/>
      <c r="AM43" s="413"/>
      <c r="AN43" s="414"/>
      <c r="AO43" s="545"/>
      <c r="AP43" s="556"/>
      <c r="AQ43" s="587"/>
      <c r="AR43" s="589"/>
      <c r="AS43" s="591"/>
      <c r="BE43"/>
    </row>
    <row r="44" spans="2:57" ht="22.5" hidden="1" customHeight="1">
      <c r="B44" s="592">
        <v>16</v>
      </c>
      <c r="C44" s="532"/>
      <c r="D44" s="406"/>
      <c r="E44" s="407"/>
      <c r="F44" s="407"/>
      <c r="G44" s="407"/>
      <c r="H44" s="407"/>
      <c r="I44" s="407"/>
      <c r="J44" s="407"/>
      <c r="K44" s="407"/>
      <c r="L44" s="407"/>
      <c r="M44" s="407"/>
      <c r="N44" s="407"/>
      <c r="O44" s="407"/>
      <c r="P44" s="408"/>
      <c r="Q44" s="409"/>
      <c r="R44" s="410"/>
      <c r="S44" s="410"/>
      <c r="T44" s="410"/>
      <c r="U44" s="410"/>
      <c r="V44" s="410"/>
      <c r="W44" s="410"/>
      <c r="X44" s="411"/>
      <c r="Y44" s="406"/>
      <c r="Z44" s="407"/>
      <c r="AA44" s="407"/>
      <c r="AB44" s="408"/>
      <c r="AC44" s="406"/>
      <c r="AD44" s="407"/>
      <c r="AE44" s="407"/>
      <c r="AF44" s="408"/>
      <c r="AG44" s="406"/>
      <c r="AH44" s="407"/>
      <c r="AI44" s="407"/>
      <c r="AJ44" s="408"/>
      <c r="AK44" s="406"/>
      <c r="AL44" s="407"/>
      <c r="AM44" s="407"/>
      <c r="AN44" s="408"/>
      <c r="AO44" s="542"/>
      <c r="AP44" s="554"/>
      <c r="AQ44" s="586"/>
      <c r="AR44" s="588"/>
      <c r="AS44" s="590"/>
      <c r="BE44"/>
    </row>
    <row r="45" spans="2:57" ht="31.5" hidden="1"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c r="Z45" s="413"/>
      <c r="AA45" s="413"/>
      <c r="AB45" s="414"/>
      <c r="AC45" s="412"/>
      <c r="AD45" s="413"/>
      <c r="AE45" s="413"/>
      <c r="AF45" s="414"/>
      <c r="AG45" s="412"/>
      <c r="AH45" s="413"/>
      <c r="AI45" s="413"/>
      <c r="AJ45" s="414"/>
      <c r="AK45" s="412"/>
      <c r="AL45" s="413"/>
      <c r="AM45" s="413"/>
      <c r="AN45" s="414"/>
      <c r="AO45" s="545"/>
      <c r="AP45" s="556"/>
      <c r="AQ45" s="587"/>
      <c r="AR45" s="589"/>
      <c r="AS45" s="591"/>
      <c r="BE45"/>
    </row>
    <row r="46" spans="2:57" ht="22.5" hidden="1" customHeight="1">
      <c r="B46" s="592">
        <v>17</v>
      </c>
      <c r="C46" s="532"/>
      <c r="D46" s="406"/>
      <c r="E46" s="407"/>
      <c r="F46" s="407"/>
      <c r="G46" s="407"/>
      <c r="H46" s="407"/>
      <c r="I46" s="407"/>
      <c r="J46" s="407"/>
      <c r="K46" s="407"/>
      <c r="L46" s="407"/>
      <c r="M46" s="407"/>
      <c r="N46" s="407"/>
      <c r="O46" s="407"/>
      <c r="P46" s="408"/>
      <c r="Q46" s="409"/>
      <c r="R46" s="410"/>
      <c r="S46" s="410"/>
      <c r="T46" s="410"/>
      <c r="U46" s="410"/>
      <c r="V46" s="410"/>
      <c r="W46" s="410"/>
      <c r="X46" s="411"/>
      <c r="Y46" s="406"/>
      <c r="Z46" s="407"/>
      <c r="AA46" s="407"/>
      <c r="AB46" s="408"/>
      <c r="AC46" s="406"/>
      <c r="AD46" s="407"/>
      <c r="AE46" s="407"/>
      <c r="AF46" s="408"/>
      <c r="AG46" s="406"/>
      <c r="AH46" s="407"/>
      <c r="AI46" s="407"/>
      <c r="AJ46" s="408"/>
      <c r="AK46" s="406"/>
      <c r="AL46" s="407"/>
      <c r="AM46" s="407"/>
      <c r="AN46" s="408"/>
      <c r="AO46" s="542"/>
      <c r="AP46" s="554"/>
      <c r="AQ46" s="586"/>
      <c r="AR46" s="588"/>
      <c r="AS46" s="590"/>
      <c r="BE46"/>
    </row>
    <row r="47" spans="2:57" ht="31.5" hidden="1"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c r="Z47" s="413"/>
      <c r="AA47" s="413"/>
      <c r="AB47" s="414"/>
      <c r="AC47" s="412"/>
      <c r="AD47" s="413"/>
      <c r="AE47" s="413"/>
      <c r="AF47" s="414"/>
      <c r="AG47" s="412"/>
      <c r="AH47" s="413"/>
      <c r="AI47" s="413"/>
      <c r="AJ47" s="414"/>
      <c r="AK47" s="412"/>
      <c r="AL47" s="413"/>
      <c r="AM47" s="413"/>
      <c r="AN47" s="414"/>
      <c r="AO47" s="545"/>
      <c r="AP47" s="556"/>
      <c r="AQ47" s="587"/>
      <c r="AR47" s="589"/>
      <c r="AS47" s="591"/>
      <c r="BE47"/>
    </row>
    <row r="48" spans="2:57" ht="22.5" hidden="1" customHeight="1">
      <c r="B48" s="592">
        <v>18</v>
      </c>
      <c r="C48" s="532"/>
      <c r="D48" s="406"/>
      <c r="E48" s="407"/>
      <c r="F48" s="407"/>
      <c r="G48" s="407"/>
      <c r="H48" s="407"/>
      <c r="I48" s="407"/>
      <c r="J48" s="407"/>
      <c r="K48" s="407"/>
      <c r="L48" s="407"/>
      <c r="M48" s="407"/>
      <c r="N48" s="407"/>
      <c r="O48" s="407"/>
      <c r="P48" s="408"/>
      <c r="Q48" s="409"/>
      <c r="R48" s="410"/>
      <c r="S48" s="410"/>
      <c r="T48" s="410"/>
      <c r="U48" s="410"/>
      <c r="V48" s="410"/>
      <c r="W48" s="410"/>
      <c r="X48" s="411"/>
      <c r="Y48" s="406"/>
      <c r="Z48" s="407"/>
      <c r="AA48" s="407"/>
      <c r="AB48" s="408"/>
      <c r="AC48" s="406"/>
      <c r="AD48" s="407"/>
      <c r="AE48" s="407"/>
      <c r="AF48" s="408"/>
      <c r="AG48" s="406"/>
      <c r="AH48" s="407"/>
      <c r="AI48" s="407"/>
      <c r="AJ48" s="408"/>
      <c r="AK48" s="406"/>
      <c r="AL48" s="407"/>
      <c r="AM48" s="407"/>
      <c r="AN48" s="408"/>
      <c r="AO48" s="542"/>
      <c r="AP48" s="554"/>
      <c r="AQ48" s="586"/>
      <c r="AR48" s="588"/>
      <c r="AS48" s="590"/>
      <c r="BE48"/>
    </row>
    <row r="49" spans="2:57" ht="31.5" hidden="1"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c r="Z49" s="413"/>
      <c r="AA49" s="413"/>
      <c r="AB49" s="414"/>
      <c r="AC49" s="412"/>
      <c r="AD49" s="413"/>
      <c r="AE49" s="413"/>
      <c r="AF49" s="414"/>
      <c r="AG49" s="412"/>
      <c r="AH49" s="413"/>
      <c r="AI49" s="413"/>
      <c r="AJ49" s="414"/>
      <c r="AK49" s="412"/>
      <c r="AL49" s="413"/>
      <c r="AM49" s="413"/>
      <c r="AN49" s="414"/>
      <c r="AO49" s="545"/>
      <c r="AP49" s="556"/>
      <c r="AQ49" s="587"/>
      <c r="AR49" s="589"/>
      <c r="AS49" s="591"/>
      <c r="BE49"/>
    </row>
    <row r="50" spans="2:57" ht="22.5" hidden="1" customHeight="1">
      <c r="B50" s="592">
        <v>19</v>
      </c>
      <c r="C50" s="532"/>
      <c r="D50" s="406"/>
      <c r="E50" s="407"/>
      <c r="F50" s="407"/>
      <c r="G50" s="407"/>
      <c r="H50" s="407"/>
      <c r="I50" s="407"/>
      <c r="J50" s="407"/>
      <c r="K50" s="407"/>
      <c r="L50" s="407"/>
      <c r="M50" s="407"/>
      <c r="N50" s="407"/>
      <c r="O50" s="407"/>
      <c r="P50" s="408"/>
      <c r="Q50" s="409"/>
      <c r="R50" s="410"/>
      <c r="S50" s="410"/>
      <c r="T50" s="410"/>
      <c r="U50" s="410"/>
      <c r="V50" s="410"/>
      <c r="W50" s="410"/>
      <c r="X50" s="411"/>
      <c r="Y50" s="406"/>
      <c r="Z50" s="407"/>
      <c r="AA50" s="407"/>
      <c r="AB50" s="408"/>
      <c r="AC50" s="406"/>
      <c r="AD50" s="407"/>
      <c r="AE50" s="407"/>
      <c r="AF50" s="408"/>
      <c r="AG50" s="406"/>
      <c r="AH50" s="407"/>
      <c r="AI50" s="407"/>
      <c r="AJ50" s="408"/>
      <c r="AK50" s="406"/>
      <c r="AL50" s="407"/>
      <c r="AM50" s="407"/>
      <c r="AN50" s="408"/>
      <c r="AO50" s="542"/>
      <c r="AP50" s="554"/>
      <c r="AQ50" s="586"/>
      <c r="AR50" s="588"/>
      <c r="AS50" s="590"/>
      <c r="BE50"/>
    </row>
    <row r="51" spans="2:57" ht="31.5" hidden="1"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c r="Z51" s="413"/>
      <c r="AA51" s="413"/>
      <c r="AB51" s="414"/>
      <c r="AC51" s="412"/>
      <c r="AD51" s="413"/>
      <c r="AE51" s="413"/>
      <c r="AF51" s="414"/>
      <c r="AG51" s="412"/>
      <c r="AH51" s="413"/>
      <c r="AI51" s="413"/>
      <c r="AJ51" s="414"/>
      <c r="AK51" s="412"/>
      <c r="AL51" s="413"/>
      <c r="AM51" s="413"/>
      <c r="AN51" s="414"/>
      <c r="AO51" s="545"/>
      <c r="AP51" s="556"/>
      <c r="AQ51" s="587"/>
      <c r="AR51" s="589"/>
      <c r="AS51" s="591"/>
      <c r="BE51"/>
    </row>
    <row r="52" spans="2:57" ht="22.5" hidden="1" customHeight="1">
      <c r="B52" s="592">
        <v>20</v>
      </c>
      <c r="C52" s="532"/>
      <c r="D52" s="406"/>
      <c r="E52" s="407"/>
      <c r="F52" s="407"/>
      <c r="G52" s="407"/>
      <c r="H52" s="407"/>
      <c r="I52" s="407"/>
      <c r="J52" s="407"/>
      <c r="K52" s="407"/>
      <c r="L52" s="407"/>
      <c r="M52" s="407"/>
      <c r="N52" s="407"/>
      <c r="O52" s="407"/>
      <c r="P52" s="408"/>
      <c r="Q52" s="409"/>
      <c r="R52" s="410"/>
      <c r="S52" s="410"/>
      <c r="T52" s="410"/>
      <c r="U52" s="410"/>
      <c r="V52" s="410"/>
      <c r="W52" s="410"/>
      <c r="X52" s="411"/>
      <c r="Y52" s="406"/>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hidden="1"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hidden="1" customHeight="1">
      <c r="B54" s="592">
        <v>21</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hidden="1" customHeight="1">
      <c r="B56" s="592">
        <v>22</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31.5" hidden="1"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hidden="1" customHeight="1">
      <c r="B58" s="592">
        <v>23</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24</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25</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26</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27</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28</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29</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c r="B71" s="592"/>
      <c r="C71" s="532"/>
      <c r="D71" s="412"/>
      <c r="E71" s="413"/>
      <c r="F71" s="413"/>
      <c r="G71" s="413"/>
      <c r="H71" s="413"/>
      <c r="I71" s="413"/>
      <c r="J71" s="413"/>
      <c r="K71" s="413"/>
      <c r="L71" s="413"/>
      <c r="M71" s="413"/>
      <c r="N71" s="413"/>
      <c r="O71" s="413"/>
      <c r="P71" s="414"/>
      <c r="Q71" s="412"/>
      <c r="R71" s="413"/>
      <c r="S71" s="413"/>
      <c r="T71" s="413"/>
      <c r="U71" s="413"/>
      <c r="V71" s="413"/>
      <c r="W71" s="413"/>
      <c r="X71" s="414"/>
      <c r="Y71" s="412"/>
      <c r="Z71" s="413"/>
      <c r="AA71" s="413"/>
      <c r="AB71" s="414"/>
      <c r="AC71" s="412"/>
      <c r="AD71" s="413"/>
      <c r="AE71" s="413"/>
      <c r="AF71" s="414"/>
      <c r="AG71" s="412"/>
      <c r="AH71" s="413"/>
      <c r="AI71" s="413"/>
      <c r="AJ71" s="414"/>
      <c r="AK71" s="412"/>
      <c r="AL71" s="413"/>
      <c r="AM71" s="413"/>
      <c r="AN71" s="414"/>
      <c r="AO71" s="545"/>
      <c r="AP71" s="556"/>
      <c r="AQ71" s="587"/>
      <c r="AR71" s="589"/>
      <c r="AS71" s="591"/>
      <c r="BE71"/>
    </row>
    <row r="72" spans="2:57" ht="22.5" hidden="1" customHeight="1">
      <c r="B72" s="592">
        <v>30</v>
      </c>
      <c r="C72" s="532"/>
      <c r="D72" s="406"/>
      <c r="E72" s="407"/>
      <c r="F72" s="407"/>
      <c r="G72" s="407"/>
      <c r="H72" s="407"/>
      <c r="I72" s="407"/>
      <c r="J72" s="407"/>
      <c r="K72" s="407"/>
      <c r="L72" s="407"/>
      <c r="M72" s="407"/>
      <c r="N72" s="407"/>
      <c r="O72" s="407"/>
      <c r="P72" s="408"/>
      <c r="Q72" s="409"/>
      <c r="R72" s="410"/>
      <c r="S72" s="410"/>
      <c r="T72" s="410"/>
      <c r="U72" s="410"/>
      <c r="V72" s="410"/>
      <c r="W72" s="410"/>
      <c r="X72" s="411"/>
      <c r="Y72" s="406"/>
      <c r="Z72" s="407"/>
      <c r="AA72" s="407"/>
      <c r="AB72" s="408"/>
      <c r="AC72" s="406"/>
      <c r="AD72" s="407"/>
      <c r="AE72" s="407"/>
      <c r="AF72" s="408"/>
      <c r="AG72" s="406"/>
      <c r="AH72" s="407"/>
      <c r="AI72" s="407"/>
      <c r="AJ72" s="408"/>
      <c r="AK72" s="406"/>
      <c r="AL72" s="407"/>
      <c r="AM72" s="407"/>
      <c r="AN72" s="408"/>
      <c r="AO72" s="542"/>
      <c r="AP72" s="554"/>
      <c r="AQ72" s="586"/>
      <c r="AR72" s="588"/>
      <c r="AS72" s="590"/>
      <c r="BE72"/>
    </row>
    <row r="73" spans="2:57" ht="31.5" hidden="1" customHeight="1" thickBot="1">
      <c r="B73" s="610"/>
      <c r="C73" s="611"/>
      <c r="D73" s="581"/>
      <c r="E73" s="582"/>
      <c r="F73" s="582"/>
      <c r="G73" s="582"/>
      <c r="H73" s="582"/>
      <c r="I73" s="582"/>
      <c r="J73" s="582"/>
      <c r="K73" s="582"/>
      <c r="L73" s="582"/>
      <c r="M73" s="582"/>
      <c r="N73" s="582"/>
      <c r="O73" s="582"/>
      <c r="P73" s="583"/>
      <c r="Q73" s="412"/>
      <c r="R73" s="413"/>
      <c r="S73" s="413"/>
      <c r="T73" s="413"/>
      <c r="U73" s="413"/>
      <c r="V73" s="413"/>
      <c r="W73" s="413"/>
      <c r="X73" s="414"/>
      <c r="Y73" s="581"/>
      <c r="Z73" s="582"/>
      <c r="AA73" s="582"/>
      <c r="AB73" s="583"/>
      <c r="AC73" s="581"/>
      <c r="AD73" s="582"/>
      <c r="AE73" s="582"/>
      <c r="AF73" s="583"/>
      <c r="AG73" s="581"/>
      <c r="AH73" s="582"/>
      <c r="AI73" s="582"/>
      <c r="AJ73" s="583"/>
      <c r="AK73" s="581"/>
      <c r="AL73" s="582"/>
      <c r="AM73" s="582"/>
      <c r="AN73" s="583"/>
      <c r="AO73" s="481"/>
      <c r="AP73" s="606"/>
      <c r="AQ73" s="607"/>
      <c r="AR73" s="608"/>
      <c r="AS73" s="609"/>
      <c r="BE73"/>
    </row>
    <row r="74" spans="2:57" ht="46.5" customHeight="1" thickBot="1">
      <c r="B74" s="612" t="s">
        <v>33</v>
      </c>
      <c r="C74" s="613"/>
      <c r="D74" s="613"/>
      <c r="E74" s="614"/>
      <c r="F74" s="615" t="s">
        <v>2</v>
      </c>
      <c r="G74" s="613"/>
      <c r="H74" s="613"/>
      <c r="I74" s="613"/>
      <c r="J74" s="613"/>
      <c r="K74" s="613"/>
      <c r="L74" s="613"/>
      <c r="M74" s="613"/>
      <c r="N74" s="613"/>
      <c r="O74" s="613"/>
      <c r="P74" s="613"/>
      <c r="Q74" s="613"/>
      <c r="R74" s="613"/>
      <c r="S74" s="613"/>
      <c r="T74" s="613"/>
      <c r="U74" s="614"/>
      <c r="V74" s="615" t="s">
        <v>3</v>
      </c>
      <c r="W74" s="613"/>
      <c r="X74" s="614"/>
      <c r="Y74" s="615" t="s">
        <v>34</v>
      </c>
      <c r="Z74" s="613"/>
      <c r="AA74" s="614"/>
      <c r="AB74" s="615" t="s">
        <v>35</v>
      </c>
      <c r="AC74" s="613"/>
      <c r="AD74" s="613"/>
      <c r="AE74" s="613"/>
      <c r="AF74" s="613"/>
      <c r="AG74" s="613"/>
      <c r="AH74" s="613"/>
      <c r="AI74" s="613"/>
      <c r="AJ74" s="613"/>
      <c r="AK74" s="613"/>
      <c r="AL74" s="613"/>
      <c r="AM74" s="613"/>
      <c r="AN74" s="613"/>
      <c r="AO74" s="613"/>
      <c r="AP74" s="613"/>
      <c r="AQ74" s="613"/>
      <c r="AR74" s="613"/>
      <c r="AS74" s="616"/>
      <c r="BE74"/>
    </row>
    <row r="75" spans="2:57" ht="30" customHeight="1">
      <c r="B75" s="617"/>
      <c r="C75" s="618"/>
      <c r="D75" s="618"/>
      <c r="E75" s="619"/>
      <c r="F75" s="620"/>
      <c r="G75" s="618"/>
      <c r="H75" s="618"/>
      <c r="I75" s="618"/>
      <c r="J75" s="618"/>
      <c r="K75" s="618"/>
      <c r="L75" s="618"/>
      <c r="M75" s="618"/>
      <c r="N75" s="618"/>
      <c r="O75" s="618"/>
      <c r="P75" s="618"/>
      <c r="Q75" s="618"/>
      <c r="R75" s="618"/>
      <c r="S75" s="618"/>
      <c r="T75" s="618"/>
      <c r="U75" s="619"/>
      <c r="V75" s="620"/>
      <c r="W75" s="618"/>
      <c r="X75" s="619"/>
      <c r="Y75" s="620"/>
      <c r="Z75" s="618"/>
      <c r="AA75" s="619"/>
      <c r="AB75" s="620"/>
      <c r="AC75" s="618"/>
      <c r="AD75" s="618"/>
      <c r="AE75" s="618"/>
      <c r="AF75" s="618"/>
      <c r="AG75" s="618"/>
      <c r="AH75" s="618"/>
      <c r="AI75" s="618"/>
      <c r="AJ75" s="618"/>
      <c r="AK75" s="618"/>
      <c r="AL75" s="618"/>
      <c r="AM75" s="618"/>
      <c r="AN75" s="618"/>
      <c r="AO75" s="618"/>
      <c r="AP75" s="618"/>
      <c r="AQ75" s="618"/>
      <c r="AR75" s="618"/>
      <c r="AS75" s="621"/>
      <c r="BE75"/>
    </row>
    <row r="76" spans="2:57" ht="27" customHeight="1">
      <c r="B76" s="622"/>
      <c r="C76" s="623"/>
      <c r="D76" s="623"/>
      <c r="E76" s="624"/>
      <c r="F76" s="625"/>
      <c r="G76" s="623"/>
      <c r="H76" s="623"/>
      <c r="I76" s="623"/>
      <c r="J76" s="623"/>
      <c r="K76" s="623"/>
      <c r="L76" s="623"/>
      <c r="M76" s="623"/>
      <c r="N76" s="623"/>
      <c r="O76" s="623"/>
      <c r="P76" s="623"/>
      <c r="Q76" s="623"/>
      <c r="R76" s="623"/>
      <c r="S76" s="623"/>
      <c r="T76" s="623"/>
      <c r="U76" s="624"/>
      <c r="V76" s="625"/>
      <c r="W76" s="623"/>
      <c r="X76" s="624"/>
      <c r="Y76" s="625"/>
      <c r="Z76" s="623"/>
      <c r="AA76" s="624"/>
      <c r="AB76" s="625"/>
      <c r="AC76" s="623"/>
      <c r="AD76" s="623"/>
      <c r="AE76" s="623"/>
      <c r="AF76" s="623"/>
      <c r="AG76" s="623"/>
      <c r="AH76" s="623"/>
      <c r="AI76" s="623"/>
      <c r="AJ76" s="623"/>
      <c r="AK76" s="623"/>
      <c r="AL76" s="623"/>
      <c r="AM76" s="623"/>
      <c r="AN76" s="623"/>
      <c r="AO76" s="623"/>
      <c r="AP76" s="623"/>
      <c r="AQ76" s="623"/>
      <c r="AR76" s="623"/>
      <c r="AS76" s="626"/>
      <c r="BE76"/>
    </row>
    <row r="77" spans="2:57" ht="26.25" customHeight="1" thickBot="1">
      <c r="B77" s="622"/>
      <c r="C77" s="623"/>
      <c r="D77" s="623"/>
      <c r="E77" s="624"/>
      <c r="F77" s="625"/>
      <c r="G77" s="623"/>
      <c r="H77" s="623"/>
      <c r="I77" s="623"/>
      <c r="J77" s="623"/>
      <c r="K77" s="623"/>
      <c r="L77" s="623"/>
      <c r="M77" s="623"/>
      <c r="N77" s="623"/>
      <c r="O77" s="623"/>
      <c r="P77" s="623"/>
      <c r="Q77" s="623"/>
      <c r="R77" s="623"/>
      <c r="S77" s="623"/>
      <c r="T77" s="623"/>
      <c r="U77" s="624"/>
      <c r="V77" s="625"/>
      <c r="W77" s="623"/>
      <c r="X77" s="624"/>
      <c r="Y77" s="625"/>
      <c r="Z77" s="623"/>
      <c r="AA77" s="624"/>
      <c r="AB77" s="625"/>
      <c r="AC77" s="623"/>
      <c r="AD77" s="623"/>
      <c r="AE77" s="623"/>
      <c r="AF77" s="623"/>
      <c r="AG77" s="623"/>
      <c r="AH77" s="623"/>
      <c r="AI77" s="623"/>
      <c r="AJ77" s="623"/>
      <c r="AK77" s="623"/>
      <c r="AL77" s="623"/>
      <c r="AM77" s="623"/>
      <c r="AN77" s="623"/>
      <c r="AO77" s="623"/>
      <c r="AP77" s="623"/>
      <c r="AQ77" s="623"/>
      <c r="AR77" s="623"/>
      <c r="AS77" s="626"/>
      <c r="BE77"/>
    </row>
    <row r="78" spans="2:57" ht="46.5" hidden="1" customHeight="1">
      <c r="B78" s="622"/>
      <c r="C78" s="623"/>
      <c r="D78" s="623"/>
      <c r="E78" s="624"/>
      <c r="F78" s="625"/>
      <c r="G78" s="623"/>
      <c r="H78" s="623"/>
      <c r="I78" s="623"/>
      <c r="J78" s="623"/>
      <c r="K78" s="623"/>
      <c r="L78" s="623"/>
      <c r="M78" s="623"/>
      <c r="N78" s="623"/>
      <c r="O78" s="623"/>
      <c r="P78" s="623"/>
      <c r="Q78" s="623"/>
      <c r="R78" s="623"/>
      <c r="S78" s="623"/>
      <c r="T78" s="623"/>
      <c r="U78" s="624"/>
      <c r="V78" s="625"/>
      <c r="W78" s="623"/>
      <c r="X78" s="624"/>
      <c r="Y78" s="625"/>
      <c r="Z78" s="623"/>
      <c r="AA78" s="624"/>
      <c r="AB78" s="625"/>
      <c r="AC78" s="623"/>
      <c r="AD78" s="623"/>
      <c r="AE78" s="623"/>
      <c r="AF78" s="623"/>
      <c r="AG78" s="623"/>
      <c r="AH78" s="623"/>
      <c r="AI78" s="623"/>
      <c r="AJ78" s="623"/>
      <c r="AK78" s="623"/>
      <c r="AL78" s="623"/>
      <c r="AM78" s="623"/>
      <c r="AN78" s="623"/>
      <c r="AO78" s="623"/>
      <c r="AP78" s="623"/>
      <c r="AQ78" s="623"/>
      <c r="AR78" s="623"/>
      <c r="AS78" s="626"/>
      <c r="BE78"/>
    </row>
    <row r="79" spans="2:57" ht="46.5" hidden="1" customHeight="1">
      <c r="B79" s="622"/>
      <c r="C79" s="623"/>
      <c r="D79" s="623"/>
      <c r="E79" s="624"/>
      <c r="F79" s="625"/>
      <c r="G79" s="623"/>
      <c r="H79" s="623"/>
      <c r="I79" s="623"/>
      <c r="J79" s="623"/>
      <c r="K79" s="623"/>
      <c r="L79" s="623"/>
      <c r="M79" s="623"/>
      <c r="N79" s="623"/>
      <c r="O79" s="623"/>
      <c r="P79" s="623"/>
      <c r="Q79" s="623"/>
      <c r="R79" s="623"/>
      <c r="S79" s="623"/>
      <c r="T79" s="623"/>
      <c r="U79" s="624"/>
      <c r="V79" s="625"/>
      <c r="W79" s="623"/>
      <c r="X79" s="624"/>
      <c r="Y79" s="625"/>
      <c r="Z79" s="623"/>
      <c r="AA79" s="624"/>
      <c r="AB79" s="625"/>
      <c r="AC79" s="623"/>
      <c r="AD79" s="623"/>
      <c r="AE79" s="623"/>
      <c r="AF79" s="623"/>
      <c r="AG79" s="623"/>
      <c r="AH79" s="623"/>
      <c r="AI79" s="623"/>
      <c r="AJ79" s="623"/>
      <c r="AK79" s="623"/>
      <c r="AL79" s="623"/>
      <c r="AM79" s="623"/>
      <c r="AN79" s="623"/>
      <c r="AO79" s="623"/>
      <c r="AP79" s="623"/>
      <c r="AQ79" s="623"/>
      <c r="AR79" s="623"/>
      <c r="AS79" s="626"/>
      <c r="BE79"/>
    </row>
    <row r="80" spans="2:57" ht="46.5" hidden="1" customHeight="1" thickBot="1">
      <c r="B80" s="622"/>
      <c r="C80" s="623"/>
      <c r="D80" s="623"/>
      <c r="E80" s="624"/>
      <c r="F80" s="625"/>
      <c r="G80" s="623"/>
      <c r="H80" s="623"/>
      <c r="I80" s="623"/>
      <c r="J80" s="623"/>
      <c r="K80" s="623"/>
      <c r="L80" s="623"/>
      <c r="M80" s="623"/>
      <c r="N80" s="623"/>
      <c r="O80" s="623"/>
      <c r="P80" s="623"/>
      <c r="Q80" s="623"/>
      <c r="R80" s="623"/>
      <c r="S80" s="623"/>
      <c r="T80" s="623"/>
      <c r="U80" s="624"/>
      <c r="V80" s="625"/>
      <c r="W80" s="623"/>
      <c r="X80" s="624"/>
      <c r="Y80" s="625"/>
      <c r="Z80" s="623"/>
      <c r="AA80" s="624"/>
      <c r="AB80" s="625"/>
      <c r="AC80" s="623"/>
      <c r="AD80" s="623"/>
      <c r="AE80" s="623"/>
      <c r="AF80" s="623"/>
      <c r="AG80" s="623"/>
      <c r="AH80" s="623"/>
      <c r="AI80" s="623"/>
      <c r="AJ80" s="623"/>
      <c r="AK80" s="623"/>
      <c r="AL80" s="623"/>
      <c r="AM80" s="623"/>
      <c r="AN80" s="623"/>
      <c r="AO80" s="623"/>
      <c r="AP80" s="623"/>
      <c r="AQ80" s="623"/>
      <c r="AR80" s="623"/>
      <c r="AS80" s="626"/>
      <c r="BE80"/>
    </row>
    <row r="81" spans="2:57" ht="46.5" customHeight="1">
      <c r="B81" s="612" t="s">
        <v>36</v>
      </c>
      <c r="C81" s="613"/>
      <c r="D81" s="613"/>
      <c r="E81" s="613"/>
      <c r="F81" s="613"/>
      <c r="G81" s="613"/>
      <c r="H81" s="613"/>
      <c r="I81" s="613"/>
      <c r="J81" s="613"/>
      <c r="K81" s="613"/>
      <c r="L81" s="613"/>
      <c r="M81" s="613"/>
      <c r="N81" s="613"/>
      <c r="O81" s="613"/>
      <c r="P81" s="613"/>
      <c r="Q81" s="613"/>
      <c r="R81" s="613"/>
      <c r="S81" s="613"/>
      <c r="T81" s="613"/>
      <c r="U81" s="613"/>
      <c r="V81" s="613"/>
      <c r="W81" s="613"/>
      <c r="X81" s="613"/>
      <c r="Y81" s="613"/>
      <c r="Z81" s="613"/>
      <c r="AA81" s="613"/>
      <c r="AB81" s="613"/>
      <c r="AC81" s="613"/>
      <c r="AD81" s="613"/>
      <c r="AE81" s="613"/>
      <c r="AF81" s="613"/>
      <c r="AG81" s="613"/>
      <c r="AH81" s="613"/>
      <c r="AI81" s="613"/>
      <c r="AJ81" s="613"/>
      <c r="AK81" s="613"/>
      <c r="AL81" s="613"/>
      <c r="AM81" s="613"/>
      <c r="AN81" s="613"/>
      <c r="AO81" s="613"/>
      <c r="AP81" s="613"/>
      <c r="AQ81" s="613"/>
      <c r="AR81" s="613"/>
      <c r="AS81" s="616"/>
      <c r="BE81"/>
    </row>
    <row r="82" spans="2:57" ht="77.25" customHeight="1" thickBot="1">
      <c r="B82" s="627"/>
      <c r="C82" s="628"/>
      <c r="D82" s="628"/>
      <c r="E82" s="628"/>
      <c r="F82" s="628"/>
      <c r="G82" s="628"/>
      <c r="H82" s="628"/>
      <c r="I82" s="628"/>
      <c r="J82" s="628"/>
      <c r="K82" s="628"/>
      <c r="L82" s="628"/>
      <c r="M82" s="628"/>
      <c r="N82" s="628"/>
      <c r="O82" s="628"/>
      <c r="P82" s="628"/>
      <c r="Q82" s="628"/>
      <c r="R82" s="628"/>
      <c r="S82" s="628"/>
      <c r="T82" s="628"/>
      <c r="U82" s="628"/>
      <c r="V82" s="628"/>
      <c r="W82" s="628"/>
      <c r="X82" s="628"/>
      <c r="Y82" s="628"/>
      <c r="Z82" s="628"/>
      <c r="AA82" s="628"/>
      <c r="AB82" s="628"/>
      <c r="AC82" s="628"/>
      <c r="AD82" s="628"/>
      <c r="AE82" s="628"/>
      <c r="AF82" s="628"/>
      <c r="AG82" s="628"/>
      <c r="AH82" s="628"/>
      <c r="AI82" s="628"/>
      <c r="AJ82" s="628"/>
      <c r="AK82" s="628"/>
      <c r="AL82" s="628"/>
      <c r="AM82" s="628"/>
      <c r="AN82" s="628"/>
      <c r="AO82" s="628"/>
      <c r="AP82" s="628"/>
      <c r="AQ82" s="628"/>
      <c r="AR82" s="628"/>
      <c r="AS82" s="629"/>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88" t="s">
        <v>44</v>
      </c>
      <c r="D84" s="386"/>
      <c r="E84" s="386"/>
      <c r="F84" s="386"/>
      <c r="G84" s="386"/>
      <c r="H84" s="386"/>
      <c r="I84" s="386"/>
      <c r="J84" s="386"/>
      <c r="K84" s="386"/>
      <c r="L84" s="386"/>
      <c r="M84" s="386"/>
      <c r="N84" s="386"/>
      <c r="O84" s="386"/>
      <c r="P84" s="386"/>
      <c r="Q84" s="386"/>
      <c r="R84" s="386"/>
      <c r="S84" s="386"/>
      <c r="T84" s="386"/>
      <c r="U84" s="386"/>
      <c r="V84" s="386"/>
      <c r="W84" s="387"/>
      <c r="X84" s="406" t="s">
        <v>1706</v>
      </c>
      <c r="Y84" s="407"/>
      <c r="Z84" s="407"/>
      <c r="AA84" s="407"/>
      <c r="AB84" s="407"/>
      <c r="AC84" s="407"/>
      <c r="AD84" s="407"/>
      <c r="AE84" s="407"/>
      <c r="AF84" s="407"/>
      <c r="AG84" s="407"/>
      <c r="AH84" s="407"/>
      <c r="AI84" s="407"/>
      <c r="AJ84" s="407"/>
      <c r="AK84" s="407"/>
      <c r="AL84" s="407"/>
      <c r="AM84" s="407"/>
      <c r="AN84" s="407"/>
      <c r="AO84" s="407"/>
      <c r="AP84" s="407"/>
      <c r="AQ84" s="407"/>
      <c r="AR84" s="408"/>
      <c r="AS84" s="8"/>
      <c r="BE84"/>
    </row>
    <row r="85" spans="2:57" ht="46.5" customHeight="1">
      <c r="B85" s="10"/>
      <c r="C85" s="473" t="s">
        <v>40</v>
      </c>
      <c r="D85" s="438"/>
      <c r="E85" s="438"/>
      <c r="F85" s="438"/>
      <c r="G85" s="438"/>
      <c r="H85" s="438"/>
      <c r="I85" s="449"/>
      <c r="J85" s="473" t="s">
        <v>41</v>
      </c>
      <c r="K85" s="438"/>
      <c r="L85" s="438"/>
      <c r="M85" s="438"/>
      <c r="N85" s="438"/>
      <c r="O85" s="438"/>
      <c r="P85" s="449"/>
      <c r="Q85" s="473" t="s">
        <v>42</v>
      </c>
      <c r="R85" s="438"/>
      <c r="S85" s="438"/>
      <c r="T85" s="438"/>
      <c r="U85" s="438"/>
      <c r="V85" s="438"/>
      <c r="W85" s="449"/>
      <c r="X85" s="473" t="s">
        <v>40</v>
      </c>
      <c r="Y85" s="438"/>
      <c r="Z85" s="438"/>
      <c r="AA85" s="438"/>
      <c r="AB85" s="438"/>
      <c r="AC85" s="438"/>
      <c r="AD85" s="449"/>
      <c r="AE85" s="473" t="s">
        <v>41</v>
      </c>
      <c r="AF85" s="438"/>
      <c r="AG85" s="438"/>
      <c r="AH85" s="438"/>
      <c r="AI85" s="438"/>
      <c r="AJ85" s="438"/>
      <c r="AK85" s="449"/>
      <c r="AL85" s="473" t="s">
        <v>42</v>
      </c>
      <c r="AM85" s="438"/>
      <c r="AN85" s="438"/>
      <c r="AO85" s="438"/>
      <c r="AP85" s="438"/>
      <c r="AQ85" s="438"/>
      <c r="AR85" s="449"/>
      <c r="AS85" s="11"/>
      <c r="BE85"/>
    </row>
    <row r="86" spans="2:57" ht="46.5" customHeight="1">
      <c r="B86" s="10"/>
      <c r="C86" s="517" t="str">
        <f>'Lot Register'!$U$13</f>
        <v>Jan van Wyk</v>
      </c>
      <c r="D86" s="518"/>
      <c r="E86" s="518"/>
      <c r="F86" s="518"/>
      <c r="G86" s="518"/>
      <c r="H86" s="518"/>
      <c r="I86" s="519"/>
      <c r="J86" s="517"/>
      <c r="K86" s="518"/>
      <c r="L86" s="518"/>
      <c r="M86" s="518"/>
      <c r="N86" s="518"/>
      <c r="O86" s="518"/>
      <c r="P86" s="519"/>
      <c r="Q86" s="520"/>
      <c r="R86" s="521"/>
      <c r="S86" s="521"/>
      <c r="T86" s="521"/>
      <c r="U86" s="521"/>
      <c r="V86" s="521"/>
      <c r="W86" s="522"/>
      <c r="X86" s="517" t="str">
        <f>'Lot Register'!$U$12</f>
        <v>TBA</v>
      </c>
      <c r="Y86" s="518"/>
      <c r="Z86" s="518"/>
      <c r="AA86" s="518"/>
      <c r="AB86" s="518"/>
      <c r="AC86" s="518"/>
      <c r="AD86" s="519"/>
      <c r="AE86" s="517"/>
      <c r="AF86" s="518"/>
      <c r="AG86" s="518"/>
      <c r="AH86" s="518"/>
      <c r="AI86" s="518"/>
      <c r="AJ86" s="518"/>
      <c r="AK86" s="519"/>
      <c r="AL86" s="520"/>
      <c r="AM86" s="521"/>
      <c r="AN86" s="521"/>
      <c r="AO86" s="521"/>
      <c r="AP86" s="521"/>
      <c r="AQ86" s="521"/>
      <c r="AR86" s="522"/>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50">
    <mergeCell ref="J4:Z5"/>
    <mergeCell ref="AA4:AE4"/>
    <mergeCell ref="AF4:AI4"/>
    <mergeCell ref="AJ4:AS7"/>
    <mergeCell ref="AA5:AE5"/>
    <mergeCell ref="AF5:AI5"/>
    <mergeCell ref="J6:L7"/>
    <mergeCell ref="M6:P9"/>
    <mergeCell ref="Q6:AE9"/>
    <mergeCell ref="AF6:AI6"/>
    <mergeCell ref="AN8:AS11"/>
    <mergeCell ref="AF9:AI9"/>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AK18:AN19"/>
    <mergeCell ref="AO18:AP19"/>
    <mergeCell ref="AQ18:AQ19"/>
    <mergeCell ref="AR18:AR19"/>
    <mergeCell ref="AS18:AS19"/>
    <mergeCell ref="Y19:AB19"/>
    <mergeCell ref="B18:C19"/>
    <mergeCell ref="D18:P19"/>
    <mergeCell ref="Q18:X19"/>
    <mergeCell ref="Y18:AB18"/>
    <mergeCell ref="AC18:AF19"/>
    <mergeCell ref="AG18:AJ19"/>
    <mergeCell ref="AK20:AN21"/>
    <mergeCell ref="AO20:AP21"/>
    <mergeCell ref="AQ20:AQ21"/>
    <mergeCell ref="AR20:AR21"/>
    <mergeCell ref="AS20:AS21"/>
    <mergeCell ref="Y21:AB21"/>
    <mergeCell ref="B20:C21"/>
    <mergeCell ref="D20:P21"/>
    <mergeCell ref="Q20:X21"/>
    <mergeCell ref="Y20:AB20"/>
    <mergeCell ref="AC20:AF21"/>
    <mergeCell ref="AG20:AJ21"/>
    <mergeCell ref="AK22:AN23"/>
    <mergeCell ref="AO22:AP23"/>
    <mergeCell ref="AQ22:AQ23"/>
    <mergeCell ref="AR22:AR23"/>
    <mergeCell ref="AS22:AS23"/>
    <mergeCell ref="Y23:AB23"/>
    <mergeCell ref="B22:C23"/>
    <mergeCell ref="D22:P23"/>
    <mergeCell ref="Q22:X23"/>
    <mergeCell ref="Y22:AB22"/>
    <mergeCell ref="AC22:AF23"/>
    <mergeCell ref="AG22:AJ23"/>
    <mergeCell ref="AK24:AN25"/>
    <mergeCell ref="AO24:AP25"/>
    <mergeCell ref="AQ24:AQ25"/>
    <mergeCell ref="AR24:AR25"/>
    <mergeCell ref="AS24:AS25"/>
    <mergeCell ref="Y25:AB25"/>
    <mergeCell ref="B24:C25"/>
    <mergeCell ref="D24:P25"/>
    <mergeCell ref="Q24:X25"/>
    <mergeCell ref="Y24:AB24"/>
    <mergeCell ref="AC24:AF25"/>
    <mergeCell ref="AG24:AJ25"/>
    <mergeCell ref="AK26:AN27"/>
    <mergeCell ref="AO26:AP27"/>
    <mergeCell ref="AQ26:AQ27"/>
    <mergeCell ref="AR26:AR27"/>
    <mergeCell ref="AS26:AS27"/>
    <mergeCell ref="Y27:AB27"/>
    <mergeCell ref="B26:C27"/>
    <mergeCell ref="D26:P27"/>
    <mergeCell ref="Q26:X27"/>
    <mergeCell ref="Y26:AB26"/>
    <mergeCell ref="AC26:AF27"/>
    <mergeCell ref="AG26:AJ27"/>
    <mergeCell ref="AK28:AN29"/>
    <mergeCell ref="AO28:AP29"/>
    <mergeCell ref="AQ28:AQ29"/>
    <mergeCell ref="AR28:AR29"/>
    <mergeCell ref="AS28:AS29"/>
    <mergeCell ref="Y29:AB29"/>
    <mergeCell ref="B28:C29"/>
    <mergeCell ref="D28:P29"/>
    <mergeCell ref="Q28:X29"/>
    <mergeCell ref="Y28:AB28"/>
    <mergeCell ref="AC28:AF29"/>
    <mergeCell ref="AG28:AJ29"/>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s>
  <conditionalFormatting sqref="AF11">
    <cfRule type="expression" dxfId="1459" priority="3">
      <formula>$V11="y"</formula>
    </cfRule>
    <cfRule type="expression" dxfId="1458" priority="4">
      <formula>$T11="y"</formula>
    </cfRule>
  </conditionalFormatting>
  <conditionalFormatting sqref="AF7">
    <cfRule type="expression" dxfId="1457" priority="7">
      <formula>$V7="y"</formula>
    </cfRule>
    <cfRule type="expression" dxfId="1456" priority="8">
      <formula>$T7="y"</formula>
    </cfRule>
  </conditionalFormatting>
  <conditionalFormatting sqref="AF9">
    <cfRule type="expression" dxfId="1455" priority="5">
      <formula>$V9="y"</formula>
    </cfRule>
    <cfRule type="expression" dxfId="1454" priority="6">
      <formula>$T9="y"</formula>
    </cfRule>
  </conditionalFormatting>
  <conditionalFormatting sqref="Y14:AB73">
    <cfRule type="expression" dxfId="1453" priority="2">
      <formula>OR(ISNUMBER(SEARCH("Hold Point",Y14)),ISNUMBER(SEARCH("Witness Point",Y14)))</formula>
    </cfRule>
  </conditionalFormatting>
  <conditionalFormatting sqref="AK14:AN73">
    <cfRule type="expression" dxfId="1452" priority="1">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65">
    <pageSetUpPr fitToPage="1"/>
  </sheetPr>
  <dimension ref="A1:BR110"/>
  <sheetViews>
    <sheetView topLeftCell="A3" zoomScale="70" zoomScaleNormal="70" workbookViewId="0">
      <selection activeCell="AN8" sqref="AN8:AS11"/>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Drainage Demolition and Reconstruction</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Drainage Demolition and Reconstruction</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715" t="str">
        <f>'Lot Register'!$F$13</f>
        <v>A23 069</v>
      </c>
      <c r="AG4" s="715"/>
      <c r="AH4" s="715"/>
      <c r="AI4" s="716"/>
      <c r="AJ4" s="441" t="s">
        <v>28</v>
      </c>
      <c r="AK4" s="442"/>
      <c r="AL4" s="442"/>
      <c r="AM4" s="442"/>
      <c r="AN4" s="442"/>
      <c r="AO4" s="442"/>
      <c r="AP4" s="442"/>
      <c r="AQ4" s="442"/>
      <c r="AR4" s="442"/>
      <c r="AS4" s="564"/>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358" t="str">
        <f>'Lot Register'!$M$13</f>
        <v>CN22189</v>
      </c>
      <c r="AG5" s="358"/>
      <c r="AH5" s="358"/>
      <c r="AI5" s="717"/>
      <c r="AJ5" s="533"/>
      <c r="AK5" s="534"/>
      <c r="AL5" s="534"/>
      <c r="AM5" s="534"/>
      <c r="AN5" s="534"/>
      <c r="AO5" s="534"/>
      <c r="AP5" s="534"/>
      <c r="AQ5" s="534"/>
      <c r="AR5" s="534"/>
      <c r="AS5" s="565"/>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533"/>
      <c r="AK6" s="534"/>
      <c r="AL6" s="534"/>
      <c r="AM6" s="534"/>
      <c r="AN6" s="534"/>
      <c r="AO6" s="534"/>
      <c r="AP6" s="534"/>
      <c r="AQ6" s="534"/>
      <c r="AR6" s="534"/>
      <c r="AS6" s="565"/>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Register'!$J$2), "", 'Lot Register'!$J$2)</f>
        <v>45343</v>
      </c>
      <c r="AG7" s="469"/>
      <c r="AH7" s="469"/>
      <c r="AI7" s="470"/>
      <c r="AJ7" s="533"/>
      <c r="AK7" s="534"/>
      <c r="AL7" s="534"/>
      <c r="AM7" s="534"/>
      <c r="AN7" s="534"/>
      <c r="AO7" s="534"/>
      <c r="AP7" s="534"/>
      <c r="AQ7" s="534"/>
      <c r="AR7" s="534"/>
      <c r="AS7" s="565"/>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t="s">
        <v>1243</v>
      </c>
      <c r="AK8" s="574"/>
      <c r="AL8" s="574"/>
      <c r="AM8" s="574"/>
      <c r="AN8" s="693" t="s">
        <v>1137</v>
      </c>
      <c r="AO8" s="693"/>
      <c r="AP8" s="693"/>
      <c r="AQ8" s="693"/>
      <c r="AR8" s="693"/>
      <c r="AS8" s="694"/>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Register'!$K$2), "", 'Lot Register'!$K$2)</f>
        <v>45343</v>
      </c>
      <c r="AG9" s="469"/>
      <c r="AH9" s="469"/>
      <c r="AI9" s="470"/>
      <c r="AJ9" s="573"/>
      <c r="AK9" s="574"/>
      <c r="AL9" s="574"/>
      <c r="AM9" s="574"/>
      <c r="AN9" s="693"/>
      <c r="AO9" s="693"/>
      <c r="AP9" s="693"/>
      <c r="AQ9" s="693"/>
      <c r="AR9" s="693"/>
      <c r="AS9" s="694"/>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f>IF(ISBLANK('Lot Register'!$I$2), "", 'Lot Register'!$I$2)</f>
        <v>0</v>
      </c>
      <c r="AE10" s="449"/>
      <c r="AF10" s="451" t="s">
        <v>30</v>
      </c>
      <c r="AG10" s="451"/>
      <c r="AH10" s="451"/>
      <c r="AI10" s="452"/>
      <c r="AJ10" s="573"/>
      <c r="AK10" s="574"/>
      <c r="AL10" s="574"/>
      <c r="AM10" s="574"/>
      <c r="AN10" s="693"/>
      <c r="AO10" s="693"/>
      <c r="AP10" s="693"/>
      <c r="AQ10" s="693"/>
      <c r="AR10" s="693"/>
      <c r="AS10" s="694"/>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Register'!$L$2), "", 'Lot Register'!$L$2)</f>
        <v>45343</v>
      </c>
      <c r="AG11" s="496"/>
      <c r="AH11" s="496"/>
      <c r="AI11" s="497"/>
      <c r="AJ11" s="575"/>
      <c r="AK11" s="576"/>
      <c r="AL11" s="576"/>
      <c r="AM11" s="576"/>
      <c r="AN11" s="695"/>
      <c r="AO11" s="695"/>
      <c r="AP11" s="695"/>
      <c r="AQ11" s="695"/>
      <c r="AR11" s="695"/>
      <c r="AS11" s="696"/>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t="s">
        <v>39</v>
      </c>
      <c r="AH13" s="439"/>
      <c r="AI13" s="439"/>
      <c r="AJ13" s="439"/>
      <c r="AK13" s="439" t="s">
        <v>27</v>
      </c>
      <c r="AL13" s="439"/>
      <c r="AM13" s="439"/>
      <c r="AN13" s="439"/>
      <c r="AO13" s="571"/>
      <c r="AP13" s="571"/>
      <c r="AQ13" s="571"/>
      <c r="AR13" s="571"/>
      <c r="AS13" s="572"/>
      <c r="BE13"/>
    </row>
    <row r="14" spans="1:70" ht="24" customHeight="1">
      <c r="B14" s="592">
        <v>1</v>
      </c>
      <c r="C14" s="532"/>
      <c r="D14" s="406" t="s">
        <v>1047</v>
      </c>
      <c r="E14" s="407"/>
      <c r="F14" s="407"/>
      <c r="G14" s="407"/>
      <c r="H14" s="407"/>
      <c r="I14" s="407"/>
      <c r="J14" s="407"/>
      <c r="K14" s="407"/>
      <c r="L14" s="407"/>
      <c r="M14" s="407"/>
      <c r="N14" s="407"/>
      <c r="O14" s="407"/>
      <c r="P14" s="408"/>
      <c r="Q14" s="409"/>
      <c r="R14" s="410"/>
      <c r="S14" s="410"/>
      <c r="T14" s="410"/>
      <c r="U14" s="410"/>
      <c r="V14" s="410"/>
      <c r="W14" s="410"/>
      <c r="X14" s="411"/>
      <c r="Y14" s="406" t="s">
        <v>24</v>
      </c>
      <c r="Z14" s="407"/>
      <c r="AA14" s="407"/>
      <c r="AB14" s="408"/>
      <c r="AC14" s="406"/>
      <c r="AD14" s="407"/>
      <c r="AE14" s="407"/>
      <c r="AF14" s="408"/>
      <c r="AG14" s="406"/>
      <c r="AH14" s="407"/>
      <c r="AI14" s="407"/>
      <c r="AJ14" s="408"/>
      <c r="AK14" s="406"/>
      <c r="AL14" s="407"/>
      <c r="AM14" s="407"/>
      <c r="AN14" s="408"/>
      <c r="AO14" s="542"/>
      <c r="AP14" s="554"/>
      <c r="AQ14" s="586"/>
      <c r="AR14" s="588"/>
      <c r="AS14" s="590"/>
      <c r="BE14"/>
    </row>
    <row r="15" spans="1:70" ht="34.5" customHeight="1">
      <c r="B15" s="592"/>
      <c r="C15" s="532"/>
      <c r="D15" s="412"/>
      <c r="E15" s="413"/>
      <c r="F15" s="413"/>
      <c r="G15" s="413"/>
      <c r="H15" s="413"/>
      <c r="I15" s="413"/>
      <c r="J15" s="413"/>
      <c r="K15" s="413"/>
      <c r="L15" s="413"/>
      <c r="M15" s="413"/>
      <c r="N15" s="413"/>
      <c r="O15" s="413"/>
      <c r="P15" s="414"/>
      <c r="Q15" s="412"/>
      <c r="R15" s="413"/>
      <c r="S15" s="413"/>
      <c r="T15" s="413"/>
      <c r="U15" s="413"/>
      <c r="V15" s="413"/>
      <c r="W15" s="413"/>
      <c r="X15" s="414"/>
      <c r="Y15" s="412" t="s">
        <v>1040</v>
      </c>
      <c r="Z15" s="413"/>
      <c r="AA15" s="413"/>
      <c r="AB15" s="414"/>
      <c r="AC15" s="412"/>
      <c r="AD15" s="413"/>
      <c r="AE15" s="413"/>
      <c r="AF15" s="414"/>
      <c r="AG15" s="412"/>
      <c r="AH15" s="413"/>
      <c r="AI15" s="413"/>
      <c r="AJ15" s="414"/>
      <c r="AK15" s="412"/>
      <c r="AL15" s="413"/>
      <c r="AM15" s="413"/>
      <c r="AN15" s="414"/>
      <c r="AO15" s="545"/>
      <c r="AP15" s="556"/>
      <c r="AQ15" s="587"/>
      <c r="AR15" s="589"/>
      <c r="AS15" s="591"/>
      <c r="BE15"/>
    </row>
    <row r="16" spans="1:70" ht="24" customHeight="1">
      <c r="B16" s="592">
        <v>2</v>
      </c>
      <c r="C16" s="532"/>
      <c r="D16" s="406" t="s">
        <v>1048</v>
      </c>
      <c r="E16" s="407"/>
      <c r="F16" s="407"/>
      <c r="G16" s="407"/>
      <c r="H16" s="407"/>
      <c r="I16" s="407"/>
      <c r="J16" s="407"/>
      <c r="K16" s="407"/>
      <c r="L16" s="407"/>
      <c r="M16" s="407"/>
      <c r="N16" s="407"/>
      <c r="O16" s="407"/>
      <c r="P16" s="408"/>
      <c r="Q16" s="409"/>
      <c r="R16" s="410"/>
      <c r="S16" s="410"/>
      <c r="T16" s="410"/>
      <c r="U16" s="410"/>
      <c r="V16" s="410"/>
      <c r="W16" s="410"/>
      <c r="X16" s="411"/>
      <c r="Y16" s="406" t="s">
        <v>24</v>
      </c>
      <c r="Z16" s="407"/>
      <c r="AA16" s="407"/>
      <c r="AB16" s="408"/>
      <c r="AC16" s="406"/>
      <c r="AD16" s="407"/>
      <c r="AE16" s="407"/>
      <c r="AF16" s="408"/>
      <c r="AG16" s="406"/>
      <c r="AH16" s="407"/>
      <c r="AI16" s="407"/>
      <c r="AJ16" s="408"/>
      <c r="AK16" s="406"/>
      <c r="AL16" s="407"/>
      <c r="AM16" s="407"/>
      <c r="AN16" s="408"/>
      <c r="AO16" s="542"/>
      <c r="AP16" s="554"/>
      <c r="AQ16" s="586"/>
      <c r="AR16" s="588"/>
      <c r="AS16" s="590"/>
      <c r="BE16"/>
    </row>
    <row r="17" spans="2:57" ht="31.5" customHeight="1">
      <c r="B17" s="592"/>
      <c r="C17" s="532"/>
      <c r="D17" s="412"/>
      <c r="E17" s="413"/>
      <c r="F17" s="413"/>
      <c r="G17" s="413"/>
      <c r="H17" s="413"/>
      <c r="I17" s="413"/>
      <c r="J17" s="413"/>
      <c r="K17" s="413"/>
      <c r="L17" s="413"/>
      <c r="M17" s="413"/>
      <c r="N17" s="413"/>
      <c r="O17" s="413"/>
      <c r="P17" s="414"/>
      <c r="Q17" s="412"/>
      <c r="R17" s="413"/>
      <c r="S17" s="413"/>
      <c r="T17" s="413"/>
      <c r="U17" s="413"/>
      <c r="V17" s="413"/>
      <c r="W17" s="413"/>
      <c r="X17" s="414"/>
      <c r="Y17" s="412" t="s">
        <v>1040</v>
      </c>
      <c r="Z17" s="413"/>
      <c r="AA17" s="413"/>
      <c r="AB17" s="414"/>
      <c r="AC17" s="412"/>
      <c r="AD17" s="413"/>
      <c r="AE17" s="413"/>
      <c r="AF17" s="414"/>
      <c r="AG17" s="412"/>
      <c r="AH17" s="413"/>
      <c r="AI17" s="413"/>
      <c r="AJ17" s="414"/>
      <c r="AK17" s="412"/>
      <c r="AL17" s="413"/>
      <c r="AM17" s="413"/>
      <c r="AN17" s="414"/>
      <c r="AO17" s="545"/>
      <c r="AP17" s="556"/>
      <c r="AQ17" s="587"/>
      <c r="AR17" s="589"/>
      <c r="AS17" s="591"/>
      <c r="BE17"/>
    </row>
    <row r="18" spans="2:57" ht="24" customHeight="1">
      <c r="B18" s="592">
        <v>3</v>
      </c>
      <c r="C18" s="532"/>
      <c r="D18" s="406" t="s">
        <v>1049</v>
      </c>
      <c r="E18" s="407"/>
      <c r="F18" s="407"/>
      <c r="G18" s="407"/>
      <c r="H18" s="407"/>
      <c r="I18" s="407"/>
      <c r="J18" s="407"/>
      <c r="K18" s="407"/>
      <c r="L18" s="407"/>
      <c r="M18" s="407"/>
      <c r="N18" s="407"/>
      <c r="O18" s="407"/>
      <c r="P18" s="408"/>
      <c r="Q18" s="409"/>
      <c r="R18" s="410"/>
      <c r="S18" s="410"/>
      <c r="T18" s="410"/>
      <c r="U18" s="410"/>
      <c r="V18" s="410"/>
      <c r="W18" s="410"/>
      <c r="X18" s="411"/>
      <c r="Y18" s="406" t="s">
        <v>24</v>
      </c>
      <c r="Z18" s="407"/>
      <c r="AA18" s="407"/>
      <c r="AB18" s="408"/>
      <c r="AC18" s="406"/>
      <c r="AD18" s="407"/>
      <c r="AE18" s="407"/>
      <c r="AF18" s="408"/>
      <c r="AG18" s="406"/>
      <c r="AH18" s="407"/>
      <c r="AI18" s="407"/>
      <c r="AJ18" s="408"/>
      <c r="AK18" s="406"/>
      <c r="AL18" s="407"/>
      <c r="AM18" s="407"/>
      <c r="AN18" s="408"/>
      <c r="AO18" s="542"/>
      <c r="AP18" s="554"/>
      <c r="AQ18" s="586"/>
      <c r="AR18" s="588"/>
      <c r="AS18" s="590"/>
      <c r="BE18"/>
    </row>
    <row r="19" spans="2:57" ht="31.5" customHeight="1">
      <c r="B19" s="592"/>
      <c r="C19" s="532"/>
      <c r="D19" s="412"/>
      <c r="E19" s="413"/>
      <c r="F19" s="413"/>
      <c r="G19" s="413"/>
      <c r="H19" s="413"/>
      <c r="I19" s="413"/>
      <c r="J19" s="413"/>
      <c r="K19" s="413"/>
      <c r="L19" s="413"/>
      <c r="M19" s="413"/>
      <c r="N19" s="413"/>
      <c r="O19" s="413"/>
      <c r="P19" s="414"/>
      <c r="Q19" s="412"/>
      <c r="R19" s="413"/>
      <c r="S19" s="413"/>
      <c r="T19" s="413"/>
      <c r="U19" s="413"/>
      <c r="V19" s="413"/>
      <c r="W19" s="413"/>
      <c r="X19" s="414"/>
      <c r="Y19" s="412" t="s">
        <v>1040</v>
      </c>
      <c r="Z19" s="413"/>
      <c r="AA19" s="413"/>
      <c r="AB19" s="414"/>
      <c r="AC19" s="412"/>
      <c r="AD19" s="413"/>
      <c r="AE19" s="413"/>
      <c r="AF19" s="414"/>
      <c r="AG19" s="412"/>
      <c r="AH19" s="413"/>
      <c r="AI19" s="413"/>
      <c r="AJ19" s="414"/>
      <c r="AK19" s="412"/>
      <c r="AL19" s="413"/>
      <c r="AM19" s="413"/>
      <c r="AN19" s="414"/>
      <c r="AO19" s="545"/>
      <c r="AP19" s="556"/>
      <c r="AQ19" s="587"/>
      <c r="AR19" s="589"/>
      <c r="AS19" s="591"/>
      <c r="BE19"/>
    </row>
    <row r="20" spans="2:57" ht="24" customHeight="1">
      <c r="B20" s="592">
        <v>4</v>
      </c>
      <c r="C20" s="532"/>
      <c r="D20" s="406" t="s">
        <v>1044</v>
      </c>
      <c r="E20" s="407"/>
      <c r="F20" s="407"/>
      <c r="G20" s="407"/>
      <c r="H20" s="407"/>
      <c r="I20" s="407"/>
      <c r="J20" s="407"/>
      <c r="K20" s="407"/>
      <c r="L20" s="407"/>
      <c r="M20" s="407"/>
      <c r="N20" s="407"/>
      <c r="O20" s="407"/>
      <c r="P20" s="408"/>
      <c r="Q20" s="409"/>
      <c r="R20" s="410"/>
      <c r="S20" s="410"/>
      <c r="T20" s="410"/>
      <c r="U20" s="410"/>
      <c r="V20" s="410"/>
      <c r="W20" s="410"/>
      <c r="X20" s="411"/>
      <c r="Y20" s="406" t="s">
        <v>24</v>
      </c>
      <c r="Z20" s="407"/>
      <c r="AA20" s="407"/>
      <c r="AB20" s="408"/>
      <c r="AC20" s="406"/>
      <c r="AD20" s="407"/>
      <c r="AE20" s="407"/>
      <c r="AF20" s="408"/>
      <c r="AG20" s="406"/>
      <c r="AH20" s="407"/>
      <c r="AI20" s="407"/>
      <c r="AJ20" s="408"/>
      <c r="AK20" s="406"/>
      <c r="AL20" s="407"/>
      <c r="AM20" s="407"/>
      <c r="AN20" s="408"/>
      <c r="AO20" s="542"/>
      <c r="AP20" s="554"/>
      <c r="AQ20" s="586"/>
      <c r="AR20" s="588"/>
      <c r="AS20" s="590"/>
      <c r="BE20"/>
    </row>
    <row r="21" spans="2:57" ht="31.5" customHeight="1">
      <c r="B21" s="592"/>
      <c r="C21" s="532"/>
      <c r="D21" s="412"/>
      <c r="E21" s="413"/>
      <c r="F21" s="413"/>
      <c r="G21" s="413"/>
      <c r="H21" s="413"/>
      <c r="I21" s="413"/>
      <c r="J21" s="413"/>
      <c r="K21" s="413"/>
      <c r="L21" s="413"/>
      <c r="M21" s="413"/>
      <c r="N21" s="413"/>
      <c r="O21" s="413"/>
      <c r="P21" s="414"/>
      <c r="Q21" s="412"/>
      <c r="R21" s="413"/>
      <c r="S21" s="413"/>
      <c r="T21" s="413"/>
      <c r="U21" s="413"/>
      <c r="V21" s="413"/>
      <c r="W21" s="413"/>
      <c r="X21" s="414"/>
      <c r="Y21" s="412" t="s">
        <v>1040</v>
      </c>
      <c r="Z21" s="413"/>
      <c r="AA21" s="413"/>
      <c r="AB21" s="414"/>
      <c r="AC21" s="412"/>
      <c r="AD21" s="413"/>
      <c r="AE21" s="413"/>
      <c r="AF21" s="414"/>
      <c r="AG21" s="412"/>
      <c r="AH21" s="413"/>
      <c r="AI21" s="413"/>
      <c r="AJ21" s="414"/>
      <c r="AK21" s="412"/>
      <c r="AL21" s="413"/>
      <c r="AM21" s="413"/>
      <c r="AN21" s="414"/>
      <c r="AO21" s="545"/>
      <c r="AP21" s="556"/>
      <c r="AQ21" s="587"/>
      <c r="AR21" s="589"/>
      <c r="AS21" s="591"/>
      <c r="BE21"/>
    </row>
    <row r="22" spans="2:57" ht="22.5" customHeight="1">
      <c r="B22" s="592">
        <v>5</v>
      </c>
      <c r="C22" s="532"/>
      <c r="D22" s="406" t="s">
        <v>1060</v>
      </c>
      <c r="E22" s="407"/>
      <c r="F22" s="407"/>
      <c r="G22" s="407"/>
      <c r="H22" s="407"/>
      <c r="I22" s="407"/>
      <c r="J22" s="407"/>
      <c r="K22" s="407"/>
      <c r="L22" s="407"/>
      <c r="M22" s="407"/>
      <c r="N22" s="407"/>
      <c r="O22" s="407"/>
      <c r="P22" s="408"/>
      <c r="Q22" s="409" t="s">
        <v>91</v>
      </c>
      <c r="R22" s="410"/>
      <c r="S22" s="410"/>
      <c r="T22" s="410"/>
      <c r="U22" s="410"/>
      <c r="V22" s="410"/>
      <c r="W22" s="410"/>
      <c r="X22" s="411"/>
      <c r="Y22" s="406" t="s">
        <v>86</v>
      </c>
      <c r="Z22" s="407"/>
      <c r="AA22" s="407"/>
      <c r="AB22" s="408"/>
      <c r="AC22" s="406"/>
      <c r="AD22" s="407"/>
      <c r="AE22" s="407"/>
      <c r="AF22" s="408"/>
      <c r="AG22" s="406"/>
      <c r="AH22" s="407"/>
      <c r="AI22" s="407"/>
      <c r="AJ22" s="408"/>
      <c r="AK22" s="406"/>
      <c r="AL22" s="407"/>
      <c r="AM22" s="407"/>
      <c r="AN22" s="408"/>
      <c r="AO22" s="542"/>
      <c r="AP22" s="554"/>
      <c r="AQ22" s="586"/>
      <c r="AR22" s="588"/>
      <c r="AS22" s="590"/>
      <c r="BE22"/>
    </row>
    <row r="23" spans="2:57" ht="31.5" customHeight="1">
      <c r="B23" s="592"/>
      <c r="C23" s="532"/>
      <c r="D23" s="412"/>
      <c r="E23" s="413"/>
      <c r="F23" s="413"/>
      <c r="G23" s="413"/>
      <c r="H23" s="413"/>
      <c r="I23" s="413"/>
      <c r="J23" s="413"/>
      <c r="K23" s="413"/>
      <c r="L23" s="413"/>
      <c r="M23" s="413"/>
      <c r="N23" s="413"/>
      <c r="O23" s="413"/>
      <c r="P23" s="414"/>
      <c r="Q23" s="412"/>
      <c r="R23" s="413"/>
      <c r="S23" s="413"/>
      <c r="T23" s="413"/>
      <c r="U23" s="413"/>
      <c r="V23" s="413"/>
      <c r="W23" s="413"/>
      <c r="X23" s="414"/>
      <c r="Y23" s="412" t="s">
        <v>1046</v>
      </c>
      <c r="Z23" s="413"/>
      <c r="AA23" s="413"/>
      <c r="AB23" s="414"/>
      <c r="AC23" s="412"/>
      <c r="AD23" s="413"/>
      <c r="AE23" s="413"/>
      <c r="AF23" s="414"/>
      <c r="AG23" s="412"/>
      <c r="AH23" s="413"/>
      <c r="AI23" s="413"/>
      <c r="AJ23" s="414"/>
      <c r="AK23" s="412"/>
      <c r="AL23" s="413"/>
      <c r="AM23" s="413"/>
      <c r="AN23" s="414"/>
      <c r="AO23" s="545"/>
      <c r="AP23" s="556"/>
      <c r="AQ23" s="587"/>
      <c r="AR23" s="589"/>
      <c r="AS23" s="591"/>
      <c r="BE23"/>
    </row>
    <row r="24" spans="2:57" ht="22.5" customHeight="1">
      <c r="B24" s="592">
        <v>6</v>
      </c>
      <c r="C24" s="532"/>
      <c r="D24" s="406" t="s">
        <v>1067</v>
      </c>
      <c r="E24" s="407"/>
      <c r="F24" s="407"/>
      <c r="G24" s="407"/>
      <c r="H24" s="407"/>
      <c r="I24" s="407"/>
      <c r="J24" s="407"/>
      <c r="K24" s="407"/>
      <c r="L24" s="407"/>
      <c r="M24" s="407"/>
      <c r="N24" s="407"/>
      <c r="O24" s="407"/>
      <c r="P24" s="408"/>
      <c r="Q24" s="409" t="s">
        <v>91</v>
      </c>
      <c r="R24" s="410"/>
      <c r="S24" s="410"/>
      <c r="T24" s="410"/>
      <c r="U24" s="410"/>
      <c r="V24" s="410"/>
      <c r="W24" s="410"/>
      <c r="X24" s="411"/>
      <c r="Y24" s="406" t="s">
        <v>990</v>
      </c>
      <c r="Z24" s="407"/>
      <c r="AA24" s="407"/>
      <c r="AB24" s="408"/>
      <c r="AC24" s="406"/>
      <c r="AD24" s="407"/>
      <c r="AE24" s="407"/>
      <c r="AF24" s="408"/>
      <c r="AG24" s="406"/>
      <c r="AH24" s="407"/>
      <c r="AI24" s="407"/>
      <c r="AJ24" s="408"/>
      <c r="AK24" s="406"/>
      <c r="AL24" s="407"/>
      <c r="AM24" s="407"/>
      <c r="AN24" s="408"/>
      <c r="AO24" s="542"/>
      <c r="AP24" s="554"/>
      <c r="AQ24" s="586"/>
      <c r="AR24" s="588"/>
      <c r="AS24" s="590"/>
      <c r="BE24"/>
    </row>
    <row r="25" spans="2:57" ht="31.5" customHeight="1">
      <c r="B25" s="592"/>
      <c r="C25" s="532"/>
      <c r="D25" s="412"/>
      <c r="E25" s="413"/>
      <c r="F25" s="413"/>
      <c r="G25" s="413"/>
      <c r="H25" s="413"/>
      <c r="I25" s="413"/>
      <c r="J25" s="413"/>
      <c r="K25" s="413"/>
      <c r="L25" s="413"/>
      <c r="M25" s="413"/>
      <c r="N25" s="413"/>
      <c r="O25" s="413"/>
      <c r="P25" s="414"/>
      <c r="Q25" s="412"/>
      <c r="R25" s="413"/>
      <c r="S25" s="413"/>
      <c r="T25" s="413"/>
      <c r="U25" s="413"/>
      <c r="V25" s="413"/>
      <c r="W25" s="413"/>
      <c r="X25" s="414"/>
      <c r="Y25" s="412" t="s">
        <v>1071</v>
      </c>
      <c r="Z25" s="413"/>
      <c r="AA25" s="413"/>
      <c r="AB25" s="414"/>
      <c r="AC25" s="412"/>
      <c r="AD25" s="413"/>
      <c r="AE25" s="413"/>
      <c r="AF25" s="414"/>
      <c r="AG25" s="412"/>
      <c r="AH25" s="413"/>
      <c r="AI25" s="413"/>
      <c r="AJ25" s="414"/>
      <c r="AK25" s="412"/>
      <c r="AL25" s="413"/>
      <c r="AM25" s="413"/>
      <c r="AN25" s="414"/>
      <c r="AO25" s="545"/>
      <c r="AP25" s="556"/>
      <c r="AQ25" s="587"/>
      <c r="AR25" s="589"/>
      <c r="AS25" s="591"/>
      <c r="BE25"/>
    </row>
    <row r="26" spans="2:57" ht="22.5" customHeight="1">
      <c r="B26" s="592">
        <v>7</v>
      </c>
      <c r="C26" s="532"/>
      <c r="D26" s="406" t="s">
        <v>306</v>
      </c>
      <c r="E26" s="407"/>
      <c r="F26" s="407"/>
      <c r="G26" s="407"/>
      <c r="H26" s="407"/>
      <c r="I26" s="407"/>
      <c r="J26" s="407"/>
      <c r="K26" s="407"/>
      <c r="L26" s="407"/>
      <c r="M26" s="407"/>
      <c r="N26" s="407"/>
      <c r="O26" s="407"/>
      <c r="P26" s="408"/>
      <c r="Q26" s="409" t="s">
        <v>91</v>
      </c>
      <c r="R26" s="410"/>
      <c r="S26" s="410"/>
      <c r="T26" s="410"/>
      <c r="U26" s="410"/>
      <c r="V26" s="410"/>
      <c r="W26" s="410"/>
      <c r="X26" s="411"/>
      <c r="Y26" s="406" t="s">
        <v>24</v>
      </c>
      <c r="Z26" s="407"/>
      <c r="AA26" s="407"/>
      <c r="AB26" s="408"/>
      <c r="AC26" s="406"/>
      <c r="AD26" s="407"/>
      <c r="AE26" s="407"/>
      <c r="AF26" s="408"/>
      <c r="AG26" s="406"/>
      <c r="AH26" s="407"/>
      <c r="AI26" s="407"/>
      <c r="AJ26" s="408"/>
      <c r="AK26" s="406"/>
      <c r="AL26" s="407"/>
      <c r="AM26" s="407"/>
      <c r="AN26" s="408"/>
      <c r="AO26" s="542"/>
      <c r="AP26" s="554"/>
      <c r="AQ26" s="586"/>
      <c r="AR26" s="588"/>
      <c r="AS26" s="590"/>
      <c r="BE26"/>
    </row>
    <row r="27" spans="2:57" ht="31.5" customHeight="1">
      <c r="B27" s="592"/>
      <c r="C27" s="532"/>
      <c r="D27" s="412"/>
      <c r="E27" s="413"/>
      <c r="F27" s="413"/>
      <c r="G27" s="413"/>
      <c r="H27" s="413"/>
      <c r="I27" s="413"/>
      <c r="J27" s="413"/>
      <c r="K27" s="413"/>
      <c r="L27" s="413"/>
      <c r="M27" s="413"/>
      <c r="N27" s="413"/>
      <c r="O27" s="413"/>
      <c r="P27" s="414"/>
      <c r="Q27" s="412"/>
      <c r="R27" s="413"/>
      <c r="S27" s="413"/>
      <c r="T27" s="413"/>
      <c r="U27" s="413"/>
      <c r="V27" s="413"/>
      <c r="W27" s="413"/>
      <c r="X27" s="414"/>
      <c r="Y27" s="412" t="s">
        <v>305</v>
      </c>
      <c r="Z27" s="413"/>
      <c r="AA27" s="413"/>
      <c r="AB27" s="414"/>
      <c r="AC27" s="412"/>
      <c r="AD27" s="413"/>
      <c r="AE27" s="413"/>
      <c r="AF27" s="414"/>
      <c r="AG27" s="412"/>
      <c r="AH27" s="413"/>
      <c r="AI27" s="413"/>
      <c r="AJ27" s="414"/>
      <c r="AK27" s="412"/>
      <c r="AL27" s="413"/>
      <c r="AM27" s="413"/>
      <c r="AN27" s="414"/>
      <c r="AO27" s="545"/>
      <c r="AP27" s="556"/>
      <c r="AQ27" s="587"/>
      <c r="AR27" s="589"/>
      <c r="AS27" s="591"/>
      <c r="BE27"/>
    </row>
    <row r="28" spans="2:57" ht="22.5" customHeight="1">
      <c r="B28" s="592">
        <v>8</v>
      </c>
      <c r="C28" s="532"/>
      <c r="D28" s="406" t="s">
        <v>1061</v>
      </c>
      <c r="E28" s="407"/>
      <c r="F28" s="407"/>
      <c r="G28" s="407"/>
      <c r="H28" s="407"/>
      <c r="I28" s="407"/>
      <c r="J28" s="407"/>
      <c r="K28" s="407"/>
      <c r="L28" s="407"/>
      <c r="M28" s="407"/>
      <c r="N28" s="407"/>
      <c r="O28" s="407"/>
      <c r="P28" s="408"/>
      <c r="Q28" s="409" t="s">
        <v>291</v>
      </c>
      <c r="R28" s="410"/>
      <c r="S28" s="410"/>
      <c r="T28" s="410"/>
      <c r="U28" s="410"/>
      <c r="V28" s="410"/>
      <c r="W28" s="410"/>
      <c r="X28" s="411"/>
      <c r="Y28" s="406" t="s">
        <v>24</v>
      </c>
      <c r="Z28" s="407"/>
      <c r="AA28" s="407"/>
      <c r="AB28" s="408"/>
      <c r="AC28" s="406"/>
      <c r="AD28" s="407"/>
      <c r="AE28" s="407"/>
      <c r="AF28" s="408"/>
      <c r="AG28" s="406"/>
      <c r="AH28" s="407"/>
      <c r="AI28" s="407"/>
      <c r="AJ28" s="408"/>
      <c r="AK28" s="406"/>
      <c r="AL28" s="407"/>
      <c r="AM28" s="407"/>
      <c r="AN28" s="408"/>
      <c r="AO28" s="542"/>
      <c r="AP28" s="554"/>
      <c r="AQ28" s="586"/>
      <c r="AR28" s="588"/>
      <c r="AS28" s="590"/>
      <c r="BE28"/>
    </row>
    <row r="29" spans="2:57" ht="38.25" customHeight="1">
      <c r="B29" s="592"/>
      <c r="C29" s="532"/>
      <c r="D29" s="412"/>
      <c r="E29" s="413"/>
      <c r="F29" s="413"/>
      <c r="G29" s="413"/>
      <c r="H29" s="413"/>
      <c r="I29" s="413"/>
      <c r="J29" s="413"/>
      <c r="K29" s="413"/>
      <c r="L29" s="413"/>
      <c r="M29" s="413"/>
      <c r="N29" s="413"/>
      <c r="O29" s="413"/>
      <c r="P29" s="414"/>
      <c r="Q29" s="412"/>
      <c r="R29" s="413"/>
      <c r="S29" s="413"/>
      <c r="T29" s="413"/>
      <c r="U29" s="413"/>
      <c r="V29" s="413"/>
      <c r="W29" s="413"/>
      <c r="X29" s="414"/>
      <c r="Y29" s="412" t="s">
        <v>305</v>
      </c>
      <c r="Z29" s="413"/>
      <c r="AA29" s="413"/>
      <c r="AB29" s="414"/>
      <c r="AC29" s="412"/>
      <c r="AD29" s="413"/>
      <c r="AE29" s="413"/>
      <c r="AF29" s="414"/>
      <c r="AG29" s="412"/>
      <c r="AH29" s="413"/>
      <c r="AI29" s="413"/>
      <c r="AJ29" s="414"/>
      <c r="AK29" s="412"/>
      <c r="AL29" s="413"/>
      <c r="AM29" s="413"/>
      <c r="AN29" s="414"/>
      <c r="AO29" s="545"/>
      <c r="AP29" s="556"/>
      <c r="AQ29" s="587"/>
      <c r="AR29" s="589"/>
      <c r="AS29" s="591"/>
      <c r="BE29"/>
    </row>
    <row r="30" spans="2:57" ht="22.5" customHeight="1">
      <c r="B30" s="592">
        <v>9</v>
      </c>
      <c r="C30" s="532"/>
      <c r="D30" s="406" t="s">
        <v>1057</v>
      </c>
      <c r="E30" s="407"/>
      <c r="F30" s="407"/>
      <c r="G30" s="407"/>
      <c r="H30" s="407"/>
      <c r="I30" s="407"/>
      <c r="J30" s="407"/>
      <c r="K30" s="407"/>
      <c r="L30" s="407"/>
      <c r="M30" s="407"/>
      <c r="N30" s="407"/>
      <c r="O30" s="407"/>
      <c r="P30" s="408"/>
      <c r="Q30" s="409" t="s">
        <v>91</v>
      </c>
      <c r="R30" s="410"/>
      <c r="S30" s="410"/>
      <c r="T30" s="410"/>
      <c r="U30" s="410"/>
      <c r="V30" s="410"/>
      <c r="W30" s="410"/>
      <c r="X30" s="411"/>
      <c r="Y30" s="406" t="s">
        <v>86</v>
      </c>
      <c r="Z30" s="407"/>
      <c r="AA30" s="407"/>
      <c r="AB30" s="408"/>
      <c r="AC30" s="406"/>
      <c r="AD30" s="407"/>
      <c r="AE30" s="407"/>
      <c r="AF30" s="408"/>
      <c r="AG30" s="406"/>
      <c r="AH30" s="407"/>
      <c r="AI30" s="407"/>
      <c r="AJ30" s="408"/>
      <c r="AK30" s="406"/>
      <c r="AL30" s="407"/>
      <c r="AM30" s="407"/>
      <c r="AN30" s="408"/>
      <c r="AO30" s="542"/>
      <c r="AP30" s="554"/>
      <c r="AQ30" s="586"/>
      <c r="AR30" s="588"/>
      <c r="AS30" s="590"/>
      <c r="BE30"/>
    </row>
    <row r="31" spans="2:57" ht="31.5" customHeight="1">
      <c r="B31" s="592"/>
      <c r="C31" s="532"/>
      <c r="D31" s="412"/>
      <c r="E31" s="413"/>
      <c r="F31" s="413"/>
      <c r="G31" s="413"/>
      <c r="H31" s="413"/>
      <c r="I31" s="413"/>
      <c r="J31" s="413"/>
      <c r="K31" s="413"/>
      <c r="L31" s="413"/>
      <c r="M31" s="413"/>
      <c r="N31" s="413"/>
      <c r="O31" s="413"/>
      <c r="P31" s="414"/>
      <c r="Q31" s="412"/>
      <c r="R31" s="413"/>
      <c r="S31" s="413"/>
      <c r="T31" s="413"/>
      <c r="U31" s="413"/>
      <c r="V31" s="413"/>
      <c r="W31" s="413"/>
      <c r="X31" s="414"/>
      <c r="Y31" s="412" t="s">
        <v>1046</v>
      </c>
      <c r="Z31" s="413"/>
      <c r="AA31" s="413"/>
      <c r="AB31" s="414"/>
      <c r="AC31" s="412"/>
      <c r="AD31" s="413"/>
      <c r="AE31" s="413"/>
      <c r="AF31" s="414"/>
      <c r="AG31" s="412"/>
      <c r="AH31" s="413"/>
      <c r="AI31" s="413"/>
      <c r="AJ31" s="414"/>
      <c r="AK31" s="412"/>
      <c r="AL31" s="413"/>
      <c r="AM31" s="413"/>
      <c r="AN31" s="414"/>
      <c r="AO31" s="545"/>
      <c r="AP31" s="556"/>
      <c r="AQ31" s="587"/>
      <c r="AR31" s="589"/>
      <c r="AS31" s="591"/>
      <c r="BE31"/>
    </row>
    <row r="32" spans="2:57" ht="22.5" customHeight="1">
      <c r="B32" s="592">
        <v>10</v>
      </c>
      <c r="C32" s="532"/>
      <c r="D32" s="406" t="s">
        <v>1062</v>
      </c>
      <c r="E32" s="407"/>
      <c r="F32" s="407"/>
      <c r="G32" s="407"/>
      <c r="H32" s="407"/>
      <c r="I32" s="407"/>
      <c r="J32" s="407"/>
      <c r="K32" s="407"/>
      <c r="L32" s="407"/>
      <c r="M32" s="407"/>
      <c r="N32" s="407"/>
      <c r="O32" s="407"/>
      <c r="P32" s="408"/>
      <c r="Q32" s="409" t="s">
        <v>91</v>
      </c>
      <c r="R32" s="410"/>
      <c r="S32" s="410"/>
      <c r="T32" s="410"/>
      <c r="U32" s="410"/>
      <c r="V32" s="410"/>
      <c r="W32" s="410"/>
      <c r="X32" s="411"/>
      <c r="Y32" s="406" t="s">
        <v>24</v>
      </c>
      <c r="Z32" s="407"/>
      <c r="AA32" s="407"/>
      <c r="AB32" s="408"/>
      <c r="AC32" s="406"/>
      <c r="AD32" s="407"/>
      <c r="AE32" s="407"/>
      <c r="AF32" s="408"/>
      <c r="AG32" s="406"/>
      <c r="AH32" s="407"/>
      <c r="AI32" s="407"/>
      <c r="AJ32" s="408"/>
      <c r="AK32" s="406"/>
      <c r="AL32" s="407"/>
      <c r="AM32" s="407"/>
      <c r="AN32" s="408"/>
      <c r="AO32" s="542"/>
      <c r="AP32" s="554"/>
      <c r="AQ32" s="586"/>
      <c r="AR32" s="588"/>
      <c r="AS32" s="590"/>
      <c r="BE32"/>
    </row>
    <row r="33" spans="2:57" ht="39" customHeight="1">
      <c r="B33" s="592"/>
      <c r="C33" s="532"/>
      <c r="D33" s="412"/>
      <c r="E33" s="413"/>
      <c r="F33" s="413"/>
      <c r="G33" s="413"/>
      <c r="H33" s="413"/>
      <c r="I33" s="413"/>
      <c r="J33" s="413"/>
      <c r="K33" s="413"/>
      <c r="L33" s="413"/>
      <c r="M33" s="413"/>
      <c r="N33" s="413"/>
      <c r="O33" s="413"/>
      <c r="P33" s="414"/>
      <c r="Q33" s="412"/>
      <c r="R33" s="413"/>
      <c r="S33" s="413"/>
      <c r="T33" s="413"/>
      <c r="U33" s="413"/>
      <c r="V33" s="413"/>
      <c r="W33" s="413"/>
      <c r="X33" s="414"/>
      <c r="Y33" s="412" t="s">
        <v>1063</v>
      </c>
      <c r="Z33" s="413"/>
      <c r="AA33" s="413"/>
      <c r="AB33" s="414"/>
      <c r="AC33" s="412"/>
      <c r="AD33" s="413"/>
      <c r="AE33" s="413"/>
      <c r="AF33" s="414"/>
      <c r="AG33" s="412"/>
      <c r="AH33" s="413"/>
      <c r="AI33" s="413"/>
      <c r="AJ33" s="414"/>
      <c r="AK33" s="412"/>
      <c r="AL33" s="413"/>
      <c r="AM33" s="413"/>
      <c r="AN33" s="414"/>
      <c r="AO33" s="545"/>
      <c r="AP33" s="556"/>
      <c r="AQ33" s="587"/>
      <c r="AR33" s="589"/>
      <c r="AS33" s="591"/>
      <c r="BE33"/>
    </row>
    <row r="34" spans="2:57" ht="22.5" customHeight="1">
      <c r="B34" s="592">
        <v>11</v>
      </c>
      <c r="C34" s="532"/>
      <c r="D34" s="406" t="s">
        <v>1056</v>
      </c>
      <c r="E34" s="407"/>
      <c r="F34" s="407"/>
      <c r="G34" s="407"/>
      <c r="H34" s="407"/>
      <c r="I34" s="407"/>
      <c r="J34" s="407"/>
      <c r="K34" s="407"/>
      <c r="L34" s="407"/>
      <c r="M34" s="407"/>
      <c r="N34" s="407"/>
      <c r="O34" s="407"/>
      <c r="P34" s="408"/>
      <c r="Q34" s="409"/>
      <c r="R34" s="410"/>
      <c r="S34" s="410"/>
      <c r="T34" s="410"/>
      <c r="U34" s="410"/>
      <c r="V34" s="410"/>
      <c r="W34" s="410"/>
      <c r="X34" s="411"/>
      <c r="Y34" s="406" t="s">
        <v>86</v>
      </c>
      <c r="Z34" s="407"/>
      <c r="AA34" s="407"/>
      <c r="AB34" s="408"/>
      <c r="AC34" s="406"/>
      <c r="AD34" s="407"/>
      <c r="AE34" s="407"/>
      <c r="AF34" s="408"/>
      <c r="AG34" s="406"/>
      <c r="AH34" s="407"/>
      <c r="AI34" s="407"/>
      <c r="AJ34" s="408"/>
      <c r="AK34" s="406"/>
      <c r="AL34" s="407"/>
      <c r="AM34" s="407"/>
      <c r="AN34" s="408"/>
      <c r="AO34" s="542"/>
      <c r="AP34" s="554"/>
      <c r="AQ34" s="586"/>
      <c r="AR34" s="588"/>
      <c r="AS34" s="590"/>
      <c r="BE34"/>
    </row>
    <row r="35" spans="2:57" ht="31.5"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t="s">
        <v>1046</v>
      </c>
      <c r="Z35" s="413"/>
      <c r="AA35" s="413"/>
      <c r="AB35" s="414"/>
      <c r="AC35" s="412"/>
      <c r="AD35" s="413"/>
      <c r="AE35" s="413"/>
      <c r="AF35" s="414"/>
      <c r="AG35" s="412"/>
      <c r="AH35" s="413"/>
      <c r="AI35" s="413"/>
      <c r="AJ35" s="414"/>
      <c r="AK35" s="412"/>
      <c r="AL35" s="413"/>
      <c r="AM35" s="413"/>
      <c r="AN35" s="414"/>
      <c r="AO35" s="545"/>
      <c r="AP35" s="556"/>
      <c r="AQ35" s="587"/>
      <c r="AR35" s="589"/>
      <c r="AS35" s="591"/>
      <c r="BE35"/>
    </row>
    <row r="36" spans="2:57" ht="24" customHeight="1">
      <c r="B36" s="592">
        <v>12</v>
      </c>
      <c r="C36" s="532"/>
      <c r="D36" s="406" t="s">
        <v>1051</v>
      </c>
      <c r="E36" s="407"/>
      <c r="F36" s="407"/>
      <c r="G36" s="407"/>
      <c r="H36" s="407"/>
      <c r="I36" s="407"/>
      <c r="J36" s="407"/>
      <c r="K36" s="407"/>
      <c r="L36" s="407"/>
      <c r="M36" s="407"/>
      <c r="N36" s="407"/>
      <c r="O36" s="407"/>
      <c r="P36" s="408"/>
      <c r="Q36" s="409"/>
      <c r="R36" s="410"/>
      <c r="S36" s="410"/>
      <c r="T36" s="410"/>
      <c r="U36" s="410"/>
      <c r="V36" s="410"/>
      <c r="W36" s="410"/>
      <c r="X36" s="411"/>
      <c r="Y36" s="406" t="s">
        <v>24</v>
      </c>
      <c r="Z36" s="407"/>
      <c r="AA36" s="407"/>
      <c r="AB36" s="408"/>
      <c r="AC36" s="406"/>
      <c r="AD36" s="407"/>
      <c r="AE36" s="407"/>
      <c r="AF36" s="408"/>
      <c r="AG36" s="406"/>
      <c r="AH36" s="407"/>
      <c r="AI36" s="407"/>
      <c r="AJ36" s="408"/>
      <c r="AK36" s="406"/>
      <c r="AL36" s="407"/>
      <c r="AM36" s="407"/>
      <c r="AN36" s="408"/>
      <c r="AO36" s="542"/>
      <c r="AP36" s="554"/>
      <c r="AQ36" s="586"/>
      <c r="AR36" s="588"/>
      <c r="AS36" s="590"/>
      <c r="BE36"/>
    </row>
    <row r="37" spans="2:57" ht="31.5"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t="s">
        <v>1050</v>
      </c>
      <c r="Z37" s="413"/>
      <c r="AA37" s="413"/>
      <c r="AB37" s="414"/>
      <c r="AC37" s="412"/>
      <c r="AD37" s="413"/>
      <c r="AE37" s="413"/>
      <c r="AF37" s="414"/>
      <c r="AG37" s="412"/>
      <c r="AH37" s="413"/>
      <c r="AI37" s="413"/>
      <c r="AJ37" s="414"/>
      <c r="AK37" s="412"/>
      <c r="AL37" s="413"/>
      <c r="AM37" s="413"/>
      <c r="AN37" s="414"/>
      <c r="AO37" s="545"/>
      <c r="AP37" s="556"/>
      <c r="AQ37" s="587"/>
      <c r="AR37" s="589"/>
      <c r="AS37" s="591"/>
      <c r="BE37"/>
    </row>
    <row r="38" spans="2:57" ht="22.5" customHeight="1">
      <c r="B38" s="592">
        <v>13</v>
      </c>
      <c r="C38" s="532"/>
      <c r="D38" s="406" t="s">
        <v>1052</v>
      </c>
      <c r="E38" s="407"/>
      <c r="F38" s="407"/>
      <c r="G38" s="407"/>
      <c r="H38" s="407"/>
      <c r="I38" s="407"/>
      <c r="J38" s="407"/>
      <c r="K38" s="407"/>
      <c r="L38" s="407"/>
      <c r="M38" s="407"/>
      <c r="N38" s="407"/>
      <c r="O38" s="407"/>
      <c r="P38" s="408"/>
      <c r="Q38" s="409"/>
      <c r="R38" s="410"/>
      <c r="S38" s="410"/>
      <c r="T38" s="410"/>
      <c r="U38" s="410"/>
      <c r="V38" s="410"/>
      <c r="W38" s="410"/>
      <c r="X38" s="411"/>
      <c r="Y38" s="406" t="s">
        <v>24</v>
      </c>
      <c r="Z38" s="407"/>
      <c r="AA38" s="407"/>
      <c r="AB38" s="408"/>
      <c r="AC38" s="406"/>
      <c r="AD38" s="407"/>
      <c r="AE38" s="407"/>
      <c r="AF38" s="408"/>
      <c r="AG38" s="406"/>
      <c r="AH38" s="407"/>
      <c r="AI38" s="407"/>
      <c r="AJ38" s="408"/>
      <c r="AK38" s="406"/>
      <c r="AL38" s="407"/>
      <c r="AM38" s="407"/>
      <c r="AN38" s="408"/>
      <c r="AO38" s="542"/>
      <c r="AP38" s="554"/>
      <c r="AQ38" s="586"/>
      <c r="AR38" s="588"/>
      <c r="AS38" s="590"/>
      <c r="BE38"/>
    </row>
    <row r="39" spans="2:57" ht="31.5"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t="s">
        <v>1050</v>
      </c>
      <c r="Z39" s="413"/>
      <c r="AA39" s="413"/>
      <c r="AB39" s="414"/>
      <c r="AC39" s="412"/>
      <c r="AD39" s="413"/>
      <c r="AE39" s="413"/>
      <c r="AF39" s="414"/>
      <c r="AG39" s="412"/>
      <c r="AH39" s="413"/>
      <c r="AI39" s="413"/>
      <c r="AJ39" s="414"/>
      <c r="AK39" s="412"/>
      <c r="AL39" s="413"/>
      <c r="AM39" s="413"/>
      <c r="AN39" s="414"/>
      <c r="AO39" s="545"/>
      <c r="AP39" s="556"/>
      <c r="AQ39" s="587"/>
      <c r="AR39" s="589"/>
      <c r="AS39" s="591"/>
      <c r="BE39"/>
    </row>
    <row r="40" spans="2:57" ht="22.5" customHeight="1">
      <c r="B40" s="592">
        <v>14</v>
      </c>
      <c r="C40" s="532"/>
      <c r="D40" s="406" t="s">
        <v>1053</v>
      </c>
      <c r="E40" s="407"/>
      <c r="F40" s="407"/>
      <c r="G40" s="407"/>
      <c r="H40" s="407"/>
      <c r="I40" s="407"/>
      <c r="J40" s="407"/>
      <c r="K40" s="407"/>
      <c r="L40" s="407"/>
      <c r="M40" s="407"/>
      <c r="N40" s="407"/>
      <c r="O40" s="407"/>
      <c r="P40" s="408"/>
      <c r="Q40" s="409"/>
      <c r="R40" s="410"/>
      <c r="S40" s="410"/>
      <c r="T40" s="410"/>
      <c r="U40" s="410"/>
      <c r="V40" s="410"/>
      <c r="W40" s="410"/>
      <c r="X40" s="411"/>
      <c r="Y40" s="406" t="s">
        <v>24</v>
      </c>
      <c r="Z40" s="407"/>
      <c r="AA40" s="407"/>
      <c r="AB40" s="408"/>
      <c r="AC40" s="406"/>
      <c r="AD40" s="407"/>
      <c r="AE40" s="407"/>
      <c r="AF40" s="408"/>
      <c r="AG40" s="406"/>
      <c r="AH40" s="407"/>
      <c r="AI40" s="407"/>
      <c r="AJ40" s="408"/>
      <c r="AK40" s="406"/>
      <c r="AL40" s="407"/>
      <c r="AM40" s="407"/>
      <c r="AN40" s="408"/>
      <c r="AO40" s="542"/>
      <c r="AP40" s="554"/>
      <c r="AQ40" s="586"/>
      <c r="AR40" s="588"/>
      <c r="AS40" s="590"/>
      <c r="BE40"/>
    </row>
    <row r="41" spans="2:57" ht="31.5"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t="s">
        <v>1050</v>
      </c>
      <c r="Z41" s="413"/>
      <c r="AA41" s="413"/>
      <c r="AB41" s="414"/>
      <c r="AC41" s="412"/>
      <c r="AD41" s="413"/>
      <c r="AE41" s="413"/>
      <c r="AF41" s="414"/>
      <c r="AG41" s="412"/>
      <c r="AH41" s="413"/>
      <c r="AI41" s="413"/>
      <c r="AJ41" s="414"/>
      <c r="AK41" s="412"/>
      <c r="AL41" s="413"/>
      <c r="AM41" s="413"/>
      <c r="AN41" s="414"/>
      <c r="AO41" s="545"/>
      <c r="AP41" s="556"/>
      <c r="AQ41" s="587"/>
      <c r="AR41" s="589"/>
      <c r="AS41" s="591"/>
      <c r="BE41"/>
    </row>
    <row r="42" spans="2:57" ht="24" customHeight="1">
      <c r="B42" s="592">
        <v>15</v>
      </c>
      <c r="C42" s="532"/>
      <c r="D42" s="406" t="s">
        <v>1133</v>
      </c>
      <c r="E42" s="407"/>
      <c r="F42" s="407"/>
      <c r="G42" s="407"/>
      <c r="H42" s="407"/>
      <c r="I42" s="407"/>
      <c r="J42" s="407"/>
      <c r="K42" s="407"/>
      <c r="L42" s="407"/>
      <c r="M42" s="407"/>
      <c r="N42" s="407"/>
      <c r="O42" s="407"/>
      <c r="P42" s="408"/>
      <c r="Q42" s="409"/>
      <c r="R42" s="410"/>
      <c r="S42" s="410"/>
      <c r="T42" s="410"/>
      <c r="U42" s="410"/>
      <c r="V42" s="410"/>
      <c r="W42" s="410"/>
      <c r="X42" s="411"/>
      <c r="Y42" s="406" t="s">
        <v>24</v>
      </c>
      <c r="Z42" s="407"/>
      <c r="AA42" s="407"/>
      <c r="AB42" s="408"/>
      <c r="AC42" s="406"/>
      <c r="AD42" s="407"/>
      <c r="AE42" s="407"/>
      <c r="AF42" s="408"/>
      <c r="AG42" s="406"/>
      <c r="AH42" s="407"/>
      <c r="AI42" s="407"/>
      <c r="AJ42" s="408"/>
      <c r="AK42" s="406"/>
      <c r="AL42" s="407"/>
      <c r="AM42" s="407"/>
      <c r="AN42" s="408"/>
      <c r="AO42" s="542"/>
      <c r="AP42" s="554"/>
      <c r="AQ42" s="586"/>
      <c r="AR42" s="588"/>
      <c r="AS42" s="590"/>
      <c r="BE42"/>
    </row>
    <row r="43" spans="2:57" ht="47.25"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t="s">
        <v>1050</v>
      </c>
      <c r="Z43" s="413"/>
      <c r="AA43" s="413"/>
      <c r="AB43" s="414"/>
      <c r="AC43" s="412"/>
      <c r="AD43" s="413"/>
      <c r="AE43" s="413"/>
      <c r="AF43" s="414"/>
      <c r="AG43" s="412"/>
      <c r="AH43" s="413"/>
      <c r="AI43" s="413"/>
      <c r="AJ43" s="414"/>
      <c r="AK43" s="412"/>
      <c r="AL43" s="413"/>
      <c r="AM43" s="413"/>
      <c r="AN43" s="414"/>
      <c r="AO43" s="545"/>
      <c r="AP43" s="556"/>
      <c r="AQ43" s="587"/>
      <c r="AR43" s="589"/>
      <c r="AS43" s="591"/>
      <c r="BE43"/>
    </row>
    <row r="44" spans="2:57" ht="22.5" customHeight="1">
      <c r="B44" s="592">
        <v>16</v>
      </c>
      <c r="C44" s="532"/>
      <c r="D44" s="406" t="s">
        <v>1134</v>
      </c>
      <c r="E44" s="407"/>
      <c r="F44" s="407"/>
      <c r="G44" s="407"/>
      <c r="H44" s="407"/>
      <c r="I44" s="407"/>
      <c r="J44" s="407"/>
      <c r="K44" s="407"/>
      <c r="L44" s="407"/>
      <c r="M44" s="407"/>
      <c r="N44" s="407"/>
      <c r="O44" s="407"/>
      <c r="P44" s="408"/>
      <c r="Q44" s="409" t="s">
        <v>91</v>
      </c>
      <c r="R44" s="410"/>
      <c r="S44" s="410"/>
      <c r="T44" s="410"/>
      <c r="U44" s="410"/>
      <c r="V44" s="410"/>
      <c r="W44" s="410"/>
      <c r="X44" s="411"/>
      <c r="Y44" s="406" t="s">
        <v>24</v>
      </c>
      <c r="Z44" s="407"/>
      <c r="AA44" s="407"/>
      <c r="AB44" s="408"/>
      <c r="AC44" s="406"/>
      <c r="AD44" s="407"/>
      <c r="AE44" s="407"/>
      <c r="AF44" s="408"/>
      <c r="AG44" s="406"/>
      <c r="AH44" s="407"/>
      <c r="AI44" s="407"/>
      <c r="AJ44" s="408"/>
      <c r="AK44" s="406"/>
      <c r="AL44" s="407"/>
      <c r="AM44" s="407"/>
      <c r="AN44" s="408"/>
      <c r="AO44" s="542"/>
      <c r="AP44" s="554"/>
      <c r="AQ44" s="586"/>
      <c r="AR44" s="588"/>
      <c r="AS44" s="590"/>
      <c r="BE44"/>
    </row>
    <row r="45" spans="2:57" ht="31.5"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t="s">
        <v>312</v>
      </c>
      <c r="Z45" s="413"/>
      <c r="AA45" s="413"/>
      <c r="AB45" s="414"/>
      <c r="AC45" s="412"/>
      <c r="AD45" s="413"/>
      <c r="AE45" s="413"/>
      <c r="AF45" s="414"/>
      <c r="AG45" s="412"/>
      <c r="AH45" s="413"/>
      <c r="AI45" s="413"/>
      <c r="AJ45" s="414"/>
      <c r="AK45" s="412"/>
      <c r="AL45" s="413"/>
      <c r="AM45" s="413"/>
      <c r="AN45" s="414"/>
      <c r="AO45" s="545"/>
      <c r="AP45" s="556"/>
      <c r="AQ45" s="587"/>
      <c r="AR45" s="589"/>
      <c r="AS45" s="591"/>
      <c r="BE45"/>
    </row>
    <row r="46" spans="2:57" ht="22.5" customHeight="1">
      <c r="B46" s="592">
        <v>17</v>
      </c>
      <c r="C46" s="532"/>
      <c r="D46" s="406" t="s">
        <v>1135</v>
      </c>
      <c r="E46" s="407"/>
      <c r="F46" s="407"/>
      <c r="G46" s="407"/>
      <c r="H46" s="407"/>
      <c r="I46" s="407"/>
      <c r="J46" s="407"/>
      <c r="K46" s="407"/>
      <c r="L46" s="407"/>
      <c r="M46" s="407"/>
      <c r="N46" s="407"/>
      <c r="O46" s="407"/>
      <c r="P46" s="408"/>
      <c r="Q46" s="409" t="s">
        <v>91</v>
      </c>
      <c r="R46" s="410"/>
      <c r="S46" s="410"/>
      <c r="T46" s="410"/>
      <c r="U46" s="410"/>
      <c r="V46" s="410"/>
      <c r="W46" s="410"/>
      <c r="X46" s="411"/>
      <c r="Y46" s="406" t="s">
        <v>24</v>
      </c>
      <c r="Z46" s="407"/>
      <c r="AA46" s="407"/>
      <c r="AB46" s="408"/>
      <c r="AC46" s="406"/>
      <c r="AD46" s="407"/>
      <c r="AE46" s="407"/>
      <c r="AF46" s="408"/>
      <c r="AG46" s="406"/>
      <c r="AH46" s="407"/>
      <c r="AI46" s="407"/>
      <c r="AJ46" s="408"/>
      <c r="AK46" s="406"/>
      <c r="AL46" s="407"/>
      <c r="AM46" s="407"/>
      <c r="AN46" s="408"/>
      <c r="AO46" s="542"/>
      <c r="AP46" s="554"/>
      <c r="AQ46" s="586"/>
      <c r="AR46" s="588"/>
      <c r="AS46" s="590"/>
      <c r="BE46"/>
    </row>
    <row r="47" spans="2:57" ht="31.5"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t="s">
        <v>314</v>
      </c>
      <c r="Z47" s="413"/>
      <c r="AA47" s="413"/>
      <c r="AB47" s="414"/>
      <c r="AC47" s="412"/>
      <c r="AD47" s="413"/>
      <c r="AE47" s="413"/>
      <c r="AF47" s="414"/>
      <c r="AG47" s="412"/>
      <c r="AH47" s="413"/>
      <c r="AI47" s="413"/>
      <c r="AJ47" s="414"/>
      <c r="AK47" s="412"/>
      <c r="AL47" s="413"/>
      <c r="AM47" s="413"/>
      <c r="AN47" s="414"/>
      <c r="AO47" s="545"/>
      <c r="AP47" s="556"/>
      <c r="AQ47" s="587"/>
      <c r="AR47" s="589"/>
      <c r="AS47" s="591"/>
      <c r="BE47"/>
    </row>
    <row r="48" spans="2:57" ht="22.5" customHeight="1">
      <c r="B48" s="592">
        <v>18</v>
      </c>
      <c r="C48" s="532"/>
      <c r="D48" s="406" t="s">
        <v>1064</v>
      </c>
      <c r="E48" s="407"/>
      <c r="F48" s="407"/>
      <c r="G48" s="407"/>
      <c r="H48" s="407"/>
      <c r="I48" s="407"/>
      <c r="J48" s="407"/>
      <c r="K48" s="407"/>
      <c r="L48" s="407"/>
      <c r="M48" s="407"/>
      <c r="N48" s="407"/>
      <c r="O48" s="407"/>
      <c r="P48" s="408"/>
      <c r="Q48" s="409"/>
      <c r="R48" s="410"/>
      <c r="S48" s="410"/>
      <c r="T48" s="410"/>
      <c r="U48" s="410"/>
      <c r="V48" s="410"/>
      <c r="W48" s="410"/>
      <c r="X48" s="411"/>
      <c r="Y48" s="406" t="s">
        <v>24</v>
      </c>
      <c r="Z48" s="407"/>
      <c r="AA48" s="407"/>
      <c r="AB48" s="408"/>
      <c r="AC48" s="406"/>
      <c r="AD48" s="407"/>
      <c r="AE48" s="407"/>
      <c r="AF48" s="408"/>
      <c r="AG48" s="406"/>
      <c r="AH48" s="407"/>
      <c r="AI48" s="407"/>
      <c r="AJ48" s="408"/>
      <c r="AK48" s="406"/>
      <c r="AL48" s="407"/>
      <c r="AM48" s="407"/>
      <c r="AN48" s="408"/>
      <c r="AO48" s="542"/>
      <c r="AP48" s="554"/>
      <c r="AQ48" s="586"/>
      <c r="AR48" s="588"/>
      <c r="AS48" s="590"/>
      <c r="BE48"/>
    </row>
    <row r="49" spans="2:57" ht="31.5"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t="s">
        <v>1065</v>
      </c>
      <c r="Z49" s="413"/>
      <c r="AA49" s="413"/>
      <c r="AB49" s="414"/>
      <c r="AC49" s="412"/>
      <c r="AD49" s="413"/>
      <c r="AE49" s="413"/>
      <c r="AF49" s="414"/>
      <c r="AG49" s="412"/>
      <c r="AH49" s="413"/>
      <c r="AI49" s="413"/>
      <c r="AJ49" s="414"/>
      <c r="AK49" s="412"/>
      <c r="AL49" s="413"/>
      <c r="AM49" s="413"/>
      <c r="AN49" s="414"/>
      <c r="AO49" s="545"/>
      <c r="AP49" s="556"/>
      <c r="AQ49" s="587"/>
      <c r="AR49" s="589"/>
      <c r="AS49" s="591"/>
      <c r="BE49"/>
    </row>
    <row r="50" spans="2:57" ht="22.5" customHeight="1">
      <c r="B50" s="592">
        <v>19</v>
      </c>
      <c r="C50" s="532"/>
      <c r="D50" s="406" t="s">
        <v>1055</v>
      </c>
      <c r="E50" s="407"/>
      <c r="F50" s="407"/>
      <c r="G50" s="407"/>
      <c r="H50" s="407"/>
      <c r="I50" s="407"/>
      <c r="J50" s="407"/>
      <c r="K50" s="407"/>
      <c r="L50" s="407"/>
      <c r="M50" s="407"/>
      <c r="N50" s="407"/>
      <c r="O50" s="407"/>
      <c r="P50" s="408"/>
      <c r="Q50" s="409" t="s">
        <v>91</v>
      </c>
      <c r="R50" s="410"/>
      <c r="S50" s="410"/>
      <c r="T50" s="410"/>
      <c r="U50" s="410"/>
      <c r="V50" s="410"/>
      <c r="W50" s="410"/>
      <c r="X50" s="411"/>
      <c r="Y50" s="406" t="s">
        <v>86</v>
      </c>
      <c r="Z50" s="407"/>
      <c r="AA50" s="407"/>
      <c r="AB50" s="408"/>
      <c r="AC50" s="406"/>
      <c r="AD50" s="407"/>
      <c r="AE50" s="407"/>
      <c r="AF50" s="408"/>
      <c r="AG50" s="406"/>
      <c r="AH50" s="407"/>
      <c r="AI50" s="407"/>
      <c r="AJ50" s="408"/>
      <c r="AK50" s="406"/>
      <c r="AL50" s="407"/>
      <c r="AM50" s="407"/>
      <c r="AN50" s="408"/>
      <c r="AO50" s="542"/>
      <c r="AP50" s="554"/>
      <c r="AQ50" s="586"/>
      <c r="AR50" s="588"/>
      <c r="AS50" s="590"/>
      <c r="BE50"/>
    </row>
    <row r="51" spans="2:57" ht="31.5"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t="s">
        <v>1046</v>
      </c>
      <c r="Z51" s="413"/>
      <c r="AA51" s="413"/>
      <c r="AB51" s="414"/>
      <c r="AC51" s="412"/>
      <c r="AD51" s="413"/>
      <c r="AE51" s="413"/>
      <c r="AF51" s="414"/>
      <c r="AG51" s="412"/>
      <c r="AH51" s="413"/>
      <c r="AI51" s="413"/>
      <c r="AJ51" s="414"/>
      <c r="AK51" s="412"/>
      <c r="AL51" s="413"/>
      <c r="AM51" s="413"/>
      <c r="AN51" s="414"/>
      <c r="AO51" s="545"/>
      <c r="AP51" s="556"/>
      <c r="AQ51" s="587"/>
      <c r="AR51" s="589"/>
      <c r="AS51" s="591"/>
      <c r="BE51"/>
    </row>
    <row r="52" spans="2:57" ht="22.5" customHeight="1">
      <c r="B52" s="592">
        <v>20</v>
      </c>
      <c r="C52" s="532"/>
      <c r="D52" s="406" t="s">
        <v>1054</v>
      </c>
      <c r="E52" s="407"/>
      <c r="F52" s="407"/>
      <c r="G52" s="407"/>
      <c r="H52" s="407"/>
      <c r="I52" s="407"/>
      <c r="J52" s="407"/>
      <c r="K52" s="407"/>
      <c r="L52" s="407"/>
      <c r="M52" s="407"/>
      <c r="N52" s="407"/>
      <c r="O52" s="407"/>
      <c r="P52" s="408"/>
      <c r="Q52" s="409"/>
      <c r="R52" s="410"/>
      <c r="S52" s="410"/>
      <c r="T52" s="410"/>
      <c r="U52" s="410"/>
      <c r="V52" s="410"/>
      <c r="W52" s="410"/>
      <c r="X52" s="411"/>
      <c r="Y52" s="406" t="s">
        <v>86</v>
      </c>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t="s">
        <v>1046</v>
      </c>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customHeight="1">
      <c r="B54" s="592">
        <v>21</v>
      </c>
      <c r="C54" s="532"/>
      <c r="D54" s="406" t="s">
        <v>1058</v>
      </c>
      <c r="E54" s="407"/>
      <c r="F54" s="407"/>
      <c r="G54" s="407"/>
      <c r="H54" s="407"/>
      <c r="I54" s="407"/>
      <c r="J54" s="407"/>
      <c r="K54" s="407"/>
      <c r="L54" s="407"/>
      <c r="M54" s="407"/>
      <c r="N54" s="407"/>
      <c r="O54" s="407"/>
      <c r="P54" s="408"/>
      <c r="Q54" s="409" t="s">
        <v>91</v>
      </c>
      <c r="R54" s="410"/>
      <c r="S54" s="410"/>
      <c r="T54" s="410"/>
      <c r="U54" s="410"/>
      <c r="V54" s="410"/>
      <c r="W54" s="410"/>
      <c r="X54" s="411"/>
      <c r="Y54" s="406" t="s">
        <v>86</v>
      </c>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t="s">
        <v>1046</v>
      </c>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customHeight="1">
      <c r="B56" s="592">
        <v>22</v>
      </c>
      <c r="C56" s="532"/>
      <c r="D56" s="406" t="s">
        <v>1059</v>
      </c>
      <c r="E56" s="407"/>
      <c r="F56" s="407"/>
      <c r="G56" s="407"/>
      <c r="H56" s="407"/>
      <c r="I56" s="407"/>
      <c r="J56" s="407"/>
      <c r="K56" s="407"/>
      <c r="L56" s="407"/>
      <c r="M56" s="407"/>
      <c r="N56" s="407"/>
      <c r="O56" s="407"/>
      <c r="P56" s="408"/>
      <c r="Q56" s="409" t="s">
        <v>91</v>
      </c>
      <c r="R56" s="410"/>
      <c r="S56" s="410"/>
      <c r="T56" s="410"/>
      <c r="U56" s="410"/>
      <c r="V56" s="410"/>
      <c r="W56" s="410"/>
      <c r="X56" s="411"/>
      <c r="Y56" s="406" t="s">
        <v>86</v>
      </c>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31.5"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t="s">
        <v>1046</v>
      </c>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customHeight="1">
      <c r="B58" s="592">
        <v>23</v>
      </c>
      <c r="C58" s="532"/>
      <c r="D58" s="406" t="s">
        <v>1136</v>
      </c>
      <c r="E58" s="407"/>
      <c r="F58" s="407"/>
      <c r="G58" s="407"/>
      <c r="H58" s="407"/>
      <c r="I58" s="407"/>
      <c r="J58" s="407"/>
      <c r="K58" s="407"/>
      <c r="L58" s="407"/>
      <c r="M58" s="407"/>
      <c r="N58" s="407"/>
      <c r="O58" s="407"/>
      <c r="P58" s="408"/>
      <c r="Q58" s="409"/>
      <c r="R58" s="410"/>
      <c r="S58" s="410"/>
      <c r="T58" s="410"/>
      <c r="U58" s="410"/>
      <c r="V58" s="410"/>
      <c r="W58" s="410"/>
      <c r="X58" s="411"/>
      <c r="Y58" s="406" t="s">
        <v>24</v>
      </c>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t="s">
        <v>1040</v>
      </c>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customHeight="1">
      <c r="B60" s="592">
        <v>24</v>
      </c>
      <c r="C60" s="532"/>
      <c r="D60" s="406" t="s">
        <v>1068</v>
      </c>
      <c r="E60" s="407"/>
      <c r="F60" s="407"/>
      <c r="G60" s="407"/>
      <c r="H60" s="407"/>
      <c r="I60" s="407"/>
      <c r="J60" s="407"/>
      <c r="K60" s="407"/>
      <c r="L60" s="407"/>
      <c r="M60" s="407"/>
      <c r="N60" s="407"/>
      <c r="O60" s="407"/>
      <c r="P60" s="408"/>
      <c r="Q60" s="409" t="s">
        <v>91</v>
      </c>
      <c r="R60" s="410"/>
      <c r="S60" s="410"/>
      <c r="T60" s="410"/>
      <c r="U60" s="410"/>
      <c r="V60" s="410"/>
      <c r="W60" s="410"/>
      <c r="X60" s="411"/>
      <c r="Y60" s="406" t="s">
        <v>990</v>
      </c>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63.75"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t="s">
        <v>1050</v>
      </c>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5.5" customHeight="1">
      <c r="B62" s="592">
        <v>25</v>
      </c>
      <c r="C62" s="532"/>
      <c r="D62" s="406" t="s">
        <v>1045</v>
      </c>
      <c r="E62" s="407"/>
      <c r="F62" s="407"/>
      <c r="G62" s="407"/>
      <c r="H62" s="407"/>
      <c r="I62" s="407"/>
      <c r="J62" s="407"/>
      <c r="K62" s="407"/>
      <c r="L62" s="407"/>
      <c r="M62" s="407"/>
      <c r="N62" s="407"/>
      <c r="O62" s="407"/>
      <c r="P62" s="408"/>
      <c r="Q62" s="409"/>
      <c r="R62" s="410"/>
      <c r="S62" s="410"/>
      <c r="T62" s="410"/>
      <c r="U62" s="410"/>
      <c r="V62" s="410"/>
      <c r="W62" s="410"/>
      <c r="X62" s="411"/>
      <c r="Y62" s="406" t="s">
        <v>24</v>
      </c>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5.25" customHeight="1" thickBo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t="s">
        <v>1040</v>
      </c>
      <c r="Z63" s="413"/>
      <c r="AA63" s="413"/>
      <c r="AB63" s="414"/>
      <c r="AC63" s="412"/>
      <c r="AD63" s="413"/>
      <c r="AE63" s="413"/>
      <c r="AF63" s="414"/>
      <c r="AG63" s="412"/>
      <c r="AH63" s="413"/>
      <c r="AI63" s="413"/>
      <c r="AJ63" s="414"/>
      <c r="AK63" s="412"/>
      <c r="AL63" s="413"/>
      <c r="AM63" s="413"/>
      <c r="AN63" s="414"/>
      <c r="AO63" s="545"/>
      <c r="AP63" s="556"/>
      <c r="AQ63" s="587"/>
      <c r="AR63" s="589"/>
      <c r="AS63" s="591"/>
      <c r="AV63" s="1"/>
      <c r="BE63"/>
    </row>
    <row r="64" spans="2:57" ht="22.5" hidden="1" customHeight="1">
      <c r="B64" s="592">
        <v>26</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t="s">
        <v>567</v>
      </c>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27</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28</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63.7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29</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c r="B71" s="592"/>
      <c r="C71" s="532"/>
      <c r="D71" s="412"/>
      <c r="E71" s="413"/>
      <c r="F71" s="413"/>
      <c r="G71" s="413"/>
      <c r="H71" s="413"/>
      <c r="I71" s="413"/>
      <c r="J71" s="413"/>
      <c r="K71" s="413"/>
      <c r="L71" s="413"/>
      <c r="M71" s="413"/>
      <c r="N71" s="413"/>
      <c r="O71" s="413"/>
      <c r="P71" s="414"/>
      <c r="Q71" s="412"/>
      <c r="R71" s="413"/>
      <c r="S71" s="413"/>
      <c r="T71" s="413"/>
      <c r="U71" s="413"/>
      <c r="V71" s="413"/>
      <c r="W71" s="413"/>
      <c r="X71" s="414"/>
      <c r="Y71" s="412"/>
      <c r="Z71" s="413"/>
      <c r="AA71" s="413"/>
      <c r="AB71" s="414"/>
      <c r="AC71" s="412"/>
      <c r="AD71" s="413"/>
      <c r="AE71" s="413"/>
      <c r="AF71" s="414"/>
      <c r="AG71" s="412"/>
      <c r="AH71" s="413"/>
      <c r="AI71" s="413"/>
      <c r="AJ71" s="414"/>
      <c r="AK71" s="412"/>
      <c r="AL71" s="413"/>
      <c r="AM71" s="413"/>
      <c r="AN71" s="414"/>
      <c r="AO71" s="545"/>
      <c r="AP71" s="556"/>
      <c r="AQ71" s="587"/>
      <c r="AR71" s="589"/>
      <c r="AS71" s="591"/>
      <c r="BE71"/>
    </row>
    <row r="72" spans="2:57" ht="22.5" hidden="1" customHeight="1">
      <c r="B72" s="592">
        <v>30</v>
      </c>
      <c r="C72" s="532"/>
      <c r="D72" s="406"/>
      <c r="E72" s="407"/>
      <c r="F72" s="407"/>
      <c r="G72" s="407"/>
      <c r="H72" s="407"/>
      <c r="I72" s="407"/>
      <c r="J72" s="407"/>
      <c r="K72" s="407"/>
      <c r="L72" s="407"/>
      <c r="M72" s="407"/>
      <c r="N72" s="407"/>
      <c r="O72" s="407"/>
      <c r="P72" s="408"/>
      <c r="Q72" s="409"/>
      <c r="R72" s="410"/>
      <c r="S72" s="410"/>
      <c r="T72" s="410"/>
      <c r="U72" s="410"/>
      <c r="V72" s="410"/>
      <c r="W72" s="410"/>
      <c r="X72" s="411"/>
      <c r="Y72" s="406"/>
      <c r="Z72" s="407"/>
      <c r="AA72" s="407"/>
      <c r="AB72" s="408"/>
      <c r="AC72" s="406"/>
      <c r="AD72" s="407"/>
      <c r="AE72" s="407"/>
      <c r="AF72" s="408"/>
      <c r="AG72" s="406"/>
      <c r="AH72" s="407"/>
      <c r="AI72" s="407"/>
      <c r="AJ72" s="408"/>
      <c r="AK72" s="406"/>
      <c r="AL72" s="407"/>
      <c r="AM72" s="407"/>
      <c r="AN72" s="408"/>
      <c r="AO72" s="542"/>
      <c r="AP72" s="554"/>
      <c r="AQ72" s="586"/>
      <c r="AR72" s="588"/>
      <c r="AS72" s="590"/>
      <c r="BE72"/>
    </row>
    <row r="73" spans="2:57" ht="31.5" hidden="1" customHeight="1">
      <c r="B73" s="592"/>
      <c r="C73" s="532"/>
      <c r="D73" s="412"/>
      <c r="E73" s="413"/>
      <c r="F73" s="413"/>
      <c r="G73" s="413"/>
      <c r="H73" s="413"/>
      <c r="I73" s="413"/>
      <c r="J73" s="413"/>
      <c r="K73" s="413"/>
      <c r="L73" s="413"/>
      <c r="M73" s="413"/>
      <c r="N73" s="413"/>
      <c r="O73" s="413"/>
      <c r="P73" s="414"/>
      <c r="Q73" s="412"/>
      <c r="R73" s="413"/>
      <c r="S73" s="413"/>
      <c r="T73" s="413"/>
      <c r="U73" s="413"/>
      <c r="V73" s="413"/>
      <c r="W73" s="413"/>
      <c r="X73" s="414"/>
      <c r="Y73" s="412"/>
      <c r="Z73" s="413"/>
      <c r="AA73" s="413"/>
      <c r="AB73" s="414"/>
      <c r="AC73" s="412"/>
      <c r="AD73" s="413"/>
      <c r="AE73" s="413"/>
      <c r="AF73" s="414"/>
      <c r="AG73" s="412"/>
      <c r="AH73" s="413"/>
      <c r="AI73" s="413"/>
      <c r="AJ73" s="414"/>
      <c r="AK73" s="412"/>
      <c r="AL73" s="413"/>
      <c r="AM73" s="413"/>
      <c r="AN73" s="414"/>
      <c r="AO73" s="545"/>
      <c r="AP73" s="556"/>
      <c r="AQ73" s="587"/>
      <c r="AR73" s="589"/>
      <c r="AS73" s="591"/>
      <c r="BE73"/>
    </row>
    <row r="74" spans="2:57" ht="22.5" hidden="1" customHeight="1">
      <c r="B74" s="592">
        <v>31</v>
      </c>
      <c r="C74" s="532"/>
      <c r="D74" s="406"/>
      <c r="E74" s="407"/>
      <c r="F74" s="407"/>
      <c r="G74" s="407"/>
      <c r="H74" s="407"/>
      <c r="I74" s="407"/>
      <c r="J74" s="407"/>
      <c r="K74" s="407"/>
      <c r="L74" s="407"/>
      <c r="M74" s="407"/>
      <c r="N74" s="407"/>
      <c r="O74" s="407"/>
      <c r="P74" s="408"/>
      <c r="Q74" s="409"/>
      <c r="R74" s="410"/>
      <c r="S74" s="410"/>
      <c r="T74" s="410"/>
      <c r="U74" s="410"/>
      <c r="V74" s="410"/>
      <c r="W74" s="410"/>
      <c r="X74" s="411"/>
      <c r="Y74" s="406"/>
      <c r="Z74" s="407"/>
      <c r="AA74" s="407"/>
      <c r="AB74" s="408"/>
      <c r="AC74" s="406"/>
      <c r="AD74" s="407"/>
      <c r="AE74" s="407"/>
      <c r="AF74" s="408"/>
      <c r="AG74" s="406"/>
      <c r="AH74" s="407"/>
      <c r="AI74" s="407"/>
      <c r="AJ74" s="408"/>
      <c r="AK74" s="406"/>
      <c r="AL74" s="407"/>
      <c r="AM74" s="407"/>
      <c r="AN74" s="408"/>
      <c r="AO74" s="542"/>
      <c r="AP74" s="554"/>
      <c r="AQ74" s="586"/>
      <c r="AR74" s="588"/>
      <c r="AS74" s="590"/>
      <c r="BE74"/>
    </row>
    <row r="75" spans="2:57" ht="31.5" hidden="1" customHeight="1">
      <c r="B75" s="592"/>
      <c r="C75" s="532"/>
      <c r="D75" s="412"/>
      <c r="E75" s="413"/>
      <c r="F75" s="413"/>
      <c r="G75" s="413"/>
      <c r="H75" s="413"/>
      <c r="I75" s="413"/>
      <c r="J75" s="413"/>
      <c r="K75" s="413"/>
      <c r="L75" s="413"/>
      <c r="M75" s="413"/>
      <c r="N75" s="413"/>
      <c r="O75" s="413"/>
      <c r="P75" s="414"/>
      <c r="Q75" s="412"/>
      <c r="R75" s="413"/>
      <c r="S75" s="413"/>
      <c r="T75" s="413"/>
      <c r="U75" s="413"/>
      <c r="V75" s="413"/>
      <c r="W75" s="413"/>
      <c r="X75" s="414"/>
      <c r="Y75" s="412"/>
      <c r="Z75" s="413"/>
      <c r="AA75" s="413"/>
      <c r="AB75" s="414"/>
      <c r="AC75" s="412"/>
      <c r="AD75" s="413"/>
      <c r="AE75" s="413"/>
      <c r="AF75" s="414"/>
      <c r="AG75" s="412"/>
      <c r="AH75" s="413"/>
      <c r="AI75" s="413"/>
      <c r="AJ75" s="414"/>
      <c r="AK75" s="412"/>
      <c r="AL75" s="413"/>
      <c r="AM75" s="413"/>
      <c r="AN75" s="414"/>
      <c r="AO75" s="545"/>
      <c r="AP75" s="556"/>
      <c r="AQ75" s="587"/>
      <c r="AR75" s="589"/>
      <c r="AS75" s="591"/>
      <c r="BE75"/>
    </row>
    <row r="76" spans="2:57" ht="22.5" hidden="1" customHeight="1">
      <c r="B76" s="592">
        <v>32</v>
      </c>
      <c r="C76" s="532"/>
      <c r="D76" s="406"/>
      <c r="E76" s="407"/>
      <c r="F76" s="407"/>
      <c r="G76" s="407"/>
      <c r="H76" s="407"/>
      <c r="I76" s="407"/>
      <c r="J76" s="407"/>
      <c r="K76" s="407"/>
      <c r="L76" s="407"/>
      <c r="M76" s="407"/>
      <c r="N76" s="407"/>
      <c r="O76" s="407"/>
      <c r="P76" s="408"/>
      <c r="Q76" s="409"/>
      <c r="R76" s="410"/>
      <c r="S76" s="410"/>
      <c r="T76" s="410"/>
      <c r="U76" s="410"/>
      <c r="V76" s="410"/>
      <c r="W76" s="410"/>
      <c r="X76" s="411"/>
      <c r="Y76" s="406"/>
      <c r="Z76" s="407"/>
      <c r="AA76" s="407"/>
      <c r="AB76" s="408"/>
      <c r="AC76" s="406"/>
      <c r="AD76" s="407"/>
      <c r="AE76" s="407"/>
      <c r="AF76" s="408"/>
      <c r="AG76" s="406"/>
      <c r="AH76" s="407"/>
      <c r="AI76" s="407"/>
      <c r="AJ76" s="408"/>
      <c r="AK76" s="406"/>
      <c r="AL76" s="407"/>
      <c r="AM76" s="407"/>
      <c r="AN76" s="408"/>
      <c r="AO76" s="542"/>
      <c r="AP76" s="554"/>
      <c r="AQ76" s="586"/>
      <c r="AR76" s="588"/>
      <c r="AS76" s="590"/>
      <c r="BE76"/>
    </row>
    <row r="77" spans="2:57" ht="31.5" hidden="1" customHeight="1">
      <c r="B77" s="592"/>
      <c r="C77" s="532"/>
      <c r="D77" s="412"/>
      <c r="E77" s="413"/>
      <c r="F77" s="413"/>
      <c r="G77" s="413"/>
      <c r="H77" s="413"/>
      <c r="I77" s="413"/>
      <c r="J77" s="413"/>
      <c r="K77" s="413"/>
      <c r="L77" s="413"/>
      <c r="M77" s="413"/>
      <c r="N77" s="413"/>
      <c r="O77" s="413"/>
      <c r="P77" s="414"/>
      <c r="Q77" s="412"/>
      <c r="R77" s="413"/>
      <c r="S77" s="413"/>
      <c r="T77" s="413"/>
      <c r="U77" s="413"/>
      <c r="V77" s="413"/>
      <c r="W77" s="413"/>
      <c r="X77" s="414"/>
      <c r="Y77" s="412"/>
      <c r="Z77" s="413"/>
      <c r="AA77" s="413"/>
      <c r="AB77" s="414"/>
      <c r="AC77" s="412"/>
      <c r="AD77" s="413"/>
      <c r="AE77" s="413"/>
      <c r="AF77" s="414"/>
      <c r="AG77" s="412"/>
      <c r="AH77" s="413"/>
      <c r="AI77" s="413"/>
      <c r="AJ77" s="414"/>
      <c r="AK77" s="412"/>
      <c r="AL77" s="413"/>
      <c r="AM77" s="413"/>
      <c r="AN77" s="414"/>
      <c r="AO77" s="545"/>
      <c r="AP77" s="556"/>
      <c r="AQ77" s="587"/>
      <c r="AR77" s="589"/>
      <c r="AS77" s="591"/>
      <c r="BE77"/>
    </row>
    <row r="78" spans="2:57" ht="22.5" hidden="1" customHeight="1">
      <c r="B78" s="592">
        <v>33</v>
      </c>
      <c r="C78" s="532"/>
      <c r="D78" s="406"/>
      <c r="E78" s="407"/>
      <c r="F78" s="407"/>
      <c r="G78" s="407"/>
      <c r="H78" s="407"/>
      <c r="I78" s="407"/>
      <c r="J78" s="407"/>
      <c r="K78" s="407"/>
      <c r="L78" s="407"/>
      <c r="M78" s="407"/>
      <c r="N78" s="407"/>
      <c r="O78" s="407"/>
      <c r="P78" s="408"/>
      <c r="Q78" s="409"/>
      <c r="R78" s="410"/>
      <c r="S78" s="410"/>
      <c r="T78" s="410"/>
      <c r="U78" s="410"/>
      <c r="V78" s="410"/>
      <c r="W78" s="410"/>
      <c r="X78" s="411"/>
      <c r="Y78" s="406"/>
      <c r="Z78" s="407"/>
      <c r="AA78" s="407"/>
      <c r="AB78" s="408"/>
      <c r="AC78" s="406"/>
      <c r="AD78" s="407"/>
      <c r="AE78" s="407"/>
      <c r="AF78" s="408"/>
      <c r="AG78" s="406"/>
      <c r="AH78" s="407"/>
      <c r="AI78" s="407"/>
      <c r="AJ78" s="408"/>
      <c r="AK78" s="406"/>
      <c r="AL78" s="407"/>
      <c r="AM78" s="407"/>
      <c r="AN78" s="408"/>
      <c r="AO78" s="542"/>
      <c r="AP78" s="554"/>
      <c r="AQ78" s="586"/>
      <c r="AR78" s="588"/>
      <c r="AS78" s="590"/>
      <c r="BE78"/>
    </row>
    <row r="79" spans="2:57" ht="31.5" hidden="1" customHeight="1">
      <c r="B79" s="592"/>
      <c r="C79" s="532"/>
      <c r="D79" s="412"/>
      <c r="E79" s="413"/>
      <c r="F79" s="413"/>
      <c r="G79" s="413"/>
      <c r="H79" s="413"/>
      <c r="I79" s="413"/>
      <c r="J79" s="413"/>
      <c r="K79" s="413"/>
      <c r="L79" s="413"/>
      <c r="M79" s="413"/>
      <c r="N79" s="413"/>
      <c r="O79" s="413"/>
      <c r="P79" s="414"/>
      <c r="Q79" s="412"/>
      <c r="R79" s="413"/>
      <c r="S79" s="413"/>
      <c r="T79" s="413"/>
      <c r="U79" s="413"/>
      <c r="V79" s="413"/>
      <c r="W79" s="413"/>
      <c r="X79" s="414"/>
      <c r="Y79" s="412"/>
      <c r="Z79" s="413"/>
      <c r="AA79" s="413"/>
      <c r="AB79" s="414"/>
      <c r="AC79" s="412"/>
      <c r="AD79" s="413"/>
      <c r="AE79" s="413"/>
      <c r="AF79" s="414"/>
      <c r="AG79" s="412"/>
      <c r="AH79" s="413"/>
      <c r="AI79" s="413"/>
      <c r="AJ79" s="414"/>
      <c r="AK79" s="412"/>
      <c r="AL79" s="413"/>
      <c r="AM79" s="413"/>
      <c r="AN79" s="414"/>
      <c r="AO79" s="545"/>
      <c r="AP79" s="556"/>
      <c r="AQ79" s="587"/>
      <c r="AR79" s="589"/>
      <c r="AS79" s="591"/>
      <c r="BE79"/>
    </row>
    <row r="80" spans="2:57" ht="22.5" hidden="1" customHeight="1">
      <c r="B80" s="592">
        <v>34</v>
      </c>
      <c r="C80" s="532"/>
      <c r="D80" s="406"/>
      <c r="E80" s="407"/>
      <c r="F80" s="407"/>
      <c r="G80" s="407"/>
      <c r="H80" s="407"/>
      <c r="I80" s="407"/>
      <c r="J80" s="407"/>
      <c r="K80" s="407"/>
      <c r="L80" s="407"/>
      <c r="M80" s="407"/>
      <c r="N80" s="407"/>
      <c r="O80" s="407"/>
      <c r="P80" s="408"/>
      <c r="Q80" s="409"/>
      <c r="R80" s="410"/>
      <c r="S80" s="410"/>
      <c r="T80" s="410"/>
      <c r="U80" s="410"/>
      <c r="V80" s="410"/>
      <c r="W80" s="410"/>
      <c r="X80" s="411"/>
      <c r="Y80" s="406"/>
      <c r="Z80" s="407"/>
      <c r="AA80" s="407"/>
      <c r="AB80" s="408"/>
      <c r="AC80" s="406"/>
      <c r="AD80" s="407"/>
      <c r="AE80" s="407"/>
      <c r="AF80" s="408"/>
      <c r="AG80" s="406"/>
      <c r="AH80" s="407"/>
      <c r="AI80" s="407"/>
      <c r="AJ80" s="408"/>
      <c r="AK80" s="406"/>
      <c r="AL80" s="407"/>
      <c r="AM80" s="407"/>
      <c r="AN80" s="408"/>
      <c r="AO80" s="542"/>
      <c r="AP80" s="554"/>
      <c r="AQ80" s="586"/>
      <c r="AR80" s="588"/>
      <c r="AS80" s="590"/>
      <c r="BE80"/>
    </row>
    <row r="81" spans="2:57" ht="31.5" hidden="1" customHeight="1">
      <c r="B81" s="592"/>
      <c r="C81" s="532"/>
      <c r="D81" s="412"/>
      <c r="E81" s="413"/>
      <c r="F81" s="413"/>
      <c r="G81" s="413"/>
      <c r="H81" s="413"/>
      <c r="I81" s="413"/>
      <c r="J81" s="413"/>
      <c r="K81" s="413"/>
      <c r="L81" s="413"/>
      <c r="M81" s="413"/>
      <c r="N81" s="413"/>
      <c r="O81" s="413"/>
      <c r="P81" s="414"/>
      <c r="Q81" s="412"/>
      <c r="R81" s="413"/>
      <c r="S81" s="413"/>
      <c r="T81" s="413"/>
      <c r="U81" s="413"/>
      <c r="V81" s="413"/>
      <c r="W81" s="413"/>
      <c r="X81" s="414"/>
      <c r="Y81" s="412"/>
      <c r="Z81" s="413"/>
      <c r="AA81" s="413"/>
      <c r="AB81" s="414"/>
      <c r="AC81" s="412"/>
      <c r="AD81" s="413"/>
      <c r="AE81" s="413"/>
      <c r="AF81" s="414"/>
      <c r="AG81" s="412"/>
      <c r="AH81" s="413"/>
      <c r="AI81" s="413"/>
      <c r="AJ81" s="414"/>
      <c r="AK81" s="412"/>
      <c r="AL81" s="413"/>
      <c r="AM81" s="413"/>
      <c r="AN81" s="414"/>
      <c r="AO81" s="545"/>
      <c r="AP81" s="556"/>
      <c r="AQ81" s="587"/>
      <c r="AR81" s="589"/>
      <c r="AS81" s="591"/>
      <c r="BE81"/>
    </row>
    <row r="82" spans="2:57" ht="22.5" hidden="1" customHeight="1">
      <c r="B82" s="592">
        <v>35</v>
      </c>
      <c r="C82" s="532"/>
      <c r="D82" s="406"/>
      <c r="E82" s="407"/>
      <c r="F82" s="407"/>
      <c r="G82" s="407"/>
      <c r="H82" s="407"/>
      <c r="I82" s="407"/>
      <c r="J82" s="407"/>
      <c r="K82" s="407"/>
      <c r="L82" s="407"/>
      <c r="M82" s="407"/>
      <c r="N82" s="407"/>
      <c r="O82" s="407"/>
      <c r="P82" s="408"/>
      <c r="Q82" s="409"/>
      <c r="R82" s="410"/>
      <c r="S82" s="410"/>
      <c r="T82" s="410"/>
      <c r="U82" s="410"/>
      <c r="V82" s="410"/>
      <c r="W82" s="410"/>
      <c r="X82" s="411"/>
      <c r="Y82" s="406"/>
      <c r="Z82" s="407"/>
      <c r="AA82" s="407"/>
      <c r="AB82" s="408"/>
      <c r="AC82" s="406"/>
      <c r="AD82" s="407"/>
      <c r="AE82" s="407"/>
      <c r="AF82" s="408"/>
      <c r="AG82" s="406"/>
      <c r="AH82" s="407"/>
      <c r="AI82" s="407"/>
      <c r="AJ82" s="408"/>
      <c r="AK82" s="406"/>
      <c r="AL82" s="407"/>
      <c r="AM82" s="407"/>
      <c r="AN82" s="408"/>
      <c r="AO82" s="542"/>
      <c r="AP82" s="554"/>
      <c r="AQ82" s="586"/>
      <c r="AR82" s="588"/>
      <c r="AS82" s="590"/>
      <c r="BE82"/>
    </row>
    <row r="83" spans="2:57" ht="31.5" hidden="1" customHeight="1" thickBot="1">
      <c r="B83" s="592"/>
      <c r="C83" s="532"/>
      <c r="D83" s="581"/>
      <c r="E83" s="582"/>
      <c r="F83" s="582"/>
      <c r="G83" s="582"/>
      <c r="H83" s="582"/>
      <c r="I83" s="582"/>
      <c r="J83" s="582"/>
      <c r="K83" s="582"/>
      <c r="L83" s="582"/>
      <c r="M83" s="582"/>
      <c r="N83" s="582"/>
      <c r="O83" s="582"/>
      <c r="P83" s="583"/>
      <c r="Q83" s="412"/>
      <c r="R83" s="413"/>
      <c r="S83" s="413"/>
      <c r="T83" s="413"/>
      <c r="U83" s="413"/>
      <c r="V83" s="413"/>
      <c r="W83" s="413"/>
      <c r="X83" s="414"/>
      <c r="Y83" s="581"/>
      <c r="Z83" s="582"/>
      <c r="AA83" s="582"/>
      <c r="AB83" s="583"/>
      <c r="AC83" s="581"/>
      <c r="AD83" s="582"/>
      <c r="AE83" s="582"/>
      <c r="AF83" s="583"/>
      <c r="AG83" s="581"/>
      <c r="AH83" s="582"/>
      <c r="AI83" s="582"/>
      <c r="AJ83" s="583"/>
      <c r="AK83" s="581"/>
      <c r="AL83" s="582"/>
      <c r="AM83" s="582"/>
      <c r="AN83" s="583"/>
      <c r="AO83" s="481"/>
      <c r="AP83" s="606"/>
      <c r="AQ83" s="607"/>
      <c r="AR83" s="608"/>
      <c r="AS83" s="609"/>
      <c r="BE83"/>
    </row>
    <row r="84" spans="2:57" ht="46.5" hidden="1" customHeight="1" thickBot="1">
      <c r="B84" s="612" t="s">
        <v>33</v>
      </c>
      <c r="C84" s="613"/>
      <c r="D84" s="613"/>
      <c r="E84" s="614"/>
      <c r="F84" s="615" t="s">
        <v>2</v>
      </c>
      <c r="G84" s="613"/>
      <c r="H84" s="613"/>
      <c r="I84" s="613"/>
      <c r="J84" s="613"/>
      <c r="K84" s="613"/>
      <c r="L84" s="613"/>
      <c r="M84" s="613"/>
      <c r="N84" s="613"/>
      <c r="O84" s="613"/>
      <c r="P84" s="613"/>
      <c r="Q84" s="613"/>
      <c r="R84" s="613"/>
      <c r="S84" s="613"/>
      <c r="T84" s="613"/>
      <c r="U84" s="614"/>
      <c r="V84" s="615" t="s">
        <v>3</v>
      </c>
      <c r="W84" s="613"/>
      <c r="X84" s="614"/>
      <c r="Y84" s="615" t="s">
        <v>34</v>
      </c>
      <c r="Z84" s="613"/>
      <c r="AA84" s="614"/>
      <c r="AB84" s="615" t="s">
        <v>35</v>
      </c>
      <c r="AC84" s="613"/>
      <c r="AD84" s="613"/>
      <c r="AE84" s="613"/>
      <c r="AF84" s="613"/>
      <c r="AG84" s="613"/>
      <c r="AH84" s="613"/>
      <c r="AI84" s="613"/>
      <c r="AJ84" s="613"/>
      <c r="AK84" s="613"/>
      <c r="AL84" s="613"/>
      <c r="AM84" s="613"/>
      <c r="AN84" s="613"/>
      <c r="AO84" s="613"/>
      <c r="AP84" s="613"/>
      <c r="AQ84" s="613"/>
      <c r="AR84" s="613"/>
      <c r="AS84" s="616"/>
      <c r="BE84"/>
    </row>
    <row r="85" spans="2:57" ht="46.5" hidden="1" customHeight="1">
      <c r="B85" s="617" t="s">
        <v>567</v>
      </c>
      <c r="C85" s="618"/>
      <c r="D85" s="618"/>
      <c r="E85" s="619"/>
      <c r="F85" s="620"/>
      <c r="G85" s="618"/>
      <c r="H85" s="618"/>
      <c r="I85" s="618"/>
      <c r="J85" s="618"/>
      <c r="K85" s="618"/>
      <c r="L85" s="618"/>
      <c r="M85" s="618"/>
      <c r="N85" s="618"/>
      <c r="O85" s="618"/>
      <c r="P85" s="618"/>
      <c r="Q85" s="618"/>
      <c r="R85" s="618"/>
      <c r="S85" s="618"/>
      <c r="T85" s="618"/>
      <c r="U85" s="619"/>
      <c r="V85" s="620"/>
      <c r="W85" s="618"/>
      <c r="X85" s="619"/>
      <c r="Y85" s="620"/>
      <c r="Z85" s="618"/>
      <c r="AA85" s="619"/>
      <c r="AB85" s="620"/>
      <c r="AC85" s="618"/>
      <c r="AD85" s="618"/>
      <c r="AE85" s="618"/>
      <c r="AF85" s="618"/>
      <c r="AG85" s="618"/>
      <c r="AH85" s="618"/>
      <c r="AI85" s="618"/>
      <c r="AJ85" s="618"/>
      <c r="AK85" s="618"/>
      <c r="AL85" s="618"/>
      <c r="AM85" s="618"/>
      <c r="AN85" s="618"/>
      <c r="AO85" s="618"/>
      <c r="AP85" s="618"/>
      <c r="AQ85" s="618"/>
      <c r="AR85" s="618"/>
      <c r="AS85" s="621"/>
      <c r="BE85"/>
    </row>
    <row r="86" spans="2:57" ht="46.5" hidden="1" customHeight="1">
      <c r="B86" s="622"/>
      <c r="C86" s="623"/>
      <c r="D86" s="623"/>
      <c r="E86" s="624"/>
      <c r="F86" s="625"/>
      <c r="G86" s="623"/>
      <c r="H86" s="623"/>
      <c r="I86" s="623"/>
      <c r="J86" s="623"/>
      <c r="K86" s="623"/>
      <c r="L86" s="623"/>
      <c r="M86" s="623"/>
      <c r="N86" s="623"/>
      <c r="O86" s="623"/>
      <c r="P86" s="623"/>
      <c r="Q86" s="623"/>
      <c r="R86" s="623"/>
      <c r="S86" s="623"/>
      <c r="T86" s="623"/>
      <c r="U86" s="624"/>
      <c r="V86" s="625"/>
      <c r="W86" s="623"/>
      <c r="X86" s="624"/>
      <c r="Y86" s="625"/>
      <c r="Z86" s="623"/>
      <c r="AA86" s="624"/>
      <c r="AB86" s="625"/>
      <c r="AC86" s="623"/>
      <c r="AD86" s="623"/>
      <c r="AE86" s="623"/>
      <c r="AF86" s="623"/>
      <c r="AG86" s="623"/>
      <c r="AH86" s="623"/>
      <c r="AI86" s="623"/>
      <c r="AJ86" s="623"/>
      <c r="AK86" s="623"/>
      <c r="AL86" s="623"/>
      <c r="AM86" s="623"/>
      <c r="AN86" s="623"/>
      <c r="AO86" s="623"/>
      <c r="AP86" s="623"/>
      <c r="AQ86" s="623"/>
      <c r="AR86" s="623"/>
      <c r="AS86" s="626"/>
      <c r="BE86"/>
    </row>
    <row r="87" spans="2:57" ht="46.5" hidden="1" customHeight="1" thickBot="1">
      <c r="B87" s="622"/>
      <c r="C87" s="623"/>
      <c r="D87" s="623"/>
      <c r="E87" s="624"/>
      <c r="F87" s="625"/>
      <c r="G87" s="623"/>
      <c r="H87" s="623"/>
      <c r="I87" s="623"/>
      <c r="J87" s="623"/>
      <c r="K87" s="623"/>
      <c r="L87" s="623"/>
      <c r="M87" s="623"/>
      <c r="N87" s="623"/>
      <c r="O87" s="623"/>
      <c r="P87" s="623"/>
      <c r="Q87" s="623"/>
      <c r="R87" s="623"/>
      <c r="S87" s="623"/>
      <c r="T87" s="623"/>
      <c r="U87" s="624"/>
      <c r="V87" s="625"/>
      <c r="W87" s="623"/>
      <c r="X87" s="624"/>
      <c r="Y87" s="625"/>
      <c r="Z87" s="623"/>
      <c r="AA87" s="624"/>
      <c r="AB87" s="625"/>
      <c r="AC87" s="623"/>
      <c r="AD87" s="623"/>
      <c r="AE87" s="623"/>
      <c r="AF87" s="623"/>
      <c r="AG87" s="623"/>
      <c r="AH87" s="623"/>
      <c r="AI87" s="623"/>
      <c r="AJ87" s="623"/>
      <c r="AK87" s="623"/>
      <c r="AL87" s="623"/>
      <c r="AM87" s="623"/>
      <c r="AN87" s="623"/>
      <c r="AO87" s="623"/>
      <c r="AP87" s="623"/>
      <c r="AQ87" s="623"/>
      <c r="AR87" s="623"/>
      <c r="AS87" s="626"/>
      <c r="BE87"/>
    </row>
    <row r="88" spans="2:57" ht="46.5" hidden="1" customHeight="1">
      <c r="B88" s="622"/>
      <c r="C88" s="623"/>
      <c r="D88" s="623"/>
      <c r="E88" s="624"/>
      <c r="F88" s="625"/>
      <c r="G88" s="623"/>
      <c r="H88" s="623"/>
      <c r="I88" s="623"/>
      <c r="J88" s="623"/>
      <c r="K88" s="623"/>
      <c r="L88" s="623"/>
      <c r="M88" s="623"/>
      <c r="N88" s="623"/>
      <c r="O88" s="623"/>
      <c r="P88" s="623"/>
      <c r="Q88" s="623"/>
      <c r="R88" s="623"/>
      <c r="S88" s="623"/>
      <c r="T88" s="623"/>
      <c r="U88" s="624"/>
      <c r="V88" s="625"/>
      <c r="W88" s="623"/>
      <c r="X88" s="624"/>
      <c r="Y88" s="625"/>
      <c r="Z88" s="623"/>
      <c r="AA88" s="624"/>
      <c r="AB88" s="625"/>
      <c r="AC88" s="623"/>
      <c r="AD88" s="623"/>
      <c r="AE88" s="623"/>
      <c r="AF88" s="623"/>
      <c r="AG88" s="623"/>
      <c r="AH88" s="623"/>
      <c r="AI88" s="623"/>
      <c r="AJ88" s="623"/>
      <c r="AK88" s="623"/>
      <c r="AL88" s="623"/>
      <c r="AM88" s="623"/>
      <c r="AN88" s="623"/>
      <c r="AO88" s="623"/>
      <c r="AP88" s="623"/>
      <c r="AQ88" s="623"/>
      <c r="AR88" s="623"/>
      <c r="AS88" s="626"/>
      <c r="BE88"/>
    </row>
    <row r="89" spans="2:57" ht="46.5" hidden="1" customHeight="1">
      <c r="B89" s="622"/>
      <c r="C89" s="623"/>
      <c r="D89" s="623"/>
      <c r="E89" s="624"/>
      <c r="F89" s="625"/>
      <c r="G89" s="623"/>
      <c r="H89" s="623"/>
      <c r="I89" s="623"/>
      <c r="J89" s="623"/>
      <c r="K89" s="623"/>
      <c r="L89" s="623"/>
      <c r="M89" s="623"/>
      <c r="N89" s="623"/>
      <c r="O89" s="623"/>
      <c r="P89" s="623"/>
      <c r="Q89" s="623"/>
      <c r="R89" s="623"/>
      <c r="S89" s="623"/>
      <c r="T89" s="623"/>
      <c r="U89" s="624"/>
      <c r="V89" s="625"/>
      <c r="W89" s="623"/>
      <c r="X89" s="624"/>
      <c r="Y89" s="625"/>
      <c r="Z89" s="623"/>
      <c r="AA89" s="624"/>
      <c r="AB89" s="625"/>
      <c r="AC89" s="623"/>
      <c r="AD89" s="623"/>
      <c r="AE89" s="623"/>
      <c r="AF89" s="623"/>
      <c r="AG89" s="623"/>
      <c r="AH89" s="623"/>
      <c r="AI89" s="623"/>
      <c r="AJ89" s="623"/>
      <c r="AK89" s="623"/>
      <c r="AL89" s="623"/>
      <c r="AM89" s="623"/>
      <c r="AN89" s="623"/>
      <c r="AO89" s="623"/>
      <c r="AP89" s="623"/>
      <c r="AQ89" s="623"/>
      <c r="AR89" s="623"/>
      <c r="AS89" s="626"/>
      <c r="BE89"/>
    </row>
    <row r="90" spans="2:57" ht="46.5" hidden="1" customHeight="1" thickBot="1">
      <c r="B90" s="622"/>
      <c r="C90" s="623"/>
      <c r="D90" s="623"/>
      <c r="E90" s="624"/>
      <c r="F90" s="625"/>
      <c r="G90" s="623"/>
      <c r="H90" s="623"/>
      <c r="I90" s="623"/>
      <c r="J90" s="623"/>
      <c r="K90" s="623"/>
      <c r="L90" s="623"/>
      <c r="M90" s="623"/>
      <c r="N90" s="623"/>
      <c r="O90" s="623"/>
      <c r="P90" s="623"/>
      <c r="Q90" s="623"/>
      <c r="R90" s="623"/>
      <c r="S90" s="623"/>
      <c r="T90" s="623"/>
      <c r="U90" s="624"/>
      <c r="V90" s="625"/>
      <c r="W90" s="623"/>
      <c r="X90" s="624"/>
      <c r="Y90" s="625"/>
      <c r="Z90" s="623"/>
      <c r="AA90" s="624"/>
      <c r="AB90" s="625"/>
      <c r="AC90" s="623"/>
      <c r="AD90" s="623"/>
      <c r="AE90" s="623"/>
      <c r="AF90" s="623"/>
      <c r="AG90" s="623"/>
      <c r="AH90" s="623"/>
      <c r="AI90" s="623"/>
      <c r="AJ90" s="623"/>
      <c r="AK90" s="623"/>
      <c r="AL90" s="623"/>
      <c r="AM90" s="623"/>
      <c r="AN90" s="623"/>
      <c r="AO90" s="623"/>
      <c r="AP90" s="623"/>
      <c r="AQ90" s="623"/>
      <c r="AR90" s="623"/>
      <c r="AS90" s="626"/>
      <c r="BE90"/>
    </row>
    <row r="91" spans="2:57" ht="46.5" customHeight="1">
      <c r="B91" s="612" t="s">
        <v>36</v>
      </c>
      <c r="C91" s="613"/>
      <c r="D91" s="613"/>
      <c r="E91" s="613"/>
      <c r="F91" s="613"/>
      <c r="G91" s="613"/>
      <c r="H91" s="613"/>
      <c r="I91" s="613"/>
      <c r="J91" s="613"/>
      <c r="K91" s="613"/>
      <c r="L91" s="613"/>
      <c r="M91" s="613"/>
      <c r="N91" s="613"/>
      <c r="O91" s="613"/>
      <c r="P91" s="613"/>
      <c r="Q91" s="613"/>
      <c r="R91" s="613"/>
      <c r="S91" s="613"/>
      <c r="T91" s="613"/>
      <c r="U91" s="613"/>
      <c r="V91" s="613"/>
      <c r="W91" s="613"/>
      <c r="X91" s="613"/>
      <c r="Y91" s="613"/>
      <c r="Z91" s="613"/>
      <c r="AA91" s="613"/>
      <c r="AB91" s="613"/>
      <c r="AC91" s="613"/>
      <c r="AD91" s="613"/>
      <c r="AE91" s="613"/>
      <c r="AF91" s="613"/>
      <c r="AG91" s="613"/>
      <c r="AH91" s="613"/>
      <c r="AI91" s="613"/>
      <c r="AJ91" s="613"/>
      <c r="AK91" s="613"/>
      <c r="AL91" s="613"/>
      <c r="AM91" s="613"/>
      <c r="AN91" s="613"/>
      <c r="AO91" s="613"/>
      <c r="AP91" s="613"/>
      <c r="AQ91" s="613"/>
      <c r="AR91" s="613"/>
      <c r="AS91" s="616"/>
      <c r="BE91"/>
    </row>
    <row r="92" spans="2:57" ht="73.5" customHeight="1" thickBot="1">
      <c r="B92" s="630"/>
      <c r="C92" s="631"/>
      <c r="D92" s="631"/>
      <c r="E92" s="631"/>
      <c r="F92" s="631"/>
      <c r="G92" s="631"/>
      <c r="H92" s="631"/>
      <c r="I92" s="631"/>
      <c r="J92" s="631"/>
      <c r="K92" s="631"/>
      <c r="L92" s="631"/>
      <c r="M92" s="631"/>
      <c r="N92" s="631"/>
      <c r="O92" s="631"/>
      <c r="P92" s="631"/>
      <c r="Q92" s="631"/>
      <c r="R92" s="631"/>
      <c r="S92" s="631"/>
      <c r="T92" s="631"/>
      <c r="U92" s="631"/>
      <c r="V92" s="631"/>
      <c r="W92" s="631"/>
      <c r="X92" s="631"/>
      <c r="Y92" s="631"/>
      <c r="Z92" s="631"/>
      <c r="AA92" s="631"/>
      <c r="AB92" s="631"/>
      <c r="AC92" s="631"/>
      <c r="AD92" s="631"/>
      <c r="AE92" s="631"/>
      <c r="AF92" s="631"/>
      <c r="AG92" s="631"/>
      <c r="AH92" s="631"/>
      <c r="AI92" s="631"/>
      <c r="AJ92" s="631"/>
      <c r="AK92" s="631"/>
      <c r="AL92" s="631"/>
      <c r="AM92" s="631"/>
      <c r="AN92" s="631"/>
      <c r="AO92" s="631"/>
      <c r="AP92" s="631"/>
      <c r="AQ92" s="631"/>
      <c r="AR92" s="631"/>
      <c r="AS92" s="632"/>
      <c r="BE92"/>
    </row>
    <row r="93" spans="2:57" ht="22.5" customHeight="1">
      <c r="B93" s="9"/>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c r="AS93" s="14"/>
      <c r="BE93"/>
    </row>
    <row r="94" spans="2:57" ht="46.5" customHeight="1">
      <c r="B94" s="10"/>
      <c r="C94" s="388" t="s">
        <v>44</v>
      </c>
      <c r="D94" s="386"/>
      <c r="E94" s="386"/>
      <c r="F94" s="386"/>
      <c r="G94" s="386"/>
      <c r="H94" s="386"/>
      <c r="I94" s="386"/>
      <c r="J94" s="386"/>
      <c r="K94" s="386"/>
      <c r="L94" s="386"/>
      <c r="M94" s="386"/>
      <c r="N94" s="386"/>
      <c r="O94" s="386"/>
      <c r="P94" s="386"/>
      <c r="Q94" s="386"/>
      <c r="R94" s="386"/>
      <c r="S94" s="386"/>
      <c r="T94" s="386"/>
      <c r="U94" s="386"/>
      <c r="V94" s="386"/>
      <c r="W94" s="387"/>
      <c r="X94" s="406" t="s">
        <v>1706</v>
      </c>
      <c r="Y94" s="407"/>
      <c r="Z94" s="407"/>
      <c r="AA94" s="407"/>
      <c r="AB94" s="407"/>
      <c r="AC94" s="407"/>
      <c r="AD94" s="407"/>
      <c r="AE94" s="407"/>
      <c r="AF94" s="407"/>
      <c r="AG94" s="407"/>
      <c r="AH94" s="407"/>
      <c r="AI94" s="407"/>
      <c r="AJ94" s="407"/>
      <c r="AK94" s="407"/>
      <c r="AL94" s="407"/>
      <c r="AM94" s="407"/>
      <c r="AN94" s="407"/>
      <c r="AO94" s="407"/>
      <c r="AP94" s="407"/>
      <c r="AQ94" s="407"/>
      <c r="AR94" s="408"/>
      <c r="AS94" s="8"/>
      <c r="BE94"/>
    </row>
    <row r="95" spans="2:57" ht="46.5" customHeight="1">
      <c r="B95" s="10"/>
      <c r="C95" s="473" t="s">
        <v>40</v>
      </c>
      <c r="D95" s="438"/>
      <c r="E95" s="438"/>
      <c r="F95" s="438"/>
      <c r="G95" s="438"/>
      <c r="H95" s="438"/>
      <c r="I95" s="449"/>
      <c r="J95" s="473" t="s">
        <v>41</v>
      </c>
      <c r="K95" s="438"/>
      <c r="L95" s="438"/>
      <c r="M95" s="438"/>
      <c r="N95" s="438"/>
      <c r="O95" s="438"/>
      <c r="P95" s="449"/>
      <c r="Q95" s="473" t="s">
        <v>42</v>
      </c>
      <c r="R95" s="438"/>
      <c r="S95" s="438"/>
      <c r="T95" s="438"/>
      <c r="U95" s="438"/>
      <c r="V95" s="438"/>
      <c r="W95" s="449"/>
      <c r="X95" s="473" t="s">
        <v>40</v>
      </c>
      <c r="Y95" s="438"/>
      <c r="Z95" s="438"/>
      <c r="AA95" s="438"/>
      <c r="AB95" s="438"/>
      <c r="AC95" s="438"/>
      <c r="AD95" s="449"/>
      <c r="AE95" s="473" t="s">
        <v>41</v>
      </c>
      <c r="AF95" s="438"/>
      <c r="AG95" s="438"/>
      <c r="AH95" s="438"/>
      <c r="AI95" s="438"/>
      <c r="AJ95" s="438"/>
      <c r="AK95" s="449"/>
      <c r="AL95" s="473" t="s">
        <v>42</v>
      </c>
      <c r="AM95" s="438"/>
      <c r="AN95" s="438"/>
      <c r="AO95" s="438"/>
      <c r="AP95" s="438"/>
      <c r="AQ95" s="438"/>
      <c r="AR95" s="449"/>
      <c r="AS95" s="11"/>
      <c r="BE95"/>
    </row>
    <row r="96" spans="2:57" ht="46.5" customHeight="1">
      <c r="B96" s="10"/>
      <c r="C96" s="517" t="str">
        <f>'Lot Register'!$U$13</f>
        <v>Jan van Wyk</v>
      </c>
      <c r="D96" s="518"/>
      <c r="E96" s="518"/>
      <c r="F96" s="518"/>
      <c r="G96" s="518"/>
      <c r="H96" s="518"/>
      <c r="I96" s="519"/>
      <c r="J96" s="517"/>
      <c r="K96" s="518"/>
      <c r="L96" s="518"/>
      <c r="M96" s="518"/>
      <c r="N96" s="518"/>
      <c r="O96" s="518"/>
      <c r="P96" s="519"/>
      <c r="Q96" s="520"/>
      <c r="R96" s="521"/>
      <c r="S96" s="521"/>
      <c r="T96" s="521"/>
      <c r="U96" s="521"/>
      <c r="V96" s="521"/>
      <c r="W96" s="522"/>
      <c r="X96" s="517" t="str">
        <f>'Lot Register'!$U$12</f>
        <v>TBA</v>
      </c>
      <c r="Y96" s="518"/>
      <c r="Z96" s="518"/>
      <c r="AA96" s="518"/>
      <c r="AB96" s="518"/>
      <c r="AC96" s="518"/>
      <c r="AD96" s="519"/>
      <c r="AE96" s="517"/>
      <c r="AF96" s="518"/>
      <c r="AG96" s="518"/>
      <c r="AH96" s="518"/>
      <c r="AI96" s="518"/>
      <c r="AJ96" s="518"/>
      <c r="AK96" s="519"/>
      <c r="AL96" s="520"/>
      <c r="AM96" s="521"/>
      <c r="AN96" s="521"/>
      <c r="AO96" s="521"/>
      <c r="AP96" s="521"/>
      <c r="AQ96" s="521"/>
      <c r="AR96" s="522"/>
      <c r="AS96" s="8"/>
      <c r="BE96"/>
    </row>
    <row r="97" spans="2:57" ht="22.5" customHeight="1" thickBot="1">
      <c r="B97" s="12"/>
      <c r="C97" s="13"/>
      <c r="D97" s="13"/>
      <c r="E97" s="13"/>
      <c r="F97" s="13"/>
      <c r="G97" s="13"/>
      <c r="H97" s="13"/>
      <c r="I97" s="13"/>
      <c r="J97" s="13"/>
      <c r="K97" s="13"/>
      <c r="L97" s="13"/>
      <c r="M97" s="13"/>
      <c r="N97" s="13"/>
      <c r="O97" s="13"/>
      <c r="P97" s="13"/>
      <c r="Q97" s="13"/>
      <c r="R97" s="13"/>
      <c r="S97" s="13"/>
      <c r="T97" s="13"/>
      <c r="U97" s="13"/>
      <c r="V97" s="13"/>
      <c r="W97" s="13"/>
      <c r="X97" s="13"/>
      <c r="Y97" s="13"/>
      <c r="Z97" s="13"/>
      <c r="AA97" s="13"/>
      <c r="AB97" s="13"/>
      <c r="AC97" s="13"/>
      <c r="AD97" s="13"/>
      <c r="AE97" s="13"/>
      <c r="AF97" s="13"/>
      <c r="AG97" s="13"/>
      <c r="AH97" s="13"/>
      <c r="AI97" s="13"/>
      <c r="AJ97" s="13"/>
      <c r="AK97" s="13"/>
      <c r="AL97" s="13"/>
      <c r="AM97" s="13"/>
      <c r="AN97" s="13"/>
      <c r="AO97" s="13"/>
      <c r="AP97" s="13"/>
      <c r="AQ97" s="13"/>
      <c r="AR97" s="13"/>
      <c r="AS97" s="15"/>
      <c r="BE97"/>
    </row>
    <row r="98" spans="2:57">
      <c r="C98" s="5"/>
      <c r="D98" s="5"/>
      <c r="E98" s="5"/>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BE98"/>
    </row>
    <row r="99" spans="2:57">
      <c r="C99" s="5"/>
      <c r="D99" s="5"/>
      <c r="E99" s="5"/>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BE99"/>
    </row>
    <row r="100" spans="2:57">
      <c r="BE100"/>
    </row>
    <row r="101" spans="2:57">
      <c r="BE101"/>
    </row>
    <row r="102" spans="2:57">
      <c r="C102" s="7"/>
      <c r="BE102"/>
    </row>
    <row r="103" spans="2:57">
      <c r="C103" s="7"/>
      <c r="BE103"/>
    </row>
    <row r="104" spans="2:57">
      <c r="C104" s="7"/>
      <c r="BE104"/>
    </row>
    <row r="105" spans="2:57">
      <c r="C105" s="7"/>
      <c r="BE105"/>
    </row>
    <row r="106" spans="2:57">
      <c r="BE106"/>
    </row>
    <row r="107" spans="2:57">
      <c r="BE107"/>
    </row>
    <row r="108" spans="2:57">
      <c r="BE108"/>
    </row>
    <row r="109" spans="2:57">
      <c r="BE109"/>
    </row>
    <row r="110" spans="2:57">
      <c r="BE110"/>
    </row>
  </sheetData>
  <sheetProtection selectLockedCells="1" autoFilter="0"/>
  <mergeCells count="510">
    <mergeCell ref="AR60:AR61"/>
    <mergeCell ref="AS60:AS61"/>
    <mergeCell ref="Y61:AB61"/>
    <mergeCell ref="B24:C25"/>
    <mergeCell ref="D24:P25"/>
    <mergeCell ref="Q24:X25"/>
    <mergeCell ref="Y24:AB24"/>
    <mergeCell ref="AC24:AF25"/>
    <mergeCell ref="AG24:AJ25"/>
    <mergeCell ref="AK24:AN25"/>
    <mergeCell ref="AO24:AP25"/>
    <mergeCell ref="AQ24:AQ25"/>
    <mergeCell ref="AR24:AR25"/>
    <mergeCell ref="AS24:AS25"/>
    <mergeCell ref="Y25:AB25"/>
    <mergeCell ref="B60:C61"/>
    <mergeCell ref="D60:P61"/>
    <mergeCell ref="Q60:X61"/>
    <mergeCell ref="Y60:AB60"/>
    <mergeCell ref="AC60:AF61"/>
    <mergeCell ref="AG60:AJ61"/>
    <mergeCell ref="AK60:AN61"/>
    <mergeCell ref="AO60:AP61"/>
    <mergeCell ref="AQ60:AQ61"/>
    <mergeCell ref="AK18:AN19"/>
    <mergeCell ref="AO18:AP19"/>
    <mergeCell ref="AQ18:AQ19"/>
    <mergeCell ref="AR18:AR19"/>
    <mergeCell ref="AS18:AS19"/>
    <mergeCell ref="Y19:AB19"/>
    <mergeCell ref="B16:C17"/>
    <mergeCell ref="D16:P17"/>
    <mergeCell ref="Q16:X17"/>
    <mergeCell ref="Y16:AB16"/>
    <mergeCell ref="AC16:AF17"/>
    <mergeCell ref="AG16:AJ17"/>
    <mergeCell ref="AK16:AN17"/>
    <mergeCell ref="AO16:AP17"/>
    <mergeCell ref="AQ16:AQ17"/>
    <mergeCell ref="AR16:AR17"/>
    <mergeCell ref="AS16:AS17"/>
    <mergeCell ref="Y17:AB17"/>
    <mergeCell ref="B22:C23"/>
    <mergeCell ref="AR34:AR35"/>
    <mergeCell ref="AS34:AS35"/>
    <mergeCell ref="Y35:AB35"/>
    <mergeCell ref="B34:C35"/>
    <mergeCell ref="D34:P35"/>
    <mergeCell ref="Q34:X35"/>
    <mergeCell ref="Y34:AB34"/>
    <mergeCell ref="AC34:AF35"/>
    <mergeCell ref="AG34:AJ35"/>
    <mergeCell ref="AK34:AN35"/>
    <mergeCell ref="AO34:AP35"/>
    <mergeCell ref="AQ34:AQ35"/>
    <mergeCell ref="AK30:AN31"/>
    <mergeCell ref="AO30:AP31"/>
    <mergeCell ref="AQ30:AQ31"/>
    <mergeCell ref="AR30:AR31"/>
    <mergeCell ref="AS30:AS31"/>
    <mergeCell ref="Y31:AB31"/>
    <mergeCell ref="AS26:AS27"/>
    <mergeCell ref="AK28:AN29"/>
    <mergeCell ref="AO28:AP29"/>
    <mergeCell ref="AQ28:AQ29"/>
    <mergeCell ref="AR28:AR29"/>
    <mergeCell ref="AK52:AN53"/>
    <mergeCell ref="AO52:AP53"/>
    <mergeCell ref="AQ52:AQ53"/>
    <mergeCell ref="AR52:AR53"/>
    <mergeCell ref="AS52:AS53"/>
    <mergeCell ref="Y53:AB53"/>
    <mergeCell ref="B50:C51"/>
    <mergeCell ref="D50:P51"/>
    <mergeCell ref="Q50:X51"/>
    <mergeCell ref="Y50:AB50"/>
    <mergeCell ref="AC50:AF51"/>
    <mergeCell ref="AG50:AJ51"/>
    <mergeCell ref="AK50:AN51"/>
    <mergeCell ref="AO50:AP51"/>
    <mergeCell ref="AQ50:AQ51"/>
    <mergeCell ref="AR50:AR51"/>
    <mergeCell ref="AS50:AS51"/>
    <mergeCell ref="Y51:AB51"/>
    <mergeCell ref="AR58:AR59"/>
    <mergeCell ref="AS58:AS59"/>
    <mergeCell ref="Y59:AB59"/>
    <mergeCell ref="B56:C57"/>
    <mergeCell ref="D56:P57"/>
    <mergeCell ref="Q56:X57"/>
    <mergeCell ref="Y56:AB56"/>
    <mergeCell ref="AC56:AF57"/>
    <mergeCell ref="AG56:AJ57"/>
    <mergeCell ref="AK56:AN57"/>
    <mergeCell ref="AO56:AP57"/>
    <mergeCell ref="AQ56:AQ57"/>
    <mergeCell ref="B58:C59"/>
    <mergeCell ref="D58:P59"/>
    <mergeCell ref="Q58:X59"/>
    <mergeCell ref="Y58:AB58"/>
    <mergeCell ref="AC58:AF59"/>
    <mergeCell ref="AG58:AJ59"/>
    <mergeCell ref="AK58:AN59"/>
    <mergeCell ref="AO58:AP59"/>
    <mergeCell ref="AQ58:AQ59"/>
    <mergeCell ref="Q54:X55"/>
    <mergeCell ref="Y54:AB54"/>
    <mergeCell ref="AC54:AF55"/>
    <mergeCell ref="AG54:AJ55"/>
    <mergeCell ref="AK54:AN55"/>
    <mergeCell ref="AO54:AP55"/>
    <mergeCell ref="AQ54:AQ55"/>
    <mergeCell ref="AR56:AR57"/>
    <mergeCell ref="AS56:AS57"/>
    <mergeCell ref="Y57:AB57"/>
    <mergeCell ref="AK20:AN21"/>
    <mergeCell ref="AO20:AP21"/>
    <mergeCell ref="AQ20:AQ21"/>
    <mergeCell ref="AR20:AR21"/>
    <mergeCell ref="AS20:AS21"/>
    <mergeCell ref="Y21:AB21"/>
    <mergeCell ref="B62:C63"/>
    <mergeCell ref="D62:P63"/>
    <mergeCell ref="Q62:X63"/>
    <mergeCell ref="Y62:AB62"/>
    <mergeCell ref="AC62:AF63"/>
    <mergeCell ref="AG62:AJ63"/>
    <mergeCell ref="AK62:AN63"/>
    <mergeCell ref="AO62:AP63"/>
    <mergeCell ref="AQ62:AQ63"/>
    <mergeCell ref="AR62:AR63"/>
    <mergeCell ref="AS62:AS63"/>
    <mergeCell ref="Y63:AB63"/>
    <mergeCell ref="B30:C31"/>
    <mergeCell ref="D30:P31"/>
    <mergeCell ref="Q30:X31"/>
    <mergeCell ref="Y30:AB30"/>
    <mergeCell ref="AC30:AF31"/>
    <mergeCell ref="AG30:AJ31"/>
    <mergeCell ref="B20:C21"/>
    <mergeCell ref="D20:P21"/>
    <mergeCell ref="Q20:X21"/>
    <mergeCell ref="Y20:AB20"/>
    <mergeCell ref="AC20:AF21"/>
    <mergeCell ref="AG20:AJ21"/>
    <mergeCell ref="B18:C19"/>
    <mergeCell ref="D18:P19"/>
    <mergeCell ref="Q18:X19"/>
    <mergeCell ref="Y18:AB18"/>
    <mergeCell ref="AC18:AF19"/>
    <mergeCell ref="AG18:AJ19"/>
    <mergeCell ref="AR14:AR15"/>
    <mergeCell ref="AS14:AS15"/>
    <mergeCell ref="Y15:AB15"/>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B12:C13"/>
    <mergeCell ref="D12:P13"/>
    <mergeCell ref="Q12:X13"/>
    <mergeCell ref="Y12:AB12"/>
    <mergeCell ref="AC12:AN12"/>
    <mergeCell ref="AO12:AP13"/>
    <mergeCell ref="B14:C15"/>
    <mergeCell ref="D14:P15"/>
    <mergeCell ref="Q14:X15"/>
    <mergeCell ref="Y14:AB14"/>
    <mergeCell ref="AC14:AF15"/>
    <mergeCell ref="AK26:AN27"/>
    <mergeCell ref="AO26:AP27"/>
    <mergeCell ref="AQ26:AQ27"/>
    <mergeCell ref="AR26:AR27"/>
    <mergeCell ref="Y27:AB27"/>
    <mergeCell ref="B26:C27"/>
    <mergeCell ref="D26:P27"/>
    <mergeCell ref="Q26:X27"/>
    <mergeCell ref="Y26:AB26"/>
    <mergeCell ref="AC26:AF27"/>
    <mergeCell ref="AG26:AJ27"/>
    <mergeCell ref="AK22:AN23"/>
    <mergeCell ref="AO22:AP23"/>
    <mergeCell ref="AQ22:AQ23"/>
    <mergeCell ref="AR22:AR23"/>
    <mergeCell ref="AG14:AJ15"/>
    <mergeCell ref="AK14:AN15"/>
    <mergeCell ref="AO14:AP15"/>
    <mergeCell ref="AQ14:AQ15"/>
    <mergeCell ref="AS28:AS29"/>
    <mergeCell ref="Y29:AB29"/>
    <mergeCell ref="B28:C29"/>
    <mergeCell ref="D28:P29"/>
    <mergeCell ref="Q28:X29"/>
    <mergeCell ref="Y28:AB28"/>
    <mergeCell ref="AC28:AF29"/>
    <mergeCell ref="AG28:AJ29"/>
    <mergeCell ref="AK32:AN33"/>
    <mergeCell ref="AO32:AP33"/>
    <mergeCell ref="AQ32:AQ33"/>
    <mergeCell ref="AR32:AR33"/>
    <mergeCell ref="AS32:AS33"/>
    <mergeCell ref="Y33:AB33"/>
    <mergeCell ref="B32:C33"/>
    <mergeCell ref="D32:P33"/>
    <mergeCell ref="Q32:X33"/>
    <mergeCell ref="Y32:AB32"/>
    <mergeCell ref="AC32:AF33"/>
    <mergeCell ref="AG32:AJ3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B40:C41"/>
    <mergeCell ref="AK64:AN65"/>
    <mergeCell ref="AO64:AP65"/>
    <mergeCell ref="AQ64:AQ65"/>
    <mergeCell ref="AR64:AR65"/>
    <mergeCell ref="AS64:AS65"/>
    <mergeCell ref="Y65:AB65"/>
    <mergeCell ref="B64:C65"/>
    <mergeCell ref="D64:P65"/>
    <mergeCell ref="Q64:X65"/>
    <mergeCell ref="Y64:AB64"/>
    <mergeCell ref="AC64:AF65"/>
    <mergeCell ref="AG64:AJ65"/>
    <mergeCell ref="AK48:AN49"/>
    <mergeCell ref="AO48:AP49"/>
    <mergeCell ref="AQ48:AQ49"/>
    <mergeCell ref="AR48:AR49"/>
    <mergeCell ref="AS48:AS49"/>
    <mergeCell ref="Y49:AB49"/>
    <mergeCell ref="B48:C49"/>
    <mergeCell ref="D48:P49"/>
    <mergeCell ref="Q48:X49"/>
    <mergeCell ref="Y48:AB48"/>
    <mergeCell ref="AC48:AF49"/>
    <mergeCell ref="AG48:AJ49"/>
    <mergeCell ref="AK66:AN67"/>
    <mergeCell ref="AO66:AP67"/>
    <mergeCell ref="AQ66:AQ67"/>
    <mergeCell ref="AR66:AR67"/>
    <mergeCell ref="AS66:AS67"/>
    <mergeCell ref="Y67:AB67"/>
    <mergeCell ref="B66:C67"/>
    <mergeCell ref="D66:P67"/>
    <mergeCell ref="Q66:X67"/>
    <mergeCell ref="Y66:AB66"/>
    <mergeCell ref="AC66:AF67"/>
    <mergeCell ref="AG66:AJ67"/>
    <mergeCell ref="AR54:AR55"/>
    <mergeCell ref="AS54:AS55"/>
    <mergeCell ref="Y55:AB55"/>
    <mergeCell ref="B52:C53"/>
    <mergeCell ref="D52:P53"/>
    <mergeCell ref="Q52:X53"/>
    <mergeCell ref="Y52:AB52"/>
    <mergeCell ref="AC52:AF53"/>
    <mergeCell ref="AG52:AJ53"/>
    <mergeCell ref="B54:C55"/>
    <mergeCell ref="D54:P55"/>
    <mergeCell ref="AK42:AN43"/>
    <mergeCell ref="AO42:AP43"/>
    <mergeCell ref="AQ42:AQ43"/>
    <mergeCell ref="AR42:AR43"/>
    <mergeCell ref="AS42:AS43"/>
    <mergeCell ref="Y43:AB43"/>
    <mergeCell ref="B42:C43"/>
    <mergeCell ref="D42:P43"/>
    <mergeCell ref="Q42:X43"/>
    <mergeCell ref="Y42:AB42"/>
    <mergeCell ref="AC42:AF43"/>
    <mergeCell ref="AG42:AJ43"/>
    <mergeCell ref="AK36:AN37"/>
    <mergeCell ref="AO36:AP37"/>
    <mergeCell ref="AQ36:AQ37"/>
    <mergeCell ref="AR36:AR37"/>
    <mergeCell ref="AS36:AS37"/>
    <mergeCell ref="Y37:AB37"/>
    <mergeCell ref="B36:C37"/>
    <mergeCell ref="D36:P37"/>
    <mergeCell ref="Q36:X37"/>
    <mergeCell ref="Y36:AB36"/>
    <mergeCell ref="AC36:AF37"/>
    <mergeCell ref="AG36:AJ37"/>
    <mergeCell ref="AR38:AR39"/>
    <mergeCell ref="AS38:AS39"/>
    <mergeCell ref="Y39:AB39"/>
    <mergeCell ref="B38:C39"/>
    <mergeCell ref="D38:P39"/>
    <mergeCell ref="Q38:X39"/>
    <mergeCell ref="Y38:AB38"/>
    <mergeCell ref="AC38:AF39"/>
    <mergeCell ref="AG38:AJ39"/>
    <mergeCell ref="AS22:AS23"/>
    <mergeCell ref="Y23:AB23"/>
    <mergeCell ref="D22:P23"/>
    <mergeCell ref="Q22:X23"/>
    <mergeCell ref="Y22:AB22"/>
    <mergeCell ref="AC22:AF23"/>
    <mergeCell ref="AG22:AJ23"/>
    <mergeCell ref="B68:C69"/>
    <mergeCell ref="B70:C71"/>
    <mergeCell ref="AG70:AJ71"/>
    <mergeCell ref="AK40:AN41"/>
    <mergeCell ref="AO40:AP41"/>
    <mergeCell ref="AQ40:AQ41"/>
    <mergeCell ref="AR40:AR41"/>
    <mergeCell ref="AS40:AS41"/>
    <mergeCell ref="Y41:AB41"/>
    <mergeCell ref="D40:P41"/>
    <mergeCell ref="Q40:X41"/>
    <mergeCell ref="Y40:AB40"/>
    <mergeCell ref="AC40:AF41"/>
    <mergeCell ref="AG40:AJ41"/>
    <mergeCell ref="AK38:AN39"/>
    <mergeCell ref="AO38:AP39"/>
    <mergeCell ref="AQ38:AQ39"/>
    <mergeCell ref="B72:C73"/>
    <mergeCell ref="B74:C75"/>
    <mergeCell ref="B76:C77"/>
    <mergeCell ref="AK68:AN69"/>
    <mergeCell ref="AO68:AP69"/>
    <mergeCell ref="AQ68:AQ69"/>
    <mergeCell ref="AR68:AR69"/>
    <mergeCell ref="AS68:AS69"/>
    <mergeCell ref="Y69:AB69"/>
    <mergeCell ref="D68:P69"/>
    <mergeCell ref="Q68:X69"/>
    <mergeCell ref="Y68:AB68"/>
    <mergeCell ref="AC68:AF69"/>
    <mergeCell ref="AG68:AJ69"/>
    <mergeCell ref="AK70:AN71"/>
    <mergeCell ref="AO70:AP71"/>
    <mergeCell ref="AQ70:AQ71"/>
    <mergeCell ref="AR70:AR71"/>
    <mergeCell ref="AS70:AS71"/>
    <mergeCell ref="Y71:AB71"/>
    <mergeCell ref="D70:P71"/>
    <mergeCell ref="Q70:X71"/>
    <mergeCell ref="Y70:AB70"/>
    <mergeCell ref="AC70:AF71"/>
    <mergeCell ref="AK72:AN73"/>
    <mergeCell ref="AO72:AP73"/>
    <mergeCell ref="AQ72:AQ73"/>
    <mergeCell ref="AR72:AR73"/>
    <mergeCell ref="AS72:AS73"/>
    <mergeCell ref="Y73:AB73"/>
    <mergeCell ref="D72:P73"/>
    <mergeCell ref="Q72:X73"/>
    <mergeCell ref="Y72:AB72"/>
    <mergeCell ref="AC72:AF73"/>
    <mergeCell ref="AG72:AJ73"/>
    <mergeCell ref="AK74:AN75"/>
    <mergeCell ref="AO74:AP75"/>
    <mergeCell ref="AQ74:AQ75"/>
    <mergeCell ref="AR74:AR75"/>
    <mergeCell ref="AS74:AS75"/>
    <mergeCell ref="Y75:AB75"/>
    <mergeCell ref="D74:P75"/>
    <mergeCell ref="Q74:X75"/>
    <mergeCell ref="Y74:AB74"/>
    <mergeCell ref="AC74:AF75"/>
    <mergeCell ref="AG74:AJ75"/>
    <mergeCell ref="AK76:AN77"/>
    <mergeCell ref="AO76:AP77"/>
    <mergeCell ref="AQ76:AQ77"/>
    <mergeCell ref="AR76:AR77"/>
    <mergeCell ref="AS76:AS77"/>
    <mergeCell ref="Y77:AB77"/>
    <mergeCell ref="D76:P77"/>
    <mergeCell ref="Q76:X77"/>
    <mergeCell ref="Y76:AB76"/>
    <mergeCell ref="AC76:AF77"/>
    <mergeCell ref="AG76:AJ77"/>
    <mergeCell ref="AK78:AN79"/>
    <mergeCell ref="AO78:AP79"/>
    <mergeCell ref="AQ78:AQ79"/>
    <mergeCell ref="AR78:AR79"/>
    <mergeCell ref="AS78:AS79"/>
    <mergeCell ref="Y79:AB79"/>
    <mergeCell ref="B78:C79"/>
    <mergeCell ref="D78:P79"/>
    <mergeCell ref="Q78:X79"/>
    <mergeCell ref="Y78:AB78"/>
    <mergeCell ref="AC78:AF79"/>
    <mergeCell ref="AG78:AJ79"/>
    <mergeCell ref="AK80:AN81"/>
    <mergeCell ref="AO80:AP81"/>
    <mergeCell ref="AQ80:AQ81"/>
    <mergeCell ref="AR80:AR81"/>
    <mergeCell ref="AS80:AS81"/>
    <mergeCell ref="Y81:AB81"/>
    <mergeCell ref="B80:C81"/>
    <mergeCell ref="D80:P81"/>
    <mergeCell ref="Q80:X81"/>
    <mergeCell ref="Y80:AB80"/>
    <mergeCell ref="AC80:AF81"/>
    <mergeCell ref="AG80:AJ81"/>
    <mergeCell ref="AK82:AN83"/>
    <mergeCell ref="AO82:AP83"/>
    <mergeCell ref="AQ82:AQ83"/>
    <mergeCell ref="AR82:AR83"/>
    <mergeCell ref="AS82:AS83"/>
    <mergeCell ref="Y83:AB83"/>
    <mergeCell ref="B82:C83"/>
    <mergeCell ref="D82:P83"/>
    <mergeCell ref="Q82:X83"/>
    <mergeCell ref="Y82:AB82"/>
    <mergeCell ref="AC82:AF83"/>
    <mergeCell ref="AG82:AJ83"/>
    <mergeCell ref="B84:E84"/>
    <mergeCell ref="F84:U84"/>
    <mergeCell ref="V84:X84"/>
    <mergeCell ref="Y84:AA84"/>
    <mergeCell ref="AB84:AS84"/>
    <mergeCell ref="B85:E85"/>
    <mergeCell ref="F85:U85"/>
    <mergeCell ref="V85:X85"/>
    <mergeCell ref="Y85:AA85"/>
    <mergeCell ref="AB85:AS85"/>
    <mergeCell ref="B86:E86"/>
    <mergeCell ref="F86:U86"/>
    <mergeCell ref="V86:X86"/>
    <mergeCell ref="Y86:AA86"/>
    <mergeCell ref="AB86:AS86"/>
    <mergeCell ref="B87:E87"/>
    <mergeCell ref="F87:U87"/>
    <mergeCell ref="V87:X87"/>
    <mergeCell ref="Y87:AA87"/>
    <mergeCell ref="AB87:AS87"/>
    <mergeCell ref="B90:E90"/>
    <mergeCell ref="F90:U90"/>
    <mergeCell ref="V90:X90"/>
    <mergeCell ref="Y90:AA90"/>
    <mergeCell ref="AB90:AS90"/>
    <mergeCell ref="B91:AS91"/>
    <mergeCell ref="B88:E88"/>
    <mergeCell ref="F88:U88"/>
    <mergeCell ref="V88:X88"/>
    <mergeCell ref="Y88:AA88"/>
    <mergeCell ref="AB88:AS88"/>
    <mergeCell ref="B89:E89"/>
    <mergeCell ref="F89:U89"/>
    <mergeCell ref="V89:X89"/>
    <mergeCell ref="Y89:AA89"/>
    <mergeCell ref="AB89:AS89"/>
    <mergeCell ref="C96:I96"/>
    <mergeCell ref="J96:P96"/>
    <mergeCell ref="Q96:W96"/>
    <mergeCell ref="X96:AD96"/>
    <mergeCell ref="AE96:AK96"/>
    <mergeCell ref="AL96:AR96"/>
    <mergeCell ref="B92:AS92"/>
    <mergeCell ref="C94:W94"/>
    <mergeCell ref="X94:AR94"/>
    <mergeCell ref="C95:I95"/>
    <mergeCell ref="J95:P95"/>
    <mergeCell ref="Q95:W95"/>
    <mergeCell ref="X95:AD95"/>
    <mergeCell ref="AE95:AK95"/>
    <mergeCell ref="AL95:AR95"/>
  </mergeCells>
  <conditionalFormatting sqref="AK14:AN23 AK62:AN83 AK26:AN59">
    <cfRule type="expression" dxfId="1451" priority="23">
      <formula>OR(Y14="Check Item",Y14="Milestone")</formula>
    </cfRule>
  </conditionalFormatting>
  <conditionalFormatting sqref="Y14:AB23 Y62:AB83 Y26:AB59">
    <cfRule type="expression" dxfId="1450" priority="11">
      <formula>OR(ISNUMBER(SEARCH("Hold Point",Y14)),ISNUMBER(SEARCH("Witness Point",Y14)))</formula>
    </cfRule>
  </conditionalFormatting>
  <conditionalFormatting sqref="AK60:AN61">
    <cfRule type="expression" dxfId="1449" priority="10">
      <formula>OR(Y60="Check Item",Y60="Milestone")</formula>
    </cfRule>
  </conditionalFormatting>
  <conditionalFormatting sqref="Y60:AB61">
    <cfRule type="expression" dxfId="1448" priority="9">
      <formula>OR(ISNUMBER(SEARCH("Hold Point",Y60)),ISNUMBER(SEARCH("Witness Point",Y60)))</formula>
    </cfRule>
  </conditionalFormatting>
  <conditionalFormatting sqref="AK24:AN25">
    <cfRule type="expression" dxfId="1447" priority="8">
      <formula>OR(Y24="Check Item",Y24="Milestone")</formula>
    </cfRule>
  </conditionalFormatting>
  <conditionalFormatting sqref="Y24:AB25">
    <cfRule type="expression" dxfId="1446" priority="7">
      <formula>OR(ISNUMBER(SEARCH("Hold Point",Y24)),ISNUMBER(SEARCH("Witness Point",Y24)))</formula>
    </cfRule>
  </conditionalFormatting>
  <conditionalFormatting sqref="AF11">
    <cfRule type="expression" dxfId="1445" priority="1">
      <formula>$V11="y"</formula>
    </cfRule>
    <cfRule type="expression" dxfId="1444" priority="2">
      <formula>$T11="y"</formula>
    </cfRule>
  </conditionalFormatting>
  <conditionalFormatting sqref="AF7">
    <cfRule type="expression" dxfId="1443" priority="5">
      <formula>$V7="y"</formula>
    </cfRule>
    <cfRule type="expression" dxfId="1442" priority="6">
      <formula>$T7="y"</formula>
    </cfRule>
  </conditionalFormatting>
  <conditionalFormatting sqref="AF9">
    <cfRule type="expression" dxfId="1441" priority="3">
      <formula>$V9="y"</formula>
    </cfRule>
    <cfRule type="expression" dxfId="1440" priority="4">
      <formula>$T9="y"</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66">
    <pageSetUpPr fitToPage="1"/>
  </sheetPr>
  <dimension ref="A1:BM84"/>
  <sheetViews>
    <sheetView topLeftCell="A3" zoomScale="80" zoomScaleNormal="80" workbookViewId="0">
      <selection activeCell="AN8" sqref="AN8:AS11"/>
    </sheetView>
  </sheetViews>
  <sheetFormatPr defaultColWidth="9.140625" defaultRowHeight="15"/>
  <cols>
    <col min="2" max="9" width="3.5703125" customWidth="1"/>
    <col min="10" max="12" width="5" customWidth="1"/>
    <col min="13" max="42" width="3.5703125" customWidth="1"/>
    <col min="43" max="45" width="5" customWidth="1"/>
    <col min="46" max="49" width="3.5703125" customWidth="1"/>
    <col min="50" max="51" width="5" customWidth="1"/>
    <col min="52" max="52" width="5" style="7" customWidth="1"/>
    <col min="54" max="56" width="103.42578125" customWidth="1"/>
    <col min="57" max="64" width="207.140625" customWidth="1"/>
    <col min="65" max="65" width="103.42578125" customWidth="1"/>
  </cols>
  <sheetData>
    <row r="1" spans="1:65"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53</v>
      </c>
      <c r="AW1">
        <v>54</v>
      </c>
      <c r="AX1">
        <v>55</v>
      </c>
      <c r="AY1">
        <v>56</v>
      </c>
      <c r="AZ1">
        <v>57</v>
      </c>
      <c r="BA1">
        <v>58</v>
      </c>
      <c r="BB1">
        <v>59</v>
      </c>
      <c r="BC1">
        <v>60</v>
      </c>
      <c r="BD1">
        <v>61</v>
      </c>
      <c r="BE1">
        <v>62</v>
      </c>
      <c r="BF1">
        <v>63</v>
      </c>
      <c r="BG1">
        <v>64</v>
      </c>
      <c r="BH1">
        <v>65</v>
      </c>
      <c r="BI1">
        <v>66</v>
      </c>
      <c r="BJ1">
        <v>67</v>
      </c>
      <c r="BK1">
        <v>68</v>
      </c>
      <c r="BL1">
        <v>69</v>
      </c>
      <c r="BM1">
        <v>70</v>
      </c>
    </row>
    <row r="2" spans="1:65"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Raise &amp; Lower Drainage Structure</v>
      </c>
      <c r="BB2" t="str">
        <f>$J$8</f>
        <v>Ex</v>
      </c>
      <c r="BC2">
        <f>$K$8</f>
        <v>1</v>
      </c>
      <c r="BD2" s="7">
        <f>$L$8</f>
        <v>1</v>
      </c>
      <c r="BE2" t="str">
        <f>$Q$6</f>
        <v>Example ITP Entry</v>
      </c>
      <c r="BF2" t="str">
        <f>$J$10</f>
        <v>Warrego Highway</v>
      </c>
      <c r="BG2">
        <f>$U$10</f>
        <v>0</v>
      </c>
      <c r="BH2">
        <f>$AA$10</f>
        <v>100</v>
      </c>
      <c r="BI2">
        <f>$AD$10</f>
        <v>0</v>
      </c>
      <c r="BJ2" s="6">
        <f>$AF$7</f>
        <v>45343</v>
      </c>
      <c r="BK2" s="6">
        <f>$AF$9</f>
        <v>45343</v>
      </c>
      <c r="BL2" s="6">
        <f>$AF$11</f>
        <v>45343</v>
      </c>
      <c r="BM2" t="str">
        <f>$AN$8</f>
        <v>Raise &amp; Lower Drainage Structure</v>
      </c>
    </row>
    <row r="3" spans="1:65" ht="15.75" thickBot="1"/>
    <row r="4" spans="1:65"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715" t="str">
        <f>'Lot Register'!$F$13</f>
        <v>A23 069</v>
      </c>
      <c r="AG4" s="715"/>
      <c r="AH4" s="715"/>
      <c r="AI4" s="716"/>
      <c r="AJ4" s="441" t="s">
        <v>28</v>
      </c>
      <c r="AK4" s="442"/>
      <c r="AL4" s="442"/>
      <c r="AM4" s="442"/>
      <c r="AN4" s="442"/>
      <c r="AO4" s="442"/>
      <c r="AP4" s="442"/>
      <c r="AQ4" s="442"/>
      <c r="AR4" s="442"/>
      <c r="AS4" s="564"/>
      <c r="AZ4"/>
      <c r="BD4" s="7"/>
      <c r="BJ4" s="6"/>
      <c r="BK4" s="6"/>
      <c r="BL4" s="6"/>
    </row>
    <row r="5" spans="1:65"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358" t="str">
        <f>'Lot Register'!$M$13</f>
        <v>CN22189</v>
      </c>
      <c r="AG5" s="358"/>
      <c r="AH5" s="358"/>
      <c r="AI5" s="717"/>
      <c r="AJ5" s="533"/>
      <c r="AK5" s="534"/>
      <c r="AL5" s="534"/>
      <c r="AM5" s="534"/>
      <c r="AN5" s="534"/>
      <c r="AO5" s="534"/>
      <c r="AP5" s="534"/>
      <c r="AQ5" s="534"/>
      <c r="AR5" s="534"/>
      <c r="AS5" s="565"/>
      <c r="AZ5"/>
      <c r="BB5" s="23"/>
      <c r="BC5" s="23"/>
      <c r="BD5" s="23"/>
      <c r="BE5" s="23"/>
      <c r="BF5" s="23"/>
    </row>
    <row r="6" spans="1:65"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533"/>
      <c r="AK6" s="534"/>
      <c r="AL6" s="534"/>
      <c r="AM6" s="534"/>
      <c r="AN6" s="534"/>
      <c r="AO6" s="534"/>
      <c r="AP6" s="534"/>
      <c r="AQ6" s="534"/>
      <c r="AR6" s="534"/>
      <c r="AS6" s="565"/>
      <c r="AZ6"/>
      <c r="BB6" s="23"/>
      <c r="BC6" s="23"/>
      <c r="BD6" s="23"/>
      <c r="BE6" s="23"/>
      <c r="BF6" s="23"/>
    </row>
    <row r="7" spans="1:65"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Register'!$J$2), "", 'Lot Register'!$J$2)</f>
        <v>45343</v>
      </c>
      <c r="AG7" s="469"/>
      <c r="AH7" s="469"/>
      <c r="AI7" s="470"/>
      <c r="AJ7" s="533"/>
      <c r="AK7" s="534"/>
      <c r="AL7" s="534"/>
      <c r="AM7" s="534"/>
      <c r="AN7" s="534"/>
      <c r="AO7" s="534"/>
      <c r="AP7" s="534"/>
      <c r="AQ7" s="534"/>
      <c r="AR7" s="534"/>
      <c r="AS7" s="565"/>
      <c r="AZ7"/>
      <c r="BB7" s="23"/>
      <c r="BC7" s="23"/>
      <c r="BD7" s="23"/>
      <c r="BE7" s="23"/>
      <c r="BF7" s="23"/>
    </row>
    <row r="8" spans="1:65"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t="s">
        <v>1043</v>
      </c>
      <c r="AK8" s="574"/>
      <c r="AL8" s="574"/>
      <c r="AM8" s="574"/>
      <c r="AN8" s="693" t="s">
        <v>1066</v>
      </c>
      <c r="AO8" s="693"/>
      <c r="AP8" s="693"/>
      <c r="AQ8" s="693"/>
      <c r="AR8" s="693"/>
      <c r="AS8" s="694"/>
      <c r="AZ8"/>
      <c r="BB8" s="23"/>
      <c r="BC8" s="23"/>
      <c r="BD8" s="23"/>
      <c r="BE8" s="23"/>
      <c r="BF8" s="23"/>
    </row>
    <row r="9" spans="1:65"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Register'!$K$2), "", 'Lot Register'!$K$2)</f>
        <v>45343</v>
      </c>
      <c r="AG9" s="469"/>
      <c r="AH9" s="469"/>
      <c r="AI9" s="470"/>
      <c r="AJ9" s="573"/>
      <c r="AK9" s="574"/>
      <c r="AL9" s="574"/>
      <c r="AM9" s="574"/>
      <c r="AN9" s="693"/>
      <c r="AO9" s="693"/>
      <c r="AP9" s="693"/>
      <c r="AQ9" s="693"/>
      <c r="AR9" s="693"/>
      <c r="AS9" s="694"/>
      <c r="AZ9"/>
    </row>
    <row r="10" spans="1:65"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f>IF(ISBLANK('Lot Register'!$I$2), "", 'Lot Register'!$I$2)</f>
        <v>0</v>
      </c>
      <c r="AE10" s="449"/>
      <c r="AF10" s="451" t="s">
        <v>30</v>
      </c>
      <c r="AG10" s="451"/>
      <c r="AH10" s="451"/>
      <c r="AI10" s="452"/>
      <c r="AJ10" s="573"/>
      <c r="AK10" s="574"/>
      <c r="AL10" s="574"/>
      <c r="AM10" s="574"/>
      <c r="AN10" s="693"/>
      <c r="AO10" s="693"/>
      <c r="AP10" s="693"/>
      <c r="AQ10" s="693"/>
      <c r="AR10" s="693"/>
      <c r="AS10" s="694"/>
      <c r="AZ10"/>
    </row>
    <row r="11" spans="1:65"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Register'!$L$2), "", 'Lot Register'!$L$2)</f>
        <v>45343</v>
      </c>
      <c r="AG11" s="496"/>
      <c r="AH11" s="496"/>
      <c r="AI11" s="497"/>
      <c r="AJ11" s="575"/>
      <c r="AK11" s="576"/>
      <c r="AL11" s="576"/>
      <c r="AM11" s="576"/>
      <c r="AN11" s="695"/>
      <c r="AO11" s="695"/>
      <c r="AP11" s="695"/>
      <c r="AQ11" s="695"/>
      <c r="AR11" s="695"/>
      <c r="AS11" s="696"/>
      <c r="AZ11"/>
    </row>
    <row r="12" spans="1:65"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AZ12"/>
    </row>
    <row r="13" spans="1:65"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t="s">
        <v>39</v>
      </c>
      <c r="AH13" s="439"/>
      <c r="AI13" s="439"/>
      <c r="AJ13" s="439"/>
      <c r="AK13" s="439" t="s">
        <v>27</v>
      </c>
      <c r="AL13" s="439"/>
      <c r="AM13" s="439"/>
      <c r="AN13" s="439"/>
      <c r="AO13" s="571"/>
      <c r="AP13" s="571"/>
      <c r="AQ13" s="571"/>
      <c r="AR13" s="571"/>
      <c r="AS13" s="572"/>
      <c r="AZ13"/>
    </row>
    <row r="14" spans="1:65" ht="22.5" customHeight="1">
      <c r="B14" s="553">
        <v>1</v>
      </c>
      <c r="C14" s="549"/>
      <c r="D14" s="507" t="s">
        <v>1047</v>
      </c>
      <c r="E14" s="508"/>
      <c r="F14" s="508"/>
      <c r="G14" s="508"/>
      <c r="H14" s="508"/>
      <c r="I14" s="508"/>
      <c r="J14" s="508"/>
      <c r="K14" s="508"/>
      <c r="L14" s="508"/>
      <c r="M14" s="508"/>
      <c r="N14" s="508"/>
      <c r="O14" s="508"/>
      <c r="P14" s="509"/>
      <c r="Q14" s="507" t="s">
        <v>91</v>
      </c>
      <c r="R14" s="508"/>
      <c r="S14" s="508"/>
      <c r="T14" s="508"/>
      <c r="U14" s="508"/>
      <c r="V14" s="508"/>
      <c r="W14" s="508"/>
      <c r="X14" s="509"/>
      <c r="Y14" s="507" t="s">
        <v>24</v>
      </c>
      <c r="Z14" s="508"/>
      <c r="AA14" s="508"/>
      <c r="AB14" s="509"/>
      <c r="AC14" s="507"/>
      <c r="AD14" s="508"/>
      <c r="AE14" s="508"/>
      <c r="AF14" s="509"/>
      <c r="AG14" s="507"/>
      <c r="AH14" s="508"/>
      <c r="AI14" s="508"/>
      <c r="AJ14" s="509"/>
      <c r="AK14" s="507"/>
      <c r="AL14" s="508"/>
      <c r="AM14" s="508"/>
      <c r="AN14" s="509"/>
      <c r="AO14" s="475"/>
      <c r="AP14" s="593"/>
      <c r="AQ14" s="586"/>
      <c r="AR14" s="588"/>
      <c r="AS14" s="590"/>
      <c r="AZ14"/>
    </row>
    <row r="15" spans="1:65" ht="33" customHeight="1">
      <c r="B15" s="592"/>
      <c r="C15" s="532"/>
      <c r="D15" s="412"/>
      <c r="E15" s="413"/>
      <c r="F15" s="413"/>
      <c r="G15" s="413"/>
      <c r="H15" s="413"/>
      <c r="I15" s="413"/>
      <c r="J15" s="413"/>
      <c r="K15" s="413"/>
      <c r="L15" s="413"/>
      <c r="M15" s="413"/>
      <c r="N15" s="413"/>
      <c r="O15" s="413"/>
      <c r="P15" s="414"/>
      <c r="Q15" s="412"/>
      <c r="R15" s="413"/>
      <c r="S15" s="413"/>
      <c r="T15" s="413"/>
      <c r="U15" s="413"/>
      <c r="V15" s="413"/>
      <c r="W15" s="413"/>
      <c r="X15" s="414"/>
      <c r="Y15" s="412" t="s">
        <v>1069</v>
      </c>
      <c r="Z15" s="413"/>
      <c r="AA15" s="413"/>
      <c r="AB15" s="414"/>
      <c r="AC15" s="412"/>
      <c r="AD15" s="413"/>
      <c r="AE15" s="413"/>
      <c r="AF15" s="414"/>
      <c r="AG15" s="412"/>
      <c r="AH15" s="413"/>
      <c r="AI15" s="413"/>
      <c r="AJ15" s="414"/>
      <c r="AK15" s="412"/>
      <c r="AL15" s="413"/>
      <c r="AM15" s="413"/>
      <c r="AN15" s="414"/>
      <c r="AO15" s="545"/>
      <c r="AP15" s="556"/>
      <c r="AQ15" s="587"/>
      <c r="AR15" s="589"/>
      <c r="AS15" s="591"/>
      <c r="AZ15"/>
    </row>
    <row r="16" spans="1:65" ht="22.5" customHeight="1">
      <c r="B16" s="592">
        <v>2</v>
      </c>
      <c r="C16" s="532"/>
      <c r="D16" s="406" t="s">
        <v>1048</v>
      </c>
      <c r="E16" s="407"/>
      <c r="F16" s="407"/>
      <c r="G16" s="407"/>
      <c r="H16" s="407"/>
      <c r="I16" s="407"/>
      <c r="J16" s="407"/>
      <c r="K16" s="407"/>
      <c r="L16" s="407"/>
      <c r="M16" s="407"/>
      <c r="N16" s="407"/>
      <c r="O16" s="407"/>
      <c r="P16" s="408"/>
      <c r="Q16" s="409" t="s">
        <v>91</v>
      </c>
      <c r="R16" s="410"/>
      <c r="S16" s="410"/>
      <c r="T16" s="410"/>
      <c r="U16" s="410"/>
      <c r="V16" s="410"/>
      <c r="W16" s="410"/>
      <c r="X16" s="411"/>
      <c r="Y16" s="406" t="s">
        <v>24</v>
      </c>
      <c r="Z16" s="407"/>
      <c r="AA16" s="407"/>
      <c r="AB16" s="408"/>
      <c r="AC16" s="406"/>
      <c r="AD16" s="407"/>
      <c r="AE16" s="407"/>
      <c r="AF16" s="408"/>
      <c r="AG16" s="406"/>
      <c r="AH16" s="407"/>
      <c r="AI16" s="407"/>
      <c r="AJ16" s="408"/>
      <c r="AK16" s="406"/>
      <c r="AL16" s="407"/>
      <c r="AM16" s="407"/>
      <c r="AN16" s="408"/>
      <c r="AO16" s="542"/>
      <c r="AP16" s="554"/>
      <c r="AQ16" s="586"/>
      <c r="AR16" s="588"/>
      <c r="AS16" s="590"/>
      <c r="AZ16"/>
    </row>
    <row r="17" spans="2:52" ht="31.5" customHeight="1">
      <c r="B17" s="592"/>
      <c r="C17" s="532"/>
      <c r="D17" s="412"/>
      <c r="E17" s="413"/>
      <c r="F17" s="413"/>
      <c r="G17" s="413"/>
      <c r="H17" s="413"/>
      <c r="I17" s="413"/>
      <c r="J17" s="413"/>
      <c r="K17" s="413"/>
      <c r="L17" s="413"/>
      <c r="M17" s="413"/>
      <c r="N17" s="413"/>
      <c r="O17" s="413"/>
      <c r="P17" s="414"/>
      <c r="Q17" s="412"/>
      <c r="R17" s="413"/>
      <c r="S17" s="413"/>
      <c r="T17" s="413"/>
      <c r="U17" s="413"/>
      <c r="V17" s="413"/>
      <c r="W17" s="413"/>
      <c r="X17" s="414"/>
      <c r="Y17" s="412" t="s">
        <v>1069</v>
      </c>
      <c r="Z17" s="413"/>
      <c r="AA17" s="413"/>
      <c r="AB17" s="414"/>
      <c r="AC17" s="412"/>
      <c r="AD17" s="413"/>
      <c r="AE17" s="413"/>
      <c r="AF17" s="414"/>
      <c r="AG17" s="412"/>
      <c r="AH17" s="413"/>
      <c r="AI17" s="413"/>
      <c r="AJ17" s="414"/>
      <c r="AK17" s="412"/>
      <c r="AL17" s="413"/>
      <c r="AM17" s="413"/>
      <c r="AN17" s="414"/>
      <c r="AO17" s="545"/>
      <c r="AP17" s="556"/>
      <c r="AQ17" s="587"/>
      <c r="AR17" s="589"/>
      <c r="AS17" s="591"/>
      <c r="AZ17"/>
    </row>
    <row r="18" spans="2:52" ht="22.5" customHeight="1">
      <c r="B18" s="592">
        <v>3</v>
      </c>
      <c r="C18" s="532"/>
      <c r="D18" s="406" t="s">
        <v>1049</v>
      </c>
      <c r="E18" s="407"/>
      <c r="F18" s="407"/>
      <c r="G18" s="407"/>
      <c r="H18" s="407"/>
      <c r="I18" s="407"/>
      <c r="J18" s="407"/>
      <c r="K18" s="407"/>
      <c r="L18" s="407"/>
      <c r="M18" s="407"/>
      <c r="N18" s="407"/>
      <c r="O18" s="407"/>
      <c r="P18" s="408"/>
      <c r="Q18" s="409" t="s">
        <v>91</v>
      </c>
      <c r="R18" s="410"/>
      <c r="S18" s="410"/>
      <c r="T18" s="410"/>
      <c r="U18" s="410"/>
      <c r="V18" s="410"/>
      <c r="W18" s="410"/>
      <c r="X18" s="411"/>
      <c r="Y18" s="406" t="s">
        <v>24</v>
      </c>
      <c r="Z18" s="407"/>
      <c r="AA18" s="407"/>
      <c r="AB18" s="408"/>
      <c r="AC18" s="406"/>
      <c r="AD18" s="407"/>
      <c r="AE18" s="407"/>
      <c r="AF18" s="408"/>
      <c r="AG18" s="406"/>
      <c r="AH18" s="407"/>
      <c r="AI18" s="407"/>
      <c r="AJ18" s="408"/>
      <c r="AK18" s="406"/>
      <c r="AL18" s="407"/>
      <c r="AM18" s="407"/>
      <c r="AN18" s="408"/>
      <c r="AO18" s="542"/>
      <c r="AP18" s="554"/>
      <c r="AQ18" s="586"/>
      <c r="AR18" s="588"/>
      <c r="AS18" s="590"/>
      <c r="AZ18"/>
    </row>
    <row r="19" spans="2:52" ht="31.5" customHeight="1">
      <c r="B19" s="592"/>
      <c r="C19" s="532"/>
      <c r="D19" s="412"/>
      <c r="E19" s="413"/>
      <c r="F19" s="413"/>
      <c r="G19" s="413"/>
      <c r="H19" s="413"/>
      <c r="I19" s="413"/>
      <c r="J19" s="413"/>
      <c r="K19" s="413"/>
      <c r="L19" s="413"/>
      <c r="M19" s="413"/>
      <c r="N19" s="413"/>
      <c r="O19" s="413"/>
      <c r="P19" s="414"/>
      <c r="Q19" s="412"/>
      <c r="R19" s="413"/>
      <c r="S19" s="413"/>
      <c r="T19" s="413"/>
      <c r="U19" s="413"/>
      <c r="V19" s="413"/>
      <c r="W19" s="413"/>
      <c r="X19" s="414"/>
      <c r="Y19" s="412" t="s">
        <v>1069</v>
      </c>
      <c r="Z19" s="413"/>
      <c r="AA19" s="413"/>
      <c r="AB19" s="414"/>
      <c r="AC19" s="412"/>
      <c r="AD19" s="413"/>
      <c r="AE19" s="413"/>
      <c r="AF19" s="414"/>
      <c r="AG19" s="412"/>
      <c r="AH19" s="413"/>
      <c r="AI19" s="413"/>
      <c r="AJ19" s="414"/>
      <c r="AK19" s="412"/>
      <c r="AL19" s="413"/>
      <c r="AM19" s="413"/>
      <c r="AN19" s="414"/>
      <c r="AO19" s="545"/>
      <c r="AP19" s="556"/>
      <c r="AQ19" s="587"/>
      <c r="AR19" s="589"/>
      <c r="AS19" s="591"/>
      <c r="AZ19"/>
    </row>
    <row r="20" spans="2:52" ht="28.5" customHeight="1">
      <c r="B20" s="592">
        <v>4</v>
      </c>
      <c r="C20" s="532"/>
      <c r="D20" s="406" t="s">
        <v>1070</v>
      </c>
      <c r="E20" s="407"/>
      <c r="F20" s="407"/>
      <c r="G20" s="407"/>
      <c r="H20" s="407"/>
      <c r="I20" s="407"/>
      <c r="J20" s="407"/>
      <c r="K20" s="407"/>
      <c r="L20" s="407"/>
      <c r="M20" s="407"/>
      <c r="N20" s="407"/>
      <c r="O20" s="407"/>
      <c r="P20" s="408"/>
      <c r="Q20" s="409" t="s">
        <v>91</v>
      </c>
      <c r="R20" s="410"/>
      <c r="S20" s="410"/>
      <c r="T20" s="410"/>
      <c r="U20" s="410"/>
      <c r="V20" s="410"/>
      <c r="W20" s="410"/>
      <c r="X20" s="411"/>
      <c r="Y20" s="406" t="s">
        <v>86</v>
      </c>
      <c r="Z20" s="407"/>
      <c r="AA20" s="407"/>
      <c r="AB20" s="408"/>
      <c r="AC20" s="406"/>
      <c r="AD20" s="407"/>
      <c r="AE20" s="407"/>
      <c r="AF20" s="408"/>
      <c r="AG20" s="406"/>
      <c r="AH20" s="407"/>
      <c r="AI20" s="407"/>
      <c r="AJ20" s="408"/>
      <c r="AK20" s="406"/>
      <c r="AL20" s="407"/>
      <c r="AM20" s="407"/>
      <c r="AN20" s="408"/>
      <c r="AO20" s="542"/>
      <c r="AP20" s="554"/>
      <c r="AQ20" s="586"/>
      <c r="AR20" s="588"/>
      <c r="AS20" s="590"/>
      <c r="AZ20"/>
    </row>
    <row r="21" spans="2:52" ht="28.5" customHeight="1">
      <c r="B21" s="592"/>
      <c r="C21" s="532"/>
      <c r="D21" s="412"/>
      <c r="E21" s="413"/>
      <c r="F21" s="413"/>
      <c r="G21" s="413"/>
      <c r="H21" s="413"/>
      <c r="I21" s="413"/>
      <c r="J21" s="413"/>
      <c r="K21" s="413"/>
      <c r="L21" s="413"/>
      <c r="M21" s="413"/>
      <c r="N21" s="413"/>
      <c r="O21" s="413"/>
      <c r="P21" s="414"/>
      <c r="Q21" s="412"/>
      <c r="R21" s="413"/>
      <c r="S21" s="413"/>
      <c r="T21" s="413"/>
      <c r="U21" s="413"/>
      <c r="V21" s="413"/>
      <c r="W21" s="413"/>
      <c r="X21" s="414"/>
      <c r="Y21" s="412" t="s">
        <v>1046</v>
      </c>
      <c r="Z21" s="413"/>
      <c r="AA21" s="413"/>
      <c r="AB21" s="414"/>
      <c r="AC21" s="412"/>
      <c r="AD21" s="413"/>
      <c r="AE21" s="413"/>
      <c r="AF21" s="414"/>
      <c r="AG21" s="412"/>
      <c r="AH21" s="413"/>
      <c r="AI21" s="413"/>
      <c r="AJ21" s="414"/>
      <c r="AK21" s="412"/>
      <c r="AL21" s="413"/>
      <c r="AM21" s="413"/>
      <c r="AN21" s="414"/>
      <c r="AO21" s="545"/>
      <c r="AP21" s="556"/>
      <c r="AQ21" s="587"/>
      <c r="AR21" s="589"/>
      <c r="AS21" s="591"/>
      <c r="AZ21"/>
    </row>
    <row r="22" spans="2:52" ht="22.5" customHeight="1">
      <c r="B22" s="592">
        <v>5</v>
      </c>
      <c r="C22" s="532"/>
      <c r="D22" s="406" t="s">
        <v>1067</v>
      </c>
      <c r="E22" s="407"/>
      <c r="F22" s="407"/>
      <c r="G22" s="407"/>
      <c r="H22" s="407"/>
      <c r="I22" s="407"/>
      <c r="J22" s="407"/>
      <c r="K22" s="407"/>
      <c r="L22" s="407"/>
      <c r="M22" s="407"/>
      <c r="N22" s="407"/>
      <c r="O22" s="407"/>
      <c r="P22" s="408"/>
      <c r="Q22" s="409" t="s">
        <v>91</v>
      </c>
      <c r="R22" s="410"/>
      <c r="S22" s="410"/>
      <c r="T22" s="410"/>
      <c r="U22" s="410"/>
      <c r="V22" s="410"/>
      <c r="W22" s="410"/>
      <c r="X22" s="411"/>
      <c r="Y22" s="406" t="s">
        <v>990</v>
      </c>
      <c r="Z22" s="407"/>
      <c r="AA22" s="407"/>
      <c r="AB22" s="408"/>
      <c r="AC22" s="406"/>
      <c r="AD22" s="407"/>
      <c r="AE22" s="407"/>
      <c r="AF22" s="408"/>
      <c r="AG22" s="406"/>
      <c r="AH22" s="407"/>
      <c r="AI22" s="407"/>
      <c r="AJ22" s="408"/>
      <c r="AK22" s="406"/>
      <c r="AL22" s="407"/>
      <c r="AM22" s="407"/>
      <c r="AN22" s="408"/>
      <c r="AO22" s="542"/>
      <c r="AP22" s="554"/>
      <c r="AQ22" s="586"/>
      <c r="AR22" s="588"/>
      <c r="AS22" s="590"/>
      <c r="AZ22"/>
    </row>
    <row r="23" spans="2:52" ht="31.5" customHeight="1">
      <c r="B23" s="592"/>
      <c r="C23" s="532"/>
      <c r="D23" s="412"/>
      <c r="E23" s="413"/>
      <c r="F23" s="413"/>
      <c r="G23" s="413"/>
      <c r="H23" s="413"/>
      <c r="I23" s="413"/>
      <c r="J23" s="413"/>
      <c r="K23" s="413"/>
      <c r="L23" s="413"/>
      <c r="M23" s="413"/>
      <c r="N23" s="413"/>
      <c r="O23" s="413"/>
      <c r="P23" s="414"/>
      <c r="Q23" s="412"/>
      <c r="R23" s="413"/>
      <c r="S23" s="413"/>
      <c r="T23" s="413"/>
      <c r="U23" s="413"/>
      <c r="V23" s="413"/>
      <c r="W23" s="413"/>
      <c r="X23" s="414"/>
      <c r="Y23" s="412" t="s">
        <v>1072</v>
      </c>
      <c r="Z23" s="413"/>
      <c r="AA23" s="413"/>
      <c r="AB23" s="414"/>
      <c r="AC23" s="412"/>
      <c r="AD23" s="413"/>
      <c r="AE23" s="413"/>
      <c r="AF23" s="414"/>
      <c r="AG23" s="412"/>
      <c r="AH23" s="413"/>
      <c r="AI23" s="413"/>
      <c r="AJ23" s="414"/>
      <c r="AK23" s="412"/>
      <c r="AL23" s="413"/>
      <c r="AM23" s="413"/>
      <c r="AN23" s="414"/>
      <c r="AO23" s="545"/>
      <c r="AP23" s="556"/>
      <c r="AQ23" s="587"/>
      <c r="AR23" s="589"/>
      <c r="AS23" s="591"/>
      <c r="AZ23"/>
    </row>
    <row r="24" spans="2:52" ht="22.5" customHeight="1">
      <c r="B24" s="592">
        <v>6</v>
      </c>
      <c r="C24" s="532"/>
      <c r="D24" s="406" t="s">
        <v>1055</v>
      </c>
      <c r="E24" s="407"/>
      <c r="F24" s="407"/>
      <c r="G24" s="407"/>
      <c r="H24" s="407"/>
      <c r="I24" s="407"/>
      <c r="J24" s="407"/>
      <c r="K24" s="407"/>
      <c r="L24" s="407"/>
      <c r="M24" s="407"/>
      <c r="N24" s="407"/>
      <c r="O24" s="407"/>
      <c r="P24" s="408"/>
      <c r="Q24" s="409" t="s">
        <v>91</v>
      </c>
      <c r="R24" s="410"/>
      <c r="S24" s="410"/>
      <c r="T24" s="410"/>
      <c r="U24" s="410"/>
      <c r="V24" s="410"/>
      <c r="W24" s="410"/>
      <c r="X24" s="411"/>
      <c r="Y24" s="406" t="s">
        <v>86</v>
      </c>
      <c r="Z24" s="407"/>
      <c r="AA24" s="407"/>
      <c r="AB24" s="408"/>
      <c r="AC24" s="406"/>
      <c r="AD24" s="407"/>
      <c r="AE24" s="407"/>
      <c r="AF24" s="408"/>
      <c r="AG24" s="406"/>
      <c r="AH24" s="407"/>
      <c r="AI24" s="407"/>
      <c r="AJ24" s="408"/>
      <c r="AK24" s="406"/>
      <c r="AL24" s="407"/>
      <c r="AM24" s="407"/>
      <c r="AN24" s="408"/>
      <c r="AO24" s="542"/>
      <c r="AP24" s="554"/>
      <c r="AQ24" s="586"/>
      <c r="AR24" s="588"/>
      <c r="AS24" s="590"/>
      <c r="AZ24"/>
    </row>
    <row r="25" spans="2:52" ht="31.5" customHeight="1">
      <c r="B25" s="592"/>
      <c r="C25" s="532"/>
      <c r="D25" s="412"/>
      <c r="E25" s="413"/>
      <c r="F25" s="413"/>
      <c r="G25" s="413"/>
      <c r="H25" s="413"/>
      <c r="I25" s="413"/>
      <c r="J25" s="413"/>
      <c r="K25" s="413"/>
      <c r="L25" s="413"/>
      <c r="M25" s="413"/>
      <c r="N25" s="413"/>
      <c r="O25" s="413"/>
      <c r="P25" s="414"/>
      <c r="Q25" s="412"/>
      <c r="R25" s="413"/>
      <c r="S25" s="413"/>
      <c r="T25" s="413"/>
      <c r="U25" s="413"/>
      <c r="V25" s="413"/>
      <c r="W25" s="413"/>
      <c r="X25" s="414"/>
      <c r="Y25" s="412" t="s">
        <v>1046</v>
      </c>
      <c r="Z25" s="413"/>
      <c r="AA25" s="413"/>
      <c r="AB25" s="414"/>
      <c r="AC25" s="412"/>
      <c r="AD25" s="413"/>
      <c r="AE25" s="413"/>
      <c r="AF25" s="414"/>
      <c r="AG25" s="412"/>
      <c r="AH25" s="413"/>
      <c r="AI25" s="413"/>
      <c r="AJ25" s="414"/>
      <c r="AK25" s="412"/>
      <c r="AL25" s="413"/>
      <c r="AM25" s="413"/>
      <c r="AN25" s="414"/>
      <c r="AO25" s="545"/>
      <c r="AP25" s="556"/>
      <c r="AQ25" s="587"/>
      <c r="AR25" s="589"/>
      <c r="AS25" s="591"/>
      <c r="AZ25"/>
    </row>
    <row r="26" spans="2:52" ht="22.5" customHeight="1">
      <c r="B26" s="592">
        <v>7</v>
      </c>
      <c r="C26" s="532"/>
      <c r="D26" s="406" t="s">
        <v>1054</v>
      </c>
      <c r="E26" s="407"/>
      <c r="F26" s="407"/>
      <c r="G26" s="407"/>
      <c r="H26" s="407"/>
      <c r="I26" s="407"/>
      <c r="J26" s="407"/>
      <c r="K26" s="407"/>
      <c r="L26" s="407"/>
      <c r="M26" s="407"/>
      <c r="N26" s="407"/>
      <c r="O26" s="407"/>
      <c r="P26" s="408"/>
      <c r="Q26" s="409" t="s">
        <v>91</v>
      </c>
      <c r="R26" s="410"/>
      <c r="S26" s="410"/>
      <c r="T26" s="410"/>
      <c r="U26" s="410"/>
      <c r="V26" s="410"/>
      <c r="W26" s="410"/>
      <c r="X26" s="411"/>
      <c r="Y26" s="406" t="s">
        <v>86</v>
      </c>
      <c r="Z26" s="407"/>
      <c r="AA26" s="407"/>
      <c r="AB26" s="408"/>
      <c r="AC26" s="406"/>
      <c r="AD26" s="407"/>
      <c r="AE26" s="407"/>
      <c r="AF26" s="408"/>
      <c r="AG26" s="406"/>
      <c r="AH26" s="407"/>
      <c r="AI26" s="407"/>
      <c r="AJ26" s="408"/>
      <c r="AK26" s="406"/>
      <c r="AL26" s="407"/>
      <c r="AM26" s="407"/>
      <c r="AN26" s="408"/>
      <c r="AO26" s="542"/>
      <c r="AP26" s="554"/>
      <c r="AQ26" s="586"/>
      <c r="AR26" s="588"/>
      <c r="AS26" s="590"/>
      <c r="AZ26"/>
    </row>
    <row r="27" spans="2:52" ht="31.5" customHeight="1">
      <c r="B27" s="592"/>
      <c r="C27" s="532"/>
      <c r="D27" s="412"/>
      <c r="E27" s="413"/>
      <c r="F27" s="413"/>
      <c r="G27" s="413"/>
      <c r="H27" s="413"/>
      <c r="I27" s="413"/>
      <c r="J27" s="413"/>
      <c r="K27" s="413"/>
      <c r="L27" s="413"/>
      <c r="M27" s="413"/>
      <c r="N27" s="413"/>
      <c r="O27" s="413"/>
      <c r="P27" s="414"/>
      <c r="Q27" s="412"/>
      <c r="R27" s="413"/>
      <c r="S27" s="413"/>
      <c r="T27" s="413"/>
      <c r="U27" s="413"/>
      <c r="V27" s="413"/>
      <c r="W27" s="413"/>
      <c r="X27" s="414"/>
      <c r="Y27" s="412" t="s">
        <v>1046</v>
      </c>
      <c r="Z27" s="413"/>
      <c r="AA27" s="413"/>
      <c r="AB27" s="414"/>
      <c r="AC27" s="412"/>
      <c r="AD27" s="413"/>
      <c r="AE27" s="413"/>
      <c r="AF27" s="414"/>
      <c r="AG27" s="412"/>
      <c r="AH27" s="413"/>
      <c r="AI27" s="413"/>
      <c r="AJ27" s="414"/>
      <c r="AK27" s="412"/>
      <c r="AL27" s="413"/>
      <c r="AM27" s="413"/>
      <c r="AN27" s="414"/>
      <c r="AO27" s="545"/>
      <c r="AP27" s="556"/>
      <c r="AQ27" s="587"/>
      <c r="AR27" s="589"/>
      <c r="AS27" s="591"/>
      <c r="AZ27"/>
    </row>
    <row r="28" spans="2:52" ht="22.5" customHeight="1">
      <c r="B28" s="592">
        <v>8</v>
      </c>
      <c r="C28" s="532"/>
      <c r="D28" s="406" t="s">
        <v>1058</v>
      </c>
      <c r="E28" s="407"/>
      <c r="F28" s="407"/>
      <c r="G28" s="407"/>
      <c r="H28" s="407"/>
      <c r="I28" s="407"/>
      <c r="J28" s="407"/>
      <c r="K28" s="407"/>
      <c r="L28" s="407"/>
      <c r="M28" s="407"/>
      <c r="N28" s="407"/>
      <c r="O28" s="407"/>
      <c r="P28" s="408"/>
      <c r="Q28" s="409" t="s">
        <v>91</v>
      </c>
      <c r="R28" s="410"/>
      <c r="S28" s="410"/>
      <c r="T28" s="410"/>
      <c r="U28" s="410"/>
      <c r="V28" s="410"/>
      <c r="W28" s="410"/>
      <c r="X28" s="411"/>
      <c r="Y28" s="406" t="s">
        <v>86</v>
      </c>
      <c r="Z28" s="407"/>
      <c r="AA28" s="407"/>
      <c r="AB28" s="408"/>
      <c r="AC28" s="406"/>
      <c r="AD28" s="407"/>
      <c r="AE28" s="407"/>
      <c r="AF28" s="408"/>
      <c r="AG28" s="406"/>
      <c r="AH28" s="407"/>
      <c r="AI28" s="407"/>
      <c r="AJ28" s="408"/>
      <c r="AK28" s="406"/>
      <c r="AL28" s="407"/>
      <c r="AM28" s="407"/>
      <c r="AN28" s="408"/>
      <c r="AO28" s="542"/>
      <c r="AP28" s="554"/>
      <c r="AQ28" s="586"/>
      <c r="AR28" s="588"/>
      <c r="AS28" s="590"/>
      <c r="AZ28"/>
    </row>
    <row r="29" spans="2:52" ht="31.5" customHeight="1">
      <c r="B29" s="592"/>
      <c r="C29" s="532"/>
      <c r="D29" s="412"/>
      <c r="E29" s="413"/>
      <c r="F29" s="413"/>
      <c r="G29" s="413"/>
      <c r="H29" s="413"/>
      <c r="I29" s="413"/>
      <c r="J29" s="413"/>
      <c r="K29" s="413"/>
      <c r="L29" s="413"/>
      <c r="M29" s="413"/>
      <c r="N29" s="413"/>
      <c r="O29" s="413"/>
      <c r="P29" s="414"/>
      <c r="Q29" s="412"/>
      <c r="R29" s="413"/>
      <c r="S29" s="413"/>
      <c r="T29" s="413"/>
      <c r="U29" s="413"/>
      <c r="V29" s="413"/>
      <c r="W29" s="413"/>
      <c r="X29" s="414"/>
      <c r="Y29" s="412" t="s">
        <v>1046</v>
      </c>
      <c r="Z29" s="413"/>
      <c r="AA29" s="413"/>
      <c r="AB29" s="414"/>
      <c r="AC29" s="412"/>
      <c r="AD29" s="413"/>
      <c r="AE29" s="413"/>
      <c r="AF29" s="414"/>
      <c r="AG29" s="412"/>
      <c r="AH29" s="413"/>
      <c r="AI29" s="413"/>
      <c r="AJ29" s="414"/>
      <c r="AK29" s="412"/>
      <c r="AL29" s="413"/>
      <c r="AM29" s="413"/>
      <c r="AN29" s="414"/>
      <c r="AO29" s="545"/>
      <c r="AP29" s="556"/>
      <c r="AQ29" s="587"/>
      <c r="AR29" s="589"/>
      <c r="AS29" s="591"/>
      <c r="AZ29"/>
    </row>
    <row r="30" spans="2:52" ht="22.5" customHeight="1">
      <c r="B30" s="592">
        <v>9</v>
      </c>
      <c r="C30" s="532"/>
      <c r="D30" s="406" t="s">
        <v>1059</v>
      </c>
      <c r="E30" s="407"/>
      <c r="F30" s="407"/>
      <c r="G30" s="407"/>
      <c r="H30" s="407"/>
      <c r="I30" s="407"/>
      <c r="J30" s="407"/>
      <c r="K30" s="407"/>
      <c r="L30" s="407"/>
      <c r="M30" s="407"/>
      <c r="N30" s="407"/>
      <c r="O30" s="407"/>
      <c r="P30" s="408"/>
      <c r="Q30" s="409" t="s">
        <v>91</v>
      </c>
      <c r="R30" s="410"/>
      <c r="S30" s="410"/>
      <c r="T30" s="410"/>
      <c r="U30" s="410"/>
      <c r="V30" s="410"/>
      <c r="W30" s="410"/>
      <c r="X30" s="411"/>
      <c r="Y30" s="406" t="s">
        <v>86</v>
      </c>
      <c r="Z30" s="407"/>
      <c r="AA30" s="407"/>
      <c r="AB30" s="408"/>
      <c r="AC30" s="406"/>
      <c r="AD30" s="407"/>
      <c r="AE30" s="407"/>
      <c r="AF30" s="408"/>
      <c r="AG30" s="406"/>
      <c r="AH30" s="407"/>
      <c r="AI30" s="407"/>
      <c r="AJ30" s="408"/>
      <c r="AK30" s="406"/>
      <c r="AL30" s="407"/>
      <c r="AM30" s="407"/>
      <c r="AN30" s="408"/>
      <c r="AO30" s="542"/>
      <c r="AP30" s="554"/>
      <c r="AQ30" s="586"/>
      <c r="AR30" s="588"/>
      <c r="AS30" s="590"/>
      <c r="AZ30"/>
    </row>
    <row r="31" spans="2:52" ht="31.5" customHeight="1">
      <c r="B31" s="592"/>
      <c r="C31" s="532"/>
      <c r="D31" s="412"/>
      <c r="E31" s="413"/>
      <c r="F31" s="413"/>
      <c r="G31" s="413"/>
      <c r="H31" s="413"/>
      <c r="I31" s="413"/>
      <c r="J31" s="413"/>
      <c r="K31" s="413"/>
      <c r="L31" s="413"/>
      <c r="M31" s="413"/>
      <c r="N31" s="413"/>
      <c r="O31" s="413"/>
      <c r="P31" s="414"/>
      <c r="Q31" s="412"/>
      <c r="R31" s="413"/>
      <c r="S31" s="413"/>
      <c r="T31" s="413"/>
      <c r="U31" s="413"/>
      <c r="V31" s="413"/>
      <c r="W31" s="413"/>
      <c r="X31" s="414"/>
      <c r="Y31" s="412" t="s">
        <v>1046</v>
      </c>
      <c r="Z31" s="413"/>
      <c r="AA31" s="413"/>
      <c r="AB31" s="414"/>
      <c r="AC31" s="412"/>
      <c r="AD31" s="413"/>
      <c r="AE31" s="413"/>
      <c r="AF31" s="414"/>
      <c r="AG31" s="412"/>
      <c r="AH31" s="413"/>
      <c r="AI31" s="413"/>
      <c r="AJ31" s="414"/>
      <c r="AK31" s="412"/>
      <c r="AL31" s="413"/>
      <c r="AM31" s="413"/>
      <c r="AN31" s="414"/>
      <c r="AO31" s="545"/>
      <c r="AP31" s="556"/>
      <c r="AQ31" s="587"/>
      <c r="AR31" s="589"/>
      <c r="AS31" s="591"/>
      <c r="AZ31"/>
    </row>
    <row r="32" spans="2:52" ht="22.5" customHeight="1">
      <c r="B32" s="592">
        <v>10</v>
      </c>
      <c r="C32" s="532"/>
      <c r="D32" s="406" t="s">
        <v>1136</v>
      </c>
      <c r="E32" s="407"/>
      <c r="F32" s="407"/>
      <c r="G32" s="407"/>
      <c r="H32" s="407"/>
      <c r="I32" s="407"/>
      <c r="J32" s="407"/>
      <c r="K32" s="407"/>
      <c r="L32" s="407"/>
      <c r="M32" s="407"/>
      <c r="N32" s="407"/>
      <c r="O32" s="407"/>
      <c r="P32" s="408"/>
      <c r="Q32" s="409" t="s">
        <v>91</v>
      </c>
      <c r="R32" s="410"/>
      <c r="S32" s="410"/>
      <c r="T32" s="410"/>
      <c r="U32" s="410"/>
      <c r="V32" s="410"/>
      <c r="W32" s="410"/>
      <c r="X32" s="411"/>
      <c r="Y32" s="406" t="s">
        <v>24</v>
      </c>
      <c r="Z32" s="407"/>
      <c r="AA32" s="407"/>
      <c r="AB32" s="408"/>
      <c r="AC32" s="406"/>
      <c r="AD32" s="407"/>
      <c r="AE32" s="407"/>
      <c r="AF32" s="408"/>
      <c r="AG32" s="406"/>
      <c r="AH32" s="407"/>
      <c r="AI32" s="407"/>
      <c r="AJ32" s="408"/>
      <c r="AK32" s="406"/>
      <c r="AL32" s="407"/>
      <c r="AM32" s="407"/>
      <c r="AN32" s="408"/>
      <c r="AO32" s="542"/>
      <c r="AP32" s="554"/>
      <c r="AQ32" s="586"/>
      <c r="AR32" s="588"/>
      <c r="AS32" s="590"/>
      <c r="AZ32"/>
    </row>
    <row r="33" spans="2:52" ht="31.5" customHeight="1">
      <c r="B33" s="592"/>
      <c r="C33" s="532"/>
      <c r="D33" s="412"/>
      <c r="E33" s="413"/>
      <c r="F33" s="413"/>
      <c r="G33" s="413"/>
      <c r="H33" s="413"/>
      <c r="I33" s="413"/>
      <c r="J33" s="413"/>
      <c r="K33" s="413"/>
      <c r="L33" s="413"/>
      <c r="M33" s="413"/>
      <c r="N33" s="413"/>
      <c r="O33" s="413"/>
      <c r="P33" s="414"/>
      <c r="Q33" s="412"/>
      <c r="R33" s="413"/>
      <c r="S33" s="413"/>
      <c r="T33" s="413"/>
      <c r="U33" s="413"/>
      <c r="V33" s="413"/>
      <c r="W33" s="413"/>
      <c r="X33" s="414"/>
      <c r="Y33" s="412" t="s">
        <v>1069</v>
      </c>
      <c r="Z33" s="413"/>
      <c r="AA33" s="413"/>
      <c r="AB33" s="414"/>
      <c r="AC33" s="412"/>
      <c r="AD33" s="413"/>
      <c r="AE33" s="413"/>
      <c r="AF33" s="414"/>
      <c r="AG33" s="412"/>
      <c r="AH33" s="413"/>
      <c r="AI33" s="413"/>
      <c r="AJ33" s="414"/>
      <c r="AK33" s="412"/>
      <c r="AL33" s="413"/>
      <c r="AM33" s="413"/>
      <c r="AN33" s="414"/>
      <c r="AO33" s="545"/>
      <c r="AP33" s="556"/>
      <c r="AQ33" s="587"/>
      <c r="AR33" s="589"/>
      <c r="AS33" s="591"/>
      <c r="AZ33"/>
    </row>
    <row r="34" spans="2:52" ht="22.5" customHeight="1">
      <c r="B34" s="592">
        <v>11</v>
      </c>
      <c r="C34" s="532"/>
      <c r="D34" s="406" t="s">
        <v>1073</v>
      </c>
      <c r="E34" s="407"/>
      <c r="F34" s="407"/>
      <c r="G34" s="407"/>
      <c r="H34" s="407"/>
      <c r="I34" s="407"/>
      <c r="J34" s="407"/>
      <c r="K34" s="407"/>
      <c r="L34" s="407"/>
      <c r="M34" s="407"/>
      <c r="N34" s="407"/>
      <c r="O34" s="407"/>
      <c r="P34" s="408"/>
      <c r="Q34" s="409" t="s">
        <v>91</v>
      </c>
      <c r="R34" s="410"/>
      <c r="S34" s="410"/>
      <c r="T34" s="410"/>
      <c r="U34" s="410"/>
      <c r="V34" s="410"/>
      <c r="W34" s="410"/>
      <c r="X34" s="411"/>
      <c r="Y34" s="406" t="s">
        <v>24</v>
      </c>
      <c r="Z34" s="407"/>
      <c r="AA34" s="407"/>
      <c r="AB34" s="408"/>
      <c r="AC34" s="406"/>
      <c r="AD34" s="407"/>
      <c r="AE34" s="407"/>
      <c r="AF34" s="408"/>
      <c r="AG34" s="406"/>
      <c r="AH34" s="407"/>
      <c r="AI34" s="407"/>
      <c r="AJ34" s="408"/>
      <c r="AK34" s="406"/>
      <c r="AL34" s="407"/>
      <c r="AM34" s="407"/>
      <c r="AN34" s="408"/>
      <c r="AO34" s="542"/>
      <c r="AP34" s="554"/>
      <c r="AQ34" s="586"/>
      <c r="AR34" s="588"/>
      <c r="AS34" s="590"/>
      <c r="AZ34"/>
    </row>
    <row r="35" spans="2:52" ht="31.5"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t="s">
        <v>1072</v>
      </c>
      <c r="Z35" s="413"/>
      <c r="AA35" s="413"/>
      <c r="AB35" s="414"/>
      <c r="AC35" s="412"/>
      <c r="AD35" s="413"/>
      <c r="AE35" s="413"/>
      <c r="AF35" s="414"/>
      <c r="AG35" s="412"/>
      <c r="AH35" s="413"/>
      <c r="AI35" s="413"/>
      <c r="AJ35" s="414"/>
      <c r="AK35" s="412"/>
      <c r="AL35" s="413"/>
      <c r="AM35" s="413"/>
      <c r="AN35" s="414"/>
      <c r="AO35" s="545"/>
      <c r="AP35" s="556"/>
      <c r="AQ35" s="587"/>
      <c r="AR35" s="589"/>
      <c r="AS35" s="591"/>
      <c r="AZ35"/>
    </row>
    <row r="36" spans="2:52" ht="22.5" customHeight="1">
      <c r="B36" s="592">
        <v>12</v>
      </c>
      <c r="C36" s="532"/>
      <c r="D36" s="406" t="s">
        <v>1074</v>
      </c>
      <c r="E36" s="407"/>
      <c r="F36" s="407"/>
      <c r="G36" s="407"/>
      <c r="H36" s="407"/>
      <c r="I36" s="407"/>
      <c r="J36" s="407"/>
      <c r="K36" s="407"/>
      <c r="L36" s="407"/>
      <c r="M36" s="407"/>
      <c r="N36" s="407"/>
      <c r="O36" s="407"/>
      <c r="P36" s="408"/>
      <c r="Q36" s="409" t="s">
        <v>1078</v>
      </c>
      <c r="R36" s="410"/>
      <c r="S36" s="410"/>
      <c r="T36" s="410"/>
      <c r="U36" s="410"/>
      <c r="V36" s="410"/>
      <c r="W36" s="410"/>
      <c r="X36" s="411"/>
      <c r="Y36" s="406" t="s">
        <v>85</v>
      </c>
      <c r="Z36" s="407"/>
      <c r="AA36" s="407"/>
      <c r="AB36" s="408"/>
      <c r="AC36" s="406"/>
      <c r="AD36" s="407"/>
      <c r="AE36" s="407"/>
      <c r="AF36" s="408"/>
      <c r="AG36" s="406"/>
      <c r="AH36" s="407"/>
      <c r="AI36" s="407"/>
      <c r="AJ36" s="408"/>
      <c r="AK36" s="406"/>
      <c r="AL36" s="407"/>
      <c r="AM36" s="407"/>
      <c r="AN36" s="408"/>
      <c r="AO36" s="542"/>
      <c r="AP36" s="554"/>
      <c r="AQ36" s="586"/>
      <c r="AR36" s="588"/>
      <c r="AS36" s="590"/>
      <c r="AZ36"/>
    </row>
    <row r="37" spans="2:52" ht="31.5"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t="s">
        <v>1072</v>
      </c>
      <c r="Z37" s="413"/>
      <c r="AA37" s="413"/>
      <c r="AB37" s="414"/>
      <c r="AC37" s="412"/>
      <c r="AD37" s="413"/>
      <c r="AE37" s="413"/>
      <c r="AF37" s="414"/>
      <c r="AG37" s="412"/>
      <c r="AH37" s="413"/>
      <c r="AI37" s="413"/>
      <c r="AJ37" s="414"/>
      <c r="AK37" s="412"/>
      <c r="AL37" s="413"/>
      <c r="AM37" s="413"/>
      <c r="AN37" s="414"/>
      <c r="AO37" s="545"/>
      <c r="AP37" s="556"/>
      <c r="AQ37" s="587"/>
      <c r="AR37" s="589"/>
      <c r="AS37" s="591"/>
      <c r="AZ37"/>
    </row>
    <row r="38" spans="2:52" ht="22.5" customHeight="1">
      <c r="B38" s="592">
        <v>13</v>
      </c>
      <c r="C38" s="532"/>
      <c r="D38" s="406" t="s">
        <v>1064</v>
      </c>
      <c r="E38" s="407"/>
      <c r="F38" s="407"/>
      <c r="G38" s="407"/>
      <c r="H38" s="407"/>
      <c r="I38" s="407"/>
      <c r="J38" s="407"/>
      <c r="K38" s="407"/>
      <c r="L38" s="407"/>
      <c r="M38" s="407"/>
      <c r="N38" s="407"/>
      <c r="O38" s="407"/>
      <c r="P38" s="408"/>
      <c r="Q38" s="409" t="s">
        <v>91</v>
      </c>
      <c r="R38" s="410"/>
      <c r="S38" s="410"/>
      <c r="T38" s="410"/>
      <c r="U38" s="410"/>
      <c r="V38" s="410"/>
      <c r="W38" s="410"/>
      <c r="X38" s="411"/>
      <c r="Y38" s="406" t="s">
        <v>24</v>
      </c>
      <c r="Z38" s="407"/>
      <c r="AA38" s="407"/>
      <c r="AB38" s="408"/>
      <c r="AC38" s="406"/>
      <c r="AD38" s="407"/>
      <c r="AE38" s="407"/>
      <c r="AF38" s="408"/>
      <c r="AG38" s="406"/>
      <c r="AH38" s="407"/>
      <c r="AI38" s="407"/>
      <c r="AJ38" s="408"/>
      <c r="AK38" s="406"/>
      <c r="AL38" s="407"/>
      <c r="AM38" s="407"/>
      <c r="AN38" s="408"/>
      <c r="AO38" s="542"/>
      <c r="AP38" s="554"/>
      <c r="AQ38" s="586"/>
      <c r="AR38" s="588"/>
      <c r="AS38" s="590"/>
      <c r="AZ38"/>
    </row>
    <row r="39" spans="2:52" ht="31.5"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t="s">
        <v>1065</v>
      </c>
      <c r="Z39" s="413"/>
      <c r="AA39" s="413"/>
      <c r="AB39" s="414"/>
      <c r="AC39" s="412"/>
      <c r="AD39" s="413"/>
      <c r="AE39" s="413"/>
      <c r="AF39" s="414"/>
      <c r="AG39" s="412"/>
      <c r="AH39" s="413"/>
      <c r="AI39" s="413"/>
      <c r="AJ39" s="414"/>
      <c r="AK39" s="412"/>
      <c r="AL39" s="413"/>
      <c r="AM39" s="413"/>
      <c r="AN39" s="414"/>
      <c r="AO39" s="545"/>
      <c r="AP39" s="556"/>
      <c r="AQ39" s="587"/>
      <c r="AR39" s="589"/>
      <c r="AS39" s="591"/>
      <c r="AZ39"/>
    </row>
    <row r="40" spans="2:52" ht="22.5" customHeight="1">
      <c r="B40" s="592">
        <v>14</v>
      </c>
      <c r="C40" s="532"/>
      <c r="D40" s="406" t="s">
        <v>1076</v>
      </c>
      <c r="E40" s="407"/>
      <c r="F40" s="407"/>
      <c r="G40" s="407"/>
      <c r="H40" s="407"/>
      <c r="I40" s="407"/>
      <c r="J40" s="407"/>
      <c r="K40" s="407"/>
      <c r="L40" s="407"/>
      <c r="M40" s="407"/>
      <c r="N40" s="407"/>
      <c r="O40" s="407"/>
      <c r="P40" s="408"/>
      <c r="Q40" s="409" t="s">
        <v>1077</v>
      </c>
      <c r="R40" s="410"/>
      <c r="S40" s="410"/>
      <c r="T40" s="410"/>
      <c r="U40" s="410"/>
      <c r="V40" s="410"/>
      <c r="W40" s="410"/>
      <c r="X40" s="411"/>
      <c r="Y40" s="406" t="s">
        <v>24</v>
      </c>
      <c r="Z40" s="407"/>
      <c r="AA40" s="407"/>
      <c r="AB40" s="408"/>
      <c r="AC40" s="406"/>
      <c r="AD40" s="407"/>
      <c r="AE40" s="407"/>
      <c r="AF40" s="408"/>
      <c r="AG40" s="406"/>
      <c r="AH40" s="407"/>
      <c r="AI40" s="407"/>
      <c r="AJ40" s="408"/>
      <c r="AK40" s="406"/>
      <c r="AL40" s="407"/>
      <c r="AM40" s="407"/>
      <c r="AN40" s="408"/>
      <c r="AO40" s="542"/>
      <c r="AP40" s="554"/>
      <c r="AQ40" s="586"/>
      <c r="AR40" s="588"/>
      <c r="AS40" s="590"/>
      <c r="AZ40"/>
    </row>
    <row r="41" spans="2:52" ht="31.5"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t="s">
        <v>1075</v>
      </c>
      <c r="Z41" s="413"/>
      <c r="AA41" s="413"/>
      <c r="AB41" s="414"/>
      <c r="AC41" s="412"/>
      <c r="AD41" s="413"/>
      <c r="AE41" s="413"/>
      <c r="AF41" s="414"/>
      <c r="AG41" s="412"/>
      <c r="AH41" s="413"/>
      <c r="AI41" s="413"/>
      <c r="AJ41" s="414"/>
      <c r="AK41" s="412"/>
      <c r="AL41" s="413"/>
      <c r="AM41" s="413"/>
      <c r="AN41" s="414"/>
      <c r="AO41" s="545"/>
      <c r="AP41" s="556"/>
      <c r="AQ41" s="587"/>
      <c r="AR41" s="589"/>
      <c r="AS41" s="591"/>
      <c r="AZ41"/>
    </row>
    <row r="42" spans="2:52" ht="22.5" customHeight="1">
      <c r="B42" s="592">
        <v>15</v>
      </c>
      <c r="C42" s="532"/>
      <c r="D42" s="406" t="s">
        <v>1056</v>
      </c>
      <c r="E42" s="407"/>
      <c r="F42" s="407"/>
      <c r="G42" s="407"/>
      <c r="H42" s="407"/>
      <c r="I42" s="407"/>
      <c r="J42" s="407"/>
      <c r="K42" s="407"/>
      <c r="L42" s="407"/>
      <c r="M42" s="407"/>
      <c r="N42" s="407"/>
      <c r="O42" s="407"/>
      <c r="P42" s="408"/>
      <c r="Q42" s="409" t="s">
        <v>91</v>
      </c>
      <c r="R42" s="410"/>
      <c r="S42" s="410"/>
      <c r="T42" s="410"/>
      <c r="U42" s="410"/>
      <c r="V42" s="410"/>
      <c r="W42" s="410"/>
      <c r="X42" s="411"/>
      <c r="Y42" s="406" t="s">
        <v>86</v>
      </c>
      <c r="Z42" s="407"/>
      <c r="AA42" s="407"/>
      <c r="AB42" s="408"/>
      <c r="AC42" s="406"/>
      <c r="AD42" s="407"/>
      <c r="AE42" s="407"/>
      <c r="AF42" s="408"/>
      <c r="AG42" s="406"/>
      <c r="AH42" s="407"/>
      <c r="AI42" s="407"/>
      <c r="AJ42" s="408"/>
      <c r="AK42" s="406"/>
      <c r="AL42" s="407"/>
      <c r="AM42" s="407"/>
      <c r="AN42" s="408"/>
      <c r="AO42" s="542"/>
      <c r="AP42" s="554"/>
      <c r="AQ42" s="586"/>
      <c r="AR42" s="588"/>
      <c r="AS42" s="590"/>
      <c r="AZ42"/>
    </row>
    <row r="43" spans="2:52" ht="31.5" customHeight="1" thickBo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t="s">
        <v>1046</v>
      </c>
      <c r="Z43" s="413"/>
      <c r="AA43" s="413"/>
      <c r="AB43" s="414"/>
      <c r="AC43" s="412"/>
      <c r="AD43" s="413"/>
      <c r="AE43" s="413"/>
      <c r="AF43" s="414"/>
      <c r="AG43" s="412"/>
      <c r="AH43" s="413"/>
      <c r="AI43" s="413"/>
      <c r="AJ43" s="414"/>
      <c r="AK43" s="412"/>
      <c r="AL43" s="413"/>
      <c r="AM43" s="413"/>
      <c r="AN43" s="414"/>
      <c r="AO43" s="545"/>
      <c r="AP43" s="556"/>
      <c r="AQ43" s="587"/>
      <c r="AR43" s="589"/>
      <c r="AS43" s="591"/>
      <c r="AZ43"/>
    </row>
    <row r="44" spans="2:52" ht="22.5" hidden="1" customHeight="1">
      <c r="B44" s="592">
        <v>16</v>
      </c>
      <c r="C44" s="532"/>
      <c r="D44" s="406"/>
      <c r="E44" s="407"/>
      <c r="F44" s="407"/>
      <c r="G44" s="407"/>
      <c r="H44" s="407"/>
      <c r="I44" s="407"/>
      <c r="J44" s="407"/>
      <c r="K44" s="407"/>
      <c r="L44" s="407"/>
      <c r="M44" s="407"/>
      <c r="N44" s="407"/>
      <c r="O44" s="407"/>
      <c r="P44" s="408"/>
      <c r="Q44" s="409"/>
      <c r="R44" s="410"/>
      <c r="S44" s="410"/>
      <c r="T44" s="410"/>
      <c r="U44" s="410"/>
      <c r="V44" s="410"/>
      <c r="W44" s="410"/>
      <c r="X44" s="411"/>
      <c r="Y44" s="406"/>
      <c r="Z44" s="407"/>
      <c r="AA44" s="407"/>
      <c r="AB44" s="408"/>
      <c r="AC44" s="406"/>
      <c r="AD44" s="407"/>
      <c r="AE44" s="407"/>
      <c r="AF44" s="408"/>
      <c r="AG44" s="406"/>
      <c r="AH44" s="407"/>
      <c r="AI44" s="407"/>
      <c r="AJ44" s="408"/>
      <c r="AK44" s="406"/>
      <c r="AL44" s="407"/>
      <c r="AM44" s="407"/>
      <c r="AN44" s="408"/>
      <c r="AO44" s="542"/>
      <c r="AP44" s="554"/>
      <c r="AQ44" s="586"/>
      <c r="AR44" s="588"/>
      <c r="AS44" s="590"/>
      <c r="AZ44"/>
    </row>
    <row r="45" spans="2:52" ht="31.5" hidden="1"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c r="Z45" s="413"/>
      <c r="AA45" s="413"/>
      <c r="AB45" s="414"/>
      <c r="AC45" s="412"/>
      <c r="AD45" s="413"/>
      <c r="AE45" s="413"/>
      <c r="AF45" s="414"/>
      <c r="AG45" s="412"/>
      <c r="AH45" s="413"/>
      <c r="AI45" s="413"/>
      <c r="AJ45" s="414"/>
      <c r="AK45" s="412"/>
      <c r="AL45" s="413"/>
      <c r="AM45" s="413"/>
      <c r="AN45" s="414"/>
      <c r="AO45" s="545"/>
      <c r="AP45" s="556"/>
      <c r="AQ45" s="587"/>
      <c r="AR45" s="589"/>
      <c r="AS45" s="591"/>
      <c r="AZ45"/>
    </row>
    <row r="46" spans="2:52" ht="22.5" hidden="1" customHeight="1">
      <c r="B46" s="592">
        <v>17</v>
      </c>
      <c r="C46" s="532"/>
      <c r="D46" s="406"/>
      <c r="E46" s="407"/>
      <c r="F46" s="407"/>
      <c r="G46" s="407"/>
      <c r="H46" s="407"/>
      <c r="I46" s="407"/>
      <c r="J46" s="407"/>
      <c r="K46" s="407"/>
      <c r="L46" s="407"/>
      <c r="M46" s="407"/>
      <c r="N46" s="407"/>
      <c r="O46" s="407"/>
      <c r="P46" s="408"/>
      <c r="Q46" s="409"/>
      <c r="R46" s="410"/>
      <c r="S46" s="410"/>
      <c r="T46" s="410"/>
      <c r="U46" s="410"/>
      <c r="V46" s="410"/>
      <c r="W46" s="410"/>
      <c r="X46" s="411"/>
      <c r="Y46" s="406"/>
      <c r="Z46" s="407"/>
      <c r="AA46" s="407"/>
      <c r="AB46" s="408"/>
      <c r="AC46" s="406"/>
      <c r="AD46" s="407"/>
      <c r="AE46" s="407"/>
      <c r="AF46" s="408"/>
      <c r="AG46" s="406"/>
      <c r="AH46" s="407"/>
      <c r="AI46" s="407"/>
      <c r="AJ46" s="408"/>
      <c r="AK46" s="406"/>
      <c r="AL46" s="407"/>
      <c r="AM46" s="407"/>
      <c r="AN46" s="408"/>
      <c r="AO46" s="542"/>
      <c r="AP46" s="554"/>
      <c r="AQ46" s="586"/>
      <c r="AR46" s="588"/>
      <c r="AS46" s="590"/>
      <c r="AZ46"/>
    </row>
    <row r="47" spans="2:52" ht="31.5" hidden="1"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c r="Z47" s="413"/>
      <c r="AA47" s="413"/>
      <c r="AB47" s="414"/>
      <c r="AC47" s="412"/>
      <c r="AD47" s="413"/>
      <c r="AE47" s="413"/>
      <c r="AF47" s="414"/>
      <c r="AG47" s="412"/>
      <c r="AH47" s="413"/>
      <c r="AI47" s="413"/>
      <c r="AJ47" s="414"/>
      <c r="AK47" s="412"/>
      <c r="AL47" s="413"/>
      <c r="AM47" s="413"/>
      <c r="AN47" s="414"/>
      <c r="AO47" s="545"/>
      <c r="AP47" s="556"/>
      <c r="AQ47" s="587"/>
      <c r="AR47" s="589"/>
      <c r="AS47" s="591"/>
      <c r="AZ47"/>
    </row>
    <row r="48" spans="2:52" ht="22.5" hidden="1" customHeight="1">
      <c r="B48" s="592">
        <v>18</v>
      </c>
      <c r="C48" s="532"/>
      <c r="D48" s="406"/>
      <c r="E48" s="407"/>
      <c r="F48" s="407"/>
      <c r="G48" s="407"/>
      <c r="H48" s="407"/>
      <c r="I48" s="407"/>
      <c r="J48" s="407"/>
      <c r="K48" s="407"/>
      <c r="L48" s="407"/>
      <c r="M48" s="407"/>
      <c r="N48" s="407"/>
      <c r="O48" s="407"/>
      <c r="P48" s="408"/>
      <c r="Q48" s="409"/>
      <c r="R48" s="410"/>
      <c r="S48" s="410"/>
      <c r="T48" s="410"/>
      <c r="U48" s="410"/>
      <c r="V48" s="410"/>
      <c r="W48" s="410"/>
      <c r="X48" s="411"/>
      <c r="Y48" s="406"/>
      <c r="Z48" s="407"/>
      <c r="AA48" s="407"/>
      <c r="AB48" s="408"/>
      <c r="AC48" s="406"/>
      <c r="AD48" s="407"/>
      <c r="AE48" s="407"/>
      <c r="AF48" s="408"/>
      <c r="AG48" s="406"/>
      <c r="AH48" s="407"/>
      <c r="AI48" s="407"/>
      <c r="AJ48" s="408"/>
      <c r="AK48" s="406"/>
      <c r="AL48" s="407"/>
      <c r="AM48" s="407"/>
      <c r="AN48" s="408"/>
      <c r="AO48" s="542"/>
      <c r="AP48" s="554"/>
      <c r="AQ48" s="586"/>
      <c r="AR48" s="588"/>
      <c r="AS48" s="590"/>
      <c r="AZ48"/>
    </row>
    <row r="49" spans="2:52" ht="31.5" hidden="1"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c r="Z49" s="413"/>
      <c r="AA49" s="413"/>
      <c r="AB49" s="414"/>
      <c r="AC49" s="412"/>
      <c r="AD49" s="413"/>
      <c r="AE49" s="413"/>
      <c r="AF49" s="414"/>
      <c r="AG49" s="412"/>
      <c r="AH49" s="413"/>
      <c r="AI49" s="413"/>
      <c r="AJ49" s="414"/>
      <c r="AK49" s="412"/>
      <c r="AL49" s="413"/>
      <c r="AM49" s="413"/>
      <c r="AN49" s="414"/>
      <c r="AO49" s="545"/>
      <c r="AP49" s="556"/>
      <c r="AQ49" s="587"/>
      <c r="AR49" s="589"/>
      <c r="AS49" s="591"/>
      <c r="AZ49"/>
    </row>
    <row r="50" spans="2:52" ht="22.5" hidden="1" customHeight="1">
      <c r="B50" s="592">
        <v>19</v>
      </c>
      <c r="C50" s="532"/>
      <c r="D50" s="406"/>
      <c r="E50" s="407"/>
      <c r="F50" s="407"/>
      <c r="G50" s="407"/>
      <c r="H50" s="407"/>
      <c r="I50" s="407"/>
      <c r="J50" s="407"/>
      <c r="K50" s="407"/>
      <c r="L50" s="407"/>
      <c r="M50" s="407"/>
      <c r="N50" s="407"/>
      <c r="O50" s="407"/>
      <c r="P50" s="408"/>
      <c r="Q50" s="409"/>
      <c r="R50" s="410"/>
      <c r="S50" s="410"/>
      <c r="T50" s="410"/>
      <c r="U50" s="410"/>
      <c r="V50" s="410"/>
      <c r="W50" s="410"/>
      <c r="X50" s="411"/>
      <c r="Y50" s="406"/>
      <c r="Z50" s="407"/>
      <c r="AA50" s="407"/>
      <c r="AB50" s="408"/>
      <c r="AC50" s="406"/>
      <c r="AD50" s="407"/>
      <c r="AE50" s="407"/>
      <c r="AF50" s="408"/>
      <c r="AG50" s="406"/>
      <c r="AH50" s="407"/>
      <c r="AI50" s="407"/>
      <c r="AJ50" s="408"/>
      <c r="AK50" s="406"/>
      <c r="AL50" s="407"/>
      <c r="AM50" s="407"/>
      <c r="AN50" s="408"/>
      <c r="AO50" s="542"/>
      <c r="AP50" s="554"/>
      <c r="AQ50" s="586"/>
      <c r="AR50" s="588"/>
      <c r="AS50" s="590"/>
      <c r="AZ50"/>
    </row>
    <row r="51" spans="2:52" ht="31.5" hidden="1"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c r="Z51" s="413"/>
      <c r="AA51" s="413"/>
      <c r="AB51" s="414"/>
      <c r="AC51" s="412"/>
      <c r="AD51" s="413"/>
      <c r="AE51" s="413"/>
      <c r="AF51" s="414"/>
      <c r="AG51" s="412"/>
      <c r="AH51" s="413"/>
      <c r="AI51" s="413"/>
      <c r="AJ51" s="414"/>
      <c r="AK51" s="412"/>
      <c r="AL51" s="413"/>
      <c r="AM51" s="413"/>
      <c r="AN51" s="414"/>
      <c r="AO51" s="545"/>
      <c r="AP51" s="556"/>
      <c r="AQ51" s="587"/>
      <c r="AR51" s="589"/>
      <c r="AS51" s="591"/>
      <c r="AZ51"/>
    </row>
    <row r="52" spans="2:52" ht="22.5" hidden="1" customHeight="1">
      <c r="B52" s="592">
        <v>20</v>
      </c>
      <c r="C52" s="532"/>
      <c r="D52" s="406"/>
      <c r="E52" s="407"/>
      <c r="F52" s="407"/>
      <c r="G52" s="407"/>
      <c r="H52" s="407"/>
      <c r="I52" s="407"/>
      <c r="J52" s="407"/>
      <c r="K52" s="407"/>
      <c r="L52" s="407"/>
      <c r="M52" s="407"/>
      <c r="N52" s="407"/>
      <c r="O52" s="407"/>
      <c r="P52" s="408"/>
      <c r="Q52" s="409"/>
      <c r="R52" s="410"/>
      <c r="S52" s="410"/>
      <c r="T52" s="410"/>
      <c r="U52" s="410"/>
      <c r="V52" s="410"/>
      <c r="W52" s="410"/>
      <c r="X52" s="411"/>
      <c r="Y52" s="406"/>
      <c r="Z52" s="407"/>
      <c r="AA52" s="407"/>
      <c r="AB52" s="408"/>
      <c r="AC52" s="406"/>
      <c r="AD52" s="407"/>
      <c r="AE52" s="407"/>
      <c r="AF52" s="408"/>
      <c r="AG52" s="406"/>
      <c r="AH52" s="407"/>
      <c r="AI52" s="407"/>
      <c r="AJ52" s="408"/>
      <c r="AK52" s="406"/>
      <c r="AL52" s="407"/>
      <c r="AM52" s="407"/>
      <c r="AN52" s="408"/>
      <c r="AO52" s="542"/>
      <c r="AP52" s="554"/>
      <c r="AQ52" s="586"/>
      <c r="AR52" s="588"/>
      <c r="AS52" s="590"/>
      <c r="AZ52"/>
    </row>
    <row r="53" spans="2:52" ht="31.5" hidden="1"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c r="Z53" s="413"/>
      <c r="AA53" s="413"/>
      <c r="AB53" s="414"/>
      <c r="AC53" s="412"/>
      <c r="AD53" s="413"/>
      <c r="AE53" s="413"/>
      <c r="AF53" s="414"/>
      <c r="AG53" s="412"/>
      <c r="AH53" s="413"/>
      <c r="AI53" s="413"/>
      <c r="AJ53" s="414"/>
      <c r="AK53" s="412"/>
      <c r="AL53" s="413"/>
      <c r="AM53" s="413"/>
      <c r="AN53" s="414"/>
      <c r="AO53" s="545"/>
      <c r="AP53" s="556"/>
      <c r="AQ53" s="587"/>
      <c r="AR53" s="589"/>
      <c r="AS53" s="591"/>
      <c r="AZ53"/>
    </row>
    <row r="54" spans="2:52" ht="22.5" hidden="1" customHeight="1">
      <c r="B54" s="592">
        <v>21</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8"/>
      <c r="AG54" s="406"/>
      <c r="AH54" s="407"/>
      <c r="AI54" s="407"/>
      <c r="AJ54" s="408"/>
      <c r="AK54" s="406"/>
      <c r="AL54" s="407"/>
      <c r="AM54" s="407"/>
      <c r="AN54" s="408"/>
      <c r="AO54" s="542"/>
      <c r="AP54" s="554"/>
      <c r="AQ54" s="586"/>
      <c r="AR54" s="588"/>
      <c r="AS54" s="590"/>
      <c r="AZ54"/>
    </row>
    <row r="55" spans="2:52" ht="31.5" hidden="1"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4"/>
      <c r="AG55" s="412"/>
      <c r="AH55" s="413"/>
      <c r="AI55" s="413"/>
      <c r="AJ55" s="414"/>
      <c r="AK55" s="412"/>
      <c r="AL55" s="413"/>
      <c r="AM55" s="413"/>
      <c r="AN55" s="414"/>
      <c r="AO55" s="545"/>
      <c r="AP55" s="556"/>
      <c r="AQ55" s="587"/>
      <c r="AR55" s="589"/>
      <c r="AS55" s="591"/>
      <c r="AZ55"/>
    </row>
    <row r="56" spans="2:52" ht="22.5" hidden="1" customHeight="1">
      <c r="B56" s="592">
        <v>22</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8"/>
      <c r="AG56" s="406"/>
      <c r="AH56" s="407"/>
      <c r="AI56" s="407"/>
      <c r="AJ56" s="408"/>
      <c r="AK56" s="406"/>
      <c r="AL56" s="407"/>
      <c r="AM56" s="407"/>
      <c r="AN56" s="408"/>
      <c r="AO56" s="542"/>
      <c r="AP56" s="554"/>
      <c r="AQ56" s="586"/>
      <c r="AR56" s="588"/>
      <c r="AS56" s="590"/>
      <c r="AZ56"/>
    </row>
    <row r="57" spans="2:52" ht="31.5" hidden="1" customHeight="1" thickBot="1">
      <c r="B57" s="592"/>
      <c r="C57" s="532"/>
      <c r="D57" s="581"/>
      <c r="E57" s="582"/>
      <c r="F57" s="582"/>
      <c r="G57" s="582"/>
      <c r="H57" s="582"/>
      <c r="I57" s="582"/>
      <c r="J57" s="582"/>
      <c r="K57" s="582"/>
      <c r="L57" s="582"/>
      <c r="M57" s="582"/>
      <c r="N57" s="582"/>
      <c r="O57" s="582"/>
      <c r="P57" s="583"/>
      <c r="Q57" s="412"/>
      <c r="R57" s="413"/>
      <c r="S57" s="413"/>
      <c r="T57" s="413"/>
      <c r="U57" s="413"/>
      <c r="V57" s="413"/>
      <c r="W57" s="413"/>
      <c r="X57" s="414"/>
      <c r="Y57" s="581"/>
      <c r="Z57" s="582"/>
      <c r="AA57" s="582"/>
      <c r="AB57" s="583"/>
      <c r="AC57" s="581"/>
      <c r="AD57" s="582"/>
      <c r="AE57" s="582"/>
      <c r="AF57" s="583"/>
      <c r="AG57" s="581"/>
      <c r="AH57" s="582"/>
      <c r="AI57" s="582"/>
      <c r="AJ57" s="583"/>
      <c r="AK57" s="581"/>
      <c r="AL57" s="582"/>
      <c r="AM57" s="582"/>
      <c r="AN57" s="583"/>
      <c r="AO57" s="481"/>
      <c r="AP57" s="606"/>
      <c r="AQ57" s="607"/>
      <c r="AR57" s="608"/>
      <c r="AS57" s="609"/>
      <c r="AZ57"/>
    </row>
    <row r="58" spans="2:52" ht="46.5" hidden="1" customHeight="1" thickBot="1">
      <c r="B58" s="612" t="s">
        <v>33</v>
      </c>
      <c r="C58" s="613"/>
      <c r="D58" s="613"/>
      <c r="E58" s="614"/>
      <c r="F58" s="615" t="s">
        <v>2</v>
      </c>
      <c r="G58" s="613"/>
      <c r="H58" s="613"/>
      <c r="I58" s="613"/>
      <c r="J58" s="613"/>
      <c r="K58" s="613"/>
      <c r="L58" s="613"/>
      <c r="M58" s="613"/>
      <c r="N58" s="613"/>
      <c r="O58" s="613"/>
      <c r="P58" s="613"/>
      <c r="Q58" s="613"/>
      <c r="R58" s="613"/>
      <c r="S58" s="613"/>
      <c r="T58" s="613"/>
      <c r="U58" s="614"/>
      <c r="V58" s="615" t="s">
        <v>3</v>
      </c>
      <c r="W58" s="613"/>
      <c r="X58" s="614"/>
      <c r="Y58" s="615" t="s">
        <v>34</v>
      </c>
      <c r="Z58" s="613"/>
      <c r="AA58" s="614"/>
      <c r="AB58" s="615" t="s">
        <v>35</v>
      </c>
      <c r="AC58" s="613"/>
      <c r="AD58" s="613"/>
      <c r="AE58" s="613"/>
      <c r="AF58" s="613"/>
      <c r="AG58" s="613"/>
      <c r="AH58" s="613"/>
      <c r="AI58" s="613"/>
      <c r="AJ58" s="613"/>
      <c r="AK58" s="613"/>
      <c r="AL58" s="613"/>
      <c r="AM58" s="613"/>
      <c r="AN58" s="613"/>
      <c r="AO58" s="613"/>
      <c r="AP58" s="613"/>
      <c r="AQ58" s="613"/>
      <c r="AR58" s="613"/>
      <c r="AS58" s="616"/>
      <c r="AZ58"/>
    </row>
    <row r="59" spans="2:52" ht="46.5" hidden="1" customHeight="1">
      <c r="B59" s="617" t="s">
        <v>567</v>
      </c>
      <c r="C59" s="618"/>
      <c r="D59" s="618"/>
      <c r="E59" s="619"/>
      <c r="F59" s="620"/>
      <c r="G59" s="618"/>
      <c r="H59" s="618"/>
      <c r="I59" s="618"/>
      <c r="J59" s="618"/>
      <c r="K59" s="618"/>
      <c r="L59" s="618"/>
      <c r="M59" s="618"/>
      <c r="N59" s="618"/>
      <c r="O59" s="618"/>
      <c r="P59" s="618"/>
      <c r="Q59" s="618"/>
      <c r="R59" s="618"/>
      <c r="S59" s="618"/>
      <c r="T59" s="618"/>
      <c r="U59" s="619"/>
      <c r="V59" s="620"/>
      <c r="W59" s="618"/>
      <c r="X59" s="619"/>
      <c r="Y59" s="620"/>
      <c r="Z59" s="618"/>
      <c r="AA59" s="619"/>
      <c r="AB59" s="620"/>
      <c r="AC59" s="618"/>
      <c r="AD59" s="618"/>
      <c r="AE59" s="618"/>
      <c r="AF59" s="618"/>
      <c r="AG59" s="618"/>
      <c r="AH59" s="618"/>
      <c r="AI59" s="618"/>
      <c r="AJ59" s="618"/>
      <c r="AK59" s="618"/>
      <c r="AL59" s="618"/>
      <c r="AM59" s="618"/>
      <c r="AN59" s="618"/>
      <c r="AO59" s="618"/>
      <c r="AP59" s="618"/>
      <c r="AQ59" s="618"/>
      <c r="AR59" s="618"/>
      <c r="AS59" s="621"/>
      <c r="AZ59"/>
    </row>
    <row r="60" spans="2:52" ht="46.5" hidden="1" customHeight="1">
      <c r="B60" s="622"/>
      <c r="C60" s="623"/>
      <c r="D60" s="623"/>
      <c r="E60" s="624"/>
      <c r="F60" s="625"/>
      <c r="G60" s="623"/>
      <c r="H60" s="623"/>
      <c r="I60" s="623"/>
      <c r="J60" s="623"/>
      <c r="K60" s="623"/>
      <c r="L60" s="623"/>
      <c r="M60" s="623"/>
      <c r="N60" s="623"/>
      <c r="O60" s="623"/>
      <c r="P60" s="623"/>
      <c r="Q60" s="623"/>
      <c r="R60" s="623"/>
      <c r="S60" s="623"/>
      <c r="T60" s="623"/>
      <c r="U60" s="624"/>
      <c r="V60" s="625"/>
      <c r="W60" s="623"/>
      <c r="X60" s="624"/>
      <c r="Y60" s="625"/>
      <c r="Z60" s="623"/>
      <c r="AA60" s="624"/>
      <c r="AB60" s="625"/>
      <c r="AC60" s="623"/>
      <c r="AD60" s="623"/>
      <c r="AE60" s="623"/>
      <c r="AF60" s="623"/>
      <c r="AG60" s="623"/>
      <c r="AH60" s="623"/>
      <c r="AI60" s="623"/>
      <c r="AJ60" s="623"/>
      <c r="AK60" s="623"/>
      <c r="AL60" s="623"/>
      <c r="AM60" s="623"/>
      <c r="AN60" s="623"/>
      <c r="AO60" s="623"/>
      <c r="AP60" s="623"/>
      <c r="AQ60" s="623"/>
      <c r="AR60" s="623"/>
      <c r="AS60" s="626"/>
      <c r="AZ60"/>
    </row>
    <row r="61" spans="2:52" ht="46.5" hidden="1" customHeight="1" thickBot="1">
      <c r="B61" s="622"/>
      <c r="C61" s="623"/>
      <c r="D61" s="623"/>
      <c r="E61" s="624"/>
      <c r="F61" s="625"/>
      <c r="G61" s="623"/>
      <c r="H61" s="623"/>
      <c r="I61" s="623"/>
      <c r="J61" s="623"/>
      <c r="K61" s="623"/>
      <c r="L61" s="623"/>
      <c r="M61" s="623"/>
      <c r="N61" s="623"/>
      <c r="O61" s="623"/>
      <c r="P61" s="623"/>
      <c r="Q61" s="623"/>
      <c r="R61" s="623"/>
      <c r="S61" s="623"/>
      <c r="T61" s="623"/>
      <c r="U61" s="624"/>
      <c r="V61" s="625"/>
      <c r="W61" s="623"/>
      <c r="X61" s="624"/>
      <c r="Y61" s="625"/>
      <c r="Z61" s="623"/>
      <c r="AA61" s="624"/>
      <c r="AB61" s="625"/>
      <c r="AC61" s="623"/>
      <c r="AD61" s="623"/>
      <c r="AE61" s="623"/>
      <c r="AF61" s="623"/>
      <c r="AG61" s="623"/>
      <c r="AH61" s="623"/>
      <c r="AI61" s="623"/>
      <c r="AJ61" s="623"/>
      <c r="AK61" s="623"/>
      <c r="AL61" s="623"/>
      <c r="AM61" s="623"/>
      <c r="AN61" s="623"/>
      <c r="AO61" s="623"/>
      <c r="AP61" s="623"/>
      <c r="AQ61" s="623"/>
      <c r="AR61" s="623"/>
      <c r="AS61" s="626"/>
      <c r="AZ61"/>
    </row>
    <row r="62" spans="2:52" ht="46.5" hidden="1" customHeight="1">
      <c r="B62" s="622"/>
      <c r="C62" s="623"/>
      <c r="D62" s="623"/>
      <c r="E62" s="624"/>
      <c r="F62" s="625"/>
      <c r="G62" s="623"/>
      <c r="H62" s="623"/>
      <c r="I62" s="623"/>
      <c r="J62" s="623"/>
      <c r="K62" s="623"/>
      <c r="L62" s="623"/>
      <c r="M62" s="623"/>
      <c r="N62" s="623"/>
      <c r="O62" s="623"/>
      <c r="P62" s="623"/>
      <c r="Q62" s="623"/>
      <c r="R62" s="623"/>
      <c r="S62" s="623"/>
      <c r="T62" s="623"/>
      <c r="U62" s="624"/>
      <c r="V62" s="625"/>
      <c r="W62" s="623"/>
      <c r="X62" s="624"/>
      <c r="Y62" s="625"/>
      <c r="Z62" s="623"/>
      <c r="AA62" s="624"/>
      <c r="AB62" s="625"/>
      <c r="AC62" s="623"/>
      <c r="AD62" s="623"/>
      <c r="AE62" s="623"/>
      <c r="AF62" s="623"/>
      <c r="AG62" s="623"/>
      <c r="AH62" s="623"/>
      <c r="AI62" s="623"/>
      <c r="AJ62" s="623"/>
      <c r="AK62" s="623"/>
      <c r="AL62" s="623"/>
      <c r="AM62" s="623"/>
      <c r="AN62" s="623"/>
      <c r="AO62" s="623"/>
      <c r="AP62" s="623"/>
      <c r="AQ62" s="623"/>
      <c r="AR62" s="623"/>
      <c r="AS62" s="626"/>
      <c r="AZ62"/>
    </row>
    <row r="63" spans="2:52" ht="46.5" hidden="1" customHeight="1">
      <c r="B63" s="622"/>
      <c r="C63" s="623"/>
      <c r="D63" s="623"/>
      <c r="E63" s="624"/>
      <c r="F63" s="625"/>
      <c r="G63" s="623"/>
      <c r="H63" s="623"/>
      <c r="I63" s="623"/>
      <c r="J63" s="623"/>
      <c r="K63" s="623"/>
      <c r="L63" s="623"/>
      <c r="M63" s="623"/>
      <c r="N63" s="623"/>
      <c r="O63" s="623"/>
      <c r="P63" s="623"/>
      <c r="Q63" s="623"/>
      <c r="R63" s="623"/>
      <c r="S63" s="623"/>
      <c r="T63" s="623"/>
      <c r="U63" s="624"/>
      <c r="V63" s="625"/>
      <c r="W63" s="623"/>
      <c r="X63" s="624"/>
      <c r="Y63" s="625"/>
      <c r="Z63" s="623"/>
      <c r="AA63" s="624"/>
      <c r="AB63" s="625"/>
      <c r="AC63" s="623"/>
      <c r="AD63" s="623"/>
      <c r="AE63" s="623"/>
      <c r="AF63" s="623"/>
      <c r="AG63" s="623"/>
      <c r="AH63" s="623"/>
      <c r="AI63" s="623"/>
      <c r="AJ63" s="623"/>
      <c r="AK63" s="623"/>
      <c r="AL63" s="623"/>
      <c r="AM63" s="623"/>
      <c r="AN63" s="623"/>
      <c r="AO63" s="623"/>
      <c r="AP63" s="623"/>
      <c r="AQ63" s="623"/>
      <c r="AR63" s="623"/>
      <c r="AS63" s="626"/>
      <c r="AZ63"/>
    </row>
    <row r="64" spans="2:52" ht="46.5" hidden="1" customHeight="1" thickBot="1">
      <c r="B64" s="622"/>
      <c r="C64" s="623"/>
      <c r="D64" s="623"/>
      <c r="E64" s="624"/>
      <c r="F64" s="625"/>
      <c r="G64" s="623"/>
      <c r="H64" s="623"/>
      <c r="I64" s="623"/>
      <c r="J64" s="623"/>
      <c r="K64" s="623"/>
      <c r="L64" s="623"/>
      <c r="M64" s="623"/>
      <c r="N64" s="623"/>
      <c r="O64" s="623"/>
      <c r="P64" s="623"/>
      <c r="Q64" s="623"/>
      <c r="R64" s="623"/>
      <c r="S64" s="623"/>
      <c r="T64" s="623"/>
      <c r="U64" s="624"/>
      <c r="V64" s="625"/>
      <c r="W64" s="623"/>
      <c r="X64" s="624"/>
      <c r="Y64" s="625"/>
      <c r="Z64" s="623"/>
      <c r="AA64" s="624"/>
      <c r="AB64" s="625"/>
      <c r="AC64" s="623"/>
      <c r="AD64" s="623"/>
      <c r="AE64" s="623"/>
      <c r="AF64" s="623"/>
      <c r="AG64" s="623"/>
      <c r="AH64" s="623"/>
      <c r="AI64" s="623"/>
      <c r="AJ64" s="623"/>
      <c r="AK64" s="623"/>
      <c r="AL64" s="623"/>
      <c r="AM64" s="623"/>
      <c r="AN64" s="623"/>
      <c r="AO64" s="623"/>
      <c r="AP64" s="623"/>
      <c r="AQ64" s="623"/>
      <c r="AR64" s="623"/>
      <c r="AS64" s="626"/>
      <c r="AZ64"/>
    </row>
    <row r="65" spans="2:52" ht="46.5" customHeight="1">
      <c r="B65" s="612" t="s">
        <v>36</v>
      </c>
      <c r="C65" s="613"/>
      <c r="D65" s="613"/>
      <c r="E65" s="613"/>
      <c r="F65" s="613"/>
      <c r="G65" s="613"/>
      <c r="H65" s="613"/>
      <c r="I65" s="613"/>
      <c r="J65" s="613"/>
      <c r="K65" s="613"/>
      <c r="L65" s="613"/>
      <c r="M65" s="613"/>
      <c r="N65" s="613"/>
      <c r="O65" s="613"/>
      <c r="P65" s="613"/>
      <c r="Q65" s="613"/>
      <c r="R65" s="613"/>
      <c r="S65" s="613"/>
      <c r="T65" s="613"/>
      <c r="U65" s="613"/>
      <c r="V65" s="613"/>
      <c r="W65" s="613"/>
      <c r="X65" s="613"/>
      <c r="Y65" s="613"/>
      <c r="Z65" s="613"/>
      <c r="AA65" s="613"/>
      <c r="AB65" s="613"/>
      <c r="AC65" s="613"/>
      <c r="AD65" s="613"/>
      <c r="AE65" s="613"/>
      <c r="AF65" s="613"/>
      <c r="AG65" s="613"/>
      <c r="AH65" s="613"/>
      <c r="AI65" s="613"/>
      <c r="AJ65" s="613"/>
      <c r="AK65" s="613"/>
      <c r="AL65" s="613"/>
      <c r="AM65" s="613"/>
      <c r="AN65" s="613"/>
      <c r="AO65" s="613"/>
      <c r="AP65" s="613"/>
      <c r="AQ65" s="613"/>
      <c r="AR65" s="613"/>
      <c r="AS65" s="616"/>
      <c r="AZ65"/>
    </row>
    <row r="66" spans="2:52" ht="73.5" customHeight="1" thickBot="1">
      <c r="B66" s="630"/>
      <c r="C66" s="631"/>
      <c r="D66" s="631"/>
      <c r="E66" s="631"/>
      <c r="F66" s="631"/>
      <c r="G66" s="631"/>
      <c r="H66" s="631"/>
      <c r="I66" s="631"/>
      <c r="J66" s="631"/>
      <c r="K66" s="631"/>
      <c r="L66" s="631"/>
      <c r="M66" s="631"/>
      <c r="N66" s="631"/>
      <c r="O66" s="631"/>
      <c r="P66" s="631"/>
      <c r="Q66" s="631"/>
      <c r="R66" s="631"/>
      <c r="S66" s="631"/>
      <c r="T66" s="631"/>
      <c r="U66" s="631"/>
      <c r="V66" s="631"/>
      <c r="W66" s="631"/>
      <c r="X66" s="631"/>
      <c r="Y66" s="631"/>
      <c r="Z66" s="631"/>
      <c r="AA66" s="631"/>
      <c r="AB66" s="631"/>
      <c r="AC66" s="631"/>
      <c r="AD66" s="631"/>
      <c r="AE66" s="631"/>
      <c r="AF66" s="631"/>
      <c r="AG66" s="631"/>
      <c r="AH66" s="631"/>
      <c r="AI66" s="631"/>
      <c r="AJ66" s="631"/>
      <c r="AK66" s="631"/>
      <c r="AL66" s="631"/>
      <c r="AM66" s="631"/>
      <c r="AN66" s="631"/>
      <c r="AO66" s="631"/>
      <c r="AP66" s="631"/>
      <c r="AQ66" s="631"/>
      <c r="AR66" s="631"/>
      <c r="AS66" s="632"/>
      <c r="AZ66"/>
    </row>
    <row r="67" spans="2:52" ht="22.5" customHeight="1">
      <c r="B67" s="9"/>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c r="AQ67" s="4"/>
      <c r="AR67" s="4"/>
      <c r="AS67" s="14"/>
      <c r="AZ67"/>
    </row>
    <row r="68" spans="2:52" ht="46.5" customHeight="1">
      <c r="B68" s="10"/>
      <c r="C68" s="388" t="s">
        <v>44</v>
      </c>
      <c r="D68" s="386"/>
      <c r="E68" s="386"/>
      <c r="F68" s="386"/>
      <c r="G68" s="386"/>
      <c r="H68" s="386"/>
      <c r="I68" s="386"/>
      <c r="J68" s="386"/>
      <c r="K68" s="386"/>
      <c r="L68" s="386"/>
      <c r="M68" s="386"/>
      <c r="N68" s="386"/>
      <c r="O68" s="386"/>
      <c r="P68" s="386"/>
      <c r="Q68" s="386"/>
      <c r="R68" s="386"/>
      <c r="S68" s="386"/>
      <c r="T68" s="386"/>
      <c r="U68" s="386"/>
      <c r="V68" s="386"/>
      <c r="W68" s="387"/>
      <c r="X68" s="406" t="s">
        <v>1706</v>
      </c>
      <c r="Y68" s="407"/>
      <c r="Z68" s="407"/>
      <c r="AA68" s="407"/>
      <c r="AB68" s="407"/>
      <c r="AC68" s="407"/>
      <c r="AD68" s="407"/>
      <c r="AE68" s="407"/>
      <c r="AF68" s="407"/>
      <c r="AG68" s="407"/>
      <c r="AH68" s="407"/>
      <c r="AI68" s="407"/>
      <c r="AJ68" s="407"/>
      <c r="AK68" s="407"/>
      <c r="AL68" s="407"/>
      <c r="AM68" s="407"/>
      <c r="AN68" s="407"/>
      <c r="AO68" s="407"/>
      <c r="AP68" s="407"/>
      <c r="AQ68" s="407"/>
      <c r="AR68" s="408"/>
      <c r="AS68" s="8"/>
      <c r="AZ68"/>
    </row>
    <row r="69" spans="2:52" ht="46.5" customHeight="1">
      <c r="B69" s="10"/>
      <c r="C69" s="473" t="s">
        <v>40</v>
      </c>
      <c r="D69" s="438"/>
      <c r="E69" s="438"/>
      <c r="F69" s="438"/>
      <c r="G69" s="438"/>
      <c r="H69" s="438"/>
      <c r="I69" s="449"/>
      <c r="J69" s="473" t="s">
        <v>41</v>
      </c>
      <c r="K69" s="438"/>
      <c r="L69" s="438"/>
      <c r="M69" s="438"/>
      <c r="N69" s="438"/>
      <c r="O69" s="438"/>
      <c r="P69" s="449"/>
      <c r="Q69" s="473" t="s">
        <v>42</v>
      </c>
      <c r="R69" s="438"/>
      <c r="S69" s="438"/>
      <c r="T69" s="438"/>
      <c r="U69" s="438"/>
      <c r="V69" s="438"/>
      <c r="W69" s="449"/>
      <c r="X69" s="473" t="s">
        <v>40</v>
      </c>
      <c r="Y69" s="438"/>
      <c r="Z69" s="438"/>
      <c r="AA69" s="438"/>
      <c r="AB69" s="438"/>
      <c r="AC69" s="438"/>
      <c r="AD69" s="449"/>
      <c r="AE69" s="473" t="s">
        <v>41</v>
      </c>
      <c r="AF69" s="438"/>
      <c r="AG69" s="438"/>
      <c r="AH69" s="438"/>
      <c r="AI69" s="438"/>
      <c r="AJ69" s="438"/>
      <c r="AK69" s="449"/>
      <c r="AL69" s="473" t="s">
        <v>42</v>
      </c>
      <c r="AM69" s="438"/>
      <c r="AN69" s="438"/>
      <c r="AO69" s="438"/>
      <c r="AP69" s="438"/>
      <c r="AQ69" s="438"/>
      <c r="AR69" s="449"/>
      <c r="AS69" s="11"/>
      <c r="AZ69"/>
    </row>
    <row r="70" spans="2:52" ht="46.5" customHeight="1">
      <c r="B70" s="10"/>
      <c r="C70" s="517" t="str">
        <f>'Lot Register'!$U$13</f>
        <v>Jan van Wyk</v>
      </c>
      <c r="D70" s="518"/>
      <c r="E70" s="518"/>
      <c r="F70" s="518"/>
      <c r="G70" s="518"/>
      <c r="H70" s="518"/>
      <c r="I70" s="519"/>
      <c r="J70" s="517"/>
      <c r="K70" s="518"/>
      <c r="L70" s="518"/>
      <c r="M70" s="518"/>
      <c r="N70" s="518"/>
      <c r="O70" s="518"/>
      <c r="P70" s="519"/>
      <c r="Q70" s="520"/>
      <c r="R70" s="521"/>
      <c r="S70" s="521"/>
      <c r="T70" s="521"/>
      <c r="U70" s="521"/>
      <c r="V70" s="521"/>
      <c r="W70" s="522"/>
      <c r="X70" s="517" t="str">
        <f>'Lot Register'!$U$12</f>
        <v>TBA</v>
      </c>
      <c r="Y70" s="518"/>
      <c r="Z70" s="518"/>
      <c r="AA70" s="518"/>
      <c r="AB70" s="518"/>
      <c r="AC70" s="518"/>
      <c r="AD70" s="519"/>
      <c r="AE70" s="517"/>
      <c r="AF70" s="518"/>
      <c r="AG70" s="518"/>
      <c r="AH70" s="518"/>
      <c r="AI70" s="518"/>
      <c r="AJ70" s="518"/>
      <c r="AK70" s="519"/>
      <c r="AL70" s="520"/>
      <c r="AM70" s="521"/>
      <c r="AN70" s="521"/>
      <c r="AO70" s="521"/>
      <c r="AP70" s="521"/>
      <c r="AQ70" s="521"/>
      <c r="AR70" s="522"/>
      <c r="AS70" s="8"/>
      <c r="AZ70"/>
    </row>
    <row r="71" spans="2:52" ht="22.5" customHeight="1" thickBot="1">
      <c r="B71" s="12"/>
      <c r="C71" s="13"/>
      <c r="D71" s="13"/>
      <c r="E71" s="13"/>
      <c r="F71" s="13"/>
      <c r="G71" s="13"/>
      <c r="H71" s="13"/>
      <c r="I71" s="13"/>
      <c r="J71" s="13"/>
      <c r="K71" s="13"/>
      <c r="L71" s="13"/>
      <c r="M71" s="13"/>
      <c r="N71" s="13"/>
      <c r="O71" s="13"/>
      <c r="P71" s="13"/>
      <c r="Q71" s="13"/>
      <c r="R71" s="13"/>
      <c r="S71" s="13"/>
      <c r="T71" s="13"/>
      <c r="U71" s="13"/>
      <c r="V71" s="13"/>
      <c r="W71" s="13"/>
      <c r="X71" s="13"/>
      <c r="Y71" s="13"/>
      <c r="Z71" s="13"/>
      <c r="AA71" s="13"/>
      <c r="AB71" s="13"/>
      <c r="AC71" s="13"/>
      <c r="AD71" s="13"/>
      <c r="AE71" s="13"/>
      <c r="AF71" s="13"/>
      <c r="AG71" s="13"/>
      <c r="AH71" s="13"/>
      <c r="AI71" s="13"/>
      <c r="AJ71" s="13"/>
      <c r="AK71" s="13"/>
      <c r="AL71" s="13"/>
      <c r="AM71" s="13"/>
      <c r="AN71" s="13"/>
      <c r="AO71" s="13"/>
      <c r="AP71" s="13"/>
      <c r="AQ71" s="13"/>
      <c r="AR71" s="13"/>
      <c r="AS71" s="15"/>
      <c r="AZ71"/>
    </row>
    <row r="72" spans="2:52">
      <c r="C72" s="5"/>
      <c r="D72" s="5"/>
      <c r="E72" s="5"/>
      <c r="F72" s="5"/>
      <c r="G72" s="5"/>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Z72"/>
    </row>
    <row r="73" spans="2:52">
      <c r="C73" s="5"/>
      <c r="D73" s="5"/>
      <c r="E73" s="5"/>
      <c r="F73" s="5"/>
      <c r="G73" s="5"/>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Z73"/>
    </row>
    <row r="74" spans="2:52">
      <c r="AZ74"/>
    </row>
    <row r="75" spans="2:52">
      <c r="AZ75"/>
    </row>
    <row r="76" spans="2:52">
      <c r="C76" s="7"/>
      <c r="AZ76"/>
    </row>
    <row r="77" spans="2:52">
      <c r="C77" s="7"/>
      <c r="AZ77"/>
    </row>
    <row r="78" spans="2:52">
      <c r="C78" s="7"/>
      <c r="AZ78"/>
    </row>
    <row r="79" spans="2:52">
      <c r="C79" s="7"/>
      <c r="AZ79"/>
    </row>
    <row r="80" spans="2:52">
      <c r="AZ80"/>
    </row>
    <row r="81" spans="52:52">
      <c r="AZ81"/>
    </row>
    <row r="82" spans="52:52">
      <c r="AZ82"/>
    </row>
    <row r="83" spans="52:52">
      <c r="AZ83"/>
    </row>
    <row r="84" spans="52:52">
      <c r="AZ84"/>
    </row>
  </sheetData>
  <sheetProtection selectLockedCells="1" autoFilter="0"/>
  <mergeCells count="354">
    <mergeCell ref="AK22:AN23"/>
    <mergeCell ref="AK32:AN33"/>
    <mergeCell ref="AK30:AN31"/>
    <mergeCell ref="AK28:AN29"/>
    <mergeCell ref="Y35:AB35"/>
    <mergeCell ref="Y37:AB37"/>
    <mergeCell ref="Y36:AB36"/>
    <mergeCell ref="D32:P33"/>
    <mergeCell ref="Y32:AB32"/>
    <mergeCell ref="D30:P31"/>
    <mergeCell ref="D28:P29"/>
    <mergeCell ref="AK26:AN27"/>
    <mergeCell ref="AK36:AN37"/>
    <mergeCell ref="AK34:AN35"/>
    <mergeCell ref="AK24:AN25"/>
    <mergeCell ref="D36:P37"/>
    <mergeCell ref="Q36:X37"/>
    <mergeCell ref="AC36:AF37"/>
    <mergeCell ref="AG36:AJ37"/>
    <mergeCell ref="AO26:AP27"/>
    <mergeCell ref="AQ26:AQ27"/>
    <mergeCell ref="AR26:AR27"/>
    <mergeCell ref="AS26:AS27"/>
    <mergeCell ref="Y27:AB27"/>
    <mergeCell ref="D26:P27"/>
    <mergeCell ref="Q26:X27"/>
    <mergeCell ref="Y26:AB26"/>
    <mergeCell ref="AC26:AF27"/>
    <mergeCell ref="AG26:AJ27"/>
    <mergeCell ref="AO24:AP25"/>
    <mergeCell ref="AQ24:AQ25"/>
    <mergeCell ref="AR24:AR25"/>
    <mergeCell ref="AS24:AS25"/>
    <mergeCell ref="Y25:AB25"/>
    <mergeCell ref="D24:P25"/>
    <mergeCell ref="Q24:X25"/>
    <mergeCell ref="Y24:AB24"/>
    <mergeCell ref="AC24:AF25"/>
    <mergeCell ref="AG24:AJ25"/>
    <mergeCell ref="AK44:AN45"/>
    <mergeCell ref="AO44:AP45"/>
    <mergeCell ref="AQ44:AQ45"/>
    <mergeCell ref="AR44:AR45"/>
    <mergeCell ref="AS44:AS45"/>
    <mergeCell ref="Y45:AB45"/>
    <mergeCell ref="D44:P45"/>
    <mergeCell ref="Q44:X45"/>
    <mergeCell ref="Y44:AB44"/>
    <mergeCell ref="AC44:AF45"/>
    <mergeCell ref="AG44:AJ45"/>
    <mergeCell ref="Y21:AB21"/>
    <mergeCell ref="D20:P21"/>
    <mergeCell ref="AK42:AN43"/>
    <mergeCell ref="AO42:AP43"/>
    <mergeCell ref="AQ42:AQ43"/>
    <mergeCell ref="AR42:AR43"/>
    <mergeCell ref="AS42:AS43"/>
    <mergeCell ref="Y43:AB43"/>
    <mergeCell ref="D42:P43"/>
    <mergeCell ref="Q42:X43"/>
    <mergeCell ref="Y42:AB42"/>
    <mergeCell ref="AC42:AF43"/>
    <mergeCell ref="AG42:AJ43"/>
    <mergeCell ref="AK38:AN39"/>
    <mergeCell ref="AO38:AP39"/>
    <mergeCell ref="AQ38:AQ39"/>
    <mergeCell ref="AR38:AR39"/>
    <mergeCell ref="AS38:AS39"/>
    <mergeCell ref="Y39:AB39"/>
    <mergeCell ref="D38:P39"/>
    <mergeCell ref="Q38:X39"/>
    <mergeCell ref="Y38:AB38"/>
    <mergeCell ref="AC38:AF39"/>
    <mergeCell ref="AG38:AJ39"/>
    <mergeCell ref="C70:I70"/>
    <mergeCell ref="J70:P70"/>
    <mergeCell ref="Q70:W70"/>
    <mergeCell ref="X70:AD70"/>
    <mergeCell ref="AE70:AK70"/>
    <mergeCell ref="AL70:AR70"/>
    <mergeCell ref="B66:AS66"/>
    <mergeCell ref="C68:W68"/>
    <mergeCell ref="X68:AR68"/>
    <mergeCell ref="C69:I69"/>
    <mergeCell ref="J69:P69"/>
    <mergeCell ref="Q69:W69"/>
    <mergeCell ref="X69:AD69"/>
    <mergeCell ref="AE69:AK69"/>
    <mergeCell ref="AL69:AR69"/>
    <mergeCell ref="B64:E64"/>
    <mergeCell ref="F64:U64"/>
    <mergeCell ref="V64:X64"/>
    <mergeCell ref="Y64:AA64"/>
    <mergeCell ref="AB64:AS64"/>
    <mergeCell ref="B65:AS65"/>
    <mergeCell ref="B62:E62"/>
    <mergeCell ref="F62:U62"/>
    <mergeCell ref="V62:X62"/>
    <mergeCell ref="Y62:AA62"/>
    <mergeCell ref="AB62:AS62"/>
    <mergeCell ref="B63:E63"/>
    <mergeCell ref="F63:U63"/>
    <mergeCell ref="V63:X63"/>
    <mergeCell ref="Y63:AA63"/>
    <mergeCell ref="AB63:AS63"/>
    <mergeCell ref="B60:E60"/>
    <mergeCell ref="F60:U60"/>
    <mergeCell ref="V60:X60"/>
    <mergeCell ref="Y60:AA60"/>
    <mergeCell ref="AB60:AS60"/>
    <mergeCell ref="B61:E61"/>
    <mergeCell ref="F61:U61"/>
    <mergeCell ref="V61:X61"/>
    <mergeCell ref="Y61:AA61"/>
    <mergeCell ref="AB61:AS61"/>
    <mergeCell ref="B58:E58"/>
    <mergeCell ref="F58:U58"/>
    <mergeCell ref="V58:X58"/>
    <mergeCell ref="Y58:AA58"/>
    <mergeCell ref="AB58:AS58"/>
    <mergeCell ref="B59:E59"/>
    <mergeCell ref="F59:U59"/>
    <mergeCell ref="V59:X59"/>
    <mergeCell ref="Y59:AA59"/>
    <mergeCell ref="AB59:AS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D46:P47"/>
    <mergeCell ref="Q46:X47"/>
    <mergeCell ref="Y46:AB46"/>
    <mergeCell ref="AC46:AF47"/>
    <mergeCell ref="AG46:AJ47"/>
    <mergeCell ref="AK40:AN41"/>
    <mergeCell ref="AO40:AP41"/>
    <mergeCell ref="AQ40:AQ41"/>
    <mergeCell ref="AR40:AR41"/>
    <mergeCell ref="AS40:AS41"/>
    <mergeCell ref="Y41:AB41"/>
    <mergeCell ref="D40:P41"/>
    <mergeCell ref="Q40:X41"/>
    <mergeCell ref="Y40:AB40"/>
    <mergeCell ref="AC40:AF41"/>
    <mergeCell ref="AG40:AJ41"/>
    <mergeCell ref="B46:C47"/>
    <mergeCell ref="AO22:AP23"/>
    <mergeCell ref="AQ22:AQ23"/>
    <mergeCell ref="AR22:AR23"/>
    <mergeCell ref="AS22:AS23"/>
    <mergeCell ref="Y23:AB23"/>
    <mergeCell ref="D22:P23"/>
    <mergeCell ref="Q22:X23"/>
    <mergeCell ref="Y22:AB22"/>
    <mergeCell ref="AC22:AF23"/>
    <mergeCell ref="AG22:AJ23"/>
    <mergeCell ref="AO34:AP35"/>
    <mergeCell ref="AQ34:AQ35"/>
    <mergeCell ref="AR34:AR35"/>
    <mergeCell ref="AS34:AS35"/>
    <mergeCell ref="D34:P35"/>
    <mergeCell ref="Q34:X35"/>
    <mergeCell ref="Y34:AB34"/>
    <mergeCell ref="AC34:AF35"/>
    <mergeCell ref="AG34:AJ35"/>
    <mergeCell ref="AO36:AP37"/>
    <mergeCell ref="AQ36:AQ37"/>
    <mergeCell ref="AR36:AR37"/>
    <mergeCell ref="AS36:AS37"/>
    <mergeCell ref="AR30:AR31"/>
    <mergeCell ref="AS30:AS31"/>
    <mergeCell ref="Y31:AB31"/>
    <mergeCell ref="Q30:X31"/>
    <mergeCell ref="Y30:AB30"/>
    <mergeCell ref="AC30:AF31"/>
    <mergeCell ref="AG30:AJ31"/>
    <mergeCell ref="AO32:AP33"/>
    <mergeCell ref="AQ32:AQ33"/>
    <mergeCell ref="AR32:AR33"/>
    <mergeCell ref="AS32:AS33"/>
    <mergeCell ref="Y33:AB33"/>
    <mergeCell ref="Q32:X33"/>
    <mergeCell ref="AC32:AF33"/>
    <mergeCell ref="AG32:AJ33"/>
    <mergeCell ref="B40:C41"/>
    <mergeCell ref="B42:C43"/>
    <mergeCell ref="B44:C45"/>
    <mergeCell ref="AK20:AN21"/>
    <mergeCell ref="AO20:AP21"/>
    <mergeCell ref="AQ20:AQ21"/>
    <mergeCell ref="AR20:AR21"/>
    <mergeCell ref="AS20:AS21"/>
    <mergeCell ref="B20:C21"/>
    <mergeCell ref="Q20:X21"/>
    <mergeCell ref="Y20:AB20"/>
    <mergeCell ref="AC20:AF21"/>
    <mergeCell ref="AG20:AJ21"/>
    <mergeCell ref="AO28:AP29"/>
    <mergeCell ref="AQ28:AQ29"/>
    <mergeCell ref="AR28:AR29"/>
    <mergeCell ref="AS28:AS29"/>
    <mergeCell ref="Y29:AB29"/>
    <mergeCell ref="Q28:X29"/>
    <mergeCell ref="Y28:AB28"/>
    <mergeCell ref="AC28:AF29"/>
    <mergeCell ref="AG28:AJ29"/>
    <mergeCell ref="AO30:AP31"/>
    <mergeCell ref="AQ30:AQ31"/>
    <mergeCell ref="B24:C25"/>
    <mergeCell ref="B22:C23"/>
    <mergeCell ref="B26:C27"/>
    <mergeCell ref="B28:C29"/>
    <mergeCell ref="B30:C31"/>
    <mergeCell ref="B32:C33"/>
    <mergeCell ref="B34:C35"/>
    <mergeCell ref="B36:C37"/>
    <mergeCell ref="B38:C39"/>
    <mergeCell ref="AK18:AN19"/>
    <mergeCell ref="AO18:AP19"/>
    <mergeCell ref="AQ18:AQ19"/>
    <mergeCell ref="AR18:AR19"/>
    <mergeCell ref="AS18:AS19"/>
    <mergeCell ref="Y19:AB19"/>
    <mergeCell ref="B18:C19"/>
    <mergeCell ref="D18:P19"/>
    <mergeCell ref="Q18:X19"/>
    <mergeCell ref="Y18:AB18"/>
    <mergeCell ref="AC18:AF19"/>
    <mergeCell ref="AG18:AJ19"/>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s>
  <conditionalFormatting sqref="Y14:AB57">
    <cfRule type="expression" dxfId="1439" priority="35">
      <formula>OR(ISNUMBER(SEARCH("Hold Point",Y14)),ISNUMBER(SEARCH("Witness Point",Y14)))</formula>
    </cfRule>
  </conditionalFormatting>
  <conditionalFormatting sqref="AK14:AN57">
    <cfRule type="expression" dxfId="1438" priority="34">
      <formula>OR(Y14="Check Item",Y14="Milestone")</formula>
    </cfRule>
  </conditionalFormatting>
  <conditionalFormatting sqref="AF11">
    <cfRule type="expression" dxfId="1437" priority="1">
      <formula>$V11="y"</formula>
    </cfRule>
    <cfRule type="expression" dxfId="1436" priority="2">
      <formula>$T11="y"</formula>
    </cfRule>
  </conditionalFormatting>
  <conditionalFormatting sqref="AF7">
    <cfRule type="expression" dxfId="1435" priority="5">
      <formula>$V7="y"</formula>
    </cfRule>
    <cfRule type="expression" dxfId="1434" priority="6">
      <formula>$T7="y"</formula>
    </cfRule>
  </conditionalFormatting>
  <conditionalFormatting sqref="AF9">
    <cfRule type="expression" dxfId="1433" priority="3">
      <formula>$V9="y"</formula>
    </cfRule>
    <cfRule type="expression" dxfId="1432" priority="4">
      <formula>$T9="y"</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67">
    <pageSetUpPr fitToPage="1"/>
  </sheetPr>
  <dimension ref="A1:BR100"/>
  <sheetViews>
    <sheetView topLeftCell="A3" zoomScale="85" zoomScaleNormal="85" workbookViewId="0">
      <selection activeCell="Q16" sqref="Q16:X17"/>
    </sheetView>
  </sheetViews>
  <sheetFormatPr defaultColWidth="9.140625" defaultRowHeight="15"/>
  <cols>
    <col min="2" max="9" width="3.5703125" customWidth="1"/>
    <col min="10" max="11" width="5" customWidth="1"/>
    <col min="12" max="12" width="5.8554687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Concrete Kerb/Channel - Cast Insitu</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Concrete Kerb/Channel - Cast Insitu</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715" t="str">
        <f>'Lot Register'!$F$13</f>
        <v>A23 069</v>
      </c>
      <c r="AG4" s="715"/>
      <c r="AH4" s="715"/>
      <c r="AI4" s="716"/>
      <c r="AJ4" s="441" t="s">
        <v>28</v>
      </c>
      <c r="AK4" s="442"/>
      <c r="AL4" s="442"/>
      <c r="AM4" s="442"/>
      <c r="AN4" s="442"/>
      <c r="AO4" s="442"/>
      <c r="AP4" s="442"/>
      <c r="AQ4" s="442"/>
      <c r="AR4" s="442"/>
      <c r="AS4" s="564"/>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358" t="str">
        <f>'Lot Register'!$M$13</f>
        <v>CN22189</v>
      </c>
      <c r="AG5" s="358"/>
      <c r="AH5" s="358"/>
      <c r="AI5" s="717"/>
      <c r="AJ5" s="533"/>
      <c r="AK5" s="534"/>
      <c r="AL5" s="534"/>
      <c r="AM5" s="534"/>
      <c r="AN5" s="534"/>
      <c r="AO5" s="534"/>
      <c r="AP5" s="534"/>
      <c r="AQ5" s="534"/>
      <c r="AR5" s="534"/>
      <c r="AS5" s="565"/>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533"/>
      <c r="AK6" s="534"/>
      <c r="AL6" s="534"/>
      <c r="AM6" s="534"/>
      <c r="AN6" s="534"/>
      <c r="AO6" s="534"/>
      <c r="AP6" s="534"/>
      <c r="AQ6" s="534"/>
      <c r="AR6" s="534"/>
      <c r="AS6" s="565"/>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Register'!$J$2), "", 'Lot Register'!$J$2)</f>
        <v>45343</v>
      </c>
      <c r="AG7" s="469"/>
      <c r="AH7" s="469"/>
      <c r="AI7" s="470"/>
      <c r="AJ7" s="533"/>
      <c r="AK7" s="534"/>
      <c r="AL7" s="534"/>
      <c r="AM7" s="534"/>
      <c r="AN7" s="534"/>
      <c r="AO7" s="534"/>
      <c r="AP7" s="534"/>
      <c r="AQ7" s="534"/>
      <c r="AR7" s="534"/>
      <c r="AS7" s="565"/>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t="s">
        <v>1083</v>
      </c>
      <c r="AK8" s="574"/>
      <c r="AL8" s="574"/>
      <c r="AM8" s="574"/>
      <c r="AN8" s="566" t="s">
        <v>1082</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Register'!$K$2), "", 'Lot Register'!$K$2)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f>IF(ISBLANK('Lot Register'!$I$2), "", 'Lot Register'!$I$2)</f>
        <v>0</v>
      </c>
      <c r="AE10" s="449"/>
      <c r="AF10" s="451" t="s">
        <v>30</v>
      </c>
      <c r="AG10" s="451"/>
      <c r="AH10" s="451"/>
      <c r="AI10" s="452"/>
      <c r="AJ10" s="573"/>
      <c r="AK10" s="574"/>
      <c r="AL10" s="574"/>
      <c r="AM10" s="574"/>
      <c r="AN10" s="566"/>
      <c r="AO10" s="566"/>
      <c r="AP10" s="566"/>
      <c r="AQ10" s="566"/>
      <c r="AR10" s="566"/>
      <c r="AS10" s="567"/>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Register'!$L$2), "", 'Lot Register'!$L$2)</f>
        <v>45343</v>
      </c>
      <c r="AG11" s="496"/>
      <c r="AH11" s="496"/>
      <c r="AI11" s="497"/>
      <c r="AJ11" s="575"/>
      <c r="AK11" s="576"/>
      <c r="AL11" s="576"/>
      <c r="AM11" s="576"/>
      <c r="AN11" s="381"/>
      <c r="AO11" s="381"/>
      <c r="AP11" s="381"/>
      <c r="AQ11" s="381"/>
      <c r="AR11" s="381"/>
      <c r="AS11" s="568"/>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t="s">
        <v>39</v>
      </c>
      <c r="AH13" s="439"/>
      <c r="AI13" s="439"/>
      <c r="AJ13" s="439"/>
      <c r="AK13" s="439" t="s">
        <v>27</v>
      </c>
      <c r="AL13" s="439"/>
      <c r="AM13" s="439"/>
      <c r="AN13" s="439"/>
      <c r="AO13" s="571"/>
      <c r="AP13" s="571"/>
      <c r="AQ13" s="571"/>
      <c r="AR13" s="571"/>
      <c r="AS13" s="572"/>
      <c r="BE13"/>
    </row>
    <row r="14" spans="1:70" ht="22.5" customHeight="1">
      <c r="B14" s="553">
        <v>1</v>
      </c>
      <c r="C14" s="549"/>
      <c r="D14" s="507" t="s">
        <v>323</v>
      </c>
      <c r="E14" s="508"/>
      <c r="F14" s="508"/>
      <c r="G14" s="508"/>
      <c r="H14" s="508"/>
      <c r="I14" s="508"/>
      <c r="J14" s="508"/>
      <c r="K14" s="508"/>
      <c r="L14" s="508"/>
      <c r="M14" s="508"/>
      <c r="N14" s="508"/>
      <c r="O14" s="508"/>
      <c r="P14" s="509"/>
      <c r="Q14" s="597" t="s">
        <v>324</v>
      </c>
      <c r="R14" s="598"/>
      <c r="S14" s="598"/>
      <c r="T14" s="598"/>
      <c r="U14" s="598"/>
      <c r="V14" s="598"/>
      <c r="W14" s="598"/>
      <c r="X14" s="599"/>
      <c r="Y14" s="507" t="s">
        <v>24</v>
      </c>
      <c r="Z14" s="508"/>
      <c r="AA14" s="508"/>
      <c r="AB14" s="509"/>
      <c r="AC14" s="507"/>
      <c r="AD14" s="508"/>
      <c r="AE14" s="508"/>
      <c r="AF14" s="509"/>
      <c r="AG14" s="507"/>
      <c r="AH14" s="508"/>
      <c r="AI14" s="508"/>
      <c r="AJ14" s="509"/>
      <c r="AK14" s="507"/>
      <c r="AL14" s="508"/>
      <c r="AM14" s="508"/>
      <c r="AN14" s="509"/>
      <c r="AO14" s="475"/>
      <c r="AP14" s="593"/>
      <c r="AQ14" s="594"/>
      <c r="AR14" s="595"/>
      <c r="AS14" s="596"/>
      <c r="BE14"/>
    </row>
    <row r="15" spans="1:70" ht="78.75" customHeight="1">
      <c r="B15" s="592"/>
      <c r="C15" s="532"/>
      <c r="D15" s="412"/>
      <c r="E15" s="413"/>
      <c r="F15" s="413"/>
      <c r="G15" s="413"/>
      <c r="H15" s="413"/>
      <c r="I15" s="413"/>
      <c r="J15" s="413"/>
      <c r="K15" s="413"/>
      <c r="L15" s="413"/>
      <c r="M15" s="413"/>
      <c r="N15" s="413"/>
      <c r="O15" s="413"/>
      <c r="P15" s="414"/>
      <c r="Q15" s="600"/>
      <c r="R15" s="601"/>
      <c r="S15" s="601"/>
      <c r="T15" s="601"/>
      <c r="U15" s="601"/>
      <c r="V15" s="601"/>
      <c r="W15" s="601"/>
      <c r="X15" s="602"/>
      <c r="Y15" s="412" t="s">
        <v>335</v>
      </c>
      <c r="Z15" s="413"/>
      <c r="AA15" s="413"/>
      <c r="AB15" s="414"/>
      <c r="AC15" s="412"/>
      <c r="AD15" s="413"/>
      <c r="AE15" s="413"/>
      <c r="AF15" s="414"/>
      <c r="AG15" s="412"/>
      <c r="AH15" s="413"/>
      <c r="AI15" s="413"/>
      <c r="AJ15" s="414"/>
      <c r="AK15" s="412"/>
      <c r="AL15" s="413"/>
      <c r="AM15" s="413"/>
      <c r="AN15" s="414"/>
      <c r="AO15" s="545"/>
      <c r="AP15" s="556"/>
      <c r="AQ15" s="587"/>
      <c r="AR15" s="589"/>
      <c r="AS15" s="591"/>
      <c r="BE15"/>
    </row>
    <row r="16" spans="1:70" ht="22.5" customHeight="1">
      <c r="B16" s="592">
        <v>2</v>
      </c>
      <c r="C16" s="532"/>
      <c r="D16" s="406" t="s">
        <v>325</v>
      </c>
      <c r="E16" s="407"/>
      <c r="F16" s="407"/>
      <c r="G16" s="407"/>
      <c r="H16" s="407"/>
      <c r="I16" s="407"/>
      <c r="J16" s="407"/>
      <c r="K16" s="407"/>
      <c r="L16" s="407"/>
      <c r="M16" s="407"/>
      <c r="N16" s="407"/>
      <c r="O16" s="407"/>
      <c r="P16" s="408"/>
      <c r="Q16" s="409" t="s">
        <v>91</v>
      </c>
      <c r="R16" s="410"/>
      <c r="S16" s="410"/>
      <c r="T16" s="410"/>
      <c r="U16" s="410"/>
      <c r="V16" s="410"/>
      <c r="W16" s="410"/>
      <c r="X16" s="411"/>
      <c r="Y16" s="406" t="s">
        <v>24</v>
      </c>
      <c r="Z16" s="407"/>
      <c r="AA16" s="407"/>
      <c r="AB16" s="408"/>
      <c r="AC16" s="406"/>
      <c r="AD16" s="407"/>
      <c r="AE16" s="407"/>
      <c r="AF16" s="408"/>
      <c r="AG16" s="406"/>
      <c r="AH16" s="407"/>
      <c r="AI16" s="407"/>
      <c r="AJ16" s="408"/>
      <c r="AK16" s="406"/>
      <c r="AL16" s="407"/>
      <c r="AM16" s="407"/>
      <c r="AN16" s="408"/>
      <c r="AO16" s="542"/>
      <c r="AP16" s="554"/>
      <c r="AQ16" s="586"/>
      <c r="AR16" s="588"/>
      <c r="AS16" s="590"/>
      <c r="BE16"/>
    </row>
    <row r="17" spans="2:57" ht="58.5" customHeight="1">
      <c r="B17" s="592"/>
      <c r="C17" s="532"/>
      <c r="D17" s="412"/>
      <c r="E17" s="413"/>
      <c r="F17" s="413"/>
      <c r="G17" s="413"/>
      <c r="H17" s="413"/>
      <c r="I17" s="413"/>
      <c r="J17" s="413"/>
      <c r="K17" s="413"/>
      <c r="L17" s="413"/>
      <c r="M17" s="413"/>
      <c r="N17" s="413"/>
      <c r="O17" s="413"/>
      <c r="P17" s="414"/>
      <c r="Q17" s="412"/>
      <c r="R17" s="413"/>
      <c r="S17" s="413"/>
      <c r="T17" s="413"/>
      <c r="U17" s="413"/>
      <c r="V17" s="413"/>
      <c r="W17" s="413"/>
      <c r="X17" s="414"/>
      <c r="Y17" s="412" t="s">
        <v>326</v>
      </c>
      <c r="Z17" s="413"/>
      <c r="AA17" s="413"/>
      <c r="AB17" s="414"/>
      <c r="AC17" s="412"/>
      <c r="AD17" s="413"/>
      <c r="AE17" s="413"/>
      <c r="AF17" s="414"/>
      <c r="AG17" s="412"/>
      <c r="AH17" s="413"/>
      <c r="AI17" s="413"/>
      <c r="AJ17" s="414"/>
      <c r="AK17" s="412"/>
      <c r="AL17" s="413"/>
      <c r="AM17" s="413"/>
      <c r="AN17" s="414"/>
      <c r="AO17" s="545"/>
      <c r="AP17" s="556"/>
      <c r="AQ17" s="587"/>
      <c r="AR17" s="589"/>
      <c r="AS17" s="591"/>
      <c r="BE17"/>
    </row>
    <row r="18" spans="2:57" ht="22.5" customHeight="1">
      <c r="B18" s="592">
        <v>3</v>
      </c>
      <c r="C18" s="532"/>
      <c r="D18" s="406" t="s">
        <v>1080</v>
      </c>
      <c r="E18" s="407"/>
      <c r="F18" s="407"/>
      <c r="G18" s="407"/>
      <c r="H18" s="407"/>
      <c r="I18" s="407"/>
      <c r="J18" s="407"/>
      <c r="K18" s="407"/>
      <c r="L18" s="407"/>
      <c r="M18" s="407"/>
      <c r="N18" s="407"/>
      <c r="O18" s="407"/>
      <c r="P18" s="408"/>
      <c r="Q18" s="409"/>
      <c r="R18" s="410"/>
      <c r="S18" s="410"/>
      <c r="T18" s="410"/>
      <c r="U18" s="410"/>
      <c r="V18" s="410"/>
      <c r="W18" s="410"/>
      <c r="X18" s="411"/>
      <c r="Y18" s="406" t="s">
        <v>990</v>
      </c>
      <c r="Z18" s="407"/>
      <c r="AA18" s="407"/>
      <c r="AB18" s="408"/>
      <c r="AC18" s="406"/>
      <c r="AD18" s="407"/>
      <c r="AE18" s="407"/>
      <c r="AF18" s="408"/>
      <c r="AG18" s="406"/>
      <c r="AH18" s="407"/>
      <c r="AI18" s="407"/>
      <c r="AJ18" s="408"/>
      <c r="AK18" s="406"/>
      <c r="AL18" s="407"/>
      <c r="AM18" s="407"/>
      <c r="AN18" s="408"/>
      <c r="AO18" s="542"/>
      <c r="AP18" s="554"/>
      <c r="AQ18" s="586"/>
      <c r="AR18" s="588"/>
      <c r="AS18" s="590"/>
      <c r="BE18"/>
    </row>
    <row r="19" spans="2:57" ht="31.5" customHeight="1">
      <c r="B19" s="592"/>
      <c r="C19" s="532"/>
      <c r="D19" s="412"/>
      <c r="E19" s="413"/>
      <c r="F19" s="413"/>
      <c r="G19" s="413"/>
      <c r="H19" s="413"/>
      <c r="I19" s="413"/>
      <c r="J19" s="413"/>
      <c r="K19" s="413"/>
      <c r="L19" s="413"/>
      <c r="M19" s="413"/>
      <c r="N19" s="413"/>
      <c r="O19" s="413"/>
      <c r="P19" s="414"/>
      <c r="Q19" s="412"/>
      <c r="R19" s="413"/>
      <c r="S19" s="413"/>
      <c r="T19" s="413"/>
      <c r="U19" s="413"/>
      <c r="V19" s="413"/>
      <c r="W19" s="413"/>
      <c r="X19" s="414"/>
      <c r="Y19" s="412" t="s">
        <v>1079</v>
      </c>
      <c r="Z19" s="413"/>
      <c r="AA19" s="413"/>
      <c r="AB19" s="414"/>
      <c r="AC19" s="412"/>
      <c r="AD19" s="413"/>
      <c r="AE19" s="413"/>
      <c r="AF19" s="414"/>
      <c r="AG19" s="412"/>
      <c r="AH19" s="413"/>
      <c r="AI19" s="413"/>
      <c r="AJ19" s="414"/>
      <c r="AK19" s="412"/>
      <c r="AL19" s="413"/>
      <c r="AM19" s="413"/>
      <c r="AN19" s="414"/>
      <c r="AO19" s="545"/>
      <c r="AP19" s="556"/>
      <c r="AQ19" s="587"/>
      <c r="AR19" s="589"/>
      <c r="AS19" s="591"/>
      <c r="BE19"/>
    </row>
    <row r="20" spans="2:57" ht="22.5" customHeight="1">
      <c r="B20" s="592">
        <v>4</v>
      </c>
      <c r="C20" s="532"/>
      <c r="D20" s="406" t="s">
        <v>327</v>
      </c>
      <c r="E20" s="407"/>
      <c r="F20" s="407"/>
      <c r="G20" s="407"/>
      <c r="H20" s="407"/>
      <c r="I20" s="407"/>
      <c r="J20" s="407"/>
      <c r="K20" s="407"/>
      <c r="L20" s="407"/>
      <c r="M20" s="407"/>
      <c r="N20" s="407"/>
      <c r="O20" s="407"/>
      <c r="P20" s="408"/>
      <c r="Q20" s="409" t="s">
        <v>91</v>
      </c>
      <c r="R20" s="410"/>
      <c r="S20" s="410"/>
      <c r="T20" s="410"/>
      <c r="U20" s="410"/>
      <c r="V20" s="410"/>
      <c r="W20" s="410"/>
      <c r="X20" s="411"/>
      <c r="Y20" s="406" t="s">
        <v>24</v>
      </c>
      <c r="Z20" s="407"/>
      <c r="AA20" s="407"/>
      <c r="AB20" s="408"/>
      <c r="AC20" s="406"/>
      <c r="AD20" s="407"/>
      <c r="AE20" s="407"/>
      <c r="AF20" s="408"/>
      <c r="AG20" s="406"/>
      <c r="AH20" s="407"/>
      <c r="AI20" s="407"/>
      <c r="AJ20" s="408"/>
      <c r="AK20" s="406"/>
      <c r="AL20" s="407"/>
      <c r="AM20" s="407"/>
      <c r="AN20" s="408"/>
      <c r="AO20" s="542"/>
      <c r="AP20" s="554"/>
      <c r="AQ20" s="586"/>
      <c r="AR20" s="588"/>
      <c r="AS20" s="590"/>
      <c r="BE20"/>
    </row>
    <row r="21" spans="2:57" ht="90" customHeight="1">
      <c r="B21" s="592"/>
      <c r="C21" s="532"/>
      <c r="D21" s="412"/>
      <c r="E21" s="413"/>
      <c r="F21" s="413"/>
      <c r="G21" s="413"/>
      <c r="H21" s="413"/>
      <c r="I21" s="413"/>
      <c r="J21" s="413"/>
      <c r="K21" s="413"/>
      <c r="L21" s="413"/>
      <c r="M21" s="413"/>
      <c r="N21" s="413"/>
      <c r="O21" s="413"/>
      <c r="P21" s="414"/>
      <c r="Q21" s="412"/>
      <c r="R21" s="413"/>
      <c r="S21" s="413"/>
      <c r="T21" s="413"/>
      <c r="U21" s="413"/>
      <c r="V21" s="413"/>
      <c r="W21" s="413"/>
      <c r="X21" s="414"/>
      <c r="Y21" s="412" t="s">
        <v>328</v>
      </c>
      <c r="Z21" s="413"/>
      <c r="AA21" s="413"/>
      <c r="AB21" s="414"/>
      <c r="AC21" s="412"/>
      <c r="AD21" s="413"/>
      <c r="AE21" s="413"/>
      <c r="AF21" s="414"/>
      <c r="AG21" s="412"/>
      <c r="AH21" s="413"/>
      <c r="AI21" s="413"/>
      <c r="AJ21" s="414"/>
      <c r="AK21" s="412"/>
      <c r="AL21" s="413"/>
      <c r="AM21" s="413"/>
      <c r="AN21" s="414"/>
      <c r="AO21" s="545"/>
      <c r="AP21" s="556"/>
      <c r="AQ21" s="587"/>
      <c r="AR21" s="589"/>
      <c r="AS21" s="591"/>
      <c r="BE21"/>
    </row>
    <row r="22" spans="2:57" ht="22.5" customHeight="1">
      <c r="B22" s="592">
        <v>5</v>
      </c>
      <c r="C22" s="532"/>
      <c r="D22" s="406" t="s">
        <v>329</v>
      </c>
      <c r="E22" s="407"/>
      <c r="F22" s="407"/>
      <c r="G22" s="407"/>
      <c r="H22" s="407"/>
      <c r="I22" s="407"/>
      <c r="J22" s="407"/>
      <c r="K22" s="407"/>
      <c r="L22" s="407"/>
      <c r="M22" s="407"/>
      <c r="N22" s="407"/>
      <c r="O22" s="407"/>
      <c r="P22" s="408"/>
      <c r="Q22" s="603" t="s">
        <v>91</v>
      </c>
      <c r="R22" s="604"/>
      <c r="S22" s="604"/>
      <c r="T22" s="604"/>
      <c r="U22" s="604"/>
      <c r="V22" s="604"/>
      <c r="W22" s="604"/>
      <c r="X22" s="605"/>
      <c r="Y22" s="406" t="s">
        <v>24</v>
      </c>
      <c r="Z22" s="407"/>
      <c r="AA22" s="407"/>
      <c r="AB22" s="408"/>
      <c r="AC22" s="406"/>
      <c r="AD22" s="407"/>
      <c r="AE22" s="407"/>
      <c r="AF22" s="408"/>
      <c r="AG22" s="406"/>
      <c r="AH22" s="407"/>
      <c r="AI22" s="407"/>
      <c r="AJ22" s="408"/>
      <c r="AK22" s="406"/>
      <c r="AL22" s="407"/>
      <c r="AM22" s="407"/>
      <c r="AN22" s="408"/>
      <c r="AO22" s="542"/>
      <c r="AP22" s="554"/>
      <c r="AQ22" s="586"/>
      <c r="AR22" s="588"/>
      <c r="AS22" s="590"/>
      <c r="BE22"/>
    </row>
    <row r="23" spans="2:57" ht="100.5" customHeight="1">
      <c r="B23" s="592"/>
      <c r="C23" s="532"/>
      <c r="D23" s="412"/>
      <c r="E23" s="413"/>
      <c r="F23" s="413"/>
      <c r="G23" s="413"/>
      <c r="H23" s="413"/>
      <c r="I23" s="413"/>
      <c r="J23" s="413"/>
      <c r="K23" s="413"/>
      <c r="L23" s="413"/>
      <c r="M23" s="413"/>
      <c r="N23" s="413"/>
      <c r="O23" s="413"/>
      <c r="P23" s="414"/>
      <c r="Q23" s="600"/>
      <c r="R23" s="601"/>
      <c r="S23" s="601"/>
      <c r="T23" s="601"/>
      <c r="U23" s="601"/>
      <c r="V23" s="601"/>
      <c r="W23" s="601"/>
      <c r="X23" s="602"/>
      <c r="Y23" s="412" t="s">
        <v>326</v>
      </c>
      <c r="Z23" s="413"/>
      <c r="AA23" s="413"/>
      <c r="AB23" s="414"/>
      <c r="AC23" s="412"/>
      <c r="AD23" s="413"/>
      <c r="AE23" s="413"/>
      <c r="AF23" s="414"/>
      <c r="AG23" s="412"/>
      <c r="AH23" s="413"/>
      <c r="AI23" s="413"/>
      <c r="AJ23" s="414"/>
      <c r="AK23" s="412"/>
      <c r="AL23" s="413"/>
      <c r="AM23" s="413"/>
      <c r="AN23" s="414"/>
      <c r="AO23" s="545"/>
      <c r="AP23" s="556"/>
      <c r="AQ23" s="587"/>
      <c r="AR23" s="589"/>
      <c r="AS23" s="591"/>
      <c r="BE23"/>
    </row>
    <row r="24" spans="2:57" ht="22.5" customHeight="1">
      <c r="B24" s="592">
        <v>6</v>
      </c>
      <c r="C24" s="532"/>
      <c r="D24" s="406" t="s">
        <v>330</v>
      </c>
      <c r="E24" s="407"/>
      <c r="F24" s="407"/>
      <c r="G24" s="407"/>
      <c r="H24" s="407"/>
      <c r="I24" s="407"/>
      <c r="J24" s="407"/>
      <c r="K24" s="407"/>
      <c r="L24" s="407"/>
      <c r="M24" s="407"/>
      <c r="N24" s="407"/>
      <c r="O24" s="407"/>
      <c r="P24" s="408"/>
      <c r="Q24" s="603" t="s">
        <v>91</v>
      </c>
      <c r="R24" s="604"/>
      <c r="S24" s="604"/>
      <c r="T24" s="604"/>
      <c r="U24" s="604"/>
      <c r="V24" s="604"/>
      <c r="W24" s="604"/>
      <c r="X24" s="605"/>
      <c r="Y24" s="406" t="s">
        <v>24</v>
      </c>
      <c r="Z24" s="407"/>
      <c r="AA24" s="407"/>
      <c r="AB24" s="408"/>
      <c r="AC24" s="406"/>
      <c r="AD24" s="407"/>
      <c r="AE24" s="407"/>
      <c r="AF24" s="408"/>
      <c r="AG24" s="406"/>
      <c r="AH24" s="407"/>
      <c r="AI24" s="407"/>
      <c r="AJ24" s="408"/>
      <c r="AK24" s="406"/>
      <c r="AL24" s="407"/>
      <c r="AM24" s="407"/>
      <c r="AN24" s="408"/>
      <c r="AO24" s="542"/>
      <c r="AP24" s="554"/>
      <c r="AQ24" s="586"/>
      <c r="AR24" s="588"/>
      <c r="AS24" s="590"/>
      <c r="BE24"/>
    </row>
    <row r="25" spans="2:57" ht="36" customHeight="1">
      <c r="B25" s="592"/>
      <c r="C25" s="532"/>
      <c r="D25" s="412"/>
      <c r="E25" s="413"/>
      <c r="F25" s="413"/>
      <c r="G25" s="413"/>
      <c r="H25" s="413"/>
      <c r="I25" s="413"/>
      <c r="J25" s="413"/>
      <c r="K25" s="413"/>
      <c r="L25" s="413"/>
      <c r="M25" s="413"/>
      <c r="N25" s="413"/>
      <c r="O25" s="413"/>
      <c r="P25" s="414"/>
      <c r="Q25" s="600"/>
      <c r="R25" s="601"/>
      <c r="S25" s="601"/>
      <c r="T25" s="601"/>
      <c r="U25" s="601"/>
      <c r="V25" s="601"/>
      <c r="W25" s="601"/>
      <c r="X25" s="602"/>
      <c r="Y25" s="412" t="s">
        <v>326</v>
      </c>
      <c r="Z25" s="413"/>
      <c r="AA25" s="413"/>
      <c r="AB25" s="414"/>
      <c r="AC25" s="412"/>
      <c r="AD25" s="413"/>
      <c r="AE25" s="413"/>
      <c r="AF25" s="414"/>
      <c r="AG25" s="412"/>
      <c r="AH25" s="413"/>
      <c r="AI25" s="413"/>
      <c r="AJ25" s="414"/>
      <c r="AK25" s="412"/>
      <c r="AL25" s="413"/>
      <c r="AM25" s="413"/>
      <c r="AN25" s="414"/>
      <c r="AO25" s="545"/>
      <c r="AP25" s="556"/>
      <c r="AQ25" s="587"/>
      <c r="AR25" s="589"/>
      <c r="AS25" s="591"/>
      <c r="BE25"/>
    </row>
    <row r="26" spans="2:57" ht="22.5" customHeight="1">
      <c r="B26" s="592">
        <v>7</v>
      </c>
      <c r="C26" s="532"/>
      <c r="D26" s="406" t="s">
        <v>331</v>
      </c>
      <c r="E26" s="407"/>
      <c r="F26" s="407"/>
      <c r="G26" s="407"/>
      <c r="H26" s="407"/>
      <c r="I26" s="407"/>
      <c r="J26" s="407"/>
      <c r="K26" s="407"/>
      <c r="L26" s="407"/>
      <c r="M26" s="407"/>
      <c r="N26" s="407"/>
      <c r="O26" s="407"/>
      <c r="P26" s="408"/>
      <c r="Q26" s="409" t="s">
        <v>1081</v>
      </c>
      <c r="R26" s="410"/>
      <c r="S26" s="410"/>
      <c r="T26" s="410"/>
      <c r="U26" s="410"/>
      <c r="V26" s="410"/>
      <c r="W26" s="410"/>
      <c r="X26" s="411"/>
      <c r="Y26" s="406" t="s">
        <v>24</v>
      </c>
      <c r="Z26" s="407"/>
      <c r="AA26" s="407"/>
      <c r="AB26" s="408"/>
      <c r="AC26" s="406"/>
      <c r="AD26" s="407"/>
      <c r="AE26" s="407"/>
      <c r="AF26" s="408"/>
      <c r="AG26" s="406"/>
      <c r="AH26" s="407"/>
      <c r="AI26" s="407"/>
      <c r="AJ26" s="408"/>
      <c r="AK26" s="406"/>
      <c r="AL26" s="407"/>
      <c r="AM26" s="407"/>
      <c r="AN26" s="408"/>
      <c r="AO26" s="542"/>
      <c r="AP26" s="554"/>
      <c r="AQ26" s="586"/>
      <c r="AR26" s="588"/>
      <c r="AS26" s="590"/>
      <c r="BE26"/>
    </row>
    <row r="27" spans="2:57" ht="60" customHeight="1" thickBot="1">
      <c r="B27" s="592"/>
      <c r="C27" s="532"/>
      <c r="D27" s="412"/>
      <c r="E27" s="413"/>
      <c r="F27" s="413"/>
      <c r="G27" s="413"/>
      <c r="H27" s="413"/>
      <c r="I27" s="413"/>
      <c r="J27" s="413"/>
      <c r="K27" s="413"/>
      <c r="L27" s="413"/>
      <c r="M27" s="413"/>
      <c r="N27" s="413"/>
      <c r="O27" s="413"/>
      <c r="P27" s="414"/>
      <c r="Q27" s="412"/>
      <c r="R27" s="413"/>
      <c r="S27" s="413"/>
      <c r="T27" s="413"/>
      <c r="U27" s="413"/>
      <c r="V27" s="413"/>
      <c r="W27" s="413"/>
      <c r="X27" s="414"/>
      <c r="Y27" s="412" t="s">
        <v>332</v>
      </c>
      <c r="Z27" s="413"/>
      <c r="AA27" s="413"/>
      <c r="AB27" s="414"/>
      <c r="AC27" s="412"/>
      <c r="AD27" s="413"/>
      <c r="AE27" s="413"/>
      <c r="AF27" s="414"/>
      <c r="AG27" s="412"/>
      <c r="AH27" s="413"/>
      <c r="AI27" s="413"/>
      <c r="AJ27" s="414"/>
      <c r="AK27" s="412"/>
      <c r="AL27" s="413"/>
      <c r="AM27" s="413"/>
      <c r="AN27" s="414"/>
      <c r="AO27" s="545"/>
      <c r="AP27" s="556"/>
      <c r="AQ27" s="587"/>
      <c r="AR27" s="589"/>
      <c r="AS27" s="591"/>
      <c r="BE27"/>
    </row>
    <row r="28" spans="2:57" ht="22.5" hidden="1" customHeight="1">
      <c r="B28" s="592">
        <v>8</v>
      </c>
      <c r="C28" s="532"/>
      <c r="D28" s="406" t="s">
        <v>333</v>
      </c>
      <c r="E28" s="407"/>
      <c r="F28" s="407"/>
      <c r="G28" s="407"/>
      <c r="H28" s="407"/>
      <c r="I28" s="407"/>
      <c r="J28" s="407"/>
      <c r="K28" s="407"/>
      <c r="L28" s="407"/>
      <c r="M28" s="407"/>
      <c r="N28" s="407"/>
      <c r="O28" s="407"/>
      <c r="P28" s="408"/>
      <c r="Q28" s="409" t="s">
        <v>91</v>
      </c>
      <c r="R28" s="410"/>
      <c r="S28" s="410"/>
      <c r="T28" s="410"/>
      <c r="U28" s="410"/>
      <c r="V28" s="410"/>
      <c r="W28" s="410"/>
      <c r="X28" s="411"/>
      <c r="Y28" s="406" t="s">
        <v>86</v>
      </c>
      <c r="Z28" s="407"/>
      <c r="AA28" s="407"/>
      <c r="AB28" s="408"/>
      <c r="AC28" s="406"/>
      <c r="AD28" s="407"/>
      <c r="AE28" s="407"/>
      <c r="AF28" s="408"/>
      <c r="AG28" s="406"/>
      <c r="AH28" s="407"/>
      <c r="AI28" s="407"/>
      <c r="AJ28" s="408"/>
      <c r="AK28" s="406"/>
      <c r="AL28" s="407"/>
      <c r="AM28" s="407"/>
      <c r="AN28" s="408"/>
      <c r="AO28" s="542"/>
      <c r="AP28" s="554"/>
      <c r="AQ28" s="586"/>
      <c r="AR28" s="588"/>
      <c r="AS28" s="590"/>
      <c r="BE28"/>
    </row>
    <row r="29" spans="2:57" ht="62.25" hidden="1" customHeight="1" thickBot="1">
      <c r="B29" s="592"/>
      <c r="C29" s="532"/>
      <c r="D29" s="412"/>
      <c r="E29" s="413"/>
      <c r="F29" s="413"/>
      <c r="G29" s="413"/>
      <c r="H29" s="413"/>
      <c r="I29" s="413"/>
      <c r="J29" s="413"/>
      <c r="K29" s="413"/>
      <c r="L29" s="413"/>
      <c r="M29" s="413"/>
      <c r="N29" s="413"/>
      <c r="O29" s="413"/>
      <c r="P29" s="414"/>
      <c r="Q29" s="412"/>
      <c r="R29" s="413"/>
      <c r="S29" s="413"/>
      <c r="T29" s="413"/>
      <c r="U29" s="413"/>
      <c r="V29" s="413"/>
      <c r="W29" s="413"/>
      <c r="X29" s="414"/>
      <c r="Y29" s="412" t="s">
        <v>334</v>
      </c>
      <c r="Z29" s="413"/>
      <c r="AA29" s="413"/>
      <c r="AB29" s="414"/>
      <c r="AC29" s="412"/>
      <c r="AD29" s="413"/>
      <c r="AE29" s="413"/>
      <c r="AF29" s="414"/>
      <c r="AG29" s="412"/>
      <c r="AH29" s="413"/>
      <c r="AI29" s="413"/>
      <c r="AJ29" s="414"/>
      <c r="AK29" s="412"/>
      <c r="AL29" s="413"/>
      <c r="AM29" s="413"/>
      <c r="AN29" s="414"/>
      <c r="AO29" s="545"/>
      <c r="AP29" s="556"/>
      <c r="AQ29" s="587"/>
      <c r="AR29" s="589"/>
      <c r="AS29" s="591"/>
      <c r="BE29"/>
    </row>
    <row r="30" spans="2:57" ht="22.5" hidden="1" customHeight="1">
      <c r="B30" s="592">
        <v>9</v>
      </c>
      <c r="C30" s="532"/>
      <c r="D30" s="406"/>
      <c r="E30" s="407"/>
      <c r="F30" s="407"/>
      <c r="G30" s="407"/>
      <c r="H30" s="407"/>
      <c r="I30" s="407"/>
      <c r="J30" s="407"/>
      <c r="K30" s="407"/>
      <c r="L30" s="407"/>
      <c r="M30" s="407"/>
      <c r="N30" s="407"/>
      <c r="O30" s="407"/>
      <c r="P30" s="408"/>
      <c r="Q30" s="409"/>
      <c r="R30" s="410"/>
      <c r="S30" s="410"/>
      <c r="T30" s="410"/>
      <c r="U30" s="410"/>
      <c r="V30" s="410"/>
      <c r="W30" s="410"/>
      <c r="X30" s="411"/>
      <c r="Y30" s="406"/>
      <c r="Z30" s="407"/>
      <c r="AA30" s="407"/>
      <c r="AB30" s="408"/>
      <c r="AC30" s="406"/>
      <c r="AD30" s="407"/>
      <c r="AE30" s="407"/>
      <c r="AF30" s="408"/>
      <c r="AG30" s="406"/>
      <c r="AH30" s="407"/>
      <c r="AI30" s="407"/>
      <c r="AJ30" s="408"/>
      <c r="AK30" s="406"/>
      <c r="AL30" s="407"/>
      <c r="AM30" s="407"/>
      <c r="AN30" s="408"/>
      <c r="AO30" s="542"/>
      <c r="AP30" s="554"/>
      <c r="AQ30" s="586"/>
      <c r="AR30" s="588"/>
      <c r="AS30" s="590"/>
      <c r="BE30"/>
    </row>
    <row r="31" spans="2:57" ht="33" hidden="1" customHeight="1">
      <c r="B31" s="592"/>
      <c r="C31" s="532"/>
      <c r="D31" s="412"/>
      <c r="E31" s="413"/>
      <c r="F31" s="413"/>
      <c r="G31" s="413"/>
      <c r="H31" s="413"/>
      <c r="I31" s="413"/>
      <c r="J31" s="413"/>
      <c r="K31" s="413"/>
      <c r="L31" s="413"/>
      <c r="M31" s="413"/>
      <c r="N31" s="413"/>
      <c r="O31" s="413"/>
      <c r="P31" s="414"/>
      <c r="Q31" s="412"/>
      <c r="R31" s="413"/>
      <c r="S31" s="413"/>
      <c r="T31" s="413"/>
      <c r="U31" s="413"/>
      <c r="V31" s="413"/>
      <c r="W31" s="413"/>
      <c r="X31" s="414"/>
      <c r="Y31" s="412"/>
      <c r="Z31" s="413"/>
      <c r="AA31" s="413"/>
      <c r="AB31" s="414"/>
      <c r="AC31" s="412"/>
      <c r="AD31" s="413"/>
      <c r="AE31" s="413"/>
      <c r="AF31" s="414"/>
      <c r="AG31" s="412"/>
      <c r="AH31" s="413"/>
      <c r="AI31" s="413"/>
      <c r="AJ31" s="414"/>
      <c r="AK31" s="412"/>
      <c r="AL31" s="413"/>
      <c r="AM31" s="413"/>
      <c r="AN31" s="414"/>
      <c r="AO31" s="545"/>
      <c r="AP31" s="556"/>
      <c r="AQ31" s="587"/>
      <c r="AR31" s="589"/>
      <c r="AS31" s="591"/>
      <c r="BE31"/>
    </row>
    <row r="32" spans="2:57" ht="22.5" hidden="1" customHeight="1">
      <c r="B32" s="592">
        <v>10</v>
      </c>
      <c r="C32" s="532"/>
      <c r="D32" s="406"/>
      <c r="E32" s="407"/>
      <c r="F32" s="407"/>
      <c r="G32" s="407"/>
      <c r="H32" s="407"/>
      <c r="I32" s="407"/>
      <c r="J32" s="407"/>
      <c r="K32" s="407"/>
      <c r="L32" s="407"/>
      <c r="M32" s="407"/>
      <c r="N32" s="407"/>
      <c r="O32" s="407"/>
      <c r="P32" s="408"/>
      <c r="Q32" s="409"/>
      <c r="R32" s="410"/>
      <c r="S32" s="410"/>
      <c r="T32" s="410"/>
      <c r="U32" s="410"/>
      <c r="V32" s="410"/>
      <c r="W32" s="410"/>
      <c r="X32" s="411"/>
      <c r="Y32" s="406"/>
      <c r="Z32" s="407"/>
      <c r="AA32" s="407"/>
      <c r="AB32" s="408"/>
      <c r="AC32" s="406"/>
      <c r="AD32" s="407"/>
      <c r="AE32" s="407"/>
      <c r="AF32" s="408"/>
      <c r="AG32" s="406"/>
      <c r="AH32" s="407"/>
      <c r="AI32" s="407"/>
      <c r="AJ32" s="408"/>
      <c r="AK32" s="406"/>
      <c r="AL32" s="407"/>
      <c r="AM32" s="407"/>
      <c r="AN32" s="408"/>
      <c r="AO32" s="542"/>
      <c r="AP32" s="554"/>
      <c r="AQ32" s="586"/>
      <c r="AR32" s="588"/>
      <c r="AS32" s="590"/>
      <c r="BE32"/>
    </row>
    <row r="33" spans="2:57" ht="31.5" hidden="1" customHeight="1">
      <c r="B33" s="592"/>
      <c r="C33" s="532"/>
      <c r="D33" s="412"/>
      <c r="E33" s="413"/>
      <c r="F33" s="413"/>
      <c r="G33" s="413"/>
      <c r="H33" s="413"/>
      <c r="I33" s="413"/>
      <c r="J33" s="413"/>
      <c r="K33" s="413"/>
      <c r="L33" s="413"/>
      <c r="M33" s="413"/>
      <c r="N33" s="413"/>
      <c r="O33" s="413"/>
      <c r="P33" s="414"/>
      <c r="Q33" s="412"/>
      <c r="R33" s="413"/>
      <c r="S33" s="413"/>
      <c r="T33" s="413"/>
      <c r="U33" s="413"/>
      <c r="V33" s="413"/>
      <c r="W33" s="413"/>
      <c r="X33" s="414"/>
      <c r="Y33" s="412"/>
      <c r="Z33" s="413"/>
      <c r="AA33" s="413"/>
      <c r="AB33" s="414"/>
      <c r="AC33" s="412"/>
      <c r="AD33" s="413"/>
      <c r="AE33" s="413"/>
      <c r="AF33" s="414"/>
      <c r="AG33" s="412"/>
      <c r="AH33" s="413"/>
      <c r="AI33" s="413"/>
      <c r="AJ33" s="414"/>
      <c r="AK33" s="412"/>
      <c r="AL33" s="413"/>
      <c r="AM33" s="413"/>
      <c r="AN33" s="414"/>
      <c r="AO33" s="545"/>
      <c r="AP33" s="556"/>
      <c r="AQ33" s="587"/>
      <c r="AR33" s="589"/>
      <c r="AS33" s="591"/>
      <c r="BE33"/>
    </row>
    <row r="34" spans="2:57" ht="22.5" hidden="1" customHeight="1">
      <c r="B34" s="592">
        <v>11</v>
      </c>
      <c r="C34" s="532"/>
      <c r="D34" s="406"/>
      <c r="E34" s="407"/>
      <c r="F34" s="407"/>
      <c r="G34" s="407"/>
      <c r="H34" s="407"/>
      <c r="I34" s="407"/>
      <c r="J34" s="407"/>
      <c r="K34" s="407"/>
      <c r="L34" s="407"/>
      <c r="M34" s="407"/>
      <c r="N34" s="407"/>
      <c r="O34" s="407"/>
      <c r="P34" s="408"/>
      <c r="Q34" s="409"/>
      <c r="R34" s="410"/>
      <c r="S34" s="410"/>
      <c r="T34" s="410"/>
      <c r="U34" s="410"/>
      <c r="V34" s="410"/>
      <c r="W34" s="410"/>
      <c r="X34" s="411"/>
      <c r="Y34" s="406"/>
      <c r="Z34" s="407"/>
      <c r="AA34" s="407"/>
      <c r="AB34" s="408"/>
      <c r="AC34" s="406"/>
      <c r="AD34" s="407"/>
      <c r="AE34" s="407"/>
      <c r="AF34" s="408"/>
      <c r="AG34" s="406"/>
      <c r="AH34" s="407"/>
      <c r="AI34" s="407"/>
      <c r="AJ34" s="408"/>
      <c r="AK34" s="406"/>
      <c r="AL34" s="407"/>
      <c r="AM34" s="407"/>
      <c r="AN34" s="408"/>
      <c r="AO34" s="542"/>
      <c r="AP34" s="554"/>
      <c r="AQ34" s="586"/>
      <c r="AR34" s="588"/>
      <c r="AS34" s="590"/>
      <c r="BE34"/>
    </row>
    <row r="35" spans="2:57" ht="31.5" hidden="1"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c r="Z35" s="413"/>
      <c r="AA35" s="413"/>
      <c r="AB35" s="414"/>
      <c r="AC35" s="412"/>
      <c r="AD35" s="413"/>
      <c r="AE35" s="413"/>
      <c r="AF35" s="414"/>
      <c r="AG35" s="412"/>
      <c r="AH35" s="413"/>
      <c r="AI35" s="413"/>
      <c r="AJ35" s="414"/>
      <c r="AK35" s="412"/>
      <c r="AL35" s="413"/>
      <c r="AM35" s="413"/>
      <c r="AN35" s="414"/>
      <c r="AO35" s="545"/>
      <c r="AP35" s="556"/>
      <c r="AQ35" s="587"/>
      <c r="AR35" s="589"/>
      <c r="AS35" s="591"/>
      <c r="BE35"/>
    </row>
    <row r="36" spans="2:57" ht="22.5" hidden="1" customHeight="1">
      <c r="B36" s="592">
        <v>12</v>
      </c>
      <c r="C36" s="532"/>
      <c r="D36" s="406"/>
      <c r="E36" s="407"/>
      <c r="F36" s="407"/>
      <c r="G36" s="407"/>
      <c r="H36" s="407"/>
      <c r="I36" s="407"/>
      <c r="J36" s="407"/>
      <c r="K36" s="407"/>
      <c r="L36" s="407"/>
      <c r="M36" s="407"/>
      <c r="N36" s="407"/>
      <c r="O36" s="407"/>
      <c r="P36" s="408"/>
      <c r="Q36" s="409"/>
      <c r="R36" s="410"/>
      <c r="S36" s="410"/>
      <c r="T36" s="410"/>
      <c r="U36" s="410"/>
      <c r="V36" s="410"/>
      <c r="W36" s="410"/>
      <c r="X36" s="411"/>
      <c r="Y36" s="406"/>
      <c r="Z36" s="407"/>
      <c r="AA36" s="407"/>
      <c r="AB36" s="408"/>
      <c r="AC36" s="406"/>
      <c r="AD36" s="407"/>
      <c r="AE36" s="407"/>
      <c r="AF36" s="408"/>
      <c r="AG36" s="406"/>
      <c r="AH36" s="407"/>
      <c r="AI36" s="407"/>
      <c r="AJ36" s="408"/>
      <c r="AK36" s="406"/>
      <c r="AL36" s="407"/>
      <c r="AM36" s="407"/>
      <c r="AN36" s="408"/>
      <c r="AO36" s="542"/>
      <c r="AP36" s="554"/>
      <c r="AQ36" s="586"/>
      <c r="AR36" s="588"/>
      <c r="AS36" s="590"/>
      <c r="BE36"/>
    </row>
    <row r="37" spans="2:57" ht="31.5" hidden="1"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c r="Z37" s="413"/>
      <c r="AA37" s="413"/>
      <c r="AB37" s="414"/>
      <c r="AC37" s="412"/>
      <c r="AD37" s="413"/>
      <c r="AE37" s="413"/>
      <c r="AF37" s="414"/>
      <c r="AG37" s="412"/>
      <c r="AH37" s="413"/>
      <c r="AI37" s="413"/>
      <c r="AJ37" s="414"/>
      <c r="AK37" s="412"/>
      <c r="AL37" s="413"/>
      <c r="AM37" s="413"/>
      <c r="AN37" s="414"/>
      <c r="AO37" s="545"/>
      <c r="AP37" s="556"/>
      <c r="AQ37" s="587"/>
      <c r="AR37" s="589"/>
      <c r="AS37" s="591"/>
      <c r="BE37"/>
    </row>
    <row r="38" spans="2:57" ht="22.5" hidden="1" customHeight="1">
      <c r="B38" s="592">
        <v>13</v>
      </c>
      <c r="C38" s="532"/>
      <c r="D38" s="406"/>
      <c r="E38" s="407"/>
      <c r="F38" s="407"/>
      <c r="G38" s="407"/>
      <c r="H38" s="407"/>
      <c r="I38" s="407"/>
      <c r="J38" s="407"/>
      <c r="K38" s="407"/>
      <c r="L38" s="407"/>
      <c r="M38" s="407"/>
      <c r="N38" s="407"/>
      <c r="O38" s="407"/>
      <c r="P38" s="408"/>
      <c r="Q38" s="409"/>
      <c r="R38" s="410"/>
      <c r="S38" s="410"/>
      <c r="T38" s="410"/>
      <c r="U38" s="410"/>
      <c r="V38" s="410"/>
      <c r="W38" s="410"/>
      <c r="X38" s="411"/>
      <c r="Y38" s="406"/>
      <c r="Z38" s="407"/>
      <c r="AA38" s="407"/>
      <c r="AB38" s="408"/>
      <c r="AC38" s="406"/>
      <c r="AD38" s="407"/>
      <c r="AE38" s="407"/>
      <c r="AF38" s="408"/>
      <c r="AG38" s="406"/>
      <c r="AH38" s="407"/>
      <c r="AI38" s="407"/>
      <c r="AJ38" s="408"/>
      <c r="AK38" s="406"/>
      <c r="AL38" s="407"/>
      <c r="AM38" s="407"/>
      <c r="AN38" s="408"/>
      <c r="AO38" s="542"/>
      <c r="AP38" s="554"/>
      <c r="AQ38" s="586"/>
      <c r="AR38" s="588"/>
      <c r="AS38" s="590"/>
      <c r="BE38"/>
    </row>
    <row r="39" spans="2:57" ht="31.5" hidden="1"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c r="Z39" s="413"/>
      <c r="AA39" s="413"/>
      <c r="AB39" s="414"/>
      <c r="AC39" s="412"/>
      <c r="AD39" s="413"/>
      <c r="AE39" s="413"/>
      <c r="AF39" s="414"/>
      <c r="AG39" s="412"/>
      <c r="AH39" s="413"/>
      <c r="AI39" s="413"/>
      <c r="AJ39" s="414"/>
      <c r="AK39" s="412"/>
      <c r="AL39" s="413"/>
      <c r="AM39" s="413"/>
      <c r="AN39" s="414"/>
      <c r="AO39" s="545"/>
      <c r="AP39" s="556"/>
      <c r="AQ39" s="587"/>
      <c r="AR39" s="589"/>
      <c r="AS39" s="591"/>
      <c r="BE39"/>
    </row>
    <row r="40" spans="2:57" ht="22.5" hidden="1" customHeight="1">
      <c r="B40" s="592">
        <v>14</v>
      </c>
      <c r="C40" s="532"/>
      <c r="D40" s="406"/>
      <c r="E40" s="407"/>
      <c r="F40" s="407"/>
      <c r="G40" s="407"/>
      <c r="H40" s="407"/>
      <c r="I40" s="407"/>
      <c r="J40" s="407"/>
      <c r="K40" s="407"/>
      <c r="L40" s="407"/>
      <c r="M40" s="407"/>
      <c r="N40" s="407"/>
      <c r="O40" s="407"/>
      <c r="P40" s="408"/>
      <c r="Q40" s="409"/>
      <c r="R40" s="410"/>
      <c r="S40" s="410"/>
      <c r="T40" s="410"/>
      <c r="U40" s="410"/>
      <c r="V40" s="410"/>
      <c r="W40" s="410"/>
      <c r="X40" s="411"/>
      <c r="Y40" s="406"/>
      <c r="Z40" s="407"/>
      <c r="AA40" s="407"/>
      <c r="AB40" s="408"/>
      <c r="AC40" s="406"/>
      <c r="AD40" s="407"/>
      <c r="AE40" s="407"/>
      <c r="AF40" s="408"/>
      <c r="AG40" s="406"/>
      <c r="AH40" s="407"/>
      <c r="AI40" s="407"/>
      <c r="AJ40" s="408"/>
      <c r="AK40" s="406"/>
      <c r="AL40" s="407"/>
      <c r="AM40" s="407"/>
      <c r="AN40" s="408"/>
      <c r="AO40" s="542"/>
      <c r="AP40" s="554"/>
      <c r="AQ40" s="586"/>
      <c r="AR40" s="588"/>
      <c r="AS40" s="590"/>
      <c r="BE40"/>
    </row>
    <row r="41" spans="2:57" ht="31.5" hidden="1"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c r="Z41" s="413"/>
      <c r="AA41" s="413"/>
      <c r="AB41" s="414"/>
      <c r="AC41" s="412"/>
      <c r="AD41" s="413"/>
      <c r="AE41" s="413"/>
      <c r="AF41" s="414"/>
      <c r="AG41" s="412"/>
      <c r="AH41" s="413"/>
      <c r="AI41" s="413"/>
      <c r="AJ41" s="414"/>
      <c r="AK41" s="412"/>
      <c r="AL41" s="413"/>
      <c r="AM41" s="413"/>
      <c r="AN41" s="414"/>
      <c r="AO41" s="545"/>
      <c r="AP41" s="556"/>
      <c r="AQ41" s="587"/>
      <c r="AR41" s="589"/>
      <c r="AS41" s="591"/>
      <c r="BE41"/>
    </row>
    <row r="42" spans="2:57" ht="22.5" hidden="1" customHeight="1">
      <c r="B42" s="592">
        <v>15</v>
      </c>
      <c r="C42" s="532"/>
      <c r="D42" s="406"/>
      <c r="E42" s="407"/>
      <c r="F42" s="407"/>
      <c r="G42" s="407"/>
      <c r="H42" s="407"/>
      <c r="I42" s="407"/>
      <c r="J42" s="407"/>
      <c r="K42" s="407"/>
      <c r="L42" s="407"/>
      <c r="M42" s="407"/>
      <c r="N42" s="407"/>
      <c r="O42" s="407"/>
      <c r="P42" s="408"/>
      <c r="Q42" s="409"/>
      <c r="R42" s="410"/>
      <c r="S42" s="410"/>
      <c r="T42" s="410"/>
      <c r="U42" s="410"/>
      <c r="V42" s="410"/>
      <c r="W42" s="410"/>
      <c r="X42" s="411"/>
      <c r="Y42" s="406"/>
      <c r="Z42" s="407"/>
      <c r="AA42" s="407"/>
      <c r="AB42" s="408"/>
      <c r="AC42" s="406"/>
      <c r="AD42" s="407"/>
      <c r="AE42" s="407"/>
      <c r="AF42" s="408"/>
      <c r="AG42" s="406"/>
      <c r="AH42" s="407"/>
      <c r="AI42" s="407"/>
      <c r="AJ42" s="408"/>
      <c r="AK42" s="406"/>
      <c r="AL42" s="407"/>
      <c r="AM42" s="407"/>
      <c r="AN42" s="408"/>
      <c r="AO42" s="542"/>
      <c r="AP42" s="554"/>
      <c r="AQ42" s="586"/>
      <c r="AR42" s="588"/>
      <c r="AS42" s="590"/>
      <c r="BE42"/>
    </row>
    <row r="43" spans="2:57" ht="31.5" hidden="1"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c r="Z43" s="413"/>
      <c r="AA43" s="413"/>
      <c r="AB43" s="414"/>
      <c r="AC43" s="412"/>
      <c r="AD43" s="413"/>
      <c r="AE43" s="413"/>
      <c r="AF43" s="414"/>
      <c r="AG43" s="412"/>
      <c r="AH43" s="413"/>
      <c r="AI43" s="413"/>
      <c r="AJ43" s="414"/>
      <c r="AK43" s="412"/>
      <c r="AL43" s="413"/>
      <c r="AM43" s="413"/>
      <c r="AN43" s="414"/>
      <c r="AO43" s="545"/>
      <c r="AP43" s="556"/>
      <c r="AQ43" s="587"/>
      <c r="AR43" s="589"/>
      <c r="AS43" s="591"/>
      <c r="BE43"/>
    </row>
    <row r="44" spans="2:57" ht="22.5" hidden="1" customHeight="1">
      <c r="B44" s="592">
        <v>16</v>
      </c>
      <c r="C44" s="532"/>
      <c r="D44" s="406"/>
      <c r="E44" s="407"/>
      <c r="F44" s="407"/>
      <c r="G44" s="407"/>
      <c r="H44" s="407"/>
      <c r="I44" s="407"/>
      <c r="J44" s="407"/>
      <c r="K44" s="407"/>
      <c r="L44" s="407"/>
      <c r="M44" s="407"/>
      <c r="N44" s="407"/>
      <c r="O44" s="407"/>
      <c r="P44" s="408"/>
      <c r="Q44" s="409"/>
      <c r="R44" s="410"/>
      <c r="S44" s="410"/>
      <c r="T44" s="410"/>
      <c r="U44" s="410"/>
      <c r="V44" s="410"/>
      <c r="W44" s="410"/>
      <c r="X44" s="411"/>
      <c r="Y44" s="406"/>
      <c r="Z44" s="407"/>
      <c r="AA44" s="407"/>
      <c r="AB44" s="408"/>
      <c r="AC44" s="406"/>
      <c r="AD44" s="407"/>
      <c r="AE44" s="407"/>
      <c r="AF44" s="408"/>
      <c r="AG44" s="406"/>
      <c r="AH44" s="407"/>
      <c r="AI44" s="407"/>
      <c r="AJ44" s="408"/>
      <c r="AK44" s="406"/>
      <c r="AL44" s="407"/>
      <c r="AM44" s="407"/>
      <c r="AN44" s="408"/>
      <c r="AO44" s="542"/>
      <c r="AP44" s="554"/>
      <c r="AQ44" s="586"/>
      <c r="AR44" s="588"/>
      <c r="AS44" s="590"/>
      <c r="BE44"/>
    </row>
    <row r="45" spans="2:57" ht="31.5" hidden="1"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c r="Z45" s="413"/>
      <c r="AA45" s="413"/>
      <c r="AB45" s="414"/>
      <c r="AC45" s="412"/>
      <c r="AD45" s="413"/>
      <c r="AE45" s="413"/>
      <c r="AF45" s="414"/>
      <c r="AG45" s="412"/>
      <c r="AH45" s="413"/>
      <c r="AI45" s="413"/>
      <c r="AJ45" s="414"/>
      <c r="AK45" s="412"/>
      <c r="AL45" s="413"/>
      <c r="AM45" s="413"/>
      <c r="AN45" s="414"/>
      <c r="AO45" s="545"/>
      <c r="AP45" s="556"/>
      <c r="AQ45" s="587"/>
      <c r="AR45" s="589"/>
      <c r="AS45" s="591"/>
      <c r="BE45"/>
    </row>
    <row r="46" spans="2:57" ht="22.5" hidden="1" customHeight="1">
      <c r="B46" s="592">
        <v>17</v>
      </c>
      <c r="C46" s="532"/>
      <c r="D46" s="406"/>
      <c r="E46" s="407"/>
      <c r="F46" s="407"/>
      <c r="G46" s="407"/>
      <c r="H46" s="407"/>
      <c r="I46" s="407"/>
      <c r="J46" s="407"/>
      <c r="K46" s="407"/>
      <c r="L46" s="407"/>
      <c r="M46" s="407"/>
      <c r="N46" s="407"/>
      <c r="O46" s="407"/>
      <c r="P46" s="408"/>
      <c r="Q46" s="409"/>
      <c r="R46" s="410"/>
      <c r="S46" s="410"/>
      <c r="T46" s="410"/>
      <c r="U46" s="410"/>
      <c r="V46" s="410"/>
      <c r="W46" s="410"/>
      <c r="X46" s="411"/>
      <c r="Y46" s="406"/>
      <c r="Z46" s="407"/>
      <c r="AA46" s="407"/>
      <c r="AB46" s="408"/>
      <c r="AC46" s="406"/>
      <c r="AD46" s="407"/>
      <c r="AE46" s="407"/>
      <c r="AF46" s="408"/>
      <c r="AG46" s="406"/>
      <c r="AH46" s="407"/>
      <c r="AI46" s="407"/>
      <c r="AJ46" s="408"/>
      <c r="AK46" s="406"/>
      <c r="AL46" s="407"/>
      <c r="AM46" s="407"/>
      <c r="AN46" s="408"/>
      <c r="AO46" s="542"/>
      <c r="AP46" s="554"/>
      <c r="AQ46" s="586"/>
      <c r="AR46" s="588"/>
      <c r="AS46" s="590"/>
      <c r="BE46"/>
    </row>
    <row r="47" spans="2:57" ht="31.5" hidden="1"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c r="Z47" s="413"/>
      <c r="AA47" s="413"/>
      <c r="AB47" s="414"/>
      <c r="AC47" s="412"/>
      <c r="AD47" s="413"/>
      <c r="AE47" s="413"/>
      <c r="AF47" s="414"/>
      <c r="AG47" s="412"/>
      <c r="AH47" s="413"/>
      <c r="AI47" s="413"/>
      <c r="AJ47" s="414"/>
      <c r="AK47" s="412"/>
      <c r="AL47" s="413"/>
      <c r="AM47" s="413"/>
      <c r="AN47" s="414"/>
      <c r="AO47" s="545"/>
      <c r="AP47" s="556"/>
      <c r="AQ47" s="587"/>
      <c r="AR47" s="589"/>
      <c r="AS47" s="591"/>
      <c r="BE47"/>
    </row>
    <row r="48" spans="2:57" ht="22.5" hidden="1" customHeight="1">
      <c r="B48" s="592">
        <v>18</v>
      </c>
      <c r="C48" s="532"/>
      <c r="D48" s="406"/>
      <c r="E48" s="407"/>
      <c r="F48" s="407"/>
      <c r="G48" s="407"/>
      <c r="H48" s="407"/>
      <c r="I48" s="407"/>
      <c r="J48" s="407"/>
      <c r="K48" s="407"/>
      <c r="L48" s="407"/>
      <c r="M48" s="407"/>
      <c r="N48" s="407"/>
      <c r="O48" s="407"/>
      <c r="P48" s="408"/>
      <c r="Q48" s="409"/>
      <c r="R48" s="410"/>
      <c r="S48" s="410"/>
      <c r="T48" s="410"/>
      <c r="U48" s="410"/>
      <c r="V48" s="410"/>
      <c r="W48" s="410"/>
      <c r="X48" s="411"/>
      <c r="Y48" s="406"/>
      <c r="Z48" s="407"/>
      <c r="AA48" s="407"/>
      <c r="AB48" s="408"/>
      <c r="AC48" s="406"/>
      <c r="AD48" s="407"/>
      <c r="AE48" s="407"/>
      <c r="AF48" s="408"/>
      <c r="AG48" s="406"/>
      <c r="AH48" s="407"/>
      <c r="AI48" s="407"/>
      <c r="AJ48" s="408"/>
      <c r="AK48" s="406"/>
      <c r="AL48" s="407"/>
      <c r="AM48" s="407"/>
      <c r="AN48" s="408"/>
      <c r="AO48" s="542"/>
      <c r="AP48" s="554"/>
      <c r="AQ48" s="586"/>
      <c r="AR48" s="588"/>
      <c r="AS48" s="590"/>
      <c r="BE48"/>
    </row>
    <row r="49" spans="2:57" ht="31.5" hidden="1"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c r="Z49" s="413"/>
      <c r="AA49" s="413"/>
      <c r="AB49" s="414"/>
      <c r="AC49" s="412"/>
      <c r="AD49" s="413"/>
      <c r="AE49" s="413"/>
      <c r="AF49" s="414"/>
      <c r="AG49" s="412"/>
      <c r="AH49" s="413"/>
      <c r="AI49" s="413"/>
      <c r="AJ49" s="414"/>
      <c r="AK49" s="412"/>
      <c r="AL49" s="413"/>
      <c r="AM49" s="413"/>
      <c r="AN49" s="414"/>
      <c r="AO49" s="545"/>
      <c r="AP49" s="556"/>
      <c r="AQ49" s="587"/>
      <c r="AR49" s="589"/>
      <c r="AS49" s="591"/>
      <c r="BE49"/>
    </row>
    <row r="50" spans="2:57" ht="22.5" hidden="1" customHeight="1">
      <c r="B50" s="592">
        <v>19</v>
      </c>
      <c r="C50" s="532"/>
      <c r="D50" s="406"/>
      <c r="E50" s="407"/>
      <c r="F50" s="407"/>
      <c r="G50" s="407"/>
      <c r="H50" s="407"/>
      <c r="I50" s="407"/>
      <c r="J50" s="407"/>
      <c r="K50" s="407"/>
      <c r="L50" s="407"/>
      <c r="M50" s="407"/>
      <c r="N50" s="407"/>
      <c r="O50" s="407"/>
      <c r="P50" s="408"/>
      <c r="Q50" s="409"/>
      <c r="R50" s="410"/>
      <c r="S50" s="410"/>
      <c r="T50" s="410"/>
      <c r="U50" s="410"/>
      <c r="V50" s="410"/>
      <c r="W50" s="410"/>
      <c r="X50" s="411"/>
      <c r="Y50" s="406"/>
      <c r="Z50" s="407"/>
      <c r="AA50" s="407"/>
      <c r="AB50" s="408"/>
      <c r="AC50" s="406"/>
      <c r="AD50" s="407"/>
      <c r="AE50" s="407"/>
      <c r="AF50" s="408"/>
      <c r="AG50" s="406"/>
      <c r="AH50" s="407"/>
      <c r="AI50" s="407"/>
      <c r="AJ50" s="408"/>
      <c r="AK50" s="406"/>
      <c r="AL50" s="407"/>
      <c r="AM50" s="407"/>
      <c r="AN50" s="408"/>
      <c r="AO50" s="542"/>
      <c r="AP50" s="554"/>
      <c r="AQ50" s="586"/>
      <c r="AR50" s="588"/>
      <c r="AS50" s="590"/>
      <c r="BE50"/>
    </row>
    <row r="51" spans="2:57" ht="31.5" hidden="1"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c r="Z51" s="413"/>
      <c r="AA51" s="413"/>
      <c r="AB51" s="414"/>
      <c r="AC51" s="412"/>
      <c r="AD51" s="413"/>
      <c r="AE51" s="413"/>
      <c r="AF51" s="414"/>
      <c r="AG51" s="412"/>
      <c r="AH51" s="413"/>
      <c r="AI51" s="413"/>
      <c r="AJ51" s="414"/>
      <c r="AK51" s="412"/>
      <c r="AL51" s="413"/>
      <c r="AM51" s="413"/>
      <c r="AN51" s="414"/>
      <c r="AO51" s="545"/>
      <c r="AP51" s="556"/>
      <c r="AQ51" s="587"/>
      <c r="AR51" s="589"/>
      <c r="AS51" s="591"/>
      <c r="BE51"/>
    </row>
    <row r="52" spans="2:57" ht="22.5" hidden="1" customHeight="1">
      <c r="B52" s="592">
        <v>20</v>
      </c>
      <c r="C52" s="532"/>
      <c r="D52" s="406"/>
      <c r="E52" s="407"/>
      <c r="F52" s="407"/>
      <c r="G52" s="407"/>
      <c r="H52" s="407"/>
      <c r="I52" s="407"/>
      <c r="J52" s="407"/>
      <c r="K52" s="407"/>
      <c r="L52" s="407"/>
      <c r="M52" s="407"/>
      <c r="N52" s="407"/>
      <c r="O52" s="407"/>
      <c r="P52" s="408"/>
      <c r="Q52" s="409"/>
      <c r="R52" s="410"/>
      <c r="S52" s="410"/>
      <c r="T52" s="410"/>
      <c r="U52" s="410"/>
      <c r="V52" s="410"/>
      <c r="W52" s="410"/>
      <c r="X52" s="411"/>
      <c r="Y52" s="406"/>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hidden="1"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hidden="1" customHeight="1">
      <c r="B54" s="592">
        <v>21</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hidden="1" customHeight="1">
      <c r="B56" s="592">
        <v>22</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31.5" hidden="1"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hidden="1" customHeight="1">
      <c r="B58" s="592">
        <v>23</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24</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25</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26</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27</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28</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29</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c r="B71" s="592"/>
      <c r="C71" s="532"/>
      <c r="D71" s="412"/>
      <c r="E71" s="413"/>
      <c r="F71" s="413"/>
      <c r="G71" s="413"/>
      <c r="H71" s="413"/>
      <c r="I71" s="413"/>
      <c r="J71" s="413"/>
      <c r="K71" s="413"/>
      <c r="L71" s="413"/>
      <c r="M71" s="413"/>
      <c r="N71" s="413"/>
      <c r="O71" s="413"/>
      <c r="P71" s="414"/>
      <c r="Q71" s="412"/>
      <c r="R71" s="413"/>
      <c r="S71" s="413"/>
      <c r="T71" s="413"/>
      <c r="U71" s="413"/>
      <c r="V71" s="413"/>
      <c r="W71" s="413"/>
      <c r="X71" s="414"/>
      <c r="Y71" s="412"/>
      <c r="Z71" s="413"/>
      <c r="AA71" s="413"/>
      <c r="AB71" s="414"/>
      <c r="AC71" s="412"/>
      <c r="AD71" s="413"/>
      <c r="AE71" s="413"/>
      <c r="AF71" s="414"/>
      <c r="AG71" s="412"/>
      <c r="AH71" s="413"/>
      <c r="AI71" s="413"/>
      <c r="AJ71" s="414"/>
      <c r="AK71" s="412"/>
      <c r="AL71" s="413"/>
      <c r="AM71" s="413"/>
      <c r="AN71" s="414"/>
      <c r="AO71" s="545"/>
      <c r="AP71" s="556"/>
      <c r="AQ71" s="587"/>
      <c r="AR71" s="589"/>
      <c r="AS71" s="591"/>
      <c r="BE71"/>
    </row>
    <row r="72" spans="2:57" ht="22.5" hidden="1" customHeight="1">
      <c r="B72" s="592">
        <v>30</v>
      </c>
      <c r="C72" s="532"/>
      <c r="D72" s="406"/>
      <c r="E72" s="407"/>
      <c r="F72" s="407"/>
      <c r="G72" s="407"/>
      <c r="H72" s="407"/>
      <c r="I72" s="407"/>
      <c r="J72" s="407"/>
      <c r="K72" s="407"/>
      <c r="L72" s="407"/>
      <c r="M72" s="407"/>
      <c r="N72" s="407"/>
      <c r="O72" s="407"/>
      <c r="P72" s="408"/>
      <c r="Q72" s="409"/>
      <c r="R72" s="410"/>
      <c r="S72" s="410"/>
      <c r="T72" s="410"/>
      <c r="U72" s="410"/>
      <c r="V72" s="410"/>
      <c r="W72" s="410"/>
      <c r="X72" s="411"/>
      <c r="Y72" s="406"/>
      <c r="Z72" s="407"/>
      <c r="AA72" s="407"/>
      <c r="AB72" s="408"/>
      <c r="AC72" s="406"/>
      <c r="AD72" s="407"/>
      <c r="AE72" s="407"/>
      <c r="AF72" s="408"/>
      <c r="AG72" s="406"/>
      <c r="AH72" s="407"/>
      <c r="AI72" s="407"/>
      <c r="AJ72" s="408"/>
      <c r="AK72" s="406"/>
      <c r="AL72" s="407"/>
      <c r="AM72" s="407"/>
      <c r="AN72" s="408"/>
      <c r="AO72" s="542"/>
      <c r="AP72" s="554"/>
      <c r="AQ72" s="586"/>
      <c r="AR72" s="588"/>
      <c r="AS72" s="590"/>
      <c r="BE72"/>
    </row>
    <row r="73" spans="2:57" ht="31.5" hidden="1" customHeight="1" thickBot="1">
      <c r="B73" s="592"/>
      <c r="C73" s="532"/>
      <c r="D73" s="581"/>
      <c r="E73" s="582"/>
      <c r="F73" s="582"/>
      <c r="G73" s="582"/>
      <c r="H73" s="582"/>
      <c r="I73" s="582"/>
      <c r="J73" s="582"/>
      <c r="K73" s="582"/>
      <c r="L73" s="582"/>
      <c r="M73" s="582"/>
      <c r="N73" s="582"/>
      <c r="O73" s="582"/>
      <c r="P73" s="583"/>
      <c r="Q73" s="412"/>
      <c r="R73" s="413"/>
      <c r="S73" s="413"/>
      <c r="T73" s="413"/>
      <c r="U73" s="413"/>
      <c r="V73" s="413"/>
      <c r="W73" s="413"/>
      <c r="X73" s="414"/>
      <c r="Y73" s="581"/>
      <c r="Z73" s="582"/>
      <c r="AA73" s="582"/>
      <c r="AB73" s="583"/>
      <c r="AC73" s="581"/>
      <c r="AD73" s="582"/>
      <c r="AE73" s="582"/>
      <c r="AF73" s="583"/>
      <c r="AG73" s="581"/>
      <c r="AH73" s="582"/>
      <c r="AI73" s="582"/>
      <c r="AJ73" s="583"/>
      <c r="AK73" s="581"/>
      <c r="AL73" s="582"/>
      <c r="AM73" s="582"/>
      <c r="AN73" s="583"/>
      <c r="AO73" s="481"/>
      <c r="AP73" s="606"/>
      <c r="AQ73" s="607"/>
      <c r="AR73" s="608"/>
      <c r="AS73" s="609"/>
      <c r="BE73"/>
    </row>
    <row r="74" spans="2:57" ht="46.5" hidden="1" customHeight="1" thickBot="1">
      <c r="B74" s="612" t="s">
        <v>33</v>
      </c>
      <c r="C74" s="613"/>
      <c r="D74" s="613"/>
      <c r="E74" s="614"/>
      <c r="F74" s="615" t="s">
        <v>2</v>
      </c>
      <c r="G74" s="613"/>
      <c r="H74" s="613"/>
      <c r="I74" s="613"/>
      <c r="J74" s="613"/>
      <c r="K74" s="613"/>
      <c r="L74" s="613"/>
      <c r="M74" s="613"/>
      <c r="N74" s="613"/>
      <c r="O74" s="613"/>
      <c r="P74" s="613"/>
      <c r="Q74" s="613"/>
      <c r="R74" s="613"/>
      <c r="S74" s="613"/>
      <c r="T74" s="613"/>
      <c r="U74" s="614"/>
      <c r="V74" s="615" t="s">
        <v>3</v>
      </c>
      <c r="W74" s="613"/>
      <c r="X74" s="614"/>
      <c r="Y74" s="615" t="s">
        <v>34</v>
      </c>
      <c r="Z74" s="613"/>
      <c r="AA74" s="614"/>
      <c r="AB74" s="615" t="s">
        <v>35</v>
      </c>
      <c r="AC74" s="613"/>
      <c r="AD74" s="613"/>
      <c r="AE74" s="613"/>
      <c r="AF74" s="613"/>
      <c r="AG74" s="613"/>
      <c r="AH74" s="613"/>
      <c r="AI74" s="613"/>
      <c r="AJ74" s="613"/>
      <c r="AK74" s="613"/>
      <c r="AL74" s="613"/>
      <c r="AM74" s="613"/>
      <c r="AN74" s="613"/>
      <c r="AO74" s="613"/>
      <c r="AP74" s="613"/>
      <c r="AQ74" s="613"/>
      <c r="AR74" s="613"/>
      <c r="AS74" s="616"/>
      <c r="BE74"/>
    </row>
    <row r="75" spans="2:57" ht="46.5" hidden="1" customHeight="1">
      <c r="B75" s="617"/>
      <c r="C75" s="618"/>
      <c r="D75" s="618"/>
      <c r="E75" s="619"/>
      <c r="F75" s="620"/>
      <c r="G75" s="618"/>
      <c r="H75" s="618"/>
      <c r="I75" s="618"/>
      <c r="J75" s="618"/>
      <c r="K75" s="618"/>
      <c r="L75" s="618"/>
      <c r="M75" s="618"/>
      <c r="N75" s="618"/>
      <c r="O75" s="618"/>
      <c r="P75" s="618"/>
      <c r="Q75" s="618"/>
      <c r="R75" s="618"/>
      <c r="S75" s="618"/>
      <c r="T75" s="618"/>
      <c r="U75" s="619"/>
      <c r="V75" s="620"/>
      <c r="W75" s="618"/>
      <c r="X75" s="619"/>
      <c r="Y75" s="620"/>
      <c r="Z75" s="618"/>
      <c r="AA75" s="619"/>
      <c r="AB75" s="620"/>
      <c r="AC75" s="618"/>
      <c r="AD75" s="618"/>
      <c r="AE75" s="618"/>
      <c r="AF75" s="618"/>
      <c r="AG75" s="618"/>
      <c r="AH75" s="618"/>
      <c r="AI75" s="618"/>
      <c r="AJ75" s="618"/>
      <c r="AK75" s="618"/>
      <c r="AL75" s="618"/>
      <c r="AM75" s="618"/>
      <c r="AN75" s="618"/>
      <c r="AO75" s="618"/>
      <c r="AP75" s="618"/>
      <c r="AQ75" s="618"/>
      <c r="AR75" s="618"/>
      <c r="AS75" s="621"/>
      <c r="BE75"/>
    </row>
    <row r="76" spans="2:57" ht="46.5" hidden="1" customHeight="1">
      <c r="B76" s="622"/>
      <c r="C76" s="623"/>
      <c r="D76" s="623"/>
      <c r="E76" s="624"/>
      <c r="F76" s="625"/>
      <c r="G76" s="623"/>
      <c r="H76" s="623"/>
      <c r="I76" s="623"/>
      <c r="J76" s="623"/>
      <c r="K76" s="623"/>
      <c r="L76" s="623"/>
      <c r="M76" s="623"/>
      <c r="N76" s="623"/>
      <c r="O76" s="623"/>
      <c r="P76" s="623"/>
      <c r="Q76" s="623"/>
      <c r="R76" s="623"/>
      <c r="S76" s="623"/>
      <c r="T76" s="623"/>
      <c r="U76" s="624"/>
      <c r="V76" s="625"/>
      <c r="W76" s="623"/>
      <c r="X76" s="624"/>
      <c r="Y76" s="625"/>
      <c r="Z76" s="623"/>
      <c r="AA76" s="624"/>
      <c r="AB76" s="625"/>
      <c r="AC76" s="623"/>
      <c r="AD76" s="623"/>
      <c r="AE76" s="623"/>
      <c r="AF76" s="623"/>
      <c r="AG76" s="623"/>
      <c r="AH76" s="623"/>
      <c r="AI76" s="623"/>
      <c r="AJ76" s="623"/>
      <c r="AK76" s="623"/>
      <c r="AL76" s="623"/>
      <c r="AM76" s="623"/>
      <c r="AN76" s="623"/>
      <c r="AO76" s="623"/>
      <c r="AP76" s="623"/>
      <c r="AQ76" s="623"/>
      <c r="AR76" s="623"/>
      <c r="AS76" s="626"/>
      <c r="BE76"/>
    </row>
    <row r="77" spans="2:57" ht="46.5" hidden="1" customHeight="1">
      <c r="B77" s="622"/>
      <c r="C77" s="623"/>
      <c r="D77" s="623"/>
      <c r="E77" s="624"/>
      <c r="F77" s="625"/>
      <c r="G77" s="623"/>
      <c r="H77" s="623"/>
      <c r="I77" s="623"/>
      <c r="J77" s="623"/>
      <c r="K77" s="623"/>
      <c r="L77" s="623"/>
      <c r="M77" s="623"/>
      <c r="N77" s="623"/>
      <c r="O77" s="623"/>
      <c r="P77" s="623"/>
      <c r="Q77" s="623"/>
      <c r="R77" s="623"/>
      <c r="S77" s="623"/>
      <c r="T77" s="623"/>
      <c r="U77" s="624"/>
      <c r="V77" s="625"/>
      <c r="W77" s="623"/>
      <c r="X77" s="624"/>
      <c r="Y77" s="625"/>
      <c r="Z77" s="623"/>
      <c r="AA77" s="624"/>
      <c r="AB77" s="625"/>
      <c r="AC77" s="623"/>
      <c r="AD77" s="623"/>
      <c r="AE77" s="623"/>
      <c r="AF77" s="623"/>
      <c r="AG77" s="623"/>
      <c r="AH77" s="623"/>
      <c r="AI77" s="623"/>
      <c r="AJ77" s="623"/>
      <c r="AK77" s="623"/>
      <c r="AL77" s="623"/>
      <c r="AM77" s="623"/>
      <c r="AN77" s="623"/>
      <c r="AO77" s="623"/>
      <c r="AP77" s="623"/>
      <c r="AQ77" s="623"/>
      <c r="AR77" s="623"/>
      <c r="AS77" s="626"/>
      <c r="BE77"/>
    </row>
    <row r="78" spans="2:57" ht="46.5" hidden="1" customHeight="1">
      <c r="B78" s="622"/>
      <c r="C78" s="623"/>
      <c r="D78" s="623"/>
      <c r="E78" s="624"/>
      <c r="F78" s="625"/>
      <c r="G78" s="623"/>
      <c r="H78" s="623"/>
      <c r="I78" s="623"/>
      <c r="J78" s="623"/>
      <c r="K78" s="623"/>
      <c r="L78" s="623"/>
      <c r="M78" s="623"/>
      <c r="N78" s="623"/>
      <c r="O78" s="623"/>
      <c r="P78" s="623"/>
      <c r="Q78" s="623"/>
      <c r="R78" s="623"/>
      <c r="S78" s="623"/>
      <c r="T78" s="623"/>
      <c r="U78" s="624"/>
      <c r="V78" s="625"/>
      <c r="W78" s="623"/>
      <c r="X78" s="624"/>
      <c r="Y78" s="625"/>
      <c r="Z78" s="623"/>
      <c r="AA78" s="624"/>
      <c r="AB78" s="625"/>
      <c r="AC78" s="623"/>
      <c r="AD78" s="623"/>
      <c r="AE78" s="623"/>
      <c r="AF78" s="623"/>
      <c r="AG78" s="623"/>
      <c r="AH78" s="623"/>
      <c r="AI78" s="623"/>
      <c r="AJ78" s="623"/>
      <c r="AK78" s="623"/>
      <c r="AL78" s="623"/>
      <c r="AM78" s="623"/>
      <c r="AN78" s="623"/>
      <c r="AO78" s="623"/>
      <c r="AP78" s="623"/>
      <c r="AQ78" s="623"/>
      <c r="AR78" s="623"/>
      <c r="AS78" s="626"/>
      <c r="BE78"/>
    </row>
    <row r="79" spans="2:57" ht="46.5" hidden="1" customHeight="1">
      <c r="B79" s="622"/>
      <c r="C79" s="623"/>
      <c r="D79" s="623"/>
      <c r="E79" s="624"/>
      <c r="F79" s="625"/>
      <c r="G79" s="623"/>
      <c r="H79" s="623"/>
      <c r="I79" s="623"/>
      <c r="J79" s="623"/>
      <c r="K79" s="623"/>
      <c r="L79" s="623"/>
      <c r="M79" s="623"/>
      <c r="N79" s="623"/>
      <c r="O79" s="623"/>
      <c r="P79" s="623"/>
      <c r="Q79" s="623"/>
      <c r="R79" s="623"/>
      <c r="S79" s="623"/>
      <c r="T79" s="623"/>
      <c r="U79" s="624"/>
      <c r="V79" s="625"/>
      <c r="W79" s="623"/>
      <c r="X79" s="624"/>
      <c r="Y79" s="625"/>
      <c r="Z79" s="623"/>
      <c r="AA79" s="624"/>
      <c r="AB79" s="625"/>
      <c r="AC79" s="623"/>
      <c r="AD79" s="623"/>
      <c r="AE79" s="623"/>
      <c r="AF79" s="623"/>
      <c r="AG79" s="623"/>
      <c r="AH79" s="623"/>
      <c r="AI79" s="623"/>
      <c r="AJ79" s="623"/>
      <c r="AK79" s="623"/>
      <c r="AL79" s="623"/>
      <c r="AM79" s="623"/>
      <c r="AN79" s="623"/>
      <c r="AO79" s="623"/>
      <c r="AP79" s="623"/>
      <c r="AQ79" s="623"/>
      <c r="AR79" s="623"/>
      <c r="AS79" s="626"/>
      <c r="BE79"/>
    </row>
    <row r="80" spans="2:57" ht="46.5" hidden="1" customHeight="1" thickBot="1">
      <c r="B80" s="622"/>
      <c r="C80" s="623"/>
      <c r="D80" s="623"/>
      <c r="E80" s="624"/>
      <c r="F80" s="625"/>
      <c r="G80" s="623"/>
      <c r="H80" s="623"/>
      <c r="I80" s="623"/>
      <c r="J80" s="623"/>
      <c r="K80" s="623"/>
      <c r="L80" s="623"/>
      <c r="M80" s="623"/>
      <c r="N80" s="623"/>
      <c r="O80" s="623"/>
      <c r="P80" s="623"/>
      <c r="Q80" s="623"/>
      <c r="R80" s="623"/>
      <c r="S80" s="623"/>
      <c r="T80" s="623"/>
      <c r="U80" s="624"/>
      <c r="V80" s="625"/>
      <c r="W80" s="623"/>
      <c r="X80" s="624"/>
      <c r="Y80" s="625"/>
      <c r="Z80" s="623"/>
      <c r="AA80" s="624"/>
      <c r="AB80" s="625"/>
      <c r="AC80" s="623"/>
      <c r="AD80" s="623"/>
      <c r="AE80" s="623"/>
      <c r="AF80" s="623"/>
      <c r="AG80" s="623"/>
      <c r="AH80" s="623"/>
      <c r="AI80" s="623"/>
      <c r="AJ80" s="623"/>
      <c r="AK80" s="623"/>
      <c r="AL80" s="623"/>
      <c r="AM80" s="623"/>
      <c r="AN80" s="623"/>
      <c r="AO80" s="623"/>
      <c r="AP80" s="623"/>
      <c r="AQ80" s="623"/>
      <c r="AR80" s="623"/>
      <c r="AS80" s="626"/>
      <c r="BE80"/>
    </row>
    <row r="81" spans="2:57" ht="46.5" customHeight="1">
      <c r="B81" s="612" t="s">
        <v>36</v>
      </c>
      <c r="C81" s="613"/>
      <c r="D81" s="613"/>
      <c r="E81" s="613"/>
      <c r="F81" s="613"/>
      <c r="G81" s="613"/>
      <c r="H81" s="613"/>
      <c r="I81" s="613"/>
      <c r="J81" s="613"/>
      <c r="K81" s="613"/>
      <c r="L81" s="613"/>
      <c r="M81" s="613"/>
      <c r="N81" s="613"/>
      <c r="O81" s="613"/>
      <c r="P81" s="613"/>
      <c r="Q81" s="613"/>
      <c r="R81" s="613"/>
      <c r="S81" s="613"/>
      <c r="T81" s="613"/>
      <c r="U81" s="613"/>
      <c r="V81" s="613"/>
      <c r="W81" s="613"/>
      <c r="X81" s="613"/>
      <c r="Y81" s="613"/>
      <c r="Z81" s="613"/>
      <c r="AA81" s="613"/>
      <c r="AB81" s="613"/>
      <c r="AC81" s="613"/>
      <c r="AD81" s="613"/>
      <c r="AE81" s="613"/>
      <c r="AF81" s="613"/>
      <c r="AG81" s="613"/>
      <c r="AH81" s="613"/>
      <c r="AI81" s="613"/>
      <c r="AJ81" s="613"/>
      <c r="AK81" s="613"/>
      <c r="AL81" s="613"/>
      <c r="AM81" s="613"/>
      <c r="AN81" s="613"/>
      <c r="AO81" s="613"/>
      <c r="AP81" s="613"/>
      <c r="AQ81" s="613"/>
      <c r="AR81" s="613"/>
      <c r="AS81" s="616"/>
      <c r="BE81"/>
    </row>
    <row r="82" spans="2:57" ht="138" customHeight="1" thickBot="1">
      <c r="B82" s="627"/>
      <c r="C82" s="628"/>
      <c r="D82" s="628"/>
      <c r="E82" s="628"/>
      <c r="F82" s="628"/>
      <c r="G82" s="628"/>
      <c r="H82" s="628"/>
      <c r="I82" s="628"/>
      <c r="J82" s="628"/>
      <c r="K82" s="628"/>
      <c r="L82" s="628"/>
      <c r="M82" s="628"/>
      <c r="N82" s="628"/>
      <c r="O82" s="628"/>
      <c r="P82" s="628"/>
      <c r="Q82" s="628"/>
      <c r="R82" s="628"/>
      <c r="S82" s="628"/>
      <c r="T82" s="628"/>
      <c r="U82" s="628"/>
      <c r="V82" s="628"/>
      <c r="W82" s="628"/>
      <c r="X82" s="628"/>
      <c r="Y82" s="628"/>
      <c r="Z82" s="628"/>
      <c r="AA82" s="628"/>
      <c r="AB82" s="628"/>
      <c r="AC82" s="628"/>
      <c r="AD82" s="628"/>
      <c r="AE82" s="628"/>
      <c r="AF82" s="628"/>
      <c r="AG82" s="628"/>
      <c r="AH82" s="628"/>
      <c r="AI82" s="628"/>
      <c r="AJ82" s="628"/>
      <c r="AK82" s="628"/>
      <c r="AL82" s="628"/>
      <c r="AM82" s="628"/>
      <c r="AN82" s="628"/>
      <c r="AO82" s="628"/>
      <c r="AP82" s="628"/>
      <c r="AQ82" s="628"/>
      <c r="AR82" s="628"/>
      <c r="AS82" s="629"/>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88" t="s">
        <v>44</v>
      </c>
      <c r="D84" s="386"/>
      <c r="E84" s="386"/>
      <c r="F84" s="386"/>
      <c r="G84" s="386"/>
      <c r="H84" s="386"/>
      <c r="I84" s="386"/>
      <c r="J84" s="386"/>
      <c r="K84" s="386"/>
      <c r="L84" s="386"/>
      <c r="M84" s="386"/>
      <c r="N84" s="386"/>
      <c r="O84" s="386"/>
      <c r="P84" s="386"/>
      <c r="Q84" s="386"/>
      <c r="R84" s="386"/>
      <c r="S84" s="386"/>
      <c r="T84" s="386"/>
      <c r="U84" s="386"/>
      <c r="V84" s="386"/>
      <c r="W84" s="387"/>
      <c r="X84" s="406" t="s">
        <v>1706</v>
      </c>
      <c r="Y84" s="407"/>
      <c r="Z84" s="407"/>
      <c r="AA84" s="407"/>
      <c r="AB84" s="407"/>
      <c r="AC84" s="407"/>
      <c r="AD84" s="407"/>
      <c r="AE84" s="407"/>
      <c r="AF84" s="407"/>
      <c r="AG84" s="407"/>
      <c r="AH84" s="407"/>
      <c r="AI84" s="407"/>
      <c r="AJ84" s="407"/>
      <c r="AK84" s="407"/>
      <c r="AL84" s="407"/>
      <c r="AM84" s="407"/>
      <c r="AN84" s="407"/>
      <c r="AO84" s="407"/>
      <c r="AP84" s="407"/>
      <c r="AQ84" s="407"/>
      <c r="AR84" s="408"/>
      <c r="AS84" s="8"/>
      <c r="BE84"/>
    </row>
    <row r="85" spans="2:57" ht="46.5" customHeight="1">
      <c r="B85" s="10"/>
      <c r="C85" s="473" t="s">
        <v>40</v>
      </c>
      <c r="D85" s="438"/>
      <c r="E85" s="438"/>
      <c r="F85" s="438"/>
      <c r="G85" s="438"/>
      <c r="H85" s="438"/>
      <c r="I85" s="449"/>
      <c r="J85" s="473" t="s">
        <v>41</v>
      </c>
      <c r="K85" s="438"/>
      <c r="L85" s="438"/>
      <c r="M85" s="438"/>
      <c r="N85" s="438"/>
      <c r="O85" s="438"/>
      <c r="P85" s="449"/>
      <c r="Q85" s="473" t="s">
        <v>42</v>
      </c>
      <c r="R85" s="438"/>
      <c r="S85" s="438"/>
      <c r="T85" s="438"/>
      <c r="U85" s="438"/>
      <c r="V85" s="438"/>
      <c r="W85" s="449"/>
      <c r="X85" s="473" t="s">
        <v>40</v>
      </c>
      <c r="Y85" s="438"/>
      <c r="Z85" s="438"/>
      <c r="AA85" s="438"/>
      <c r="AB85" s="438"/>
      <c r="AC85" s="438"/>
      <c r="AD85" s="449"/>
      <c r="AE85" s="473" t="s">
        <v>41</v>
      </c>
      <c r="AF85" s="438"/>
      <c r="AG85" s="438"/>
      <c r="AH85" s="438"/>
      <c r="AI85" s="438"/>
      <c r="AJ85" s="438"/>
      <c r="AK85" s="449"/>
      <c r="AL85" s="473" t="s">
        <v>42</v>
      </c>
      <c r="AM85" s="438"/>
      <c r="AN85" s="438"/>
      <c r="AO85" s="438"/>
      <c r="AP85" s="438"/>
      <c r="AQ85" s="438"/>
      <c r="AR85" s="449"/>
      <c r="AS85" s="11"/>
      <c r="BE85"/>
    </row>
    <row r="86" spans="2:57" ht="46.5" customHeight="1">
      <c r="B86" s="10"/>
      <c r="C86" s="517" t="str">
        <f>'Lot Register'!$U$13</f>
        <v>Jan van Wyk</v>
      </c>
      <c r="D86" s="518"/>
      <c r="E86" s="518"/>
      <c r="F86" s="518"/>
      <c r="G86" s="518"/>
      <c r="H86" s="518"/>
      <c r="I86" s="519"/>
      <c r="J86" s="517"/>
      <c r="K86" s="518"/>
      <c r="L86" s="518"/>
      <c r="M86" s="518"/>
      <c r="N86" s="518"/>
      <c r="O86" s="518"/>
      <c r="P86" s="519"/>
      <c r="Q86" s="520"/>
      <c r="R86" s="521"/>
      <c r="S86" s="521"/>
      <c r="T86" s="521"/>
      <c r="U86" s="521"/>
      <c r="V86" s="521"/>
      <c r="W86" s="522"/>
      <c r="X86" s="517" t="str">
        <f>'Lot Register'!$U$12</f>
        <v>TBA</v>
      </c>
      <c r="Y86" s="518"/>
      <c r="Z86" s="518"/>
      <c r="AA86" s="518"/>
      <c r="AB86" s="518"/>
      <c r="AC86" s="518"/>
      <c r="AD86" s="519"/>
      <c r="AE86" s="517"/>
      <c r="AF86" s="518"/>
      <c r="AG86" s="518"/>
      <c r="AH86" s="518"/>
      <c r="AI86" s="518"/>
      <c r="AJ86" s="518"/>
      <c r="AK86" s="519"/>
      <c r="AL86" s="520"/>
      <c r="AM86" s="521"/>
      <c r="AN86" s="521"/>
      <c r="AO86" s="521"/>
      <c r="AP86" s="521"/>
      <c r="AQ86" s="521"/>
      <c r="AR86" s="522"/>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50">
    <mergeCell ref="J4:Z5"/>
    <mergeCell ref="AA4:AE4"/>
    <mergeCell ref="AF4:AI4"/>
    <mergeCell ref="AJ4:AS7"/>
    <mergeCell ref="AA5:AE5"/>
    <mergeCell ref="AF5:AI5"/>
    <mergeCell ref="J6:L7"/>
    <mergeCell ref="M6:P9"/>
    <mergeCell ref="Q6:AE9"/>
    <mergeCell ref="AF6:AI6"/>
    <mergeCell ref="AN8:AS11"/>
    <mergeCell ref="AF9:AI9"/>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AK18:AN19"/>
    <mergeCell ref="AO18:AP19"/>
    <mergeCell ref="AQ18:AQ19"/>
    <mergeCell ref="AR18:AR19"/>
    <mergeCell ref="AS18:AS19"/>
    <mergeCell ref="Y19:AB19"/>
    <mergeCell ref="B18:C19"/>
    <mergeCell ref="D18:P19"/>
    <mergeCell ref="Q18:X19"/>
    <mergeCell ref="Y18:AB18"/>
    <mergeCell ref="AC18:AF19"/>
    <mergeCell ref="AG18:AJ19"/>
    <mergeCell ref="AK20:AN21"/>
    <mergeCell ref="AO20:AP21"/>
    <mergeCell ref="AQ20:AQ21"/>
    <mergeCell ref="AR20:AR21"/>
    <mergeCell ref="AS20:AS21"/>
    <mergeCell ref="Y21:AB21"/>
    <mergeCell ref="B20:C21"/>
    <mergeCell ref="D20:P21"/>
    <mergeCell ref="Q20:X21"/>
    <mergeCell ref="Y20:AB20"/>
    <mergeCell ref="AC20:AF21"/>
    <mergeCell ref="AG20:AJ21"/>
    <mergeCell ref="AK22:AN23"/>
    <mergeCell ref="AO22:AP23"/>
    <mergeCell ref="AQ22:AQ23"/>
    <mergeCell ref="AR22:AR23"/>
    <mergeCell ref="AS22:AS23"/>
    <mergeCell ref="Y23:AB23"/>
    <mergeCell ref="B22:C23"/>
    <mergeCell ref="D22:P23"/>
    <mergeCell ref="Q22:X23"/>
    <mergeCell ref="Y22:AB22"/>
    <mergeCell ref="AC22:AF23"/>
    <mergeCell ref="AG22:AJ23"/>
    <mergeCell ref="AK24:AN25"/>
    <mergeCell ref="AO24:AP25"/>
    <mergeCell ref="AQ24:AQ25"/>
    <mergeCell ref="AR24:AR25"/>
    <mergeCell ref="AS24:AS25"/>
    <mergeCell ref="Y25:AB25"/>
    <mergeCell ref="B24:C25"/>
    <mergeCell ref="D24:P25"/>
    <mergeCell ref="Q24:X25"/>
    <mergeCell ref="Y24:AB24"/>
    <mergeCell ref="AC24:AF25"/>
    <mergeCell ref="AG24:AJ25"/>
    <mergeCell ref="AK26:AN27"/>
    <mergeCell ref="AO26:AP27"/>
    <mergeCell ref="AQ26:AQ27"/>
    <mergeCell ref="AR26:AR27"/>
    <mergeCell ref="AS26:AS27"/>
    <mergeCell ref="Y27:AB27"/>
    <mergeCell ref="B26:C27"/>
    <mergeCell ref="D26:P27"/>
    <mergeCell ref="Q26:X27"/>
    <mergeCell ref="Y26:AB26"/>
    <mergeCell ref="AC26:AF27"/>
    <mergeCell ref="AG26:AJ27"/>
    <mergeCell ref="AK28:AN29"/>
    <mergeCell ref="AO28:AP29"/>
    <mergeCell ref="AQ28:AQ29"/>
    <mergeCell ref="AR28:AR29"/>
    <mergeCell ref="AS28:AS29"/>
    <mergeCell ref="Y29:AB29"/>
    <mergeCell ref="B28:C29"/>
    <mergeCell ref="D28:P29"/>
    <mergeCell ref="Q28:X29"/>
    <mergeCell ref="Y28:AB28"/>
    <mergeCell ref="AC28:AF29"/>
    <mergeCell ref="AG28:AJ29"/>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s>
  <conditionalFormatting sqref="AF9">
    <cfRule type="expression" dxfId="1431" priority="3">
      <formula>$V9="y"</formula>
    </cfRule>
    <cfRule type="expression" dxfId="1430" priority="4">
      <formula>$T9="y"</formula>
    </cfRule>
  </conditionalFormatting>
  <conditionalFormatting sqref="AF7">
    <cfRule type="expression" dxfId="1429" priority="5">
      <formula>$V7="y"</formula>
    </cfRule>
    <cfRule type="expression" dxfId="1428" priority="6">
      <formula>$T7="y"</formula>
    </cfRule>
  </conditionalFormatting>
  <conditionalFormatting sqref="Y14:AB73">
    <cfRule type="expression" dxfId="1427" priority="8">
      <formula>OR(ISNUMBER(SEARCH("Hold Point",Y14)),ISNUMBER(SEARCH("Witness Point",Y14)))</formula>
    </cfRule>
  </conditionalFormatting>
  <conditionalFormatting sqref="AK14:AN73">
    <cfRule type="expression" dxfId="1426" priority="7">
      <formula>OR(Y14="Check Item",Y14="Milestone")</formula>
    </cfRule>
  </conditionalFormatting>
  <conditionalFormatting sqref="AF11">
    <cfRule type="expression" dxfId="1425" priority="1">
      <formula>$V11="y"</formula>
    </cfRule>
    <cfRule type="expression" dxfId="1424" priority="2">
      <formula>$T11="y"</formula>
    </cfRule>
  </conditionalFormatting>
  <pageMargins left="0.62992125984251968" right="0.23622047244094488" top="0.82677165354330706" bottom="0.23622047244094488" header="0.31496062992125984" footer="0.31496062992125984"/>
  <pageSetup paperSize="9" scale="55" fitToHeight="0" orientation="portrait" horizontalDpi="300" verticalDpi="30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68">
    <pageSetUpPr fitToPage="1"/>
  </sheetPr>
  <dimension ref="A1:BR100"/>
  <sheetViews>
    <sheetView topLeftCell="B3" zoomScale="85" zoomScaleNormal="85" workbookViewId="0">
      <selection activeCell="C84" sqref="C84:AR86"/>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Strip Filters Drain</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Strip Filters Drain</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441" t="s">
        <v>28</v>
      </c>
      <c r="AK4" s="442"/>
      <c r="AL4" s="442"/>
      <c r="AM4" s="442"/>
      <c r="AN4" s="442"/>
      <c r="AO4" s="442"/>
      <c r="AP4" s="442"/>
      <c r="AQ4" s="442"/>
      <c r="AR4" s="442"/>
      <c r="AS4" s="564"/>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e">
        <f>'Lot Register'!#REF!</f>
        <v>#REF!</v>
      </c>
      <c r="AG5" s="460"/>
      <c r="AH5" s="460"/>
      <c r="AI5" s="461"/>
      <c r="AJ5" s="533"/>
      <c r="AK5" s="534"/>
      <c r="AL5" s="534"/>
      <c r="AM5" s="534"/>
      <c r="AN5" s="534"/>
      <c r="AO5" s="534"/>
      <c r="AP5" s="534"/>
      <c r="AQ5" s="534"/>
      <c r="AR5" s="534"/>
      <c r="AS5" s="565"/>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533"/>
      <c r="AK6" s="534"/>
      <c r="AL6" s="534"/>
      <c r="AM6" s="534"/>
      <c r="AN6" s="534"/>
      <c r="AO6" s="534"/>
      <c r="AP6" s="534"/>
      <c r="AQ6" s="534"/>
      <c r="AR6" s="534"/>
      <c r="AS6" s="565"/>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Register'!$I$2), "", 'Lot Register'!$I$2)</f>
        <v>0</v>
      </c>
      <c r="AG7" s="469"/>
      <c r="AH7" s="469"/>
      <c r="AI7" s="470"/>
      <c r="AJ7" s="533"/>
      <c r="AK7" s="534"/>
      <c r="AL7" s="534"/>
      <c r="AM7" s="534"/>
      <c r="AN7" s="534"/>
      <c r="AO7" s="534"/>
      <c r="AP7" s="534"/>
      <c r="AQ7" s="534"/>
      <c r="AR7" s="534"/>
      <c r="AS7" s="565"/>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t="s">
        <v>1084</v>
      </c>
      <c r="AK8" s="574"/>
      <c r="AL8" s="574"/>
      <c r="AM8" s="574"/>
      <c r="AN8" s="709" t="s">
        <v>1085</v>
      </c>
      <c r="AO8" s="709"/>
      <c r="AP8" s="709"/>
      <c r="AQ8" s="709"/>
      <c r="AR8" s="709"/>
      <c r="AS8" s="710"/>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Register'!$J$2), "", 'Lot Register'!$J$2)</f>
        <v>45343</v>
      </c>
      <c r="AG9" s="469"/>
      <c r="AH9" s="469"/>
      <c r="AI9" s="470"/>
      <c r="AJ9" s="573"/>
      <c r="AK9" s="574"/>
      <c r="AL9" s="574"/>
      <c r="AM9" s="574"/>
      <c r="AN9" s="709"/>
      <c r="AO9" s="709"/>
      <c r="AP9" s="709"/>
      <c r="AQ9" s="709"/>
      <c r="AR9" s="709"/>
      <c r="AS9" s="710"/>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t="e">
        <f>IF(ISBLANK('Lot Register'!#REF!), "", 'Lot Register'!#REF!)</f>
        <v>#REF!</v>
      </c>
      <c r="AE10" s="449"/>
      <c r="AF10" s="451" t="s">
        <v>30</v>
      </c>
      <c r="AG10" s="451"/>
      <c r="AH10" s="451"/>
      <c r="AI10" s="452"/>
      <c r="AJ10" s="573"/>
      <c r="AK10" s="574"/>
      <c r="AL10" s="574"/>
      <c r="AM10" s="574"/>
      <c r="AN10" s="709"/>
      <c r="AO10" s="709"/>
      <c r="AP10" s="709"/>
      <c r="AQ10" s="709"/>
      <c r="AR10" s="709"/>
      <c r="AS10" s="710"/>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Register'!$K$2), "", 'Lot Register'!$K$2)</f>
        <v>45343</v>
      </c>
      <c r="AG11" s="496"/>
      <c r="AH11" s="496"/>
      <c r="AI11" s="497"/>
      <c r="AJ11" s="575"/>
      <c r="AK11" s="576"/>
      <c r="AL11" s="576"/>
      <c r="AM11" s="576"/>
      <c r="AN11" s="711"/>
      <c r="AO11" s="711"/>
      <c r="AP11" s="711"/>
      <c r="AQ11" s="711"/>
      <c r="AR11" s="711"/>
      <c r="AS11" s="712"/>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t="s">
        <v>39</v>
      </c>
      <c r="AH13" s="439"/>
      <c r="AI13" s="439"/>
      <c r="AJ13" s="439"/>
      <c r="AK13" s="439" t="s">
        <v>27</v>
      </c>
      <c r="AL13" s="439"/>
      <c r="AM13" s="439"/>
      <c r="AN13" s="439"/>
      <c r="AO13" s="571"/>
      <c r="AP13" s="571"/>
      <c r="AQ13" s="571"/>
      <c r="AR13" s="571"/>
      <c r="AS13" s="572"/>
      <c r="BE13"/>
    </row>
    <row r="14" spans="1:70" ht="22.5" customHeight="1">
      <c r="B14" s="553">
        <v>1</v>
      </c>
      <c r="C14" s="549"/>
      <c r="D14" s="507" t="s">
        <v>1088</v>
      </c>
      <c r="E14" s="508"/>
      <c r="F14" s="508"/>
      <c r="G14" s="508"/>
      <c r="H14" s="508"/>
      <c r="I14" s="508"/>
      <c r="J14" s="508"/>
      <c r="K14" s="508"/>
      <c r="L14" s="508"/>
      <c r="M14" s="508"/>
      <c r="N14" s="508"/>
      <c r="O14" s="508"/>
      <c r="P14" s="509"/>
      <c r="Q14" s="507" t="s">
        <v>91</v>
      </c>
      <c r="R14" s="508"/>
      <c r="S14" s="508"/>
      <c r="T14" s="508"/>
      <c r="U14" s="508"/>
      <c r="V14" s="508"/>
      <c r="W14" s="508"/>
      <c r="X14" s="509"/>
      <c r="Y14" s="507" t="s">
        <v>24</v>
      </c>
      <c r="Z14" s="508"/>
      <c r="AA14" s="508"/>
      <c r="AB14" s="509"/>
      <c r="AC14" s="507"/>
      <c r="AD14" s="508"/>
      <c r="AE14" s="508"/>
      <c r="AF14" s="509"/>
      <c r="AG14" s="507"/>
      <c r="AH14" s="508"/>
      <c r="AI14" s="508"/>
      <c r="AJ14" s="509"/>
      <c r="AK14" s="507"/>
      <c r="AL14" s="508"/>
      <c r="AM14" s="508"/>
      <c r="AN14" s="509"/>
      <c r="AO14" s="475"/>
      <c r="AP14" s="593"/>
      <c r="AQ14" s="594"/>
      <c r="AR14" s="595"/>
      <c r="AS14" s="596"/>
      <c r="BE14"/>
    </row>
    <row r="15" spans="1:70" ht="38.25" customHeight="1">
      <c r="B15" s="592"/>
      <c r="C15" s="532"/>
      <c r="D15" s="412"/>
      <c r="E15" s="413"/>
      <c r="F15" s="413"/>
      <c r="G15" s="413"/>
      <c r="H15" s="413"/>
      <c r="I15" s="413"/>
      <c r="J15" s="413"/>
      <c r="K15" s="413"/>
      <c r="L15" s="413"/>
      <c r="M15" s="413"/>
      <c r="N15" s="413"/>
      <c r="O15" s="413"/>
      <c r="P15" s="414"/>
      <c r="Q15" s="412"/>
      <c r="R15" s="413"/>
      <c r="S15" s="413"/>
      <c r="T15" s="413"/>
      <c r="U15" s="413"/>
      <c r="V15" s="413"/>
      <c r="W15" s="413"/>
      <c r="X15" s="414"/>
      <c r="Y15" s="412" t="s">
        <v>1086</v>
      </c>
      <c r="Z15" s="413"/>
      <c r="AA15" s="413"/>
      <c r="AB15" s="414"/>
      <c r="AC15" s="412"/>
      <c r="AD15" s="413"/>
      <c r="AE15" s="413"/>
      <c r="AF15" s="414"/>
      <c r="AG15" s="412"/>
      <c r="AH15" s="413"/>
      <c r="AI15" s="413"/>
      <c r="AJ15" s="414"/>
      <c r="AK15" s="412"/>
      <c r="AL15" s="413"/>
      <c r="AM15" s="413"/>
      <c r="AN15" s="414"/>
      <c r="AO15" s="545"/>
      <c r="AP15" s="556"/>
      <c r="AQ15" s="587"/>
      <c r="AR15" s="589"/>
      <c r="AS15" s="591"/>
      <c r="BE15"/>
    </row>
    <row r="16" spans="1:70" ht="22.5" customHeight="1">
      <c r="B16" s="592">
        <v>2</v>
      </c>
      <c r="C16" s="532"/>
      <c r="D16" s="406" t="s">
        <v>1089</v>
      </c>
      <c r="E16" s="407"/>
      <c r="F16" s="407"/>
      <c r="G16" s="407"/>
      <c r="H16" s="407"/>
      <c r="I16" s="407"/>
      <c r="J16" s="407"/>
      <c r="K16" s="407"/>
      <c r="L16" s="407"/>
      <c r="M16" s="407"/>
      <c r="N16" s="407"/>
      <c r="O16" s="407"/>
      <c r="P16" s="408"/>
      <c r="Q16" s="409" t="s">
        <v>91</v>
      </c>
      <c r="R16" s="410"/>
      <c r="S16" s="410"/>
      <c r="T16" s="410"/>
      <c r="U16" s="410"/>
      <c r="V16" s="410"/>
      <c r="W16" s="410"/>
      <c r="X16" s="411"/>
      <c r="Y16" s="406" t="s">
        <v>24</v>
      </c>
      <c r="Z16" s="407"/>
      <c r="AA16" s="407"/>
      <c r="AB16" s="408"/>
      <c r="AC16" s="406"/>
      <c r="AD16" s="407"/>
      <c r="AE16" s="407"/>
      <c r="AF16" s="408"/>
      <c r="AG16" s="406"/>
      <c r="AH16" s="407"/>
      <c r="AI16" s="407"/>
      <c r="AJ16" s="408"/>
      <c r="AK16" s="406"/>
      <c r="AL16" s="407"/>
      <c r="AM16" s="407"/>
      <c r="AN16" s="408"/>
      <c r="AO16" s="542"/>
      <c r="AP16" s="554"/>
      <c r="AQ16" s="586"/>
      <c r="AR16" s="588"/>
      <c r="AS16" s="590"/>
      <c r="BE16"/>
    </row>
    <row r="17" spans="2:57" ht="36.75" customHeight="1">
      <c r="B17" s="592"/>
      <c r="C17" s="532"/>
      <c r="D17" s="412"/>
      <c r="E17" s="413"/>
      <c r="F17" s="413"/>
      <c r="G17" s="413"/>
      <c r="H17" s="413"/>
      <c r="I17" s="413"/>
      <c r="J17" s="413"/>
      <c r="K17" s="413"/>
      <c r="L17" s="413"/>
      <c r="M17" s="413"/>
      <c r="N17" s="413"/>
      <c r="O17" s="413"/>
      <c r="P17" s="414"/>
      <c r="Q17" s="412"/>
      <c r="R17" s="413"/>
      <c r="S17" s="413"/>
      <c r="T17" s="413"/>
      <c r="U17" s="413"/>
      <c r="V17" s="413"/>
      <c r="W17" s="413"/>
      <c r="X17" s="414"/>
      <c r="Y17" s="412" t="s">
        <v>1087</v>
      </c>
      <c r="Z17" s="413"/>
      <c r="AA17" s="413"/>
      <c r="AB17" s="414"/>
      <c r="AC17" s="412"/>
      <c r="AD17" s="413"/>
      <c r="AE17" s="413"/>
      <c r="AF17" s="414"/>
      <c r="AG17" s="412"/>
      <c r="AH17" s="413"/>
      <c r="AI17" s="413"/>
      <c r="AJ17" s="414"/>
      <c r="AK17" s="412"/>
      <c r="AL17" s="413"/>
      <c r="AM17" s="413"/>
      <c r="AN17" s="414"/>
      <c r="AO17" s="545"/>
      <c r="AP17" s="556"/>
      <c r="AQ17" s="587"/>
      <c r="AR17" s="589"/>
      <c r="AS17" s="591"/>
      <c r="BE17"/>
    </row>
    <row r="18" spans="2:57" ht="22.5" customHeight="1">
      <c r="B18" s="592">
        <v>3</v>
      </c>
      <c r="C18" s="532"/>
      <c r="D18" s="406" t="s">
        <v>1064</v>
      </c>
      <c r="E18" s="407"/>
      <c r="F18" s="407"/>
      <c r="G18" s="407"/>
      <c r="H18" s="407"/>
      <c r="I18" s="407"/>
      <c r="J18" s="407"/>
      <c r="K18" s="407"/>
      <c r="L18" s="407"/>
      <c r="M18" s="407"/>
      <c r="N18" s="407"/>
      <c r="O18" s="407"/>
      <c r="P18" s="408"/>
      <c r="Q18" s="409" t="s">
        <v>91</v>
      </c>
      <c r="R18" s="410"/>
      <c r="S18" s="410"/>
      <c r="T18" s="410"/>
      <c r="U18" s="410"/>
      <c r="V18" s="410"/>
      <c r="W18" s="410"/>
      <c r="X18" s="411"/>
      <c r="Y18" s="406" t="s">
        <v>24</v>
      </c>
      <c r="Z18" s="407"/>
      <c r="AA18" s="407"/>
      <c r="AB18" s="408"/>
      <c r="AC18" s="406"/>
      <c r="AD18" s="407"/>
      <c r="AE18" s="407"/>
      <c r="AF18" s="408"/>
      <c r="AG18" s="406"/>
      <c r="AH18" s="407"/>
      <c r="AI18" s="407"/>
      <c r="AJ18" s="408"/>
      <c r="AK18" s="406"/>
      <c r="AL18" s="407"/>
      <c r="AM18" s="407"/>
      <c r="AN18" s="408"/>
      <c r="AO18" s="542"/>
      <c r="AP18" s="554"/>
      <c r="AQ18" s="586"/>
      <c r="AR18" s="588"/>
      <c r="AS18" s="590"/>
      <c r="BE18"/>
    </row>
    <row r="19" spans="2:57" ht="37.5" customHeight="1" thickBot="1">
      <c r="B19" s="592"/>
      <c r="C19" s="532"/>
      <c r="D19" s="412"/>
      <c r="E19" s="413"/>
      <c r="F19" s="413"/>
      <c r="G19" s="413"/>
      <c r="H19" s="413"/>
      <c r="I19" s="413"/>
      <c r="J19" s="413"/>
      <c r="K19" s="413"/>
      <c r="L19" s="413"/>
      <c r="M19" s="413"/>
      <c r="N19" s="413"/>
      <c r="O19" s="413"/>
      <c r="P19" s="414"/>
      <c r="Q19" s="412"/>
      <c r="R19" s="413"/>
      <c r="S19" s="413"/>
      <c r="T19" s="413"/>
      <c r="U19" s="413"/>
      <c r="V19" s="413"/>
      <c r="W19" s="413"/>
      <c r="X19" s="414"/>
      <c r="Y19" s="412" t="s">
        <v>1065</v>
      </c>
      <c r="Z19" s="413"/>
      <c r="AA19" s="413"/>
      <c r="AB19" s="414"/>
      <c r="AC19" s="412"/>
      <c r="AD19" s="413"/>
      <c r="AE19" s="413"/>
      <c r="AF19" s="414"/>
      <c r="AG19" s="412"/>
      <c r="AH19" s="413"/>
      <c r="AI19" s="413"/>
      <c r="AJ19" s="414"/>
      <c r="AK19" s="412"/>
      <c r="AL19" s="413"/>
      <c r="AM19" s="413"/>
      <c r="AN19" s="414"/>
      <c r="AO19" s="545"/>
      <c r="AP19" s="556"/>
      <c r="AQ19" s="587"/>
      <c r="AR19" s="589"/>
      <c r="AS19" s="591"/>
      <c r="BE19"/>
    </row>
    <row r="20" spans="2:57" ht="22.5" hidden="1" customHeight="1">
      <c r="B20" s="592">
        <v>4</v>
      </c>
      <c r="C20" s="532"/>
      <c r="D20" s="406"/>
      <c r="E20" s="407"/>
      <c r="F20" s="407"/>
      <c r="G20" s="407"/>
      <c r="H20" s="407"/>
      <c r="I20" s="407"/>
      <c r="J20" s="407"/>
      <c r="K20" s="407"/>
      <c r="L20" s="407"/>
      <c r="M20" s="407"/>
      <c r="N20" s="407"/>
      <c r="O20" s="407"/>
      <c r="P20" s="408"/>
      <c r="Q20" s="409"/>
      <c r="R20" s="410"/>
      <c r="S20" s="410"/>
      <c r="T20" s="410"/>
      <c r="U20" s="410"/>
      <c r="V20" s="410"/>
      <c r="W20" s="410"/>
      <c r="X20" s="411"/>
      <c r="Y20" s="406"/>
      <c r="Z20" s="407"/>
      <c r="AA20" s="407"/>
      <c r="AB20" s="408"/>
      <c r="AC20" s="406"/>
      <c r="AD20" s="407"/>
      <c r="AE20" s="407"/>
      <c r="AF20" s="408"/>
      <c r="AG20" s="406"/>
      <c r="AH20" s="407"/>
      <c r="AI20" s="407"/>
      <c r="AJ20" s="408"/>
      <c r="AK20" s="406"/>
      <c r="AL20" s="407"/>
      <c r="AM20" s="407"/>
      <c r="AN20" s="408"/>
      <c r="AO20" s="542"/>
      <c r="AP20" s="554"/>
      <c r="AQ20" s="586"/>
      <c r="AR20" s="588"/>
      <c r="AS20" s="590"/>
      <c r="BE20"/>
    </row>
    <row r="21" spans="2:57" ht="57.75" hidden="1" customHeight="1">
      <c r="B21" s="592"/>
      <c r="C21" s="532"/>
      <c r="D21" s="412"/>
      <c r="E21" s="413"/>
      <c r="F21" s="413"/>
      <c r="G21" s="413"/>
      <c r="H21" s="413"/>
      <c r="I21" s="413"/>
      <c r="J21" s="413"/>
      <c r="K21" s="413"/>
      <c r="L21" s="413"/>
      <c r="M21" s="413"/>
      <c r="N21" s="413"/>
      <c r="O21" s="413"/>
      <c r="P21" s="414"/>
      <c r="Q21" s="412"/>
      <c r="R21" s="413"/>
      <c r="S21" s="413"/>
      <c r="T21" s="413"/>
      <c r="U21" s="413"/>
      <c r="V21" s="413"/>
      <c r="W21" s="413"/>
      <c r="X21" s="414"/>
      <c r="Y21" s="412"/>
      <c r="Z21" s="413"/>
      <c r="AA21" s="413"/>
      <c r="AB21" s="414"/>
      <c r="AC21" s="412"/>
      <c r="AD21" s="413"/>
      <c r="AE21" s="413"/>
      <c r="AF21" s="414"/>
      <c r="AG21" s="412"/>
      <c r="AH21" s="413"/>
      <c r="AI21" s="413"/>
      <c r="AJ21" s="414"/>
      <c r="AK21" s="412"/>
      <c r="AL21" s="413"/>
      <c r="AM21" s="413"/>
      <c r="AN21" s="414"/>
      <c r="AO21" s="545"/>
      <c r="AP21" s="556"/>
      <c r="AQ21" s="587"/>
      <c r="AR21" s="589"/>
      <c r="AS21" s="591"/>
      <c r="BE21"/>
    </row>
    <row r="22" spans="2:57" ht="22.5" hidden="1" customHeight="1">
      <c r="B22" s="592">
        <v>5</v>
      </c>
      <c r="C22" s="532"/>
      <c r="D22" s="406"/>
      <c r="E22" s="407"/>
      <c r="F22" s="407"/>
      <c r="G22" s="407"/>
      <c r="H22" s="407"/>
      <c r="I22" s="407"/>
      <c r="J22" s="407"/>
      <c r="K22" s="407"/>
      <c r="L22" s="407"/>
      <c r="M22" s="407"/>
      <c r="N22" s="407"/>
      <c r="O22" s="407"/>
      <c r="P22" s="408"/>
      <c r="Q22" s="409"/>
      <c r="R22" s="410"/>
      <c r="S22" s="410"/>
      <c r="T22" s="410"/>
      <c r="U22" s="410"/>
      <c r="V22" s="410"/>
      <c r="W22" s="410"/>
      <c r="X22" s="411"/>
      <c r="Y22" s="406"/>
      <c r="Z22" s="407"/>
      <c r="AA22" s="407"/>
      <c r="AB22" s="408"/>
      <c r="AC22" s="406"/>
      <c r="AD22" s="407"/>
      <c r="AE22" s="407"/>
      <c r="AF22" s="408"/>
      <c r="AG22" s="406"/>
      <c r="AH22" s="407"/>
      <c r="AI22" s="407"/>
      <c r="AJ22" s="408"/>
      <c r="AK22" s="406"/>
      <c r="AL22" s="407"/>
      <c r="AM22" s="407"/>
      <c r="AN22" s="408"/>
      <c r="AO22" s="542"/>
      <c r="AP22" s="554"/>
      <c r="AQ22" s="586"/>
      <c r="AR22" s="588"/>
      <c r="AS22" s="590"/>
      <c r="BE22"/>
    </row>
    <row r="23" spans="2:57" ht="83.25" hidden="1" customHeight="1">
      <c r="B23" s="592"/>
      <c r="C23" s="532"/>
      <c r="D23" s="412"/>
      <c r="E23" s="413"/>
      <c r="F23" s="413"/>
      <c r="G23" s="413"/>
      <c r="H23" s="413"/>
      <c r="I23" s="413"/>
      <c r="J23" s="413"/>
      <c r="K23" s="413"/>
      <c r="L23" s="413"/>
      <c r="M23" s="413"/>
      <c r="N23" s="413"/>
      <c r="O23" s="413"/>
      <c r="P23" s="414"/>
      <c r="Q23" s="412"/>
      <c r="R23" s="413"/>
      <c r="S23" s="413"/>
      <c r="T23" s="413"/>
      <c r="U23" s="413"/>
      <c r="V23" s="413"/>
      <c r="W23" s="413"/>
      <c r="X23" s="414"/>
      <c r="Y23" s="412"/>
      <c r="Z23" s="413"/>
      <c r="AA23" s="413"/>
      <c r="AB23" s="414"/>
      <c r="AC23" s="412"/>
      <c r="AD23" s="413"/>
      <c r="AE23" s="413"/>
      <c r="AF23" s="414"/>
      <c r="AG23" s="412"/>
      <c r="AH23" s="413"/>
      <c r="AI23" s="413"/>
      <c r="AJ23" s="414"/>
      <c r="AK23" s="412"/>
      <c r="AL23" s="413"/>
      <c r="AM23" s="413"/>
      <c r="AN23" s="414"/>
      <c r="AO23" s="545"/>
      <c r="AP23" s="556"/>
      <c r="AQ23" s="587"/>
      <c r="AR23" s="589"/>
      <c r="AS23" s="591"/>
      <c r="BE23"/>
    </row>
    <row r="24" spans="2:57" ht="22.5" hidden="1" customHeight="1">
      <c r="B24" s="592">
        <v>6</v>
      </c>
      <c r="C24" s="532"/>
      <c r="D24" s="406"/>
      <c r="E24" s="407"/>
      <c r="F24" s="407"/>
      <c r="G24" s="407"/>
      <c r="H24" s="407"/>
      <c r="I24" s="407"/>
      <c r="J24" s="407"/>
      <c r="K24" s="407"/>
      <c r="L24" s="407"/>
      <c r="M24" s="407"/>
      <c r="N24" s="407"/>
      <c r="O24" s="407"/>
      <c r="P24" s="408"/>
      <c r="Q24" s="409"/>
      <c r="R24" s="410"/>
      <c r="S24" s="410"/>
      <c r="T24" s="410"/>
      <c r="U24" s="410"/>
      <c r="V24" s="410"/>
      <c r="W24" s="410"/>
      <c r="X24" s="411"/>
      <c r="Y24" s="406"/>
      <c r="Z24" s="407"/>
      <c r="AA24" s="407"/>
      <c r="AB24" s="408"/>
      <c r="AC24" s="406"/>
      <c r="AD24" s="407"/>
      <c r="AE24" s="407"/>
      <c r="AF24" s="408"/>
      <c r="AG24" s="406"/>
      <c r="AH24" s="407"/>
      <c r="AI24" s="407"/>
      <c r="AJ24" s="408"/>
      <c r="AK24" s="406"/>
      <c r="AL24" s="407"/>
      <c r="AM24" s="407"/>
      <c r="AN24" s="408"/>
      <c r="AO24" s="542"/>
      <c r="AP24" s="554"/>
      <c r="AQ24" s="586"/>
      <c r="AR24" s="588"/>
      <c r="AS24" s="590"/>
      <c r="BE24"/>
    </row>
    <row r="25" spans="2:57" ht="31.5" hidden="1" customHeight="1">
      <c r="B25" s="592"/>
      <c r="C25" s="532"/>
      <c r="D25" s="412"/>
      <c r="E25" s="413"/>
      <c r="F25" s="413"/>
      <c r="G25" s="413"/>
      <c r="H25" s="413"/>
      <c r="I25" s="413"/>
      <c r="J25" s="413"/>
      <c r="K25" s="413"/>
      <c r="L25" s="413"/>
      <c r="M25" s="413"/>
      <c r="N25" s="413"/>
      <c r="O25" s="413"/>
      <c r="P25" s="414"/>
      <c r="Q25" s="412"/>
      <c r="R25" s="413"/>
      <c r="S25" s="413"/>
      <c r="T25" s="413"/>
      <c r="U25" s="413"/>
      <c r="V25" s="413"/>
      <c r="W25" s="413"/>
      <c r="X25" s="414"/>
      <c r="Y25" s="412"/>
      <c r="Z25" s="413"/>
      <c r="AA25" s="413"/>
      <c r="AB25" s="414"/>
      <c r="AC25" s="412"/>
      <c r="AD25" s="413"/>
      <c r="AE25" s="413"/>
      <c r="AF25" s="414"/>
      <c r="AG25" s="412"/>
      <c r="AH25" s="413"/>
      <c r="AI25" s="413"/>
      <c r="AJ25" s="414"/>
      <c r="AK25" s="412"/>
      <c r="AL25" s="413"/>
      <c r="AM25" s="413"/>
      <c r="AN25" s="414"/>
      <c r="AO25" s="545"/>
      <c r="AP25" s="556"/>
      <c r="AQ25" s="587"/>
      <c r="AR25" s="589"/>
      <c r="AS25" s="591"/>
      <c r="BE25"/>
    </row>
    <row r="26" spans="2:57" ht="22.5" hidden="1" customHeight="1">
      <c r="B26" s="592">
        <v>7</v>
      </c>
      <c r="C26" s="532"/>
      <c r="D26" s="406"/>
      <c r="E26" s="407"/>
      <c r="F26" s="407"/>
      <c r="G26" s="407"/>
      <c r="H26" s="407"/>
      <c r="I26" s="407"/>
      <c r="J26" s="407"/>
      <c r="K26" s="407"/>
      <c r="L26" s="407"/>
      <c r="M26" s="407"/>
      <c r="N26" s="407"/>
      <c r="O26" s="407"/>
      <c r="P26" s="408"/>
      <c r="Q26" s="409"/>
      <c r="R26" s="410"/>
      <c r="S26" s="410"/>
      <c r="T26" s="410"/>
      <c r="U26" s="410"/>
      <c r="V26" s="410"/>
      <c r="W26" s="410"/>
      <c r="X26" s="411"/>
      <c r="Y26" s="406"/>
      <c r="Z26" s="407"/>
      <c r="AA26" s="407"/>
      <c r="AB26" s="408"/>
      <c r="AC26" s="406"/>
      <c r="AD26" s="407"/>
      <c r="AE26" s="407"/>
      <c r="AF26" s="408"/>
      <c r="AG26" s="406"/>
      <c r="AH26" s="407"/>
      <c r="AI26" s="407"/>
      <c r="AJ26" s="408"/>
      <c r="AK26" s="406"/>
      <c r="AL26" s="407"/>
      <c r="AM26" s="407"/>
      <c r="AN26" s="408"/>
      <c r="AO26" s="542"/>
      <c r="AP26" s="554"/>
      <c r="AQ26" s="586"/>
      <c r="AR26" s="588"/>
      <c r="AS26" s="590"/>
      <c r="BE26"/>
    </row>
    <row r="27" spans="2:57" ht="31.5" hidden="1" customHeight="1">
      <c r="B27" s="592"/>
      <c r="C27" s="532"/>
      <c r="D27" s="412"/>
      <c r="E27" s="413"/>
      <c r="F27" s="413"/>
      <c r="G27" s="413"/>
      <c r="H27" s="413"/>
      <c r="I27" s="413"/>
      <c r="J27" s="413"/>
      <c r="K27" s="413"/>
      <c r="L27" s="413"/>
      <c r="M27" s="413"/>
      <c r="N27" s="413"/>
      <c r="O27" s="413"/>
      <c r="P27" s="414"/>
      <c r="Q27" s="412"/>
      <c r="R27" s="413"/>
      <c r="S27" s="413"/>
      <c r="T27" s="413"/>
      <c r="U27" s="413"/>
      <c r="V27" s="413"/>
      <c r="W27" s="413"/>
      <c r="X27" s="414"/>
      <c r="Y27" s="412"/>
      <c r="Z27" s="413"/>
      <c r="AA27" s="413"/>
      <c r="AB27" s="414"/>
      <c r="AC27" s="412"/>
      <c r="AD27" s="413"/>
      <c r="AE27" s="413"/>
      <c r="AF27" s="414"/>
      <c r="AG27" s="412"/>
      <c r="AH27" s="413"/>
      <c r="AI27" s="413"/>
      <c r="AJ27" s="414"/>
      <c r="AK27" s="412"/>
      <c r="AL27" s="413"/>
      <c r="AM27" s="413"/>
      <c r="AN27" s="414"/>
      <c r="AO27" s="545"/>
      <c r="AP27" s="556"/>
      <c r="AQ27" s="587"/>
      <c r="AR27" s="589"/>
      <c r="AS27" s="591"/>
      <c r="BE27"/>
    </row>
    <row r="28" spans="2:57" ht="22.5" hidden="1" customHeight="1">
      <c r="B28" s="592">
        <v>8</v>
      </c>
      <c r="C28" s="532"/>
      <c r="D28" s="406"/>
      <c r="E28" s="407"/>
      <c r="F28" s="407"/>
      <c r="G28" s="407"/>
      <c r="H28" s="407"/>
      <c r="I28" s="407"/>
      <c r="J28" s="407"/>
      <c r="K28" s="407"/>
      <c r="L28" s="407"/>
      <c r="M28" s="407"/>
      <c r="N28" s="407"/>
      <c r="O28" s="407"/>
      <c r="P28" s="408"/>
      <c r="Q28" s="409"/>
      <c r="R28" s="410"/>
      <c r="S28" s="410"/>
      <c r="T28" s="410"/>
      <c r="U28" s="410"/>
      <c r="V28" s="410"/>
      <c r="W28" s="410"/>
      <c r="X28" s="411"/>
      <c r="Y28" s="406"/>
      <c r="Z28" s="407"/>
      <c r="AA28" s="407"/>
      <c r="AB28" s="408"/>
      <c r="AC28" s="406"/>
      <c r="AD28" s="407"/>
      <c r="AE28" s="407"/>
      <c r="AF28" s="408"/>
      <c r="AG28" s="406"/>
      <c r="AH28" s="407"/>
      <c r="AI28" s="407"/>
      <c r="AJ28" s="408"/>
      <c r="AK28" s="406"/>
      <c r="AL28" s="407"/>
      <c r="AM28" s="407"/>
      <c r="AN28" s="408"/>
      <c r="AO28" s="542"/>
      <c r="AP28" s="554"/>
      <c r="AQ28" s="586"/>
      <c r="AR28" s="588"/>
      <c r="AS28" s="590"/>
      <c r="BE28"/>
    </row>
    <row r="29" spans="2:57" ht="31.5" hidden="1" customHeight="1">
      <c r="B29" s="592"/>
      <c r="C29" s="532"/>
      <c r="D29" s="412"/>
      <c r="E29" s="413"/>
      <c r="F29" s="413"/>
      <c r="G29" s="413"/>
      <c r="H29" s="413"/>
      <c r="I29" s="413"/>
      <c r="J29" s="413"/>
      <c r="K29" s="413"/>
      <c r="L29" s="413"/>
      <c r="M29" s="413"/>
      <c r="N29" s="413"/>
      <c r="O29" s="413"/>
      <c r="P29" s="414"/>
      <c r="Q29" s="412"/>
      <c r="R29" s="413"/>
      <c r="S29" s="413"/>
      <c r="T29" s="413"/>
      <c r="U29" s="413"/>
      <c r="V29" s="413"/>
      <c r="W29" s="413"/>
      <c r="X29" s="414"/>
      <c r="Y29" s="412"/>
      <c r="Z29" s="413"/>
      <c r="AA29" s="413"/>
      <c r="AB29" s="414"/>
      <c r="AC29" s="412"/>
      <c r="AD29" s="413"/>
      <c r="AE29" s="413"/>
      <c r="AF29" s="414"/>
      <c r="AG29" s="412"/>
      <c r="AH29" s="413"/>
      <c r="AI29" s="413"/>
      <c r="AJ29" s="414"/>
      <c r="AK29" s="412"/>
      <c r="AL29" s="413"/>
      <c r="AM29" s="413"/>
      <c r="AN29" s="414"/>
      <c r="AO29" s="545"/>
      <c r="AP29" s="556"/>
      <c r="AQ29" s="587"/>
      <c r="AR29" s="589"/>
      <c r="AS29" s="591"/>
      <c r="BE29"/>
    </row>
    <row r="30" spans="2:57" ht="22.5" hidden="1" customHeight="1">
      <c r="B30" s="592">
        <v>9</v>
      </c>
      <c r="C30" s="532"/>
      <c r="D30" s="406"/>
      <c r="E30" s="407"/>
      <c r="F30" s="407"/>
      <c r="G30" s="407"/>
      <c r="H30" s="407"/>
      <c r="I30" s="407"/>
      <c r="J30" s="407"/>
      <c r="K30" s="407"/>
      <c r="L30" s="407"/>
      <c r="M30" s="407"/>
      <c r="N30" s="407"/>
      <c r="O30" s="407"/>
      <c r="P30" s="408"/>
      <c r="Q30" s="409"/>
      <c r="R30" s="410"/>
      <c r="S30" s="410"/>
      <c r="T30" s="410"/>
      <c r="U30" s="410"/>
      <c r="V30" s="410"/>
      <c r="W30" s="410"/>
      <c r="X30" s="411"/>
      <c r="Y30" s="406"/>
      <c r="Z30" s="407"/>
      <c r="AA30" s="407"/>
      <c r="AB30" s="408"/>
      <c r="AC30" s="406"/>
      <c r="AD30" s="407"/>
      <c r="AE30" s="407"/>
      <c r="AF30" s="408"/>
      <c r="AG30" s="406"/>
      <c r="AH30" s="407"/>
      <c r="AI30" s="407"/>
      <c r="AJ30" s="408"/>
      <c r="AK30" s="406"/>
      <c r="AL30" s="407"/>
      <c r="AM30" s="407"/>
      <c r="AN30" s="408"/>
      <c r="AO30" s="542"/>
      <c r="AP30" s="554"/>
      <c r="AQ30" s="586"/>
      <c r="AR30" s="588"/>
      <c r="AS30" s="590"/>
      <c r="BE30"/>
    </row>
    <row r="31" spans="2:57" ht="31.5" hidden="1" customHeight="1">
      <c r="B31" s="592"/>
      <c r="C31" s="532"/>
      <c r="D31" s="412"/>
      <c r="E31" s="413"/>
      <c r="F31" s="413"/>
      <c r="G31" s="413"/>
      <c r="H31" s="413"/>
      <c r="I31" s="413"/>
      <c r="J31" s="413"/>
      <c r="K31" s="413"/>
      <c r="L31" s="413"/>
      <c r="M31" s="413"/>
      <c r="N31" s="413"/>
      <c r="O31" s="413"/>
      <c r="P31" s="414"/>
      <c r="Q31" s="412"/>
      <c r="R31" s="413"/>
      <c r="S31" s="413"/>
      <c r="T31" s="413"/>
      <c r="U31" s="413"/>
      <c r="V31" s="413"/>
      <c r="W31" s="413"/>
      <c r="X31" s="414"/>
      <c r="Y31" s="412"/>
      <c r="Z31" s="413"/>
      <c r="AA31" s="413"/>
      <c r="AB31" s="414"/>
      <c r="AC31" s="412"/>
      <c r="AD31" s="413"/>
      <c r="AE31" s="413"/>
      <c r="AF31" s="414"/>
      <c r="AG31" s="412"/>
      <c r="AH31" s="413"/>
      <c r="AI31" s="413"/>
      <c r="AJ31" s="414"/>
      <c r="AK31" s="412"/>
      <c r="AL31" s="413"/>
      <c r="AM31" s="413"/>
      <c r="AN31" s="414"/>
      <c r="AO31" s="545"/>
      <c r="AP31" s="556"/>
      <c r="AQ31" s="587"/>
      <c r="AR31" s="589"/>
      <c r="AS31" s="591"/>
      <c r="BE31"/>
    </row>
    <row r="32" spans="2:57" ht="22.5" hidden="1" customHeight="1">
      <c r="B32" s="592">
        <v>10</v>
      </c>
      <c r="C32" s="532"/>
      <c r="D32" s="406"/>
      <c r="E32" s="407"/>
      <c r="F32" s="407"/>
      <c r="G32" s="407"/>
      <c r="H32" s="407"/>
      <c r="I32" s="407"/>
      <c r="J32" s="407"/>
      <c r="K32" s="407"/>
      <c r="L32" s="407"/>
      <c r="M32" s="407"/>
      <c r="N32" s="407"/>
      <c r="O32" s="407"/>
      <c r="P32" s="408"/>
      <c r="Q32" s="409"/>
      <c r="R32" s="410"/>
      <c r="S32" s="410"/>
      <c r="T32" s="410"/>
      <c r="U32" s="410"/>
      <c r="V32" s="410"/>
      <c r="W32" s="410"/>
      <c r="X32" s="411"/>
      <c r="Y32" s="406"/>
      <c r="Z32" s="407"/>
      <c r="AA32" s="407"/>
      <c r="AB32" s="408"/>
      <c r="AC32" s="406"/>
      <c r="AD32" s="407"/>
      <c r="AE32" s="407"/>
      <c r="AF32" s="408"/>
      <c r="AG32" s="406"/>
      <c r="AH32" s="407"/>
      <c r="AI32" s="407"/>
      <c r="AJ32" s="408"/>
      <c r="AK32" s="406"/>
      <c r="AL32" s="407"/>
      <c r="AM32" s="407"/>
      <c r="AN32" s="408"/>
      <c r="AO32" s="542"/>
      <c r="AP32" s="554"/>
      <c r="AQ32" s="586"/>
      <c r="AR32" s="588"/>
      <c r="AS32" s="590"/>
      <c r="BE32"/>
    </row>
    <row r="33" spans="2:57" ht="31.5" hidden="1" customHeight="1">
      <c r="B33" s="592"/>
      <c r="C33" s="532"/>
      <c r="D33" s="412"/>
      <c r="E33" s="413"/>
      <c r="F33" s="413"/>
      <c r="G33" s="413"/>
      <c r="H33" s="413"/>
      <c r="I33" s="413"/>
      <c r="J33" s="413"/>
      <c r="K33" s="413"/>
      <c r="L33" s="413"/>
      <c r="M33" s="413"/>
      <c r="N33" s="413"/>
      <c r="O33" s="413"/>
      <c r="P33" s="414"/>
      <c r="Q33" s="412"/>
      <c r="R33" s="413"/>
      <c r="S33" s="413"/>
      <c r="T33" s="413"/>
      <c r="U33" s="413"/>
      <c r="V33" s="413"/>
      <c r="W33" s="413"/>
      <c r="X33" s="414"/>
      <c r="Y33" s="412"/>
      <c r="Z33" s="413"/>
      <c r="AA33" s="413"/>
      <c r="AB33" s="414"/>
      <c r="AC33" s="412"/>
      <c r="AD33" s="413"/>
      <c r="AE33" s="413"/>
      <c r="AF33" s="414"/>
      <c r="AG33" s="412"/>
      <c r="AH33" s="413"/>
      <c r="AI33" s="413"/>
      <c r="AJ33" s="414"/>
      <c r="AK33" s="412"/>
      <c r="AL33" s="413"/>
      <c r="AM33" s="413"/>
      <c r="AN33" s="414"/>
      <c r="AO33" s="545"/>
      <c r="AP33" s="556"/>
      <c r="AQ33" s="587"/>
      <c r="AR33" s="589"/>
      <c r="AS33" s="591"/>
      <c r="BE33"/>
    </row>
    <row r="34" spans="2:57" ht="22.5" hidden="1" customHeight="1">
      <c r="B34" s="592">
        <v>11</v>
      </c>
      <c r="C34" s="532"/>
      <c r="D34" s="406"/>
      <c r="E34" s="407"/>
      <c r="F34" s="407"/>
      <c r="G34" s="407"/>
      <c r="H34" s="407"/>
      <c r="I34" s="407"/>
      <c r="J34" s="407"/>
      <c r="K34" s="407"/>
      <c r="L34" s="407"/>
      <c r="M34" s="407"/>
      <c r="N34" s="407"/>
      <c r="O34" s="407"/>
      <c r="P34" s="408"/>
      <c r="Q34" s="409"/>
      <c r="R34" s="410"/>
      <c r="S34" s="410"/>
      <c r="T34" s="410"/>
      <c r="U34" s="410"/>
      <c r="V34" s="410"/>
      <c r="W34" s="410"/>
      <c r="X34" s="411"/>
      <c r="Y34" s="406"/>
      <c r="Z34" s="407"/>
      <c r="AA34" s="407"/>
      <c r="AB34" s="408"/>
      <c r="AC34" s="406"/>
      <c r="AD34" s="407"/>
      <c r="AE34" s="407"/>
      <c r="AF34" s="408"/>
      <c r="AG34" s="406"/>
      <c r="AH34" s="407"/>
      <c r="AI34" s="407"/>
      <c r="AJ34" s="408"/>
      <c r="AK34" s="406"/>
      <c r="AL34" s="407"/>
      <c r="AM34" s="407"/>
      <c r="AN34" s="408"/>
      <c r="AO34" s="542"/>
      <c r="AP34" s="554"/>
      <c r="AQ34" s="586"/>
      <c r="AR34" s="588"/>
      <c r="AS34" s="590"/>
      <c r="BE34"/>
    </row>
    <row r="35" spans="2:57" ht="31.5" hidden="1"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c r="Z35" s="413"/>
      <c r="AA35" s="413"/>
      <c r="AB35" s="414"/>
      <c r="AC35" s="412"/>
      <c r="AD35" s="413"/>
      <c r="AE35" s="413"/>
      <c r="AF35" s="414"/>
      <c r="AG35" s="412"/>
      <c r="AH35" s="413"/>
      <c r="AI35" s="413"/>
      <c r="AJ35" s="414"/>
      <c r="AK35" s="412"/>
      <c r="AL35" s="413"/>
      <c r="AM35" s="413"/>
      <c r="AN35" s="414"/>
      <c r="AO35" s="545"/>
      <c r="AP35" s="556"/>
      <c r="AQ35" s="587"/>
      <c r="AR35" s="589"/>
      <c r="AS35" s="591"/>
      <c r="BE35"/>
    </row>
    <row r="36" spans="2:57" ht="22.5" hidden="1" customHeight="1">
      <c r="B36" s="592">
        <v>12</v>
      </c>
      <c r="C36" s="532"/>
      <c r="D36" s="406"/>
      <c r="E36" s="407"/>
      <c r="F36" s="407"/>
      <c r="G36" s="407"/>
      <c r="H36" s="407"/>
      <c r="I36" s="407"/>
      <c r="J36" s="407"/>
      <c r="K36" s="407"/>
      <c r="L36" s="407"/>
      <c r="M36" s="407"/>
      <c r="N36" s="407"/>
      <c r="O36" s="407"/>
      <c r="P36" s="408"/>
      <c r="Q36" s="409"/>
      <c r="R36" s="410"/>
      <c r="S36" s="410"/>
      <c r="T36" s="410"/>
      <c r="U36" s="410"/>
      <c r="V36" s="410"/>
      <c r="W36" s="410"/>
      <c r="X36" s="411"/>
      <c r="Y36" s="406"/>
      <c r="Z36" s="407"/>
      <c r="AA36" s="407"/>
      <c r="AB36" s="408"/>
      <c r="AC36" s="406"/>
      <c r="AD36" s="407"/>
      <c r="AE36" s="407"/>
      <c r="AF36" s="408"/>
      <c r="AG36" s="406"/>
      <c r="AH36" s="407"/>
      <c r="AI36" s="407"/>
      <c r="AJ36" s="408"/>
      <c r="AK36" s="406"/>
      <c r="AL36" s="407"/>
      <c r="AM36" s="407"/>
      <c r="AN36" s="408"/>
      <c r="AO36" s="542"/>
      <c r="AP36" s="554"/>
      <c r="AQ36" s="586"/>
      <c r="AR36" s="588"/>
      <c r="AS36" s="590"/>
      <c r="BE36"/>
    </row>
    <row r="37" spans="2:57" ht="31.5" hidden="1"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c r="Z37" s="413"/>
      <c r="AA37" s="413"/>
      <c r="AB37" s="414"/>
      <c r="AC37" s="412"/>
      <c r="AD37" s="413"/>
      <c r="AE37" s="413"/>
      <c r="AF37" s="414"/>
      <c r="AG37" s="412"/>
      <c r="AH37" s="413"/>
      <c r="AI37" s="413"/>
      <c r="AJ37" s="414"/>
      <c r="AK37" s="412"/>
      <c r="AL37" s="413"/>
      <c r="AM37" s="413"/>
      <c r="AN37" s="414"/>
      <c r="AO37" s="545"/>
      <c r="AP37" s="556"/>
      <c r="AQ37" s="587"/>
      <c r="AR37" s="589"/>
      <c r="AS37" s="591"/>
      <c r="BE37"/>
    </row>
    <row r="38" spans="2:57" ht="22.5" hidden="1" customHeight="1">
      <c r="B38" s="592">
        <v>13</v>
      </c>
      <c r="C38" s="532"/>
      <c r="D38" s="406"/>
      <c r="E38" s="407"/>
      <c r="F38" s="407"/>
      <c r="G38" s="407"/>
      <c r="H38" s="407"/>
      <c r="I38" s="407"/>
      <c r="J38" s="407"/>
      <c r="K38" s="407"/>
      <c r="L38" s="407"/>
      <c r="M38" s="407"/>
      <c r="N38" s="407"/>
      <c r="O38" s="407"/>
      <c r="P38" s="408"/>
      <c r="Q38" s="409"/>
      <c r="R38" s="410"/>
      <c r="S38" s="410"/>
      <c r="T38" s="410"/>
      <c r="U38" s="410"/>
      <c r="V38" s="410"/>
      <c r="W38" s="410"/>
      <c r="X38" s="411"/>
      <c r="Y38" s="406"/>
      <c r="Z38" s="407"/>
      <c r="AA38" s="407"/>
      <c r="AB38" s="408"/>
      <c r="AC38" s="406"/>
      <c r="AD38" s="407"/>
      <c r="AE38" s="407"/>
      <c r="AF38" s="408"/>
      <c r="AG38" s="406"/>
      <c r="AH38" s="407"/>
      <c r="AI38" s="407"/>
      <c r="AJ38" s="408"/>
      <c r="AK38" s="406"/>
      <c r="AL38" s="407"/>
      <c r="AM38" s="407"/>
      <c r="AN38" s="408"/>
      <c r="AO38" s="542"/>
      <c r="AP38" s="554"/>
      <c r="AQ38" s="586"/>
      <c r="AR38" s="588"/>
      <c r="AS38" s="590"/>
      <c r="BE38"/>
    </row>
    <row r="39" spans="2:57" ht="31.5" hidden="1"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c r="Z39" s="413"/>
      <c r="AA39" s="413"/>
      <c r="AB39" s="414"/>
      <c r="AC39" s="412"/>
      <c r="AD39" s="413"/>
      <c r="AE39" s="413"/>
      <c r="AF39" s="414"/>
      <c r="AG39" s="412"/>
      <c r="AH39" s="413"/>
      <c r="AI39" s="413"/>
      <c r="AJ39" s="414"/>
      <c r="AK39" s="412"/>
      <c r="AL39" s="413"/>
      <c r="AM39" s="413"/>
      <c r="AN39" s="414"/>
      <c r="AO39" s="545"/>
      <c r="AP39" s="556"/>
      <c r="AQ39" s="587"/>
      <c r="AR39" s="589"/>
      <c r="AS39" s="591"/>
      <c r="BE39"/>
    </row>
    <row r="40" spans="2:57" ht="22.5" hidden="1" customHeight="1">
      <c r="B40" s="592">
        <v>14</v>
      </c>
      <c r="C40" s="532"/>
      <c r="D40" s="406"/>
      <c r="E40" s="407"/>
      <c r="F40" s="407"/>
      <c r="G40" s="407"/>
      <c r="H40" s="407"/>
      <c r="I40" s="407"/>
      <c r="J40" s="407"/>
      <c r="K40" s="407"/>
      <c r="L40" s="407"/>
      <c r="M40" s="407"/>
      <c r="N40" s="407"/>
      <c r="O40" s="407"/>
      <c r="P40" s="408"/>
      <c r="Q40" s="409"/>
      <c r="R40" s="410"/>
      <c r="S40" s="410"/>
      <c r="T40" s="410"/>
      <c r="U40" s="410"/>
      <c r="V40" s="410"/>
      <c r="W40" s="410"/>
      <c r="X40" s="411"/>
      <c r="Y40" s="406"/>
      <c r="Z40" s="407"/>
      <c r="AA40" s="407"/>
      <c r="AB40" s="408"/>
      <c r="AC40" s="406"/>
      <c r="AD40" s="407"/>
      <c r="AE40" s="407"/>
      <c r="AF40" s="408"/>
      <c r="AG40" s="406"/>
      <c r="AH40" s="407"/>
      <c r="AI40" s="407"/>
      <c r="AJ40" s="408"/>
      <c r="AK40" s="406"/>
      <c r="AL40" s="407"/>
      <c r="AM40" s="407"/>
      <c r="AN40" s="408"/>
      <c r="AO40" s="542"/>
      <c r="AP40" s="554"/>
      <c r="AQ40" s="586"/>
      <c r="AR40" s="588"/>
      <c r="AS40" s="590"/>
      <c r="BE40"/>
    </row>
    <row r="41" spans="2:57" ht="31.5" hidden="1"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c r="Z41" s="413"/>
      <c r="AA41" s="413"/>
      <c r="AB41" s="414"/>
      <c r="AC41" s="412"/>
      <c r="AD41" s="413"/>
      <c r="AE41" s="413"/>
      <c r="AF41" s="414"/>
      <c r="AG41" s="412"/>
      <c r="AH41" s="413"/>
      <c r="AI41" s="413"/>
      <c r="AJ41" s="414"/>
      <c r="AK41" s="412"/>
      <c r="AL41" s="413"/>
      <c r="AM41" s="413"/>
      <c r="AN41" s="414"/>
      <c r="AO41" s="545"/>
      <c r="AP41" s="556"/>
      <c r="AQ41" s="587"/>
      <c r="AR41" s="589"/>
      <c r="AS41" s="591"/>
      <c r="BE41"/>
    </row>
    <row r="42" spans="2:57" ht="22.5" hidden="1" customHeight="1">
      <c r="B42" s="592">
        <v>15</v>
      </c>
      <c r="C42" s="532"/>
      <c r="D42" s="406"/>
      <c r="E42" s="407"/>
      <c r="F42" s="407"/>
      <c r="G42" s="407"/>
      <c r="H42" s="407"/>
      <c r="I42" s="407"/>
      <c r="J42" s="407"/>
      <c r="K42" s="407"/>
      <c r="L42" s="407"/>
      <c r="M42" s="407"/>
      <c r="N42" s="407"/>
      <c r="O42" s="407"/>
      <c r="P42" s="408"/>
      <c r="Q42" s="409"/>
      <c r="R42" s="410"/>
      <c r="S42" s="410"/>
      <c r="T42" s="410"/>
      <c r="U42" s="410"/>
      <c r="V42" s="410"/>
      <c r="W42" s="410"/>
      <c r="X42" s="411"/>
      <c r="Y42" s="406"/>
      <c r="Z42" s="407"/>
      <c r="AA42" s="407"/>
      <c r="AB42" s="408"/>
      <c r="AC42" s="406"/>
      <c r="AD42" s="407"/>
      <c r="AE42" s="407"/>
      <c r="AF42" s="408"/>
      <c r="AG42" s="406"/>
      <c r="AH42" s="407"/>
      <c r="AI42" s="407"/>
      <c r="AJ42" s="408"/>
      <c r="AK42" s="406"/>
      <c r="AL42" s="407"/>
      <c r="AM42" s="407"/>
      <c r="AN42" s="408"/>
      <c r="AO42" s="542"/>
      <c r="AP42" s="554"/>
      <c r="AQ42" s="586"/>
      <c r="AR42" s="588"/>
      <c r="AS42" s="590"/>
      <c r="BE42"/>
    </row>
    <row r="43" spans="2:57" ht="31.5" hidden="1"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c r="Z43" s="413"/>
      <c r="AA43" s="413"/>
      <c r="AB43" s="414"/>
      <c r="AC43" s="412"/>
      <c r="AD43" s="413"/>
      <c r="AE43" s="413"/>
      <c r="AF43" s="414"/>
      <c r="AG43" s="412"/>
      <c r="AH43" s="413"/>
      <c r="AI43" s="413"/>
      <c r="AJ43" s="414"/>
      <c r="AK43" s="412"/>
      <c r="AL43" s="413"/>
      <c r="AM43" s="413"/>
      <c r="AN43" s="414"/>
      <c r="AO43" s="545"/>
      <c r="AP43" s="556"/>
      <c r="AQ43" s="587"/>
      <c r="AR43" s="589"/>
      <c r="AS43" s="591"/>
      <c r="BE43"/>
    </row>
    <row r="44" spans="2:57" ht="22.5" hidden="1" customHeight="1">
      <c r="B44" s="592">
        <v>16</v>
      </c>
      <c r="C44" s="532"/>
      <c r="D44" s="406"/>
      <c r="E44" s="407"/>
      <c r="F44" s="407"/>
      <c r="G44" s="407"/>
      <c r="H44" s="407"/>
      <c r="I44" s="407"/>
      <c r="J44" s="407"/>
      <c r="K44" s="407"/>
      <c r="L44" s="407"/>
      <c r="M44" s="407"/>
      <c r="N44" s="407"/>
      <c r="O44" s="407"/>
      <c r="P44" s="408"/>
      <c r="Q44" s="409"/>
      <c r="R44" s="410"/>
      <c r="S44" s="410"/>
      <c r="T44" s="410"/>
      <c r="U44" s="410"/>
      <c r="V44" s="410"/>
      <c r="W44" s="410"/>
      <c r="X44" s="411"/>
      <c r="Y44" s="406"/>
      <c r="Z44" s="407"/>
      <c r="AA44" s="407"/>
      <c r="AB44" s="408"/>
      <c r="AC44" s="406"/>
      <c r="AD44" s="407"/>
      <c r="AE44" s="407"/>
      <c r="AF44" s="408"/>
      <c r="AG44" s="406"/>
      <c r="AH44" s="407"/>
      <c r="AI44" s="407"/>
      <c r="AJ44" s="408"/>
      <c r="AK44" s="406"/>
      <c r="AL44" s="407"/>
      <c r="AM44" s="407"/>
      <c r="AN44" s="408"/>
      <c r="AO44" s="542"/>
      <c r="AP44" s="554"/>
      <c r="AQ44" s="586"/>
      <c r="AR44" s="588"/>
      <c r="AS44" s="590"/>
      <c r="BE44"/>
    </row>
    <row r="45" spans="2:57" ht="31.5" hidden="1"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c r="Z45" s="413"/>
      <c r="AA45" s="413"/>
      <c r="AB45" s="414"/>
      <c r="AC45" s="412"/>
      <c r="AD45" s="413"/>
      <c r="AE45" s="413"/>
      <c r="AF45" s="414"/>
      <c r="AG45" s="412"/>
      <c r="AH45" s="413"/>
      <c r="AI45" s="413"/>
      <c r="AJ45" s="414"/>
      <c r="AK45" s="412"/>
      <c r="AL45" s="413"/>
      <c r="AM45" s="413"/>
      <c r="AN45" s="414"/>
      <c r="AO45" s="545"/>
      <c r="AP45" s="556"/>
      <c r="AQ45" s="587"/>
      <c r="AR45" s="589"/>
      <c r="AS45" s="591"/>
      <c r="BE45"/>
    </row>
    <row r="46" spans="2:57" ht="22.5" hidden="1" customHeight="1">
      <c r="B46" s="592">
        <v>17</v>
      </c>
      <c r="C46" s="532"/>
      <c r="D46" s="406"/>
      <c r="E46" s="407"/>
      <c r="F46" s="407"/>
      <c r="G46" s="407"/>
      <c r="H46" s="407"/>
      <c r="I46" s="407"/>
      <c r="J46" s="407"/>
      <c r="K46" s="407"/>
      <c r="L46" s="407"/>
      <c r="M46" s="407"/>
      <c r="N46" s="407"/>
      <c r="O46" s="407"/>
      <c r="P46" s="408"/>
      <c r="Q46" s="409"/>
      <c r="R46" s="410"/>
      <c r="S46" s="410"/>
      <c r="T46" s="410"/>
      <c r="U46" s="410"/>
      <c r="V46" s="410"/>
      <c r="W46" s="410"/>
      <c r="X46" s="411"/>
      <c r="Y46" s="406"/>
      <c r="Z46" s="407"/>
      <c r="AA46" s="407"/>
      <c r="AB46" s="408"/>
      <c r="AC46" s="406"/>
      <c r="AD46" s="407"/>
      <c r="AE46" s="407"/>
      <c r="AF46" s="408"/>
      <c r="AG46" s="406"/>
      <c r="AH46" s="407"/>
      <c r="AI46" s="407"/>
      <c r="AJ46" s="408"/>
      <c r="AK46" s="406"/>
      <c r="AL46" s="407"/>
      <c r="AM46" s="407"/>
      <c r="AN46" s="408"/>
      <c r="AO46" s="542"/>
      <c r="AP46" s="554"/>
      <c r="AQ46" s="586"/>
      <c r="AR46" s="588"/>
      <c r="AS46" s="590"/>
      <c r="BE46"/>
    </row>
    <row r="47" spans="2:57" ht="31.5" hidden="1"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c r="Z47" s="413"/>
      <c r="AA47" s="413"/>
      <c r="AB47" s="414"/>
      <c r="AC47" s="412"/>
      <c r="AD47" s="413"/>
      <c r="AE47" s="413"/>
      <c r="AF47" s="414"/>
      <c r="AG47" s="412"/>
      <c r="AH47" s="413"/>
      <c r="AI47" s="413"/>
      <c r="AJ47" s="414"/>
      <c r="AK47" s="412"/>
      <c r="AL47" s="413"/>
      <c r="AM47" s="413"/>
      <c r="AN47" s="414"/>
      <c r="AO47" s="545"/>
      <c r="AP47" s="556"/>
      <c r="AQ47" s="587"/>
      <c r="AR47" s="589"/>
      <c r="AS47" s="591"/>
      <c r="BE47"/>
    </row>
    <row r="48" spans="2:57" ht="22.5" hidden="1" customHeight="1">
      <c r="B48" s="592">
        <v>18</v>
      </c>
      <c r="C48" s="532"/>
      <c r="D48" s="406"/>
      <c r="E48" s="407"/>
      <c r="F48" s="407"/>
      <c r="G48" s="407"/>
      <c r="H48" s="407"/>
      <c r="I48" s="407"/>
      <c r="J48" s="407"/>
      <c r="K48" s="407"/>
      <c r="L48" s="407"/>
      <c r="M48" s="407"/>
      <c r="N48" s="407"/>
      <c r="O48" s="407"/>
      <c r="P48" s="408"/>
      <c r="Q48" s="409"/>
      <c r="R48" s="410"/>
      <c r="S48" s="410"/>
      <c r="T48" s="410"/>
      <c r="U48" s="410"/>
      <c r="V48" s="410"/>
      <c r="W48" s="410"/>
      <c r="X48" s="411"/>
      <c r="Y48" s="406"/>
      <c r="Z48" s="407"/>
      <c r="AA48" s="407"/>
      <c r="AB48" s="408"/>
      <c r="AC48" s="406"/>
      <c r="AD48" s="407"/>
      <c r="AE48" s="407"/>
      <c r="AF48" s="408"/>
      <c r="AG48" s="406"/>
      <c r="AH48" s="407"/>
      <c r="AI48" s="407"/>
      <c r="AJ48" s="408"/>
      <c r="AK48" s="406"/>
      <c r="AL48" s="407"/>
      <c r="AM48" s="407"/>
      <c r="AN48" s="408"/>
      <c r="AO48" s="542"/>
      <c r="AP48" s="554"/>
      <c r="AQ48" s="586"/>
      <c r="AR48" s="588"/>
      <c r="AS48" s="590"/>
      <c r="BE48"/>
    </row>
    <row r="49" spans="2:57" ht="31.5" hidden="1"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c r="Z49" s="413"/>
      <c r="AA49" s="413"/>
      <c r="AB49" s="414"/>
      <c r="AC49" s="412"/>
      <c r="AD49" s="413"/>
      <c r="AE49" s="413"/>
      <c r="AF49" s="414"/>
      <c r="AG49" s="412"/>
      <c r="AH49" s="413"/>
      <c r="AI49" s="413"/>
      <c r="AJ49" s="414"/>
      <c r="AK49" s="412"/>
      <c r="AL49" s="413"/>
      <c r="AM49" s="413"/>
      <c r="AN49" s="414"/>
      <c r="AO49" s="545"/>
      <c r="AP49" s="556"/>
      <c r="AQ49" s="587"/>
      <c r="AR49" s="589"/>
      <c r="AS49" s="591"/>
      <c r="BE49"/>
    </row>
    <row r="50" spans="2:57" ht="22.5" hidden="1" customHeight="1">
      <c r="B50" s="592">
        <v>19</v>
      </c>
      <c r="C50" s="532"/>
      <c r="D50" s="406"/>
      <c r="E50" s="407"/>
      <c r="F50" s="407"/>
      <c r="G50" s="407"/>
      <c r="H50" s="407"/>
      <c r="I50" s="407"/>
      <c r="J50" s="407"/>
      <c r="K50" s="407"/>
      <c r="L50" s="407"/>
      <c r="M50" s="407"/>
      <c r="N50" s="407"/>
      <c r="O50" s="407"/>
      <c r="P50" s="408"/>
      <c r="Q50" s="409"/>
      <c r="R50" s="410"/>
      <c r="S50" s="410"/>
      <c r="T50" s="410"/>
      <c r="U50" s="410"/>
      <c r="V50" s="410"/>
      <c r="W50" s="410"/>
      <c r="X50" s="411"/>
      <c r="Y50" s="406"/>
      <c r="Z50" s="407"/>
      <c r="AA50" s="407"/>
      <c r="AB50" s="408"/>
      <c r="AC50" s="406"/>
      <c r="AD50" s="407"/>
      <c r="AE50" s="407"/>
      <c r="AF50" s="408"/>
      <c r="AG50" s="406"/>
      <c r="AH50" s="407"/>
      <c r="AI50" s="407"/>
      <c r="AJ50" s="408"/>
      <c r="AK50" s="406"/>
      <c r="AL50" s="407"/>
      <c r="AM50" s="407"/>
      <c r="AN50" s="408"/>
      <c r="AO50" s="542"/>
      <c r="AP50" s="554"/>
      <c r="AQ50" s="586"/>
      <c r="AR50" s="588"/>
      <c r="AS50" s="590"/>
      <c r="BE50"/>
    </row>
    <row r="51" spans="2:57" ht="31.5" hidden="1"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c r="Z51" s="413"/>
      <c r="AA51" s="413"/>
      <c r="AB51" s="414"/>
      <c r="AC51" s="412"/>
      <c r="AD51" s="413"/>
      <c r="AE51" s="413"/>
      <c r="AF51" s="414"/>
      <c r="AG51" s="412"/>
      <c r="AH51" s="413"/>
      <c r="AI51" s="413"/>
      <c r="AJ51" s="414"/>
      <c r="AK51" s="412"/>
      <c r="AL51" s="413"/>
      <c r="AM51" s="413"/>
      <c r="AN51" s="414"/>
      <c r="AO51" s="545"/>
      <c r="AP51" s="556"/>
      <c r="AQ51" s="587"/>
      <c r="AR51" s="589"/>
      <c r="AS51" s="591"/>
      <c r="BE51"/>
    </row>
    <row r="52" spans="2:57" ht="22.5" hidden="1" customHeight="1">
      <c r="B52" s="592">
        <v>20</v>
      </c>
      <c r="C52" s="532"/>
      <c r="D52" s="406"/>
      <c r="E52" s="407"/>
      <c r="F52" s="407"/>
      <c r="G52" s="407"/>
      <c r="H52" s="407"/>
      <c r="I52" s="407"/>
      <c r="J52" s="407"/>
      <c r="K52" s="407"/>
      <c r="L52" s="407"/>
      <c r="M52" s="407"/>
      <c r="N52" s="407"/>
      <c r="O52" s="407"/>
      <c r="P52" s="408"/>
      <c r="Q52" s="409"/>
      <c r="R52" s="410"/>
      <c r="S52" s="410"/>
      <c r="T52" s="410"/>
      <c r="U52" s="410"/>
      <c r="V52" s="410"/>
      <c r="W52" s="410"/>
      <c r="X52" s="411"/>
      <c r="Y52" s="406"/>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hidden="1"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hidden="1" customHeight="1">
      <c r="B54" s="592">
        <v>21</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hidden="1" customHeight="1">
      <c r="B56" s="592">
        <v>22</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31.5" hidden="1"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hidden="1" customHeight="1">
      <c r="B58" s="592">
        <v>23</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24</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25</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26</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27</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28</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29</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c r="B71" s="592"/>
      <c r="C71" s="532"/>
      <c r="D71" s="412"/>
      <c r="E71" s="413"/>
      <c r="F71" s="413"/>
      <c r="G71" s="413"/>
      <c r="H71" s="413"/>
      <c r="I71" s="413"/>
      <c r="J71" s="413"/>
      <c r="K71" s="413"/>
      <c r="L71" s="413"/>
      <c r="M71" s="413"/>
      <c r="N71" s="413"/>
      <c r="O71" s="413"/>
      <c r="P71" s="414"/>
      <c r="Q71" s="412"/>
      <c r="R71" s="413"/>
      <c r="S71" s="413"/>
      <c r="T71" s="413"/>
      <c r="U71" s="413"/>
      <c r="V71" s="413"/>
      <c r="W71" s="413"/>
      <c r="X71" s="414"/>
      <c r="Y71" s="412"/>
      <c r="Z71" s="413"/>
      <c r="AA71" s="413"/>
      <c r="AB71" s="414"/>
      <c r="AC71" s="412"/>
      <c r="AD71" s="413"/>
      <c r="AE71" s="413"/>
      <c r="AF71" s="414"/>
      <c r="AG71" s="412"/>
      <c r="AH71" s="413"/>
      <c r="AI71" s="413"/>
      <c r="AJ71" s="414"/>
      <c r="AK71" s="412"/>
      <c r="AL71" s="413"/>
      <c r="AM71" s="413"/>
      <c r="AN71" s="414"/>
      <c r="AO71" s="545"/>
      <c r="AP71" s="556"/>
      <c r="AQ71" s="587"/>
      <c r="AR71" s="589"/>
      <c r="AS71" s="591"/>
      <c r="BE71"/>
    </row>
    <row r="72" spans="2:57" ht="22.5" hidden="1" customHeight="1">
      <c r="B72" s="592">
        <v>30</v>
      </c>
      <c r="C72" s="532"/>
      <c r="D72" s="406"/>
      <c r="E72" s="407"/>
      <c r="F72" s="407"/>
      <c r="G72" s="407"/>
      <c r="H72" s="407"/>
      <c r="I72" s="407"/>
      <c r="J72" s="407"/>
      <c r="K72" s="407"/>
      <c r="L72" s="407"/>
      <c r="M72" s="407"/>
      <c r="N72" s="407"/>
      <c r="O72" s="407"/>
      <c r="P72" s="408"/>
      <c r="Q72" s="409"/>
      <c r="R72" s="410"/>
      <c r="S72" s="410"/>
      <c r="T72" s="410"/>
      <c r="U72" s="410"/>
      <c r="V72" s="410"/>
      <c r="W72" s="410"/>
      <c r="X72" s="411"/>
      <c r="Y72" s="406"/>
      <c r="Z72" s="407"/>
      <c r="AA72" s="407"/>
      <c r="AB72" s="408"/>
      <c r="AC72" s="406"/>
      <c r="AD72" s="407"/>
      <c r="AE72" s="407"/>
      <c r="AF72" s="408"/>
      <c r="AG72" s="406"/>
      <c r="AH72" s="407"/>
      <c r="AI72" s="407"/>
      <c r="AJ72" s="408"/>
      <c r="AK72" s="406"/>
      <c r="AL72" s="407"/>
      <c r="AM72" s="407"/>
      <c r="AN72" s="408"/>
      <c r="AO72" s="542"/>
      <c r="AP72" s="554"/>
      <c r="AQ72" s="586"/>
      <c r="AR72" s="588"/>
      <c r="AS72" s="590"/>
      <c r="BE72"/>
    </row>
    <row r="73" spans="2:57" ht="31.5" hidden="1" customHeight="1" thickBot="1">
      <c r="B73" s="610"/>
      <c r="C73" s="611"/>
      <c r="D73" s="581"/>
      <c r="E73" s="582"/>
      <c r="F73" s="582"/>
      <c r="G73" s="582"/>
      <c r="H73" s="582"/>
      <c r="I73" s="582"/>
      <c r="J73" s="582"/>
      <c r="K73" s="582"/>
      <c r="L73" s="582"/>
      <c r="M73" s="582"/>
      <c r="N73" s="582"/>
      <c r="O73" s="582"/>
      <c r="P73" s="583"/>
      <c r="Q73" s="412"/>
      <c r="R73" s="413"/>
      <c r="S73" s="413"/>
      <c r="T73" s="413"/>
      <c r="U73" s="413"/>
      <c r="V73" s="413"/>
      <c r="W73" s="413"/>
      <c r="X73" s="414"/>
      <c r="Y73" s="581"/>
      <c r="Z73" s="582"/>
      <c r="AA73" s="582"/>
      <c r="AB73" s="583"/>
      <c r="AC73" s="581"/>
      <c r="AD73" s="582"/>
      <c r="AE73" s="582"/>
      <c r="AF73" s="583"/>
      <c r="AG73" s="581"/>
      <c r="AH73" s="582"/>
      <c r="AI73" s="582"/>
      <c r="AJ73" s="583"/>
      <c r="AK73" s="581"/>
      <c r="AL73" s="582"/>
      <c r="AM73" s="582"/>
      <c r="AN73" s="583"/>
      <c r="AO73" s="481"/>
      <c r="AP73" s="606"/>
      <c r="AQ73" s="607"/>
      <c r="AR73" s="608"/>
      <c r="AS73" s="609"/>
      <c r="BE73"/>
    </row>
    <row r="74" spans="2:57" ht="46.5" customHeight="1" thickBot="1">
      <c r="B74" s="612" t="s">
        <v>33</v>
      </c>
      <c r="C74" s="613"/>
      <c r="D74" s="613"/>
      <c r="E74" s="614"/>
      <c r="F74" s="615" t="s">
        <v>2</v>
      </c>
      <c r="G74" s="613"/>
      <c r="H74" s="613"/>
      <c r="I74" s="613"/>
      <c r="J74" s="613"/>
      <c r="K74" s="613"/>
      <c r="L74" s="613"/>
      <c r="M74" s="613"/>
      <c r="N74" s="613"/>
      <c r="O74" s="613"/>
      <c r="P74" s="613"/>
      <c r="Q74" s="613"/>
      <c r="R74" s="613"/>
      <c r="S74" s="613"/>
      <c r="T74" s="613"/>
      <c r="U74" s="614"/>
      <c r="V74" s="615" t="s">
        <v>3</v>
      </c>
      <c r="W74" s="613"/>
      <c r="X74" s="614"/>
      <c r="Y74" s="615" t="s">
        <v>34</v>
      </c>
      <c r="Z74" s="613"/>
      <c r="AA74" s="614"/>
      <c r="AB74" s="615" t="s">
        <v>35</v>
      </c>
      <c r="AC74" s="613"/>
      <c r="AD74" s="613"/>
      <c r="AE74" s="613"/>
      <c r="AF74" s="613"/>
      <c r="AG74" s="613"/>
      <c r="AH74" s="613"/>
      <c r="AI74" s="613"/>
      <c r="AJ74" s="613"/>
      <c r="AK74" s="613"/>
      <c r="AL74" s="613"/>
      <c r="AM74" s="613"/>
      <c r="AN74" s="613"/>
      <c r="AO74" s="613"/>
      <c r="AP74" s="613"/>
      <c r="AQ74" s="613"/>
      <c r="AR74" s="613"/>
      <c r="AS74" s="616"/>
      <c r="BE74"/>
    </row>
    <row r="75" spans="2:57" ht="46.5" customHeight="1">
      <c r="B75" s="617"/>
      <c r="C75" s="618"/>
      <c r="D75" s="618"/>
      <c r="E75" s="619"/>
      <c r="F75" s="620"/>
      <c r="G75" s="618"/>
      <c r="H75" s="618"/>
      <c r="I75" s="618"/>
      <c r="J75" s="618"/>
      <c r="K75" s="618"/>
      <c r="L75" s="618"/>
      <c r="M75" s="618"/>
      <c r="N75" s="618"/>
      <c r="O75" s="618"/>
      <c r="P75" s="618"/>
      <c r="Q75" s="618"/>
      <c r="R75" s="618"/>
      <c r="S75" s="618"/>
      <c r="T75" s="618"/>
      <c r="U75" s="619"/>
      <c r="V75" s="620"/>
      <c r="W75" s="618"/>
      <c r="X75" s="619"/>
      <c r="Y75" s="620"/>
      <c r="Z75" s="618"/>
      <c r="AA75" s="619"/>
      <c r="AB75" s="620"/>
      <c r="AC75" s="618"/>
      <c r="AD75" s="618"/>
      <c r="AE75" s="618"/>
      <c r="AF75" s="618"/>
      <c r="AG75" s="618"/>
      <c r="AH75" s="618"/>
      <c r="AI75" s="618"/>
      <c r="AJ75" s="618"/>
      <c r="AK75" s="618"/>
      <c r="AL75" s="618"/>
      <c r="AM75" s="618"/>
      <c r="AN75" s="618"/>
      <c r="AO75" s="618"/>
      <c r="AP75" s="618"/>
      <c r="AQ75" s="618"/>
      <c r="AR75" s="618"/>
      <c r="AS75" s="621"/>
      <c r="BE75"/>
    </row>
    <row r="76" spans="2:57" ht="46.5" customHeight="1">
      <c r="B76" s="622"/>
      <c r="C76" s="623"/>
      <c r="D76" s="623"/>
      <c r="E76" s="624"/>
      <c r="F76" s="625"/>
      <c r="G76" s="623"/>
      <c r="H76" s="623"/>
      <c r="I76" s="623"/>
      <c r="J76" s="623"/>
      <c r="K76" s="623"/>
      <c r="L76" s="623"/>
      <c r="M76" s="623"/>
      <c r="N76" s="623"/>
      <c r="O76" s="623"/>
      <c r="P76" s="623"/>
      <c r="Q76" s="623"/>
      <c r="R76" s="623"/>
      <c r="S76" s="623"/>
      <c r="T76" s="623"/>
      <c r="U76" s="624"/>
      <c r="V76" s="625"/>
      <c r="W76" s="623"/>
      <c r="X76" s="624"/>
      <c r="Y76" s="625"/>
      <c r="Z76" s="623"/>
      <c r="AA76" s="624"/>
      <c r="AB76" s="625"/>
      <c r="AC76" s="623"/>
      <c r="AD76" s="623"/>
      <c r="AE76" s="623"/>
      <c r="AF76" s="623"/>
      <c r="AG76" s="623"/>
      <c r="AH76" s="623"/>
      <c r="AI76" s="623"/>
      <c r="AJ76" s="623"/>
      <c r="AK76" s="623"/>
      <c r="AL76" s="623"/>
      <c r="AM76" s="623"/>
      <c r="AN76" s="623"/>
      <c r="AO76" s="623"/>
      <c r="AP76" s="623"/>
      <c r="AQ76" s="623"/>
      <c r="AR76" s="623"/>
      <c r="AS76" s="626"/>
      <c r="BE76"/>
    </row>
    <row r="77" spans="2:57" ht="46.5" hidden="1" customHeight="1">
      <c r="B77" s="622"/>
      <c r="C77" s="623"/>
      <c r="D77" s="623"/>
      <c r="E77" s="624"/>
      <c r="F77" s="625"/>
      <c r="G77" s="623"/>
      <c r="H77" s="623"/>
      <c r="I77" s="623"/>
      <c r="J77" s="623"/>
      <c r="K77" s="623"/>
      <c r="L77" s="623"/>
      <c r="M77" s="623"/>
      <c r="N77" s="623"/>
      <c r="O77" s="623"/>
      <c r="P77" s="623"/>
      <c r="Q77" s="623"/>
      <c r="R77" s="623"/>
      <c r="S77" s="623"/>
      <c r="T77" s="623"/>
      <c r="U77" s="624"/>
      <c r="V77" s="625"/>
      <c r="W77" s="623"/>
      <c r="X77" s="624"/>
      <c r="Y77" s="625"/>
      <c r="Z77" s="623"/>
      <c r="AA77" s="624"/>
      <c r="AB77" s="625"/>
      <c r="AC77" s="623"/>
      <c r="AD77" s="623"/>
      <c r="AE77" s="623"/>
      <c r="AF77" s="623"/>
      <c r="AG77" s="623"/>
      <c r="AH77" s="623"/>
      <c r="AI77" s="623"/>
      <c r="AJ77" s="623"/>
      <c r="AK77" s="623"/>
      <c r="AL77" s="623"/>
      <c r="AM77" s="623"/>
      <c r="AN77" s="623"/>
      <c r="AO77" s="623"/>
      <c r="AP77" s="623"/>
      <c r="AQ77" s="623"/>
      <c r="AR77" s="623"/>
      <c r="AS77" s="626"/>
      <c r="BE77"/>
    </row>
    <row r="78" spans="2:57" ht="46.5" hidden="1" customHeight="1">
      <c r="B78" s="622"/>
      <c r="C78" s="623"/>
      <c r="D78" s="623"/>
      <c r="E78" s="624"/>
      <c r="F78" s="625"/>
      <c r="G78" s="623"/>
      <c r="H78" s="623"/>
      <c r="I78" s="623"/>
      <c r="J78" s="623"/>
      <c r="K78" s="623"/>
      <c r="L78" s="623"/>
      <c r="M78" s="623"/>
      <c r="N78" s="623"/>
      <c r="O78" s="623"/>
      <c r="P78" s="623"/>
      <c r="Q78" s="623"/>
      <c r="R78" s="623"/>
      <c r="S78" s="623"/>
      <c r="T78" s="623"/>
      <c r="U78" s="624"/>
      <c r="V78" s="625"/>
      <c r="W78" s="623"/>
      <c r="X78" s="624"/>
      <c r="Y78" s="625"/>
      <c r="Z78" s="623"/>
      <c r="AA78" s="624"/>
      <c r="AB78" s="625"/>
      <c r="AC78" s="623"/>
      <c r="AD78" s="623"/>
      <c r="AE78" s="623"/>
      <c r="AF78" s="623"/>
      <c r="AG78" s="623"/>
      <c r="AH78" s="623"/>
      <c r="AI78" s="623"/>
      <c r="AJ78" s="623"/>
      <c r="AK78" s="623"/>
      <c r="AL78" s="623"/>
      <c r="AM78" s="623"/>
      <c r="AN78" s="623"/>
      <c r="AO78" s="623"/>
      <c r="AP78" s="623"/>
      <c r="AQ78" s="623"/>
      <c r="AR78" s="623"/>
      <c r="AS78" s="626"/>
      <c r="BE78"/>
    </row>
    <row r="79" spans="2:57" ht="46.5" customHeight="1">
      <c r="B79" s="622"/>
      <c r="C79" s="623"/>
      <c r="D79" s="623"/>
      <c r="E79" s="624"/>
      <c r="F79" s="625"/>
      <c r="G79" s="623"/>
      <c r="H79" s="623"/>
      <c r="I79" s="623"/>
      <c r="J79" s="623"/>
      <c r="K79" s="623"/>
      <c r="L79" s="623"/>
      <c r="M79" s="623"/>
      <c r="N79" s="623"/>
      <c r="O79" s="623"/>
      <c r="P79" s="623"/>
      <c r="Q79" s="623"/>
      <c r="R79" s="623"/>
      <c r="S79" s="623"/>
      <c r="T79" s="623"/>
      <c r="U79" s="624"/>
      <c r="V79" s="625"/>
      <c r="W79" s="623"/>
      <c r="X79" s="624"/>
      <c r="Y79" s="625"/>
      <c r="Z79" s="623"/>
      <c r="AA79" s="624"/>
      <c r="AB79" s="625"/>
      <c r="AC79" s="623"/>
      <c r="AD79" s="623"/>
      <c r="AE79" s="623"/>
      <c r="AF79" s="623"/>
      <c r="AG79" s="623"/>
      <c r="AH79" s="623"/>
      <c r="AI79" s="623"/>
      <c r="AJ79" s="623"/>
      <c r="AK79" s="623"/>
      <c r="AL79" s="623"/>
      <c r="AM79" s="623"/>
      <c r="AN79" s="623"/>
      <c r="AO79" s="623"/>
      <c r="AP79" s="623"/>
      <c r="AQ79" s="623"/>
      <c r="AR79" s="623"/>
      <c r="AS79" s="626"/>
      <c r="BE79"/>
    </row>
    <row r="80" spans="2:57" ht="46.5" customHeight="1" thickBot="1">
      <c r="B80" s="622"/>
      <c r="C80" s="623"/>
      <c r="D80" s="623"/>
      <c r="E80" s="624"/>
      <c r="F80" s="625"/>
      <c r="G80" s="623"/>
      <c r="H80" s="623"/>
      <c r="I80" s="623"/>
      <c r="J80" s="623"/>
      <c r="K80" s="623"/>
      <c r="L80" s="623"/>
      <c r="M80" s="623"/>
      <c r="N80" s="623"/>
      <c r="O80" s="623"/>
      <c r="P80" s="623"/>
      <c r="Q80" s="623"/>
      <c r="R80" s="623"/>
      <c r="S80" s="623"/>
      <c r="T80" s="623"/>
      <c r="U80" s="624"/>
      <c r="V80" s="625"/>
      <c r="W80" s="623"/>
      <c r="X80" s="624"/>
      <c r="Y80" s="625"/>
      <c r="Z80" s="623"/>
      <c r="AA80" s="624"/>
      <c r="AB80" s="625"/>
      <c r="AC80" s="623"/>
      <c r="AD80" s="623"/>
      <c r="AE80" s="623"/>
      <c r="AF80" s="623"/>
      <c r="AG80" s="623"/>
      <c r="AH80" s="623"/>
      <c r="AI80" s="623"/>
      <c r="AJ80" s="623"/>
      <c r="AK80" s="623"/>
      <c r="AL80" s="623"/>
      <c r="AM80" s="623"/>
      <c r="AN80" s="623"/>
      <c r="AO80" s="623"/>
      <c r="AP80" s="623"/>
      <c r="AQ80" s="623"/>
      <c r="AR80" s="623"/>
      <c r="AS80" s="626"/>
      <c r="BE80"/>
    </row>
    <row r="81" spans="2:57" ht="46.5" customHeight="1">
      <c r="B81" s="612" t="s">
        <v>36</v>
      </c>
      <c r="C81" s="613"/>
      <c r="D81" s="613"/>
      <c r="E81" s="613"/>
      <c r="F81" s="613"/>
      <c r="G81" s="613"/>
      <c r="H81" s="613"/>
      <c r="I81" s="613"/>
      <c r="J81" s="613"/>
      <c r="K81" s="613"/>
      <c r="L81" s="613"/>
      <c r="M81" s="613"/>
      <c r="N81" s="613"/>
      <c r="O81" s="613"/>
      <c r="P81" s="613"/>
      <c r="Q81" s="613"/>
      <c r="R81" s="613"/>
      <c r="S81" s="613"/>
      <c r="T81" s="613"/>
      <c r="U81" s="613"/>
      <c r="V81" s="613"/>
      <c r="W81" s="613"/>
      <c r="X81" s="613"/>
      <c r="Y81" s="613"/>
      <c r="Z81" s="613"/>
      <c r="AA81" s="613"/>
      <c r="AB81" s="613"/>
      <c r="AC81" s="613"/>
      <c r="AD81" s="613"/>
      <c r="AE81" s="613"/>
      <c r="AF81" s="613"/>
      <c r="AG81" s="613"/>
      <c r="AH81" s="613"/>
      <c r="AI81" s="613"/>
      <c r="AJ81" s="613"/>
      <c r="AK81" s="613"/>
      <c r="AL81" s="613"/>
      <c r="AM81" s="613"/>
      <c r="AN81" s="613"/>
      <c r="AO81" s="613"/>
      <c r="AP81" s="613"/>
      <c r="AQ81" s="613"/>
      <c r="AR81" s="613"/>
      <c r="AS81" s="616"/>
      <c r="BE81"/>
    </row>
    <row r="82" spans="2:57" ht="141" customHeight="1" thickBot="1">
      <c r="B82" s="630"/>
      <c r="C82" s="631"/>
      <c r="D82" s="631"/>
      <c r="E82" s="631"/>
      <c r="F82" s="631"/>
      <c r="G82" s="631"/>
      <c r="H82" s="631"/>
      <c r="I82" s="631"/>
      <c r="J82" s="631"/>
      <c r="K82" s="631"/>
      <c r="L82" s="631"/>
      <c r="M82" s="631"/>
      <c r="N82" s="631"/>
      <c r="O82" s="631"/>
      <c r="P82" s="631"/>
      <c r="Q82" s="631"/>
      <c r="R82" s="631"/>
      <c r="S82" s="631"/>
      <c r="T82" s="631"/>
      <c r="U82" s="631"/>
      <c r="V82" s="631"/>
      <c r="W82" s="631"/>
      <c r="X82" s="631"/>
      <c r="Y82" s="631"/>
      <c r="Z82" s="631"/>
      <c r="AA82" s="631"/>
      <c r="AB82" s="631"/>
      <c r="AC82" s="631"/>
      <c r="AD82" s="631"/>
      <c r="AE82" s="631"/>
      <c r="AF82" s="631"/>
      <c r="AG82" s="631"/>
      <c r="AH82" s="631"/>
      <c r="AI82" s="631"/>
      <c r="AJ82" s="631"/>
      <c r="AK82" s="631"/>
      <c r="AL82" s="631"/>
      <c r="AM82" s="631"/>
      <c r="AN82" s="631"/>
      <c r="AO82" s="631"/>
      <c r="AP82" s="631"/>
      <c r="AQ82" s="631"/>
      <c r="AR82" s="631"/>
      <c r="AS82" s="632"/>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88" t="s">
        <v>44</v>
      </c>
      <c r="D84" s="386"/>
      <c r="E84" s="386"/>
      <c r="F84" s="386"/>
      <c r="G84" s="386"/>
      <c r="H84" s="386"/>
      <c r="I84" s="386"/>
      <c r="J84" s="386"/>
      <c r="K84" s="386"/>
      <c r="L84" s="386"/>
      <c r="M84" s="386"/>
      <c r="N84" s="386"/>
      <c r="O84" s="386"/>
      <c r="P84" s="386"/>
      <c r="Q84" s="386"/>
      <c r="R84" s="386"/>
      <c r="S84" s="386"/>
      <c r="T84" s="386"/>
      <c r="U84" s="386"/>
      <c r="V84" s="386"/>
      <c r="W84" s="387"/>
      <c r="X84" s="406" t="s">
        <v>1706</v>
      </c>
      <c r="Y84" s="407"/>
      <c r="Z84" s="407"/>
      <c r="AA84" s="407"/>
      <c r="AB84" s="407"/>
      <c r="AC84" s="407"/>
      <c r="AD84" s="407"/>
      <c r="AE84" s="407"/>
      <c r="AF84" s="407"/>
      <c r="AG84" s="407"/>
      <c r="AH84" s="407"/>
      <c r="AI84" s="407"/>
      <c r="AJ84" s="407"/>
      <c r="AK84" s="407"/>
      <c r="AL84" s="407"/>
      <c r="AM84" s="407"/>
      <c r="AN84" s="407"/>
      <c r="AO84" s="407"/>
      <c r="AP84" s="407"/>
      <c r="AQ84" s="407"/>
      <c r="AR84" s="408"/>
      <c r="AS84" s="8"/>
      <c r="BE84"/>
    </row>
    <row r="85" spans="2:57" ht="46.5" customHeight="1">
      <c r="B85" s="10"/>
      <c r="C85" s="473" t="s">
        <v>40</v>
      </c>
      <c r="D85" s="438"/>
      <c r="E85" s="438"/>
      <c r="F85" s="438"/>
      <c r="G85" s="438"/>
      <c r="H85" s="438"/>
      <c r="I85" s="449"/>
      <c r="J85" s="473" t="s">
        <v>41</v>
      </c>
      <c r="K85" s="438"/>
      <c r="L85" s="438"/>
      <c r="M85" s="438"/>
      <c r="N85" s="438"/>
      <c r="O85" s="438"/>
      <c r="P85" s="449"/>
      <c r="Q85" s="473" t="s">
        <v>42</v>
      </c>
      <c r="R85" s="438"/>
      <c r="S85" s="438"/>
      <c r="T85" s="438"/>
      <c r="U85" s="438"/>
      <c r="V85" s="438"/>
      <c r="W85" s="449"/>
      <c r="X85" s="473" t="s">
        <v>40</v>
      </c>
      <c r="Y85" s="438"/>
      <c r="Z85" s="438"/>
      <c r="AA85" s="438"/>
      <c r="AB85" s="438"/>
      <c r="AC85" s="438"/>
      <c r="AD85" s="449"/>
      <c r="AE85" s="473" t="s">
        <v>41</v>
      </c>
      <c r="AF85" s="438"/>
      <c r="AG85" s="438"/>
      <c r="AH85" s="438"/>
      <c r="AI85" s="438"/>
      <c r="AJ85" s="438"/>
      <c r="AK85" s="449"/>
      <c r="AL85" s="473" t="s">
        <v>42</v>
      </c>
      <c r="AM85" s="438"/>
      <c r="AN85" s="438"/>
      <c r="AO85" s="438"/>
      <c r="AP85" s="438"/>
      <c r="AQ85" s="438"/>
      <c r="AR85" s="449"/>
      <c r="AS85" s="11"/>
      <c r="BE85"/>
    </row>
    <row r="86" spans="2:57" ht="46.5" customHeight="1">
      <c r="B86" s="10"/>
      <c r="C86" s="517" t="str">
        <f>'Lot Register'!$U$13</f>
        <v>Jan van Wyk</v>
      </c>
      <c r="D86" s="518"/>
      <c r="E86" s="518"/>
      <c r="F86" s="518"/>
      <c r="G86" s="518"/>
      <c r="H86" s="518"/>
      <c r="I86" s="519"/>
      <c r="J86" s="517"/>
      <c r="K86" s="518"/>
      <c r="L86" s="518"/>
      <c r="M86" s="518"/>
      <c r="N86" s="518"/>
      <c r="O86" s="518"/>
      <c r="P86" s="519"/>
      <c r="Q86" s="520"/>
      <c r="R86" s="521"/>
      <c r="S86" s="521"/>
      <c r="T86" s="521"/>
      <c r="U86" s="521"/>
      <c r="V86" s="521"/>
      <c r="W86" s="522"/>
      <c r="X86" s="517" t="str">
        <f>'Lot Register'!$U$12</f>
        <v>TBA</v>
      </c>
      <c r="Y86" s="518"/>
      <c r="Z86" s="518"/>
      <c r="AA86" s="518"/>
      <c r="AB86" s="518"/>
      <c r="AC86" s="518"/>
      <c r="AD86" s="519"/>
      <c r="AE86" s="517"/>
      <c r="AF86" s="518"/>
      <c r="AG86" s="518"/>
      <c r="AH86" s="518"/>
      <c r="AI86" s="518"/>
      <c r="AJ86" s="518"/>
      <c r="AK86" s="519"/>
      <c r="AL86" s="520"/>
      <c r="AM86" s="521"/>
      <c r="AN86" s="521"/>
      <c r="AO86" s="521"/>
      <c r="AP86" s="521"/>
      <c r="AQ86" s="521"/>
      <c r="AR86" s="522"/>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50">
    <mergeCell ref="J4:Z5"/>
    <mergeCell ref="AA4:AE4"/>
    <mergeCell ref="AF4:AI4"/>
    <mergeCell ref="AJ4:AS7"/>
    <mergeCell ref="AA5:AE5"/>
    <mergeCell ref="AF5:AI5"/>
    <mergeCell ref="J6:L7"/>
    <mergeCell ref="M6:P9"/>
    <mergeCell ref="Q6:AE9"/>
    <mergeCell ref="AF6:AI6"/>
    <mergeCell ref="AN8:AS11"/>
    <mergeCell ref="AF9:AI9"/>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AK18:AN19"/>
    <mergeCell ref="AO18:AP19"/>
    <mergeCell ref="AQ18:AQ19"/>
    <mergeCell ref="AR18:AR19"/>
    <mergeCell ref="AS18:AS19"/>
    <mergeCell ref="Y19:AB19"/>
    <mergeCell ref="B18:C19"/>
    <mergeCell ref="D18:P19"/>
    <mergeCell ref="Q18:X19"/>
    <mergeCell ref="Y18:AB18"/>
    <mergeCell ref="AC18:AF19"/>
    <mergeCell ref="AG18:AJ19"/>
    <mergeCell ref="AK20:AN21"/>
    <mergeCell ref="AO20:AP21"/>
    <mergeCell ref="AQ20:AQ21"/>
    <mergeCell ref="AR20:AR21"/>
    <mergeCell ref="AS20:AS21"/>
    <mergeCell ref="Y21:AB21"/>
    <mergeCell ref="B20:C21"/>
    <mergeCell ref="D20:P21"/>
    <mergeCell ref="Q20:X21"/>
    <mergeCell ref="Y20:AB20"/>
    <mergeCell ref="AC20:AF21"/>
    <mergeCell ref="AG20:AJ21"/>
    <mergeCell ref="AK22:AN23"/>
    <mergeCell ref="AO22:AP23"/>
    <mergeCell ref="AQ22:AQ23"/>
    <mergeCell ref="AR22:AR23"/>
    <mergeCell ref="AS22:AS23"/>
    <mergeCell ref="Y23:AB23"/>
    <mergeCell ref="B22:C23"/>
    <mergeCell ref="D22:P23"/>
    <mergeCell ref="Q22:X23"/>
    <mergeCell ref="Y22:AB22"/>
    <mergeCell ref="AC22:AF23"/>
    <mergeCell ref="AG22:AJ23"/>
    <mergeCell ref="AK24:AN25"/>
    <mergeCell ref="AO24:AP25"/>
    <mergeCell ref="AQ24:AQ25"/>
    <mergeCell ref="AR24:AR25"/>
    <mergeCell ref="AS24:AS25"/>
    <mergeCell ref="Y25:AB25"/>
    <mergeCell ref="B24:C25"/>
    <mergeCell ref="D24:P25"/>
    <mergeCell ref="Q24:X25"/>
    <mergeCell ref="Y24:AB24"/>
    <mergeCell ref="AC24:AF25"/>
    <mergeCell ref="AG24:AJ25"/>
    <mergeCell ref="AK26:AN27"/>
    <mergeCell ref="AO26:AP27"/>
    <mergeCell ref="AQ26:AQ27"/>
    <mergeCell ref="AR26:AR27"/>
    <mergeCell ref="AS26:AS27"/>
    <mergeCell ref="Y27:AB27"/>
    <mergeCell ref="B26:C27"/>
    <mergeCell ref="D26:P27"/>
    <mergeCell ref="Q26:X27"/>
    <mergeCell ref="Y26:AB26"/>
    <mergeCell ref="AC26:AF27"/>
    <mergeCell ref="AG26:AJ27"/>
    <mergeCell ref="AK28:AN29"/>
    <mergeCell ref="AO28:AP29"/>
    <mergeCell ref="AQ28:AQ29"/>
    <mergeCell ref="AR28:AR29"/>
    <mergeCell ref="AS28:AS29"/>
    <mergeCell ref="Y29:AB29"/>
    <mergeCell ref="B28:C29"/>
    <mergeCell ref="D28:P29"/>
    <mergeCell ref="Q28:X29"/>
    <mergeCell ref="Y28:AB28"/>
    <mergeCell ref="AC28:AF29"/>
    <mergeCell ref="AG28:AJ29"/>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s>
  <conditionalFormatting sqref="AF11">
    <cfRule type="expression" dxfId="1423" priority="10">
      <formula>$V11="y"</formula>
    </cfRule>
    <cfRule type="expression" dxfId="1422" priority="11">
      <formula>$T11="y"</formula>
    </cfRule>
  </conditionalFormatting>
  <conditionalFormatting sqref="AF7">
    <cfRule type="expression" dxfId="1421" priority="14">
      <formula>$V7="y"</formula>
    </cfRule>
    <cfRule type="expression" dxfId="1420" priority="15">
      <formula>$T7="y"</formula>
    </cfRule>
  </conditionalFormatting>
  <conditionalFormatting sqref="AF9">
    <cfRule type="expression" dxfId="1419" priority="12">
      <formula>$V9="y"</formula>
    </cfRule>
    <cfRule type="expression" dxfId="1418" priority="13">
      <formula>$T9="y"</formula>
    </cfRule>
  </conditionalFormatting>
  <conditionalFormatting sqref="Y14:AB73">
    <cfRule type="expression" dxfId="1417" priority="9">
      <formula>OR(ISNUMBER(SEARCH("Hold Point",Y14)),ISNUMBER(SEARCH("Witness Point",Y14)))</formula>
    </cfRule>
  </conditionalFormatting>
  <conditionalFormatting sqref="AK14:AN73">
    <cfRule type="expression" dxfId="1416" priority="8">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69">
    <pageSetUpPr fitToPage="1"/>
  </sheetPr>
  <dimension ref="A1:BR98"/>
  <sheetViews>
    <sheetView topLeftCell="A3" zoomScale="80" zoomScaleNormal="80" workbookViewId="0">
      <selection activeCell="Q16" sqref="Q16:X17"/>
    </sheetView>
  </sheetViews>
  <sheetFormatPr defaultColWidth="9.140625" defaultRowHeight="15"/>
  <cols>
    <col min="2" max="9" width="3.5703125" customWidth="1"/>
    <col min="10" max="11" width="3.42578125" customWidth="1"/>
    <col min="12" max="12" width="6.2851562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Concrete - Hand Placed - Exposed Agg &amp; TGSI's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Concrete - Hand Placed - Exposed Agg &amp; TGSI's</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715" t="str">
        <f>'Lot Register'!$F$13</f>
        <v>A23 069</v>
      </c>
      <c r="AG4" s="715"/>
      <c r="AH4" s="715"/>
      <c r="AI4" s="716"/>
      <c r="AJ4" s="441" t="s">
        <v>28</v>
      </c>
      <c r="AK4" s="442"/>
      <c r="AL4" s="442"/>
      <c r="AM4" s="442"/>
      <c r="AN4" s="442"/>
      <c r="AO4" s="442"/>
      <c r="AP4" s="442"/>
      <c r="AQ4" s="442"/>
      <c r="AR4" s="442"/>
      <c r="AS4" s="564"/>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358" t="str">
        <f>'Lot Register'!$M$13</f>
        <v>CN22189</v>
      </c>
      <c r="AG5" s="358"/>
      <c r="AH5" s="358"/>
      <c r="AI5" s="717"/>
      <c r="AJ5" s="533"/>
      <c r="AK5" s="534"/>
      <c r="AL5" s="534"/>
      <c r="AM5" s="534"/>
      <c r="AN5" s="534"/>
      <c r="AO5" s="534"/>
      <c r="AP5" s="534"/>
      <c r="AQ5" s="534"/>
      <c r="AR5" s="534"/>
      <c r="AS5" s="565"/>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533"/>
      <c r="AK6" s="534"/>
      <c r="AL6" s="534"/>
      <c r="AM6" s="534"/>
      <c r="AN6" s="534"/>
      <c r="AO6" s="534"/>
      <c r="AP6" s="534"/>
      <c r="AQ6" s="534"/>
      <c r="AR6" s="534"/>
      <c r="AS6" s="565"/>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Register'!$J$2), "", 'Lot Register'!$J$2)</f>
        <v>45343</v>
      </c>
      <c r="AG7" s="469"/>
      <c r="AH7" s="469"/>
      <c r="AI7" s="470"/>
      <c r="AJ7" s="533"/>
      <c r="AK7" s="534"/>
      <c r="AL7" s="534"/>
      <c r="AM7" s="534"/>
      <c r="AN7" s="534"/>
      <c r="AO7" s="534"/>
      <c r="AP7" s="534"/>
      <c r="AQ7" s="534"/>
      <c r="AR7" s="534"/>
      <c r="AS7" s="565"/>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t="s">
        <v>1090</v>
      </c>
      <c r="AK8" s="574"/>
      <c r="AL8" s="574"/>
      <c r="AM8" s="574"/>
      <c r="AN8" s="566" t="s">
        <v>1108</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Register'!$K$2), "", 'Lot Register'!$K$2)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f>IF(ISBLANK('Lot Register'!$I$2), "", 'Lot Register'!$I$2)</f>
        <v>0</v>
      </c>
      <c r="AE10" s="449"/>
      <c r="AF10" s="451" t="s">
        <v>30</v>
      </c>
      <c r="AG10" s="451"/>
      <c r="AH10" s="451"/>
      <c r="AI10" s="452"/>
      <c r="AJ10" s="573"/>
      <c r="AK10" s="574"/>
      <c r="AL10" s="574"/>
      <c r="AM10" s="574"/>
      <c r="AN10" s="566"/>
      <c r="AO10" s="566"/>
      <c r="AP10" s="566"/>
      <c r="AQ10" s="566"/>
      <c r="AR10" s="566"/>
      <c r="AS10" s="567"/>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Register'!$L$2), "", 'Lot Register'!$L$2)</f>
        <v>45343</v>
      </c>
      <c r="AG11" s="496"/>
      <c r="AH11" s="496"/>
      <c r="AI11" s="497"/>
      <c r="AJ11" s="575"/>
      <c r="AK11" s="576"/>
      <c r="AL11" s="576"/>
      <c r="AM11" s="576"/>
      <c r="AN11" s="381"/>
      <c r="AO11" s="381"/>
      <c r="AP11" s="381"/>
      <c r="AQ11" s="381"/>
      <c r="AR11" s="381"/>
      <c r="AS11" s="568"/>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c r="AH13" s="439"/>
      <c r="AI13" s="439"/>
      <c r="AJ13" s="439"/>
      <c r="AK13" s="439" t="s">
        <v>27</v>
      </c>
      <c r="AL13" s="439"/>
      <c r="AM13" s="439"/>
      <c r="AN13" s="439"/>
      <c r="AO13" s="571"/>
      <c r="AP13" s="571"/>
      <c r="AQ13" s="571"/>
      <c r="AR13" s="571"/>
      <c r="AS13" s="572"/>
      <c r="BE13"/>
    </row>
    <row r="14" spans="1:70" ht="27.75" customHeight="1">
      <c r="B14" s="553">
        <v>1</v>
      </c>
      <c r="C14" s="549"/>
      <c r="D14" s="507" t="s">
        <v>1140</v>
      </c>
      <c r="E14" s="508"/>
      <c r="F14" s="508"/>
      <c r="G14" s="508"/>
      <c r="H14" s="508"/>
      <c r="I14" s="508"/>
      <c r="J14" s="508"/>
      <c r="K14" s="508"/>
      <c r="L14" s="508"/>
      <c r="M14" s="508"/>
      <c r="N14" s="508"/>
      <c r="O14" s="508"/>
      <c r="P14" s="509"/>
      <c r="Q14" s="597" t="s">
        <v>1141</v>
      </c>
      <c r="R14" s="598"/>
      <c r="S14" s="598"/>
      <c r="T14" s="598"/>
      <c r="U14" s="598"/>
      <c r="V14" s="598"/>
      <c r="W14" s="598"/>
      <c r="X14" s="599"/>
      <c r="Y14" s="507" t="s">
        <v>85</v>
      </c>
      <c r="Z14" s="508"/>
      <c r="AA14" s="508"/>
      <c r="AB14" s="509"/>
      <c r="AC14" s="507"/>
      <c r="AD14" s="508"/>
      <c r="AE14" s="508"/>
      <c r="AF14" s="508"/>
      <c r="AG14" s="508"/>
      <c r="AH14" s="508"/>
      <c r="AI14" s="508"/>
      <c r="AJ14" s="509"/>
      <c r="AK14" s="507"/>
      <c r="AL14" s="508"/>
      <c r="AM14" s="508"/>
      <c r="AN14" s="509"/>
      <c r="AO14" s="475"/>
      <c r="AP14" s="593"/>
      <c r="AQ14" s="594"/>
      <c r="AR14" s="595"/>
      <c r="AS14" s="596"/>
      <c r="BE14"/>
    </row>
    <row r="15" spans="1:70" ht="45" customHeight="1">
      <c r="B15" s="592"/>
      <c r="C15" s="532"/>
      <c r="D15" s="412"/>
      <c r="E15" s="413"/>
      <c r="F15" s="413"/>
      <c r="G15" s="413"/>
      <c r="H15" s="413"/>
      <c r="I15" s="413"/>
      <c r="J15" s="413"/>
      <c r="K15" s="413"/>
      <c r="L15" s="413"/>
      <c r="M15" s="413"/>
      <c r="N15" s="413"/>
      <c r="O15" s="413"/>
      <c r="P15" s="414"/>
      <c r="Q15" s="600"/>
      <c r="R15" s="601"/>
      <c r="S15" s="601"/>
      <c r="T15" s="601"/>
      <c r="U15" s="601"/>
      <c r="V15" s="601"/>
      <c r="W15" s="601"/>
      <c r="X15" s="602"/>
      <c r="Y15" s="412" t="s">
        <v>1091</v>
      </c>
      <c r="Z15" s="413"/>
      <c r="AA15" s="413"/>
      <c r="AB15" s="414"/>
      <c r="AC15" s="412"/>
      <c r="AD15" s="413"/>
      <c r="AE15" s="413"/>
      <c r="AF15" s="413"/>
      <c r="AG15" s="413"/>
      <c r="AH15" s="413"/>
      <c r="AI15" s="413"/>
      <c r="AJ15" s="414"/>
      <c r="AK15" s="412"/>
      <c r="AL15" s="413"/>
      <c r="AM15" s="413"/>
      <c r="AN15" s="414"/>
      <c r="AO15" s="545"/>
      <c r="AP15" s="556"/>
      <c r="AQ15" s="587"/>
      <c r="AR15" s="589"/>
      <c r="AS15" s="591"/>
      <c r="BE15"/>
    </row>
    <row r="16" spans="1:70" ht="22.5" customHeight="1">
      <c r="B16" s="592">
        <v>2</v>
      </c>
      <c r="C16" s="532"/>
      <c r="D16" s="406" t="s">
        <v>1100</v>
      </c>
      <c r="E16" s="407"/>
      <c r="F16" s="407"/>
      <c r="G16" s="407"/>
      <c r="H16" s="407"/>
      <c r="I16" s="407"/>
      <c r="J16" s="407"/>
      <c r="K16" s="407"/>
      <c r="L16" s="407"/>
      <c r="M16" s="407"/>
      <c r="N16" s="407"/>
      <c r="O16" s="407"/>
      <c r="P16" s="408"/>
      <c r="Q16" s="409" t="s">
        <v>1099</v>
      </c>
      <c r="R16" s="410"/>
      <c r="S16" s="410"/>
      <c r="T16" s="410"/>
      <c r="U16" s="410"/>
      <c r="V16" s="410"/>
      <c r="W16" s="410"/>
      <c r="X16" s="411"/>
      <c r="Y16" s="406" t="s">
        <v>990</v>
      </c>
      <c r="Z16" s="407"/>
      <c r="AA16" s="407"/>
      <c r="AB16" s="408"/>
      <c r="AC16" s="406"/>
      <c r="AD16" s="407"/>
      <c r="AE16" s="407"/>
      <c r="AF16" s="407"/>
      <c r="AG16" s="407"/>
      <c r="AH16" s="407"/>
      <c r="AI16" s="407"/>
      <c r="AJ16" s="408"/>
      <c r="AK16" s="406"/>
      <c r="AL16" s="407"/>
      <c r="AM16" s="407"/>
      <c r="AN16" s="408"/>
      <c r="AO16" s="542"/>
      <c r="AP16" s="554"/>
      <c r="AQ16" s="586"/>
      <c r="AR16" s="588"/>
      <c r="AS16" s="590"/>
      <c r="BE16"/>
    </row>
    <row r="17" spans="2:57" ht="31.5" customHeight="1">
      <c r="B17" s="592"/>
      <c r="C17" s="532"/>
      <c r="D17" s="412"/>
      <c r="E17" s="413"/>
      <c r="F17" s="413"/>
      <c r="G17" s="413"/>
      <c r="H17" s="413"/>
      <c r="I17" s="413"/>
      <c r="J17" s="413"/>
      <c r="K17" s="413"/>
      <c r="L17" s="413"/>
      <c r="M17" s="413"/>
      <c r="N17" s="413"/>
      <c r="O17" s="413"/>
      <c r="P17" s="414"/>
      <c r="Q17" s="412"/>
      <c r="R17" s="413"/>
      <c r="S17" s="413"/>
      <c r="T17" s="413"/>
      <c r="U17" s="413"/>
      <c r="V17" s="413"/>
      <c r="W17" s="413"/>
      <c r="X17" s="414"/>
      <c r="Y17" s="412" t="s">
        <v>1094</v>
      </c>
      <c r="Z17" s="413"/>
      <c r="AA17" s="413"/>
      <c r="AB17" s="414"/>
      <c r="AC17" s="412"/>
      <c r="AD17" s="413"/>
      <c r="AE17" s="413"/>
      <c r="AF17" s="413"/>
      <c r="AG17" s="413"/>
      <c r="AH17" s="413"/>
      <c r="AI17" s="413"/>
      <c r="AJ17" s="414"/>
      <c r="AK17" s="412"/>
      <c r="AL17" s="413"/>
      <c r="AM17" s="413"/>
      <c r="AN17" s="414"/>
      <c r="AO17" s="545"/>
      <c r="AP17" s="556"/>
      <c r="AQ17" s="587"/>
      <c r="AR17" s="589"/>
      <c r="AS17" s="591"/>
      <c r="BE17"/>
    </row>
    <row r="18" spans="2:57" ht="22.5" customHeight="1">
      <c r="B18" s="592">
        <v>3</v>
      </c>
      <c r="C18" s="532"/>
      <c r="D18" s="406" t="s">
        <v>1104</v>
      </c>
      <c r="E18" s="407"/>
      <c r="F18" s="407"/>
      <c r="G18" s="407"/>
      <c r="H18" s="407"/>
      <c r="I18" s="407"/>
      <c r="J18" s="407"/>
      <c r="K18" s="407"/>
      <c r="L18" s="407"/>
      <c r="M18" s="407"/>
      <c r="N18" s="407"/>
      <c r="O18" s="407"/>
      <c r="P18" s="408"/>
      <c r="Q18" s="409" t="s">
        <v>324</v>
      </c>
      <c r="R18" s="410"/>
      <c r="S18" s="410"/>
      <c r="T18" s="410"/>
      <c r="U18" s="410"/>
      <c r="V18" s="410"/>
      <c r="W18" s="410"/>
      <c r="X18" s="411"/>
      <c r="Y18" s="406" t="s">
        <v>990</v>
      </c>
      <c r="Z18" s="407"/>
      <c r="AA18" s="407"/>
      <c r="AB18" s="408"/>
      <c r="AC18" s="406"/>
      <c r="AD18" s="407"/>
      <c r="AE18" s="407"/>
      <c r="AF18" s="407"/>
      <c r="AG18" s="407"/>
      <c r="AH18" s="407"/>
      <c r="AI18" s="407"/>
      <c r="AJ18" s="408"/>
      <c r="AK18" s="406"/>
      <c r="AL18" s="407"/>
      <c r="AM18" s="407"/>
      <c r="AN18" s="408"/>
      <c r="AO18" s="542"/>
      <c r="AP18" s="554"/>
      <c r="AQ18" s="586"/>
      <c r="AR18" s="588"/>
      <c r="AS18" s="590"/>
      <c r="BE18"/>
    </row>
    <row r="19" spans="2:57" ht="85.5" customHeight="1">
      <c r="B19" s="592"/>
      <c r="C19" s="532"/>
      <c r="D19" s="412"/>
      <c r="E19" s="413"/>
      <c r="F19" s="413"/>
      <c r="G19" s="413"/>
      <c r="H19" s="413"/>
      <c r="I19" s="413"/>
      <c r="J19" s="413"/>
      <c r="K19" s="413"/>
      <c r="L19" s="413"/>
      <c r="M19" s="413"/>
      <c r="N19" s="413"/>
      <c r="O19" s="413"/>
      <c r="P19" s="414"/>
      <c r="Q19" s="412"/>
      <c r="R19" s="413"/>
      <c r="S19" s="413"/>
      <c r="T19" s="413"/>
      <c r="U19" s="413"/>
      <c r="V19" s="413"/>
      <c r="W19" s="413"/>
      <c r="X19" s="414"/>
      <c r="Y19" s="412" t="s">
        <v>1106</v>
      </c>
      <c r="Z19" s="413"/>
      <c r="AA19" s="413"/>
      <c r="AB19" s="414"/>
      <c r="AC19" s="412"/>
      <c r="AD19" s="413"/>
      <c r="AE19" s="413"/>
      <c r="AF19" s="413"/>
      <c r="AG19" s="413"/>
      <c r="AH19" s="413"/>
      <c r="AI19" s="413"/>
      <c r="AJ19" s="414"/>
      <c r="AK19" s="412"/>
      <c r="AL19" s="413"/>
      <c r="AM19" s="413"/>
      <c r="AN19" s="414"/>
      <c r="AO19" s="545"/>
      <c r="AP19" s="556"/>
      <c r="AQ19" s="587"/>
      <c r="AR19" s="589"/>
      <c r="AS19" s="591"/>
      <c r="BE19"/>
    </row>
    <row r="20" spans="2:57" ht="22.5" customHeight="1">
      <c r="B20" s="592">
        <v>4</v>
      </c>
      <c r="C20" s="532"/>
      <c r="D20" s="406" t="s">
        <v>1105</v>
      </c>
      <c r="E20" s="407"/>
      <c r="F20" s="407"/>
      <c r="G20" s="407"/>
      <c r="H20" s="407"/>
      <c r="I20" s="407"/>
      <c r="J20" s="407"/>
      <c r="K20" s="407"/>
      <c r="L20" s="407"/>
      <c r="M20" s="407"/>
      <c r="N20" s="407"/>
      <c r="O20" s="407"/>
      <c r="P20" s="408"/>
      <c r="Q20" s="409" t="s">
        <v>1107</v>
      </c>
      <c r="R20" s="410"/>
      <c r="S20" s="410"/>
      <c r="T20" s="410"/>
      <c r="U20" s="410"/>
      <c r="V20" s="410"/>
      <c r="W20" s="410"/>
      <c r="X20" s="411"/>
      <c r="Y20" s="406" t="s">
        <v>990</v>
      </c>
      <c r="Z20" s="407"/>
      <c r="AA20" s="407"/>
      <c r="AB20" s="408"/>
      <c r="AC20" s="406"/>
      <c r="AD20" s="407"/>
      <c r="AE20" s="407"/>
      <c r="AF20" s="407"/>
      <c r="AG20" s="407"/>
      <c r="AH20" s="407"/>
      <c r="AI20" s="407"/>
      <c r="AJ20" s="408"/>
      <c r="AK20" s="406"/>
      <c r="AL20" s="407"/>
      <c r="AM20" s="407"/>
      <c r="AN20" s="408"/>
      <c r="AO20" s="542"/>
      <c r="AP20" s="554"/>
      <c r="AQ20" s="586"/>
      <c r="AR20" s="588"/>
      <c r="AS20" s="590"/>
      <c r="BE20"/>
    </row>
    <row r="21" spans="2:57" ht="85.5" customHeight="1">
      <c r="B21" s="592"/>
      <c r="C21" s="532"/>
      <c r="D21" s="412"/>
      <c r="E21" s="413"/>
      <c r="F21" s="413"/>
      <c r="G21" s="413"/>
      <c r="H21" s="413"/>
      <c r="I21" s="413"/>
      <c r="J21" s="413"/>
      <c r="K21" s="413"/>
      <c r="L21" s="413"/>
      <c r="M21" s="413"/>
      <c r="N21" s="413"/>
      <c r="O21" s="413"/>
      <c r="P21" s="414"/>
      <c r="Q21" s="412"/>
      <c r="R21" s="413"/>
      <c r="S21" s="413"/>
      <c r="T21" s="413"/>
      <c r="U21" s="413"/>
      <c r="V21" s="413"/>
      <c r="W21" s="413"/>
      <c r="X21" s="414"/>
      <c r="Y21" s="412" t="s">
        <v>1106</v>
      </c>
      <c r="Z21" s="413"/>
      <c r="AA21" s="413"/>
      <c r="AB21" s="414"/>
      <c r="AC21" s="412"/>
      <c r="AD21" s="413"/>
      <c r="AE21" s="413"/>
      <c r="AF21" s="413"/>
      <c r="AG21" s="413"/>
      <c r="AH21" s="413"/>
      <c r="AI21" s="413"/>
      <c r="AJ21" s="414"/>
      <c r="AK21" s="412"/>
      <c r="AL21" s="413"/>
      <c r="AM21" s="413"/>
      <c r="AN21" s="414"/>
      <c r="AO21" s="545"/>
      <c r="AP21" s="556"/>
      <c r="AQ21" s="587"/>
      <c r="AR21" s="589"/>
      <c r="AS21" s="591"/>
      <c r="BE21"/>
    </row>
    <row r="22" spans="2:57" ht="22.5" customHeight="1">
      <c r="B22" s="592">
        <v>5</v>
      </c>
      <c r="C22" s="532"/>
      <c r="D22" s="406" t="s">
        <v>1103</v>
      </c>
      <c r="E22" s="407"/>
      <c r="F22" s="407"/>
      <c r="G22" s="407"/>
      <c r="H22" s="407"/>
      <c r="I22" s="407"/>
      <c r="J22" s="407"/>
      <c r="K22" s="407"/>
      <c r="L22" s="407"/>
      <c r="M22" s="407"/>
      <c r="N22" s="407"/>
      <c r="O22" s="407"/>
      <c r="P22" s="408"/>
      <c r="Q22" s="409" t="s">
        <v>91</v>
      </c>
      <c r="R22" s="410"/>
      <c r="S22" s="410"/>
      <c r="T22" s="410"/>
      <c r="U22" s="410"/>
      <c r="V22" s="410"/>
      <c r="W22" s="410"/>
      <c r="X22" s="411"/>
      <c r="Y22" s="406" t="s">
        <v>990</v>
      </c>
      <c r="Z22" s="407"/>
      <c r="AA22" s="407"/>
      <c r="AB22" s="408"/>
      <c r="AC22" s="406"/>
      <c r="AD22" s="407"/>
      <c r="AE22" s="407"/>
      <c r="AF22" s="407"/>
      <c r="AG22" s="407"/>
      <c r="AH22" s="407"/>
      <c r="AI22" s="407"/>
      <c r="AJ22" s="408"/>
      <c r="AK22" s="406"/>
      <c r="AL22" s="407"/>
      <c r="AM22" s="407"/>
      <c r="AN22" s="408"/>
      <c r="AO22" s="542"/>
      <c r="AP22" s="554"/>
      <c r="AQ22" s="586"/>
      <c r="AR22" s="588"/>
      <c r="AS22" s="590"/>
      <c r="BE22"/>
    </row>
    <row r="23" spans="2:57" ht="33.75" customHeight="1">
      <c r="B23" s="592"/>
      <c r="C23" s="532"/>
      <c r="D23" s="412"/>
      <c r="E23" s="413"/>
      <c r="F23" s="413"/>
      <c r="G23" s="413"/>
      <c r="H23" s="413"/>
      <c r="I23" s="413"/>
      <c r="J23" s="413"/>
      <c r="K23" s="413"/>
      <c r="L23" s="413"/>
      <c r="M23" s="413"/>
      <c r="N23" s="413"/>
      <c r="O23" s="413"/>
      <c r="P23" s="414"/>
      <c r="Q23" s="412"/>
      <c r="R23" s="413"/>
      <c r="S23" s="413"/>
      <c r="T23" s="413"/>
      <c r="U23" s="413"/>
      <c r="V23" s="413"/>
      <c r="W23" s="413"/>
      <c r="X23" s="414"/>
      <c r="Y23" s="412" t="s">
        <v>1093</v>
      </c>
      <c r="Z23" s="413"/>
      <c r="AA23" s="413"/>
      <c r="AB23" s="414"/>
      <c r="AC23" s="412"/>
      <c r="AD23" s="413"/>
      <c r="AE23" s="413"/>
      <c r="AF23" s="413"/>
      <c r="AG23" s="413"/>
      <c r="AH23" s="413"/>
      <c r="AI23" s="413"/>
      <c r="AJ23" s="414"/>
      <c r="AK23" s="412"/>
      <c r="AL23" s="413"/>
      <c r="AM23" s="413"/>
      <c r="AN23" s="414"/>
      <c r="AO23" s="545"/>
      <c r="AP23" s="556"/>
      <c r="AQ23" s="587"/>
      <c r="AR23" s="589"/>
      <c r="AS23" s="591"/>
      <c r="BE23"/>
    </row>
    <row r="24" spans="2:57" ht="22.5" customHeight="1">
      <c r="B24" s="592">
        <v>6</v>
      </c>
      <c r="C24" s="532"/>
      <c r="D24" s="406" t="s">
        <v>1138</v>
      </c>
      <c r="E24" s="407"/>
      <c r="F24" s="407"/>
      <c r="G24" s="407"/>
      <c r="H24" s="407"/>
      <c r="I24" s="407"/>
      <c r="J24" s="407"/>
      <c r="K24" s="407"/>
      <c r="L24" s="407"/>
      <c r="M24" s="407"/>
      <c r="N24" s="407"/>
      <c r="O24" s="407"/>
      <c r="P24" s="408"/>
      <c r="Q24" s="718" t="s">
        <v>1098</v>
      </c>
      <c r="R24" s="410"/>
      <c r="S24" s="410"/>
      <c r="T24" s="410"/>
      <c r="U24" s="410"/>
      <c r="V24" s="410"/>
      <c r="W24" s="410"/>
      <c r="X24" s="411"/>
      <c r="Y24" s="406" t="s">
        <v>24</v>
      </c>
      <c r="Z24" s="407"/>
      <c r="AA24" s="407"/>
      <c r="AB24" s="408"/>
      <c r="AC24" s="406"/>
      <c r="AD24" s="407"/>
      <c r="AE24" s="407"/>
      <c r="AF24" s="407"/>
      <c r="AG24" s="407"/>
      <c r="AH24" s="407"/>
      <c r="AI24" s="407"/>
      <c r="AJ24" s="408"/>
      <c r="AK24" s="406"/>
      <c r="AL24" s="407"/>
      <c r="AM24" s="407"/>
      <c r="AN24" s="408"/>
      <c r="AO24" s="542"/>
      <c r="AP24" s="554"/>
      <c r="AQ24" s="586"/>
      <c r="AR24" s="588"/>
      <c r="AS24" s="590"/>
      <c r="BE24"/>
    </row>
    <row r="25" spans="2:57" ht="52.5" customHeight="1">
      <c r="B25" s="592"/>
      <c r="C25" s="532"/>
      <c r="D25" s="412"/>
      <c r="E25" s="413"/>
      <c r="F25" s="413"/>
      <c r="G25" s="413"/>
      <c r="H25" s="413"/>
      <c r="I25" s="413"/>
      <c r="J25" s="413"/>
      <c r="K25" s="413"/>
      <c r="L25" s="413"/>
      <c r="M25" s="413"/>
      <c r="N25" s="413"/>
      <c r="O25" s="413"/>
      <c r="P25" s="414"/>
      <c r="Q25" s="412"/>
      <c r="R25" s="413"/>
      <c r="S25" s="413"/>
      <c r="T25" s="413"/>
      <c r="U25" s="413"/>
      <c r="V25" s="413"/>
      <c r="W25" s="413"/>
      <c r="X25" s="414"/>
      <c r="Y25" s="412" t="s">
        <v>1097</v>
      </c>
      <c r="Z25" s="413"/>
      <c r="AA25" s="413"/>
      <c r="AB25" s="414"/>
      <c r="AC25" s="412"/>
      <c r="AD25" s="413"/>
      <c r="AE25" s="413"/>
      <c r="AF25" s="413"/>
      <c r="AG25" s="413"/>
      <c r="AH25" s="413"/>
      <c r="AI25" s="413"/>
      <c r="AJ25" s="414"/>
      <c r="AK25" s="412"/>
      <c r="AL25" s="413"/>
      <c r="AM25" s="413"/>
      <c r="AN25" s="414"/>
      <c r="AO25" s="545"/>
      <c r="AP25" s="556"/>
      <c r="AQ25" s="587"/>
      <c r="AR25" s="589"/>
      <c r="AS25" s="591"/>
      <c r="BE25"/>
    </row>
    <row r="26" spans="2:57" ht="22.5" customHeight="1">
      <c r="B26" s="592">
        <v>7</v>
      </c>
      <c r="C26" s="532"/>
      <c r="D26" s="406" t="s">
        <v>1102</v>
      </c>
      <c r="E26" s="407"/>
      <c r="F26" s="407"/>
      <c r="G26" s="407"/>
      <c r="H26" s="407"/>
      <c r="I26" s="407"/>
      <c r="J26" s="407"/>
      <c r="K26" s="407"/>
      <c r="L26" s="407"/>
      <c r="M26" s="407"/>
      <c r="N26" s="407"/>
      <c r="O26" s="407"/>
      <c r="P26" s="408"/>
      <c r="Q26" s="409" t="s">
        <v>91</v>
      </c>
      <c r="R26" s="410"/>
      <c r="S26" s="410"/>
      <c r="T26" s="410"/>
      <c r="U26" s="410"/>
      <c r="V26" s="410"/>
      <c r="W26" s="410"/>
      <c r="X26" s="411"/>
      <c r="Y26" s="406" t="s">
        <v>990</v>
      </c>
      <c r="Z26" s="407"/>
      <c r="AA26" s="407"/>
      <c r="AB26" s="408"/>
      <c r="AC26" s="406"/>
      <c r="AD26" s="407"/>
      <c r="AE26" s="407"/>
      <c r="AF26" s="407"/>
      <c r="AG26" s="407"/>
      <c r="AH26" s="407"/>
      <c r="AI26" s="407"/>
      <c r="AJ26" s="408"/>
      <c r="AK26" s="406"/>
      <c r="AL26" s="407"/>
      <c r="AM26" s="407"/>
      <c r="AN26" s="408"/>
      <c r="AO26" s="542"/>
      <c r="AP26" s="554"/>
      <c r="AQ26" s="586"/>
      <c r="AR26" s="588"/>
      <c r="AS26" s="590"/>
      <c r="BE26"/>
    </row>
    <row r="27" spans="2:57" ht="41.25" customHeight="1">
      <c r="B27" s="592"/>
      <c r="C27" s="532"/>
      <c r="D27" s="412"/>
      <c r="E27" s="413"/>
      <c r="F27" s="413"/>
      <c r="G27" s="413"/>
      <c r="H27" s="413"/>
      <c r="I27" s="413"/>
      <c r="J27" s="413"/>
      <c r="K27" s="413"/>
      <c r="L27" s="413"/>
      <c r="M27" s="413"/>
      <c r="N27" s="413"/>
      <c r="O27" s="413"/>
      <c r="P27" s="414"/>
      <c r="Q27" s="412"/>
      <c r="R27" s="413"/>
      <c r="S27" s="413"/>
      <c r="T27" s="413"/>
      <c r="U27" s="413"/>
      <c r="V27" s="413"/>
      <c r="W27" s="413"/>
      <c r="X27" s="414"/>
      <c r="Y27" s="412" t="s">
        <v>1095</v>
      </c>
      <c r="Z27" s="413"/>
      <c r="AA27" s="413"/>
      <c r="AB27" s="414"/>
      <c r="AC27" s="412"/>
      <c r="AD27" s="413"/>
      <c r="AE27" s="413"/>
      <c r="AF27" s="413"/>
      <c r="AG27" s="413"/>
      <c r="AH27" s="413"/>
      <c r="AI27" s="413"/>
      <c r="AJ27" s="414"/>
      <c r="AK27" s="412"/>
      <c r="AL27" s="413"/>
      <c r="AM27" s="413"/>
      <c r="AN27" s="414"/>
      <c r="AO27" s="545"/>
      <c r="AP27" s="556"/>
      <c r="AQ27" s="587"/>
      <c r="AR27" s="589"/>
      <c r="AS27" s="591"/>
      <c r="BE27"/>
    </row>
    <row r="28" spans="2:57" ht="22.5" customHeight="1">
      <c r="B28" s="592">
        <v>8</v>
      </c>
      <c r="C28" s="532"/>
      <c r="D28" s="406" t="s">
        <v>1101</v>
      </c>
      <c r="E28" s="407"/>
      <c r="F28" s="407"/>
      <c r="G28" s="407"/>
      <c r="H28" s="407"/>
      <c r="I28" s="407"/>
      <c r="J28" s="407"/>
      <c r="K28" s="407"/>
      <c r="L28" s="407"/>
      <c r="M28" s="407"/>
      <c r="N28" s="407"/>
      <c r="O28" s="407"/>
      <c r="P28" s="408"/>
      <c r="Q28" s="409" t="s">
        <v>91</v>
      </c>
      <c r="R28" s="410"/>
      <c r="S28" s="410"/>
      <c r="T28" s="410"/>
      <c r="U28" s="410"/>
      <c r="V28" s="410"/>
      <c r="W28" s="410"/>
      <c r="X28" s="411"/>
      <c r="Y28" s="406" t="s">
        <v>85</v>
      </c>
      <c r="Z28" s="407"/>
      <c r="AA28" s="407"/>
      <c r="AB28" s="408"/>
      <c r="AC28" s="406"/>
      <c r="AD28" s="407"/>
      <c r="AE28" s="407"/>
      <c r="AF28" s="407"/>
      <c r="AG28" s="407"/>
      <c r="AH28" s="407"/>
      <c r="AI28" s="407"/>
      <c r="AJ28" s="408"/>
      <c r="AK28" s="406"/>
      <c r="AL28" s="407"/>
      <c r="AM28" s="407"/>
      <c r="AN28" s="408"/>
      <c r="AO28" s="542"/>
      <c r="AP28" s="554"/>
      <c r="AQ28" s="586"/>
      <c r="AR28" s="588"/>
      <c r="AS28" s="590"/>
      <c r="BE28"/>
    </row>
    <row r="29" spans="2:57" ht="75.75" customHeight="1">
      <c r="B29" s="592"/>
      <c r="C29" s="532"/>
      <c r="D29" s="412"/>
      <c r="E29" s="413"/>
      <c r="F29" s="413"/>
      <c r="G29" s="413"/>
      <c r="H29" s="413"/>
      <c r="I29" s="413"/>
      <c r="J29" s="413"/>
      <c r="K29" s="413"/>
      <c r="L29" s="413"/>
      <c r="M29" s="413"/>
      <c r="N29" s="413"/>
      <c r="O29" s="413"/>
      <c r="P29" s="414"/>
      <c r="Q29" s="412"/>
      <c r="R29" s="413"/>
      <c r="S29" s="413"/>
      <c r="T29" s="413"/>
      <c r="U29" s="413"/>
      <c r="V29" s="413"/>
      <c r="W29" s="413"/>
      <c r="X29" s="414"/>
      <c r="Y29" s="412" t="s">
        <v>1092</v>
      </c>
      <c r="Z29" s="413"/>
      <c r="AA29" s="413"/>
      <c r="AB29" s="414"/>
      <c r="AC29" s="412"/>
      <c r="AD29" s="413"/>
      <c r="AE29" s="413"/>
      <c r="AF29" s="413"/>
      <c r="AG29" s="413"/>
      <c r="AH29" s="413"/>
      <c r="AI29" s="413"/>
      <c r="AJ29" s="414"/>
      <c r="AK29" s="412"/>
      <c r="AL29" s="413"/>
      <c r="AM29" s="413"/>
      <c r="AN29" s="414"/>
      <c r="AO29" s="545"/>
      <c r="AP29" s="556"/>
      <c r="AQ29" s="587"/>
      <c r="AR29" s="589"/>
      <c r="AS29" s="591"/>
      <c r="BE29"/>
    </row>
    <row r="30" spans="2:57" ht="22.5" customHeight="1">
      <c r="B30" s="592">
        <v>9</v>
      </c>
      <c r="C30" s="532"/>
      <c r="D30" s="406" t="s">
        <v>1139</v>
      </c>
      <c r="E30" s="407"/>
      <c r="F30" s="407"/>
      <c r="G30" s="407"/>
      <c r="H30" s="407"/>
      <c r="I30" s="407"/>
      <c r="J30" s="407"/>
      <c r="K30" s="407"/>
      <c r="L30" s="407"/>
      <c r="M30" s="407"/>
      <c r="N30" s="407"/>
      <c r="O30" s="407"/>
      <c r="P30" s="408"/>
      <c r="Q30" s="603" t="s">
        <v>91</v>
      </c>
      <c r="R30" s="604"/>
      <c r="S30" s="604"/>
      <c r="T30" s="604"/>
      <c r="U30" s="604"/>
      <c r="V30" s="604"/>
      <c r="W30" s="604"/>
      <c r="X30" s="605"/>
      <c r="Y30" s="406" t="s">
        <v>85</v>
      </c>
      <c r="Z30" s="407"/>
      <c r="AA30" s="407"/>
      <c r="AB30" s="408"/>
      <c r="AC30" s="406"/>
      <c r="AD30" s="407"/>
      <c r="AE30" s="407"/>
      <c r="AF30" s="407"/>
      <c r="AG30" s="407"/>
      <c r="AH30" s="407"/>
      <c r="AI30" s="407"/>
      <c r="AJ30" s="408"/>
      <c r="AK30" s="406"/>
      <c r="AL30" s="407"/>
      <c r="AM30" s="407"/>
      <c r="AN30" s="408"/>
      <c r="AO30" s="542"/>
      <c r="AP30" s="554"/>
      <c r="AQ30" s="586"/>
      <c r="AR30" s="588"/>
      <c r="AS30" s="590"/>
      <c r="BE30"/>
    </row>
    <row r="31" spans="2:57" ht="37.5" customHeight="1">
      <c r="B31" s="592"/>
      <c r="C31" s="532"/>
      <c r="D31" s="412"/>
      <c r="E31" s="413"/>
      <c r="F31" s="413"/>
      <c r="G31" s="413"/>
      <c r="H31" s="413"/>
      <c r="I31" s="413"/>
      <c r="J31" s="413"/>
      <c r="K31" s="413"/>
      <c r="L31" s="413"/>
      <c r="M31" s="413"/>
      <c r="N31" s="413"/>
      <c r="O31" s="413"/>
      <c r="P31" s="414"/>
      <c r="Q31" s="600"/>
      <c r="R31" s="601"/>
      <c r="S31" s="601"/>
      <c r="T31" s="601"/>
      <c r="U31" s="601"/>
      <c r="V31" s="601"/>
      <c r="W31" s="601"/>
      <c r="X31" s="602"/>
      <c r="Y31" s="412" t="s">
        <v>1092</v>
      </c>
      <c r="Z31" s="413"/>
      <c r="AA31" s="413"/>
      <c r="AB31" s="414"/>
      <c r="AC31" s="412"/>
      <c r="AD31" s="413"/>
      <c r="AE31" s="413"/>
      <c r="AF31" s="413"/>
      <c r="AG31" s="413"/>
      <c r="AH31" s="413"/>
      <c r="AI31" s="413"/>
      <c r="AJ31" s="414"/>
      <c r="AK31" s="412"/>
      <c r="AL31" s="413"/>
      <c r="AM31" s="413"/>
      <c r="AN31" s="414"/>
      <c r="AO31" s="545"/>
      <c r="AP31" s="556"/>
      <c r="AQ31" s="587"/>
      <c r="AR31" s="589"/>
      <c r="AS31" s="591"/>
      <c r="BE31"/>
    </row>
    <row r="32" spans="2:57" ht="22.5" customHeight="1">
      <c r="B32" s="592">
        <v>10</v>
      </c>
      <c r="C32" s="532"/>
      <c r="D32" s="406" t="s">
        <v>1109</v>
      </c>
      <c r="E32" s="407"/>
      <c r="F32" s="407"/>
      <c r="G32" s="407"/>
      <c r="H32" s="407"/>
      <c r="I32" s="407"/>
      <c r="J32" s="407"/>
      <c r="K32" s="407"/>
      <c r="L32" s="407"/>
      <c r="M32" s="407"/>
      <c r="N32" s="407"/>
      <c r="O32" s="407"/>
      <c r="P32" s="408"/>
      <c r="Q32" s="603" t="s">
        <v>1110</v>
      </c>
      <c r="R32" s="604"/>
      <c r="S32" s="604"/>
      <c r="T32" s="604"/>
      <c r="U32" s="604"/>
      <c r="V32" s="604"/>
      <c r="W32" s="604"/>
      <c r="X32" s="605"/>
      <c r="Y32" s="406" t="s">
        <v>990</v>
      </c>
      <c r="Z32" s="407"/>
      <c r="AA32" s="407"/>
      <c r="AB32" s="408"/>
      <c r="AC32" s="406"/>
      <c r="AD32" s="407"/>
      <c r="AE32" s="407"/>
      <c r="AF32" s="407"/>
      <c r="AG32" s="407"/>
      <c r="AH32" s="407"/>
      <c r="AI32" s="407"/>
      <c r="AJ32" s="408"/>
      <c r="AK32" s="406"/>
      <c r="AL32" s="407"/>
      <c r="AM32" s="407"/>
      <c r="AN32" s="408"/>
      <c r="AO32" s="542"/>
      <c r="AP32" s="554"/>
      <c r="AQ32" s="586"/>
      <c r="AR32" s="588"/>
      <c r="AS32" s="590"/>
      <c r="BE32"/>
    </row>
    <row r="33" spans="2:57" ht="60" customHeight="1" thickBot="1">
      <c r="B33" s="592"/>
      <c r="C33" s="532"/>
      <c r="D33" s="412"/>
      <c r="E33" s="413"/>
      <c r="F33" s="413"/>
      <c r="G33" s="413"/>
      <c r="H33" s="413"/>
      <c r="I33" s="413"/>
      <c r="J33" s="413"/>
      <c r="K33" s="413"/>
      <c r="L33" s="413"/>
      <c r="M33" s="413"/>
      <c r="N33" s="413"/>
      <c r="O33" s="413"/>
      <c r="P33" s="414"/>
      <c r="Q33" s="600"/>
      <c r="R33" s="601"/>
      <c r="S33" s="601"/>
      <c r="T33" s="601"/>
      <c r="U33" s="601"/>
      <c r="V33" s="601"/>
      <c r="W33" s="601"/>
      <c r="X33" s="602"/>
      <c r="Y33" s="412" t="s">
        <v>1096</v>
      </c>
      <c r="Z33" s="413"/>
      <c r="AA33" s="413"/>
      <c r="AB33" s="414"/>
      <c r="AC33" s="412"/>
      <c r="AD33" s="413"/>
      <c r="AE33" s="413"/>
      <c r="AF33" s="413"/>
      <c r="AG33" s="413"/>
      <c r="AH33" s="413"/>
      <c r="AI33" s="413"/>
      <c r="AJ33" s="414"/>
      <c r="AK33" s="412"/>
      <c r="AL33" s="413"/>
      <c r="AM33" s="413"/>
      <c r="AN33" s="414"/>
      <c r="AO33" s="545"/>
      <c r="AP33" s="556"/>
      <c r="AQ33" s="587"/>
      <c r="AR33" s="589"/>
      <c r="AS33" s="591"/>
      <c r="BE33"/>
    </row>
    <row r="34" spans="2:57" ht="22.5" hidden="1" customHeight="1">
      <c r="B34" s="592">
        <v>11</v>
      </c>
      <c r="C34" s="532"/>
      <c r="D34" s="406"/>
      <c r="E34" s="407"/>
      <c r="F34" s="407"/>
      <c r="G34" s="407"/>
      <c r="H34" s="407"/>
      <c r="I34" s="407"/>
      <c r="J34" s="407"/>
      <c r="K34" s="407"/>
      <c r="L34" s="407"/>
      <c r="M34" s="407"/>
      <c r="N34" s="407"/>
      <c r="O34" s="407"/>
      <c r="P34" s="408"/>
      <c r="Q34" s="409"/>
      <c r="R34" s="410"/>
      <c r="S34" s="410"/>
      <c r="T34" s="410"/>
      <c r="U34" s="410"/>
      <c r="V34" s="410"/>
      <c r="W34" s="410"/>
      <c r="X34" s="411"/>
      <c r="Y34" s="406"/>
      <c r="Z34" s="407"/>
      <c r="AA34" s="407"/>
      <c r="AB34" s="408"/>
      <c r="AC34" s="406"/>
      <c r="AD34" s="407"/>
      <c r="AE34" s="407"/>
      <c r="AF34" s="408"/>
      <c r="AG34" s="406"/>
      <c r="AH34" s="407"/>
      <c r="AI34" s="407"/>
      <c r="AJ34" s="408"/>
      <c r="AK34" s="406"/>
      <c r="AL34" s="407"/>
      <c r="AM34" s="407"/>
      <c r="AN34" s="408"/>
      <c r="AO34" s="542"/>
      <c r="AP34" s="554"/>
      <c r="AQ34" s="586"/>
      <c r="AR34" s="588"/>
      <c r="AS34" s="590"/>
      <c r="BE34"/>
    </row>
    <row r="35" spans="2:57" ht="33" hidden="1"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c r="Z35" s="413"/>
      <c r="AA35" s="413"/>
      <c r="AB35" s="414"/>
      <c r="AC35" s="412"/>
      <c r="AD35" s="413"/>
      <c r="AE35" s="413"/>
      <c r="AF35" s="414"/>
      <c r="AG35" s="412"/>
      <c r="AH35" s="413"/>
      <c r="AI35" s="413"/>
      <c r="AJ35" s="414"/>
      <c r="AK35" s="412"/>
      <c r="AL35" s="413"/>
      <c r="AM35" s="413"/>
      <c r="AN35" s="414"/>
      <c r="AO35" s="545"/>
      <c r="AP35" s="556"/>
      <c r="AQ35" s="587"/>
      <c r="AR35" s="589"/>
      <c r="AS35" s="591"/>
      <c r="BE35"/>
    </row>
    <row r="36" spans="2:57" ht="22.5" hidden="1" customHeight="1">
      <c r="B36" s="592">
        <v>12</v>
      </c>
      <c r="C36" s="532"/>
      <c r="D36" s="406"/>
      <c r="E36" s="407"/>
      <c r="F36" s="407"/>
      <c r="G36" s="407"/>
      <c r="H36" s="407"/>
      <c r="I36" s="407"/>
      <c r="J36" s="407"/>
      <c r="K36" s="407"/>
      <c r="L36" s="407"/>
      <c r="M36" s="407"/>
      <c r="N36" s="407"/>
      <c r="O36" s="407"/>
      <c r="P36" s="408"/>
      <c r="Q36" s="409"/>
      <c r="R36" s="410"/>
      <c r="S36" s="410"/>
      <c r="T36" s="410"/>
      <c r="U36" s="410"/>
      <c r="V36" s="410"/>
      <c r="W36" s="410"/>
      <c r="X36" s="411"/>
      <c r="Y36" s="406"/>
      <c r="Z36" s="407"/>
      <c r="AA36" s="407"/>
      <c r="AB36" s="408"/>
      <c r="AC36" s="406"/>
      <c r="AD36" s="407"/>
      <c r="AE36" s="407"/>
      <c r="AF36" s="408"/>
      <c r="AG36" s="406"/>
      <c r="AH36" s="407"/>
      <c r="AI36" s="407"/>
      <c r="AJ36" s="408"/>
      <c r="AK36" s="406"/>
      <c r="AL36" s="407"/>
      <c r="AM36" s="407"/>
      <c r="AN36" s="408"/>
      <c r="AO36" s="542"/>
      <c r="AP36" s="554"/>
      <c r="AQ36" s="586"/>
      <c r="AR36" s="588"/>
      <c r="AS36" s="590"/>
      <c r="BE36"/>
    </row>
    <row r="37" spans="2:57" hidden="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c r="Z37" s="413"/>
      <c r="AA37" s="413"/>
      <c r="AB37" s="414"/>
      <c r="AC37" s="412"/>
      <c r="AD37" s="413"/>
      <c r="AE37" s="413"/>
      <c r="AF37" s="414"/>
      <c r="AG37" s="412"/>
      <c r="AH37" s="413"/>
      <c r="AI37" s="413"/>
      <c r="AJ37" s="414"/>
      <c r="AK37" s="412"/>
      <c r="AL37" s="413"/>
      <c r="AM37" s="413"/>
      <c r="AN37" s="414"/>
      <c r="AO37" s="545"/>
      <c r="AP37" s="556"/>
      <c r="AQ37" s="587"/>
      <c r="AR37" s="589"/>
      <c r="AS37" s="591"/>
      <c r="BE37"/>
    </row>
    <row r="38" spans="2:57" ht="22.5" hidden="1" customHeight="1">
      <c r="B38" s="592">
        <v>13</v>
      </c>
      <c r="C38" s="532"/>
      <c r="D38" s="406"/>
      <c r="E38" s="407"/>
      <c r="F38" s="407"/>
      <c r="G38" s="407"/>
      <c r="H38" s="407"/>
      <c r="I38" s="407"/>
      <c r="J38" s="407"/>
      <c r="K38" s="407"/>
      <c r="L38" s="407"/>
      <c r="M38" s="407"/>
      <c r="N38" s="407"/>
      <c r="O38" s="407"/>
      <c r="P38" s="408"/>
      <c r="Q38" s="409"/>
      <c r="R38" s="410"/>
      <c r="S38" s="410"/>
      <c r="T38" s="410"/>
      <c r="U38" s="410"/>
      <c r="V38" s="410"/>
      <c r="W38" s="410"/>
      <c r="X38" s="411"/>
      <c r="Y38" s="406"/>
      <c r="Z38" s="407"/>
      <c r="AA38" s="407"/>
      <c r="AB38" s="408"/>
      <c r="AC38" s="406"/>
      <c r="AD38" s="407"/>
      <c r="AE38" s="407"/>
      <c r="AF38" s="408"/>
      <c r="AG38" s="406"/>
      <c r="AH38" s="407"/>
      <c r="AI38" s="407"/>
      <c r="AJ38" s="408"/>
      <c r="AK38" s="406"/>
      <c r="AL38" s="407"/>
      <c r="AM38" s="407"/>
      <c r="AN38" s="408"/>
      <c r="AO38" s="542"/>
      <c r="AP38" s="554"/>
      <c r="AQ38" s="586"/>
      <c r="AR38" s="588"/>
      <c r="AS38" s="590"/>
      <c r="BE38"/>
    </row>
    <row r="39" spans="2:57" ht="29.25" hidden="1"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c r="Z39" s="413"/>
      <c r="AA39" s="413"/>
      <c r="AB39" s="414"/>
      <c r="AC39" s="412"/>
      <c r="AD39" s="413"/>
      <c r="AE39" s="413"/>
      <c r="AF39" s="414"/>
      <c r="AG39" s="412"/>
      <c r="AH39" s="413"/>
      <c r="AI39" s="413"/>
      <c r="AJ39" s="414"/>
      <c r="AK39" s="412"/>
      <c r="AL39" s="413"/>
      <c r="AM39" s="413"/>
      <c r="AN39" s="414"/>
      <c r="AO39" s="545"/>
      <c r="AP39" s="556"/>
      <c r="AQ39" s="587"/>
      <c r="AR39" s="589"/>
      <c r="AS39" s="591"/>
      <c r="BE39"/>
    </row>
    <row r="40" spans="2:57" ht="22.5" hidden="1" customHeight="1">
      <c r="B40" s="592">
        <v>14</v>
      </c>
      <c r="C40" s="532"/>
      <c r="D40" s="406"/>
      <c r="E40" s="407"/>
      <c r="F40" s="407"/>
      <c r="G40" s="407"/>
      <c r="H40" s="407"/>
      <c r="I40" s="407"/>
      <c r="J40" s="407"/>
      <c r="K40" s="407"/>
      <c r="L40" s="407"/>
      <c r="M40" s="407"/>
      <c r="N40" s="407"/>
      <c r="O40" s="407"/>
      <c r="P40" s="408"/>
      <c r="Q40" s="409"/>
      <c r="R40" s="410"/>
      <c r="S40" s="410"/>
      <c r="T40" s="410"/>
      <c r="U40" s="410"/>
      <c r="V40" s="410"/>
      <c r="W40" s="410"/>
      <c r="X40" s="411"/>
      <c r="Y40" s="406"/>
      <c r="Z40" s="407"/>
      <c r="AA40" s="407"/>
      <c r="AB40" s="408"/>
      <c r="AC40" s="406"/>
      <c r="AD40" s="407"/>
      <c r="AE40" s="407"/>
      <c r="AF40" s="408"/>
      <c r="AG40" s="406"/>
      <c r="AH40" s="407"/>
      <c r="AI40" s="407"/>
      <c r="AJ40" s="408"/>
      <c r="AK40" s="406"/>
      <c r="AL40" s="407"/>
      <c r="AM40" s="407"/>
      <c r="AN40" s="408"/>
      <c r="AO40" s="542"/>
      <c r="AP40" s="554"/>
      <c r="AQ40" s="586"/>
      <c r="AR40" s="588"/>
      <c r="AS40" s="590"/>
      <c r="BE40"/>
    </row>
    <row r="41" spans="2:57" ht="31.5" hidden="1"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c r="Z41" s="413"/>
      <c r="AA41" s="413"/>
      <c r="AB41" s="414"/>
      <c r="AC41" s="412"/>
      <c r="AD41" s="413"/>
      <c r="AE41" s="413"/>
      <c r="AF41" s="414"/>
      <c r="AG41" s="412"/>
      <c r="AH41" s="413"/>
      <c r="AI41" s="413"/>
      <c r="AJ41" s="414"/>
      <c r="AK41" s="412"/>
      <c r="AL41" s="413"/>
      <c r="AM41" s="413"/>
      <c r="AN41" s="414"/>
      <c r="AO41" s="545"/>
      <c r="AP41" s="556"/>
      <c r="AQ41" s="587"/>
      <c r="AR41" s="589"/>
      <c r="AS41" s="591"/>
      <c r="BE41"/>
    </row>
    <row r="42" spans="2:57" ht="22.5" hidden="1" customHeight="1">
      <c r="B42" s="592">
        <v>15</v>
      </c>
      <c r="C42" s="532"/>
      <c r="D42" s="406"/>
      <c r="E42" s="407"/>
      <c r="F42" s="407"/>
      <c r="G42" s="407"/>
      <c r="H42" s="407"/>
      <c r="I42" s="407"/>
      <c r="J42" s="407"/>
      <c r="K42" s="407"/>
      <c r="L42" s="407"/>
      <c r="M42" s="407"/>
      <c r="N42" s="407"/>
      <c r="O42" s="407"/>
      <c r="P42" s="408"/>
      <c r="Q42" s="409"/>
      <c r="R42" s="410"/>
      <c r="S42" s="410"/>
      <c r="T42" s="410"/>
      <c r="U42" s="410"/>
      <c r="V42" s="410"/>
      <c r="W42" s="410"/>
      <c r="X42" s="411"/>
      <c r="Y42" s="406"/>
      <c r="Z42" s="407"/>
      <c r="AA42" s="407"/>
      <c r="AB42" s="408"/>
      <c r="AC42" s="406"/>
      <c r="AD42" s="407"/>
      <c r="AE42" s="407"/>
      <c r="AF42" s="408"/>
      <c r="AG42" s="406"/>
      <c r="AH42" s="407"/>
      <c r="AI42" s="407"/>
      <c r="AJ42" s="408"/>
      <c r="AK42" s="406"/>
      <c r="AL42" s="407"/>
      <c r="AM42" s="407"/>
      <c r="AN42" s="408"/>
      <c r="AO42" s="542"/>
      <c r="AP42" s="554"/>
      <c r="AQ42" s="586"/>
      <c r="AR42" s="588"/>
      <c r="AS42" s="590"/>
      <c r="BE42"/>
    </row>
    <row r="43" spans="2:57" ht="31.5" hidden="1"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c r="Z43" s="413"/>
      <c r="AA43" s="413"/>
      <c r="AB43" s="414"/>
      <c r="AC43" s="412"/>
      <c r="AD43" s="413"/>
      <c r="AE43" s="413"/>
      <c r="AF43" s="414"/>
      <c r="AG43" s="412"/>
      <c r="AH43" s="413"/>
      <c r="AI43" s="413"/>
      <c r="AJ43" s="414"/>
      <c r="AK43" s="412"/>
      <c r="AL43" s="413"/>
      <c r="AM43" s="413"/>
      <c r="AN43" s="414"/>
      <c r="AO43" s="545"/>
      <c r="AP43" s="556"/>
      <c r="AQ43" s="587"/>
      <c r="AR43" s="589"/>
      <c r="AS43" s="591"/>
      <c r="BE43"/>
    </row>
    <row r="44" spans="2:57" ht="22.5" hidden="1" customHeight="1">
      <c r="B44" s="592">
        <v>16</v>
      </c>
      <c r="C44" s="532"/>
      <c r="D44" s="406"/>
      <c r="E44" s="407"/>
      <c r="F44" s="407"/>
      <c r="G44" s="407"/>
      <c r="H44" s="407"/>
      <c r="I44" s="407"/>
      <c r="J44" s="407"/>
      <c r="K44" s="407"/>
      <c r="L44" s="407"/>
      <c r="M44" s="407"/>
      <c r="N44" s="407"/>
      <c r="O44" s="407"/>
      <c r="P44" s="408"/>
      <c r="Q44" s="409"/>
      <c r="R44" s="410"/>
      <c r="S44" s="410"/>
      <c r="T44" s="410"/>
      <c r="U44" s="410"/>
      <c r="V44" s="410"/>
      <c r="W44" s="410"/>
      <c r="X44" s="411"/>
      <c r="Y44" s="406"/>
      <c r="Z44" s="407"/>
      <c r="AA44" s="407"/>
      <c r="AB44" s="408"/>
      <c r="AC44" s="406"/>
      <c r="AD44" s="407"/>
      <c r="AE44" s="407"/>
      <c r="AF44" s="408"/>
      <c r="AG44" s="406"/>
      <c r="AH44" s="407"/>
      <c r="AI44" s="407"/>
      <c r="AJ44" s="408"/>
      <c r="AK44" s="406"/>
      <c r="AL44" s="407"/>
      <c r="AM44" s="407"/>
      <c r="AN44" s="408"/>
      <c r="AO44" s="542"/>
      <c r="AP44" s="554"/>
      <c r="AQ44" s="586"/>
      <c r="AR44" s="588"/>
      <c r="AS44" s="590"/>
      <c r="BE44"/>
    </row>
    <row r="45" spans="2:57" ht="31.5" hidden="1"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c r="Z45" s="413"/>
      <c r="AA45" s="413"/>
      <c r="AB45" s="414"/>
      <c r="AC45" s="412"/>
      <c r="AD45" s="413"/>
      <c r="AE45" s="413"/>
      <c r="AF45" s="414"/>
      <c r="AG45" s="412"/>
      <c r="AH45" s="413"/>
      <c r="AI45" s="413"/>
      <c r="AJ45" s="414"/>
      <c r="AK45" s="412"/>
      <c r="AL45" s="413"/>
      <c r="AM45" s="413"/>
      <c r="AN45" s="414"/>
      <c r="AO45" s="545"/>
      <c r="AP45" s="556"/>
      <c r="AQ45" s="587"/>
      <c r="AR45" s="589"/>
      <c r="AS45" s="591"/>
      <c r="BE45"/>
    </row>
    <row r="46" spans="2:57" ht="22.5" hidden="1" customHeight="1">
      <c r="B46" s="592">
        <v>17</v>
      </c>
      <c r="C46" s="532"/>
      <c r="D46" s="406"/>
      <c r="E46" s="407"/>
      <c r="F46" s="407"/>
      <c r="G46" s="407"/>
      <c r="H46" s="407"/>
      <c r="I46" s="407"/>
      <c r="J46" s="407"/>
      <c r="K46" s="407"/>
      <c r="L46" s="407"/>
      <c r="M46" s="407"/>
      <c r="N46" s="407"/>
      <c r="O46" s="407"/>
      <c r="P46" s="408"/>
      <c r="Q46" s="409"/>
      <c r="R46" s="410"/>
      <c r="S46" s="410"/>
      <c r="T46" s="410"/>
      <c r="U46" s="410"/>
      <c r="V46" s="410"/>
      <c r="W46" s="410"/>
      <c r="X46" s="411"/>
      <c r="Y46" s="406"/>
      <c r="Z46" s="407"/>
      <c r="AA46" s="407"/>
      <c r="AB46" s="408"/>
      <c r="AC46" s="406"/>
      <c r="AD46" s="407"/>
      <c r="AE46" s="407"/>
      <c r="AF46" s="408"/>
      <c r="AG46" s="406"/>
      <c r="AH46" s="407"/>
      <c r="AI46" s="407"/>
      <c r="AJ46" s="408"/>
      <c r="AK46" s="406"/>
      <c r="AL46" s="407"/>
      <c r="AM46" s="407"/>
      <c r="AN46" s="408"/>
      <c r="AO46" s="542"/>
      <c r="AP46" s="554"/>
      <c r="AQ46" s="586"/>
      <c r="AR46" s="588"/>
      <c r="AS46" s="590"/>
      <c r="BE46"/>
    </row>
    <row r="47" spans="2:57" ht="31.5" hidden="1"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c r="Z47" s="413"/>
      <c r="AA47" s="413"/>
      <c r="AB47" s="414"/>
      <c r="AC47" s="412"/>
      <c r="AD47" s="413"/>
      <c r="AE47" s="413"/>
      <c r="AF47" s="414"/>
      <c r="AG47" s="412"/>
      <c r="AH47" s="413"/>
      <c r="AI47" s="413"/>
      <c r="AJ47" s="414"/>
      <c r="AK47" s="412"/>
      <c r="AL47" s="413"/>
      <c r="AM47" s="413"/>
      <c r="AN47" s="414"/>
      <c r="AO47" s="545"/>
      <c r="AP47" s="556"/>
      <c r="AQ47" s="587"/>
      <c r="AR47" s="589"/>
      <c r="AS47" s="591"/>
      <c r="BE47"/>
    </row>
    <row r="48" spans="2:57" ht="22.5" hidden="1" customHeight="1">
      <c r="B48" s="592">
        <v>18</v>
      </c>
      <c r="C48" s="532"/>
      <c r="D48" s="406"/>
      <c r="E48" s="407"/>
      <c r="F48" s="407"/>
      <c r="G48" s="407"/>
      <c r="H48" s="407"/>
      <c r="I48" s="407"/>
      <c r="J48" s="407"/>
      <c r="K48" s="407"/>
      <c r="L48" s="407"/>
      <c r="M48" s="407"/>
      <c r="N48" s="407"/>
      <c r="O48" s="407"/>
      <c r="P48" s="408"/>
      <c r="Q48" s="409"/>
      <c r="R48" s="410"/>
      <c r="S48" s="410"/>
      <c r="T48" s="410"/>
      <c r="U48" s="410"/>
      <c r="V48" s="410"/>
      <c r="W48" s="410"/>
      <c r="X48" s="411"/>
      <c r="Y48" s="406"/>
      <c r="Z48" s="407"/>
      <c r="AA48" s="407"/>
      <c r="AB48" s="408"/>
      <c r="AC48" s="406"/>
      <c r="AD48" s="407"/>
      <c r="AE48" s="407"/>
      <c r="AF48" s="408"/>
      <c r="AG48" s="406"/>
      <c r="AH48" s="407"/>
      <c r="AI48" s="407"/>
      <c r="AJ48" s="408"/>
      <c r="AK48" s="406"/>
      <c r="AL48" s="407"/>
      <c r="AM48" s="407"/>
      <c r="AN48" s="408"/>
      <c r="AO48" s="542"/>
      <c r="AP48" s="554"/>
      <c r="AQ48" s="586"/>
      <c r="AR48" s="588"/>
      <c r="AS48" s="590"/>
      <c r="BE48"/>
    </row>
    <row r="49" spans="2:57" ht="31.5" hidden="1"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c r="Z49" s="413"/>
      <c r="AA49" s="413"/>
      <c r="AB49" s="414"/>
      <c r="AC49" s="412"/>
      <c r="AD49" s="413"/>
      <c r="AE49" s="413"/>
      <c r="AF49" s="414"/>
      <c r="AG49" s="412"/>
      <c r="AH49" s="413"/>
      <c r="AI49" s="413"/>
      <c r="AJ49" s="414"/>
      <c r="AK49" s="412"/>
      <c r="AL49" s="413"/>
      <c r="AM49" s="413"/>
      <c r="AN49" s="414"/>
      <c r="AO49" s="545"/>
      <c r="AP49" s="556"/>
      <c r="AQ49" s="587"/>
      <c r="AR49" s="589"/>
      <c r="AS49" s="591"/>
      <c r="BE49"/>
    </row>
    <row r="50" spans="2:57" ht="22.5" hidden="1" customHeight="1">
      <c r="B50" s="592">
        <v>19</v>
      </c>
      <c r="C50" s="532"/>
      <c r="D50" s="406"/>
      <c r="E50" s="407"/>
      <c r="F50" s="407"/>
      <c r="G50" s="407"/>
      <c r="H50" s="407"/>
      <c r="I50" s="407"/>
      <c r="J50" s="407"/>
      <c r="K50" s="407"/>
      <c r="L50" s="407"/>
      <c r="M50" s="407"/>
      <c r="N50" s="407"/>
      <c r="O50" s="407"/>
      <c r="P50" s="408"/>
      <c r="Q50" s="409"/>
      <c r="R50" s="410"/>
      <c r="S50" s="410"/>
      <c r="T50" s="410"/>
      <c r="U50" s="410"/>
      <c r="V50" s="410"/>
      <c r="W50" s="410"/>
      <c r="X50" s="411"/>
      <c r="Y50" s="406"/>
      <c r="Z50" s="407"/>
      <c r="AA50" s="407"/>
      <c r="AB50" s="408"/>
      <c r="AC50" s="406"/>
      <c r="AD50" s="407"/>
      <c r="AE50" s="407"/>
      <c r="AF50" s="408"/>
      <c r="AG50" s="406"/>
      <c r="AH50" s="407"/>
      <c r="AI50" s="407"/>
      <c r="AJ50" s="408"/>
      <c r="AK50" s="406"/>
      <c r="AL50" s="407"/>
      <c r="AM50" s="407"/>
      <c r="AN50" s="408"/>
      <c r="AO50" s="542"/>
      <c r="AP50" s="554"/>
      <c r="AQ50" s="586"/>
      <c r="AR50" s="588"/>
      <c r="AS50" s="590"/>
      <c r="BE50"/>
    </row>
    <row r="51" spans="2:57" ht="31.5" hidden="1"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c r="Z51" s="413"/>
      <c r="AA51" s="413"/>
      <c r="AB51" s="414"/>
      <c r="AC51" s="412"/>
      <c r="AD51" s="413"/>
      <c r="AE51" s="413"/>
      <c r="AF51" s="414"/>
      <c r="AG51" s="412"/>
      <c r="AH51" s="413"/>
      <c r="AI51" s="413"/>
      <c r="AJ51" s="414"/>
      <c r="AK51" s="412"/>
      <c r="AL51" s="413"/>
      <c r="AM51" s="413"/>
      <c r="AN51" s="414"/>
      <c r="AO51" s="545"/>
      <c r="AP51" s="556"/>
      <c r="AQ51" s="587"/>
      <c r="AR51" s="589"/>
      <c r="AS51" s="591"/>
      <c r="BE51"/>
    </row>
    <row r="52" spans="2:57" ht="22.5" hidden="1" customHeight="1">
      <c r="B52" s="592">
        <v>20</v>
      </c>
      <c r="C52" s="532"/>
      <c r="D52" s="406"/>
      <c r="E52" s="407"/>
      <c r="F52" s="407"/>
      <c r="G52" s="407"/>
      <c r="H52" s="407"/>
      <c r="I52" s="407"/>
      <c r="J52" s="407"/>
      <c r="K52" s="407"/>
      <c r="L52" s="407"/>
      <c r="M52" s="407"/>
      <c r="N52" s="407"/>
      <c r="O52" s="407"/>
      <c r="P52" s="408"/>
      <c r="Q52" s="409"/>
      <c r="R52" s="410"/>
      <c r="S52" s="410"/>
      <c r="T52" s="410"/>
      <c r="U52" s="410"/>
      <c r="V52" s="410"/>
      <c r="W52" s="410"/>
      <c r="X52" s="411"/>
      <c r="Y52" s="406"/>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hidden="1"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hidden="1" customHeight="1">
      <c r="B54" s="592">
        <v>21</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hidden="1" customHeight="1">
      <c r="B56" s="592">
        <v>22</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31.5" hidden="1"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hidden="1" customHeight="1">
      <c r="B58" s="592">
        <v>23</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24</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25</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26</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27</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28</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29</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thickBot="1">
      <c r="B71" s="592"/>
      <c r="C71" s="532"/>
      <c r="D71" s="581"/>
      <c r="E71" s="582"/>
      <c r="F71" s="582"/>
      <c r="G71" s="582"/>
      <c r="H71" s="582"/>
      <c r="I71" s="582"/>
      <c r="J71" s="582"/>
      <c r="K71" s="582"/>
      <c r="L71" s="582"/>
      <c r="M71" s="582"/>
      <c r="N71" s="582"/>
      <c r="O71" s="582"/>
      <c r="P71" s="583"/>
      <c r="Q71" s="412"/>
      <c r="R71" s="413"/>
      <c r="S71" s="413"/>
      <c r="T71" s="413"/>
      <c r="U71" s="413"/>
      <c r="V71" s="413"/>
      <c r="W71" s="413"/>
      <c r="X71" s="414"/>
      <c r="Y71" s="581"/>
      <c r="Z71" s="582"/>
      <c r="AA71" s="582"/>
      <c r="AB71" s="583"/>
      <c r="AC71" s="581"/>
      <c r="AD71" s="582"/>
      <c r="AE71" s="582"/>
      <c r="AF71" s="583"/>
      <c r="AG71" s="581"/>
      <c r="AH71" s="582"/>
      <c r="AI71" s="582"/>
      <c r="AJ71" s="583"/>
      <c r="AK71" s="581"/>
      <c r="AL71" s="582"/>
      <c r="AM71" s="582"/>
      <c r="AN71" s="583"/>
      <c r="AO71" s="481"/>
      <c r="AP71" s="606"/>
      <c r="AQ71" s="607"/>
      <c r="AR71" s="608"/>
      <c r="AS71" s="609"/>
      <c r="BE71"/>
    </row>
    <row r="72" spans="2:57" ht="15.75" hidden="1" thickBot="1">
      <c r="B72" s="612" t="s">
        <v>33</v>
      </c>
      <c r="C72" s="613"/>
      <c r="D72" s="613"/>
      <c r="E72" s="614"/>
      <c r="F72" s="615" t="s">
        <v>2</v>
      </c>
      <c r="G72" s="613"/>
      <c r="H72" s="613"/>
      <c r="I72" s="613"/>
      <c r="J72" s="613"/>
      <c r="K72" s="613"/>
      <c r="L72" s="613"/>
      <c r="M72" s="613"/>
      <c r="N72" s="613"/>
      <c r="O72" s="613"/>
      <c r="P72" s="613"/>
      <c r="Q72" s="613"/>
      <c r="R72" s="613"/>
      <c r="S72" s="613"/>
      <c r="T72" s="613"/>
      <c r="U72" s="614"/>
      <c r="V72" s="615" t="s">
        <v>3</v>
      </c>
      <c r="W72" s="613"/>
      <c r="X72" s="614"/>
      <c r="Y72" s="615" t="s">
        <v>34</v>
      </c>
      <c r="Z72" s="613"/>
      <c r="AA72" s="614"/>
      <c r="AB72" s="615" t="s">
        <v>35</v>
      </c>
      <c r="AC72" s="613"/>
      <c r="AD72" s="613"/>
      <c r="AE72" s="613"/>
      <c r="AF72" s="613"/>
      <c r="AG72" s="613"/>
      <c r="AH72" s="613"/>
      <c r="AI72" s="613"/>
      <c r="AJ72" s="613"/>
      <c r="AK72" s="613"/>
      <c r="AL72" s="613"/>
      <c r="AM72" s="613"/>
      <c r="AN72" s="613"/>
      <c r="AO72" s="613"/>
      <c r="AP72" s="613"/>
      <c r="AQ72" s="613"/>
      <c r="AR72" s="613"/>
      <c r="AS72" s="616"/>
      <c r="BE72"/>
    </row>
    <row r="73" spans="2:57" ht="18" hidden="1" customHeight="1">
      <c r="B73" s="617"/>
      <c r="C73" s="618"/>
      <c r="D73" s="618"/>
      <c r="E73" s="619"/>
      <c r="F73" s="620"/>
      <c r="G73" s="618"/>
      <c r="H73" s="618"/>
      <c r="I73" s="618"/>
      <c r="J73" s="618"/>
      <c r="K73" s="618"/>
      <c r="L73" s="618"/>
      <c r="M73" s="618"/>
      <c r="N73" s="618"/>
      <c r="O73" s="618"/>
      <c r="P73" s="618"/>
      <c r="Q73" s="618"/>
      <c r="R73" s="618"/>
      <c r="S73" s="618"/>
      <c r="T73" s="618"/>
      <c r="U73" s="619"/>
      <c r="V73" s="620"/>
      <c r="W73" s="618"/>
      <c r="X73" s="619"/>
      <c r="Y73" s="620"/>
      <c r="Z73" s="618"/>
      <c r="AA73" s="619"/>
      <c r="AB73" s="620"/>
      <c r="AC73" s="618"/>
      <c r="AD73" s="618"/>
      <c r="AE73" s="618"/>
      <c r="AF73" s="618"/>
      <c r="AG73" s="618"/>
      <c r="AH73" s="618"/>
      <c r="AI73" s="618"/>
      <c r="AJ73" s="618"/>
      <c r="AK73" s="618"/>
      <c r="AL73" s="618"/>
      <c r="AM73" s="618"/>
      <c r="AN73" s="618"/>
      <c r="AO73" s="618"/>
      <c r="AP73" s="618"/>
      <c r="AQ73" s="618"/>
      <c r="AR73" s="618"/>
      <c r="AS73" s="621"/>
      <c r="BE73"/>
    </row>
    <row r="74" spans="2:57" ht="18" hidden="1" customHeight="1">
      <c r="B74" s="622"/>
      <c r="C74" s="623"/>
      <c r="D74" s="623"/>
      <c r="E74" s="624"/>
      <c r="F74" s="625"/>
      <c r="G74" s="623"/>
      <c r="H74" s="623"/>
      <c r="I74" s="623"/>
      <c r="J74" s="623"/>
      <c r="K74" s="623"/>
      <c r="L74" s="623"/>
      <c r="M74" s="623"/>
      <c r="N74" s="623"/>
      <c r="O74" s="623"/>
      <c r="P74" s="623"/>
      <c r="Q74" s="623"/>
      <c r="R74" s="623"/>
      <c r="S74" s="623"/>
      <c r="T74" s="623"/>
      <c r="U74" s="624"/>
      <c r="V74" s="625"/>
      <c r="W74" s="623"/>
      <c r="X74" s="624"/>
      <c r="Y74" s="625"/>
      <c r="Z74" s="623"/>
      <c r="AA74" s="624"/>
      <c r="AB74" s="625"/>
      <c r="AC74" s="623"/>
      <c r="AD74" s="623"/>
      <c r="AE74" s="623"/>
      <c r="AF74" s="623"/>
      <c r="AG74" s="623"/>
      <c r="AH74" s="623"/>
      <c r="AI74" s="623"/>
      <c r="AJ74" s="623"/>
      <c r="AK74" s="623"/>
      <c r="AL74" s="623"/>
      <c r="AM74" s="623"/>
      <c r="AN74" s="623"/>
      <c r="AO74" s="623"/>
      <c r="AP74" s="623"/>
      <c r="AQ74" s="623"/>
      <c r="AR74" s="623"/>
      <c r="AS74" s="626"/>
      <c r="BE74"/>
    </row>
    <row r="75" spans="2:57" ht="46.5" hidden="1" customHeight="1">
      <c r="B75" s="622"/>
      <c r="C75" s="623"/>
      <c r="D75" s="623"/>
      <c r="E75" s="624"/>
      <c r="F75" s="625"/>
      <c r="G75" s="623"/>
      <c r="H75" s="623"/>
      <c r="I75" s="623"/>
      <c r="J75" s="623"/>
      <c r="K75" s="623"/>
      <c r="L75" s="623"/>
      <c r="M75" s="623"/>
      <c r="N75" s="623"/>
      <c r="O75" s="623"/>
      <c r="P75" s="623"/>
      <c r="Q75" s="623"/>
      <c r="R75" s="623"/>
      <c r="S75" s="623"/>
      <c r="T75" s="623"/>
      <c r="U75" s="624"/>
      <c r="V75" s="625"/>
      <c r="W75" s="623"/>
      <c r="X75" s="624"/>
      <c r="Y75" s="625"/>
      <c r="Z75" s="623"/>
      <c r="AA75" s="624"/>
      <c r="AB75" s="625"/>
      <c r="AC75" s="623"/>
      <c r="AD75" s="623"/>
      <c r="AE75" s="623"/>
      <c r="AF75" s="623"/>
      <c r="AG75" s="623"/>
      <c r="AH75" s="623"/>
      <c r="AI75" s="623"/>
      <c r="AJ75" s="623"/>
      <c r="AK75" s="623"/>
      <c r="AL75" s="623"/>
      <c r="AM75" s="623"/>
      <c r="AN75" s="623"/>
      <c r="AO75" s="623"/>
      <c r="AP75" s="623"/>
      <c r="AQ75" s="623"/>
      <c r="AR75" s="623"/>
      <c r="AS75" s="626"/>
      <c r="BE75"/>
    </row>
    <row r="76" spans="2:57" ht="46.5" hidden="1" customHeight="1">
      <c r="B76" s="622"/>
      <c r="C76" s="623"/>
      <c r="D76" s="623"/>
      <c r="E76" s="624"/>
      <c r="F76" s="625"/>
      <c r="G76" s="623"/>
      <c r="H76" s="623"/>
      <c r="I76" s="623"/>
      <c r="J76" s="623"/>
      <c r="K76" s="623"/>
      <c r="L76" s="623"/>
      <c r="M76" s="623"/>
      <c r="N76" s="623"/>
      <c r="O76" s="623"/>
      <c r="P76" s="623"/>
      <c r="Q76" s="623"/>
      <c r="R76" s="623"/>
      <c r="S76" s="623"/>
      <c r="T76" s="623"/>
      <c r="U76" s="624"/>
      <c r="V76" s="625"/>
      <c r="W76" s="623"/>
      <c r="X76" s="624"/>
      <c r="Y76" s="625"/>
      <c r="Z76" s="623"/>
      <c r="AA76" s="624"/>
      <c r="AB76" s="625"/>
      <c r="AC76" s="623"/>
      <c r="AD76" s="623"/>
      <c r="AE76" s="623"/>
      <c r="AF76" s="623"/>
      <c r="AG76" s="623"/>
      <c r="AH76" s="623"/>
      <c r="AI76" s="623"/>
      <c r="AJ76" s="623"/>
      <c r="AK76" s="623"/>
      <c r="AL76" s="623"/>
      <c r="AM76" s="623"/>
      <c r="AN76" s="623"/>
      <c r="AO76" s="623"/>
      <c r="AP76" s="623"/>
      <c r="AQ76" s="623"/>
      <c r="AR76" s="623"/>
      <c r="AS76" s="626"/>
      <c r="BE76"/>
    </row>
    <row r="77" spans="2:57" ht="46.5" hidden="1" customHeight="1">
      <c r="B77" s="622"/>
      <c r="C77" s="623"/>
      <c r="D77" s="623"/>
      <c r="E77" s="624"/>
      <c r="F77" s="625"/>
      <c r="G77" s="623"/>
      <c r="H77" s="623"/>
      <c r="I77" s="623"/>
      <c r="J77" s="623"/>
      <c r="K77" s="623"/>
      <c r="L77" s="623"/>
      <c r="M77" s="623"/>
      <c r="N77" s="623"/>
      <c r="O77" s="623"/>
      <c r="P77" s="623"/>
      <c r="Q77" s="623"/>
      <c r="R77" s="623"/>
      <c r="S77" s="623"/>
      <c r="T77" s="623"/>
      <c r="U77" s="624"/>
      <c r="V77" s="625"/>
      <c r="W77" s="623"/>
      <c r="X77" s="624"/>
      <c r="Y77" s="625"/>
      <c r="Z77" s="623"/>
      <c r="AA77" s="624"/>
      <c r="AB77" s="625"/>
      <c r="AC77" s="623"/>
      <c r="AD77" s="623"/>
      <c r="AE77" s="623"/>
      <c r="AF77" s="623"/>
      <c r="AG77" s="623"/>
      <c r="AH77" s="623"/>
      <c r="AI77" s="623"/>
      <c r="AJ77" s="623"/>
      <c r="AK77" s="623"/>
      <c r="AL77" s="623"/>
      <c r="AM77" s="623"/>
      <c r="AN77" s="623"/>
      <c r="AO77" s="623"/>
      <c r="AP77" s="623"/>
      <c r="AQ77" s="623"/>
      <c r="AR77" s="623"/>
      <c r="AS77" s="626"/>
      <c r="BE77"/>
    </row>
    <row r="78" spans="2:57" ht="18" hidden="1" customHeight="1" thickBot="1">
      <c r="B78" s="622"/>
      <c r="C78" s="623"/>
      <c r="D78" s="623"/>
      <c r="E78" s="624"/>
      <c r="F78" s="625"/>
      <c r="G78" s="623"/>
      <c r="H78" s="623"/>
      <c r="I78" s="623"/>
      <c r="J78" s="623"/>
      <c r="K78" s="623"/>
      <c r="L78" s="623"/>
      <c r="M78" s="623"/>
      <c r="N78" s="623"/>
      <c r="O78" s="623"/>
      <c r="P78" s="623"/>
      <c r="Q78" s="623"/>
      <c r="R78" s="623"/>
      <c r="S78" s="623"/>
      <c r="T78" s="623"/>
      <c r="U78" s="624"/>
      <c r="V78" s="625"/>
      <c r="W78" s="623"/>
      <c r="X78" s="624"/>
      <c r="Y78" s="625"/>
      <c r="Z78" s="623"/>
      <c r="AA78" s="624"/>
      <c r="AB78" s="625"/>
      <c r="AC78" s="623"/>
      <c r="AD78" s="623"/>
      <c r="AE78" s="623"/>
      <c r="AF78" s="623"/>
      <c r="AG78" s="623"/>
      <c r="AH78" s="623"/>
      <c r="AI78" s="623"/>
      <c r="AJ78" s="623"/>
      <c r="AK78" s="623"/>
      <c r="AL78" s="623"/>
      <c r="AM78" s="623"/>
      <c r="AN78" s="623"/>
      <c r="AO78" s="623"/>
      <c r="AP78" s="623"/>
      <c r="AQ78" s="623"/>
      <c r="AR78" s="623"/>
      <c r="AS78" s="626"/>
      <c r="BE78"/>
    </row>
    <row r="79" spans="2:57">
      <c r="B79" s="612" t="s">
        <v>36</v>
      </c>
      <c r="C79" s="613"/>
      <c r="D79" s="613"/>
      <c r="E79" s="613"/>
      <c r="F79" s="613"/>
      <c r="G79" s="613"/>
      <c r="H79" s="613"/>
      <c r="I79" s="613"/>
      <c r="J79" s="613"/>
      <c r="K79" s="613"/>
      <c r="L79" s="613"/>
      <c r="M79" s="613"/>
      <c r="N79" s="613"/>
      <c r="O79" s="613"/>
      <c r="P79" s="613"/>
      <c r="Q79" s="613"/>
      <c r="R79" s="613"/>
      <c r="S79" s="613"/>
      <c r="T79" s="613"/>
      <c r="U79" s="613"/>
      <c r="V79" s="613"/>
      <c r="W79" s="613"/>
      <c r="X79" s="613"/>
      <c r="Y79" s="613"/>
      <c r="Z79" s="613"/>
      <c r="AA79" s="613"/>
      <c r="AB79" s="613"/>
      <c r="AC79" s="613"/>
      <c r="AD79" s="613"/>
      <c r="AE79" s="613"/>
      <c r="AF79" s="613"/>
      <c r="AG79" s="613"/>
      <c r="AH79" s="613"/>
      <c r="AI79" s="613"/>
      <c r="AJ79" s="613"/>
      <c r="AK79" s="613"/>
      <c r="AL79" s="613"/>
      <c r="AM79" s="613"/>
      <c r="AN79" s="613"/>
      <c r="AO79" s="613"/>
      <c r="AP79" s="613"/>
      <c r="AQ79" s="613"/>
      <c r="AR79" s="613"/>
      <c r="AS79" s="616"/>
      <c r="BE79"/>
    </row>
    <row r="80" spans="2:57" ht="79.5" customHeight="1" thickBot="1">
      <c r="B80" s="627"/>
      <c r="C80" s="628"/>
      <c r="D80" s="628"/>
      <c r="E80" s="628"/>
      <c r="F80" s="628"/>
      <c r="G80" s="628"/>
      <c r="H80" s="628"/>
      <c r="I80" s="628"/>
      <c r="J80" s="628"/>
      <c r="K80" s="628"/>
      <c r="L80" s="628"/>
      <c r="M80" s="628"/>
      <c r="N80" s="628"/>
      <c r="O80" s="628"/>
      <c r="P80" s="628"/>
      <c r="Q80" s="628"/>
      <c r="R80" s="628"/>
      <c r="S80" s="628"/>
      <c r="T80" s="628"/>
      <c r="U80" s="628"/>
      <c r="V80" s="628"/>
      <c r="W80" s="628"/>
      <c r="X80" s="628"/>
      <c r="Y80" s="628"/>
      <c r="Z80" s="628"/>
      <c r="AA80" s="628"/>
      <c r="AB80" s="628"/>
      <c r="AC80" s="628"/>
      <c r="AD80" s="628"/>
      <c r="AE80" s="628"/>
      <c r="AF80" s="628"/>
      <c r="AG80" s="628"/>
      <c r="AH80" s="628"/>
      <c r="AI80" s="628"/>
      <c r="AJ80" s="628"/>
      <c r="AK80" s="628"/>
      <c r="AL80" s="628"/>
      <c r="AM80" s="628"/>
      <c r="AN80" s="628"/>
      <c r="AO80" s="628"/>
      <c r="AP80" s="628"/>
      <c r="AQ80" s="628"/>
      <c r="AR80" s="628"/>
      <c r="AS80" s="629"/>
      <c r="BE80"/>
    </row>
    <row r="81" spans="2:57" ht="18" customHeight="1">
      <c r="B81" s="9"/>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14"/>
      <c r="BE81"/>
    </row>
    <row r="82" spans="2:57" ht="46.5" customHeight="1">
      <c r="B82" s="10"/>
      <c r="C82" s="388" t="s">
        <v>44</v>
      </c>
      <c r="D82" s="386"/>
      <c r="E82" s="386"/>
      <c r="F82" s="386"/>
      <c r="G82" s="386"/>
      <c r="H82" s="386"/>
      <c r="I82" s="386"/>
      <c r="J82" s="386"/>
      <c r="K82" s="386"/>
      <c r="L82" s="386"/>
      <c r="M82" s="386"/>
      <c r="N82" s="386"/>
      <c r="O82" s="386"/>
      <c r="P82" s="386"/>
      <c r="Q82" s="386"/>
      <c r="R82" s="386"/>
      <c r="S82" s="386"/>
      <c r="T82" s="386"/>
      <c r="U82" s="386"/>
      <c r="V82" s="386"/>
      <c r="W82" s="387"/>
      <c r="X82" s="406" t="s">
        <v>1706</v>
      </c>
      <c r="Y82" s="407"/>
      <c r="Z82" s="407"/>
      <c r="AA82" s="407"/>
      <c r="AB82" s="407"/>
      <c r="AC82" s="407"/>
      <c r="AD82" s="407"/>
      <c r="AE82" s="407"/>
      <c r="AF82" s="407"/>
      <c r="AG82" s="407"/>
      <c r="AH82" s="407"/>
      <c r="AI82" s="407"/>
      <c r="AJ82" s="407"/>
      <c r="AK82" s="407"/>
      <c r="AL82" s="407"/>
      <c r="AM82" s="407"/>
      <c r="AN82" s="407"/>
      <c r="AO82" s="407"/>
      <c r="AP82" s="407"/>
      <c r="AQ82" s="407"/>
      <c r="AR82" s="408"/>
      <c r="AS82" s="8"/>
      <c r="BE82"/>
    </row>
    <row r="83" spans="2:57" ht="46.5" customHeight="1">
      <c r="B83" s="10"/>
      <c r="C83" s="473" t="s">
        <v>40</v>
      </c>
      <c r="D83" s="438"/>
      <c r="E83" s="438"/>
      <c r="F83" s="438"/>
      <c r="G83" s="438"/>
      <c r="H83" s="438"/>
      <c r="I83" s="449"/>
      <c r="J83" s="473" t="s">
        <v>41</v>
      </c>
      <c r="K83" s="438"/>
      <c r="L83" s="438"/>
      <c r="M83" s="438"/>
      <c r="N83" s="438"/>
      <c r="O83" s="438"/>
      <c r="P83" s="449"/>
      <c r="Q83" s="473" t="s">
        <v>42</v>
      </c>
      <c r="R83" s="438"/>
      <c r="S83" s="438"/>
      <c r="T83" s="438"/>
      <c r="U83" s="438"/>
      <c r="V83" s="438"/>
      <c r="W83" s="449"/>
      <c r="X83" s="473" t="s">
        <v>40</v>
      </c>
      <c r="Y83" s="438"/>
      <c r="Z83" s="438"/>
      <c r="AA83" s="438"/>
      <c r="AB83" s="438"/>
      <c r="AC83" s="438"/>
      <c r="AD83" s="449"/>
      <c r="AE83" s="473" t="s">
        <v>41</v>
      </c>
      <c r="AF83" s="438"/>
      <c r="AG83" s="438"/>
      <c r="AH83" s="438"/>
      <c r="AI83" s="438"/>
      <c r="AJ83" s="438"/>
      <c r="AK83" s="449"/>
      <c r="AL83" s="473" t="s">
        <v>42</v>
      </c>
      <c r="AM83" s="438"/>
      <c r="AN83" s="438"/>
      <c r="AO83" s="438"/>
      <c r="AP83" s="438"/>
      <c r="AQ83" s="438"/>
      <c r="AR83" s="449"/>
      <c r="AS83" s="11"/>
      <c r="BE83"/>
    </row>
    <row r="84" spans="2:57" ht="46.5" customHeight="1">
      <c r="B84" s="10"/>
      <c r="C84" s="517" t="str">
        <f>'Lot Register'!$U$13</f>
        <v>Jan van Wyk</v>
      </c>
      <c r="D84" s="518"/>
      <c r="E84" s="518"/>
      <c r="F84" s="518"/>
      <c r="G84" s="518"/>
      <c r="H84" s="518"/>
      <c r="I84" s="519"/>
      <c r="J84" s="517"/>
      <c r="K84" s="518"/>
      <c r="L84" s="518"/>
      <c r="M84" s="518"/>
      <c r="N84" s="518"/>
      <c r="O84" s="518"/>
      <c r="P84" s="519"/>
      <c r="Q84" s="520"/>
      <c r="R84" s="521"/>
      <c r="S84" s="521"/>
      <c r="T84" s="521"/>
      <c r="U84" s="521"/>
      <c r="V84" s="521"/>
      <c r="W84" s="522"/>
      <c r="X84" s="517" t="str">
        <f>'Lot Register'!$U$12</f>
        <v>TBA</v>
      </c>
      <c r="Y84" s="518"/>
      <c r="Z84" s="518"/>
      <c r="AA84" s="518"/>
      <c r="AB84" s="518"/>
      <c r="AC84" s="518"/>
      <c r="AD84" s="519"/>
      <c r="AE84" s="517"/>
      <c r="AF84" s="518"/>
      <c r="AG84" s="518"/>
      <c r="AH84" s="518"/>
      <c r="AI84" s="518"/>
      <c r="AJ84" s="518"/>
      <c r="AK84" s="519"/>
      <c r="AL84" s="520"/>
      <c r="AM84" s="521"/>
      <c r="AN84" s="521"/>
      <c r="AO84" s="521"/>
      <c r="AP84" s="521"/>
      <c r="AQ84" s="521"/>
      <c r="AR84" s="522"/>
      <c r="AS84" s="8"/>
      <c r="BE84"/>
    </row>
    <row r="85" spans="2:57" ht="18" customHeight="1" thickBot="1">
      <c r="B85" s="12"/>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c r="AC85" s="13"/>
      <c r="AD85" s="13"/>
      <c r="AE85" s="13"/>
      <c r="AF85" s="13"/>
      <c r="AG85" s="13"/>
      <c r="AH85" s="13"/>
      <c r="AI85" s="13"/>
      <c r="AJ85" s="13"/>
      <c r="AK85" s="13"/>
      <c r="AL85" s="13"/>
      <c r="AM85" s="13"/>
      <c r="AN85" s="13"/>
      <c r="AO85" s="13"/>
      <c r="AP85" s="13"/>
      <c r="AQ85" s="13"/>
      <c r="AR85" s="13"/>
      <c r="AS85" s="15"/>
      <c r="BE85"/>
    </row>
    <row r="86" spans="2:57">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BE86"/>
    </row>
    <row r="87" spans="2:57">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BE87"/>
    </row>
    <row r="88" spans="2:57">
      <c r="BE88"/>
    </row>
    <row r="89" spans="2:57">
      <c r="BE89"/>
    </row>
    <row r="90" spans="2:57">
      <c r="C90" s="7"/>
      <c r="BE90"/>
    </row>
    <row r="91" spans="2:57">
      <c r="C91" s="7"/>
      <c r="BE91"/>
    </row>
    <row r="92" spans="2:57">
      <c r="C92" s="7"/>
      <c r="BE92"/>
    </row>
    <row r="93" spans="2:57">
      <c r="C93" s="7"/>
      <c r="BE93"/>
    </row>
    <row r="94" spans="2:57">
      <c r="BE94"/>
    </row>
    <row r="95" spans="2:57">
      <c r="BE95"/>
    </row>
    <row r="96" spans="2:57">
      <c r="BE96"/>
    </row>
    <row r="97" spans="57:57">
      <c r="BE97"/>
    </row>
    <row r="98" spans="57:57">
      <c r="BE98"/>
    </row>
  </sheetData>
  <sheetProtection selectLockedCells="1" autoFilter="0"/>
  <mergeCells count="427">
    <mergeCell ref="J4:Z5"/>
    <mergeCell ref="AA4:AE4"/>
    <mergeCell ref="AF4:AI4"/>
    <mergeCell ref="AJ4:AS7"/>
    <mergeCell ref="AA5:AE5"/>
    <mergeCell ref="AF5:AI5"/>
    <mergeCell ref="J6:L7"/>
    <mergeCell ref="M6:P9"/>
    <mergeCell ref="Q6:AE9"/>
    <mergeCell ref="AF6:AI6"/>
    <mergeCell ref="AN8:AS11"/>
    <mergeCell ref="AF9:AI9"/>
    <mergeCell ref="AF7:AI7"/>
    <mergeCell ref="J8:J9"/>
    <mergeCell ref="K8:K9"/>
    <mergeCell ref="L8:L9"/>
    <mergeCell ref="AF8:AI8"/>
    <mergeCell ref="AJ8:AM11"/>
    <mergeCell ref="AF10:AI10"/>
    <mergeCell ref="B10:I11"/>
    <mergeCell ref="J10:P11"/>
    <mergeCell ref="Q10:T11"/>
    <mergeCell ref="U10:W11"/>
    <mergeCell ref="X10:Z11"/>
    <mergeCell ref="AA10:AB11"/>
    <mergeCell ref="AC10:AC11"/>
    <mergeCell ref="AD10:AE11"/>
    <mergeCell ref="AF11:AI11"/>
    <mergeCell ref="AS18:AS19"/>
    <mergeCell ref="AS16:AS17"/>
    <mergeCell ref="B12:C13"/>
    <mergeCell ref="D12:P13"/>
    <mergeCell ref="Q12:X13"/>
    <mergeCell ref="Y12:AB12"/>
    <mergeCell ref="AC12:AN12"/>
    <mergeCell ref="AC14:AJ15"/>
    <mergeCell ref="AK14:AN15"/>
    <mergeCell ref="Y15:AB15"/>
    <mergeCell ref="B14:C15"/>
    <mergeCell ref="D14:P15"/>
    <mergeCell ref="Q14:X15"/>
    <mergeCell ref="Y14:AB14"/>
    <mergeCell ref="AQ12:AS13"/>
    <mergeCell ref="Y13:AB13"/>
    <mergeCell ref="AK13:AN13"/>
    <mergeCell ref="AO12:AP13"/>
    <mergeCell ref="AC13:AJ13"/>
    <mergeCell ref="Y17:AB17"/>
    <mergeCell ref="B16:C17"/>
    <mergeCell ref="D16:P17"/>
    <mergeCell ref="Q16:X17"/>
    <mergeCell ref="Y16:AB16"/>
    <mergeCell ref="AO14:AP15"/>
    <mergeCell ref="AQ14:AQ15"/>
    <mergeCell ref="AR14:AR15"/>
    <mergeCell ref="AS14:AS15"/>
    <mergeCell ref="AC16:AJ17"/>
    <mergeCell ref="AK16:AN17"/>
    <mergeCell ref="AO16:AP17"/>
    <mergeCell ref="AQ16:AQ17"/>
    <mergeCell ref="AR16:AR17"/>
    <mergeCell ref="D28:P29"/>
    <mergeCell ref="Q28:X29"/>
    <mergeCell ref="Y28:AB28"/>
    <mergeCell ref="AC22:AJ23"/>
    <mergeCell ref="AC24:AJ25"/>
    <mergeCell ref="AC26:AJ27"/>
    <mergeCell ref="AC28:AJ29"/>
    <mergeCell ref="AK24:AN25"/>
    <mergeCell ref="AK28:AN29"/>
    <mergeCell ref="Q22:X23"/>
    <mergeCell ref="Y22:AB22"/>
    <mergeCell ref="D24:P25"/>
    <mergeCell ref="Q24:X25"/>
    <mergeCell ref="Y24:AB24"/>
    <mergeCell ref="Y25:AB25"/>
    <mergeCell ref="AO32:AP33"/>
    <mergeCell ref="AQ32:AQ33"/>
    <mergeCell ref="AR32:AR33"/>
    <mergeCell ref="AQ34:AQ35"/>
    <mergeCell ref="AR34:AR35"/>
    <mergeCell ref="B28:C29"/>
    <mergeCell ref="AO24:AP25"/>
    <mergeCell ref="AK34:AN35"/>
    <mergeCell ref="AO34:AP35"/>
    <mergeCell ref="B30:C31"/>
    <mergeCell ref="D30:P31"/>
    <mergeCell ref="Q30:X31"/>
    <mergeCell ref="Y30:AB30"/>
    <mergeCell ref="AK30:AN31"/>
    <mergeCell ref="AO30:AP31"/>
    <mergeCell ref="AQ30:AQ31"/>
    <mergeCell ref="Y31:AB31"/>
    <mergeCell ref="AQ24:AQ25"/>
    <mergeCell ref="B32:C33"/>
    <mergeCell ref="D32:P33"/>
    <mergeCell ref="Q32:X33"/>
    <mergeCell ref="Y32:AB32"/>
    <mergeCell ref="AO28:AP29"/>
    <mergeCell ref="AQ28:AQ29"/>
    <mergeCell ref="AS30:AS31"/>
    <mergeCell ref="AS24:AS25"/>
    <mergeCell ref="Y26:AB26"/>
    <mergeCell ref="AR20:AR21"/>
    <mergeCell ref="AS20:AS21"/>
    <mergeCell ref="Y21:AB21"/>
    <mergeCell ref="Y20:AB20"/>
    <mergeCell ref="AK20:AN21"/>
    <mergeCell ref="AO20:AP21"/>
    <mergeCell ref="AQ20:AQ21"/>
    <mergeCell ref="AR30:AR31"/>
    <mergeCell ref="AC30:AJ31"/>
    <mergeCell ref="AK22:AN23"/>
    <mergeCell ref="AO22:AP23"/>
    <mergeCell ref="AQ22:AQ23"/>
    <mergeCell ref="Y23:AB23"/>
    <mergeCell ref="AC20:AJ21"/>
    <mergeCell ref="AR28:AR29"/>
    <mergeCell ref="AS28:AS29"/>
    <mergeCell ref="Y29:AB29"/>
    <mergeCell ref="AR24:AR25"/>
    <mergeCell ref="AR22:AR23"/>
    <mergeCell ref="AS22:AS23"/>
    <mergeCell ref="AK26:AN27"/>
    <mergeCell ref="AS32:AS33"/>
    <mergeCell ref="Y33:AB33"/>
    <mergeCell ref="AS36:AS37"/>
    <mergeCell ref="Y37:AB37"/>
    <mergeCell ref="B36:C37"/>
    <mergeCell ref="D36:P37"/>
    <mergeCell ref="Q36:X37"/>
    <mergeCell ref="Y36:AB36"/>
    <mergeCell ref="AC36:AF37"/>
    <mergeCell ref="AG36:AJ37"/>
    <mergeCell ref="AS34:AS35"/>
    <mergeCell ref="Y35:AB35"/>
    <mergeCell ref="B34:C35"/>
    <mergeCell ref="D34:P35"/>
    <mergeCell ref="Q34:X35"/>
    <mergeCell ref="Y34:AB34"/>
    <mergeCell ref="AC34:AF35"/>
    <mergeCell ref="AG34:AJ35"/>
    <mergeCell ref="AK36:AN37"/>
    <mergeCell ref="AO36:AP37"/>
    <mergeCell ref="AQ36:AQ37"/>
    <mergeCell ref="AR36:AR37"/>
    <mergeCell ref="AC32:AJ33"/>
    <mergeCell ref="AK32:AN33"/>
    <mergeCell ref="AO26:AP27"/>
    <mergeCell ref="AQ26:AQ27"/>
    <mergeCell ref="AR26:AR27"/>
    <mergeCell ref="AS26:AS27"/>
    <mergeCell ref="Y27:AB27"/>
    <mergeCell ref="B26:C27"/>
    <mergeCell ref="D26:P27"/>
    <mergeCell ref="Q26:X27"/>
    <mergeCell ref="AQ18:AQ19"/>
    <mergeCell ref="B22:C23"/>
    <mergeCell ref="D22:P23"/>
    <mergeCell ref="AC18:AJ19"/>
    <mergeCell ref="AR18:AR19"/>
    <mergeCell ref="B24:C25"/>
    <mergeCell ref="B20:C21"/>
    <mergeCell ref="D20:P21"/>
    <mergeCell ref="Q20:X21"/>
    <mergeCell ref="Y19:AB19"/>
    <mergeCell ref="B18:C19"/>
    <mergeCell ref="D18:P19"/>
    <mergeCell ref="Q18:X19"/>
    <mergeCell ref="Y18:AB18"/>
    <mergeCell ref="AK18:AN19"/>
    <mergeCell ref="AO18:AP19"/>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B72:E72"/>
    <mergeCell ref="F72:U72"/>
    <mergeCell ref="V72:X72"/>
    <mergeCell ref="Y72:AA72"/>
    <mergeCell ref="AB72:AS72"/>
    <mergeCell ref="B73:E73"/>
    <mergeCell ref="F73:U73"/>
    <mergeCell ref="V73:X73"/>
    <mergeCell ref="Y73:AA73"/>
    <mergeCell ref="AB73:AS73"/>
    <mergeCell ref="B74:E74"/>
    <mergeCell ref="F74:U74"/>
    <mergeCell ref="V74:X74"/>
    <mergeCell ref="Y74:AA74"/>
    <mergeCell ref="AB74:AS74"/>
    <mergeCell ref="B75:E75"/>
    <mergeCell ref="F75:U75"/>
    <mergeCell ref="V75:X75"/>
    <mergeCell ref="Y75:AA75"/>
    <mergeCell ref="AB75:AS75"/>
    <mergeCell ref="B78:E78"/>
    <mergeCell ref="F78:U78"/>
    <mergeCell ref="V78:X78"/>
    <mergeCell ref="Y78:AA78"/>
    <mergeCell ref="AB78:AS78"/>
    <mergeCell ref="B79:AS79"/>
    <mergeCell ref="B76:E76"/>
    <mergeCell ref="F76:U76"/>
    <mergeCell ref="V76:X76"/>
    <mergeCell ref="Y76:AA76"/>
    <mergeCell ref="AB76:AS76"/>
    <mergeCell ref="B77:E77"/>
    <mergeCell ref="F77:U77"/>
    <mergeCell ref="V77:X77"/>
    <mergeCell ref="Y77:AA77"/>
    <mergeCell ref="AB77:AS77"/>
    <mergeCell ref="C84:I84"/>
    <mergeCell ref="J84:P84"/>
    <mergeCell ref="Q84:W84"/>
    <mergeCell ref="X84:AD84"/>
    <mergeCell ref="AE84:AK84"/>
    <mergeCell ref="AL84:AR84"/>
    <mergeCell ref="B80:AS80"/>
    <mergeCell ref="C82:W82"/>
    <mergeCell ref="X82:AR82"/>
    <mergeCell ref="C83:I83"/>
    <mergeCell ref="J83:P83"/>
    <mergeCell ref="Q83:W83"/>
    <mergeCell ref="X83:AD83"/>
    <mergeCell ref="AE83:AK83"/>
    <mergeCell ref="AL83:AR83"/>
  </mergeCells>
  <conditionalFormatting sqref="AF11">
    <cfRule type="expression" dxfId="1415" priority="5">
      <formula>$V11="y"</formula>
    </cfRule>
    <cfRule type="expression" dxfId="1414" priority="6">
      <formula>$T11="y"</formula>
    </cfRule>
  </conditionalFormatting>
  <conditionalFormatting sqref="AF7">
    <cfRule type="expression" dxfId="1413" priority="9">
      <formula>$V7="y"</formula>
    </cfRule>
    <cfRule type="expression" dxfId="1412" priority="10">
      <formula>$T7="y"</formula>
    </cfRule>
  </conditionalFormatting>
  <conditionalFormatting sqref="AF9">
    <cfRule type="expression" dxfId="1411" priority="7">
      <formula>$V9="y"</formula>
    </cfRule>
    <cfRule type="expression" dxfId="1410" priority="8">
      <formula>$T9="y"</formula>
    </cfRule>
  </conditionalFormatting>
  <conditionalFormatting sqref="Y14:AB19 Y22:AB71">
    <cfRule type="expression" dxfId="1409" priority="4">
      <formula>OR(ISNUMBER(SEARCH("Hold Point",Y14)),ISNUMBER(SEARCH("Witness Point",Y14)))</formula>
    </cfRule>
  </conditionalFormatting>
  <conditionalFormatting sqref="AK14:AN19 AK22:AN71">
    <cfRule type="expression" dxfId="1408" priority="3">
      <formula>OR(Y14="Check Item",Y14="Milestone")</formula>
    </cfRule>
  </conditionalFormatting>
  <conditionalFormatting sqref="Y20:AB21">
    <cfRule type="expression" dxfId="1407" priority="2">
      <formula>OR(ISNUMBER(SEARCH("Hold Point",Y20)),ISNUMBER(SEARCH("Witness Point",Y20)))</formula>
    </cfRule>
  </conditionalFormatting>
  <conditionalFormatting sqref="AK20:AN21">
    <cfRule type="expression" dxfId="1406" priority="1">
      <formula>OR(Y20="Check Item",Y20="Milestone")</formula>
    </cfRule>
  </conditionalFormatting>
  <pageMargins left="0.62992125984251968" right="0.23622047244094488" top="0.82677165354330706" bottom="0.23622047244094488" header="0.31496062992125984" footer="0.31496062992125984"/>
  <pageSetup paperSize="9" scale="57" fitToHeight="0" orientation="portrait" horizontalDpi="300" verticalDpi="300"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0">
    <pageSetUpPr fitToPage="1"/>
  </sheetPr>
  <dimension ref="A1:BR102"/>
  <sheetViews>
    <sheetView topLeftCell="A3" zoomScale="85" zoomScaleNormal="85" workbookViewId="0">
      <selection activeCell="AO14" sqref="AO14:AP15"/>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Concrete Masonry Retaining Walls</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Concrete Masonry Retaining Walls</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441" t="s">
        <v>28</v>
      </c>
      <c r="AK4" s="442"/>
      <c r="AL4" s="442"/>
      <c r="AM4" s="442"/>
      <c r="AN4" s="442"/>
      <c r="AO4" s="442"/>
      <c r="AP4" s="442"/>
      <c r="AQ4" s="442"/>
      <c r="AR4" s="442"/>
      <c r="AS4" s="564"/>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e">
        <f>'Lot Register'!#REF!</f>
        <v>#REF!</v>
      </c>
      <c r="AG5" s="460"/>
      <c r="AH5" s="460"/>
      <c r="AI5" s="461"/>
      <c r="AJ5" s="533"/>
      <c r="AK5" s="534"/>
      <c r="AL5" s="534"/>
      <c r="AM5" s="534"/>
      <c r="AN5" s="534"/>
      <c r="AO5" s="534"/>
      <c r="AP5" s="534"/>
      <c r="AQ5" s="534"/>
      <c r="AR5" s="534"/>
      <c r="AS5" s="565"/>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533"/>
      <c r="AK6" s="534"/>
      <c r="AL6" s="534"/>
      <c r="AM6" s="534"/>
      <c r="AN6" s="534"/>
      <c r="AO6" s="534"/>
      <c r="AP6" s="534"/>
      <c r="AQ6" s="534"/>
      <c r="AR6" s="534"/>
      <c r="AS6" s="565"/>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Register'!$I$2), "", 'Lot Register'!$I$2)</f>
        <v>0</v>
      </c>
      <c r="AG7" s="469"/>
      <c r="AH7" s="469"/>
      <c r="AI7" s="470"/>
      <c r="AJ7" s="533"/>
      <c r="AK7" s="534"/>
      <c r="AL7" s="534"/>
      <c r="AM7" s="534"/>
      <c r="AN7" s="534"/>
      <c r="AO7" s="534"/>
      <c r="AP7" s="534"/>
      <c r="AQ7" s="534"/>
      <c r="AR7" s="534"/>
      <c r="AS7" s="565"/>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v>3.52</v>
      </c>
      <c r="AK8" s="574"/>
      <c r="AL8" s="574"/>
      <c r="AM8" s="574"/>
      <c r="AN8" s="566" t="s">
        <v>104</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Register'!$J$2), "", 'Lot Register'!$J$2)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t="e">
        <f>IF(ISBLANK('Lot Register'!#REF!), "", 'Lot Register'!#REF!)</f>
        <v>#REF!</v>
      </c>
      <c r="AE10" s="449"/>
      <c r="AF10" s="451" t="s">
        <v>30</v>
      </c>
      <c r="AG10" s="451"/>
      <c r="AH10" s="451"/>
      <c r="AI10" s="452"/>
      <c r="AJ10" s="573"/>
      <c r="AK10" s="574"/>
      <c r="AL10" s="574"/>
      <c r="AM10" s="574"/>
      <c r="AN10" s="566"/>
      <c r="AO10" s="566"/>
      <c r="AP10" s="566"/>
      <c r="AQ10" s="566"/>
      <c r="AR10" s="566"/>
      <c r="AS10" s="567"/>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Register'!$K$2), "", 'Lot Register'!$K$2)</f>
        <v>45343</v>
      </c>
      <c r="AG11" s="496"/>
      <c r="AH11" s="496"/>
      <c r="AI11" s="497"/>
      <c r="AJ11" s="575"/>
      <c r="AK11" s="576"/>
      <c r="AL11" s="576"/>
      <c r="AM11" s="576"/>
      <c r="AN11" s="381"/>
      <c r="AO11" s="381"/>
      <c r="AP11" s="381"/>
      <c r="AQ11" s="381"/>
      <c r="AR11" s="381"/>
      <c r="AS11" s="568"/>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t="s">
        <v>39</v>
      </c>
      <c r="AH13" s="439"/>
      <c r="AI13" s="439"/>
      <c r="AJ13" s="439"/>
      <c r="AK13" s="439" t="s">
        <v>27</v>
      </c>
      <c r="AL13" s="439"/>
      <c r="AM13" s="439"/>
      <c r="AN13" s="439"/>
      <c r="AO13" s="571"/>
      <c r="AP13" s="571"/>
      <c r="AQ13" s="571"/>
      <c r="AR13" s="571"/>
      <c r="AS13" s="572"/>
      <c r="BE13"/>
    </row>
    <row r="14" spans="1:70" ht="22.5" customHeight="1">
      <c r="B14" s="726">
        <v>1</v>
      </c>
      <c r="C14" s="727"/>
      <c r="D14" s="498" t="s">
        <v>997</v>
      </c>
      <c r="E14" s="499"/>
      <c r="F14" s="499"/>
      <c r="G14" s="499"/>
      <c r="H14" s="499"/>
      <c r="I14" s="499"/>
      <c r="J14" s="499"/>
      <c r="K14" s="499"/>
      <c r="L14" s="499"/>
      <c r="M14" s="499"/>
      <c r="N14" s="499"/>
      <c r="O14" s="499"/>
      <c r="P14" s="500"/>
      <c r="Q14" s="729" t="s">
        <v>91</v>
      </c>
      <c r="R14" s="730"/>
      <c r="S14" s="730"/>
      <c r="T14" s="730"/>
      <c r="U14" s="730"/>
      <c r="V14" s="730"/>
      <c r="W14" s="730"/>
      <c r="X14" s="731"/>
      <c r="Y14" s="498" t="s">
        <v>85</v>
      </c>
      <c r="Z14" s="499"/>
      <c r="AA14" s="499"/>
      <c r="AB14" s="500"/>
      <c r="AC14" s="498"/>
      <c r="AD14" s="499"/>
      <c r="AE14" s="499"/>
      <c r="AF14" s="500"/>
      <c r="AG14" s="498"/>
      <c r="AH14" s="499"/>
      <c r="AI14" s="499"/>
      <c r="AJ14" s="500"/>
      <c r="AK14" s="498"/>
      <c r="AL14" s="499"/>
      <c r="AM14" s="499"/>
      <c r="AN14" s="500"/>
      <c r="AO14" s="527"/>
      <c r="AP14" s="541"/>
      <c r="AQ14" s="732"/>
      <c r="AR14" s="733"/>
      <c r="AS14" s="734"/>
      <c r="BE14"/>
    </row>
    <row r="15" spans="1:70" ht="33.75" customHeight="1">
      <c r="B15" s="728"/>
      <c r="C15" s="492"/>
      <c r="D15" s="388"/>
      <c r="E15" s="386"/>
      <c r="F15" s="386"/>
      <c r="G15" s="386"/>
      <c r="H15" s="386"/>
      <c r="I15" s="386"/>
      <c r="J15" s="386"/>
      <c r="K15" s="386"/>
      <c r="L15" s="386"/>
      <c r="M15" s="386"/>
      <c r="N15" s="386"/>
      <c r="O15" s="386"/>
      <c r="P15" s="387"/>
      <c r="Q15" s="719"/>
      <c r="R15" s="720"/>
      <c r="S15" s="720"/>
      <c r="T15" s="720"/>
      <c r="U15" s="720"/>
      <c r="V15" s="720"/>
      <c r="W15" s="720"/>
      <c r="X15" s="721"/>
      <c r="Y15" s="388" t="s">
        <v>986</v>
      </c>
      <c r="Z15" s="386"/>
      <c r="AA15" s="386"/>
      <c r="AB15" s="387"/>
      <c r="AC15" s="388"/>
      <c r="AD15" s="386"/>
      <c r="AE15" s="386"/>
      <c r="AF15" s="387"/>
      <c r="AG15" s="388"/>
      <c r="AH15" s="386"/>
      <c r="AI15" s="386"/>
      <c r="AJ15" s="387"/>
      <c r="AK15" s="388"/>
      <c r="AL15" s="386"/>
      <c r="AM15" s="386"/>
      <c r="AN15" s="387"/>
      <c r="AO15" s="548"/>
      <c r="AP15" s="722"/>
      <c r="AQ15" s="723"/>
      <c r="AR15" s="724"/>
      <c r="AS15" s="725"/>
      <c r="BE15"/>
    </row>
    <row r="16" spans="1:70" ht="22.5" customHeight="1">
      <c r="B16" s="592">
        <v>2</v>
      </c>
      <c r="C16" s="532"/>
      <c r="D16" s="388" t="s">
        <v>105</v>
      </c>
      <c r="E16" s="386"/>
      <c r="F16" s="386"/>
      <c r="G16" s="386"/>
      <c r="H16" s="386"/>
      <c r="I16" s="386"/>
      <c r="J16" s="386"/>
      <c r="K16" s="386"/>
      <c r="L16" s="386"/>
      <c r="M16" s="386"/>
      <c r="N16" s="386"/>
      <c r="O16" s="386"/>
      <c r="P16" s="387"/>
      <c r="Q16" s="719" t="s">
        <v>106</v>
      </c>
      <c r="R16" s="720"/>
      <c r="S16" s="720"/>
      <c r="T16" s="720"/>
      <c r="U16" s="720"/>
      <c r="V16" s="720"/>
      <c r="W16" s="720"/>
      <c r="X16" s="721"/>
      <c r="Y16" s="388" t="s">
        <v>24</v>
      </c>
      <c r="Z16" s="386"/>
      <c r="AA16" s="386"/>
      <c r="AB16" s="387"/>
      <c r="AC16" s="388"/>
      <c r="AD16" s="386"/>
      <c r="AE16" s="386"/>
      <c r="AF16" s="387"/>
      <c r="AG16" s="388"/>
      <c r="AH16" s="386"/>
      <c r="AI16" s="386"/>
      <c r="AJ16" s="387"/>
      <c r="AK16" s="388"/>
      <c r="AL16" s="386"/>
      <c r="AM16" s="386"/>
      <c r="AN16" s="387"/>
      <c r="AO16" s="548"/>
      <c r="AP16" s="722"/>
      <c r="AQ16" s="723"/>
      <c r="AR16" s="724"/>
      <c r="AS16" s="725"/>
      <c r="BE16"/>
    </row>
    <row r="17" spans="2:57" ht="122.25" customHeight="1">
      <c r="B17" s="592"/>
      <c r="C17" s="532"/>
      <c r="D17" s="388"/>
      <c r="E17" s="386"/>
      <c r="F17" s="386"/>
      <c r="G17" s="386"/>
      <c r="H17" s="386"/>
      <c r="I17" s="386"/>
      <c r="J17" s="386"/>
      <c r="K17" s="386"/>
      <c r="L17" s="386"/>
      <c r="M17" s="386"/>
      <c r="N17" s="386"/>
      <c r="O17" s="386"/>
      <c r="P17" s="387"/>
      <c r="Q17" s="719"/>
      <c r="R17" s="720"/>
      <c r="S17" s="720"/>
      <c r="T17" s="720"/>
      <c r="U17" s="720"/>
      <c r="V17" s="720"/>
      <c r="W17" s="720"/>
      <c r="X17" s="721"/>
      <c r="Y17" s="388" t="s">
        <v>107</v>
      </c>
      <c r="Z17" s="386"/>
      <c r="AA17" s="386"/>
      <c r="AB17" s="387"/>
      <c r="AC17" s="388"/>
      <c r="AD17" s="386"/>
      <c r="AE17" s="386"/>
      <c r="AF17" s="387"/>
      <c r="AG17" s="388"/>
      <c r="AH17" s="386"/>
      <c r="AI17" s="386"/>
      <c r="AJ17" s="387"/>
      <c r="AK17" s="388"/>
      <c r="AL17" s="386"/>
      <c r="AM17" s="386"/>
      <c r="AN17" s="387"/>
      <c r="AO17" s="548"/>
      <c r="AP17" s="722"/>
      <c r="AQ17" s="723"/>
      <c r="AR17" s="724"/>
      <c r="AS17" s="725"/>
      <c r="AV17" s="96" t="s">
        <v>1042</v>
      </c>
      <c r="BE17"/>
    </row>
    <row r="18" spans="2:57" ht="22.5" customHeight="1">
      <c r="B18" s="592">
        <v>3</v>
      </c>
      <c r="C18" s="532"/>
      <c r="D18" s="406" t="s">
        <v>108</v>
      </c>
      <c r="E18" s="407"/>
      <c r="F18" s="407"/>
      <c r="G18" s="407"/>
      <c r="H18" s="407"/>
      <c r="I18" s="407"/>
      <c r="J18" s="407"/>
      <c r="K18" s="407"/>
      <c r="L18" s="407"/>
      <c r="M18" s="407"/>
      <c r="N18" s="407"/>
      <c r="O18" s="407"/>
      <c r="P18" s="408"/>
      <c r="Q18" s="603" t="s">
        <v>109</v>
      </c>
      <c r="R18" s="604"/>
      <c r="S18" s="604"/>
      <c r="T18" s="604"/>
      <c r="U18" s="604"/>
      <c r="V18" s="604"/>
      <c r="W18" s="604"/>
      <c r="X18" s="605"/>
      <c r="Y18" s="406" t="s">
        <v>24</v>
      </c>
      <c r="Z18" s="407"/>
      <c r="AA18" s="407"/>
      <c r="AB18" s="408"/>
      <c r="AC18" s="406"/>
      <c r="AD18" s="407"/>
      <c r="AE18" s="407"/>
      <c r="AF18" s="408"/>
      <c r="AG18" s="406"/>
      <c r="AH18" s="407"/>
      <c r="AI18" s="407"/>
      <c r="AJ18" s="408"/>
      <c r="AK18" s="406"/>
      <c r="AL18" s="407"/>
      <c r="AM18" s="407"/>
      <c r="AN18" s="408"/>
      <c r="AO18" s="542"/>
      <c r="AP18" s="554"/>
      <c r="AQ18" s="586"/>
      <c r="AR18" s="588"/>
      <c r="AS18" s="590"/>
      <c r="BE18"/>
    </row>
    <row r="19" spans="2:57" ht="54.75" customHeight="1">
      <c r="B19" s="592"/>
      <c r="C19" s="532"/>
      <c r="D19" s="412"/>
      <c r="E19" s="413"/>
      <c r="F19" s="413"/>
      <c r="G19" s="413"/>
      <c r="H19" s="413"/>
      <c r="I19" s="413"/>
      <c r="J19" s="413"/>
      <c r="K19" s="413"/>
      <c r="L19" s="413"/>
      <c r="M19" s="413"/>
      <c r="N19" s="413"/>
      <c r="O19" s="413"/>
      <c r="P19" s="414"/>
      <c r="Q19" s="600"/>
      <c r="R19" s="601"/>
      <c r="S19" s="601"/>
      <c r="T19" s="601"/>
      <c r="U19" s="601"/>
      <c r="V19" s="601"/>
      <c r="W19" s="601"/>
      <c r="X19" s="602"/>
      <c r="Y19" s="412" t="s">
        <v>318</v>
      </c>
      <c r="Z19" s="413"/>
      <c r="AA19" s="413"/>
      <c r="AB19" s="414"/>
      <c r="AC19" s="412"/>
      <c r="AD19" s="413"/>
      <c r="AE19" s="413"/>
      <c r="AF19" s="414"/>
      <c r="AG19" s="412"/>
      <c r="AH19" s="413"/>
      <c r="AI19" s="413"/>
      <c r="AJ19" s="414"/>
      <c r="AK19" s="412"/>
      <c r="AL19" s="413"/>
      <c r="AM19" s="413"/>
      <c r="AN19" s="414"/>
      <c r="AO19" s="545"/>
      <c r="AP19" s="556"/>
      <c r="AQ19" s="587"/>
      <c r="AR19" s="589"/>
      <c r="AS19" s="591"/>
      <c r="BE19"/>
    </row>
    <row r="20" spans="2:57" ht="22.5" customHeight="1">
      <c r="B20" s="592">
        <v>4</v>
      </c>
      <c r="C20" s="532"/>
      <c r="D20" s="406" t="s">
        <v>110</v>
      </c>
      <c r="E20" s="407"/>
      <c r="F20" s="407"/>
      <c r="G20" s="407"/>
      <c r="H20" s="407"/>
      <c r="I20" s="407"/>
      <c r="J20" s="407"/>
      <c r="K20" s="407"/>
      <c r="L20" s="407"/>
      <c r="M20" s="407"/>
      <c r="N20" s="407"/>
      <c r="O20" s="407"/>
      <c r="P20" s="408"/>
      <c r="Q20" s="603" t="s">
        <v>91</v>
      </c>
      <c r="R20" s="604"/>
      <c r="S20" s="604"/>
      <c r="T20" s="604"/>
      <c r="U20" s="604"/>
      <c r="V20" s="604"/>
      <c r="W20" s="604"/>
      <c r="X20" s="605"/>
      <c r="Y20" s="406" t="s">
        <v>24</v>
      </c>
      <c r="Z20" s="407"/>
      <c r="AA20" s="407"/>
      <c r="AB20" s="408"/>
      <c r="AC20" s="406"/>
      <c r="AD20" s="407"/>
      <c r="AE20" s="407"/>
      <c r="AF20" s="408"/>
      <c r="AG20" s="406"/>
      <c r="AH20" s="407"/>
      <c r="AI20" s="407"/>
      <c r="AJ20" s="408"/>
      <c r="AK20" s="406"/>
      <c r="AL20" s="407"/>
      <c r="AM20" s="407"/>
      <c r="AN20" s="408"/>
      <c r="AO20" s="542"/>
      <c r="AP20" s="554"/>
      <c r="AQ20" s="586"/>
      <c r="AR20" s="588"/>
      <c r="AS20" s="590"/>
      <c r="BE20"/>
    </row>
    <row r="21" spans="2:57" ht="44.25" customHeight="1">
      <c r="B21" s="592"/>
      <c r="C21" s="532"/>
      <c r="D21" s="412"/>
      <c r="E21" s="413"/>
      <c r="F21" s="413"/>
      <c r="G21" s="413"/>
      <c r="H21" s="413"/>
      <c r="I21" s="413"/>
      <c r="J21" s="413"/>
      <c r="K21" s="413"/>
      <c r="L21" s="413"/>
      <c r="M21" s="413"/>
      <c r="N21" s="413"/>
      <c r="O21" s="413"/>
      <c r="P21" s="414"/>
      <c r="Q21" s="600"/>
      <c r="R21" s="601"/>
      <c r="S21" s="601"/>
      <c r="T21" s="601"/>
      <c r="U21" s="601"/>
      <c r="V21" s="601"/>
      <c r="W21" s="601"/>
      <c r="X21" s="602"/>
      <c r="Y21" s="412" t="s">
        <v>111</v>
      </c>
      <c r="Z21" s="413"/>
      <c r="AA21" s="413"/>
      <c r="AB21" s="414"/>
      <c r="AC21" s="412"/>
      <c r="AD21" s="413"/>
      <c r="AE21" s="413"/>
      <c r="AF21" s="414"/>
      <c r="AG21" s="412"/>
      <c r="AH21" s="413"/>
      <c r="AI21" s="413"/>
      <c r="AJ21" s="414"/>
      <c r="AK21" s="412"/>
      <c r="AL21" s="413"/>
      <c r="AM21" s="413"/>
      <c r="AN21" s="414"/>
      <c r="AO21" s="545"/>
      <c r="AP21" s="556"/>
      <c r="AQ21" s="587"/>
      <c r="AR21" s="589"/>
      <c r="AS21" s="591"/>
      <c r="BE21"/>
    </row>
    <row r="22" spans="2:57" ht="22.5" customHeight="1">
      <c r="B22" s="592">
        <v>5</v>
      </c>
      <c r="C22" s="532"/>
      <c r="D22" s="406" t="s">
        <v>112</v>
      </c>
      <c r="E22" s="407"/>
      <c r="F22" s="407"/>
      <c r="G22" s="407"/>
      <c r="H22" s="407"/>
      <c r="I22" s="407"/>
      <c r="J22" s="407"/>
      <c r="K22" s="407"/>
      <c r="L22" s="407"/>
      <c r="M22" s="407"/>
      <c r="N22" s="407"/>
      <c r="O22" s="407"/>
      <c r="P22" s="408"/>
      <c r="Q22" s="603" t="s">
        <v>113</v>
      </c>
      <c r="R22" s="604"/>
      <c r="S22" s="604"/>
      <c r="T22" s="604"/>
      <c r="U22" s="604"/>
      <c r="V22" s="604"/>
      <c r="W22" s="604"/>
      <c r="X22" s="605"/>
      <c r="Y22" s="406" t="s">
        <v>24</v>
      </c>
      <c r="Z22" s="407"/>
      <c r="AA22" s="407"/>
      <c r="AB22" s="408"/>
      <c r="AC22" s="406"/>
      <c r="AD22" s="407"/>
      <c r="AE22" s="407"/>
      <c r="AF22" s="408"/>
      <c r="AG22" s="406"/>
      <c r="AH22" s="407"/>
      <c r="AI22" s="407"/>
      <c r="AJ22" s="408"/>
      <c r="AK22" s="406"/>
      <c r="AL22" s="407"/>
      <c r="AM22" s="407"/>
      <c r="AN22" s="408"/>
      <c r="AO22" s="542"/>
      <c r="AP22" s="554"/>
      <c r="AQ22" s="586"/>
      <c r="AR22" s="588"/>
      <c r="AS22" s="590"/>
      <c r="BE22"/>
    </row>
    <row r="23" spans="2:57" ht="36.75" customHeight="1">
      <c r="B23" s="592"/>
      <c r="C23" s="532"/>
      <c r="D23" s="412"/>
      <c r="E23" s="413"/>
      <c r="F23" s="413"/>
      <c r="G23" s="413"/>
      <c r="H23" s="413"/>
      <c r="I23" s="413"/>
      <c r="J23" s="413"/>
      <c r="K23" s="413"/>
      <c r="L23" s="413"/>
      <c r="M23" s="413"/>
      <c r="N23" s="413"/>
      <c r="O23" s="413"/>
      <c r="P23" s="414"/>
      <c r="Q23" s="600"/>
      <c r="R23" s="601"/>
      <c r="S23" s="601"/>
      <c r="T23" s="601"/>
      <c r="U23" s="601"/>
      <c r="V23" s="601"/>
      <c r="W23" s="601"/>
      <c r="X23" s="602"/>
      <c r="Y23" s="412" t="s">
        <v>114</v>
      </c>
      <c r="Z23" s="413"/>
      <c r="AA23" s="413"/>
      <c r="AB23" s="414"/>
      <c r="AC23" s="412"/>
      <c r="AD23" s="413"/>
      <c r="AE23" s="413"/>
      <c r="AF23" s="414"/>
      <c r="AG23" s="412"/>
      <c r="AH23" s="413"/>
      <c r="AI23" s="413"/>
      <c r="AJ23" s="414"/>
      <c r="AK23" s="412"/>
      <c r="AL23" s="413"/>
      <c r="AM23" s="413"/>
      <c r="AN23" s="414"/>
      <c r="AO23" s="545"/>
      <c r="AP23" s="556"/>
      <c r="AQ23" s="587"/>
      <c r="AR23" s="589"/>
      <c r="AS23" s="591"/>
      <c r="BE23"/>
    </row>
    <row r="24" spans="2:57" ht="22.5" customHeight="1">
      <c r="B24" s="592">
        <v>6</v>
      </c>
      <c r="C24" s="532"/>
      <c r="D24" s="406" t="s">
        <v>115</v>
      </c>
      <c r="E24" s="407"/>
      <c r="F24" s="407"/>
      <c r="G24" s="407"/>
      <c r="H24" s="407"/>
      <c r="I24" s="407"/>
      <c r="J24" s="407"/>
      <c r="K24" s="407"/>
      <c r="L24" s="407"/>
      <c r="M24" s="407"/>
      <c r="N24" s="407"/>
      <c r="O24" s="407"/>
      <c r="P24" s="408"/>
      <c r="Q24" s="603" t="s">
        <v>116</v>
      </c>
      <c r="R24" s="604"/>
      <c r="S24" s="604"/>
      <c r="T24" s="604"/>
      <c r="U24" s="604"/>
      <c r="V24" s="604"/>
      <c r="W24" s="604"/>
      <c r="X24" s="605"/>
      <c r="Y24" s="406" t="s">
        <v>24</v>
      </c>
      <c r="Z24" s="407"/>
      <c r="AA24" s="407"/>
      <c r="AB24" s="408"/>
      <c r="AC24" s="406"/>
      <c r="AD24" s="407"/>
      <c r="AE24" s="407"/>
      <c r="AF24" s="408"/>
      <c r="AG24" s="406"/>
      <c r="AH24" s="407"/>
      <c r="AI24" s="407"/>
      <c r="AJ24" s="408"/>
      <c r="AK24" s="406"/>
      <c r="AL24" s="407"/>
      <c r="AM24" s="407"/>
      <c r="AN24" s="408"/>
      <c r="AO24" s="542"/>
      <c r="AP24" s="554"/>
      <c r="AQ24" s="586"/>
      <c r="AR24" s="588"/>
      <c r="AS24" s="590"/>
      <c r="BE24"/>
    </row>
    <row r="25" spans="2:57" ht="31.5" customHeight="1">
      <c r="B25" s="592"/>
      <c r="C25" s="532"/>
      <c r="D25" s="412"/>
      <c r="E25" s="413"/>
      <c r="F25" s="413"/>
      <c r="G25" s="413"/>
      <c r="H25" s="413"/>
      <c r="I25" s="413"/>
      <c r="J25" s="413"/>
      <c r="K25" s="413"/>
      <c r="L25" s="413"/>
      <c r="M25" s="413"/>
      <c r="N25" s="413"/>
      <c r="O25" s="413"/>
      <c r="P25" s="414"/>
      <c r="Q25" s="600"/>
      <c r="R25" s="601"/>
      <c r="S25" s="601"/>
      <c r="T25" s="601"/>
      <c r="U25" s="601"/>
      <c r="V25" s="601"/>
      <c r="W25" s="601"/>
      <c r="X25" s="602"/>
      <c r="Y25" s="412" t="s">
        <v>114</v>
      </c>
      <c r="Z25" s="413"/>
      <c r="AA25" s="413"/>
      <c r="AB25" s="414"/>
      <c r="AC25" s="412"/>
      <c r="AD25" s="413"/>
      <c r="AE25" s="413"/>
      <c r="AF25" s="414"/>
      <c r="AG25" s="412"/>
      <c r="AH25" s="413"/>
      <c r="AI25" s="413"/>
      <c r="AJ25" s="414"/>
      <c r="AK25" s="412"/>
      <c r="AL25" s="413"/>
      <c r="AM25" s="413"/>
      <c r="AN25" s="414"/>
      <c r="AO25" s="545"/>
      <c r="AP25" s="556"/>
      <c r="AQ25" s="587"/>
      <c r="AR25" s="589"/>
      <c r="AS25" s="591"/>
      <c r="BE25"/>
    </row>
    <row r="26" spans="2:57" ht="22.5" customHeight="1">
      <c r="B26" s="592">
        <v>7</v>
      </c>
      <c r="C26" s="532"/>
      <c r="D26" s="406" t="s">
        <v>117</v>
      </c>
      <c r="E26" s="407"/>
      <c r="F26" s="407"/>
      <c r="G26" s="407"/>
      <c r="H26" s="407"/>
      <c r="I26" s="407"/>
      <c r="J26" s="407"/>
      <c r="K26" s="407"/>
      <c r="L26" s="407"/>
      <c r="M26" s="407"/>
      <c r="N26" s="407"/>
      <c r="O26" s="407"/>
      <c r="P26" s="408"/>
      <c r="Q26" s="603" t="s">
        <v>116</v>
      </c>
      <c r="R26" s="604"/>
      <c r="S26" s="604"/>
      <c r="T26" s="604"/>
      <c r="U26" s="604"/>
      <c r="V26" s="604"/>
      <c r="W26" s="604"/>
      <c r="X26" s="605"/>
      <c r="Y26" s="406" t="s">
        <v>86</v>
      </c>
      <c r="Z26" s="407"/>
      <c r="AA26" s="407"/>
      <c r="AB26" s="408"/>
      <c r="AC26" s="406"/>
      <c r="AD26" s="407"/>
      <c r="AE26" s="407"/>
      <c r="AF26" s="408"/>
      <c r="AG26" s="406"/>
      <c r="AH26" s="407"/>
      <c r="AI26" s="407"/>
      <c r="AJ26" s="408"/>
      <c r="AK26" s="406"/>
      <c r="AL26" s="407"/>
      <c r="AM26" s="407"/>
      <c r="AN26" s="408"/>
      <c r="AO26" s="542"/>
      <c r="AP26" s="554"/>
      <c r="AQ26" s="586"/>
      <c r="AR26" s="588"/>
      <c r="AS26" s="590"/>
      <c r="BE26"/>
    </row>
    <row r="27" spans="2:57" ht="51.75" customHeight="1">
      <c r="B27" s="592"/>
      <c r="C27" s="532"/>
      <c r="D27" s="412"/>
      <c r="E27" s="413"/>
      <c r="F27" s="413"/>
      <c r="G27" s="413"/>
      <c r="H27" s="413"/>
      <c r="I27" s="413"/>
      <c r="J27" s="413"/>
      <c r="K27" s="413"/>
      <c r="L27" s="413"/>
      <c r="M27" s="413"/>
      <c r="N27" s="413"/>
      <c r="O27" s="413"/>
      <c r="P27" s="414"/>
      <c r="Q27" s="600"/>
      <c r="R27" s="601"/>
      <c r="S27" s="601"/>
      <c r="T27" s="601"/>
      <c r="U27" s="601"/>
      <c r="V27" s="601"/>
      <c r="W27" s="601"/>
      <c r="X27" s="602"/>
      <c r="Y27" s="412" t="s">
        <v>114</v>
      </c>
      <c r="Z27" s="413"/>
      <c r="AA27" s="413"/>
      <c r="AB27" s="414"/>
      <c r="AC27" s="412"/>
      <c r="AD27" s="413"/>
      <c r="AE27" s="413"/>
      <c r="AF27" s="414"/>
      <c r="AG27" s="412"/>
      <c r="AH27" s="413"/>
      <c r="AI27" s="413"/>
      <c r="AJ27" s="414"/>
      <c r="AK27" s="412"/>
      <c r="AL27" s="413"/>
      <c r="AM27" s="413"/>
      <c r="AN27" s="414"/>
      <c r="AO27" s="545"/>
      <c r="AP27" s="556"/>
      <c r="AQ27" s="587"/>
      <c r="AR27" s="589"/>
      <c r="AS27" s="591"/>
      <c r="BE27"/>
    </row>
    <row r="28" spans="2:57" ht="22.5" customHeight="1">
      <c r="B28" s="592">
        <v>8</v>
      </c>
      <c r="C28" s="532"/>
      <c r="D28" s="406" t="s">
        <v>118</v>
      </c>
      <c r="E28" s="407"/>
      <c r="F28" s="407"/>
      <c r="G28" s="407"/>
      <c r="H28" s="407"/>
      <c r="I28" s="407"/>
      <c r="J28" s="407"/>
      <c r="K28" s="407"/>
      <c r="L28" s="407"/>
      <c r="M28" s="407"/>
      <c r="N28" s="407"/>
      <c r="O28" s="407"/>
      <c r="P28" s="408"/>
      <c r="Q28" s="603" t="s">
        <v>116</v>
      </c>
      <c r="R28" s="604"/>
      <c r="S28" s="604"/>
      <c r="T28" s="604"/>
      <c r="U28" s="604"/>
      <c r="V28" s="604"/>
      <c r="W28" s="604"/>
      <c r="X28" s="605"/>
      <c r="Y28" s="406" t="s">
        <v>24</v>
      </c>
      <c r="Z28" s="407"/>
      <c r="AA28" s="407"/>
      <c r="AB28" s="408"/>
      <c r="AC28" s="406"/>
      <c r="AD28" s="407"/>
      <c r="AE28" s="407"/>
      <c r="AF28" s="408"/>
      <c r="AG28" s="406"/>
      <c r="AH28" s="407"/>
      <c r="AI28" s="407"/>
      <c r="AJ28" s="408"/>
      <c r="AK28" s="406"/>
      <c r="AL28" s="407"/>
      <c r="AM28" s="407"/>
      <c r="AN28" s="408"/>
      <c r="AO28" s="542"/>
      <c r="AP28" s="554"/>
      <c r="AQ28" s="586"/>
      <c r="AR28" s="588"/>
      <c r="AS28" s="590"/>
      <c r="BE28"/>
    </row>
    <row r="29" spans="2:57" ht="31.5" customHeight="1">
      <c r="B29" s="592"/>
      <c r="C29" s="532"/>
      <c r="D29" s="412"/>
      <c r="E29" s="413"/>
      <c r="F29" s="413"/>
      <c r="G29" s="413"/>
      <c r="H29" s="413"/>
      <c r="I29" s="413"/>
      <c r="J29" s="413"/>
      <c r="K29" s="413"/>
      <c r="L29" s="413"/>
      <c r="M29" s="413"/>
      <c r="N29" s="413"/>
      <c r="O29" s="413"/>
      <c r="P29" s="414"/>
      <c r="Q29" s="600"/>
      <c r="R29" s="601"/>
      <c r="S29" s="601"/>
      <c r="T29" s="601"/>
      <c r="U29" s="601"/>
      <c r="V29" s="601"/>
      <c r="W29" s="601"/>
      <c r="X29" s="602"/>
      <c r="Y29" s="412" t="s">
        <v>114</v>
      </c>
      <c r="Z29" s="413"/>
      <c r="AA29" s="413"/>
      <c r="AB29" s="414"/>
      <c r="AC29" s="412"/>
      <c r="AD29" s="413"/>
      <c r="AE29" s="413"/>
      <c r="AF29" s="414"/>
      <c r="AG29" s="412"/>
      <c r="AH29" s="413"/>
      <c r="AI29" s="413"/>
      <c r="AJ29" s="414"/>
      <c r="AK29" s="412"/>
      <c r="AL29" s="413"/>
      <c r="AM29" s="413"/>
      <c r="AN29" s="414"/>
      <c r="AO29" s="545"/>
      <c r="AP29" s="556"/>
      <c r="AQ29" s="587"/>
      <c r="AR29" s="589"/>
      <c r="AS29" s="591"/>
      <c r="BE29"/>
    </row>
    <row r="30" spans="2:57" ht="22.5" customHeight="1">
      <c r="B30" s="592">
        <v>9</v>
      </c>
      <c r="C30" s="532"/>
      <c r="D30" s="406" t="s">
        <v>119</v>
      </c>
      <c r="E30" s="407"/>
      <c r="F30" s="407"/>
      <c r="G30" s="407"/>
      <c r="H30" s="407"/>
      <c r="I30" s="407"/>
      <c r="J30" s="407"/>
      <c r="K30" s="407"/>
      <c r="L30" s="407"/>
      <c r="M30" s="407"/>
      <c r="N30" s="407"/>
      <c r="O30" s="407"/>
      <c r="P30" s="408"/>
      <c r="Q30" s="603" t="s">
        <v>120</v>
      </c>
      <c r="R30" s="604"/>
      <c r="S30" s="604"/>
      <c r="T30" s="604"/>
      <c r="U30" s="604"/>
      <c r="V30" s="604"/>
      <c r="W30" s="604"/>
      <c r="X30" s="605"/>
      <c r="Y30" s="406" t="s">
        <v>24</v>
      </c>
      <c r="Z30" s="407"/>
      <c r="AA30" s="407"/>
      <c r="AB30" s="408"/>
      <c r="AC30" s="406"/>
      <c r="AD30" s="407"/>
      <c r="AE30" s="407"/>
      <c r="AF30" s="408"/>
      <c r="AG30" s="406"/>
      <c r="AH30" s="407"/>
      <c r="AI30" s="407"/>
      <c r="AJ30" s="408"/>
      <c r="AK30" s="406"/>
      <c r="AL30" s="407"/>
      <c r="AM30" s="407"/>
      <c r="AN30" s="408"/>
      <c r="AO30" s="542"/>
      <c r="AP30" s="554"/>
      <c r="AQ30" s="586"/>
      <c r="AR30" s="588"/>
      <c r="AS30" s="590"/>
      <c r="BE30"/>
    </row>
    <row r="31" spans="2:57" ht="31.5" customHeight="1" thickBot="1">
      <c r="B31" s="592"/>
      <c r="C31" s="532"/>
      <c r="D31" s="412"/>
      <c r="E31" s="413"/>
      <c r="F31" s="413"/>
      <c r="G31" s="413"/>
      <c r="H31" s="413"/>
      <c r="I31" s="413"/>
      <c r="J31" s="413"/>
      <c r="K31" s="413"/>
      <c r="L31" s="413"/>
      <c r="M31" s="413"/>
      <c r="N31" s="413"/>
      <c r="O31" s="413"/>
      <c r="P31" s="414"/>
      <c r="Q31" s="600"/>
      <c r="R31" s="601"/>
      <c r="S31" s="601"/>
      <c r="T31" s="601"/>
      <c r="U31" s="601"/>
      <c r="V31" s="601"/>
      <c r="W31" s="601"/>
      <c r="X31" s="602"/>
      <c r="Y31" s="412" t="s">
        <v>121</v>
      </c>
      <c r="Z31" s="413"/>
      <c r="AA31" s="413"/>
      <c r="AB31" s="414"/>
      <c r="AC31" s="412"/>
      <c r="AD31" s="413"/>
      <c r="AE31" s="413"/>
      <c r="AF31" s="414"/>
      <c r="AG31" s="412"/>
      <c r="AH31" s="413"/>
      <c r="AI31" s="413"/>
      <c r="AJ31" s="414"/>
      <c r="AK31" s="412"/>
      <c r="AL31" s="413"/>
      <c r="AM31" s="413"/>
      <c r="AN31" s="414"/>
      <c r="AO31" s="545"/>
      <c r="AP31" s="556"/>
      <c r="AQ31" s="587"/>
      <c r="AR31" s="589"/>
      <c r="AS31" s="591"/>
      <c r="BE31"/>
    </row>
    <row r="32" spans="2:57" ht="22.5" hidden="1" customHeight="1">
      <c r="B32" s="592">
        <v>10</v>
      </c>
      <c r="C32" s="532"/>
      <c r="D32" s="406"/>
      <c r="E32" s="407"/>
      <c r="F32" s="407"/>
      <c r="G32" s="407"/>
      <c r="H32" s="407"/>
      <c r="I32" s="407"/>
      <c r="J32" s="407"/>
      <c r="K32" s="407"/>
      <c r="L32" s="407"/>
      <c r="M32" s="407"/>
      <c r="N32" s="407"/>
      <c r="O32" s="407"/>
      <c r="P32" s="408"/>
      <c r="Q32" s="409"/>
      <c r="R32" s="410"/>
      <c r="S32" s="410"/>
      <c r="T32" s="410"/>
      <c r="U32" s="410"/>
      <c r="V32" s="410"/>
      <c r="W32" s="410"/>
      <c r="X32" s="411"/>
      <c r="Y32" s="406"/>
      <c r="Z32" s="407"/>
      <c r="AA32" s="407"/>
      <c r="AB32" s="408"/>
      <c r="AC32" s="406"/>
      <c r="AD32" s="407"/>
      <c r="AE32" s="407"/>
      <c r="AF32" s="408"/>
      <c r="AG32" s="406"/>
      <c r="AH32" s="407"/>
      <c r="AI32" s="407"/>
      <c r="AJ32" s="408"/>
      <c r="AK32" s="406"/>
      <c r="AL32" s="407"/>
      <c r="AM32" s="407"/>
      <c r="AN32" s="408"/>
      <c r="AO32" s="542"/>
      <c r="AP32" s="554"/>
      <c r="AQ32" s="586"/>
      <c r="AR32" s="588"/>
      <c r="AS32" s="590"/>
      <c r="BE32"/>
    </row>
    <row r="33" spans="2:57" ht="31.5" hidden="1" customHeight="1">
      <c r="B33" s="592"/>
      <c r="C33" s="532"/>
      <c r="D33" s="412"/>
      <c r="E33" s="413"/>
      <c r="F33" s="413"/>
      <c r="G33" s="413"/>
      <c r="H33" s="413"/>
      <c r="I33" s="413"/>
      <c r="J33" s="413"/>
      <c r="K33" s="413"/>
      <c r="L33" s="413"/>
      <c r="M33" s="413"/>
      <c r="N33" s="413"/>
      <c r="O33" s="413"/>
      <c r="P33" s="414"/>
      <c r="Q33" s="412"/>
      <c r="R33" s="413"/>
      <c r="S33" s="413"/>
      <c r="T33" s="413"/>
      <c r="U33" s="413"/>
      <c r="V33" s="413"/>
      <c r="W33" s="413"/>
      <c r="X33" s="414"/>
      <c r="Y33" s="412"/>
      <c r="Z33" s="413"/>
      <c r="AA33" s="413"/>
      <c r="AB33" s="414"/>
      <c r="AC33" s="412"/>
      <c r="AD33" s="413"/>
      <c r="AE33" s="413"/>
      <c r="AF33" s="414"/>
      <c r="AG33" s="412"/>
      <c r="AH33" s="413"/>
      <c r="AI33" s="413"/>
      <c r="AJ33" s="414"/>
      <c r="AK33" s="412"/>
      <c r="AL33" s="413"/>
      <c r="AM33" s="413"/>
      <c r="AN33" s="414"/>
      <c r="AO33" s="545"/>
      <c r="AP33" s="556"/>
      <c r="AQ33" s="587"/>
      <c r="AR33" s="589"/>
      <c r="AS33" s="591"/>
      <c r="BE33"/>
    </row>
    <row r="34" spans="2:57" ht="22.5" hidden="1" customHeight="1">
      <c r="B34" s="592">
        <v>11</v>
      </c>
      <c r="C34" s="532"/>
      <c r="D34" s="406"/>
      <c r="E34" s="407"/>
      <c r="F34" s="407"/>
      <c r="G34" s="407"/>
      <c r="H34" s="407"/>
      <c r="I34" s="407"/>
      <c r="J34" s="407"/>
      <c r="K34" s="407"/>
      <c r="L34" s="407"/>
      <c r="M34" s="407"/>
      <c r="N34" s="407"/>
      <c r="O34" s="407"/>
      <c r="P34" s="408"/>
      <c r="Q34" s="409"/>
      <c r="R34" s="410"/>
      <c r="S34" s="410"/>
      <c r="T34" s="410"/>
      <c r="U34" s="410"/>
      <c r="V34" s="410"/>
      <c r="W34" s="410"/>
      <c r="X34" s="411"/>
      <c r="Y34" s="406"/>
      <c r="Z34" s="407"/>
      <c r="AA34" s="407"/>
      <c r="AB34" s="408"/>
      <c r="AC34" s="406"/>
      <c r="AD34" s="407"/>
      <c r="AE34" s="407"/>
      <c r="AF34" s="408"/>
      <c r="AG34" s="406"/>
      <c r="AH34" s="407"/>
      <c r="AI34" s="407"/>
      <c r="AJ34" s="408"/>
      <c r="AK34" s="406"/>
      <c r="AL34" s="407"/>
      <c r="AM34" s="407"/>
      <c r="AN34" s="408"/>
      <c r="AO34" s="542"/>
      <c r="AP34" s="554"/>
      <c r="AQ34" s="586"/>
      <c r="AR34" s="588"/>
      <c r="AS34" s="590"/>
      <c r="BE34"/>
    </row>
    <row r="35" spans="2:57" ht="31.5" hidden="1"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c r="Z35" s="413"/>
      <c r="AA35" s="413"/>
      <c r="AB35" s="414"/>
      <c r="AC35" s="412"/>
      <c r="AD35" s="413"/>
      <c r="AE35" s="413"/>
      <c r="AF35" s="414"/>
      <c r="AG35" s="412"/>
      <c r="AH35" s="413"/>
      <c r="AI35" s="413"/>
      <c r="AJ35" s="414"/>
      <c r="AK35" s="412"/>
      <c r="AL35" s="413"/>
      <c r="AM35" s="413"/>
      <c r="AN35" s="414"/>
      <c r="AO35" s="545"/>
      <c r="AP35" s="556"/>
      <c r="AQ35" s="587"/>
      <c r="AR35" s="589"/>
      <c r="AS35" s="591"/>
      <c r="BE35"/>
    </row>
    <row r="36" spans="2:57" ht="22.5" hidden="1" customHeight="1">
      <c r="B36" s="592">
        <v>12</v>
      </c>
      <c r="C36" s="532"/>
      <c r="D36" s="406"/>
      <c r="E36" s="407"/>
      <c r="F36" s="407"/>
      <c r="G36" s="407"/>
      <c r="H36" s="407"/>
      <c r="I36" s="407"/>
      <c r="J36" s="407"/>
      <c r="K36" s="407"/>
      <c r="L36" s="407"/>
      <c r="M36" s="407"/>
      <c r="N36" s="407"/>
      <c r="O36" s="407"/>
      <c r="P36" s="408"/>
      <c r="Q36" s="409"/>
      <c r="R36" s="410"/>
      <c r="S36" s="410"/>
      <c r="T36" s="410"/>
      <c r="U36" s="410"/>
      <c r="V36" s="410"/>
      <c r="W36" s="410"/>
      <c r="X36" s="411"/>
      <c r="Y36" s="406"/>
      <c r="Z36" s="407"/>
      <c r="AA36" s="407"/>
      <c r="AB36" s="408"/>
      <c r="AC36" s="406"/>
      <c r="AD36" s="407"/>
      <c r="AE36" s="407"/>
      <c r="AF36" s="408"/>
      <c r="AG36" s="406"/>
      <c r="AH36" s="407"/>
      <c r="AI36" s="407"/>
      <c r="AJ36" s="408"/>
      <c r="AK36" s="406"/>
      <c r="AL36" s="407"/>
      <c r="AM36" s="407"/>
      <c r="AN36" s="408"/>
      <c r="AO36" s="542"/>
      <c r="AP36" s="554"/>
      <c r="AQ36" s="586"/>
      <c r="AR36" s="588"/>
      <c r="AS36" s="590"/>
      <c r="BE36"/>
    </row>
    <row r="37" spans="2:57" ht="31.5" hidden="1"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c r="Z37" s="413"/>
      <c r="AA37" s="413"/>
      <c r="AB37" s="414"/>
      <c r="AC37" s="412"/>
      <c r="AD37" s="413"/>
      <c r="AE37" s="413"/>
      <c r="AF37" s="414"/>
      <c r="AG37" s="412"/>
      <c r="AH37" s="413"/>
      <c r="AI37" s="413"/>
      <c r="AJ37" s="414"/>
      <c r="AK37" s="412"/>
      <c r="AL37" s="413"/>
      <c r="AM37" s="413"/>
      <c r="AN37" s="414"/>
      <c r="AO37" s="545"/>
      <c r="AP37" s="556"/>
      <c r="AQ37" s="587"/>
      <c r="AR37" s="589"/>
      <c r="AS37" s="591"/>
      <c r="BE37"/>
    </row>
    <row r="38" spans="2:57" ht="22.5" hidden="1" customHeight="1">
      <c r="B38" s="592">
        <v>13</v>
      </c>
      <c r="C38" s="532"/>
      <c r="D38" s="406"/>
      <c r="E38" s="407"/>
      <c r="F38" s="407"/>
      <c r="G38" s="407"/>
      <c r="H38" s="407"/>
      <c r="I38" s="407"/>
      <c r="J38" s="407"/>
      <c r="K38" s="407"/>
      <c r="L38" s="407"/>
      <c r="M38" s="407"/>
      <c r="N38" s="407"/>
      <c r="O38" s="407"/>
      <c r="P38" s="408"/>
      <c r="Q38" s="409"/>
      <c r="R38" s="410"/>
      <c r="S38" s="410"/>
      <c r="T38" s="410"/>
      <c r="U38" s="410"/>
      <c r="V38" s="410"/>
      <c r="W38" s="410"/>
      <c r="X38" s="411"/>
      <c r="Y38" s="406"/>
      <c r="Z38" s="407"/>
      <c r="AA38" s="407"/>
      <c r="AB38" s="408"/>
      <c r="AC38" s="406"/>
      <c r="AD38" s="407"/>
      <c r="AE38" s="407"/>
      <c r="AF38" s="408"/>
      <c r="AG38" s="406"/>
      <c r="AH38" s="407"/>
      <c r="AI38" s="407"/>
      <c r="AJ38" s="408"/>
      <c r="AK38" s="406"/>
      <c r="AL38" s="407"/>
      <c r="AM38" s="407"/>
      <c r="AN38" s="408"/>
      <c r="AO38" s="542"/>
      <c r="AP38" s="554"/>
      <c r="AQ38" s="586"/>
      <c r="AR38" s="588"/>
      <c r="AS38" s="590"/>
      <c r="BE38"/>
    </row>
    <row r="39" spans="2:57" ht="31.5" hidden="1"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c r="Z39" s="413"/>
      <c r="AA39" s="413"/>
      <c r="AB39" s="414"/>
      <c r="AC39" s="412"/>
      <c r="AD39" s="413"/>
      <c r="AE39" s="413"/>
      <c r="AF39" s="414"/>
      <c r="AG39" s="412"/>
      <c r="AH39" s="413"/>
      <c r="AI39" s="413"/>
      <c r="AJ39" s="414"/>
      <c r="AK39" s="412"/>
      <c r="AL39" s="413"/>
      <c r="AM39" s="413"/>
      <c r="AN39" s="414"/>
      <c r="AO39" s="545"/>
      <c r="AP39" s="556"/>
      <c r="AQ39" s="587"/>
      <c r="AR39" s="589"/>
      <c r="AS39" s="591"/>
      <c r="BE39"/>
    </row>
    <row r="40" spans="2:57" ht="22.5" hidden="1" customHeight="1">
      <c r="B40" s="592">
        <v>14</v>
      </c>
      <c r="C40" s="532"/>
      <c r="D40" s="406"/>
      <c r="E40" s="407"/>
      <c r="F40" s="407"/>
      <c r="G40" s="407"/>
      <c r="H40" s="407"/>
      <c r="I40" s="407"/>
      <c r="J40" s="407"/>
      <c r="K40" s="407"/>
      <c r="L40" s="407"/>
      <c r="M40" s="407"/>
      <c r="N40" s="407"/>
      <c r="O40" s="407"/>
      <c r="P40" s="408"/>
      <c r="Q40" s="409"/>
      <c r="R40" s="410"/>
      <c r="S40" s="410"/>
      <c r="T40" s="410"/>
      <c r="U40" s="410"/>
      <c r="V40" s="410"/>
      <c r="W40" s="410"/>
      <c r="X40" s="411"/>
      <c r="Y40" s="406"/>
      <c r="Z40" s="407"/>
      <c r="AA40" s="407"/>
      <c r="AB40" s="408"/>
      <c r="AC40" s="406"/>
      <c r="AD40" s="407"/>
      <c r="AE40" s="407"/>
      <c r="AF40" s="408"/>
      <c r="AG40" s="406"/>
      <c r="AH40" s="407"/>
      <c r="AI40" s="407"/>
      <c r="AJ40" s="408"/>
      <c r="AK40" s="406"/>
      <c r="AL40" s="407"/>
      <c r="AM40" s="407"/>
      <c r="AN40" s="408"/>
      <c r="AO40" s="542"/>
      <c r="AP40" s="554"/>
      <c r="AQ40" s="586"/>
      <c r="AR40" s="588"/>
      <c r="AS40" s="590"/>
      <c r="BE40"/>
    </row>
    <row r="41" spans="2:57" ht="31.5" hidden="1"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c r="Z41" s="413"/>
      <c r="AA41" s="413"/>
      <c r="AB41" s="414"/>
      <c r="AC41" s="412"/>
      <c r="AD41" s="413"/>
      <c r="AE41" s="413"/>
      <c r="AF41" s="414"/>
      <c r="AG41" s="412"/>
      <c r="AH41" s="413"/>
      <c r="AI41" s="413"/>
      <c r="AJ41" s="414"/>
      <c r="AK41" s="412"/>
      <c r="AL41" s="413"/>
      <c r="AM41" s="413"/>
      <c r="AN41" s="414"/>
      <c r="AO41" s="545"/>
      <c r="AP41" s="556"/>
      <c r="AQ41" s="587"/>
      <c r="AR41" s="589"/>
      <c r="AS41" s="591"/>
      <c r="BE41"/>
    </row>
    <row r="42" spans="2:57" ht="22.5" hidden="1" customHeight="1">
      <c r="B42" s="592">
        <v>15</v>
      </c>
      <c r="C42" s="532"/>
      <c r="D42" s="406"/>
      <c r="E42" s="407"/>
      <c r="F42" s="407"/>
      <c r="G42" s="407"/>
      <c r="H42" s="407"/>
      <c r="I42" s="407"/>
      <c r="J42" s="407"/>
      <c r="K42" s="407"/>
      <c r="L42" s="407"/>
      <c r="M42" s="407"/>
      <c r="N42" s="407"/>
      <c r="O42" s="407"/>
      <c r="P42" s="408"/>
      <c r="Q42" s="409"/>
      <c r="R42" s="410"/>
      <c r="S42" s="410"/>
      <c r="T42" s="410"/>
      <c r="U42" s="410"/>
      <c r="V42" s="410"/>
      <c r="W42" s="410"/>
      <c r="X42" s="411"/>
      <c r="Y42" s="406"/>
      <c r="Z42" s="407"/>
      <c r="AA42" s="407"/>
      <c r="AB42" s="408"/>
      <c r="AC42" s="406"/>
      <c r="AD42" s="407"/>
      <c r="AE42" s="407"/>
      <c r="AF42" s="408"/>
      <c r="AG42" s="406"/>
      <c r="AH42" s="407"/>
      <c r="AI42" s="407"/>
      <c r="AJ42" s="408"/>
      <c r="AK42" s="406"/>
      <c r="AL42" s="407"/>
      <c r="AM42" s="407"/>
      <c r="AN42" s="408"/>
      <c r="AO42" s="542"/>
      <c r="AP42" s="554"/>
      <c r="AQ42" s="586"/>
      <c r="AR42" s="588"/>
      <c r="AS42" s="590"/>
      <c r="BE42"/>
    </row>
    <row r="43" spans="2:57" ht="31.5" hidden="1"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c r="Z43" s="413"/>
      <c r="AA43" s="413"/>
      <c r="AB43" s="414"/>
      <c r="AC43" s="412"/>
      <c r="AD43" s="413"/>
      <c r="AE43" s="413"/>
      <c r="AF43" s="414"/>
      <c r="AG43" s="412"/>
      <c r="AH43" s="413"/>
      <c r="AI43" s="413"/>
      <c r="AJ43" s="414"/>
      <c r="AK43" s="412"/>
      <c r="AL43" s="413"/>
      <c r="AM43" s="413"/>
      <c r="AN43" s="414"/>
      <c r="AO43" s="545"/>
      <c r="AP43" s="556"/>
      <c r="AQ43" s="587"/>
      <c r="AR43" s="589"/>
      <c r="AS43" s="591"/>
      <c r="BE43"/>
    </row>
    <row r="44" spans="2:57" ht="22.5" hidden="1" customHeight="1">
      <c r="B44" s="592">
        <v>16</v>
      </c>
      <c r="C44" s="532"/>
      <c r="D44" s="406"/>
      <c r="E44" s="407"/>
      <c r="F44" s="407"/>
      <c r="G44" s="407"/>
      <c r="H44" s="407"/>
      <c r="I44" s="407"/>
      <c r="J44" s="407"/>
      <c r="K44" s="407"/>
      <c r="L44" s="407"/>
      <c r="M44" s="407"/>
      <c r="N44" s="407"/>
      <c r="O44" s="407"/>
      <c r="P44" s="408"/>
      <c r="Q44" s="409"/>
      <c r="R44" s="410"/>
      <c r="S44" s="410"/>
      <c r="T44" s="410"/>
      <c r="U44" s="410"/>
      <c r="V44" s="410"/>
      <c r="W44" s="410"/>
      <c r="X44" s="411"/>
      <c r="Y44" s="406"/>
      <c r="Z44" s="407"/>
      <c r="AA44" s="407"/>
      <c r="AB44" s="408"/>
      <c r="AC44" s="406"/>
      <c r="AD44" s="407"/>
      <c r="AE44" s="407"/>
      <c r="AF44" s="408"/>
      <c r="AG44" s="406"/>
      <c r="AH44" s="407"/>
      <c r="AI44" s="407"/>
      <c r="AJ44" s="408"/>
      <c r="AK44" s="406"/>
      <c r="AL44" s="407"/>
      <c r="AM44" s="407"/>
      <c r="AN44" s="408"/>
      <c r="AO44" s="542"/>
      <c r="AP44" s="554"/>
      <c r="AQ44" s="586"/>
      <c r="AR44" s="588"/>
      <c r="AS44" s="590"/>
      <c r="BE44"/>
    </row>
    <row r="45" spans="2:57" ht="31.5" hidden="1"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c r="Z45" s="413"/>
      <c r="AA45" s="413"/>
      <c r="AB45" s="414"/>
      <c r="AC45" s="412"/>
      <c r="AD45" s="413"/>
      <c r="AE45" s="413"/>
      <c r="AF45" s="414"/>
      <c r="AG45" s="412"/>
      <c r="AH45" s="413"/>
      <c r="AI45" s="413"/>
      <c r="AJ45" s="414"/>
      <c r="AK45" s="412"/>
      <c r="AL45" s="413"/>
      <c r="AM45" s="413"/>
      <c r="AN45" s="414"/>
      <c r="AO45" s="545"/>
      <c r="AP45" s="556"/>
      <c r="AQ45" s="587"/>
      <c r="AR45" s="589"/>
      <c r="AS45" s="591"/>
      <c r="BE45"/>
    </row>
    <row r="46" spans="2:57" ht="22.5" hidden="1" customHeight="1">
      <c r="B46" s="592">
        <v>17</v>
      </c>
      <c r="C46" s="532"/>
      <c r="D46" s="406"/>
      <c r="E46" s="407"/>
      <c r="F46" s="407"/>
      <c r="G46" s="407"/>
      <c r="H46" s="407"/>
      <c r="I46" s="407"/>
      <c r="J46" s="407"/>
      <c r="K46" s="407"/>
      <c r="L46" s="407"/>
      <c r="M46" s="407"/>
      <c r="N46" s="407"/>
      <c r="O46" s="407"/>
      <c r="P46" s="408"/>
      <c r="Q46" s="409"/>
      <c r="R46" s="410"/>
      <c r="S46" s="410"/>
      <c r="T46" s="410"/>
      <c r="U46" s="410"/>
      <c r="V46" s="410"/>
      <c r="W46" s="410"/>
      <c r="X46" s="411"/>
      <c r="Y46" s="406"/>
      <c r="Z46" s="407"/>
      <c r="AA46" s="407"/>
      <c r="AB46" s="408"/>
      <c r="AC46" s="406"/>
      <c r="AD46" s="407"/>
      <c r="AE46" s="407"/>
      <c r="AF46" s="408"/>
      <c r="AG46" s="406"/>
      <c r="AH46" s="407"/>
      <c r="AI46" s="407"/>
      <c r="AJ46" s="408"/>
      <c r="AK46" s="406"/>
      <c r="AL46" s="407"/>
      <c r="AM46" s="407"/>
      <c r="AN46" s="408"/>
      <c r="AO46" s="542"/>
      <c r="AP46" s="554"/>
      <c r="AQ46" s="586"/>
      <c r="AR46" s="588"/>
      <c r="AS46" s="590"/>
      <c r="BE46"/>
    </row>
    <row r="47" spans="2:57" ht="31.5" hidden="1"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c r="Z47" s="413"/>
      <c r="AA47" s="413"/>
      <c r="AB47" s="414"/>
      <c r="AC47" s="412"/>
      <c r="AD47" s="413"/>
      <c r="AE47" s="413"/>
      <c r="AF47" s="414"/>
      <c r="AG47" s="412"/>
      <c r="AH47" s="413"/>
      <c r="AI47" s="413"/>
      <c r="AJ47" s="414"/>
      <c r="AK47" s="412"/>
      <c r="AL47" s="413"/>
      <c r="AM47" s="413"/>
      <c r="AN47" s="414"/>
      <c r="AO47" s="545"/>
      <c r="AP47" s="556"/>
      <c r="AQ47" s="587"/>
      <c r="AR47" s="589"/>
      <c r="AS47" s="591"/>
      <c r="BE47"/>
    </row>
    <row r="48" spans="2:57" ht="22.5" hidden="1" customHeight="1">
      <c r="B48" s="592">
        <v>18</v>
      </c>
      <c r="C48" s="532"/>
      <c r="D48" s="406"/>
      <c r="E48" s="407"/>
      <c r="F48" s="407"/>
      <c r="G48" s="407"/>
      <c r="H48" s="407"/>
      <c r="I48" s="407"/>
      <c r="J48" s="407"/>
      <c r="K48" s="407"/>
      <c r="L48" s="407"/>
      <c r="M48" s="407"/>
      <c r="N48" s="407"/>
      <c r="O48" s="407"/>
      <c r="P48" s="408"/>
      <c r="Q48" s="409"/>
      <c r="R48" s="410"/>
      <c r="S48" s="410"/>
      <c r="T48" s="410"/>
      <c r="U48" s="410"/>
      <c r="V48" s="410"/>
      <c r="W48" s="410"/>
      <c r="X48" s="411"/>
      <c r="Y48" s="406"/>
      <c r="Z48" s="407"/>
      <c r="AA48" s="407"/>
      <c r="AB48" s="408"/>
      <c r="AC48" s="406"/>
      <c r="AD48" s="407"/>
      <c r="AE48" s="407"/>
      <c r="AF48" s="408"/>
      <c r="AG48" s="406"/>
      <c r="AH48" s="407"/>
      <c r="AI48" s="407"/>
      <c r="AJ48" s="408"/>
      <c r="AK48" s="406"/>
      <c r="AL48" s="407"/>
      <c r="AM48" s="407"/>
      <c r="AN48" s="408"/>
      <c r="AO48" s="542"/>
      <c r="AP48" s="554"/>
      <c r="AQ48" s="586"/>
      <c r="AR48" s="588"/>
      <c r="AS48" s="590"/>
      <c r="BE48"/>
    </row>
    <row r="49" spans="2:57" ht="31.5" hidden="1"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c r="Z49" s="413"/>
      <c r="AA49" s="413"/>
      <c r="AB49" s="414"/>
      <c r="AC49" s="412"/>
      <c r="AD49" s="413"/>
      <c r="AE49" s="413"/>
      <c r="AF49" s="414"/>
      <c r="AG49" s="412"/>
      <c r="AH49" s="413"/>
      <c r="AI49" s="413"/>
      <c r="AJ49" s="414"/>
      <c r="AK49" s="412"/>
      <c r="AL49" s="413"/>
      <c r="AM49" s="413"/>
      <c r="AN49" s="414"/>
      <c r="AO49" s="545"/>
      <c r="AP49" s="556"/>
      <c r="AQ49" s="587"/>
      <c r="AR49" s="589"/>
      <c r="AS49" s="591"/>
      <c r="BE49"/>
    </row>
    <row r="50" spans="2:57" ht="22.5" hidden="1" customHeight="1">
      <c r="B50" s="592">
        <v>19</v>
      </c>
      <c r="C50" s="532"/>
      <c r="D50" s="406"/>
      <c r="E50" s="407"/>
      <c r="F50" s="407"/>
      <c r="G50" s="407"/>
      <c r="H50" s="407"/>
      <c r="I50" s="407"/>
      <c r="J50" s="407"/>
      <c r="K50" s="407"/>
      <c r="L50" s="407"/>
      <c r="M50" s="407"/>
      <c r="N50" s="407"/>
      <c r="O50" s="407"/>
      <c r="P50" s="408"/>
      <c r="Q50" s="409"/>
      <c r="R50" s="410"/>
      <c r="S50" s="410"/>
      <c r="T50" s="410"/>
      <c r="U50" s="410"/>
      <c r="V50" s="410"/>
      <c r="W50" s="410"/>
      <c r="X50" s="411"/>
      <c r="Y50" s="406"/>
      <c r="Z50" s="407"/>
      <c r="AA50" s="407"/>
      <c r="AB50" s="408"/>
      <c r="AC50" s="406"/>
      <c r="AD50" s="407"/>
      <c r="AE50" s="407"/>
      <c r="AF50" s="408"/>
      <c r="AG50" s="406"/>
      <c r="AH50" s="407"/>
      <c r="AI50" s="407"/>
      <c r="AJ50" s="408"/>
      <c r="AK50" s="406"/>
      <c r="AL50" s="407"/>
      <c r="AM50" s="407"/>
      <c r="AN50" s="408"/>
      <c r="AO50" s="542"/>
      <c r="AP50" s="554"/>
      <c r="AQ50" s="586"/>
      <c r="AR50" s="588"/>
      <c r="AS50" s="590"/>
      <c r="BE50"/>
    </row>
    <row r="51" spans="2:57" ht="31.5" hidden="1"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c r="Z51" s="413"/>
      <c r="AA51" s="413"/>
      <c r="AB51" s="414"/>
      <c r="AC51" s="412"/>
      <c r="AD51" s="413"/>
      <c r="AE51" s="413"/>
      <c r="AF51" s="414"/>
      <c r="AG51" s="412"/>
      <c r="AH51" s="413"/>
      <c r="AI51" s="413"/>
      <c r="AJ51" s="414"/>
      <c r="AK51" s="412"/>
      <c r="AL51" s="413"/>
      <c r="AM51" s="413"/>
      <c r="AN51" s="414"/>
      <c r="AO51" s="545"/>
      <c r="AP51" s="556"/>
      <c r="AQ51" s="587"/>
      <c r="AR51" s="589"/>
      <c r="AS51" s="591"/>
      <c r="BE51"/>
    </row>
    <row r="52" spans="2:57" ht="22.5" hidden="1" customHeight="1">
      <c r="B52" s="592">
        <v>20</v>
      </c>
      <c r="C52" s="532"/>
      <c r="D52" s="406"/>
      <c r="E52" s="407"/>
      <c r="F52" s="407"/>
      <c r="G52" s="407"/>
      <c r="H52" s="407"/>
      <c r="I52" s="407"/>
      <c r="J52" s="407"/>
      <c r="K52" s="407"/>
      <c r="L52" s="407"/>
      <c r="M52" s="407"/>
      <c r="N52" s="407"/>
      <c r="O52" s="407"/>
      <c r="P52" s="408"/>
      <c r="Q52" s="409"/>
      <c r="R52" s="410"/>
      <c r="S52" s="410"/>
      <c r="T52" s="410"/>
      <c r="U52" s="410"/>
      <c r="V52" s="410"/>
      <c r="W52" s="410"/>
      <c r="X52" s="411"/>
      <c r="Y52" s="406"/>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hidden="1"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hidden="1" customHeight="1">
      <c r="B54" s="592">
        <v>21</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hidden="1" customHeight="1">
      <c r="B56" s="592">
        <v>22</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31.5" hidden="1"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hidden="1" customHeight="1">
      <c r="B58" s="592">
        <v>23</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24</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25</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26</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27</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28</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29</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c r="B71" s="592"/>
      <c r="C71" s="532"/>
      <c r="D71" s="412"/>
      <c r="E71" s="413"/>
      <c r="F71" s="413"/>
      <c r="G71" s="413"/>
      <c r="H71" s="413"/>
      <c r="I71" s="413"/>
      <c r="J71" s="413"/>
      <c r="K71" s="413"/>
      <c r="L71" s="413"/>
      <c r="M71" s="413"/>
      <c r="N71" s="413"/>
      <c r="O71" s="413"/>
      <c r="P71" s="414"/>
      <c r="Q71" s="412"/>
      <c r="R71" s="413"/>
      <c r="S71" s="413"/>
      <c r="T71" s="413"/>
      <c r="U71" s="413"/>
      <c r="V71" s="413"/>
      <c r="W71" s="413"/>
      <c r="X71" s="414"/>
      <c r="Y71" s="412"/>
      <c r="Z71" s="413"/>
      <c r="AA71" s="413"/>
      <c r="AB71" s="414"/>
      <c r="AC71" s="412"/>
      <c r="AD71" s="413"/>
      <c r="AE71" s="413"/>
      <c r="AF71" s="414"/>
      <c r="AG71" s="412"/>
      <c r="AH71" s="413"/>
      <c r="AI71" s="413"/>
      <c r="AJ71" s="414"/>
      <c r="AK71" s="412"/>
      <c r="AL71" s="413"/>
      <c r="AM71" s="413"/>
      <c r="AN71" s="414"/>
      <c r="AO71" s="545"/>
      <c r="AP71" s="556"/>
      <c r="AQ71" s="587"/>
      <c r="AR71" s="589"/>
      <c r="AS71" s="591"/>
      <c r="BE71"/>
    </row>
    <row r="72" spans="2:57" ht="22.5" hidden="1" customHeight="1">
      <c r="B72" s="592">
        <v>30</v>
      </c>
      <c r="C72" s="532"/>
      <c r="D72" s="406"/>
      <c r="E72" s="407"/>
      <c r="F72" s="407"/>
      <c r="G72" s="407"/>
      <c r="H72" s="407"/>
      <c r="I72" s="407"/>
      <c r="J72" s="407"/>
      <c r="K72" s="407"/>
      <c r="L72" s="407"/>
      <c r="M72" s="407"/>
      <c r="N72" s="407"/>
      <c r="O72" s="407"/>
      <c r="P72" s="408"/>
      <c r="Q72" s="409"/>
      <c r="R72" s="410"/>
      <c r="S72" s="410"/>
      <c r="T72" s="410"/>
      <c r="U72" s="410"/>
      <c r="V72" s="410"/>
      <c r="W72" s="410"/>
      <c r="X72" s="411"/>
      <c r="Y72" s="406"/>
      <c r="Z72" s="407"/>
      <c r="AA72" s="407"/>
      <c r="AB72" s="408"/>
      <c r="AC72" s="406"/>
      <c r="AD72" s="407"/>
      <c r="AE72" s="407"/>
      <c r="AF72" s="408"/>
      <c r="AG72" s="406"/>
      <c r="AH72" s="407"/>
      <c r="AI72" s="407"/>
      <c r="AJ72" s="408"/>
      <c r="AK72" s="406"/>
      <c r="AL72" s="407"/>
      <c r="AM72" s="407"/>
      <c r="AN72" s="408"/>
      <c r="AO72" s="542"/>
      <c r="AP72" s="554"/>
      <c r="AQ72" s="586"/>
      <c r="AR72" s="588"/>
      <c r="AS72" s="590"/>
      <c r="BE72"/>
    </row>
    <row r="73" spans="2:57" ht="31.5" hidden="1" customHeight="1">
      <c r="B73" s="592"/>
      <c r="C73" s="532"/>
      <c r="D73" s="412"/>
      <c r="E73" s="413"/>
      <c r="F73" s="413"/>
      <c r="G73" s="413"/>
      <c r="H73" s="413"/>
      <c r="I73" s="413"/>
      <c r="J73" s="413"/>
      <c r="K73" s="413"/>
      <c r="L73" s="413"/>
      <c r="M73" s="413"/>
      <c r="N73" s="413"/>
      <c r="O73" s="413"/>
      <c r="P73" s="414"/>
      <c r="Q73" s="412"/>
      <c r="R73" s="413"/>
      <c r="S73" s="413"/>
      <c r="T73" s="413"/>
      <c r="U73" s="413"/>
      <c r="V73" s="413"/>
      <c r="W73" s="413"/>
      <c r="X73" s="414"/>
      <c r="Y73" s="412"/>
      <c r="Z73" s="413"/>
      <c r="AA73" s="413"/>
      <c r="AB73" s="414"/>
      <c r="AC73" s="412"/>
      <c r="AD73" s="413"/>
      <c r="AE73" s="413"/>
      <c r="AF73" s="414"/>
      <c r="AG73" s="412"/>
      <c r="AH73" s="413"/>
      <c r="AI73" s="413"/>
      <c r="AJ73" s="414"/>
      <c r="AK73" s="412"/>
      <c r="AL73" s="413"/>
      <c r="AM73" s="413"/>
      <c r="AN73" s="414"/>
      <c r="AO73" s="545"/>
      <c r="AP73" s="556"/>
      <c r="AQ73" s="587"/>
      <c r="AR73" s="589"/>
      <c r="AS73" s="591"/>
      <c r="BE73"/>
    </row>
    <row r="74" spans="2:57" ht="22.5" hidden="1" customHeight="1">
      <c r="B74" s="592">
        <v>31</v>
      </c>
      <c r="C74" s="532"/>
      <c r="D74" s="406"/>
      <c r="E74" s="407"/>
      <c r="F74" s="407"/>
      <c r="G74" s="407"/>
      <c r="H74" s="407"/>
      <c r="I74" s="407"/>
      <c r="J74" s="407"/>
      <c r="K74" s="407"/>
      <c r="L74" s="407"/>
      <c r="M74" s="407"/>
      <c r="N74" s="407"/>
      <c r="O74" s="407"/>
      <c r="P74" s="408"/>
      <c r="Q74" s="409"/>
      <c r="R74" s="410"/>
      <c r="S74" s="410"/>
      <c r="T74" s="410"/>
      <c r="U74" s="410"/>
      <c r="V74" s="410"/>
      <c r="W74" s="410"/>
      <c r="X74" s="411"/>
      <c r="Y74" s="406"/>
      <c r="Z74" s="407"/>
      <c r="AA74" s="407"/>
      <c r="AB74" s="408"/>
      <c r="AC74" s="406"/>
      <c r="AD74" s="407"/>
      <c r="AE74" s="407"/>
      <c r="AF74" s="408"/>
      <c r="AG74" s="406"/>
      <c r="AH74" s="407"/>
      <c r="AI74" s="407"/>
      <c r="AJ74" s="408"/>
      <c r="AK74" s="406"/>
      <c r="AL74" s="407"/>
      <c r="AM74" s="407"/>
      <c r="AN74" s="408"/>
      <c r="AO74" s="542"/>
      <c r="AP74" s="554"/>
      <c r="AQ74" s="586"/>
      <c r="AR74" s="588"/>
      <c r="AS74" s="590"/>
      <c r="BE74"/>
    </row>
    <row r="75" spans="2:57" ht="31.5" hidden="1" customHeight="1" thickBot="1">
      <c r="B75" s="592"/>
      <c r="C75" s="532"/>
      <c r="D75" s="581"/>
      <c r="E75" s="582"/>
      <c r="F75" s="582"/>
      <c r="G75" s="582"/>
      <c r="H75" s="582"/>
      <c r="I75" s="582"/>
      <c r="J75" s="582"/>
      <c r="K75" s="582"/>
      <c r="L75" s="582"/>
      <c r="M75" s="582"/>
      <c r="N75" s="582"/>
      <c r="O75" s="582"/>
      <c r="P75" s="583"/>
      <c r="Q75" s="412"/>
      <c r="R75" s="413"/>
      <c r="S75" s="413"/>
      <c r="T75" s="413"/>
      <c r="U75" s="413"/>
      <c r="V75" s="413"/>
      <c r="W75" s="413"/>
      <c r="X75" s="414"/>
      <c r="Y75" s="581"/>
      <c r="Z75" s="582"/>
      <c r="AA75" s="582"/>
      <c r="AB75" s="583"/>
      <c r="AC75" s="581"/>
      <c r="AD75" s="582"/>
      <c r="AE75" s="582"/>
      <c r="AF75" s="583"/>
      <c r="AG75" s="581"/>
      <c r="AH75" s="582"/>
      <c r="AI75" s="582"/>
      <c r="AJ75" s="583"/>
      <c r="AK75" s="581"/>
      <c r="AL75" s="582"/>
      <c r="AM75" s="582"/>
      <c r="AN75" s="583"/>
      <c r="AO75" s="481"/>
      <c r="AP75" s="606"/>
      <c r="AQ75" s="607"/>
      <c r="AR75" s="608"/>
      <c r="AS75" s="609"/>
      <c r="BE75"/>
    </row>
    <row r="76" spans="2:57" ht="46.5" customHeight="1" thickBot="1">
      <c r="B76" s="612" t="s">
        <v>33</v>
      </c>
      <c r="C76" s="613"/>
      <c r="D76" s="613"/>
      <c r="E76" s="614"/>
      <c r="F76" s="615" t="s">
        <v>2</v>
      </c>
      <c r="G76" s="613"/>
      <c r="H76" s="613"/>
      <c r="I76" s="613"/>
      <c r="J76" s="613"/>
      <c r="K76" s="613"/>
      <c r="L76" s="613"/>
      <c r="M76" s="613"/>
      <c r="N76" s="613"/>
      <c r="O76" s="613"/>
      <c r="P76" s="613"/>
      <c r="Q76" s="613"/>
      <c r="R76" s="613"/>
      <c r="S76" s="613"/>
      <c r="T76" s="613"/>
      <c r="U76" s="614"/>
      <c r="V76" s="615" t="s">
        <v>3</v>
      </c>
      <c r="W76" s="613"/>
      <c r="X76" s="614"/>
      <c r="Y76" s="615" t="s">
        <v>34</v>
      </c>
      <c r="Z76" s="613"/>
      <c r="AA76" s="614"/>
      <c r="AB76" s="615" t="s">
        <v>35</v>
      </c>
      <c r="AC76" s="613"/>
      <c r="AD76" s="613"/>
      <c r="AE76" s="613"/>
      <c r="AF76" s="613"/>
      <c r="AG76" s="613"/>
      <c r="AH76" s="613"/>
      <c r="AI76" s="613"/>
      <c r="AJ76" s="613"/>
      <c r="AK76" s="613"/>
      <c r="AL76" s="613"/>
      <c r="AM76" s="613"/>
      <c r="AN76" s="613"/>
      <c r="AO76" s="613"/>
      <c r="AP76" s="613"/>
      <c r="AQ76" s="613"/>
      <c r="AR76" s="613"/>
      <c r="AS76" s="616"/>
      <c r="BE76"/>
    </row>
    <row r="77" spans="2:57" ht="46.5" customHeight="1">
      <c r="B77" s="617"/>
      <c r="C77" s="618"/>
      <c r="D77" s="618"/>
      <c r="E77" s="619"/>
      <c r="F77" s="620"/>
      <c r="G77" s="618"/>
      <c r="H77" s="618"/>
      <c r="I77" s="618"/>
      <c r="J77" s="618"/>
      <c r="K77" s="618"/>
      <c r="L77" s="618"/>
      <c r="M77" s="618"/>
      <c r="N77" s="618"/>
      <c r="O77" s="618"/>
      <c r="P77" s="618"/>
      <c r="Q77" s="618"/>
      <c r="R77" s="618"/>
      <c r="S77" s="618"/>
      <c r="T77" s="618"/>
      <c r="U77" s="619"/>
      <c r="V77" s="620"/>
      <c r="W77" s="618"/>
      <c r="X77" s="619"/>
      <c r="Y77" s="620"/>
      <c r="Z77" s="618"/>
      <c r="AA77" s="619"/>
      <c r="AB77" s="620"/>
      <c r="AC77" s="618"/>
      <c r="AD77" s="618"/>
      <c r="AE77" s="618"/>
      <c r="AF77" s="618"/>
      <c r="AG77" s="618"/>
      <c r="AH77" s="618"/>
      <c r="AI77" s="618"/>
      <c r="AJ77" s="618"/>
      <c r="AK77" s="618"/>
      <c r="AL77" s="618"/>
      <c r="AM77" s="618"/>
      <c r="AN77" s="618"/>
      <c r="AO77" s="618"/>
      <c r="AP77" s="618"/>
      <c r="AQ77" s="618"/>
      <c r="AR77" s="618"/>
      <c r="AS77" s="621"/>
      <c r="BE77"/>
    </row>
    <row r="78" spans="2:57" ht="46.5" customHeight="1">
      <c r="B78" s="622"/>
      <c r="C78" s="623"/>
      <c r="D78" s="623"/>
      <c r="E78" s="624"/>
      <c r="F78" s="625"/>
      <c r="G78" s="623"/>
      <c r="H78" s="623"/>
      <c r="I78" s="623"/>
      <c r="J78" s="623"/>
      <c r="K78" s="623"/>
      <c r="L78" s="623"/>
      <c r="M78" s="623"/>
      <c r="N78" s="623"/>
      <c r="O78" s="623"/>
      <c r="P78" s="623"/>
      <c r="Q78" s="623"/>
      <c r="R78" s="623"/>
      <c r="S78" s="623"/>
      <c r="T78" s="623"/>
      <c r="U78" s="624"/>
      <c r="V78" s="625"/>
      <c r="W78" s="623"/>
      <c r="X78" s="624"/>
      <c r="Y78" s="625"/>
      <c r="Z78" s="623"/>
      <c r="AA78" s="624"/>
      <c r="AB78" s="625"/>
      <c r="AC78" s="623"/>
      <c r="AD78" s="623"/>
      <c r="AE78" s="623"/>
      <c r="AF78" s="623"/>
      <c r="AG78" s="623"/>
      <c r="AH78" s="623"/>
      <c r="AI78" s="623"/>
      <c r="AJ78" s="623"/>
      <c r="AK78" s="623"/>
      <c r="AL78" s="623"/>
      <c r="AM78" s="623"/>
      <c r="AN78" s="623"/>
      <c r="AO78" s="623"/>
      <c r="AP78" s="623"/>
      <c r="AQ78" s="623"/>
      <c r="AR78" s="623"/>
      <c r="AS78" s="626"/>
      <c r="BE78"/>
    </row>
    <row r="79" spans="2:57" ht="46.5" hidden="1" customHeight="1">
      <c r="B79" s="622"/>
      <c r="C79" s="623"/>
      <c r="D79" s="623"/>
      <c r="E79" s="624"/>
      <c r="F79" s="625"/>
      <c r="G79" s="623"/>
      <c r="H79" s="623"/>
      <c r="I79" s="623"/>
      <c r="J79" s="623"/>
      <c r="K79" s="623"/>
      <c r="L79" s="623"/>
      <c r="M79" s="623"/>
      <c r="N79" s="623"/>
      <c r="O79" s="623"/>
      <c r="P79" s="623"/>
      <c r="Q79" s="623"/>
      <c r="R79" s="623"/>
      <c r="S79" s="623"/>
      <c r="T79" s="623"/>
      <c r="U79" s="624"/>
      <c r="V79" s="625"/>
      <c r="W79" s="623"/>
      <c r="X79" s="624"/>
      <c r="Y79" s="625"/>
      <c r="Z79" s="623"/>
      <c r="AA79" s="624"/>
      <c r="AB79" s="625"/>
      <c r="AC79" s="623"/>
      <c r="AD79" s="623"/>
      <c r="AE79" s="623"/>
      <c r="AF79" s="623"/>
      <c r="AG79" s="623"/>
      <c r="AH79" s="623"/>
      <c r="AI79" s="623"/>
      <c r="AJ79" s="623"/>
      <c r="AK79" s="623"/>
      <c r="AL79" s="623"/>
      <c r="AM79" s="623"/>
      <c r="AN79" s="623"/>
      <c r="AO79" s="623"/>
      <c r="AP79" s="623"/>
      <c r="AQ79" s="623"/>
      <c r="AR79" s="623"/>
      <c r="AS79" s="626"/>
      <c r="BE79"/>
    </row>
    <row r="80" spans="2:57" ht="46.5" hidden="1" customHeight="1">
      <c r="B80" s="622"/>
      <c r="C80" s="623"/>
      <c r="D80" s="623"/>
      <c r="E80" s="624"/>
      <c r="F80" s="625"/>
      <c r="G80" s="623"/>
      <c r="H80" s="623"/>
      <c r="I80" s="623"/>
      <c r="J80" s="623"/>
      <c r="K80" s="623"/>
      <c r="L80" s="623"/>
      <c r="M80" s="623"/>
      <c r="N80" s="623"/>
      <c r="O80" s="623"/>
      <c r="P80" s="623"/>
      <c r="Q80" s="623"/>
      <c r="R80" s="623"/>
      <c r="S80" s="623"/>
      <c r="T80" s="623"/>
      <c r="U80" s="624"/>
      <c r="V80" s="625"/>
      <c r="W80" s="623"/>
      <c r="X80" s="624"/>
      <c r="Y80" s="625"/>
      <c r="Z80" s="623"/>
      <c r="AA80" s="624"/>
      <c r="AB80" s="625"/>
      <c r="AC80" s="623"/>
      <c r="AD80" s="623"/>
      <c r="AE80" s="623"/>
      <c r="AF80" s="623"/>
      <c r="AG80" s="623"/>
      <c r="AH80" s="623"/>
      <c r="AI80" s="623"/>
      <c r="AJ80" s="623"/>
      <c r="AK80" s="623"/>
      <c r="AL80" s="623"/>
      <c r="AM80" s="623"/>
      <c r="AN80" s="623"/>
      <c r="AO80" s="623"/>
      <c r="AP80" s="623"/>
      <c r="AQ80" s="623"/>
      <c r="AR80" s="623"/>
      <c r="AS80" s="626"/>
      <c r="BE80"/>
    </row>
    <row r="81" spans="2:57" ht="46.5" customHeight="1">
      <c r="B81" s="622"/>
      <c r="C81" s="623"/>
      <c r="D81" s="623"/>
      <c r="E81" s="624"/>
      <c r="F81" s="625"/>
      <c r="G81" s="623"/>
      <c r="H81" s="623"/>
      <c r="I81" s="623"/>
      <c r="J81" s="623"/>
      <c r="K81" s="623"/>
      <c r="L81" s="623"/>
      <c r="M81" s="623"/>
      <c r="N81" s="623"/>
      <c r="O81" s="623"/>
      <c r="P81" s="623"/>
      <c r="Q81" s="623"/>
      <c r="R81" s="623"/>
      <c r="S81" s="623"/>
      <c r="T81" s="623"/>
      <c r="U81" s="624"/>
      <c r="V81" s="625"/>
      <c r="W81" s="623"/>
      <c r="X81" s="624"/>
      <c r="Y81" s="625"/>
      <c r="Z81" s="623"/>
      <c r="AA81" s="624"/>
      <c r="AB81" s="625"/>
      <c r="AC81" s="623"/>
      <c r="AD81" s="623"/>
      <c r="AE81" s="623"/>
      <c r="AF81" s="623"/>
      <c r="AG81" s="623"/>
      <c r="AH81" s="623"/>
      <c r="AI81" s="623"/>
      <c r="AJ81" s="623"/>
      <c r="AK81" s="623"/>
      <c r="AL81" s="623"/>
      <c r="AM81" s="623"/>
      <c r="AN81" s="623"/>
      <c r="AO81" s="623"/>
      <c r="AP81" s="623"/>
      <c r="AQ81" s="623"/>
      <c r="AR81" s="623"/>
      <c r="AS81" s="626"/>
      <c r="BE81"/>
    </row>
    <row r="82" spans="2:57" ht="46.5" customHeight="1" thickBot="1">
      <c r="B82" s="622"/>
      <c r="C82" s="623"/>
      <c r="D82" s="623"/>
      <c r="E82" s="624"/>
      <c r="F82" s="625"/>
      <c r="G82" s="623"/>
      <c r="H82" s="623"/>
      <c r="I82" s="623"/>
      <c r="J82" s="623"/>
      <c r="K82" s="623"/>
      <c r="L82" s="623"/>
      <c r="M82" s="623"/>
      <c r="N82" s="623"/>
      <c r="O82" s="623"/>
      <c r="P82" s="623"/>
      <c r="Q82" s="623"/>
      <c r="R82" s="623"/>
      <c r="S82" s="623"/>
      <c r="T82" s="623"/>
      <c r="U82" s="624"/>
      <c r="V82" s="625"/>
      <c r="W82" s="623"/>
      <c r="X82" s="624"/>
      <c r="Y82" s="625"/>
      <c r="Z82" s="623"/>
      <c r="AA82" s="624"/>
      <c r="AB82" s="625"/>
      <c r="AC82" s="623"/>
      <c r="AD82" s="623"/>
      <c r="AE82" s="623"/>
      <c r="AF82" s="623"/>
      <c r="AG82" s="623"/>
      <c r="AH82" s="623"/>
      <c r="AI82" s="623"/>
      <c r="AJ82" s="623"/>
      <c r="AK82" s="623"/>
      <c r="AL82" s="623"/>
      <c r="AM82" s="623"/>
      <c r="AN82" s="623"/>
      <c r="AO82" s="623"/>
      <c r="AP82" s="623"/>
      <c r="AQ82" s="623"/>
      <c r="AR82" s="623"/>
      <c r="AS82" s="626"/>
      <c r="BE82"/>
    </row>
    <row r="83" spans="2:57" ht="46.5" customHeight="1">
      <c r="B83" s="612" t="s">
        <v>36</v>
      </c>
      <c r="C83" s="613"/>
      <c r="D83" s="613"/>
      <c r="E83" s="613"/>
      <c r="F83" s="613"/>
      <c r="G83" s="613"/>
      <c r="H83" s="613"/>
      <c r="I83" s="613"/>
      <c r="J83" s="613"/>
      <c r="K83" s="613"/>
      <c r="L83" s="613"/>
      <c r="M83" s="613"/>
      <c r="N83" s="613"/>
      <c r="O83" s="613"/>
      <c r="P83" s="613"/>
      <c r="Q83" s="613"/>
      <c r="R83" s="613"/>
      <c r="S83" s="613"/>
      <c r="T83" s="613"/>
      <c r="U83" s="613"/>
      <c r="V83" s="613"/>
      <c r="W83" s="613"/>
      <c r="X83" s="613"/>
      <c r="Y83" s="613"/>
      <c r="Z83" s="613"/>
      <c r="AA83" s="613"/>
      <c r="AB83" s="613"/>
      <c r="AC83" s="613"/>
      <c r="AD83" s="613"/>
      <c r="AE83" s="613"/>
      <c r="AF83" s="613"/>
      <c r="AG83" s="613"/>
      <c r="AH83" s="613"/>
      <c r="AI83" s="613"/>
      <c r="AJ83" s="613"/>
      <c r="AK83" s="613"/>
      <c r="AL83" s="613"/>
      <c r="AM83" s="613"/>
      <c r="AN83" s="613"/>
      <c r="AO83" s="613"/>
      <c r="AP83" s="613"/>
      <c r="AQ83" s="613"/>
      <c r="AR83" s="613"/>
      <c r="AS83" s="616"/>
      <c r="BE83"/>
    </row>
    <row r="84" spans="2:57" ht="192.75" customHeight="1" thickBot="1">
      <c r="B84" s="627"/>
      <c r="C84" s="628"/>
      <c r="D84" s="628"/>
      <c r="E84" s="628"/>
      <c r="F84" s="628"/>
      <c r="G84" s="628"/>
      <c r="H84" s="628"/>
      <c r="I84" s="628"/>
      <c r="J84" s="628"/>
      <c r="K84" s="628"/>
      <c r="L84" s="628"/>
      <c r="M84" s="628"/>
      <c r="N84" s="628"/>
      <c r="O84" s="628"/>
      <c r="P84" s="628"/>
      <c r="Q84" s="628"/>
      <c r="R84" s="628"/>
      <c r="S84" s="628"/>
      <c r="T84" s="628"/>
      <c r="U84" s="628"/>
      <c r="V84" s="628"/>
      <c r="W84" s="628"/>
      <c r="X84" s="628"/>
      <c r="Y84" s="628"/>
      <c r="Z84" s="628"/>
      <c r="AA84" s="628"/>
      <c r="AB84" s="628"/>
      <c r="AC84" s="628"/>
      <c r="AD84" s="628"/>
      <c r="AE84" s="628"/>
      <c r="AF84" s="628"/>
      <c r="AG84" s="628"/>
      <c r="AH84" s="628"/>
      <c r="AI84" s="628"/>
      <c r="AJ84" s="628"/>
      <c r="AK84" s="628"/>
      <c r="AL84" s="628"/>
      <c r="AM84" s="628"/>
      <c r="AN84" s="628"/>
      <c r="AO84" s="628"/>
      <c r="AP84" s="628"/>
      <c r="AQ84" s="628"/>
      <c r="AR84" s="628"/>
      <c r="AS84" s="629"/>
      <c r="BE84"/>
    </row>
    <row r="85" spans="2:57" ht="22.5" customHeight="1">
      <c r="B85" s="9"/>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14"/>
      <c r="BE85"/>
    </row>
    <row r="86" spans="2:57" ht="46.5" customHeight="1">
      <c r="B86" s="10"/>
      <c r="C86" s="406" t="s">
        <v>43</v>
      </c>
      <c r="D86" s="407"/>
      <c r="E86" s="407"/>
      <c r="F86" s="407"/>
      <c r="G86" s="407"/>
      <c r="H86" s="407"/>
      <c r="I86" s="407"/>
      <c r="J86" s="407"/>
      <c r="K86" s="407"/>
      <c r="L86" s="407"/>
      <c r="M86" s="407"/>
      <c r="N86" s="407"/>
      <c r="O86" s="407"/>
      <c r="P86" s="407"/>
      <c r="Q86" s="407"/>
      <c r="R86" s="407"/>
      <c r="S86" s="407"/>
      <c r="T86" s="407"/>
      <c r="U86" s="407"/>
      <c r="V86" s="407"/>
      <c r="W86" s="408"/>
      <c r="X86" s="406" t="s">
        <v>44</v>
      </c>
      <c r="Y86" s="407"/>
      <c r="Z86" s="407"/>
      <c r="AA86" s="407"/>
      <c r="AB86" s="407"/>
      <c r="AC86" s="407"/>
      <c r="AD86" s="407"/>
      <c r="AE86" s="407"/>
      <c r="AF86" s="407"/>
      <c r="AG86" s="407"/>
      <c r="AH86" s="407"/>
      <c r="AI86" s="407"/>
      <c r="AJ86" s="407"/>
      <c r="AK86" s="407"/>
      <c r="AL86" s="407"/>
      <c r="AM86" s="407"/>
      <c r="AN86" s="407"/>
      <c r="AO86" s="407"/>
      <c r="AP86" s="407"/>
      <c r="AQ86" s="407"/>
      <c r="AR86" s="408"/>
      <c r="AS86" s="8"/>
      <c r="BE86"/>
    </row>
    <row r="87" spans="2:57" ht="46.5" customHeight="1">
      <c r="B87" s="10"/>
      <c r="C87" s="473" t="s">
        <v>40</v>
      </c>
      <c r="D87" s="438"/>
      <c r="E87" s="438"/>
      <c r="F87" s="438"/>
      <c r="G87" s="438"/>
      <c r="H87" s="438"/>
      <c r="I87" s="449"/>
      <c r="J87" s="473" t="s">
        <v>41</v>
      </c>
      <c r="K87" s="438"/>
      <c r="L87" s="438"/>
      <c r="M87" s="438"/>
      <c r="N87" s="438"/>
      <c r="O87" s="438"/>
      <c r="P87" s="449"/>
      <c r="Q87" s="473" t="s">
        <v>42</v>
      </c>
      <c r="R87" s="438"/>
      <c r="S87" s="438"/>
      <c r="T87" s="438"/>
      <c r="U87" s="438"/>
      <c r="V87" s="438"/>
      <c r="W87" s="449"/>
      <c r="X87" s="473" t="s">
        <v>40</v>
      </c>
      <c r="Y87" s="438"/>
      <c r="Z87" s="438"/>
      <c r="AA87" s="438"/>
      <c r="AB87" s="438"/>
      <c r="AC87" s="438"/>
      <c r="AD87" s="449"/>
      <c r="AE87" s="473" t="s">
        <v>41</v>
      </c>
      <c r="AF87" s="438"/>
      <c r="AG87" s="438"/>
      <c r="AH87" s="438"/>
      <c r="AI87" s="438"/>
      <c r="AJ87" s="438"/>
      <c r="AK87" s="449"/>
      <c r="AL87" s="473" t="s">
        <v>42</v>
      </c>
      <c r="AM87" s="438"/>
      <c r="AN87" s="438"/>
      <c r="AO87" s="438"/>
      <c r="AP87" s="438"/>
      <c r="AQ87" s="438"/>
      <c r="AR87" s="449"/>
      <c r="AS87" s="11"/>
      <c r="BE87"/>
    </row>
    <row r="88" spans="2:57" ht="46.5" customHeight="1">
      <c r="B88" s="10"/>
      <c r="C88" s="517"/>
      <c r="D88" s="518"/>
      <c r="E88" s="518"/>
      <c r="F88" s="518"/>
      <c r="G88" s="518"/>
      <c r="H88" s="518"/>
      <c r="I88" s="519"/>
      <c r="J88" s="517"/>
      <c r="K88" s="518"/>
      <c r="L88" s="518"/>
      <c r="M88" s="518"/>
      <c r="N88" s="518"/>
      <c r="O88" s="518"/>
      <c r="P88" s="519"/>
      <c r="Q88" s="520"/>
      <c r="R88" s="521"/>
      <c r="S88" s="521"/>
      <c r="T88" s="521"/>
      <c r="U88" s="521"/>
      <c r="V88" s="521"/>
      <c r="W88" s="522"/>
      <c r="X88" s="517"/>
      <c r="Y88" s="518"/>
      <c r="Z88" s="518"/>
      <c r="AA88" s="518"/>
      <c r="AB88" s="518"/>
      <c r="AC88" s="518"/>
      <c r="AD88" s="519"/>
      <c r="AE88" s="517"/>
      <c r="AF88" s="518"/>
      <c r="AG88" s="518"/>
      <c r="AH88" s="518"/>
      <c r="AI88" s="518"/>
      <c r="AJ88" s="518"/>
      <c r="AK88" s="519"/>
      <c r="AL88" s="520"/>
      <c r="AM88" s="521"/>
      <c r="AN88" s="521"/>
      <c r="AO88" s="521"/>
      <c r="AP88" s="521"/>
      <c r="AQ88" s="521"/>
      <c r="AR88" s="522"/>
      <c r="AS88" s="8"/>
      <c r="BE88"/>
    </row>
    <row r="89" spans="2:57" ht="22.5" customHeight="1" thickBot="1">
      <c r="B89" s="12"/>
      <c r="C89" s="13"/>
      <c r="D89" s="13"/>
      <c r="E89" s="13"/>
      <c r="F89" s="13"/>
      <c r="G89" s="13"/>
      <c r="H89" s="13"/>
      <c r="I89" s="13"/>
      <c r="J89" s="13"/>
      <c r="K89" s="13"/>
      <c r="L89" s="13"/>
      <c r="M89" s="13"/>
      <c r="N89" s="13"/>
      <c r="O89" s="13"/>
      <c r="P89" s="13"/>
      <c r="Q89" s="13"/>
      <c r="R89" s="13"/>
      <c r="S89" s="13"/>
      <c r="T89" s="13"/>
      <c r="U89" s="13"/>
      <c r="V89" s="13"/>
      <c r="W89" s="13"/>
      <c r="X89" s="13"/>
      <c r="Y89" s="13"/>
      <c r="Z89" s="13"/>
      <c r="AA89" s="13"/>
      <c r="AB89" s="13"/>
      <c r="AC89" s="13"/>
      <c r="AD89" s="13"/>
      <c r="AE89" s="13"/>
      <c r="AF89" s="13"/>
      <c r="AG89" s="13"/>
      <c r="AH89" s="13"/>
      <c r="AI89" s="13"/>
      <c r="AJ89" s="13"/>
      <c r="AK89" s="13"/>
      <c r="AL89" s="13"/>
      <c r="AM89" s="13"/>
      <c r="AN89" s="13"/>
      <c r="AO89" s="13"/>
      <c r="AP89" s="13"/>
      <c r="AQ89" s="13"/>
      <c r="AR89" s="13"/>
      <c r="AS89" s="15"/>
      <c r="BE89"/>
    </row>
    <row r="90" spans="2:57">
      <c r="C90" s="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BE90"/>
    </row>
    <row r="91" spans="2:57">
      <c r="C91" s="5"/>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BE91"/>
    </row>
    <row r="92" spans="2:57">
      <c r="BE92"/>
    </row>
    <row r="93" spans="2:57">
      <c r="BE93"/>
    </row>
    <row r="94" spans="2:57">
      <c r="C94" s="7"/>
      <c r="BE94"/>
    </row>
    <row r="95" spans="2:57">
      <c r="C95" s="7"/>
      <c r="BE95"/>
    </row>
    <row r="96" spans="2:57">
      <c r="C96" s="7"/>
      <c r="BE96"/>
    </row>
    <row r="97" spans="3:57">
      <c r="C97" s="7"/>
      <c r="BE97"/>
    </row>
    <row r="98" spans="3:57">
      <c r="BE98"/>
    </row>
    <row r="99" spans="3:57">
      <c r="BE99"/>
    </row>
    <row r="100" spans="3:57">
      <c r="BE100"/>
    </row>
    <row r="101" spans="3:57">
      <c r="BE101"/>
    </row>
    <row r="102" spans="3:57">
      <c r="BE102"/>
    </row>
  </sheetData>
  <sheetProtection sheet="1" objects="1" scenarios="1" selectLockedCells="1" autoFilter="0"/>
  <mergeCells count="462">
    <mergeCell ref="AJ4:AS7"/>
    <mergeCell ref="AA5:AE5"/>
    <mergeCell ref="AF5:AI5"/>
    <mergeCell ref="J6:L7"/>
    <mergeCell ref="M6:P9"/>
    <mergeCell ref="Q6:AE9"/>
    <mergeCell ref="AF6:AI6"/>
    <mergeCell ref="AF7:AI7"/>
    <mergeCell ref="J8:J9"/>
    <mergeCell ref="K8:K9"/>
    <mergeCell ref="L8:L9"/>
    <mergeCell ref="AF8:AI8"/>
    <mergeCell ref="AF10:AI10"/>
    <mergeCell ref="AF11:AI11"/>
    <mergeCell ref="J4:Z5"/>
    <mergeCell ref="AA4:AE4"/>
    <mergeCell ref="AF4:AI4"/>
    <mergeCell ref="AF9:AI9"/>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B16:C17"/>
    <mergeCell ref="AC16:AF17"/>
    <mergeCell ref="B12:C13"/>
    <mergeCell ref="D12:P13"/>
    <mergeCell ref="Q12:X13"/>
    <mergeCell ref="Y12:AB12"/>
    <mergeCell ref="AC12:AN12"/>
    <mergeCell ref="AO12:AP13"/>
    <mergeCell ref="B14:C15"/>
    <mergeCell ref="D14:P15"/>
    <mergeCell ref="Q14:X15"/>
    <mergeCell ref="Y14:AB14"/>
    <mergeCell ref="AC14:AF15"/>
    <mergeCell ref="AG14:AJ15"/>
    <mergeCell ref="AK14:AN15"/>
    <mergeCell ref="AO14:AP15"/>
    <mergeCell ref="AQ14:AQ15"/>
    <mergeCell ref="AR14:AR15"/>
    <mergeCell ref="AS14:AS15"/>
    <mergeCell ref="AG18:AJ19"/>
    <mergeCell ref="AK18:AN19"/>
    <mergeCell ref="AO18:AP19"/>
    <mergeCell ref="AQ18:AQ19"/>
    <mergeCell ref="AR18:AR19"/>
    <mergeCell ref="AS18:AS19"/>
    <mergeCell ref="B18:C19"/>
    <mergeCell ref="AC18:AF19"/>
    <mergeCell ref="AG16:AJ17"/>
    <mergeCell ref="AK16:AN17"/>
    <mergeCell ref="AO16:AP17"/>
    <mergeCell ref="AQ16:AQ17"/>
    <mergeCell ref="AR16:AR17"/>
    <mergeCell ref="AS16:AS17"/>
    <mergeCell ref="AK22:AN23"/>
    <mergeCell ref="AO22:AP23"/>
    <mergeCell ref="AQ22:AQ23"/>
    <mergeCell ref="AR22:AR23"/>
    <mergeCell ref="AS22:AS23"/>
    <mergeCell ref="B22:C23"/>
    <mergeCell ref="AC22:AF23"/>
    <mergeCell ref="AG22:AJ23"/>
    <mergeCell ref="AK20:AN21"/>
    <mergeCell ref="AO20:AP21"/>
    <mergeCell ref="AQ20:AQ21"/>
    <mergeCell ref="AR20:AR21"/>
    <mergeCell ref="AS20:AS21"/>
    <mergeCell ref="B20:C21"/>
    <mergeCell ref="AC20:AF21"/>
    <mergeCell ref="AG20:AJ21"/>
    <mergeCell ref="D20:P21"/>
    <mergeCell ref="Q20:X21"/>
    <mergeCell ref="Y20:AB20"/>
    <mergeCell ref="Y21:AB21"/>
    <mergeCell ref="Y23:AB23"/>
    <mergeCell ref="D22:P23"/>
    <mergeCell ref="Q22:X23"/>
    <mergeCell ref="Y22:AB22"/>
    <mergeCell ref="AK26:AN27"/>
    <mergeCell ref="AO26:AP27"/>
    <mergeCell ref="AQ26:AQ27"/>
    <mergeCell ref="AR26:AR27"/>
    <mergeCell ref="AS26:AS27"/>
    <mergeCell ref="B26:C27"/>
    <mergeCell ref="AC26:AF27"/>
    <mergeCell ref="AG26:AJ27"/>
    <mergeCell ref="AK24:AN25"/>
    <mergeCell ref="AO24:AP25"/>
    <mergeCell ref="AQ24:AQ25"/>
    <mergeCell ref="AR24:AR25"/>
    <mergeCell ref="AS24:AS25"/>
    <mergeCell ref="B24:C25"/>
    <mergeCell ref="AC24:AF25"/>
    <mergeCell ref="AG24:AJ25"/>
    <mergeCell ref="AK30:AN31"/>
    <mergeCell ref="AO30:AP31"/>
    <mergeCell ref="AQ30:AQ31"/>
    <mergeCell ref="AR30:AR31"/>
    <mergeCell ref="AS30:AS31"/>
    <mergeCell ref="B30:C31"/>
    <mergeCell ref="AC30:AF31"/>
    <mergeCell ref="AG30:AJ31"/>
    <mergeCell ref="AK28:AN29"/>
    <mergeCell ref="AO28:AP29"/>
    <mergeCell ref="AQ28:AQ29"/>
    <mergeCell ref="AR28:AR29"/>
    <mergeCell ref="AS28:AS29"/>
    <mergeCell ref="B28:C29"/>
    <mergeCell ref="AC28:AF29"/>
    <mergeCell ref="AG28:AJ29"/>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R58:AR59"/>
    <mergeCell ref="AS58:AS59"/>
    <mergeCell ref="Y59:AB59"/>
    <mergeCell ref="B58:C59"/>
    <mergeCell ref="D58:P59"/>
    <mergeCell ref="Q58:X59"/>
    <mergeCell ref="Y58:AB58"/>
    <mergeCell ref="AC58:AF59"/>
    <mergeCell ref="AG58:AJ59"/>
    <mergeCell ref="B60:C61"/>
    <mergeCell ref="D60:P61"/>
    <mergeCell ref="Q60:X61"/>
    <mergeCell ref="Y60:AB60"/>
    <mergeCell ref="AC60:AF61"/>
    <mergeCell ref="AG60:AJ61"/>
    <mergeCell ref="AK58:AN59"/>
    <mergeCell ref="AO58:AP59"/>
    <mergeCell ref="AQ58:AQ59"/>
    <mergeCell ref="B64:C65"/>
    <mergeCell ref="D64:P65"/>
    <mergeCell ref="Q64:X65"/>
    <mergeCell ref="Y64:AB64"/>
    <mergeCell ref="AC64:AF65"/>
    <mergeCell ref="AG64:AJ65"/>
    <mergeCell ref="AK62:AN63"/>
    <mergeCell ref="AO62:AP63"/>
    <mergeCell ref="AQ62:AQ63"/>
    <mergeCell ref="Y63:AB63"/>
    <mergeCell ref="B62:C63"/>
    <mergeCell ref="D62:P63"/>
    <mergeCell ref="Q62:X63"/>
    <mergeCell ref="Y62:AB62"/>
    <mergeCell ref="AC62:AF63"/>
    <mergeCell ref="AG62:AJ63"/>
    <mergeCell ref="AK64:AN65"/>
    <mergeCell ref="AO64:AP65"/>
    <mergeCell ref="AQ64:AQ65"/>
    <mergeCell ref="B68:C69"/>
    <mergeCell ref="D68:P69"/>
    <mergeCell ref="Q68:X69"/>
    <mergeCell ref="Y68:AB68"/>
    <mergeCell ref="AC68:AF69"/>
    <mergeCell ref="AG68:AJ69"/>
    <mergeCell ref="AK66:AN67"/>
    <mergeCell ref="AO66:AP67"/>
    <mergeCell ref="AQ66:AQ67"/>
    <mergeCell ref="Y67:AB67"/>
    <mergeCell ref="B66:C67"/>
    <mergeCell ref="D66:P67"/>
    <mergeCell ref="Q66:X67"/>
    <mergeCell ref="Y66:AB66"/>
    <mergeCell ref="AC66:AF67"/>
    <mergeCell ref="AG66:AJ67"/>
    <mergeCell ref="AO68:AP69"/>
    <mergeCell ref="AQ68:AQ69"/>
    <mergeCell ref="B74:C75"/>
    <mergeCell ref="D74:P75"/>
    <mergeCell ref="Q74:X75"/>
    <mergeCell ref="Y74:AB74"/>
    <mergeCell ref="AC74:AF75"/>
    <mergeCell ref="AG74:AJ75"/>
    <mergeCell ref="D16:P17"/>
    <mergeCell ref="Q16:X17"/>
    <mergeCell ref="Y16:AB16"/>
    <mergeCell ref="D18:P19"/>
    <mergeCell ref="Q18:X19"/>
    <mergeCell ref="Y18:AB18"/>
    <mergeCell ref="Y19:AB19"/>
    <mergeCell ref="Y17:AB17"/>
    <mergeCell ref="Y73:AB73"/>
    <mergeCell ref="B72:C73"/>
    <mergeCell ref="D72:P73"/>
    <mergeCell ref="Q72:X73"/>
    <mergeCell ref="Y72:AB72"/>
    <mergeCell ref="AC72:AF73"/>
    <mergeCell ref="AG72:AJ73"/>
    <mergeCell ref="Y71:AB71"/>
    <mergeCell ref="B70:C71"/>
    <mergeCell ref="D70:P71"/>
    <mergeCell ref="AR68:AR69"/>
    <mergeCell ref="AS68:AS69"/>
    <mergeCell ref="Y69:AB69"/>
    <mergeCell ref="AK72:AN73"/>
    <mergeCell ref="AO72:AP73"/>
    <mergeCell ref="AQ72:AQ73"/>
    <mergeCell ref="AR72:AR73"/>
    <mergeCell ref="AS72:AS73"/>
    <mergeCell ref="AK70:AN71"/>
    <mergeCell ref="AO70:AP71"/>
    <mergeCell ref="AQ70:AQ71"/>
    <mergeCell ref="AR70:AR71"/>
    <mergeCell ref="AS70:AS71"/>
    <mergeCell ref="AR62:AR63"/>
    <mergeCell ref="AS62:AS63"/>
    <mergeCell ref="AK60:AN61"/>
    <mergeCell ref="AO60:AP61"/>
    <mergeCell ref="AQ60:AQ61"/>
    <mergeCell ref="AR60:AR61"/>
    <mergeCell ref="AS60:AS61"/>
    <mergeCell ref="Y61:AB61"/>
    <mergeCell ref="AR66:AR67"/>
    <mergeCell ref="AS66:AS67"/>
    <mergeCell ref="V78:X78"/>
    <mergeCell ref="Y78:AA78"/>
    <mergeCell ref="AB78:AS78"/>
    <mergeCell ref="B79:E79"/>
    <mergeCell ref="F79:U79"/>
    <mergeCell ref="V79:X79"/>
    <mergeCell ref="Y79:AA79"/>
    <mergeCell ref="AB79:AS79"/>
    <mergeCell ref="AR64:AR65"/>
    <mergeCell ref="AS64:AS65"/>
    <mergeCell ref="Y65:AB65"/>
    <mergeCell ref="Y77:AA77"/>
    <mergeCell ref="AB77:AS77"/>
    <mergeCell ref="AK74:AN75"/>
    <mergeCell ref="AO74:AP75"/>
    <mergeCell ref="AQ74:AQ75"/>
    <mergeCell ref="AR74:AR75"/>
    <mergeCell ref="AS74:AS75"/>
    <mergeCell ref="Y75:AB75"/>
    <mergeCell ref="Q70:X71"/>
    <mergeCell ref="Y70:AB70"/>
    <mergeCell ref="AC70:AF71"/>
    <mergeCell ref="AG70:AJ71"/>
    <mergeCell ref="AK68:AN69"/>
    <mergeCell ref="B76:E76"/>
    <mergeCell ref="F76:U76"/>
    <mergeCell ref="V76:X76"/>
    <mergeCell ref="Y76:AA76"/>
    <mergeCell ref="AB76:AS76"/>
    <mergeCell ref="Y24:AB24"/>
    <mergeCell ref="B84:AS84"/>
    <mergeCell ref="C86:W86"/>
    <mergeCell ref="X86:AR86"/>
    <mergeCell ref="B81:E81"/>
    <mergeCell ref="F81:U81"/>
    <mergeCell ref="V81:X81"/>
    <mergeCell ref="Y81:AA81"/>
    <mergeCell ref="AB81:AS81"/>
    <mergeCell ref="B77:E77"/>
    <mergeCell ref="F77:U77"/>
    <mergeCell ref="V77:X77"/>
    <mergeCell ref="B80:E80"/>
    <mergeCell ref="F80:U80"/>
    <mergeCell ref="V80:X80"/>
    <mergeCell ref="Y80:AA80"/>
    <mergeCell ref="AB80:AS80"/>
    <mergeCell ref="B78:E78"/>
    <mergeCell ref="F78:U78"/>
    <mergeCell ref="C87:I87"/>
    <mergeCell ref="J87:P87"/>
    <mergeCell ref="Q87:W87"/>
    <mergeCell ref="X87:AD87"/>
    <mergeCell ref="AE87:AK87"/>
    <mergeCell ref="AL87:AR87"/>
    <mergeCell ref="B82:E82"/>
    <mergeCell ref="F82:U82"/>
    <mergeCell ref="V82:X82"/>
    <mergeCell ref="Y82:AA82"/>
    <mergeCell ref="AB82:AS82"/>
    <mergeCell ref="B83:AS83"/>
    <mergeCell ref="Y15:AB15"/>
    <mergeCell ref="C88:I88"/>
    <mergeCell ref="J88:P88"/>
    <mergeCell ref="Q88:W88"/>
    <mergeCell ref="X88:AD88"/>
    <mergeCell ref="AE88:AK88"/>
    <mergeCell ref="AL88:AR88"/>
    <mergeCell ref="AJ8:AM11"/>
    <mergeCell ref="AN8:AS11"/>
    <mergeCell ref="Y31:AB31"/>
    <mergeCell ref="D30:P31"/>
    <mergeCell ref="Q30:X31"/>
    <mergeCell ref="Y30:AB30"/>
    <mergeCell ref="Y29:AB29"/>
    <mergeCell ref="D28:P29"/>
    <mergeCell ref="Q28:X29"/>
    <mergeCell ref="Y28:AB28"/>
    <mergeCell ref="Y27:AB27"/>
    <mergeCell ref="D26:P27"/>
    <mergeCell ref="Q26:X27"/>
    <mergeCell ref="Y26:AB26"/>
    <mergeCell ref="Y25:AB25"/>
    <mergeCell ref="D24:P25"/>
    <mergeCell ref="Q24:X25"/>
  </mergeCells>
  <conditionalFormatting sqref="AF11">
    <cfRule type="expression" dxfId="1405" priority="5">
      <formula>$V11="y"</formula>
    </cfRule>
    <cfRule type="expression" dxfId="1404" priority="6">
      <formula>$T11="y"</formula>
    </cfRule>
  </conditionalFormatting>
  <conditionalFormatting sqref="AF7">
    <cfRule type="expression" dxfId="1403" priority="9">
      <formula>$V7="y"</formula>
    </cfRule>
    <cfRule type="expression" dxfId="1402" priority="10">
      <formula>$T7="y"</formula>
    </cfRule>
  </conditionalFormatting>
  <conditionalFormatting sqref="AF9">
    <cfRule type="expression" dxfId="1401" priority="7">
      <formula>$V9="y"</formula>
    </cfRule>
    <cfRule type="expression" dxfId="1400" priority="8">
      <formula>$T9="y"</formula>
    </cfRule>
  </conditionalFormatting>
  <conditionalFormatting sqref="Y16:AB75">
    <cfRule type="expression" dxfId="1399" priority="4">
      <formula>OR(ISNUMBER(SEARCH("Hold Point",Y16)),ISNUMBER(SEARCH("Witness Point",Y16)))</formula>
    </cfRule>
  </conditionalFormatting>
  <conditionalFormatting sqref="AK16:AN75">
    <cfRule type="expression" dxfId="1398" priority="3">
      <formula>OR(Y16="Check Item",Y16="Milestone")</formula>
    </cfRule>
  </conditionalFormatting>
  <conditionalFormatting sqref="Y14:AB15">
    <cfRule type="expression" dxfId="1397" priority="2">
      <formula>OR(ISNUMBER(SEARCH("Hold Point",Y14)),ISNUMBER(SEARCH("Witness Point",Y14)))</formula>
    </cfRule>
  </conditionalFormatting>
  <conditionalFormatting sqref="AK14:AN15">
    <cfRule type="expression" dxfId="1396" priority="1">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80">
    <pageSetUpPr fitToPage="1"/>
  </sheetPr>
  <dimension ref="A1:BR98"/>
  <sheetViews>
    <sheetView topLeftCell="A3" zoomScale="80" zoomScaleNormal="80" workbookViewId="0">
      <selection activeCell="F73" sqref="F73:U73"/>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Stone Pitched Retaining Wall</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Stone Pitched Retaining Wall</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441" t="s">
        <v>28</v>
      </c>
      <c r="AK4" s="442"/>
      <c r="AL4" s="442"/>
      <c r="AM4" s="442"/>
      <c r="AN4" s="442"/>
      <c r="AO4" s="442"/>
      <c r="AP4" s="442"/>
      <c r="AQ4" s="442"/>
      <c r="AR4" s="442"/>
      <c r="AS4" s="564"/>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e">
        <f>'Lot Register'!#REF!</f>
        <v>#REF!</v>
      </c>
      <c r="AG5" s="460"/>
      <c r="AH5" s="460"/>
      <c r="AI5" s="461"/>
      <c r="AJ5" s="533"/>
      <c r="AK5" s="534"/>
      <c r="AL5" s="534"/>
      <c r="AM5" s="534"/>
      <c r="AN5" s="534"/>
      <c r="AO5" s="534"/>
      <c r="AP5" s="534"/>
      <c r="AQ5" s="534"/>
      <c r="AR5" s="534"/>
      <c r="AS5" s="565"/>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533"/>
      <c r="AK6" s="534"/>
      <c r="AL6" s="534"/>
      <c r="AM6" s="534"/>
      <c r="AN6" s="534"/>
      <c r="AO6" s="534"/>
      <c r="AP6" s="534"/>
      <c r="AQ6" s="534"/>
      <c r="AR6" s="534"/>
      <c r="AS6" s="565"/>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Register'!$I$2), "", 'Lot Register'!$I$2)</f>
        <v>0</v>
      </c>
      <c r="AG7" s="469"/>
      <c r="AH7" s="469"/>
      <c r="AI7" s="470"/>
      <c r="AJ7" s="533"/>
      <c r="AK7" s="534"/>
      <c r="AL7" s="534"/>
      <c r="AM7" s="534"/>
      <c r="AN7" s="534"/>
      <c r="AO7" s="534"/>
      <c r="AP7" s="534"/>
      <c r="AQ7" s="534"/>
      <c r="AR7" s="534"/>
      <c r="AS7" s="565"/>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t="s">
        <v>1090</v>
      </c>
      <c r="AK8" s="574"/>
      <c r="AL8" s="574"/>
      <c r="AM8" s="574"/>
      <c r="AN8" s="566" t="s">
        <v>1310</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Register'!$J$2), "", 'Lot Register'!$J$2)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t="e">
        <f>IF(ISBLANK('Lot Register'!#REF!), "", 'Lot Register'!#REF!)</f>
        <v>#REF!</v>
      </c>
      <c r="AE10" s="449"/>
      <c r="AF10" s="451" t="s">
        <v>30</v>
      </c>
      <c r="AG10" s="451"/>
      <c r="AH10" s="451"/>
      <c r="AI10" s="452"/>
      <c r="AJ10" s="573"/>
      <c r="AK10" s="574"/>
      <c r="AL10" s="574"/>
      <c r="AM10" s="574"/>
      <c r="AN10" s="566"/>
      <c r="AO10" s="566"/>
      <c r="AP10" s="566"/>
      <c r="AQ10" s="566"/>
      <c r="AR10" s="566"/>
      <c r="AS10" s="567"/>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Register'!$K$2), "", 'Lot Register'!$K$2)</f>
        <v>45343</v>
      </c>
      <c r="AG11" s="496"/>
      <c r="AH11" s="496"/>
      <c r="AI11" s="497"/>
      <c r="AJ11" s="575"/>
      <c r="AK11" s="576"/>
      <c r="AL11" s="576"/>
      <c r="AM11" s="576"/>
      <c r="AN11" s="381"/>
      <c r="AO11" s="381"/>
      <c r="AP11" s="381"/>
      <c r="AQ11" s="381"/>
      <c r="AR11" s="381"/>
      <c r="AS11" s="568"/>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t="s">
        <v>39</v>
      </c>
      <c r="AH13" s="439"/>
      <c r="AI13" s="439"/>
      <c r="AJ13" s="439"/>
      <c r="AK13" s="439" t="s">
        <v>27</v>
      </c>
      <c r="AL13" s="439"/>
      <c r="AM13" s="439"/>
      <c r="AN13" s="439"/>
      <c r="AO13" s="571"/>
      <c r="AP13" s="571"/>
      <c r="AQ13" s="571"/>
      <c r="AR13" s="571"/>
      <c r="AS13" s="572"/>
      <c r="BE13"/>
    </row>
    <row r="14" spans="1:70" ht="27.75" customHeight="1">
      <c r="B14" s="553">
        <v>1</v>
      </c>
      <c r="C14" s="549"/>
      <c r="D14" s="507" t="s">
        <v>1311</v>
      </c>
      <c r="E14" s="508"/>
      <c r="F14" s="508"/>
      <c r="G14" s="508"/>
      <c r="H14" s="508"/>
      <c r="I14" s="508"/>
      <c r="J14" s="508"/>
      <c r="K14" s="508"/>
      <c r="L14" s="508"/>
      <c r="M14" s="508"/>
      <c r="N14" s="508"/>
      <c r="O14" s="508"/>
      <c r="P14" s="509"/>
      <c r="Q14" s="597"/>
      <c r="R14" s="598"/>
      <c r="S14" s="598"/>
      <c r="T14" s="598"/>
      <c r="U14" s="598"/>
      <c r="V14" s="598"/>
      <c r="W14" s="598"/>
      <c r="X14" s="599"/>
      <c r="Y14" s="507" t="s">
        <v>990</v>
      </c>
      <c r="Z14" s="508"/>
      <c r="AA14" s="508"/>
      <c r="AB14" s="509"/>
      <c r="AC14" s="507"/>
      <c r="AD14" s="508"/>
      <c r="AE14" s="508"/>
      <c r="AF14" s="509"/>
      <c r="AG14" s="507"/>
      <c r="AH14" s="508"/>
      <c r="AI14" s="508"/>
      <c r="AJ14" s="509"/>
      <c r="AK14" s="507"/>
      <c r="AL14" s="508"/>
      <c r="AM14" s="508"/>
      <c r="AN14" s="509"/>
      <c r="AO14" s="475"/>
      <c r="AP14" s="593"/>
      <c r="AQ14" s="594"/>
      <c r="AR14" s="595"/>
      <c r="AS14" s="596"/>
      <c r="BE14"/>
    </row>
    <row r="15" spans="1:70" ht="33" customHeight="1">
      <c r="B15" s="592"/>
      <c r="C15" s="532"/>
      <c r="D15" s="412"/>
      <c r="E15" s="413"/>
      <c r="F15" s="413"/>
      <c r="G15" s="413"/>
      <c r="H15" s="413"/>
      <c r="I15" s="413"/>
      <c r="J15" s="413"/>
      <c r="K15" s="413"/>
      <c r="L15" s="413"/>
      <c r="M15" s="413"/>
      <c r="N15" s="413"/>
      <c r="O15" s="413"/>
      <c r="P15" s="414"/>
      <c r="Q15" s="600"/>
      <c r="R15" s="601"/>
      <c r="S15" s="601"/>
      <c r="T15" s="601"/>
      <c r="U15" s="601"/>
      <c r="V15" s="601"/>
      <c r="W15" s="601"/>
      <c r="X15" s="602"/>
      <c r="Y15" s="412" t="s">
        <v>1314</v>
      </c>
      <c r="Z15" s="413"/>
      <c r="AA15" s="413"/>
      <c r="AB15" s="414"/>
      <c r="AC15" s="412"/>
      <c r="AD15" s="413"/>
      <c r="AE15" s="413"/>
      <c r="AF15" s="414"/>
      <c r="AG15" s="412"/>
      <c r="AH15" s="413"/>
      <c r="AI15" s="413"/>
      <c r="AJ15" s="414"/>
      <c r="AK15" s="412"/>
      <c r="AL15" s="413"/>
      <c r="AM15" s="413"/>
      <c r="AN15" s="414"/>
      <c r="AO15" s="545"/>
      <c r="AP15" s="556"/>
      <c r="AQ15" s="587"/>
      <c r="AR15" s="589"/>
      <c r="AS15" s="591"/>
      <c r="BE15"/>
    </row>
    <row r="16" spans="1:70" ht="22.5" customHeight="1">
      <c r="B16" s="592">
        <v>2</v>
      </c>
      <c r="C16" s="532"/>
      <c r="D16" s="406" t="s">
        <v>1312</v>
      </c>
      <c r="E16" s="407"/>
      <c r="F16" s="407"/>
      <c r="G16" s="407"/>
      <c r="H16" s="407"/>
      <c r="I16" s="407"/>
      <c r="J16" s="407"/>
      <c r="K16" s="407"/>
      <c r="L16" s="407"/>
      <c r="M16" s="407"/>
      <c r="N16" s="407"/>
      <c r="O16" s="407"/>
      <c r="P16" s="408"/>
      <c r="Q16" s="409"/>
      <c r="R16" s="410"/>
      <c r="S16" s="410"/>
      <c r="T16" s="410"/>
      <c r="U16" s="410"/>
      <c r="V16" s="410"/>
      <c r="W16" s="410"/>
      <c r="X16" s="411"/>
      <c r="Y16" s="406" t="s">
        <v>990</v>
      </c>
      <c r="Z16" s="407"/>
      <c r="AA16" s="407"/>
      <c r="AB16" s="408"/>
      <c r="AC16" s="406"/>
      <c r="AD16" s="407"/>
      <c r="AE16" s="407"/>
      <c r="AF16" s="408"/>
      <c r="AG16" s="406"/>
      <c r="AH16" s="407"/>
      <c r="AI16" s="407"/>
      <c r="AJ16" s="408"/>
      <c r="AK16" s="406"/>
      <c r="AL16" s="407"/>
      <c r="AM16" s="407"/>
      <c r="AN16" s="408"/>
      <c r="AO16" s="542"/>
      <c r="AP16" s="554"/>
      <c r="AQ16" s="586"/>
      <c r="AR16" s="588"/>
      <c r="AS16" s="590"/>
      <c r="BE16"/>
    </row>
    <row r="17" spans="2:57" ht="31.5" customHeight="1">
      <c r="B17" s="592"/>
      <c r="C17" s="532"/>
      <c r="D17" s="412"/>
      <c r="E17" s="413"/>
      <c r="F17" s="413"/>
      <c r="G17" s="413"/>
      <c r="H17" s="413"/>
      <c r="I17" s="413"/>
      <c r="J17" s="413"/>
      <c r="K17" s="413"/>
      <c r="L17" s="413"/>
      <c r="M17" s="413"/>
      <c r="N17" s="413"/>
      <c r="O17" s="413"/>
      <c r="P17" s="414"/>
      <c r="Q17" s="412"/>
      <c r="R17" s="413"/>
      <c r="S17" s="413"/>
      <c r="T17" s="413"/>
      <c r="U17" s="413"/>
      <c r="V17" s="413"/>
      <c r="W17" s="413"/>
      <c r="X17" s="414"/>
      <c r="Y17" s="412" t="s">
        <v>1314</v>
      </c>
      <c r="Z17" s="413"/>
      <c r="AA17" s="413"/>
      <c r="AB17" s="414"/>
      <c r="AC17" s="412"/>
      <c r="AD17" s="413"/>
      <c r="AE17" s="413"/>
      <c r="AF17" s="414"/>
      <c r="AG17" s="412"/>
      <c r="AH17" s="413"/>
      <c r="AI17" s="413"/>
      <c r="AJ17" s="414"/>
      <c r="AK17" s="412"/>
      <c r="AL17" s="413"/>
      <c r="AM17" s="413"/>
      <c r="AN17" s="414"/>
      <c r="AO17" s="545"/>
      <c r="AP17" s="556"/>
      <c r="AQ17" s="587"/>
      <c r="AR17" s="589"/>
      <c r="AS17" s="591"/>
      <c r="BE17"/>
    </row>
    <row r="18" spans="2:57" ht="22.5" customHeight="1">
      <c r="B18" s="592">
        <v>3</v>
      </c>
      <c r="C18" s="532"/>
      <c r="D18" s="406" t="s">
        <v>1313</v>
      </c>
      <c r="E18" s="407"/>
      <c r="F18" s="407"/>
      <c r="G18" s="407"/>
      <c r="H18" s="407"/>
      <c r="I18" s="407"/>
      <c r="J18" s="407"/>
      <c r="K18" s="407"/>
      <c r="L18" s="407"/>
      <c r="M18" s="407"/>
      <c r="N18" s="407"/>
      <c r="O18" s="407"/>
      <c r="P18" s="408"/>
      <c r="Q18" s="409"/>
      <c r="R18" s="410"/>
      <c r="S18" s="410"/>
      <c r="T18" s="410"/>
      <c r="U18" s="410"/>
      <c r="V18" s="410"/>
      <c r="W18" s="410"/>
      <c r="X18" s="411"/>
      <c r="Y18" s="406" t="s">
        <v>990</v>
      </c>
      <c r="Z18" s="407"/>
      <c r="AA18" s="407"/>
      <c r="AB18" s="408"/>
      <c r="AC18" s="406"/>
      <c r="AD18" s="407"/>
      <c r="AE18" s="407"/>
      <c r="AF18" s="408"/>
      <c r="AG18" s="406"/>
      <c r="AH18" s="407"/>
      <c r="AI18" s="407"/>
      <c r="AJ18" s="408"/>
      <c r="AK18" s="406"/>
      <c r="AL18" s="407"/>
      <c r="AM18" s="407"/>
      <c r="AN18" s="408"/>
      <c r="AO18" s="542"/>
      <c r="AP18" s="554"/>
      <c r="AQ18" s="586"/>
      <c r="AR18" s="588"/>
      <c r="AS18" s="590"/>
      <c r="BE18"/>
    </row>
    <row r="19" spans="2:57" ht="31.5" customHeight="1">
      <c r="B19" s="592"/>
      <c r="C19" s="532"/>
      <c r="D19" s="412"/>
      <c r="E19" s="413"/>
      <c r="F19" s="413"/>
      <c r="G19" s="413"/>
      <c r="H19" s="413"/>
      <c r="I19" s="413"/>
      <c r="J19" s="413"/>
      <c r="K19" s="413"/>
      <c r="L19" s="413"/>
      <c r="M19" s="413"/>
      <c r="N19" s="413"/>
      <c r="O19" s="413"/>
      <c r="P19" s="414"/>
      <c r="Q19" s="412"/>
      <c r="R19" s="413"/>
      <c r="S19" s="413"/>
      <c r="T19" s="413"/>
      <c r="U19" s="413"/>
      <c r="V19" s="413"/>
      <c r="W19" s="413"/>
      <c r="X19" s="414"/>
      <c r="Y19" s="412" t="s">
        <v>1314</v>
      </c>
      <c r="Z19" s="413"/>
      <c r="AA19" s="413"/>
      <c r="AB19" s="414"/>
      <c r="AC19" s="412"/>
      <c r="AD19" s="413"/>
      <c r="AE19" s="413"/>
      <c r="AF19" s="414"/>
      <c r="AG19" s="412"/>
      <c r="AH19" s="413"/>
      <c r="AI19" s="413"/>
      <c r="AJ19" s="414"/>
      <c r="AK19" s="412"/>
      <c r="AL19" s="413"/>
      <c r="AM19" s="413"/>
      <c r="AN19" s="414"/>
      <c r="AO19" s="545"/>
      <c r="AP19" s="556"/>
      <c r="AQ19" s="587"/>
      <c r="AR19" s="589"/>
      <c r="AS19" s="591"/>
      <c r="BE19"/>
    </row>
    <row r="20" spans="2:57" ht="22.5" customHeight="1">
      <c r="B20" s="592">
        <v>4</v>
      </c>
      <c r="C20" s="532"/>
      <c r="D20" s="406" t="s">
        <v>1315</v>
      </c>
      <c r="E20" s="407"/>
      <c r="F20" s="407"/>
      <c r="G20" s="407"/>
      <c r="H20" s="407"/>
      <c r="I20" s="407"/>
      <c r="J20" s="407"/>
      <c r="K20" s="407"/>
      <c r="L20" s="407"/>
      <c r="M20" s="407"/>
      <c r="N20" s="407"/>
      <c r="O20" s="407"/>
      <c r="P20" s="408"/>
      <c r="Q20" s="409"/>
      <c r="R20" s="410"/>
      <c r="S20" s="410"/>
      <c r="T20" s="410"/>
      <c r="U20" s="410"/>
      <c r="V20" s="410"/>
      <c r="W20" s="410"/>
      <c r="X20" s="411"/>
      <c r="Y20" s="406" t="s">
        <v>990</v>
      </c>
      <c r="Z20" s="407"/>
      <c r="AA20" s="407"/>
      <c r="AB20" s="408"/>
      <c r="AC20" s="406"/>
      <c r="AD20" s="407"/>
      <c r="AE20" s="407"/>
      <c r="AF20" s="408"/>
      <c r="AG20" s="406"/>
      <c r="AH20" s="407"/>
      <c r="AI20" s="407"/>
      <c r="AJ20" s="408"/>
      <c r="AK20" s="406"/>
      <c r="AL20" s="407"/>
      <c r="AM20" s="407"/>
      <c r="AN20" s="408"/>
      <c r="AO20" s="542"/>
      <c r="AP20" s="554"/>
      <c r="AQ20" s="586"/>
      <c r="AR20" s="588"/>
      <c r="AS20" s="590"/>
      <c r="BE20"/>
    </row>
    <row r="21" spans="2:57" ht="32.25" customHeight="1" thickBot="1">
      <c r="B21" s="592"/>
      <c r="C21" s="532"/>
      <c r="D21" s="412"/>
      <c r="E21" s="413"/>
      <c r="F21" s="413"/>
      <c r="G21" s="413"/>
      <c r="H21" s="413"/>
      <c r="I21" s="413"/>
      <c r="J21" s="413"/>
      <c r="K21" s="413"/>
      <c r="L21" s="413"/>
      <c r="M21" s="413"/>
      <c r="N21" s="413"/>
      <c r="O21" s="413"/>
      <c r="P21" s="414"/>
      <c r="Q21" s="412"/>
      <c r="R21" s="413"/>
      <c r="S21" s="413"/>
      <c r="T21" s="413"/>
      <c r="U21" s="413"/>
      <c r="V21" s="413"/>
      <c r="W21" s="413"/>
      <c r="X21" s="414"/>
      <c r="Y21" s="412" t="s">
        <v>1314</v>
      </c>
      <c r="Z21" s="413"/>
      <c r="AA21" s="413"/>
      <c r="AB21" s="414"/>
      <c r="AC21" s="412"/>
      <c r="AD21" s="413"/>
      <c r="AE21" s="413"/>
      <c r="AF21" s="414"/>
      <c r="AG21" s="412"/>
      <c r="AH21" s="413"/>
      <c r="AI21" s="413"/>
      <c r="AJ21" s="414"/>
      <c r="AK21" s="412"/>
      <c r="AL21" s="413"/>
      <c r="AM21" s="413"/>
      <c r="AN21" s="414"/>
      <c r="AO21" s="545"/>
      <c r="AP21" s="556"/>
      <c r="AQ21" s="587"/>
      <c r="AR21" s="589"/>
      <c r="AS21" s="591"/>
      <c r="BE21"/>
    </row>
    <row r="22" spans="2:57" ht="22.5" hidden="1" customHeight="1">
      <c r="B22" s="592">
        <v>5</v>
      </c>
      <c r="C22" s="532"/>
      <c r="D22" s="406"/>
      <c r="E22" s="407"/>
      <c r="F22" s="407"/>
      <c r="G22" s="407"/>
      <c r="H22" s="407"/>
      <c r="I22" s="407"/>
      <c r="J22" s="407"/>
      <c r="K22" s="407"/>
      <c r="L22" s="407"/>
      <c r="M22" s="407"/>
      <c r="N22" s="407"/>
      <c r="O22" s="407"/>
      <c r="P22" s="408"/>
      <c r="Q22" s="409"/>
      <c r="R22" s="410"/>
      <c r="S22" s="410"/>
      <c r="T22" s="410"/>
      <c r="U22" s="410"/>
      <c r="V22" s="410"/>
      <c r="W22" s="410"/>
      <c r="X22" s="411"/>
      <c r="Y22" s="406"/>
      <c r="Z22" s="407"/>
      <c r="AA22" s="407"/>
      <c r="AB22" s="408"/>
      <c r="AC22" s="406"/>
      <c r="AD22" s="407"/>
      <c r="AE22" s="407"/>
      <c r="AF22" s="408"/>
      <c r="AG22" s="406"/>
      <c r="AH22" s="407"/>
      <c r="AI22" s="407"/>
      <c r="AJ22" s="408"/>
      <c r="AK22" s="406"/>
      <c r="AL22" s="407"/>
      <c r="AM22" s="407"/>
      <c r="AN22" s="408"/>
      <c r="AO22" s="542"/>
      <c r="AP22" s="554"/>
      <c r="AQ22" s="586"/>
      <c r="AR22" s="588"/>
      <c r="AS22" s="590"/>
      <c r="BE22"/>
    </row>
    <row r="23" spans="2:57" ht="33.75" hidden="1" customHeight="1">
      <c r="B23" s="592"/>
      <c r="C23" s="532"/>
      <c r="D23" s="412"/>
      <c r="E23" s="413"/>
      <c r="F23" s="413"/>
      <c r="G23" s="413"/>
      <c r="H23" s="413"/>
      <c r="I23" s="413"/>
      <c r="J23" s="413"/>
      <c r="K23" s="413"/>
      <c r="L23" s="413"/>
      <c r="M23" s="413"/>
      <c r="N23" s="413"/>
      <c r="O23" s="413"/>
      <c r="P23" s="414"/>
      <c r="Q23" s="412"/>
      <c r="R23" s="413"/>
      <c r="S23" s="413"/>
      <c r="T23" s="413"/>
      <c r="U23" s="413"/>
      <c r="V23" s="413"/>
      <c r="W23" s="413"/>
      <c r="X23" s="414"/>
      <c r="Y23" s="412"/>
      <c r="Z23" s="413"/>
      <c r="AA23" s="413"/>
      <c r="AB23" s="414"/>
      <c r="AC23" s="412"/>
      <c r="AD23" s="413"/>
      <c r="AE23" s="413"/>
      <c r="AF23" s="414"/>
      <c r="AG23" s="412"/>
      <c r="AH23" s="413"/>
      <c r="AI23" s="413"/>
      <c r="AJ23" s="414"/>
      <c r="AK23" s="412"/>
      <c r="AL23" s="413"/>
      <c r="AM23" s="413"/>
      <c r="AN23" s="414"/>
      <c r="AO23" s="545"/>
      <c r="AP23" s="556"/>
      <c r="AQ23" s="587"/>
      <c r="AR23" s="589"/>
      <c r="AS23" s="591"/>
      <c r="BE23"/>
    </row>
    <row r="24" spans="2:57" ht="22.5" hidden="1" customHeight="1">
      <c r="B24" s="592">
        <v>6</v>
      </c>
      <c r="C24" s="532"/>
      <c r="D24" s="406"/>
      <c r="E24" s="407"/>
      <c r="F24" s="407"/>
      <c r="G24" s="407"/>
      <c r="H24" s="407"/>
      <c r="I24" s="407"/>
      <c r="J24" s="407"/>
      <c r="K24" s="407"/>
      <c r="L24" s="407"/>
      <c r="M24" s="407"/>
      <c r="N24" s="407"/>
      <c r="O24" s="407"/>
      <c r="P24" s="408"/>
      <c r="Q24" s="718"/>
      <c r="R24" s="410"/>
      <c r="S24" s="410"/>
      <c r="T24" s="410"/>
      <c r="U24" s="410"/>
      <c r="V24" s="410"/>
      <c r="W24" s="410"/>
      <c r="X24" s="411"/>
      <c r="Y24" s="406"/>
      <c r="Z24" s="407"/>
      <c r="AA24" s="407"/>
      <c r="AB24" s="408"/>
      <c r="AC24" s="406"/>
      <c r="AD24" s="407"/>
      <c r="AE24" s="407"/>
      <c r="AF24" s="408"/>
      <c r="AG24" s="406"/>
      <c r="AH24" s="407"/>
      <c r="AI24" s="407"/>
      <c r="AJ24" s="408"/>
      <c r="AK24" s="406"/>
      <c r="AL24" s="407"/>
      <c r="AM24" s="407"/>
      <c r="AN24" s="408"/>
      <c r="AO24" s="542"/>
      <c r="AP24" s="554"/>
      <c r="AQ24" s="586"/>
      <c r="AR24" s="588"/>
      <c r="AS24" s="590"/>
      <c r="BE24"/>
    </row>
    <row r="25" spans="2:57" ht="52.5" hidden="1" customHeight="1">
      <c r="B25" s="592"/>
      <c r="C25" s="532"/>
      <c r="D25" s="412"/>
      <c r="E25" s="413"/>
      <c r="F25" s="413"/>
      <c r="G25" s="413"/>
      <c r="H25" s="413"/>
      <c r="I25" s="413"/>
      <c r="J25" s="413"/>
      <c r="K25" s="413"/>
      <c r="L25" s="413"/>
      <c r="M25" s="413"/>
      <c r="N25" s="413"/>
      <c r="O25" s="413"/>
      <c r="P25" s="414"/>
      <c r="Q25" s="412"/>
      <c r="R25" s="413"/>
      <c r="S25" s="413"/>
      <c r="T25" s="413"/>
      <c r="U25" s="413"/>
      <c r="V25" s="413"/>
      <c r="W25" s="413"/>
      <c r="X25" s="414"/>
      <c r="Y25" s="412"/>
      <c r="Z25" s="413"/>
      <c r="AA25" s="413"/>
      <c r="AB25" s="414"/>
      <c r="AC25" s="412"/>
      <c r="AD25" s="413"/>
      <c r="AE25" s="413"/>
      <c r="AF25" s="414"/>
      <c r="AG25" s="412"/>
      <c r="AH25" s="413"/>
      <c r="AI25" s="413"/>
      <c r="AJ25" s="414"/>
      <c r="AK25" s="412"/>
      <c r="AL25" s="413"/>
      <c r="AM25" s="413"/>
      <c r="AN25" s="414"/>
      <c r="AO25" s="545"/>
      <c r="AP25" s="556"/>
      <c r="AQ25" s="587"/>
      <c r="AR25" s="589"/>
      <c r="AS25" s="591"/>
      <c r="BE25"/>
    </row>
    <row r="26" spans="2:57" ht="22.5" hidden="1" customHeight="1">
      <c r="B26" s="592">
        <v>7</v>
      </c>
      <c r="C26" s="532"/>
      <c r="D26" s="406"/>
      <c r="E26" s="407"/>
      <c r="F26" s="407"/>
      <c r="G26" s="407"/>
      <c r="H26" s="407"/>
      <c r="I26" s="407"/>
      <c r="J26" s="407"/>
      <c r="K26" s="407"/>
      <c r="L26" s="407"/>
      <c r="M26" s="407"/>
      <c r="N26" s="407"/>
      <c r="O26" s="407"/>
      <c r="P26" s="408"/>
      <c r="Q26" s="409"/>
      <c r="R26" s="410"/>
      <c r="S26" s="410"/>
      <c r="T26" s="410"/>
      <c r="U26" s="410"/>
      <c r="V26" s="410"/>
      <c r="W26" s="410"/>
      <c r="X26" s="411"/>
      <c r="Y26" s="406"/>
      <c r="Z26" s="407"/>
      <c r="AA26" s="407"/>
      <c r="AB26" s="408"/>
      <c r="AC26" s="406"/>
      <c r="AD26" s="407"/>
      <c r="AE26" s="407"/>
      <c r="AF26" s="408"/>
      <c r="AG26" s="406"/>
      <c r="AH26" s="407"/>
      <c r="AI26" s="407"/>
      <c r="AJ26" s="408"/>
      <c r="AK26" s="406"/>
      <c r="AL26" s="407"/>
      <c r="AM26" s="407"/>
      <c r="AN26" s="408"/>
      <c r="AO26" s="542"/>
      <c r="AP26" s="554"/>
      <c r="AQ26" s="586"/>
      <c r="AR26" s="588"/>
      <c r="AS26" s="590"/>
      <c r="BE26"/>
    </row>
    <row r="27" spans="2:57" ht="41.25" hidden="1" customHeight="1">
      <c r="B27" s="592"/>
      <c r="C27" s="532"/>
      <c r="D27" s="412"/>
      <c r="E27" s="413"/>
      <c r="F27" s="413"/>
      <c r="G27" s="413"/>
      <c r="H27" s="413"/>
      <c r="I27" s="413"/>
      <c r="J27" s="413"/>
      <c r="K27" s="413"/>
      <c r="L27" s="413"/>
      <c r="M27" s="413"/>
      <c r="N27" s="413"/>
      <c r="O27" s="413"/>
      <c r="P27" s="414"/>
      <c r="Q27" s="412"/>
      <c r="R27" s="413"/>
      <c r="S27" s="413"/>
      <c r="T27" s="413"/>
      <c r="U27" s="413"/>
      <c r="V27" s="413"/>
      <c r="W27" s="413"/>
      <c r="X27" s="414"/>
      <c r="Y27" s="412"/>
      <c r="Z27" s="413"/>
      <c r="AA27" s="413"/>
      <c r="AB27" s="414"/>
      <c r="AC27" s="412"/>
      <c r="AD27" s="413"/>
      <c r="AE27" s="413"/>
      <c r="AF27" s="414"/>
      <c r="AG27" s="412"/>
      <c r="AH27" s="413"/>
      <c r="AI27" s="413"/>
      <c r="AJ27" s="414"/>
      <c r="AK27" s="412"/>
      <c r="AL27" s="413"/>
      <c r="AM27" s="413"/>
      <c r="AN27" s="414"/>
      <c r="AO27" s="545"/>
      <c r="AP27" s="556"/>
      <c r="AQ27" s="587"/>
      <c r="AR27" s="589"/>
      <c r="AS27" s="591"/>
      <c r="BE27"/>
    </row>
    <row r="28" spans="2:57" ht="22.5" hidden="1" customHeight="1">
      <c r="B28" s="592">
        <v>8</v>
      </c>
      <c r="C28" s="532"/>
      <c r="D28" s="406"/>
      <c r="E28" s="407"/>
      <c r="F28" s="407"/>
      <c r="G28" s="407"/>
      <c r="H28" s="407"/>
      <c r="I28" s="407"/>
      <c r="J28" s="407"/>
      <c r="K28" s="407"/>
      <c r="L28" s="407"/>
      <c r="M28" s="407"/>
      <c r="N28" s="407"/>
      <c r="O28" s="407"/>
      <c r="P28" s="408"/>
      <c r="Q28" s="409"/>
      <c r="R28" s="410"/>
      <c r="S28" s="410"/>
      <c r="T28" s="410"/>
      <c r="U28" s="410"/>
      <c r="V28" s="410"/>
      <c r="W28" s="410"/>
      <c r="X28" s="411"/>
      <c r="Y28" s="406"/>
      <c r="Z28" s="407"/>
      <c r="AA28" s="407"/>
      <c r="AB28" s="408"/>
      <c r="AC28" s="406"/>
      <c r="AD28" s="407"/>
      <c r="AE28" s="407"/>
      <c r="AF28" s="408"/>
      <c r="AG28" s="406"/>
      <c r="AH28" s="407"/>
      <c r="AI28" s="407"/>
      <c r="AJ28" s="408"/>
      <c r="AK28" s="406"/>
      <c r="AL28" s="407"/>
      <c r="AM28" s="407"/>
      <c r="AN28" s="408"/>
      <c r="AO28" s="542"/>
      <c r="AP28" s="554"/>
      <c r="AQ28" s="586"/>
      <c r="AR28" s="588"/>
      <c r="AS28" s="590"/>
      <c r="BE28"/>
    </row>
    <row r="29" spans="2:57" ht="75.75" hidden="1" customHeight="1">
      <c r="B29" s="592"/>
      <c r="C29" s="532"/>
      <c r="D29" s="412"/>
      <c r="E29" s="413"/>
      <c r="F29" s="413"/>
      <c r="G29" s="413"/>
      <c r="H29" s="413"/>
      <c r="I29" s="413"/>
      <c r="J29" s="413"/>
      <c r="K29" s="413"/>
      <c r="L29" s="413"/>
      <c r="M29" s="413"/>
      <c r="N29" s="413"/>
      <c r="O29" s="413"/>
      <c r="P29" s="414"/>
      <c r="Q29" s="412"/>
      <c r="R29" s="413"/>
      <c r="S29" s="413"/>
      <c r="T29" s="413"/>
      <c r="U29" s="413"/>
      <c r="V29" s="413"/>
      <c r="W29" s="413"/>
      <c r="X29" s="414"/>
      <c r="Y29" s="412"/>
      <c r="Z29" s="413"/>
      <c r="AA29" s="413"/>
      <c r="AB29" s="414"/>
      <c r="AC29" s="412"/>
      <c r="AD29" s="413"/>
      <c r="AE29" s="413"/>
      <c r="AF29" s="414"/>
      <c r="AG29" s="412"/>
      <c r="AH29" s="413"/>
      <c r="AI29" s="413"/>
      <c r="AJ29" s="414"/>
      <c r="AK29" s="412"/>
      <c r="AL29" s="413"/>
      <c r="AM29" s="413"/>
      <c r="AN29" s="414"/>
      <c r="AO29" s="545"/>
      <c r="AP29" s="556"/>
      <c r="AQ29" s="587"/>
      <c r="AR29" s="589"/>
      <c r="AS29" s="591"/>
      <c r="BE29"/>
    </row>
    <row r="30" spans="2:57" ht="22.5" hidden="1" customHeight="1">
      <c r="B30" s="592">
        <v>9</v>
      </c>
      <c r="C30" s="532"/>
      <c r="D30" s="406"/>
      <c r="E30" s="407"/>
      <c r="F30" s="407"/>
      <c r="G30" s="407"/>
      <c r="H30" s="407"/>
      <c r="I30" s="407"/>
      <c r="J30" s="407"/>
      <c r="K30" s="407"/>
      <c r="L30" s="407"/>
      <c r="M30" s="407"/>
      <c r="N30" s="407"/>
      <c r="O30" s="407"/>
      <c r="P30" s="408"/>
      <c r="Q30" s="603"/>
      <c r="R30" s="604"/>
      <c r="S30" s="604"/>
      <c r="T30" s="604"/>
      <c r="U30" s="604"/>
      <c r="V30" s="604"/>
      <c r="W30" s="604"/>
      <c r="X30" s="605"/>
      <c r="Y30" s="406"/>
      <c r="Z30" s="407"/>
      <c r="AA30" s="407"/>
      <c r="AB30" s="408"/>
      <c r="AC30" s="406"/>
      <c r="AD30" s="407"/>
      <c r="AE30" s="407"/>
      <c r="AF30" s="408"/>
      <c r="AG30" s="406"/>
      <c r="AH30" s="407"/>
      <c r="AI30" s="407"/>
      <c r="AJ30" s="408"/>
      <c r="AK30" s="406"/>
      <c r="AL30" s="407"/>
      <c r="AM30" s="407"/>
      <c r="AN30" s="408"/>
      <c r="AO30" s="542"/>
      <c r="AP30" s="554"/>
      <c r="AQ30" s="586"/>
      <c r="AR30" s="588"/>
      <c r="AS30" s="590"/>
      <c r="BE30"/>
    </row>
    <row r="31" spans="2:57" ht="37.5" hidden="1" customHeight="1">
      <c r="B31" s="592"/>
      <c r="C31" s="532"/>
      <c r="D31" s="412"/>
      <c r="E31" s="413"/>
      <c r="F31" s="413"/>
      <c r="G31" s="413"/>
      <c r="H31" s="413"/>
      <c r="I31" s="413"/>
      <c r="J31" s="413"/>
      <c r="K31" s="413"/>
      <c r="L31" s="413"/>
      <c r="M31" s="413"/>
      <c r="N31" s="413"/>
      <c r="O31" s="413"/>
      <c r="P31" s="414"/>
      <c r="Q31" s="600"/>
      <c r="R31" s="601"/>
      <c r="S31" s="601"/>
      <c r="T31" s="601"/>
      <c r="U31" s="601"/>
      <c r="V31" s="601"/>
      <c r="W31" s="601"/>
      <c r="X31" s="602"/>
      <c r="Y31" s="412"/>
      <c r="Z31" s="413"/>
      <c r="AA31" s="413"/>
      <c r="AB31" s="414"/>
      <c r="AC31" s="412"/>
      <c r="AD31" s="413"/>
      <c r="AE31" s="413"/>
      <c r="AF31" s="414"/>
      <c r="AG31" s="412"/>
      <c r="AH31" s="413"/>
      <c r="AI31" s="413"/>
      <c r="AJ31" s="414"/>
      <c r="AK31" s="412"/>
      <c r="AL31" s="413"/>
      <c r="AM31" s="413"/>
      <c r="AN31" s="414"/>
      <c r="AO31" s="545"/>
      <c r="AP31" s="556"/>
      <c r="AQ31" s="587"/>
      <c r="AR31" s="589"/>
      <c r="AS31" s="591"/>
      <c r="BE31"/>
    </row>
    <row r="32" spans="2:57" ht="22.5" hidden="1" customHeight="1">
      <c r="B32" s="592">
        <v>10</v>
      </c>
      <c r="C32" s="532"/>
      <c r="D32" s="406"/>
      <c r="E32" s="407"/>
      <c r="F32" s="407"/>
      <c r="G32" s="407"/>
      <c r="H32" s="407"/>
      <c r="I32" s="407"/>
      <c r="J32" s="407"/>
      <c r="K32" s="407"/>
      <c r="L32" s="407"/>
      <c r="M32" s="407"/>
      <c r="N32" s="407"/>
      <c r="O32" s="407"/>
      <c r="P32" s="408"/>
      <c r="Q32" s="603"/>
      <c r="R32" s="604"/>
      <c r="S32" s="604"/>
      <c r="T32" s="604"/>
      <c r="U32" s="604"/>
      <c r="V32" s="604"/>
      <c r="W32" s="604"/>
      <c r="X32" s="605"/>
      <c r="Y32" s="406"/>
      <c r="Z32" s="407"/>
      <c r="AA32" s="407"/>
      <c r="AB32" s="408"/>
      <c r="AC32" s="406"/>
      <c r="AD32" s="407"/>
      <c r="AE32" s="407"/>
      <c r="AF32" s="408"/>
      <c r="AG32" s="406"/>
      <c r="AH32" s="407"/>
      <c r="AI32" s="407"/>
      <c r="AJ32" s="408"/>
      <c r="AK32" s="406"/>
      <c r="AL32" s="407"/>
      <c r="AM32" s="407"/>
      <c r="AN32" s="408"/>
      <c r="AO32" s="542"/>
      <c r="AP32" s="554"/>
      <c r="AQ32" s="586"/>
      <c r="AR32" s="588"/>
      <c r="AS32" s="590"/>
      <c r="BE32"/>
    </row>
    <row r="33" spans="2:57" ht="60" hidden="1" customHeight="1" thickBot="1">
      <c r="B33" s="592"/>
      <c r="C33" s="532"/>
      <c r="D33" s="412"/>
      <c r="E33" s="413"/>
      <c r="F33" s="413"/>
      <c r="G33" s="413"/>
      <c r="H33" s="413"/>
      <c r="I33" s="413"/>
      <c r="J33" s="413"/>
      <c r="K33" s="413"/>
      <c r="L33" s="413"/>
      <c r="M33" s="413"/>
      <c r="N33" s="413"/>
      <c r="O33" s="413"/>
      <c r="P33" s="414"/>
      <c r="Q33" s="600"/>
      <c r="R33" s="601"/>
      <c r="S33" s="601"/>
      <c r="T33" s="601"/>
      <c r="U33" s="601"/>
      <c r="V33" s="601"/>
      <c r="W33" s="601"/>
      <c r="X33" s="602"/>
      <c r="Y33" s="412"/>
      <c r="Z33" s="413"/>
      <c r="AA33" s="413"/>
      <c r="AB33" s="414"/>
      <c r="AC33" s="412"/>
      <c r="AD33" s="413"/>
      <c r="AE33" s="413"/>
      <c r="AF33" s="414"/>
      <c r="AG33" s="412"/>
      <c r="AH33" s="413"/>
      <c r="AI33" s="413"/>
      <c r="AJ33" s="414"/>
      <c r="AK33" s="412"/>
      <c r="AL33" s="413"/>
      <c r="AM33" s="413"/>
      <c r="AN33" s="414"/>
      <c r="AO33" s="545"/>
      <c r="AP33" s="556"/>
      <c r="AQ33" s="587"/>
      <c r="AR33" s="589"/>
      <c r="AS33" s="591"/>
      <c r="BE33"/>
    </row>
    <row r="34" spans="2:57" ht="22.5" hidden="1" customHeight="1">
      <c r="B34" s="592">
        <v>11</v>
      </c>
      <c r="C34" s="532"/>
      <c r="D34" s="406"/>
      <c r="E34" s="407"/>
      <c r="F34" s="407"/>
      <c r="G34" s="407"/>
      <c r="H34" s="407"/>
      <c r="I34" s="407"/>
      <c r="J34" s="407"/>
      <c r="K34" s="407"/>
      <c r="L34" s="407"/>
      <c r="M34" s="407"/>
      <c r="N34" s="407"/>
      <c r="O34" s="407"/>
      <c r="P34" s="408"/>
      <c r="Q34" s="409"/>
      <c r="R34" s="410"/>
      <c r="S34" s="410"/>
      <c r="T34" s="410"/>
      <c r="U34" s="410"/>
      <c r="V34" s="410"/>
      <c r="W34" s="410"/>
      <c r="X34" s="411"/>
      <c r="Y34" s="406"/>
      <c r="Z34" s="407"/>
      <c r="AA34" s="407"/>
      <c r="AB34" s="408"/>
      <c r="AC34" s="406"/>
      <c r="AD34" s="407"/>
      <c r="AE34" s="407"/>
      <c r="AF34" s="408"/>
      <c r="AG34" s="406"/>
      <c r="AH34" s="407"/>
      <c r="AI34" s="407"/>
      <c r="AJ34" s="408"/>
      <c r="AK34" s="406"/>
      <c r="AL34" s="407"/>
      <c r="AM34" s="407"/>
      <c r="AN34" s="408"/>
      <c r="AO34" s="542"/>
      <c r="AP34" s="554"/>
      <c r="AQ34" s="586"/>
      <c r="AR34" s="588"/>
      <c r="AS34" s="590"/>
      <c r="BE34"/>
    </row>
    <row r="35" spans="2:57" ht="33" hidden="1"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c r="Z35" s="413"/>
      <c r="AA35" s="413"/>
      <c r="AB35" s="414"/>
      <c r="AC35" s="412"/>
      <c r="AD35" s="413"/>
      <c r="AE35" s="413"/>
      <c r="AF35" s="414"/>
      <c r="AG35" s="412"/>
      <c r="AH35" s="413"/>
      <c r="AI35" s="413"/>
      <c r="AJ35" s="414"/>
      <c r="AK35" s="412"/>
      <c r="AL35" s="413"/>
      <c r="AM35" s="413"/>
      <c r="AN35" s="414"/>
      <c r="AO35" s="545"/>
      <c r="AP35" s="556"/>
      <c r="AQ35" s="587"/>
      <c r="AR35" s="589"/>
      <c r="AS35" s="591"/>
      <c r="BE35"/>
    </row>
    <row r="36" spans="2:57" ht="22.5" hidden="1" customHeight="1">
      <c r="B36" s="592">
        <v>12</v>
      </c>
      <c r="C36" s="532"/>
      <c r="D36" s="406"/>
      <c r="E36" s="407"/>
      <c r="F36" s="407"/>
      <c r="G36" s="407"/>
      <c r="H36" s="407"/>
      <c r="I36" s="407"/>
      <c r="J36" s="407"/>
      <c r="K36" s="407"/>
      <c r="L36" s="407"/>
      <c r="M36" s="407"/>
      <c r="N36" s="407"/>
      <c r="O36" s="407"/>
      <c r="P36" s="408"/>
      <c r="Q36" s="409"/>
      <c r="R36" s="410"/>
      <c r="S36" s="410"/>
      <c r="T36" s="410"/>
      <c r="U36" s="410"/>
      <c r="V36" s="410"/>
      <c r="W36" s="410"/>
      <c r="X36" s="411"/>
      <c r="Y36" s="406"/>
      <c r="Z36" s="407"/>
      <c r="AA36" s="407"/>
      <c r="AB36" s="408"/>
      <c r="AC36" s="406"/>
      <c r="AD36" s="407"/>
      <c r="AE36" s="407"/>
      <c r="AF36" s="408"/>
      <c r="AG36" s="406"/>
      <c r="AH36" s="407"/>
      <c r="AI36" s="407"/>
      <c r="AJ36" s="408"/>
      <c r="AK36" s="406"/>
      <c r="AL36" s="407"/>
      <c r="AM36" s="407"/>
      <c r="AN36" s="408"/>
      <c r="AO36" s="542"/>
      <c r="AP36" s="554"/>
      <c r="AQ36" s="586"/>
      <c r="AR36" s="588"/>
      <c r="AS36" s="590"/>
      <c r="BE36"/>
    </row>
    <row r="37" spans="2:57" ht="15.75" hidden="1" thickBo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c r="Z37" s="413"/>
      <c r="AA37" s="413"/>
      <c r="AB37" s="414"/>
      <c r="AC37" s="412"/>
      <c r="AD37" s="413"/>
      <c r="AE37" s="413"/>
      <c r="AF37" s="414"/>
      <c r="AG37" s="412"/>
      <c r="AH37" s="413"/>
      <c r="AI37" s="413"/>
      <c r="AJ37" s="414"/>
      <c r="AK37" s="412"/>
      <c r="AL37" s="413"/>
      <c r="AM37" s="413"/>
      <c r="AN37" s="414"/>
      <c r="AO37" s="545"/>
      <c r="AP37" s="556"/>
      <c r="AQ37" s="587"/>
      <c r="AR37" s="589"/>
      <c r="AS37" s="591"/>
      <c r="BE37"/>
    </row>
    <row r="38" spans="2:57" ht="22.5" hidden="1" customHeight="1">
      <c r="B38" s="592">
        <v>13</v>
      </c>
      <c r="C38" s="532"/>
      <c r="D38" s="406"/>
      <c r="E38" s="407"/>
      <c r="F38" s="407"/>
      <c r="G38" s="407"/>
      <c r="H38" s="407"/>
      <c r="I38" s="407"/>
      <c r="J38" s="407"/>
      <c r="K38" s="407"/>
      <c r="L38" s="407"/>
      <c r="M38" s="407"/>
      <c r="N38" s="407"/>
      <c r="O38" s="407"/>
      <c r="P38" s="408"/>
      <c r="Q38" s="409"/>
      <c r="R38" s="410"/>
      <c r="S38" s="410"/>
      <c r="T38" s="410"/>
      <c r="U38" s="410"/>
      <c r="V38" s="410"/>
      <c r="W38" s="410"/>
      <c r="X38" s="411"/>
      <c r="Y38" s="406"/>
      <c r="Z38" s="407"/>
      <c r="AA38" s="407"/>
      <c r="AB38" s="408"/>
      <c r="AC38" s="406"/>
      <c r="AD38" s="407"/>
      <c r="AE38" s="407"/>
      <c r="AF38" s="408"/>
      <c r="AG38" s="406"/>
      <c r="AH38" s="407"/>
      <c r="AI38" s="407"/>
      <c r="AJ38" s="408"/>
      <c r="AK38" s="406"/>
      <c r="AL38" s="407"/>
      <c r="AM38" s="407"/>
      <c r="AN38" s="408"/>
      <c r="AO38" s="542"/>
      <c r="AP38" s="554"/>
      <c r="AQ38" s="586"/>
      <c r="AR38" s="588"/>
      <c r="AS38" s="590"/>
      <c r="BE38"/>
    </row>
    <row r="39" spans="2:57" ht="29.25" hidden="1"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c r="Z39" s="413"/>
      <c r="AA39" s="413"/>
      <c r="AB39" s="414"/>
      <c r="AC39" s="412"/>
      <c r="AD39" s="413"/>
      <c r="AE39" s="413"/>
      <c r="AF39" s="414"/>
      <c r="AG39" s="412"/>
      <c r="AH39" s="413"/>
      <c r="AI39" s="413"/>
      <c r="AJ39" s="414"/>
      <c r="AK39" s="412"/>
      <c r="AL39" s="413"/>
      <c r="AM39" s="413"/>
      <c r="AN39" s="414"/>
      <c r="AO39" s="545"/>
      <c r="AP39" s="556"/>
      <c r="AQ39" s="587"/>
      <c r="AR39" s="589"/>
      <c r="AS39" s="591"/>
      <c r="BE39"/>
    </row>
    <row r="40" spans="2:57" ht="22.5" hidden="1" customHeight="1">
      <c r="B40" s="592">
        <v>14</v>
      </c>
      <c r="C40" s="532"/>
      <c r="D40" s="406"/>
      <c r="E40" s="407"/>
      <c r="F40" s="407"/>
      <c r="G40" s="407"/>
      <c r="H40" s="407"/>
      <c r="I40" s="407"/>
      <c r="J40" s="407"/>
      <c r="K40" s="407"/>
      <c r="L40" s="407"/>
      <c r="M40" s="407"/>
      <c r="N40" s="407"/>
      <c r="O40" s="407"/>
      <c r="P40" s="408"/>
      <c r="Q40" s="409"/>
      <c r="R40" s="410"/>
      <c r="S40" s="410"/>
      <c r="T40" s="410"/>
      <c r="U40" s="410"/>
      <c r="V40" s="410"/>
      <c r="W40" s="410"/>
      <c r="X40" s="411"/>
      <c r="Y40" s="406"/>
      <c r="Z40" s="407"/>
      <c r="AA40" s="407"/>
      <c r="AB40" s="408"/>
      <c r="AC40" s="406"/>
      <c r="AD40" s="407"/>
      <c r="AE40" s="407"/>
      <c r="AF40" s="408"/>
      <c r="AG40" s="406"/>
      <c r="AH40" s="407"/>
      <c r="AI40" s="407"/>
      <c r="AJ40" s="408"/>
      <c r="AK40" s="406"/>
      <c r="AL40" s="407"/>
      <c r="AM40" s="407"/>
      <c r="AN40" s="408"/>
      <c r="AO40" s="542"/>
      <c r="AP40" s="554"/>
      <c r="AQ40" s="586"/>
      <c r="AR40" s="588"/>
      <c r="AS40" s="590"/>
      <c r="BE40"/>
    </row>
    <row r="41" spans="2:57" ht="31.5" hidden="1"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c r="Z41" s="413"/>
      <c r="AA41" s="413"/>
      <c r="AB41" s="414"/>
      <c r="AC41" s="412"/>
      <c r="AD41" s="413"/>
      <c r="AE41" s="413"/>
      <c r="AF41" s="414"/>
      <c r="AG41" s="412"/>
      <c r="AH41" s="413"/>
      <c r="AI41" s="413"/>
      <c r="AJ41" s="414"/>
      <c r="AK41" s="412"/>
      <c r="AL41" s="413"/>
      <c r="AM41" s="413"/>
      <c r="AN41" s="414"/>
      <c r="AO41" s="545"/>
      <c r="AP41" s="556"/>
      <c r="AQ41" s="587"/>
      <c r="AR41" s="589"/>
      <c r="AS41" s="591"/>
      <c r="BE41"/>
    </row>
    <row r="42" spans="2:57" ht="22.5" hidden="1" customHeight="1">
      <c r="B42" s="592">
        <v>15</v>
      </c>
      <c r="C42" s="532"/>
      <c r="D42" s="406"/>
      <c r="E42" s="407"/>
      <c r="F42" s="407"/>
      <c r="G42" s="407"/>
      <c r="H42" s="407"/>
      <c r="I42" s="407"/>
      <c r="J42" s="407"/>
      <c r="K42" s="407"/>
      <c r="L42" s="407"/>
      <c r="M42" s="407"/>
      <c r="N42" s="407"/>
      <c r="O42" s="407"/>
      <c r="P42" s="408"/>
      <c r="Q42" s="409"/>
      <c r="R42" s="410"/>
      <c r="S42" s="410"/>
      <c r="T42" s="410"/>
      <c r="U42" s="410"/>
      <c r="V42" s="410"/>
      <c r="W42" s="410"/>
      <c r="X42" s="411"/>
      <c r="Y42" s="406"/>
      <c r="Z42" s="407"/>
      <c r="AA42" s="407"/>
      <c r="AB42" s="408"/>
      <c r="AC42" s="406"/>
      <c r="AD42" s="407"/>
      <c r="AE42" s="407"/>
      <c r="AF42" s="408"/>
      <c r="AG42" s="406"/>
      <c r="AH42" s="407"/>
      <c r="AI42" s="407"/>
      <c r="AJ42" s="408"/>
      <c r="AK42" s="406"/>
      <c r="AL42" s="407"/>
      <c r="AM42" s="407"/>
      <c r="AN42" s="408"/>
      <c r="AO42" s="542"/>
      <c r="AP42" s="554"/>
      <c r="AQ42" s="586"/>
      <c r="AR42" s="588"/>
      <c r="AS42" s="590"/>
      <c r="BE42"/>
    </row>
    <row r="43" spans="2:57" ht="31.5" hidden="1"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c r="Z43" s="413"/>
      <c r="AA43" s="413"/>
      <c r="AB43" s="414"/>
      <c r="AC43" s="412"/>
      <c r="AD43" s="413"/>
      <c r="AE43" s="413"/>
      <c r="AF43" s="414"/>
      <c r="AG43" s="412"/>
      <c r="AH43" s="413"/>
      <c r="AI43" s="413"/>
      <c r="AJ43" s="414"/>
      <c r="AK43" s="412"/>
      <c r="AL43" s="413"/>
      <c r="AM43" s="413"/>
      <c r="AN43" s="414"/>
      <c r="AO43" s="545"/>
      <c r="AP43" s="556"/>
      <c r="AQ43" s="587"/>
      <c r="AR43" s="589"/>
      <c r="AS43" s="591"/>
      <c r="BE43"/>
    </row>
    <row r="44" spans="2:57" ht="22.5" hidden="1" customHeight="1">
      <c r="B44" s="592">
        <v>16</v>
      </c>
      <c r="C44" s="532"/>
      <c r="D44" s="406"/>
      <c r="E44" s="407"/>
      <c r="F44" s="407"/>
      <c r="G44" s="407"/>
      <c r="H44" s="407"/>
      <c r="I44" s="407"/>
      <c r="J44" s="407"/>
      <c r="K44" s="407"/>
      <c r="L44" s="407"/>
      <c r="M44" s="407"/>
      <c r="N44" s="407"/>
      <c r="O44" s="407"/>
      <c r="P44" s="408"/>
      <c r="Q44" s="409"/>
      <c r="R44" s="410"/>
      <c r="S44" s="410"/>
      <c r="T44" s="410"/>
      <c r="U44" s="410"/>
      <c r="V44" s="410"/>
      <c r="W44" s="410"/>
      <c r="X44" s="411"/>
      <c r="Y44" s="406"/>
      <c r="Z44" s="407"/>
      <c r="AA44" s="407"/>
      <c r="AB44" s="408"/>
      <c r="AC44" s="406"/>
      <c r="AD44" s="407"/>
      <c r="AE44" s="407"/>
      <c r="AF44" s="408"/>
      <c r="AG44" s="406"/>
      <c r="AH44" s="407"/>
      <c r="AI44" s="407"/>
      <c r="AJ44" s="408"/>
      <c r="AK44" s="406"/>
      <c r="AL44" s="407"/>
      <c r="AM44" s="407"/>
      <c r="AN44" s="408"/>
      <c r="AO44" s="542"/>
      <c r="AP44" s="554"/>
      <c r="AQ44" s="586"/>
      <c r="AR44" s="588"/>
      <c r="AS44" s="590"/>
      <c r="BE44"/>
    </row>
    <row r="45" spans="2:57" ht="31.5" hidden="1"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c r="Z45" s="413"/>
      <c r="AA45" s="413"/>
      <c r="AB45" s="414"/>
      <c r="AC45" s="412"/>
      <c r="AD45" s="413"/>
      <c r="AE45" s="413"/>
      <c r="AF45" s="414"/>
      <c r="AG45" s="412"/>
      <c r="AH45" s="413"/>
      <c r="AI45" s="413"/>
      <c r="AJ45" s="414"/>
      <c r="AK45" s="412"/>
      <c r="AL45" s="413"/>
      <c r="AM45" s="413"/>
      <c r="AN45" s="414"/>
      <c r="AO45" s="545"/>
      <c r="AP45" s="556"/>
      <c r="AQ45" s="587"/>
      <c r="AR45" s="589"/>
      <c r="AS45" s="591"/>
      <c r="BE45"/>
    </row>
    <row r="46" spans="2:57" ht="22.5" hidden="1" customHeight="1">
      <c r="B46" s="592">
        <v>17</v>
      </c>
      <c r="C46" s="532"/>
      <c r="D46" s="406"/>
      <c r="E46" s="407"/>
      <c r="F46" s="407"/>
      <c r="G46" s="407"/>
      <c r="H46" s="407"/>
      <c r="I46" s="407"/>
      <c r="J46" s="407"/>
      <c r="K46" s="407"/>
      <c r="L46" s="407"/>
      <c r="M46" s="407"/>
      <c r="N46" s="407"/>
      <c r="O46" s="407"/>
      <c r="P46" s="408"/>
      <c r="Q46" s="409"/>
      <c r="R46" s="410"/>
      <c r="S46" s="410"/>
      <c r="T46" s="410"/>
      <c r="U46" s="410"/>
      <c r="V46" s="410"/>
      <c r="W46" s="410"/>
      <c r="X46" s="411"/>
      <c r="Y46" s="406"/>
      <c r="Z46" s="407"/>
      <c r="AA46" s="407"/>
      <c r="AB46" s="408"/>
      <c r="AC46" s="406"/>
      <c r="AD46" s="407"/>
      <c r="AE46" s="407"/>
      <c r="AF46" s="408"/>
      <c r="AG46" s="406"/>
      <c r="AH46" s="407"/>
      <c r="AI46" s="407"/>
      <c r="AJ46" s="408"/>
      <c r="AK46" s="406"/>
      <c r="AL46" s="407"/>
      <c r="AM46" s="407"/>
      <c r="AN46" s="408"/>
      <c r="AO46" s="542"/>
      <c r="AP46" s="554"/>
      <c r="AQ46" s="586"/>
      <c r="AR46" s="588"/>
      <c r="AS46" s="590"/>
      <c r="BE46"/>
    </row>
    <row r="47" spans="2:57" ht="31.5" hidden="1"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c r="Z47" s="413"/>
      <c r="AA47" s="413"/>
      <c r="AB47" s="414"/>
      <c r="AC47" s="412"/>
      <c r="AD47" s="413"/>
      <c r="AE47" s="413"/>
      <c r="AF47" s="414"/>
      <c r="AG47" s="412"/>
      <c r="AH47" s="413"/>
      <c r="AI47" s="413"/>
      <c r="AJ47" s="414"/>
      <c r="AK47" s="412"/>
      <c r="AL47" s="413"/>
      <c r="AM47" s="413"/>
      <c r="AN47" s="414"/>
      <c r="AO47" s="545"/>
      <c r="AP47" s="556"/>
      <c r="AQ47" s="587"/>
      <c r="AR47" s="589"/>
      <c r="AS47" s="591"/>
      <c r="BE47"/>
    </row>
    <row r="48" spans="2:57" ht="22.5" hidden="1" customHeight="1">
      <c r="B48" s="592">
        <v>18</v>
      </c>
      <c r="C48" s="532"/>
      <c r="D48" s="406"/>
      <c r="E48" s="407"/>
      <c r="F48" s="407"/>
      <c r="G48" s="407"/>
      <c r="H48" s="407"/>
      <c r="I48" s="407"/>
      <c r="J48" s="407"/>
      <c r="K48" s="407"/>
      <c r="L48" s="407"/>
      <c r="M48" s="407"/>
      <c r="N48" s="407"/>
      <c r="O48" s="407"/>
      <c r="P48" s="408"/>
      <c r="Q48" s="409"/>
      <c r="R48" s="410"/>
      <c r="S48" s="410"/>
      <c r="T48" s="410"/>
      <c r="U48" s="410"/>
      <c r="V48" s="410"/>
      <c r="W48" s="410"/>
      <c r="X48" s="411"/>
      <c r="Y48" s="406"/>
      <c r="Z48" s="407"/>
      <c r="AA48" s="407"/>
      <c r="AB48" s="408"/>
      <c r="AC48" s="406"/>
      <c r="AD48" s="407"/>
      <c r="AE48" s="407"/>
      <c r="AF48" s="408"/>
      <c r="AG48" s="406"/>
      <c r="AH48" s="407"/>
      <c r="AI48" s="407"/>
      <c r="AJ48" s="408"/>
      <c r="AK48" s="406"/>
      <c r="AL48" s="407"/>
      <c r="AM48" s="407"/>
      <c r="AN48" s="408"/>
      <c r="AO48" s="542"/>
      <c r="AP48" s="554"/>
      <c r="AQ48" s="586"/>
      <c r="AR48" s="588"/>
      <c r="AS48" s="590"/>
      <c r="BE48"/>
    </row>
    <row r="49" spans="2:57" ht="31.5" hidden="1"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c r="Z49" s="413"/>
      <c r="AA49" s="413"/>
      <c r="AB49" s="414"/>
      <c r="AC49" s="412"/>
      <c r="AD49" s="413"/>
      <c r="AE49" s="413"/>
      <c r="AF49" s="414"/>
      <c r="AG49" s="412"/>
      <c r="AH49" s="413"/>
      <c r="AI49" s="413"/>
      <c r="AJ49" s="414"/>
      <c r="AK49" s="412"/>
      <c r="AL49" s="413"/>
      <c r="AM49" s="413"/>
      <c r="AN49" s="414"/>
      <c r="AO49" s="545"/>
      <c r="AP49" s="556"/>
      <c r="AQ49" s="587"/>
      <c r="AR49" s="589"/>
      <c r="AS49" s="591"/>
      <c r="BE49"/>
    </row>
    <row r="50" spans="2:57" ht="22.5" hidden="1" customHeight="1">
      <c r="B50" s="592">
        <v>19</v>
      </c>
      <c r="C50" s="532"/>
      <c r="D50" s="406"/>
      <c r="E50" s="407"/>
      <c r="F50" s="407"/>
      <c r="G50" s="407"/>
      <c r="H50" s="407"/>
      <c r="I50" s="407"/>
      <c r="J50" s="407"/>
      <c r="K50" s="407"/>
      <c r="L50" s="407"/>
      <c r="M50" s="407"/>
      <c r="N50" s="407"/>
      <c r="O50" s="407"/>
      <c r="P50" s="408"/>
      <c r="Q50" s="409"/>
      <c r="R50" s="410"/>
      <c r="S50" s="410"/>
      <c r="T50" s="410"/>
      <c r="U50" s="410"/>
      <c r="V50" s="410"/>
      <c r="W50" s="410"/>
      <c r="X50" s="411"/>
      <c r="Y50" s="406"/>
      <c r="Z50" s="407"/>
      <c r="AA50" s="407"/>
      <c r="AB50" s="408"/>
      <c r="AC50" s="406"/>
      <c r="AD50" s="407"/>
      <c r="AE50" s="407"/>
      <c r="AF50" s="408"/>
      <c r="AG50" s="406"/>
      <c r="AH50" s="407"/>
      <c r="AI50" s="407"/>
      <c r="AJ50" s="408"/>
      <c r="AK50" s="406"/>
      <c r="AL50" s="407"/>
      <c r="AM50" s="407"/>
      <c r="AN50" s="408"/>
      <c r="AO50" s="542"/>
      <c r="AP50" s="554"/>
      <c r="AQ50" s="586"/>
      <c r="AR50" s="588"/>
      <c r="AS50" s="590"/>
      <c r="BE50"/>
    </row>
    <row r="51" spans="2:57" ht="31.5" hidden="1"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c r="Z51" s="413"/>
      <c r="AA51" s="413"/>
      <c r="AB51" s="414"/>
      <c r="AC51" s="412"/>
      <c r="AD51" s="413"/>
      <c r="AE51" s="413"/>
      <c r="AF51" s="414"/>
      <c r="AG51" s="412"/>
      <c r="AH51" s="413"/>
      <c r="AI51" s="413"/>
      <c r="AJ51" s="414"/>
      <c r="AK51" s="412"/>
      <c r="AL51" s="413"/>
      <c r="AM51" s="413"/>
      <c r="AN51" s="414"/>
      <c r="AO51" s="545"/>
      <c r="AP51" s="556"/>
      <c r="AQ51" s="587"/>
      <c r="AR51" s="589"/>
      <c r="AS51" s="591"/>
      <c r="BE51"/>
    </row>
    <row r="52" spans="2:57" ht="22.5" hidden="1" customHeight="1">
      <c r="B52" s="592">
        <v>20</v>
      </c>
      <c r="C52" s="532"/>
      <c r="D52" s="406"/>
      <c r="E52" s="407"/>
      <c r="F52" s="407"/>
      <c r="G52" s="407"/>
      <c r="H52" s="407"/>
      <c r="I52" s="407"/>
      <c r="J52" s="407"/>
      <c r="K52" s="407"/>
      <c r="L52" s="407"/>
      <c r="M52" s="407"/>
      <c r="N52" s="407"/>
      <c r="O52" s="407"/>
      <c r="P52" s="408"/>
      <c r="Q52" s="409"/>
      <c r="R52" s="410"/>
      <c r="S52" s="410"/>
      <c r="T52" s="410"/>
      <c r="U52" s="410"/>
      <c r="V52" s="410"/>
      <c r="W52" s="410"/>
      <c r="X52" s="411"/>
      <c r="Y52" s="406"/>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hidden="1"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hidden="1" customHeight="1">
      <c r="B54" s="592">
        <v>21</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hidden="1" customHeight="1">
      <c r="B56" s="592">
        <v>22</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31.5" hidden="1"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hidden="1" customHeight="1">
      <c r="B58" s="592">
        <v>23</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24</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25</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26</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27</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28</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29</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thickBot="1">
      <c r="B71" s="592"/>
      <c r="C71" s="532"/>
      <c r="D71" s="581"/>
      <c r="E71" s="582"/>
      <c r="F71" s="582"/>
      <c r="G71" s="582"/>
      <c r="H71" s="582"/>
      <c r="I71" s="582"/>
      <c r="J71" s="582"/>
      <c r="K71" s="582"/>
      <c r="L71" s="582"/>
      <c r="M71" s="582"/>
      <c r="N71" s="582"/>
      <c r="O71" s="582"/>
      <c r="P71" s="583"/>
      <c r="Q71" s="412"/>
      <c r="R71" s="413"/>
      <c r="S71" s="413"/>
      <c r="T71" s="413"/>
      <c r="U71" s="413"/>
      <c r="V71" s="413"/>
      <c r="W71" s="413"/>
      <c r="X71" s="414"/>
      <c r="Y71" s="581"/>
      <c r="Z71" s="582"/>
      <c r="AA71" s="582"/>
      <c r="AB71" s="583"/>
      <c r="AC71" s="581"/>
      <c r="AD71" s="582"/>
      <c r="AE71" s="582"/>
      <c r="AF71" s="583"/>
      <c r="AG71" s="581"/>
      <c r="AH71" s="582"/>
      <c r="AI71" s="582"/>
      <c r="AJ71" s="583"/>
      <c r="AK71" s="581"/>
      <c r="AL71" s="582"/>
      <c r="AM71" s="582"/>
      <c r="AN71" s="583"/>
      <c r="AO71" s="481"/>
      <c r="AP71" s="606"/>
      <c r="AQ71" s="607"/>
      <c r="AR71" s="608"/>
      <c r="AS71" s="609"/>
      <c r="BE71"/>
    </row>
    <row r="72" spans="2:57" ht="46.5" customHeight="1" thickBot="1">
      <c r="B72" s="612" t="s">
        <v>33</v>
      </c>
      <c r="C72" s="613"/>
      <c r="D72" s="613"/>
      <c r="E72" s="614"/>
      <c r="F72" s="615" t="s">
        <v>2</v>
      </c>
      <c r="G72" s="613"/>
      <c r="H72" s="613"/>
      <c r="I72" s="613"/>
      <c r="J72" s="613"/>
      <c r="K72" s="613"/>
      <c r="L72" s="613"/>
      <c r="M72" s="613"/>
      <c r="N72" s="613"/>
      <c r="O72" s="613"/>
      <c r="P72" s="613"/>
      <c r="Q72" s="613"/>
      <c r="R72" s="613"/>
      <c r="S72" s="613"/>
      <c r="T72" s="613"/>
      <c r="U72" s="614"/>
      <c r="V72" s="615" t="s">
        <v>3</v>
      </c>
      <c r="W72" s="613"/>
      <c r="X72" s="614"/>
      <c r="Y72" s="615" t="s">
        <v>34</v>
      </c>
      <c r="Z72" s="613"/>
      <c r="AA72" s="614"/>
      <c r="AB72" s="615" t="s">
        <v>35</v>
      </c>
      <c r="AC72" s="613"/>
      <c r="AD72" s="613"/>
      <c r="AE72" s="613"/>
      <c r="AF72" s="613"/>
      <c r="AG72" s="613"/>
      <c r="AH72" s="613"/>
      <c r="AI72" s="613"/>
      <c r="AJ72" s="613"/>
      <c r="AK72" s="613"/>
      <c r="AL72" s="613"/>
      <c r="AM72" s="613"/>
      <c r="AN72" s="613"/>
      <c r="AO72" s="613"/>
      <c r="AP72" s="613"/>
      <c r="AQ72" s="613"/>
      <c r="AR72" s="613"/>
      <c r="AS72" s="616"/>
      <c r="BE72"/>
    </row>
    <row r="73" spans="2:57" ht="46.5" customHeight="1">
      <c r="B73" s="617"/>
      <c r="C73" s="618"/>
      <c r="D73" s="618"/>
      <c r="E73" s="619"/>
      <c r="F73" s="620"/>
      <c r="G73" s="618"/>
      <c r="H73" s="618"/>
      <c r="I73" s="618"/>
      <c r="J73" s="618"/>
      <c r="K73" s="618"/>
      <c r="L73" s="618"/>
      <c r="M73" s="618"/>
      <c r="N73" s="618"/>
      <c r="O73" s="618"/>
      <c r="P73" s="618"/>
      <c r="Q73" s="618"/>
      <c r="R73" s="618"/>
      <c r="S73" s="618"/>
      <c r="T73" s="618"/>
      <c r="U73" s="619"/>
      <c r="V73" s="620"/>
      <c r="W73" s="618"/>
      <c r="X73" s="619"/>
      <c r="Y73" s="620"/>
      <c r="Z73" s="618"/>
      <c r="AA73" s="619"/>
      <c r="AB73" s="620"/>
      <c r="AC73" s="618"/>
      <c r="AD73" s="618"/>
      <c r="AE73" s="618"/>
      <c r="AF73" s="618"/>
      <c r="AG73" s="618"/>
      <c r="AH73" s="618"/>
      <c r="AI73" s="618"/>
      <c r="AJ73" s="618"/>
      <c r="AK73" s="618"/>
      <c r="AL73" s="618"/>
      <c r="AM73" s="618"/>
      <c r="AN73" s="618"/>
      <c r="AO73" s="618"/>
      <c r="AP73" s="618"/>
      <c r="AQ73" s="618"/>
      <c r="AR73" s="618"/>
      <c r="AS73" s="621"/>
      <c r="BE73"/>
    </row>
    <row r="74" spans="2:57" ht="46.5" customHeight="1">
      <c r="B74" s="622"/>
      <c r="C74" s="623"/>
      <c r="D74" s="623"/>
      <c r="E74" s="624"/>
      <c r="F74" s="625"/>
      <c r="G74" s="623"/>
      <c r="H74" s="623"/>
      <c r="I74" s="623"/>
      <c r="J74" s="623"/>
      <c r="K74" s="623"/>
      <c r="L74" s="623"/>
      <c r="M74" s="623"/>
      <c r="N74" s="623"/>
      <c r="O74" s="623"/>
      <c r="P74" s="623"/>
      <c r="Q74" s="623"/>
      <c r="R74" s="623"/>
      <c r="S74" s="623"/>
      <c r="T74" s="623"/>
      <c r="U74" s="624"/>
      <c r="V74" s="625"/>
      <c r="W74" s="623"/>
      <c r="X74" s="624"/>
      <c r="Y74" s="625"/>
      <c r="Z74" s="623"/>
      <c r="AA74" s="624"/>
      <c r="AB74" s="625"/>
      <c r="AC74" s="623"/>
      <c r="AD74" s="623"/>
      <c r="AE74" s="623"/>
      <c r="AF74" s="623"/>
      <c r="AG74" s="623"/>
      <c r="AH74" s="623"/>
      <c r="AI74" s="623"/>
      <c r="AJ74" s="623"/>
      <c r="AK74" s="623"/>
      <c r="AL74" s="623"/>
      <c r="AM74" s="623"/>
      <c r="AN74" s="623"/>
      <c r="AO74" s="623"/>
      <c r="AP74" s="623"/>
      <c r="AQ74" s="623"/>
      <c r="AR74" s="623"/>
      <c r="AS74" s="626"/>
      <c r="BE74"/>
    </row>
    <row r="75" spans="2:57" ht="46.5" hidden="1" customHeight="1">
      <c r="B75" s="622"/>
      <c r="C75" s="623"/>
      <c r="D75" s="623"/>
      <c r="E75" s="624"/>
      <c r="F75" s="625"/>
      <c r="G75" s="623"/>
      <c r="H75" s="623"/>
      <c r="I75" s="623"/>
      <c r="J75" s="623"/>
      <c r="K75" s="623"/>
      <c r="L75" s="623"/>
      <c r="M75" s="623"/>
      <c r="N75" s="623"/>
      <c r="O75" s="623"/>
      <c r="P75" s="623"/>
      <c r="Q75" s="623"/>
      <c r="R75" s="623"/>
      <c r="S75" s="623"/>
      <c r="T75" s="623"/>
      <c r="U75" s="624"/>
      <c r="V75" s="625"/>
      <c r="W75" s="623"/>
      <c r="X75" s="624"/>
      <c r="Y75" s="625"/>
      <c r="Z75" s="623"/>
      <c r="AA75" s="624"/>
      <c r="AB75" s="625"/>
      <c r="AC75" s="623"/>
      <c r="AD75" s="623"/>
      <c r="AE75" s="623"/>
      <c r="AF75" s="623"/>
      <c r="AG75" s="623"/>
      <c r="AH75" s="623"/>
      <c r="AI75" s="623"/>
      <c r="AJ75" s="623"/>
      <c r="AK75" s="623"/>
      <c r="AL75" s="623"/>
      <c r="AM75" s="623"/>
      <c r="AN75" s="623"/>
      <c r="AO75" s="623"/>
      <c r="AP75" s="623"/>
      <c r="AQ75" s="623"/>
      <c r="AR75" s="623"/>
      <c r="AS75" s="626"/>
      <c r="BE75"/>
    </row>
    <row r="76" spans="2:57" ht="46.5" hidden="1" customHeight="1">
      <c r="B76" s="622"/>
      <c r="C76" s="623"/>
      <c r="D76" s="623"/>
      <c r="E76" s="624"/>
      <c r="F76" s="625"/>
      <c r="G76" s="623"/>
      <c r="H76" s="623"/>
      <c r="I76" s="623"/>
      <c r="J76" s="623"/>
      <c r="K76" s="623"/>
      <c r="L76" s="623"/>
      <c r="M76" s="623"/>
      <c r="N76" s="623"/>
      <c r="O76" s="623"/>
      <c r="P76" s="623"/>
      <c r="Q76" s="623"/>
      <c r="R76" s="623"/>
      <c r="S76" s="623"/>
      <c r="T76" s="623"/>
      <c r="U76" s="624"/>
      <c r="V76" s="625"/>
      <c r="W76" s="623"/>
      <c r="X76" s="624"/>
      <c r="Y76" s="625"/>
      <c r="Z76" s="623"/>
      <c r="AA76" s="624"/>
      <c r="AB76" s="625"/>
      <c r="AC76" s="623"/>
      <c r="AD76" s="623"/>
      <c r="AE76" s="623"/>
      <c r="AF76" s="623"/>
      <c r="AG76" s="623"/>
      <c r="AH76" s="623"/>
      <c r="AI76" s="623"/>
      <c r="AJ76" s="623"/>
      <c r="AK76" s="623"/>
      <c r="AL76" s="623"/>
      <c r="AM76" s="623"/>
      <c r="AN76" s="623"/>
      <c r="AO76" s="623"/>
      <c r="AP76" s="623"/>
      <c r="AQ76" s="623"/>
      <c r="AR76" s="623"/>
      <c r="AS76" s="626"/>
      <c r="BE76"/>
    </row>
    <row r="77" spans="2:57" ht="46.5" hidden="1" customHeight="1">
      <c r="B77" s="622"/>
      <c r="C77" s="623"/>
      <c r="D77" s="623"/>
      <c r="E77" s="624"/>
      <c r="F77" s="625"/>
      <c r="G77" s="623"/>
      <c r="H77" s="623"/>
      <c r="I77" s="623"/>
      <c r="J77" s="623"/>
      <c r="K77" s="623"/>
      <c r="L77" s="623"/>
      <c r="M77" s="623"/>
      <c r="N77" s="623"/>
      <c r="O77" s="623"/>
      <c r="P77" s="623"/>
      <c r="Q77" s="623"/>
      <c r="R77" s="623"/>
      <c r="S77" s="623"/>
      <c r="T77" s="623"/>
      <c r="U77" s="624"/>
      <c r="V77" s="625"/>
      <c r="W77" s="623"/>
      <c r="X77" s="624"/>
      <c r="Y77" s="625"/>
      <c r="Z77" s="623"/>
      <c r="AA77" s="624"/>
      <c r="AB77" s="625"/>
      <c r="AC77" s="623"/>
      <c r="AD77" s="623"/>
      <c r="AE77" s="623"/>
      <c r="AF77" s="623"/>
      <c r="AG77" s="623"/>
      <c r="AH77" s="623"/>
      <c r="AI77" s="623"/>
      <c r="AJ77" s="623"/>
      <c r="AK77" s="623"/>
      <c r="AL77" s="623"/>
      <c r="AM77" s="623"/>
      <c r="AN77" s="623"/>
      <c r="AO77" s="623"/>
      <c r="AP77" s="623"/>
      <c r="AQ77" s="623"/>
      <c r="AR77" s="623"/>
      <c r="AS77" s="626"/>
      <c r="BE77"/>
    </row>
    <row r="78" spans="2:57" ht="46.5" customHeight="1" thickBot="1">
      <c r="B78" s="622"/>
      <c r="C78" s="623"/>
      <c r="D78" s="623"/>
      <c r="E78" s="624"/>
      <c r="F78" s="625"/>
      <c r="G78" s="623"/>
      <c r="H78" s="623"/>
      <c r="I78" s="623"/>
      <c r="J78" s="623"/>
      <c r="K78" s="623"/>
      <c r="L78" s="623"/>
      <c r="M78" s="623"/>
      <c r="N78" s="623"/>
      <c r="O78" s="623"/>
      <c r="P78" s="623"/>
      <c r="Q78" s="623"/>
      <c r="R78" s="623"/>
      <c r="S78" s="623"/>
      <c r="T78" s="623"/>
      <c r="U78" s="624"/>
      <c r="V78" s="625"/>
      <c r="W78" s="623"/>
      <c r="X78" s="624"/>
      <c r="Y78" s="625"/>
      <c r="Z78" s="623"/>
      <c r="AA78" s="624"/>
      <c r="AB78" s="625"/>
      <c r="AC78" s="623"/>
      <c r="AD78" s="623"/>
      <c r="AE78" s="623"/>
      <c r="AF78" s="623"/>
      <c r="AG78" s="623"/>
      <c r="AH78" s="623"/>
      <c r="AI78" s="623"/>
      <c r="AJ78" s="623"/>
      <c r="AK78" s="623"/>
      <c r="AL78" s="623"/>
      <c r="AM78" s="623"/>
      <c r="AN78" s="623"/>
      <c r="AO78" s="623"/>
      <c r="AP78" s="623"/>
      <c r="AQ78" s="623"/>
      <c r="AR78" s="623"/>
      <c r="AS78" s="626"/>
      <c r="BE78"/>
    </row>
    <row r="79" spans="2:57" ht="46.5" customHeight="1">
      <c r="B79" s="612" t="s">
        <v>36</v>
      </c>
      <c r="C79" s="613"/>
      <c r="D79" s="613"/>
      <c r="E79" s="613"/>
      <c r="F79" s="613"/>
      <c r="G79" s="613"/>
      <c r="H79" s="613"/>
      <c r="I79" s="613"/>
      <c r="J79" s="613"/>
      <c r="K79" s="613"/>
      <c r="L79" s="613"/>
      <c r="M79" s="613"/>
      <c r="N79" s="613"/>
      <c r="O79" s="613"/>
      <c r="P79" s="613"/>
      <c r="Q79" s="613"/>
      <c r="R79" s="613"/>
      <c r="S79" s="613"/>
      <c r="T79" s="613"/>
      <c r="U79" s="613"/>
      <c r="V79" s="613"/>
      <c r="W79" s="613"/>
      <c r="X79" s="613"/>
      <c r="Y79" s="613"/>
      <c r="Z79" s="613"/>
      <c r="AA79" s="613"/>
      <c r="AB79" s="613"/>
      <c r="AC79" s="613"/>
      <c r="AD79" s="613"/>
      <c r="AE79" s="613"/>
      <c r="AF79" s="613"/>
      <c r="AG79" s="613"/>
      <c r="AH79" s="613"/>
      <c r="AI79" s="613"/>
      <c r="AJ79" s="613"/>
      <c r="AK79" s="613"/>
      <c r="AL79" s="613"/>
      <c r="AM79" s="613"/>
      <c r="AN79" s="613"/>
      <c r="AO79" s="613"/>
      <c r="AP79" s="613"/>
      <c r="AQ79" s="613"/>
      <c r="AR79" s="613"/>
      <c r="AS79" s="616"/>
      <c r="BE79"/>
    </row>
    <row r="80" spans="2:57" ht="138" customHeight="1" thickBot="1">
      <c r="B80" s="627"/>
      <c r="C80" s="628"/>
      <c r="D80" s="628"/>
      <c r="E80" s="628"/>
      <c r="F80" s="628"/>
      <c r="G80" s="628"/>
      <c r="H80" s="628"/>
      <c r="I80" s="628"/>
      <c r="J80" s="628"/>
      <c r="K80" s="628"/>
      <c r="L80" s="628"/>
      <c r="M80" s="628"/>
      <c r="N80" s="628"/>
      <c r="O80" s="628"/>
      <c r="P80" s="628"/>
      <c r="Q80" s="628"/>
      <c r="R80" s="628"/>
      <c r="S80" s="628"/>
      <c r="T80" s="628"/>
      <c r="U80" s="628"/>
      <c r="V80" s="628"/>
      <c r="W80" s="628"/>
      <c r="X80" s="628"/>
      <c r="Y80" s="628"/>
      <c r="Z80" s="628"/>
      <c r="AA80" s="628"/>
      <c r="AB80" s="628"/>
      <c r="AC80" s="628"/>
      <c r="AD80" s="628"/>
      <c r="AE80" s="628"/>
      <c r="AF80" s="628"/>
      <c r="AG80" s="628"/>
      <c r="AH80" s="628"/>
      <c r="AI80" s="628"/>
      <c r="AJ80" s="628"/>
      <c r="AK80" s="628"/>
      <c r="AL80" s="628"/>
      <c r="AM80" s="628"/>
      <c r="AN80" s="628"/>
      <c r="AO80" s="628"/>
      <c r="AP80" s="628"/>
      <c r="AQ80" s="628"/>
      <c r="AR80" s="628"/>
      <c r="AS80" s="629"/>
      <c r="BE80"/>
    </row>
    <row r="81" spans="2:57" ht="22.5" customHeight="1">
      <c r="B81" s="9"/>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14"/>
      <c r="BE81"/>
    </row>
    <row r="82" spans="2:57" ht="46.5" customHeight="1">
      <c r="B82" s="10"/>
      <c r="C82" s="406" t="s">
        <v>43</v>
      </c>
      <c r="D82" s="407"/>
      <c r="E82" s="407"/>
      <c r="F82" s="407"/>
      <c r="G82" s="407"/>
      <c r="H82" s="407"/>
      <c r="I82" s="407"/>
      <c r="J82" s="407"/>
      <c r="K82" s="407"/>
      <c r="L82" s="407"/>
      <c r="M82" s="407"/>
      <c r="N82" s="407"/>
      <c r="O82" s="407"/>
      <c r="P82" s="407"/>
      <c r="Q82" s="407"/>
      <c r="R82" s="407"/>
      <c r="S82" s="407"/>
      <c r="T82" s="407"/>
      <c r="U82" s="407"/>
      <c r="V82" s="407"/>
      <c r="W82" s="408"/>
      <c r="X82" s="406" t="s">
        <v>44</v>
      </c>
      <c r="Y82" s="407"/>
      <c r="Z82" s="407"/>
      <c r="AA82" s="407"/>
      <c r="AB82" s="407"/>
      <c r="AC82" s="407"/>
      <c r="AD82" s="407"/>
      <c r="AE82" s="407"/>
      <c r="AF82" s="407"/>
      <c r="AG82" s="407"/>
      <c r="AH82" s="407"/>
      <c r="AI82" s="407"/>
      <c r="AJ82" s="407"/>
      <c r="AK82" s="407"/>
      <c r="AL82" s="407"/>
      <c r="AM82" s="407"/>
      <c r="AN82" s="407"/>
      <c r="AO82" s="407"/>
      <c r="AP82" s="407"/>
      <c r="AQ82" s="407"/>
      <c r="AR82" s="408"/>
      <c r="AS82" s="8"/>
      <c r="BE82"/>
    </row>
    <row r="83" spans="2:57" ht="46.5" customHeight="1">
      <c r="B83" s="10"/>
      <c r="C83" s="473" t="s">
        <v>40</v>
      </c>
      <c r="D83" s="438"/>
      <c r="E83" s="438"/>
      <c r="F83" s="438"/>
      <c r="G83" s="438"/>
      <c r="H83" s="438"/>
      <c r="I83" s="449"/>
      <c r="J83" s="473" t="s">
        <v>41</v>
      </c>
      <c r="K83" s="438"/>
      <c r="L83" s="438"/>
      <c r="M83" s="438"/>
      <c r="N83" s="438"/>
      <c r="O83" s="438"/>
      <c r="P83" s="449"/>
      <c r="Q83" s="473" t="s">
        <v>42</v>
      </c>
      <c r="R83" s="438"/>
      <c r="S83" s="438"/>
      <c r="T83" s="438"/>
      <c r="U83" s="438"/>
      <c r="V83" s="438"/>
      <c r="W83" s="449"/>
      <c r="X83" s="473" t="s">
        <v>40</v>
      </c>
      <c r="Y83" s="438"/>
      <c r="Z83" s="438"/>
      <c r="AA83" s="438"/>
      <c r="AB83" s="438"/>
      <c r="AC83" s="438"/>
      <c r="AD83" s="449"/>
      <c r="AE83" s="473" t="s">
        <v>41</v>
      </c>
      <c r="AF83" s="438"/>
      <c r="AG83" s="438"/>
      <c r="AH83" s="438"/>
      <c r="AI83" s="438"/>
      <c r="AJ83" s="438"/>
      <c r="AK83" s="449"/>
      <c r="AL83" s="473" t="s">
        <v>42</v>
      </c>
      <c r="AM83" s="438"/>
      <c r="AN83" s="438"/>
      <c r="AO83" s="438"/>
      <c r="AP83" s="438"/>
      <c r="AQ83" s="438"/>
      <c r="AR83" s="449"/>
      <c r="AS83" s="11"/>
      <c r="BE83"/>
    </row>
    <row r="84" spans="2:57" ht="46.5" customHeight="1">
      <c r="B84" s="10"/>
      <c r="C84" s="517"/>
      <c r="D84" s="518"/>
      <c r="E84" s="518"/>
      <c r="F84" s="518"/>
      <c r="G84" s="518"/>
      <c r="H84" s="518"/>
      <c r="I84" s="519"/>
      <c r="J84" s="517"/>
      <c r="K84" s="518"/>
      <c r="L84" s="518"/>
      <c r="M84" s="518"/>
      <c r="N84" s="518"/>
      <c r="O84" s="518"/>
      <c r="P84" s="519"/>
      <c r="Q84" s="520"/>
      <c r="R84" s="521"/>
      <c r="S84" s="521"/>
      <c r="T84" s="521"/>
      <c r="U84" s="521"/>
      <c r="V84" s="521"/>
      <c r="W84" s="522"/>
      <c r="X84" s="517"/>
      <c r="Y84" s="518"/>
      <c r="Z84" s="518"/>
      <c r="AA84" s="518"/>
      <c r="AB84" s="518"/>
      <c r="AC84" s="518"/>
      <c r="AD84" s="519"/>
      <c r="AE84" s="517"/>
      <c r="AF84" s="518"/>
      <c r="AG84" s="518"/>
      <c r="AH84" s="518"/>
      <c r="AI84" s="518"/>
      <c r="AJ84" s="518"/>
      <c r="AK84" s="519"/>
      <c r="AL84" s="520"/>
      <c r="AM84" s="521"/>
      <c r="AN84" s="521"/>
      <c r="AO84" s="521"/>
      <c r="AP84" s="521"/>
      <c r="AQ84" s="521"/>
      <c r="AR84" s="522"/>
      <c r="AS84" s="8"/>
      <c r="BE84"/>
    </row>
    <row r="85" spans="2:57" ht="22.5" customHeight="1" thickBot="1">
      <c r="B85" s="12"/>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c r="AC85" s="13"/>
      <c r="AD85" s="13"/>
      <c r="AE85" s="13"/>
      <c r="AF85" s="13"/>
      <c r="AG85" s="13"/>
      <c r="AH85" s="13"/>
      <c r="AI85" s="13"/>
      <c r="AJ85" s="13"/>
      <c r="AK85" s="13"/>
      <c r="AL85" s="13"/>
      <c r="AM85" s="13"/>
      <c r="AN85" s="13"/>
      <c r="AO85" s="13"/>
      <c r="AP85" s="13"/>
      <c r="AQ85" s="13"/>
      <c r="AR85" s="13"/>
      <c r="AS85" s="15"/>
      <c r="BE85"/>
    </row>
    <row r="86" spans="2:57">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BE86"/>
    </row>
    <row r="87" spans="2:57">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BE87"/>
    </row>
    <row r="88" spans="2:57">
      <c r="BE88"/>
    </row>
    <row r="89" spans="2:57">
      <c r="BE89"/>
    </row>
    <row r="90" spans="2:57">
      <c r="C90" s="7"/>
      <c r="BE90"/>
    </row>
    <row r="91" spans="2:57">
      <c r="C91" s="7"/>
      <c r="BE91"/>
    </row>
    <row r="92" spans="2:57">
      <c r="C92" s="7"/>
      <c r="BE92"/>
    </row>
    <row r="93" spans="2:57">
      <c r="C93" s="7"/>
      <c r="BE93"/>
    </row>
    <row r="94" spans="2:57">
      <c r="BE94"/>
    </row>
    <row r="95" spans="2:57">
      <c r="BE95"/>
    </row>
    <row r="96" spans="2:57">
      <c r="BE96"/>
    </row>
    <row r="97" spans="57:57">
      <c r="BE97"/>
    </row>
    <row r="98" spans="57:57">
      <c r="BE98"/>
    </row>
  </sheetData>
  <sheetProtection sheet="1" objects="1" scenarios="1" selectLockedCells="1" autoFilter="0"/>
  <mergeCells count="438">
    <mergeCell ref="C84:I84"/>
    <mergeCell ref="J84:P84"/>
    <mergeCell ref="Q84:W84"/>
    <mergeCell ref="X84:AD84"/>
    <mergeCell ref="AE84:AK84"/>
    <mergeCell ref="AL84:AR84"/>
    <mergeCell ref="B80:AS80"/>
    <mergeCell ref="C82:W82"/>
    <mergeCell ref="X82:AR82"/>
    <mergeCell ref="C83:I83"/>
    <mergeCell ref="J83:P83"/>
    <mergeCell ref="Q83:W83"/>
    <mergeCell ref="X83:AD83"/>
    <mergeCell ref="AE83:AK83"/>
    <mergeCell ref="AL83:AR83"/>
    <mergeCell ref="B78:E78"/>
    <mergeCell ref="F78:U78"/>
    <mergeCell ref="V78:X78"/>
    <mergeCell ref="Y78:AA78"/>
    <mergeCell ref="AB78:AS78"/>
    <mergeCell ref="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B72:E72"/>
    <mergeCell ref="F72:U72"/>
    <mergeCell ref="V72:X72"/>
    <mergeCell ref="Y72:AA72"/>
    <mergeCell ref="AB72:AS72"/>
    <mergeCell ref="B73:E73"/>
    <mergeCell ref="F73:U73"/>
    <mergeCell ref="V73:X73"/>
    <mergeCell ref="Y73:AA73"/>
    <mergeCell ref="AB73:AS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Y23:AB23"/>
    <mergeCell ref="B22:C23"/>
    <mergeCell ref="D22:P23"/>
    <mergeCell ref="Q22:X23"/>
    <mergeCell ref="Y22:AB22"/>
    <mergeCell ref="AC22:AF23"/>
    <mergeCell ref="AG22:AJ23"/>
    <mergeCell ref="AK20:AN21"/>
    <mergeCell ref="AO20:AP21"/>
    <mergeCell ref="AQ20:AQ21"/>
    <mergeCell ref="AR20:AR21"/>
    <mergeCell ref="AS20:AS21"/>
    <mergeCell ref="Y21:AB21"/>
    <mergeCell ref="B20:C21"/>
    <mergeCell ref="D20:P21"/>
    <mergeCell ref="Q20:X21"/>
    <mergeCell ref="Y20:AB20"/>
    <mergeCell ref="AC20:AF21"/>
    <mergeCell ref="AG20:AJ21"/>
    <mergeCell ref="AK18:AN19"/>
    <mergeCell ref="AO18:AP19"/>
    <mergeCell ref="AQ18:AQ19"/>
    <mergeCell ref="AR18:AR19"/>
    <mergeCell ref="AS18:AS19"/>
    <mergeCell ref="Y19:AB19"/>
    <mergeCell ref="B18:C19"/>
    <mergeCell ref="D18:P19"/>
    <mergeCell ref="Q18:X19"/>
    <mergeCell ref="Y18:AB18"/>
    <mergeCell ref="AC18:AF19"/>
    <mergeCell ref="AG18:AJ19"/>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s>
  <conditionalFormatting sqref="AF11">
    <cfRule type="expression" dxfId="1395" priority="5">
      <formula>$V11="y"</formula>
    </cfRule>
    <cfRule type="expression" dxfId="1394" priority="6">
      <formula>$T11="y"</formula>
    </cfRule>
  </conditionalFormatting>
  <conditionalFormatting sqref="AF7">
    <cfRule type="expression" dxfId="1393" priority="9">
      <formula>$V7="y"</formula>
    </cfRule>
    <cfRule type="expression" dxfId="1392" priority="10">
      <formula>$T7="y"</formula>
    </cfRule>
  </conditionalFormatting>
  <conditionalFormatting sqref="AF9">
    <cfRule type="expression" dxfId="1391" priority="7">
      <formula>$V9="y"</formula>
    </cfRule>
    <cfRule type="expression" dxfId="1390" priority="8">
      <formula>$T9="y"</formula>
    </cfRule>
  </conditionalFormatting>
  <conditionalFormatting sqref="Y14:AB19 Y22:AB71">
    <cfRule type="expression" dxfId="1389" priority="4">
      <formula>OR(ISNUMBER(SEARCH("Hold Point",Y14)),ISNUMBER(SEARCH("Witness Point",Y14)))</formula>
    </cfRule>
  </conditionalFormatting>
  <conditionalFormatting sqref="AK14:AN19 AK22:AN71">
    <cfRule type="expression" dxfId="1388" priority="3">
      <formula>OR(Y14="Check Item",Y14="Milestone")</formula>
    </cfRule>
  </conditionalFormatting>
  <conditionalFormatting sqref="Y20:AB21">
    <cfRule type="expression" dxfId="1387" priority="2">
      <formula>OR(ISNUMBER(SEARCH("Hold Point",Y20)),ISNUMBER(SEARCH("Witness Point",Y20)))</formula>
    </cfRule>
  </conditionalFormatting>
  <conditionalFormatting sqref="AK20:AN21">
    <cfRule type="expression" dxfId="1386" priority="1">
      <formula>OR(Y20="Check Item",Y20="Milestone")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63">
    <pageSetUpPr fitToPage="1"/>
  </sheetPr>
  <dimension ref="A1:BR100"/>
  <sheetViews>
    <sheetView topLeftCell="A3" zoomScale="85" zoomScaleNormal="85" workbookViewId="0">
      <selection activeCell="B75" sqref="B75:E75"/>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Concrete Masonry Retaining Walls</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Concrete Masonry Retaining Walls</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441" t="s">
        <v>28</v>
      </c>
      <c r="AK4" s="442"/>
      <c r="AL4" s="442"/>
      <c r="AM4" s="442"/>
      <c r="AN4" s="442"/>
      <c r="AO4" s="442"/>
      <c r="AP4" s="442"/>
      <c r="AQ4" s="442"/>
      <c r="AR4" s="442"/>
      <c r="AS4" s="564"/>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e">
        <f>'Lot Register'!#REF!</f>
        <v>#REF!</v>
      </c>
      <c r="AG5" s="460"/>
      <c r="AH5" s="460"/>
      <c r="AI5" s="461"/>
      <c r="AJ5" s="533"/>
      <c r="AK5" s="534"/>
      <c r="AL5" s="534"/>
      <c r="AM5" s="534"/>
      <c r="AN5" s="534"/>
      <c r="AO5" s="534"/>
      <c r="AP5" s="534"/>
      <c r="AQ5" s="534"/>
      <c r="AR5" s="534"/>
      <c r="AS5" s="565"/>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533"/>
      <c r="AK6" s="534"/>
      <c r="AL6" s="534"/>
      <c r="AM6" s="534"/>
      <c r="AN6" s="534"/>
      <c r="AO6" s="534"/>
      <c r="AP6" s="534"/>
      <c r="AQ6" s="534"/>
      <c r="AR6" s="534"/>
      <c r="AS6" s="565"/>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Register'!$I$2), "", 'Lot Register'!$I$2)</f>
        <v>0</v>
      </c>
      <c r="AG7" s="469"/>
      <c r="AH7" s="469"/>
      <c r="AI7" s="470"/>
      <c r="AJ7" s="533"/>
      <c r="AK7" s="534"/>
      <c r="AL7" s="534"/>
      <c r="AM7" s="534"/>
      <c r="AN7" s="534"/>
      <c r="AO7" s="534"/>
      <c r="AP7" s="534"/>
      <c r="AQ7" s="534"/>
      <c r="AR7" s="534"/>
      <c r="AS7" s="565"/>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t="s">
        <v>998</v>
      </c>
      <c r="AK8" s="574"/>
      <c r="AL8" s="574"/>
      <c r="AM8" s="574"/>
      <c r="AN8" s="566" t="s">
        <v>104</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Register'!$J$2), "", 'Lot Register'!$J$2)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t="e">
        <f>IF(ISBLANK('Lot Register'!#REF!), "", 'Lot Register'!#REF!)</f>
        <v>#REF!</v>
      </c>
      <c r="AE10" s="449"/>
      <c r="AF10" s="451" t="s">
        <v>30</v>
      </c>
      <c r="AG10" s="451"/>
      <c r="AH10" s="451"/>
      <c r="AI10" s="452"/>
      <c r="AJ10" s="573"/>
      <c r="AK10" s="574"/>
      <c r="AL10" s="574"/>
      <c r="AM10" s="574"/>
      <c r="AN10" s="566"/>
      <c r="AO10" s="566"/>
      <c r="AP10" s="566"/>
      <c r="AQ10" s="566"/>
      <c r="AR10" s="566"/>
      <c r="AS10" s="567"/>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Register'!$K$2), "", 'Lot Register'!$K$2)</f>
        <v>45343</v>
      </c>
      <c r="AG11" s="496"/>
      <c r="AH11" s="496"/>
      <c r="AI11" s="497"/>
      <c r="AJ11" s="575"/>
      <c r="AK11" s="576"/>
      <c r="AL11" s="576"/>
      <c r="AM11" s="576"/>
      <c r="AN11" s="381"/>
      <c r="AO11" s="381"/>
      <c r="AP11" s="381"/>
      <c r="AQ11" s="381"/>
      <c r="AR11" s="381"/>
      <c r="AS11" s="568"/>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t="s">
        <v>39</v>
      </c>
      <c r="AH13" s="439"/>
      <c r="AI13" s="439"/>
      <c r="AJ13" s="439"/>
      <c r="AK13" s="439" t="s">
        <v>27</v>
      </c>
      <c r="AL13" s="439"/>
      <c r="AM13" s="439"/>
      <c r="AN13" s="439"/>
      <c r="AO13" s="571"/>
      <c r="AP13" s="571"/>
      <c r="AQ13" s="571"/>
      <c r="AR13" s="571"/>
      <c r="AS13" s="572"/>
      <c r="BE13"/>
    </row>
    <row r="14" spans="1:70" ht="22.5" customHeight="1">
      <c r="B14" s="726">
        <v>1</v>
      </c>
      <c r="C14" s="727"/>
      <c r="D14" s="498" t="s">
        <v>997</v>
      </c>
      <c r="E14" s="499"/>
      <c r="F14" s="499"/>
      <c r="G14" s="499"/>
      <c r="H14" s="499"/>
      <c r="I14" s="499"/>
      <c r="J14" s="499"/>
      <c r="K14" s="499"/>
      <c r="L14" s="499"/>
      <c r="M14" s="499"/>
      <c r="N14" s="499"/>
      <c r="O14" s="499"/>
      <c r="P14" s="500"/>
      <c r="Q14" s="729" t="s">
        <v>91</v>
      </c>
      <c r="R14" s="730"/>
      <c r="S14" s="730"/>
      <c r="T14" s="730"/>
      <c r="U14" s="730"/>
      <c r="V14" s="730"/>
      <c r="W14" s="730"/>
      <c r="X14" s="731"/>
      <c r="Y14" s="498" t="s">
        <v>85</v>
      </c>
      <c r="Z14" s="499"/>
      <c r="AA14" s="499"/>
      <c r="AB14" s="500"/>
      <c r="AC14" s="498"/>
      <c r="AD14" s="499"/>
      <c r="AE14" s="499"/>
      <c r="AF14" s="500"/>
      <c r="AG14" s="498"/>
      <c r="AH14" s="499"/>
      <c r="AI14" s="499"/>
      <c r="AJ14" s="500"/>
      <c r="AK14" s="498"/>
      <c r="AL14" s="499"/>
      <c r="AM14" s="499"/>
      <c r="AN14" s="500"/>
      <c r="AO14" s="527"/>
      <c r="AP14" s="541"/>
      <c r="AQ14" s="732"/>
      <c r="AR14" s="733"/>
      <c r="AS14" s="734"/>
      <c r="BE14"/>
    </row>
    <row r="15" spans="1:70" ht="33.75" customHeight="1">
      <c r="B15" s="728"/>
      <c r="C15" s="492"/>
      <c r="D15" s="388"/>
      <c r="E15" s="386"/>
      <c r="F15" s="386"/>
      <c r="G15" s="386"/>
      <c r="H15" s="386"/>
      <c r="I15" s="386"/>
      <c r="J15" s="386"/>
      <c r="K15" s="386"/>
      <c r="L15" s="386"/>
      <c r="M15" s="386"/>
      <c r="N15" s="386"/>
      <c r="O15" s="386"/>
      <c r="P15" s="387"/>
      <c r="Q15" s="719"/>
      <c r="R15" s="720"/>
      <c r="S15" s="720"/>
      <c r="T15" s="720"/>
      <c r="U15" s="720"/>
      <c r="V15" s="720"/>
      <c r="W15" s="720"/>
      <c r="X15" s="721"/>
      <c r="Y15" s="388" t="s">
        <v>986</v>
      </c>
      <c r="Z15" s="386"/>
      <c r="AA15" s="386"/>
      <c r="AB15" s="387"/>
      <c r="AC15" s="388"/>
      <c r="AD15" s="386"/>
      <c r="AE15" s="386"/>
      <c r="AF15" s="387"/>
      <c r="AG15" s="388"/>
      <c r="AH15" s="386"/>
      <c r="AI15" s="386"/>
      <c r="AJ15" s="387"/>
      <c r="AK15" s="388"/>
      <c r="AL15" s="386"/>
      <c r="AM15" s="386"/>
      <c r="AN15" s="387"/>
      <c r="AO15" s="548"/>
      <c r="AP15" s="722"/>
      <c r="AQ15" s="723"/>
      <c r="AR15" s="724"/>
      <c r="AS15" s="725"/>
      <c r="BE15"/>
    </row>
    <row r="16" spans="1:70" ht="22.5" customHeight="1">
      <c r="B16" s="592">
        <v>2</v>
      </c>
      <c r="C16" s="532"/>
      <c r="D16" s="406" t="s">
        <v>1009</v>
      </c>
      <c r="E16" s="407"/>
      <c r="F16" s="407"/>
      <c r="G16" s="407"/>
      <c r="H16" s="407"/>
      <c r="I16" s="407"/>
      <c r="J16" s="407"/>
      <c r="K16" s="407"/>
      <c r="L16" s="407"/>
      <c r="M16" s="407"/>
      <c r="N16" s="407"/>
      <c r="O16" s="407"/>
      <c r="P16" s="408"/>
      <c r="Q16" s="603" t="s">
        <v>1019</v>
      </c>
      <c r="R16" s="604"/>
      <c r="S16" s="604"/>
      <c r="T16" s="604"/>
      <c r="U16" s="604"/>
      <c r="V16" s="604"/>
      <c r="W16" s="604"/>
      <c r="X16" s="605"/>
      <c r="Y16" s="406" t="s">
        <v>24</v>
      </c>
      <c r="Z16" s="407"/>
      <c r="AA16" s="407"/>
      <c r="AB16" s="408"/>
      <c r="AC16" s="406"/>
      <c r="AD16" s="407"/>
      <c r="AE16" s="407"/>
      <c r="AF16" s="408"/>
      <c r="AG16" s="406"/>
      <c r="AH16" s="407"/>
      <c r="AI16" s="407"/>
      <c r="AJ16" s="408"/>
      <c r="AK16" s="406"/>
      <c r="AL16" s="407"/>
      <c r="AM16" s="407"/>
      <c r="AN16" s="408"/>
      <c r="AO16" s="542"/>
      <c r="AP16" s="554"/>
      <c r="AQ16" s="586"/>
      <c r="AR16" s="588"/>
      <c r="AS16" s="590"/>
      <c r="BE16"/>
    </row>
    <row r="17" spans="2:57" ht="29.25" customHeight="1">
      <c r="B17" s="592"/>
      <c r="C17" s="532"/>
      <c r="D17" s="412"/>
      <c r="E17" s="413"/>
      <c r="F17" s="413"/>
      <c r="G17" s="413"/>
      <c r="H17" s="413"/>
      <c r="I17" s="413"/>
      <c r="J17" s="413"/>
      <c r="K17" s="413"/>
      <c r="L17" s="413"/>
      <c r="M17" s="413"/>
      <c r="N17" s="413"/>
      <c r="O17" s="413"/>
      <c r="P17" s="414"/>
      <c r="Q17" s="600"/>
      <c r="R17" s="601"/>
      <c r="S17" s="601"/>
      <c r="T17" s="601"/>
      <c r="U17" s="601"/>
      <c r="V17" s="601"/>
      <c r="W17" s="601"/>
      <c r="X17" s="602"/>
      <c r="Y17" s="412" t="s">
        <v>1002</v>
      </c>
      <c r="Z17" s="413"/>
      <c r="AA17" s="413"/>
      <c r="AB17" s="414"/>
      <c r="AC17" s="412"/>
      <c r="AD17" s="413"/>
      <c r="AE17" s="413"/>
      <c r="AF17" s="414"/>
      <c r="AG17" s="412"/>
      <c r="AH17" s="413"/>
      <c r="AI17" s="413"/>
      <c r="AJ17" s="414"/>
      <c r="AK17" s="412"/>
      <c r="AL17" s="413"/>
      <c r="AM17" s="413"/>
      <c r="AN17" s="414"/>
      <c r="AO17" s="545"/>
      <c r="AP17" s="556"/>
      <c r="AQ17" s="587"/>
      <c r="AR17" s="589"/>
      <c r="AS17" s="591"/>
      <c r="BE17"/>
    </row>
    <row r="18" spans="2:57" ht="22.5" customHeight="1">
      <c r="B18" s="592">
        <v>3</v>
      </c>
      <c r="C18" s="532"/>
      <c r="D18" s="406" t="s">
        <v>999</v>
      </c>
      <c r="E18" s="407"/>
      <c r="F18" s="407"/>
      <c r="G18" s="407"/>
      <c r="H18" s="407"/>
      <c r="I18" s="407"/>
      <c r="J18" s="407"/>
      <c r="K18" s="407"/>
      <c r="L18" s="407"/>
      <c r="M18" s="407"/>
      <c r="N18" s="407"/>
      <c r="O18" s="407"/>
      <c r="P18" s="408"/>
      <c r="Q18" s="603" t="s">
        <v>1019</v>
      </c>
      <c r="R18" s="604"/>
      <c r="S18" s="604"/>
      <c r="T18" s="604"/>
      <c r="U18" s="604"/>
      <c r="V18" s="604"/>
      <c r="W18" s="604"/>
      <c r="X18" s="605"/>
      <c r="Y18" s="406" t="s">
        <v>24</v>
      </c>
      <c r="Z18" s="407"/>
      <c r="AA18" s="407"/>
      <c r="AB18" s="408"/>
      <c r="AC18" s="406"/>
      <c r="AD18" s="407"/>
      <c r="AE18" s="407"/>
      <c r="AF18" s="408"/>
      <c r="AG18" s="406"/>
      <c r="AH18" s="407"/>
      <c r="AI18" s="407"/>
      <c r="AJ18" s="408"/>
      <c r="AK18" s="406"/>
      <c r="AL18" s="407"/>
      <c r="AM18" s="407"/>
      <c r="AN18" s="408"/>
      <c r="AO18" s="542"/>
      <c r="AP18" s="554"/>
      <c r="AQ18" s="586"/>
      <c r="AR18" s="588"/>
      <c r="AS18" s="590"/>
      <c r="BE18"/>
    </row>
    <row r="19" spans="2:57" ht="31.5" customHeight="1">
      <c r="B19" s="592"/>
      <c r="C19" s="532"/>
      <c r="D19" s="412"/>
      <c r="E19" s="413"/>
      <c r="F19" s="413"/>
      <c r="G19" s="413"/>
      <c r="H19" s="413"/>
      <c r="I19" s="413"/>
      <c r="J19" s="413"/>
      <c r="K19" s="413"/>
      <c r="L19" s="413"/>
      <c r="M19" s="413"/>
      <c r="N19" s="413"/>
      <c r="O19" s="413"/>
      <c r="P19" s="414"/>
      <c r="Q19" s="600"/>
      <c r="R19" s="601"/>
      <c r="S19" s="601"/>
      <c r="T19" s="601"/>
      <c r="U19" s="601"/>
      <c r="V19" s="601"/>
      <c r="W19" s="601"/>
      <c r="X19" s="602"/>
      <c r="Y19" s="412" t="s">
        <v>1000</v>
      </c>
      <c r="Z19" s="413"/>
      <c r="AA19" s="413"/>
      <c r="AB19" s="414"/>
      <c r="AC19" s="412"/>
      <c r="AD19" s="413"/>
      <c r="AE19" s="413"/>
      <c r="AF19" s="414"/>
      <c r="AG19" s="412"/>
      <c r="AH19" s="413"/>
      <c r="AI19" s="413"/>
      <c r="AJ19" s="414"/>
      <c r="AK19" s="412"/>
      <c r="AL19" s="413"/>
      <c r="AM19" s="413"/>
      <c r="AN19" s="414"/>
      <c r="AO19" s="545"/>
      <c r="AP19" s="556"/>
      <c r="AQ19" s="587"/>
      <c r="AR19" s="589"/>
      <c r="AS19" s="591"/>
      <c r="BE19"/>
    </row>
    <row r="20" spans="2:57" ht="22.5" customHeight="1">
      <c r="B20" s="592">
        <v>4</v>
      </c>
      <c r="C20" s="532"/>
      <c r="D20" s="388" t="s">
        <v>1010</v>
      </c>
      <c r="E20" s="386"/>
      <c r="F20" s="386"/>
      <c r="G20" s="386"/>
      <c r="H20" s="386"/>
      <c r="I20" s="386"/>
      <c r="J20" s="386"/>
      <c r="K20" s="386"/>
      <c r="L20" s="386"/>
      <c r="M20" s="386"/>
      <c r="N20" s="386"/>
      <c r="O20" s="386"/>
      <c r="P20" s="387"/>
      <c r="Q20" s="719" t="s">
        <v>106</v>
      </c>
      <c r="R20" s="720"/>
      <c r="S20" s="720"/>
      <c r="T20" s="720"/>
      <c r="U20" s="720"/>
      <c r="V20" s="720"/>
      <c r="W20" s="720"/>
      <c r="X20" s="721"/>
      <c r="Y20" s="388" t="s">
        <v>24</v>
      </c>
      <c r="Z20" s="386"/>
      <c r="AA20" s="386"/>
      <c r="AB20" s="387"/>
      <c r="AC20" s="388"/>
      <c r="AD20" s="386"/>
      <c r="AE20" s="386"/>
      <c r="AF20" s="387"/>
      <c r="AG20" s="388"/>
      <c r="AH20" s="386"/>
      <c r="AI20" s="386"/>
      <c r="AJ20" s="387"/>
      <c r="AK20" s="388"/>
      <c r="AL20" s="386"/>
      <c r="AM20" s="386"/>
      <c r="AN20" s="387"/>
      <c r="AO20" s="548"/>
      <c r="AP20" s="722"/>
      <c r="AQ20" s="723"/>
      <c r="AR20" s="724"/>
      <c r="AS20" s="725"/>
      <c r="BE20"/>
    </row>
    <row r="21" spans="2:57" ht="49.5" customHeight="1">
      <c r="B21" s="592"/>
      <c r="C21" s="532"/>
      <c r="D21" s="388"/>
      <c r="E21" s="386"/>
      <c r="F21" s="386"/>
      <c r="G21" s="386"/>
      <c r="H21" s="386"/>
      <c r="I21" s="386"/>
      <c r="J21" s="386"/>
      <c r="K21" s="386"/>
      <c r="L21" s="386"/>
      <c r="M21" s="386"/>
      <c r="N21" s="386"/>
      <c r="O21" s="386"/>
      <c r="P21" s="387"/>
      <c r="Q21" s="719"/>
      <c r="R21" s="720"/>
      <c r="S21" s="720"/>
      <c r="T21" s="720"/>
      <c r="U21" s="720"/>
      <c r="V21" s="720"/>
      <c r="W21" s="720"/>
      <c r="X21" s="721"/>
      <c r="Y21" s="388" t="s">
        <v>1014</v>
      </c>
      <c r="Z21" s="386"/>
      <c r="AA21" s="386"/>
      <c r="AB21" s="387"/>
      <c r="AC21" s="388"/>
      <c r="AD21" s="386"/>
      <c r="AE21" s="386"/>
      <c r="AF21" s="387"/>
      <c r="AG21" s="388"/>
      <c r="AH21" s="386"/>
      <c r="AI21" s="386"/>
      <c r="AJ21" s="387"/>
      <c r="AK21" s="388"/>
      <c r="AL21" s="386"/>
      <c r="AM21" s="386"/>
      <c r="AN21" s="387"/>
      <c r="AO21" s="548"/>
      <c r="AP21" s="722"/>
      <c r="AQ21" s="723"/>
      <c r="AR21" s="724"/>
      <c r="AS21" s="725"/>
      <c r="BE21"/>
    </row>
    <row r="22" spans="2:57" ht="22.5" customHeight="1">
      <c r="B22" s="592">
        <v>5</v>
      </c>
      <c r="C22" s="532"/>
      <c r="D22" s="406" t="s">
        <v>1145</v>
      </c>
      <c r="E22" s="407"/>
      <c r="F22" s="407"/>
      <c r="G22" s="407"/>
      <c r="H22" s="407"/>
      <c r="I22" s="407"/>
      <c r="J22" s="407"/>
      <c r="K22" s="407"/>
      <c r="L22" s="407"/>
      <c r="M22" s="407"/>
      <c r="N22" s="407"/>
      <c r="O22" s="407"/>
      <c r="P22" s="408"/>
      <c r="Q22" s="603" t="s">
        <v>91</v>
      </c>
      <c r="R22" s="604"/>
      <c r="S22" s="604"/>
      <c r="T22" s="604"/>
      <c r="U22" s="604"/>
      <c r="V22" s="604"/>
      <c r="W22" s="604"/>
      <c r="X22" s="605"/>
      <c r="Y22" s="406" t="s">
        <v>24</v>
      </c>
      <c r="Z22" s="407"/>
      <c r="AA22" s="407"/>
      <c r="AB22" s="408"/>
      <c r="AC22" s="406"/>
      <c r="AD22" s="407"/>
      <c r="AE22" s="407"/>
      <c r="AF22" s="408"/>
      <c r="AG22" s="406"/>
      <c r="AH22" s="407"/>
      <c r="AI22" s="407"/>
      <c r="AJ22" s="408"/>
      <c r="AK22" s="406"/>
      <c r="AL22" s="407"/>
      <c r="AM22" s="407"/>
      <c r="AN22" s="408"/>
      <c r="AO22" s="542"/>
      <c r="AP22" s="554"/>
      <c r="AQ22" s="586"/>
      <c r="AR22" s="588"/>
      <c r="AS22" s="590"/>
      <c r="BE22"/>
    </row>
    <row r="23" spans="2:57" ht="54.75" customHeight="1">
      <c r="B23" s="592"/>
      <c r="C23" s="532"/>
      <c r="D23" s="412"/>
      <c r="E23" s="413"/>
      <c r="F23" s="413"/>
      <c r="G23" s="413"/>
      <c r="H23" s="413"/>
      <c r="I23" s="413"/>
      <c r="J23" s="413"/>
      <c r="K23" s="413"/>
      <c r="L23" s="413"/>
      <c r="M23" s="413"/>
      <c r="N23" s="413"/>
      <c r="O23" s="413"/>
      <c r="P23" s="414"/>
      <c r="Q23" s="600"/>
      <c r="R23" s="601"/>
      <c r="S23" s="601"/>
      <c r="T23" s="601"/>
      <c r="U23" s="601"/>
      <c r="V23" s="601"/>
      <c r="W23" s="601"/>
      <c r="X23" s="602"/>
      <c r="Y23" s="412" t="s">
        <v>1001</v>
      </c>
      <c r="Z23" s="413"/>
      <c r="AA23" s="413"/>
      <c r="AB23" s="414"/>
      <c r="AC23" s="412"/>
      <c r="AD23" s="413"/>
      <c r="AE23" s="413"/>
      <c r="AF23" s="414"/>
      <c r="AG23" s="412"/>
      <c r="AH23" s="413"/>
      <c r="AI23" s="413"/>
      <c r="AJ23" s="414"/>
      <c r="AK23" s="412"/>
      <c r="AL23" s="413"/>
      <c r="AM23" s="413"/>
      <c r="AN23" s="414"/>
      <c r="AO23" s="545"/>
      <c r="AP23" s="556"/>
      <c r="AQ23" s="587"/>
      <c r="AR23" s="589"/>
      <c r="AS23" s="591"/>
      <c r="BE23"/>
    </row>
    <row r="24" spans="2:57" ht="22.5" customHeight="1">
      <c r="B24" s="592">
        <v>6</v>
      </c>
      <c r="C24" s="532"/>
      <c r="D24" s="406" t="s">
        <v>108</v>
      </c>
      <c r="E24" s="407"/>
      <c r="F24" s="407"/>
      <c r="G24" s="407"/>
      <c r="H24" s="407"/>
      <c r="I24" s="407"/>
      <c r="J24" s="407"/>
      <c r="K24" s="407"/>
      <c r="L24" s="407"/>
      <c r="M24" s="407"/>
      <c r="N24" s="407"/>
      <c r="O24" s="407"/>
      <c r="P24" s="408"/>
      <c r="Q24" s="603" t="s">
        <v>109</v>
      </c>
      <c r="R24" s="604"/>
      <c r="S24" s="604"/>
      <c r="T24" s="604"/>
      <c r="U24" s="604"/>
      <c r="V24" s="604"/>
      <c r="W24" s="604"/>
      <c r="X24" s="605"/>
      <c r="Y24" s="406" t="s">
        <v>24</v>
      </c>
      <c r="Z24" s="407"/>
      <c r="AA24" s="407"/>
      <c r="AB24" s="408"/>
      <c r="AC24" s="406"/>
      <c r="AD24" s="407"/>
      <c r="AE24" s="407"/>
      <c r="AF24" s="408"/>
      <c r="AG24" s="406"/>
      <c r="AH24" s="407"/>
      <c r="AI24" s="407"/>
      <c r="AJ24" s="408"/>
      <c r="AK24" s="406"/>
      <c r="AL24" s="407"/>
      <c r="AM24" s="407"/>
      <c r="AN24" s="408"/>
      <c r="AO24" s="542"/>
      <c r="AP24" s="554"/>
      <c r="AQ24" s="586"/>
      <c r="AR24" s="588"/>
      <c r="AS24" s="590"/>
      <c r="BE24"/>
    </row>
    <row r="25" spans="2:57" ht="39.75" customHeight="1">
      <c r="B25" s="592"/>
      <c r="C25" s="532"/>
      <c r="D25" s="412"/>
      <c r="E25" s="413"/>
      <c r="F25" s="413"/>
      <c r="G25" s="413"/>
      <c r="H25" s="413"/>
      <c r="I25" s="413"/>
      <c r="J25" s="413"/>
      <c r="K25" s="413"/>
      <c r="L25" s="413"/>
      <c r="M25" s="413"/>
      <c r="N25" s="413"/>
      <c r="O25" s="413"/>
      <c r="P25" s="414"/>
      <c r="Q25" s="600"/>
      <c r="R25" s="601"/>
      <c r="S25" s="601"/>
      <c r="T25" s="601"/>
      <c r="U25" s="601"/>
      <c r="V25" s="601"/>
      <c r="W25" s="601"/>
      <c r="X25" s="602"/>
      <c r="Y25" s="412" t="s">
        <v>1014</v>
      </c>
      <c r="Z25" s="413"/>
      <c r="AA25" s="413"/>
      <c r="AB25" s="414"/>
      <c r="AC25" s="412"/>
      <c r="AD25" s="413"/>
      <c r="AE25" s="413"/>
      <c r="AF25" s="414"/>
      <c r="AG25" s="412"/>
      <c r="AH25" s="413"/>
      <c r="AI25" s="413"/>
      <c r="AJ25" s="414"/>
      <c r="AK25" s="412"/>
      <c r="AL25" s="413"/>
      <c r="AM25" s="413"/>
      <c r="AN25" s="414"/>
      <c r="AO25" s="545"/>
      <c r="AP25" s="556"/>
      <c r="AQ25" s="587"/>
      <c r="AR25" s="589"/>
      <c r="AS25" s="591"/>
      <c r="BE25"/>
    </row>
    <row r="26" spans="2:57" ht="22.5" customHeight="1">
      <c r="B26" s="592">
        <v>7</v>
      </c>
      <c r="C26" s="532"/>
      <c r="D26" s="406" t="s">
        <v>1013</v>
      </c>
      <c r="E26" s="407"/>
      <c r="F26" s="407"/>
      <c r="G26" s="407"/>
      <c r="H26" s="407"/>
      <c r="I26" s="407"/>
      <c r="J26" s="407"/>
      <c r="K26" s="407"/>
      <c r="L26" s="407"/>
      <c r="M26" s="407"/>
      <c r="N26" s="407"/>
      <c r="O26" s="407"/>
      <c r="P26" s="408"/>
      <c r="Q26" s="603" t="s">
        <v>91</v>
      </c>
      <c r="R26" s="604"/>
      <c r="S26" s="604"/>
      <c r="T26" s="604"/>
      <c r="U26" s="604"/>
      <c r="V26" s="604"/>
      <c r="W26" s="604"/>
      <c r="X26" s="605"/>
      <c r="Y26" s="406" t="s">
        <v>24</v>
      </c>
      <c r="Z26" s="407"/>
      <c r="AA26" s="407"/>
      <c r="AB26" s="408"/>
      <c r="AC26" s="406"/>
      <c r="AD26" s="407"/>
      <c r="AE26" s="407"/>
      <c r="AF26" s="408"/>
      <c r="AG26" s="406"/>
      <c r="AH26" s="407"/>
      <c r="AI26" s="407"/>
      <c r="AJ26" s="408"/>
      <c r="AK26" s="406"/>
      <c r="AL26" s="407"/>
      <c r="AM26" s="407"/>
      <c r="AN26" s="408"/>
      <c r="AO26" s="542"/>
      <c r="AP26" s="554"/>
      <c r="AQ26" s="586"/>
      <c r="AR26" s="588"/>
      <c r="AS26" s="590"/>
      <c r="BE26"/>
    </row>
    <row r="27" spans="2:57" ht="44.25" customHeight="1">
      <c r="B27" s="592"/>
      <c r="C27" s="532"/>
      <c r="D27" s="412"/>
      <c r="E27" s="413"/>
      <c r="F27" s="413"/>
      <c r="G27" s="413"/>
      <c r="H27" s="413"/>
      <c r="I27" s="413"/>
      <c r="J27" s="413"/>
      <c r="K27" s="413"/>
      <c r="L27" s="413"/>
      <c r="M27" s="413"/>
      <c r="N27" s="413"/>
      <c r="O27" s="413"/>
      <c r="P27" s="414"/>
      <c r="Q27" s="600"/>
      <c r="R27" s="601"/>
      <c r="S27" s="601"/>
      <c r="T27" s="601"/>
      <c r="U27" s="601"/>
      <c r="V27" s="601"/>
      <c r="W27" s="601"/>
      <c r="X27" s="602"/>
      <c r="Y27" s="412" t="s">
        <v>1012</v>
      </c>
      <c r="Z27" s="413"/>
      <c r="AA27" s="413"/>
      <c r="AB27" s="414"/>
      <c r="AC27" s="412"/>
      <c r="AD27" s="413"/>
      <c r="AE27" s="413"/>
      <c r="AF27" s="414"/>
      <c r="AG27" s="412"/>
      <c r="AH27" s="413"/>
      <c r="AI27" s="413"/>
      <c r="AJ27" s="414"/>
      <c r="AK27" s="412"/>
      <c r="AL27" s="413"/>
      <c r="AM27" s="413"/>
      <c r="AN27" s="414"/>
      <c r="AO27" s="545"/>
      <c r="AP27" s="556"/>
      <c r="AQ27" s="587"/>
      <c r="AR27" s="589"/>
      <c r="AS27" s="591"/>
      <c r="BE27"/>
    </row>
    <row r="28" spans="2:57" ht="22.5" customHeight="1">
      <c r="B28" s="592">
        <v>8</v>
      </c>
      <c r="C28" s="532"/>
      <c r="D28" s="406" t="s">
        <v>112</v>
      </c>
      <c r="E28" s="407"/>
      <c r="F28" s="407"/>
      <c r="G28" s="407"/>
      <c r="H28" s="407"/>
      <c r="I28" s="407"/>
      <c r="J28" s="407"/>
      <c r="K28" s="407"/>
      <c r="L28" s="407"/>
      <c r="M28" s="407"/>
      <c r="N28" s="407"/>
      <c r="O28" s="407"/>
      <c r="P28" s="408"/>
      <c r="Q28" s="603" t="s">
        <v>113</v>
      </c>
      <c r="R28" s="604"/>
      <c r="S28" s="604"/>
      <c r="T28" s="604"/>
      <c r="U28" s="604"/>
      <c r="V28" s="604"/>
      <c r="W28" s="604"/>
      <c r="X28" s="605"/>
      <c r="Y28" s="406" t="s">
        <v>24</v>
      </c>
      <c r="Z28" s="407"/>
      <c r="AA28" s="407"/>
      <c r="AB28" s="408"/>
      <c r="AC28" s="406"/>
      <c r="AD28" s="407"/>
      <c r="AE28" s="407"/>
      <c r="AF28" s="408"/>
      <c r="AG28" s="406"/>
      <c r="AH28" s="407"/>
      <c r="AI28" s="407"/>
      <c r="AJ28" s="408"/>
      <c r="AK28" s="406"/>
      <c r="AL28" s="407"/>
      <c r="AM28" s="407"/>
      <c r="AN28" s="408"/>
      <c r="AO28" s="542"/>
      <c r="AP28" s="554"/>
      <c r="AQ28" s="586"/>
      <c r="AR28" s="588"/>
      <c r="AS28" s="590"/>
      <c r="BE28"/>
    </row>
    <row r="29" spans="2:57" ht="36.75" customHeight="1">
      <c r="B29" s="592"/>
      <c r="C29" s="532"/>
      <c r="D29" s="412"/>
      <c r="E29" s="413"/>
      <c r="F29" s="413"/>
      <c r="G29" s="413"/>
      <c r="H29" s="413"/>
      <c r="I29" s="413"/>
      <c r="J29" s="413"/>
      <c r="K29" s="413"/>
      <c r="L29" s="413"/>
      <c r="M29" s="413"/>
      <c r="N29" s="413"/>
      <c r="O29" s="413"/>
      <c r="P29" s="414"/>
      <c r="Q29" s="600"/>
      <c r="R29" s="601"/>
      <c r="S29" s="601"/>
      <c r="T29" s="601"/>
      <c r="U29" s="601"/>
      <c r="V29" s="601"/>
      <c r="W29" s="601"/>
      <c r="X29" s="602"/>
      <c r="Y29" s="412" t="s">
        <v>1015</v>
      </c>
      <c r="Z29" s="413"/>
      <c r="AA29" s="413"/>
      <c r="AB29" s="414"/>
      <c r="AC29" s="412"/>
      <c r="AD29" s="413"/>
      <c r="AE29" s="413"/>
      <c r="AF29" s="414"/>
      <c r="AG29" s="412"/>
      <c r="AH29" s="413"/>
      <c r="AI29" s="413"/>
      <c r="AJ29" s="414"/>
      <c r="AK29" s="412"/>
      <c r="AL29" s="413"/>
      <c r="AM29" s="413"/>
      <c r="AN29" s="414"/>
      <c r="AO29" s="545"/>
      <c r="AP29" s="556"/>
      <c r="AQ29" s="587"/>
      <c r="AR29" s="589"/>
      <c r="AS29" s="591"/>
      <c r="BE29"/>
    </row>
    <row r="30" spans="2:57" ht="22.5" customHeight="1">
      <c r="B30" s="592">
        <v>9</v>
      </c>
      <c r="C30" s="532"/>
      <c r="D30" s="406" t="s">
        <v>115</v>
      </c>
      <c r="E30" s="407"/>
      <c r="F30" s="407"/>
      <c r="G30" s="407"/>
      <c r="H30" s="407"/>
      <c r="I30" s="407"/>
      <c r="J30" s="407"/>
      <c r="K30" s="407"/>
      <c r="L30" s="407"/>
      <c r="M30" s="407"/>
      <c r="N30" s="407"/>
      <c r="O30" s="407"/>
      <c r="P30" s="408"/>
      <c r="Q30" s="603" t="s">
        <v>116</v>
      </c>
      <c r="R30" s="604"/>
      <c r="S30" s="604"/>
      <c r="T30" s="604"/>
      <c r="U30" s="604"/>
      <c r="V30" s="604"/>
      <c r="W30" s="604"/>
      <c r="X30" s="605"/>
      <c r="Y30" s="406" t="s">
        <v>24</v>
      </c>
      <c r="Z30" s="407"/>
      <c r="AA30" s="407"/>
      <c r="AB30" s="408"/>
      <c r="AC30" s="406"/>
      <c r="AD30" s="407"/>
      <c r="AE30" s="407"/>
      <c r="AF30" s="408"/>
      <c r="AG30" s="406"/>
      <c r="AH30" s="407"/>
      <c r="AI30" s="407"/>
      <c r="AJ30" s="408"/>
      <c r="AK30" s="406"/>
      <c r="AL30" s="407"/>
      <c r="AM30" s="407"/>
      <c r="AN30" s="408"/>
      <c r="AO30" s="542"/>
      <c r="AP30" s="554"/>
      <c r="AQ30" s="586"/>
      <c r="AR30" s="588"/>
      <c r="AS30" s="590"/>
      <c r="BE30"/>
    </row>
    <row r="31" spans="2:57" ht="31.5" customHeight="1">
      <c r="B31" s="592"/>
      <c r="C31" s="532"/>
      <c r="D31" s="412"/>
      <c r="E31" s="413"/>
      <c r="F31" s="413"/>
      <c r="G31" s="413"/>
      <c r="H31" s="413"/>
      <c r="I31" s="413"/>
      <c r="J31" s="413"/>
      <c r="K31" s="413"/>
      <c r="L31" s="413"/>
      <c r="M31" s="413"/>
      <c r="N31" s="413"/>
      <c r="O31" s="413"/>
      <c r="P31" s="414"/>
      <c r="Q31" s="600"/>
      <c r="R31" s="601"/>
      <c r="S31" s="601"/>
      <c r="T31" s="601"/>
      <c r="U31" s="601"/>
      <c r="V31" s="601"/>
      <c r="W31" s="601"/>
      <c r="X31" s="602"/>
      <c r="Y31" s="412" t="s">
        <v>1015</v>
      </c>
      <c r="Z31" s="413"/>
      <c r="AA31" s="413"/>
      <c r="AB31" s="414"/>
      <c r="AC31" s="412"/>
      <c r="AD31" s="413"/>
      <c r="AE31" s="413"/>
      <c r="AF31" s="414"/>
      <c r="AG31" s="412"/>
      <c r="AH31" s="413"/>
      <c r="AI31" s="413"/>
      <c r="AJ31" s="414"/>
      <c r="AK31" s="412"/>
      <c r="AL31" s="413"/>
      <c r="AM31" s="413"/>
      <c r="AN31" s="414"/>
      <c r="AO31" s="545"/>
      <c r="AP31" s="556"/>
      <c r="AQ31" s="587"/>
      <c r="AR31" s="589"/>
      <c r="AS31" s="591"/>
      <c r="BE31"/>
    </row>
    <row r="32" spans="2:57" ht="22.5" customHeight="1">
      <c r="B32" s="592">
        <v>10</v>
      </c>
      <c r="C32" s="532"/>
      <c r="D32" s="406" t="s">
        <v>1003</v>
      </c>
      <c r="E32" s="407"/>
      <c r="F32" s="407"/>
      <c r="G32" s="407"/>
      <c r="H32" s="407"/>
      <c r="I32" s="407"/>
      <c r="J32" s="407"/>
      <c r="K32" s="407"/>
      <c r="L32" s="407"/>
      <c r="M32" s="407"/>
      <c r="N32" s="407"/>
      <c r="O32" s="407"/>
      <c r="P32" s="408"/>
      <c r="Q32" s="409" t="s">
        <v>91</v>
      </c>
      <c r="R32" s="410"/>
      <c r="S32" s="410"/>
      <c r="T32" s="410"/>
      <c r="U32" s="410"/>
      <c r="V32" s="410"/>
      <c r="W32" s="410"/>
      <c r="X32" s="411"/>
      <c r="Y32" s="406" t="s">
        <v>24</v>
      </c>
      <c r="Z32" s="407"/>
      <c r="AA32" s="407"/>
      <c r="AB32" s="408"/>
      <c r="AC32" s="406"/>
      <c r="AD32" s="407"/>
      <c r="AE32" s="407"/>
      <c r="AF32" s="408"/>
      <c r="AG32" s="406"/>
      <c r="AH32" s="407"/>
      <c r="AI32" s="407"/>
      <c r="AJ32" s="408"/>
      <c r="AK32" s="406"/>
      <c r="AL32" s="407"/>
      <c r="AM32" s="407"/>
      <c r="AN32" s="408"/>
      <c r="AO32" s="542"/>
      <c r="AP32" s="554"/>
      <c r="AQ32" s="586"/>
      <c r="AR32" s="588"/>
      <c r="AS32" s="590"/>
      <c r="BE32"/>
    </row>
    <row r="33" spans="2:57" ht="31.5" customHeight="1">
      <c r="B33" s="592"/>
      <c r="C33" s="532"/>
      <c r="D33" s="412"/>
      <c r="E33" s="413"/>
      <c r="F33" s="413"/>
      <c r="G33" s="413"/>
      <c r="H33" s="413"/>
      <c r="I33" s="413"/>
      <c r="J33" s="413"/>
      <c r="K33" s="413"/>
      <c r="L33" s="413"/>
      <c r="M33" s="413"/>
      <c r="N33" s="413"/>
      <c r="O33" s="413"/>
      <c r="P33" s="414"/>
      <c r="Q33" s="412"/>
      <c r="R33" s="413"/>
      <c r="S33" s="413"/>
      <c r="T33" s="413"/>
      <c r="U33" s="413"/>
      <c r="V33" s="413"/>
      <c r="W33" s="413"/>
      <c r="X33" s="414"/>
      <c r="Y33" s="412" t="s">
        <v>1002</v>
      </c>
      <c r="Z33" s="413"/>
      <c r="AA33" s="413"/>
      <c r="AB33" s="414"/>
      <c r="AC33" s="412"/>
      <c r="AD33" s="413"/>
      <c r="AE33" s="413"/>
      <c r="AF33" s="414"/>
      <c r="AG33" s="412"/>
      <c r="AH33" s="413"/>
      <c r="AI33" s="413"/>
      <c r="AJ33" s="414"/>
      <c r="AK33" s="412"/>
      <c r="AL33" s="413"/>
      <c r="AM33" s="413"/>
      <c r="AN33" s="414"/>
      <c r="AO33" s="545"/>
      <c r="AP33" s="556"/>
      <c r="AQ33" s="587"/>
      <c r="AR33" s="589"/>
      <c r="AS33" s="591"/>
      <c r="BE33"/>
    </row>
    <row r="34" spans="2:57" ht="22.5" customHeight="1">
      <c r="B34" s="592">
        <v>11</v>
      </c>
      <c r="C34" s="532"/>
      <c r="D34" s="406" t="s">
        <v>1004</v>
      </c>
      <c r="E34" s="407"/>
      <c r="F34" s="407"/>
      <c r="G34" s="407"/>
      <c r="H34" s="407"/>
      <c r="I34" s="407"/>
      <c r="J34" s="407"/>
      <c r="K34" s="407"/>
      <c r="L34" s="407"/>
      <c r="M34" s="407"/>
      <c r="N34" s="407"/>
      <c r="O34" s="407"/>
      <c r="P34" s="408"/>
      <c r="Q34" s="409" t="s">
        <v>91</v>
      </c>
      <c r="R34" s="410"/>
      <c r="S34" s="410"/>
      <c r="T34" s="410"/>
      <c r="U34" s="410"/>
      <c r="V34" s="410"/>
      <c r="W34" s="410"/>
      <c r="X34" s="411"/>
      <c r="Y34" s="406" t="s">
        <v>24</v>
      </c>
      <c r="Z34" s="407"/>
      <c r="AA34" s="407"/>
      <c r="AB34" s="408"/>
      <c r="AC34" s="406"/>
      <c r="AD34" s="407"/>
      <c r="AE34" s="407"/>
      <c r="AF34" s="408"/>
      <c r="AG34" s="406"/>
      <c r="AH34" s="407"/>
      <c r="AI34" s="407"/>
      <c r="AJ34" s="408"/>
      <c r="AK34" s="406"/>
      <c r="AL34" s="407"/>
      <c r="AM34" s="407"/>
      <c r="AN34" s="408"/>
      <c r="AO34" s="542"/>
      <c r="AP34" s="554"/>
      <c r="AQ34" s="586"/>
      <c r="AR34" s="588"/>
      <c r="AS34" s="590"/>
      <c r="BE34"/>
    </row>
    <row r="35" spans="2:57" ht="31.5"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t="s">
        <v>1002</v>
      </c>
      <c r="Z35" s="413"/>
      <c r="AA35" s="413"/>
      <c r="AB35" s="414"/>
      <c r="AC35" s="412"/>
      <c r="AD35" s="413"/>
      <c r="AE35" s="413"/>
      <c r="AF35" s="414"/>
      <c r="AG35" s="412"/>
      <c r="AH35" s="413"/>
      <c r="AI35" s="413"/>
      <c r="AJ35" s="414"/>
      <c r="AK35" s="412"/>
      <c r="AL35" s="413"/>
      <c r="AM35" s="413"/>
      <c r="AN35" s="414"/>
      <c r="AO35" s="545"/>
      <c r="AP35" s="556"/>
      <c r="AQ35" s="587"/>
      <c r="AR35" s="589"/>
      <c r="AS35" s="591"/>
      <c r="BE35"/>
    </row>
    <row r="36" spans="2:57" ht="22.5" customHeight="1">
      <c r="B36" s="592">
        <v>12</v>
      </c>
      <c r="C36" s="532"/>
      <c r="D36" s="406" t="s">
        <v>1005</v>
      </c>
      <c r="E36" s="407"/>
      <c r="F36" s="407"/>
      <c r="G36" s="407"/>
      <c r="H36" s="407"/>
      <c r="I36" s="407"/>
      <c r="J36" s="407"/>
      <c r="K36" s="407"/>
      <c r="L36" s="407"/>
      <c r="M36" s="407"/>
      <c r="N36" s="407"/>
      <c r="O36" s="407"/>
      <c r="P36" s="408"/>
      <c r="Q36" s="409" t="s">
        <v>91</v>
      </c>
      <c r="R36" s="410"/>
      <c r="S36" s="410"/>
      <c r="T36" s="410"/>
      <c r="U36" s="410"/>
      <c r="V36" s="410"/>
      <c r="W36" s="410"/>
      <c r="X36" s="411"/>
      <c r="Y36" s="406" t="s">
        <v>81</v>
      </c>
      <c r="Z36" s="407"/>
      <c r="AA36" s="407"/>
      <c r="AB36" s="408"/>
      <c r="AC36" s="406"/>
      <c r="AD36" s="407"/>
      <c r="AE36" s="407"/>
      <c r="AF36" s="408"/>
      <c r="AG36" s="406"/>
      <c r="AH36" s="407"/>
      <c r="AI36" s="407"/>
      <c r="AJ36" s="408"/>
      <c r="AK36" s="406"/>
      <c r="AL36" s="407"/>
      <c r="AM36" s="407"/>
      <c r="AN36" s="408"/>
      <c r="AO36" s="542"/>
      <c r="AP36" s="554"/>
      <c r="AQ36" s="586"/>
      <c r="AR36" s="588"/>
      <c r="AS36" s="590"/>
      <c r="BE36"/>
    </row>
    <row r="37" spans="2:57" ht="31.5"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t="s">
        <v>1002</v>
      </c>
      <c r="Z37" s="413"/>
      <c r="AA37" s="413"/>
      <c r="AB37" s="414"/>
      <c r="AC37" s="412"/>
      <c r="AD37" s="413"/>
      <c r="AE37" s="413"/>
      <c r="AF37" s="414"/>
      <c r="AG37" s="412"/>
      <c r="AH37" s="413"/>
      <c r="AI37" s="413"/>
      <c r="AJ37" s="414"/>
      <c r="AK37" s="412"/>
      <c r="AL37" s="413"/>
      <c r="AM37" s="413"/>
      <c r="AN37" s="414"/>
      <c r="AO37" s="545"/>
      <c r="AP37" s="556"/>
      <c r="AQ37" s="587"/>
      <c r="AR37" s="589"/>
      <c r="AS37" s="591"/>
      <c r="BE37"/>
    </row>
    <row r="38" spans="2:57" ht="22.5" customHeight="1">
      <c r="B38" s="592">
        <v>13</v>
      </c>
      <c r="C38" s="532"/>
      <c r="D38" s="406" t="s">
        <v>1006</v>
      </c>
      <c r="E38" s="407"/>
      <c r="F38" s="407"/>
      <c r="G38" s="407"/>
      <c r="H38" s="407"/>
      <c r="I38" s="407"/>
      <c r="J38" s="407"/>
      <c r="K38" s="407"/>
      <c r="L38" s="407"/>
      <c r="M38" s="407"/>
      <c r="N38" s="407"/>
      <c r="O38" s="407"/>
      <c r="P38" s="408"/>
      <c r="Q38" s="409" t="s">
        <v>91</v>
      </c>
      <c r="R38" s="410"/>
      <c r="S38" s="410"/>
      <c r="T38" s="410"/>
      <c r="U38" s="410"/>
      <c r="V38" s="410"/>
      <c r="W38" s="410"/>
      <c r="X38" s="411"/>
      <c r="Y38" s="406" t="s">
        <v>24</v>
      </c>
      <c r="Z38" s="407"/>
      <c r="AA38" s="407"/>
      <c r="AB38" s="408"/>
      <c r="AC38" s="406"/>
      <c r="AD38" s="407"/>
      <c r="AE38" s="407"/>
      <c r="AF38" s="408"/>
      <c r="AG38" s="406"/>
      <c r="AH38" s="407"/>
      <c r="AI38" s="407"/>
      <c r="AJ38" s="408"/>
      <c r="AK38" s="406"/>
      <c r="AL38" s="407"/>
      <c r="AM38" s="407"/>
      <c r="AN38" s="408"/>
      <c r="AO38" s="542"/>
      <c r="AP38" s="554"/>
      <c r="AQ38" s="586"/>
      <c r="AR38" s="588"/>
      <c r="AS38" s="590"/>
      <c r="BE38"/>
    </row>
    <row r="39" spans="2:57" ht="31.5"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t="s">
        <v>1002</v>
      </c>
      <c r="Z39" s="413"/>
      <c r="AA39" s="413"/>
      <c r="AB39" s="414"/>
      <c r="AC39" s="412"/>
      <c r="AD39" s="413"/>
      <c r="AE39" s="413"/>
      <c r="AF39" s="414"/>
      <c r="AG39" s="412"/>
      <c r="AH39" s="413"/>
      <c r="AI39" s="413"/>
      <c r="AJ39" s="414"/>
      <c r="AK39" s="412"/>
      <c r="AL39" s="413"/>
      <c r="AM39" s="413"/>
      <c r="AN39" s="414"/>
      <c r="AO39" s="545"/>
      <c r="AP39" s="556"/>
      <c r="AQ39" s="587"/>
      <c r="AR39" s="589"/>
      <c r="AS39" s="591"/>
      <c r="BE39"/>
    </row>
    <row r="40" spans="2:57" ht="22.5" customHeight="1">
      <c r="B40" s="592">
        <v>14</v>
      </c>
      <c r="C40" s="532"/>
      <c r="D40" s="406" t="s">
        <v>1007</v>
      </c>
      <c r="E40" s="407"/>
      <c r="F40" s="407"/>
      <c r="G40" s="407"/>
      <c r="H40" s="407"/>
      <c r="I40" s="407"/>
      <c r="J40" s="407"/>
      <c r="K40" s="407"/>
      <c r="L40" s="407"/>
      <c r="M40" s="407"/>
      <c r="N40" s="407"/>
      <c r="O40" s="407"/>
      <c r="P40" s="408"/>
      <c r="Q40" s="409" t="s">
        <v>91</v>
      </c>
      <c r="R40" s="410"/>
      <c r="S40" s="410"/>
      <c r="T40" s="410"/>
      <c r="U40" s="410"/>
      <c r="V40" s="410"/>
      <c r="W40" s="410"/>
      <c r="X40" s="411"/>
      <c r="Y40" s="406" t="s">
        <v>86</v>
      </c>
      <c r="Z40" s="407"/>
      <c r="AA40" s="407"/>
      <c r="AB40" s="408"/>
      <c r="AC40" s="406"/>
      <c r="AD40" s="407"/>
      <c r="AE40" s="407"/>
      <c r="AF40" s="408"/>
      <c r="AG40" s="406"/>
      <c r="AH40" s="407"/>
      <c r="AI40" s="407"/>
      <c r="AJ40" s="408"/>
      <c r="AK40" s="406"/>
      <c r="AL40" s="407"/>
      <c r="AM40" s="407"/>
      <c r="AN40" s="408"/>
      <c r="AO40" s="542"/>
      <c r="AP40" s="554"/>
      <c r="AQ40" s="586"/>
      <c r="AR40" s="588"/>
      <c r="AS40" s="590"/>
      <c r="BE40"/>
    </row>
    <row r="41" spans="2:57" ht="45"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t="s">
        <v>1002</v>
      </c>
      <c r="Z41" s="413"/>
      <c r="AA41" s="413"/>
      <c r="AB41" s="414"/>
      <c r="AC41" s="412"/>
      <c r="AD41" s="413"/>
      <c r="AE41" s="413"/>
      <c r="AF41" s="414"/>
      <c r="AG41" s="412"/>
      <c r="AH41" s="413"/>
      <c r="AI41" s="413"/>
      <c r="AJ41" s="414"/>
      <c r="AK41" s="412"/>
      <c r="AL41" s="413"/>
      <c r="AM41" s="413"/>
      <c r="AN41" s="414"/>
      <c r="AO41" s="545"/>
      <c r="AP41" s="556"/>
      <c r="AQ41" s="587"/>
      <c r="AR41" s="589"/>
      <c r="AS41" s="591"/>
      <c r="BE41"/>
    </row>
    <row r="42" spans="2:57" ht="22.5" customHeight="1">
      <c r="B42" s="592">
        <v>15</v>
      </c>
      <c r="C42" s="532"/>
      <c r="D42" s="406" t="s">
        <v>117</v>
      </c>
      <c r="E42" s="407"/>
      <c r="F42" s="407"/>
      <c r="G42" s="407"/>
      <c r="H42" s="407"/>
      <c r="I42" s="407"/>
      <c r="J42" s="407"/>
      <c r="K42" s="407"/>
      <c r="L42" s="407"/>
      <c r="M42" s="407"/>
      <c r="N42" s="407"/>
      <c r="O42" s="407"/>
      <c r="P42" s="408"/>
      <c r="Q42" s="603" t="s">
        <v>116</v>
      </c>
      <c r="R42" s="604"/>
      <c r="S42" s="604"/>
      <c r="T42" s="604"/>
      <c r="U42" s="604"/>
      <c r="V42" s="604"/>
      <c r="W42" s="604"/>
      <c r="X42" s="605"/>
      <c r="Y42" s="406" t="s">
        <v>86</v>
      </c>
      <c r="Z42" s="407"/>
      <c r="AA42" s="407"/>
      <c r="AB42" s="408"/>
      <c r="AC42" s="406"/>
      <c r="AD42" s="407"/>
      <c r="AE42" s="407"/>
      <c r="AF42" s="408"/>
      <c r="AG42" s="406"/>
      <c r="AH42" s="407"/>
      <c r="AI42" s="407"/>
      <c r="AJ42" s="408"/>
      <c r="AK42" s="406"/>
      <c r="AL42" s="407"/>
      <c r="AM42" s="407"/>
      <c r="AN42" s="408"/>
      <c r="AO42" s="542"/>
      <c r="AP42" s="554"/>
      <c r="AQ42" s="586"/>
      <c r="AR42" s="588"/>
      <c r="AS42" s="590"/>
      <c r="BE42"/>
    </row>
    <row r="43" spans="2:57" ht="51.75" customHeight="1">
      <c r="B43" s="592"/>
      <c r="C43" s="532"/>
      <c r="D43" s="412"/>
      <c r="E43" s="413"/>
      <c r="F43" s="413"/>
      <c r="G43" s="413"/>
      <c r="H43" s="413"/>
      <c r="I43" s="413"/>
      <c r="J43" s="413"/>
      <c r="K43" s="413"/>
      <c r="L43" s="413"/>
      <c r="M43" s="413"/>
      <c r="N43" s="413"/>
      <c r="O43" s="413"/>
      <c r="P43" s="414"/>
      <c r="Q43" s="600"/>
      <c r="R43" s="601"/>
      <c r="S43" s="601"/>
      <c r="T43" s="601"/>
      <c r="U43" s="601"/>
      <c r="V43" s="601"/>
      <c r="W43" s="601"/>
      <c r="X43" s="602"/>
      <c r="Y43" s="412" t="s">
        <v>1015</v>
      </c>
      <c r="Z43" s="413"/>
      <c r="AA43" s="413"/>
      <c r="AB43" s="414"/>
      <c r="AC43" s="412"/>
      <c r="AD43" s="413"/>
      <c r="AE43" s="413"/>
      <c r="AF43" s="414"/>
      <c r="AG43" s="412"/>
      <c r="AH43" s="413"/>
      <c r="AI43" s="413"/>
      <c r="AJ43" s="414"/>
      <c r="AK43" s="412"/>
      <c r="AL43" s="413"/>
      <c r="AM43" s="413"/>
      <c r="AN43" s="414"/>
      <c r="AO43" s="545"/>
      <c r="AP43" s="556"/>
      <c r="AQ43" s="587"/>
      <c r="AR43" s="589"/>
      <c r="AS43" s="591"/>
      <c r="BE43"/>
    </row>
    <row r="44" spans="2:57" ht="22.5" customHeight="1">
      <c r="B44" s="592">
        <v>16</v>
      </c>
      <c r="C44" s="532"/>
      <c r="D44" s="406" t="s">
        <v>1017</v>
      </c>
      <c r="E44" s="407"/>
      <c r="F44" s="407"/>
      <c r="G44" s="407"/>
      <c r="H44" s="407"/>
      <c r="I44" s="407"/>
      <c r="J44" s="407"/>
      <c r="K44" s="407"/>
      <c r="L44" s="407"/>
      <c r="M44" s="407"/>
      <c r="N44" s="407"/>
      <c r="O44" s="407"/>
      <c r="P44" s="408"/>
      <c r="Q44" s="409" t="s">
        <v>91</v>
      </c>
      <c r="R44" s="604"/>
      <c r="S44" s="604"/>
      <c r="T44" s="604"/>
      <c r="U44" s="604"/>
      <c r="V44" s="604"/>
      <c r="W44" s="604"/>
      <c r="X44" s="605"/>
      <c r="Y44" s="406" t="s">
        <v>24</v>
      </c>
      <c r="Z44" s="407"/>
      <c r="AA44" s="407"/>
      <c r="AB44" s="408"/>
      <c r="AC44" s="406"/>
      <c r="AD44" s="407"/>
      <c r="AE44" s="407"/>
      <c r="AF44" s="408"/>
      <c r="AG44" s="406"/>
      <c r="AH44" s="407"/>
      <c r="AI44" s="407"/>
      <c r="AJ44" s="408"/>
      <c r="AK44" s="406"/>
      <c r="AL44" s="407"/>
      <c r="AM44" s="407"/>
      <c r="AN44" s="408"/>
      <c r="AO44" s="542"/>
      <c r="AP44" s="554"/>
      <c r="AQ44" s="586"/>
      <c r="AR44" s="588"/>
      <c r="AS44" s="590"/>
      <c r="BE44"/>
    </row>
    <row r="45" spans="2:57" ht="31.5" customHeight="1">
      <c r="B45" s="592"/>
      <c r="C45" s="532"/>
      <c r="D45" s="412"/>
      <c r="E45" s="413"/>
      <c r="F45" s="413"/>
      <c r="G45" s="413"/>
      <c r="H45" s="413"/>
      <c r="I45" s="413"/>
      <c r="J45" s="413"/>
      <c r="K45" s="413"/>
      <c r="L45" s="413"/>
      <c r="M45" s="413"/>
      <c r="N45" s="413"/>
      <c r="O45" s="413"/>
      <c r="P45" s="414"/>
      <c r="Q45" s="600"/>
      <c r="R45" s="601"/>
      <c r="S45" s="601"/>
      <c r="T45" s="601"/>
      <c r="U45" s="601"/>
      <c r="V45" s="601"/>
      <c r="W45" s="601"/>
      <c r="X45" s="602"/>
      <c r="Y45" s="412" t="s">
        <v>1018</v>
      </c>
      <c r="Z45" s="413"/>
      <c r="AA45" s="413"/>
      <c r="AB45" s="414"/>
      <c r="AC45" s="412"/>
      <c r="AD45" s="413"/>
      <c r="AE45" s="413"/>
      <c r="AF45" s="414"/>
      <c r="AG45" s="412"/>
      <c r="AH45" s="413"/>
      <c r="AI45" s="413"/>
      <c r="AJ45" s="414"/>
      <c r="AK45" s="412"/>
      <c r="AL45" s="413"/>
      <c r="AM45" s="413"/>
      <c r="AN45" s="414"/>
      <c r="AO45" s="545"/>
      <c r="AP45" s="556"/>
      <c r="AQ45" s="587"/>
      <c r="AR45" s="589"/>
      <c r="AS45" s="591"/>
      <c r="BE45"/>
    </row>
    <row r="46" spans="2:57" ht="22.5" customHeight="1">
      <c r="B46" s="592">
        <v>17</v>
      </c>
      <c r="C46" s="532"/>
      <c r="D46" s="406" t="s">
        <v>1008</v>
      </c>
      <c r="E46" s="407"/>
      <c r="F46" s="407"/>
      <c r="G46" s="407"/>
      <c r="H46" s="407"/>
      <c r="I46" s="407"/>
      <c r="J46" s="407"/>
      <c r="K46" s="407"/>
      <c r="L46" s="407"/>
      <c r="M46" s="407"/>
      <c r="N46" s="407"/>
      <c r="O46" s="407"/>
      <c r="P46" s="408"/>
      <c r="Q46" s="409" t="s">
        <v>91</v>
      </c>
      <c r="R46" s="410"/>
      <c r="S46" s="410"/>
      <c r="T46" s="410"/>
      <c r="U46" s="410"/>
      <c r="V46" s="410"/>
      <c r="W46" s="410"/>
      <c r="X46" s="411"/>
      <c r="Y46" s="406" t="s">
        <v>24</v>
      </c>
      <c r="Z46" s="407"/>
      <c r="AA46" s="407"/>
      <c r="AB46" s="408"/>
      <c r="AC46" s="406"/>
      <c r="AD46" s="407"/>
      <c r="AE46" s="407"/>
      <c r="AF46" s="408"/>
      <c r="AG46" s="406"/>
      <c r="AH46" s="407"/>
      <c r="AI46" s="407"/>
      <c r="AJ46" s="408"/>
      <c r="AK46" s="406"/>
      <c r="AL46" s="407"/>
      <c r="AM46" s="407"/>
      <c r="AN46" s="408"/>
      <c r="AO46" s="542"/>
      <c r="AP46" s="554"/>
      <c r="AQ46" s="586"/>
      <c r="AR46" s="588"/>
      <c r="AS46" s="590"/>
      <c r="BE46"/>
    </row>
    <row r="47" spans="2:57" ht="56.25"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t="s">
        <v>1002</v>
      </c>
      <c r="Z47" s="413"/>
      <c r="AA47" s="413"/>
      <c r="AB47" s="414"/>
      <c r="AC47" s="412"/>
      <c r="AD47" s="413"/>
      <c r="AE47" s="413"/>
      <c r="AF47" s="414"/>
      <c r="AG47" s="412"/>
      <c r="AH47" s="413"/>
      <c r="AI47" s="413"/>
      <c r="AJ47" s="414"/>
      <c r="AK47" s="412"/>
      <c r="AL47" s="413"/>
      <c r="AM47" s="413"/>
      <c r="AN47" s="414"/>
      <c r="AO47" s="545"/>
      <c r="AP47" s="556"/>
      <c r="AQ47" s="587"/>
      <c r="AR47" s="589"/>
      <c r="AS47" s="591"/>
      <c r="BE47"/>
    </row>
    <row r="48" spans="2:57" ht="22.5" customHeight="1">
      <c r="B48" s="592">
        <v>18</v>
      </c>
      <c r="C48" s="532"/>
      <c r="D48" s="406" t="s">
        <v>1016</v>
      </c>
      <c r="E48" s="407"/>
      <c r="F48" s="407"/>
      <c r="G48" s="407"/>
      <c r="H48" s="407"/>
      <c r="I48" s="407"/>
      <c r="J48" s="407"/>
      <c r="K48" s="407"/>
      <c r="L48" s="407"/>
      <c r="M48" s="407"/>
      <c r="N48" s="407"/>
      <c r="O48" s="407"/>
      <c r="P48" s="408"/>
      <c r="Q48" s="409" t="s">
        <v>1146</v>
      </c>
      <c r="R48" s="410"/>
      <c r="S48" s="410"/>
      <c r="T48" s="410"/>
      <c r="U48" s="410"/>
      <c r="V48" s="410"/>
      <c r="W48" s="410"/>
      <c r="X48" s="411"/>
      <c r="Y48" s="406" t="s">
        <v>24</v>
      </c>
      <c r="Z48" s="407"/>
      <c r="AA48" s="407"/>
      <c r="AB48" s="408"/>
      <c r="AC48" s="406"/>
      <c r="AD48" s="407"/>
      <c r="AE48" s="407"/>
      <c r="AF48" s="408"/>
      <c r="AG48" s="406"/>
      <c r="AH48" s="407"/>
      <c r="AI48" s="407"/>
      <c r="AJ48" s="408"/>
      <c r="AK48" s="406"/>
      <c r="AL48" s="407"/>
      <c r="AM48" s="407"/>
      <c r="AN48" s="408"/>
      <c r="AO48" s="542"/>
      <c r="AP48" s="554"/>
      <c r="AQ48" s="586"/>
      <c r="AR48" s="588"/>
      <c r="AS48" s="590"/>
      <c r="BE48"/>
    </row>
    <row r="49" spans="2:57" ht="31.5"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t="s">
        <v>1015</v>
      </c>
      <c r="Z49" s="413"/>
      <c r="AA49" s="413"/>
      <c r="AB49" s="414"/>
      <c r="AC49" s="412"/>
      <c r="AD49" s="413"/>
      <c r="AE49" s="413"/>
      <c r="AF49" s="414"/>
      <c r="AG49" s="412"/>
      <c r="AH49" s="413"/>
      <c r="AI49" s="413"/>
      <c r="AJ49" s="414"/>
      <c r="AK49" s="412"/>
      <c r="AL49" s="413"/>
      <c r="AM49" s="413"/>
      <c r="AN49" s="414"/>
      <c r="AO49" s="545"/>
      <c r="AP49" s="556"/>
      <c r="AQ49" s="587"/>
      <c r="AR49" s="589"/>
      <c r="AS49" s="591"/>
      <c r="BE49"/>
    </row>
    <row r="50" spans="2:57" ht="22.5" customHeight="1">
      <c r="B50" s="592">
        <v>19</v>
      </c>
      <c r="C50" s="532"/>
      <c r="D50" s="406" t="s">
        <v>118</v>
      </c>
      <c r="E50" s="407"/>
      <c r="F50" s="407"/>
      <c r="G50" s="407"/>
      <c r="H50" s="407"/>
      <c r="I50" s="407"/>
      <c r="J50" s="407"/>
      <c r="K50" s="407"/>
      <c r="L50" s="407"/>
      <c r="M50" s="407"/>
      <c r="N50" s="407"/>
      <c r="O50" s="407"/>
      <c r="P50" s="408"/>
      <c r="Q50" s="603" t="s">
        <v>116</v>
      </c>
      <c r="R50" s="604"/>
      <c r="S50" s="604"/>
      <c r="T50" s="604"/>
      <c r="U50" s="604"/>
      <c r="V50" s="604"/>
      <c r="W50" s="604"/>
      <c r="X50" s="605"/>
      <c r="Y50" s="406" t="s">
        <v>24</v>
      </c>
      <c r="Z50" s="407"/>
      <c r="AA50" s="407"/>
      <c r="AB50" s="408"/>
      <c r="AC50" s="406"/>
      <c r="AD50" s="407"/>
      <c r="AE50" s="407"/>
      <c r="AF50" s="408"/>
      <c r="AG50" s="406"/>
      <c r="AH50" s="407"/>
      <c r="AI50" s="407"/>
      <c r="AJ50" s="408"/>
      <c r="AK50" s="406"/>
      <c r="AL50" s="407"/>
      <c r="AM50" s="407"/>
      <c r="AN50" s="408"/>
      <c r="AO50" s="542"/>
      <c r="AP50" s="554"/>
      <c r="AQ50" s="586"/>
      <c r="AR50" s="588"/>
      <c r="AS50" s="590"/>
      <c r="BE50"/>
    </row>
    <row r="51" spans="2:57" ht="31.5" customHeight="1">
      <c r="B51" s="592"/>
      <c r="C51" s="532"/>
      <c r="D51" s="412"/>
      <c r="E51" s="413"/>
      <c r="F51" s="413"/>
      <c r="G51" s="413"/>
      <c r="H51" s="413"/>
      <c r="I51" s="413"/>
      <c r="J51" s="413"/>
      <c r="K51" s="413"/>
      <c r="L51" s="413"/>
      <c r="M51" s="413"/>
      <c r="N51" s="413"/>
      <c r="O51" s="413"/>
      <c r="P51" s="414"/>
      <c r="Q51" s="600"/>
      <c r="R51" s="601"/>
      <c r="S51" s="601"/>
      <c r="T51" s="601"/>
      <c r="U51" s="601"/>
      <c r="V51" s="601"/>
      <c r="W51" s="601"/>
      <c r="X51" s="602"/>
      <c r="Y51" s="412" t="s">
        <v>1015</v>
      </c>
      <c r="Z51" s="413"/>
      <c r="AA51" s="413"/>
      <c r="AB51" s="414"/>
      <c r="AC51" s="412"/>
      <c r="AD51" s="413"/>
      <c r="AE51" s="413"/>
      <c r="AF51" s="414"/>
      <c r="AG51" s="412"/>
      <c r="AH51" s="413"/>
      <c r="AI51" s="413"/>
      <c r="AJ51" s="414"/>
      <c r="AK51" s="412"/>
      <c r="AL51" s="413"/>
      <c r="AM51" s="413"/>
      <c r="AN51" s="414"/>
      <c r="AO51" s="545"/>
      <c r="AP51" s="556"/>
      <c r="AQ51" s="587"/>
      <c r="AR51" s="589"/>
      <c r="AS51" s="591"/>
      <c r="BE51"/>
    </row>
    <row r="52" spans="2:57" ht="22.5" customHeight="1">
      <c r="B52" s="592">
        <v>20</v>
      </c>
      <c r="C52" s="532"/>
      <c r="D52" s="406" t="s">
        <v>119</v>
      </c>
      <c r="E52" s="407"/>
      <c r="F52" s="407"/>
      <c r="G52" s="407"/>
      <c r="H52" s="407"/>
      <c r="I52" s="407"/>
      <c r="J52" s="407"/>
      <c r="K52" s="407"/>
      <c r="L52" s="407"/>
      <c r="M52" s="407"/>
      <c r="N52" s="407"/>
      <c r="O52" s="407"/>
      <c r="P52" s="408"/>
      <c r="Q52" s="409" t="s">
        <v>1011</v>
      </c>
      <c r="R52" s="604"/>
      <c r="S52" s="604"/>
      <c r="T52" s="604"/>
      <c r="U52" s="604"/>
      <c r="V52" s="604"/>
      <c r="W52" s="604"/>
      <c r="X52" s="605"/>
      <c r="Y52" s="406" t="s">
        <v>24</v>
      </c>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customHeight="1" thickBot="1">
      <c r="B53" s="592"/>
      <c r="C53" s="532"/>
      <c r="D53" s="412"/>
      <c r="E53" s="413"/>
      <c r="F53" s="413"/>
      <c r="G53" s="413"/>
      <c r="H53" s="413"/>
      <c r="I53" s="413"/>
      <c r="J53" s="413"/>
      <c r="K53" s="413"/>
      <c r="L53" s="413"/>
      <c r="M53" s="413"/>
      <c r="N53" s="413"/>
      <c r="O53" s="413"/>
      <c r="P53" s="414"/>
      <c r="Q53" s="600"/>
      <c r="R53" s="601"/>
      <c r="S53" s="601"/>
      <c r="T53" s="601"/>
      <c r="U53" s="601"/>
      <c r="V53" s="601"/>
      <c r="W53" s="601"/>
      <c r="X53" s="602"/>
      <c r="Y53" s="412" t="s">
        <v>1018</v>
      </c>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hidden="1" customHeight="1">
      <c r="B54" s="592">
        <v>21</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hidden="1" customHeight="1">
      <c r="B56" s="592">
        <v>22</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31.5" hidden="1"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hidden="1" customHeight="1">
      <c r="B58" s="592">
        <v>23</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24</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25</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26</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27</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28</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29</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c r="B71" s="592"/>
      <c r="C71" s="532"/>
      <c r="D71" s="412"/>
      <c r="E71" s="413"/>
      <c r="F71" s="413"/>
      <c r="G71" s="413"/>
      <c r="H71" s="413"/>
      <c r="I71" s="413"/>
      <c r="J71" s="413"/>
      <c r="K71" s="413"/>
      <c r="L71" s="413"/>
      <c r="M71" s="413"/>
      <c r="N71" s="413"/>
      <c r="O71" s="413"/>
      <c r="P71" s="414"/>
      <c r="Q71" s="412"/>
      <c r="R71" s="413"/>
      <c r="S71" s="413"/>
      <c r="T71" s="413"/>
      <c r="U71" s="413"/>
      <c r="V71" s="413"/>
      <c r="W71" s="413"/>
      <c r="X71" s="414"/>
      <c r="Y71" s="412"/>
      <c r="Z71" s="413"/>
      <c r="AA71" s="413"/>
      <c r="AB71" s="414"/>
      <c r="AC71" s="412"/>
      <c r="AD71" s="413"/>
      <c r="AE71" s="413"/>
      <c r="AF71" s="414"/>
      <c r="AG71" s="412"/>
      <c r="AH71" s="413"/>
      <c r="AI71" s="413"/>
      <c r="AJ71" s="414"/>
      <c r="AK71" s="412"/>
      <c r="AL71" s="413"/>
      <c r="AM71" s="413"/>
      <c r="AN71" s="414"/>
      <c r="AO71" s="545"/>
      <c r="AP71" s="556"/>
      <c r="AQ71" s="587"/>
      <c r="AR71" s="589"/>
      <c r="AS71" s="591"/>
      <c r="BE71"/>
    </row>
    <row r="72" spans="2:57" ht="22.5" hidden="1" customHeight="1">
      <c r="B72" s="592">
        <v>30</v>
      </c>
      <c r="C72" s="532"/>
      <c r="D72" s="406"/>
      <c r="E72" s="407"/>
      <c r="F72" s="407"/>
      <c r="G72" s="407"/>
      <c r="H72" s="407"/>
      <c r="I72" s="407"/>
      <c r="J72" s="407"/>
      <c r="K72" s="407"/>
      <c r="L72" s="407"/>
      <c r="M72" s="407"/>
      <c r="N72" s="407"/>
      <c r="O72" s="407"/>
      <c r="P72" s="408"/>
      <c r="Q72" s="409"/>
      <c r="R72" s="410"/>
      <c r="S72" s="410"/>
      <c r="T72" s="410"/>
      <c r="U72" s="410"/>
      <c r="V72" s="410"/>
      <c r="W72" s="410"/>
      <c r="X72" s="411"/>
      <c r="Y72" s="406"/>
      <c r="Z72" s="407"/>
      <c r="AA72" s="407"/>
      <c r="AB72" s="408"/>
      <c r="AC72" s="406"/>
      <c r="AD72" s="407"/>
      <c r="AE72" s="407"/>
      <c r="AF72" s="408"/>
      <c r="AG72" s="406"/>
      <c r="AH72" s="407"/>
      <c r="AI72" s="407"/>
      <c r="AJ72" s="408"/>
      <c r="AK72" s="406"/>
      <c r="AL72" s="407"/>
      <c r="AM72" s="407"/>
      <c r="AN72" s="408"/>
      <c r="AO72" s="542"/>
      <c r="AP72" s="554"/>
      <c r="AQ72" s="586"/>
      <c r="AR72" s="588"/>
      <c r="AS72" s="590"/>
      <c r="BE72"/>
    </row>
    <row r="73" spans="2:57" ht="31.5" hidden="1" customHeight="1" thickBot="1">
      <c r="B73" s="592"/>
      <c r="C73" s="532"/>
      <c r="D73" s="412"/>
      <c r="E73" s="413"/>
      <c r="F73" s="413"/>
      <c r="G73" s="413"/>
      <c r="H73" s="413"/>
      <c r="I73" s="413"/>
      <c r="J73" s="413"/>
      <c r="K73" s="413"/>
      <c r="L73" s="413"/>
      <c r="M73" s="413"/>
      <c r="N73" s="413"/>
      <c r="O73" s="413"/>
      <c r="P73" s="414"/>
      <c r="Q73" s="412"/>
      <c r="R73" s="413"/>
      <c r="S73" s="413"/>
      <c r="T73" s="413"/>
      <c r="U73" s="413"/>
      <c r="V73" s="413"/>
      <c r="W73" s="413"/>
      <c r="X73" s="414"/>
      <c r="Y73" s="412"/>
      <c r="Z73" s="413"/>
      <c r="AA73" s="413"/>
      <c r="AB73" s="414"/>
      <c r="AC73" s="412"/>
      <c r="AD73" s="413"/>
      <c r="AE73" s="413"/>
      <c r="AF73" s="414"/>
      <c r="AG73" s="412"/>
      <c r="AH73" s="413"/>
      <c r="AI73" s="413"/>
      <c r="AJ73" s="414"/>
      <c r="AK73" s="412"/>
      <c r="AL73" s="413"/>
      <c r="AM73" s="413"/>
      <c r="AN73" s="414"/>
      <c r="AO73" s="545"/>
      <c r="AP73" s="556"/>
      <c r="AQ73" s="587"/>
      <c r="AR73" s="589"/>
      <c r="AS73" s="591"/>
      <c r="BE73"/>
    </row>
    <row r="74" spans="2:57" ht="46.5" customHeight="1" thickBot="1">
      <c r="B74" s="612" t="s">
        <v>33</v>
      </c>
      <c r="C74" s="613"/>
      <c r="D74" s="613"/>
      <c r="E74" s="614"/>
      <c r="F74" s="615" t="s">
        <v>2</v>
      </c>
      <c r="G74" s="613"/>
      <c r="H74" s="613"/>
      <c r="I74" s="613"/>
      <c r="J74" s="613"/>
      <c r="K74" s="613"/>
      <c r="L74" s="613"/>
      <c r="M74" s="613"/>
      <c r="N74" s="613"/>
      <c r="O74" s="613"/>
      <c r="P74" s="613"/>
      <c r="Q74" s="613"/>
      <c r="R74" s="613"/>
      <c r="S74" s="613"/>
      <c r="T74" s="613"/>
      <c r="U74" s="614"/>
      <c r="V74" s="615" t="s">
        <v>3</v>
      </c>
      <c r="W74" s="613"/>
      <c r="X74" s="614"/>
      <c r="Y74" s="615" t="s">
        <v>34</v>
      </c>
      <c r="Z74" s="613"/>
      <c r="AA74" s="614"/>
      <c r="AB74" s="615" t="s">
        <v>35</v>
      </c>
      <c r="AC74" s="613"/>
      <c r="AD74" s="613"/>
      <c r="AE74" s="613"/>
      <c r="AF74" s="613"/>
      <c r="AG74" s="613"/>
      <c r="AH74" s="613"/>
      <c r="AI74" s="613"/>
      <c r="AJ74" s="613"/>
      <c r="AK74" s="613"/>
      <c r="AL74" s="613"/>
      <c r="AM74" s="613"/>
      <c r="AN74" s="613"/>
      <c r="AO74" s="613"/>
      <c r="AP74" s="613"/>
      <c r="AQ74" s="613"/>
      <c r="AR74" s="613"/>
      <c r="AS74" s="616"/>
      <c r="BE74"/>
    </row>
    <row r="75" spans="2:57" ht="46.5" customHeight="1">
      <c r="B75" s="617"/>
      <c r="C75" s="618"/>
      <c r="D75" s="618"/>
      <c r="E75" s="619"/>
      <c r="F75" s="620"/>
      <c r="G75" s="618"/>
      <c r="H75" s="618"/>
      <c r="I75" s="618"/>
      <c r="J75" s="618"/>
      <c r="K75" s="618"/>
      <c r="L75" s="618"/>
      <c r="M75" s="618"/>
      <c r="N75" s="618"/>
      <c r="O75" s="618"/>
      <c r="P75" s="618"/>
      <c r="Q75" s="618"/>
      <c r="R75" s="618"/>
      <c r="S75" s="618"/>
      <c r="T75" s="618"/>
      <c r="U75" s="619"/>
      <c r="V75" s="620"/>
      <c r="W75" s="618"/>
      <c r="X75" s="619"/>
      <c r="Y75" s="620"/>
      <c r="Z75" s="618"/>
      <c r="AA75" s="619"/>
      <c r="AB75" s="620"/>
      <c r="AC75" s="618"/>
      <c r="AD75" s="618"/>
      <c r="AE75" s="618"/>
      <c r="AF75" s="618"/>
      <c r="AG75" s="618"/>
      <c r="AH75" s="618"/>
      <c r="AI75" s="618"/>
      <c r="AJ75" s="618"/>
      <c r="AK75" s="618"/>
      <c r="AL75" s="618"/>
      <c r="AM75" s="618"/>
      <c r="AN75" s="618"/>
      <c r="AO75" s="618"/>
      <c r="AP75" s="618"/>
      <c r="AQ75" s="618"/>
      <c r="AR75" s="618"/>
      <c r="AS75" s="621"/>
      <c r="BE75"/>
    </row>
    <row r="76" spans="2:57" ht="46.5" customHeight="1">
      <c r="B76" s="622"/>
      <c r="C76" s="623"/>
      <c r="D76" s="623"/>
      <c r="E76" s="624"/>
      <c r="F76" s="625"/>
      <c r="G76" s="623"/>
      <c r="H76" s="623"/>
      <c r="I76" s="623"/>
      <c r="J76" s="623"/>
      <c r="K76" s="623"/>
      <c r="L76" s="623"/>
      <c r="M76" s="623"/>
      <c r="N76" s="623"/>
      <c r="O76" s="623"/>
      <c r="P76" s="623"/>
      <c r="Q76" s="623"/>
      <c r="R76" s="623"/>
      <c r="S76" s="623"/>
      <c r="T76" s="623"/>
      <c r="U76" s="624"/>
      <c r="V76" s="625"/>
      <c r="W76" s="623"/>
      <c r="X76" s="624"/>
      <c r="Y76" s="625"/>
      <c r="Z76" s="623"/>
      <c r="AA76" s="624"/>
      <c r="AB76" s="625"/>
      <c r="AC76" s="623"/>
      <c r="AD76" s="623"/>
      <c r="AE76" s="623"/>
      <c r="AF76" s="623"/>
      <c r="AG76" s="623"/>
      <c r="AH76" s="623"/>
      <c r="AI76" s="623"/>
      <c r="AJ76" s="623"/>
      <c r="AK76" s="623"/>
      <c r="AL76" s="623"/>
      <c r="AM76" s="623"/>
      <c r="AN76" s="623"/>
      <c r="AO76" s="623"/>
      <c r="AP76" s="623"/>
      <c r="AQ76" s="623"/>
      <c r="AR76" s="623"/>
      <c r="AS76" s="626"/>
      <c r="BE76"/>
    </row>
    <row r="77" spans="2:57" ht="46.5" hidden="1" customHeight="1">
      <c r="B77" s="622"/>
      <c r="C77" s="623"/>
      <c r="D77" s="623"/>
      <c r="E77" s="624"/>
      <c r="F77" s="625"/>
      <c r="G77" s="623"/>
      <c r="H77" s="623"/>
      <c r="I77" s="623"/>
      <c r="J77" s="623"/>
      <c r="K77" s="623"/>
      <c r="L77" s="623"/>
      <c r="M77" s="623"/>
      <c r="N77" s="623"/>
      <c r="O77" s="623"/>
      <c r="P77" s="623"/>
      <c r="Q77" s="623"/>
      <c r="R77" s="623"/>
      <c r="S77" s="623"/>
      <c r="T77" s="623"/>
      <c r="U77" s="624"/>
      <c r="V77" s="625"/>
      <c r="W77" s="623"/>
      <c r="X77" s="624"/>
      <c r="Y77" s="625"/>
      <c r="Z77" s="623"/>
      <c r="AA77" s="624"/>
      <c r="AB77" s="625"/>
      <c r="AC77" s="623"/>
      <c r="AD77" s="623"/>
      <c r="AE77" s="623"/>
      <c r="AF77" s="623"/>
      <c r="AG77" s="623"/>
      <c r="AH77" s="623"/>
      <c r="AI77" s="623"/>
      <c r="AJ77" s="623"/>
      <c r="AK77" s="623"/>
      <c r="AL77" s="623"/>
      <c r="AM77" s="623"/>
      <c r="AN77" s="623"/>
      <c r="AO77" s="623"/>
      <c r="AP77" s="623"/>
      <c r="AQ77" s="623"/>
      <c r="AR77" s="623"/>
      <c r="AS77" s="626"/>
      <c r="BE77"/>
    </row>
    <row r="78" spans="2:57" ht="46.5" hidden="1" customHeight="1">
      <c r="B78" s="622"/>
      <c r="C78" s="623"/>
      <c r="D78" s="623"/>
      <c r="E78" s="624"/>
      <c r="F78" s="625"/>
      <c r="G78" s="623"/>
      <c r="H78" s="623"/>
      <c r="I78" s="623"/>
      <c r="J78" s="623"/>
      <c r="K78" s="623"/>
      <c r="L78" s="623"/>
      <c r="M78" s="623"/>
      <c r="N78" s="623"/>
      <c r="O78" s="623"/>
      <c r="P78" s="623"/>
      <c r="Q78" s="623"/>
      <c r="R78" s="623"/>
      <c r="S78" s="623"/>
      <c r="T78" s="623"/>
      <c r="U78" s="624"/>
      <c r="V78" s="625"/>
      <c r="W78" s="623"/>
      <c r="X78" s="624"/>
      <c r="Y78" s="625"/>
      <c r="Z78" s="623"/>
      <c r="AA78" s="624"/>
      <c r="AB78" s="625"/>
      <c r="AC78" s="623"/>
      <c r="AD78" s="623"/>
      <c r="AE78" s="623"/>
      <c r="AF78" s="623"/>
      <c r="AG78" s="623"/>
      <c r="AH78" s="623"/>
      <c r="AI78" s="623"/>
      <c r="AJ78" s="623"/>
      <c r="AK78" s="623"/>
      <c r="AL78" s="623"/>
      <c r="AM78" s="623"/>
      <c r="AN78" s="623"/>
      <c r="AO78" s="623"/>
      <c r="AP78" s="623"/>
      <c r="AQ78" s="623"/>
      <c r="AR78" s="623"/>
      <c r="AS78" s="626"/>
      <c r="BE78"/>
    </row>
    <row r="79" spans="2:57" ht="46.5" customHeight="1">
      <c r="B79" s="622"/>
      <c r="C79" s="623"/>
      <c r="D79" s="623"/>
      <c r="E79" s="624"/>
      <c r="F79" s="625"/>
      <c r="G79" s="623"/>
      <c r="H79" s="623"/>
      <c r="I79" s="623"/>
      <c r="J79" s="623"/>
      <c r="K79" s="623"/>
      <c r="L79" s="623"/>
      <c r="M79" s="623"/>
      <c r="N79" s="623"/>
      <c r="O79" s="623"/>
      <c r="P79" s="623"/>
      <c r="Q79" s="623"/>
      <c r="R79" s="623"/>
      <c r="S79" s="623"/>
      <c r="T79" s="623"/>
      <c r="U79" s="624"/>
      <c r="V79" s="625"/>
      <c r="W79" s="623"/>
      <c r="X79" s="624"/>
      <c r="Y79" s="625"/>
      <c r="Z79" s="623"/>
      <c r="AA79" s="624"/>
      <c r="AB79" s="625"/>
      <c r="AC79" s="623"/>
      <c r="AD79" s="623"/>
      <c r="AE79" s="623"/>
      <c r="AF79" s="623"/>
      <c r="AG79" s="623"/>
      <c r="AH79" s="623"/>
      <c r="AI79" s="623"/>
      <c r="AJ79" s="623"/>
      <c r="AK79" s="623"/>
      <c r="AL79" s="623"/>
      <c r="AM79" s="623"/>
      <c r="AN79" s="623"/>
      <c r="AO79" s="623"/>
      <c r="AP79" s="623"/>
      <c r="AQ79" s="623"/>
      <c r="AR79" s="623"/>
      <c r="AS79" s="626"/>
      <c r="BE79"/>
    </row>
    <row r="80" spans="2:57" ht="46.5" customHeight="1" thickBot="1">
      <c r="B80" s="622"/>
      <c r="C80" s="623"/>
      <c r="D80" s="623"/>
      <c r="E80" s="624"/>
      <c r="F80" s="625"/>
      <c r="G80" s="623"/>
      <c r="H80" s="623"/>
      <c r="I80" s="623"/>
      <c r="J80" s="623"/>
      <c r="K80" s="623"/>
      <c r="L80" s="623"/>
      <c r="M80" s="623"/>
      <c r="N80" s="623"/>
      <c r="O80" s="623"/>
      <c r="P80" s="623"/>
      <c r="Q80" s="623"/>
      <c r="R80" s="623"/>
      <c r="S80" s="623"/>
      <c r="T80" s="623"/>
      <c r="U80" s="624"/>
      <c r="V80" s="625"/>
      <c r="W80" s="623"/>
      <c r="X80" s="624"/>
      <c r="Y80" s="625"/>
      <c r="Z80" s="623"/>
      <c r="AA80" s="624"/>
      <c r="AB80" s="625"/>
      <c r="AC80" s="623"/>
      <c r="AD80" s="623"/>
      <c r="AE80" s="623"/>
      <c r="AF80" s="623"/>
      <c r="AG80" s="623"/>
      <c r="AH80" s="623"/>
      <c r="AI80" s="623"/>
      <c r="AJ80" s="623"/>
      <c r="AK80" s="623"/>
      <c r="AL80" s="623"/>
      <c r="AM80" s="623"/>
      <c r="AN80" s="623"/>
      <c r="AO80" s="623"/>
      <c r="AP80" s="623"/>
      <c r="AQ80" s="623"/>
      <c r="AR80" s="623"/>
      <c r="AS80" s="626"/>
      <c r="BE80"/>
    </row>
    <row r="81" spans="2:57" ht="46.5" customHeight="1">
      <c r="B81" s="612" t="s">
        <v>36</v>
      </c>
      <c r="C81" s="613"/>
      <c r="D81" s="613"/>
      <c r="E81" s="613"/>
      <c r="F81" s="613"/>
      <c r="G81" s="613"/>
      <c r="H81" s="613"/>
      <c r="I81" s="613"/>
      <c r="J81" s="613"/>
      <c r="K81" s="613"/>
      <c r="L81" s="613"/>
      <c r="M81" s="613"/>
      <c r="N81" s="613"/>
      <c r="O81" s="613"/>
      <c r="P81" s="613"/>
      <c r="Q81" s="613"/>
      <c r="R81" s="613"/>
      <c r="S81" s="613"/>
      <c r="T81" s="613"/>
      <c r="U81" s="613"/>
      <c r="V81" s="613"/>
      <c r="W81" s="613"/>
      <c r="X81" s="613"/>
      <c r="Y81" s="613"/>
      <c r="Z81" s="613"/>
      <c r="AA81" s="613"/>
      <c r="AB81" s="613"/>
      <c r="AC81" s="613"/>
      <c r="AD81" s="613"/>
      <c r="AE81" s="613"/>
      <c r="AF81" s="613"/>
      <c r="AG81" s="613"/>
      <c r="AH81" s="613"/>
      <c r="AI81" s="613"/>
      <c r="AJ81" s="613"/>
      <c r="AK81" s="613"/>
      <c r="AL81" s="613"/>
      <c r="AM81" s="613"/>
      <c r="AN81" s="613"/>
      <c r="AO81" s="613"/>
      <c r="AP81" s="613"/>
      <c r="AQ81" s="613"/>
      <c r="AR81" s="613"/>
      <c r="AS81" s="616"/>
      <c r="BE81"/>
    </row>
    <row r="82" spans="2:57" ht="192.75" customHeight="1" thickBot="1">
      <c r="B82" s="627"/>
      <c r="C82" s="628"/>
      <c r="D82" s="628"/>
      <c r="E82" s="628"/>
      <c r="F82" s="628"/>
      <c r="G82" s="628"/>
      <c r="H82" s="628"/>
      <c r="I82" s="628"/>
      <c r="J82" s="628"/>
      <c r="K82" s="628"/>
      <c r="L82" s="628"/>
      <c r="M82" s="628"/>
      <c r="N82" s="628"/>
      <c r="O82" s="628"/>
      <c r="P82" s="628"/>
      <c r="Q82" s="628"/>
      <c r="R82" s="628"/>
      <c r="S82" s="628"/>
      <c r="T82" s="628"/>
      <c r="U82" s="628"/>
      <c r="V82" s="628"/>
      <c r="W82" s="628"/>
      <c r="X82" s="628"/>
      <c r="Y82" s="628"/>
      <c r="Z82" s="628"/>
      <c r="AA82" s="628"/>
      <c r="AB82" s="628"/>
      <c r="AC82" s="628"/>
      <c r="AD82" s="628"/>
      <c r="AE82" s="628"/>
      <c r="AF82" s="628"/>
      <c r="AG82" s="628"/>
      <c r="AH82" s="628"/>
      <c r="AI82" s="628"/>
      <c r="AJ82" s="628"/>
      <c r="AK82" s="628"/>
      <c r="AL82" s="628"/>
      <c r="AM82" s="628"/>
      <c r="AN82" s="628"/>
      <c r="AO82" s="628"/>
      <c r="AP82" s="628"/>
      <c r="AQ82" s="628"/>
      <c r="AR82" s="628"/>
      <c r="AS82" s="629"/>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406" t="s">
        <v>43</v>
      </c>
      <c r="D84" s="407"/>
      <c r="E84" s="407"/>
      <c r="F84" s="407"/>
      <c r="G84" s="407"/>
      <c r="H84" s="407"/>
      <c r="I84" s="407"/>
      <c r="J84" s="407"/>
      <c r="K84" s="407"/>
      <c r="L84" s="407"/>
      <c r="M84" s="407"/>
      <c r="N84" s="407"/>
      <c r="O84" s="407"/>
      <c r="P84" s="407"/>
      <c r="Q84" s="407"/>
      <c r="R84" s="407"/>
      <c r="S84" s="407"/>
      <c r="T84" s="407"/>
      <c r="U84" s="407"/>
      <c r="V84" s="407"/>
      <c r="W84" s="408"/>
      <c r="X84" s="406" t="s">
        <v>44</v>
      </c>
      <c r="Y84" s="407"/>
      <c r="Z84" s="407"/>
      <c r="AA84" s="407"/>
      <c r="AB84" s="407"/>
      <c r="AC84" s="407"/>
      <c r="AD84" s="407"/>
      <c r="AE84" s="407"/>
      <c r="AF84" s="407"/>
      <c r="AG84" s="407"/>
      <c r="AH84" s="407"/>
      <c r="AI84" s="407"/>
      <c r="AJ84" s="407"/>
      <c r="AK84" s="407"/>
      <c r="AL84" s="407"/>
      <c r="AM84" s="407"/>
      <c r="AN84" s="407"/>
      <c r="AO84" s="407"/>
      <c r="AP84" s="407"/>
      <c r="AQ84" s="407"/>
      <c r="AR84" s="408"/>
      <c r="AS84" s="8"/>
      <c r="BE84"/>
    </row>
    <row r="85" spans="2:57" ht="46.5" customHeight="1">
      <c r="B85" s="10"/>
      <c r="C85" s="473" t="s">
        <v>40</v>
      </c>
      <c r="D85" s="438"/>
      <c r="E85" s="438"/>
      <c r="F85" s="438"/>
      <c r="G85" s="438"/>
      <c r="H85" s="438"/>
      <c r="I85" s="449"/>
      <c r="J85" s="473" t="s">
        <v>41</v>
      </c>
      <c r="K85" s="438"/>
      <c r="L85" s="438"/>
      <c r="M85" s="438"/>
      <c r="N85" s="438"/>
      <c r="O85" s="438"/>
      <c r="P85" s="449"/>
      <c r="Q85" s="473" t="s">
        <v>42</v>
      </c>
      <c r="R85" s="438"/>
      <c r="S85" s="438"/>
      <c r="T85" s="438"/>
      <c r="U85" s="438"/>
      <c r="V85" s="438"/>
      <c r="W85" s="449"/>
      <c r="X85" s="473" t="s">
        <v>40</v>
      </c>
      <c r="Y85" s="438"/>
      <c r="Z85" s="438"/>
      <c r="AA85" s="438"/>
      <c r="AB85" s="438"/>
      <c r="AC85" s="438"/>
      <c r="AD85" s="449"/>
      <c r="AE85" s="473" t="s">
        <v>41</v>
      </c>
      <c r="AF85" s="438"/>
      <c r="AG85" s="438"/>
      <c r="AH85" s="438"/>
      <c r="AI85" s="438"/>
      <c r="AJ85" s="438"/>
      <c r="AK85" s="449"/>
      <c r="AL85" s="473" t="s">
        <v>42</v>
      </c>
      <c r="AM85" s="438"/>
      <c r="AN85" s="438"/>
      <c r="AO85" s="438"/>
      <c r="AP85" s="438"/>
      <c r="AQ85" s="438"/>
      <c r="AR85" s="449"/>
      <c r="AS85" s="11"/>
      <c r="BE85"/>
    </row>
    <row r="86" spans="2:57" ht="46.5" customHeight="1">
      <c r="B86" s="10"/>
      <c r="C86" s="517"/>
      <c r="D86" s="518"/>
      <c r="E86" s="518"/>
      <c r="F86" s="518"/>
      <c r="G86" s="518"/>
      <c r="H86" s="518"/>
      <c r="I86" s="519"/>
      <c r="J86" s="517"/>
      <c r="K86" s="518"/>
      <c r="L86" s="518"/>
      <c r="M86" s="518"/>
      <c r="N86" s="518"/>
      <c r="O86" s="518"/>
      <c r="P86" s="519"/>
      <c r="Q86" s="520"/>
      <c r="R86" s="521"/>
      <c r="S86" s="521"/>
      <c r="T86" s="521"/>
      <c r="U86" s="521"/>
      <c r="V86" s="521"/>
      <c r="W86" s="522"/>
      <c r="X86" s="517"/>
      <c r="Y86" s="518"/>
      <c r="Z86" s="518"/>
      <c r="AA86" s="518"/>
      <c r="AB86" s="518"/>
      <c r="AC86" s="518"/>
      <c r="AD86" s="519"/>
      <c r="AE86" s="517"/>
      <c r="AF86" s="518"/>
      <c r="AG86" s="518"/>
      <c r="AH86" s="518"/>
      <c r="AI86" s="518"/>
      <c r="AJ86" s="518"/>
      <c r="AK86" s="519"/>
      <c r="AL86" s="520"/>
      <c r="AM86" s="521"/>
      <c r="AN86" s="521"/>
      <c r="AO86" s="521"/>
      <c r="AP86" s="521"/>
      <c r="AQ86" s="521"/>
      <c r="AR86" s="522"/>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heet="1" objects="1" scenarios="1" selectLockedCells="1" autoFilter="0"/>
  <mergeCells count="450">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B12:C13"/>
    <mergeCell ref="D12:P13"/>
    <mergeCell ref="Q12:X13"/>
    <mergeCell ref="Y12:AB12"/>
    <mergeCell ref="AC12:AN12"/>
    <mergeCell ref="AO12:AP13"/>
    <mergeCell ref="AN8:AS11"/>
    <mergeCell ref="AF9:AI9"/>
    <mergeCell ref="B10:I11"/>
    <mergeCell ref="J10:P11"/>
    <mergeCell ref="Q10:T11"/>
    <mergeCell ref="U10:W11"/>
    <mergeCell ref="X10:Z11"/>
    <mergeCell ref="AA10:AB11"/>
    <mergeCell ref="AC10:AC11"/>
    <mergeCell ref="AD10:AE11"/>
    <mergeCell ref="AO14:AP15"/>
    <mergeCell ref="AQ14:AQ15"/>
    <mergeCell ref="AR14:AR15"/>
    <mergeCell ref="AS14:AS15"/>
    <mergeCell ref="AQ12:AS13"/>
    <mergeCell ref="Y13:AB13"/>
    <mergeCell ref="AC13:AF13"/>
    <mergeCell ref="AG13:AJ13"/>
    <mergeCell ref="AK13:AN13"/>
    <mergeCell ref="Y14:AB14"/>
    <mergeCell ref="AC14:AF15"/>
    <mergeCell ref="Y15:AB15"/>
    <mergeCell ref="B20:C21"/>
    <mergeCell ref="D20:P21"/>
    <mergeCell ref="Q20:X21"/>
    <mergeCell ref="Y20:AB20"/>
    <mergeCell ref="AC20:AF21"/>
    <mergeCell ref="Y21:AB21"/>
    <mergeCell ref="AG14:AJ15"/>
    <mergeCell ref="AK14:AN15"/>
    <mergeCell ref="B14:C15"/>
    <mergeCell ref="D14:P15"/>
    <mergeCell ref="Q14:X15"/>
    <mergeCell ref="B16:C17"/>
    <mergeCell ref="D16:P17"/>
    <mergeCell ref="Q16:X17"/>
    <mergeCell ref="Y16:AB16"/>
    <mergeCell ref="AC16:AF17"/>
    <mergeCell ref="B18:C19"/>
    <mergeCell ref="D18:P19"/>
    <mergeCell ref="Q18:X19"/>
    <mergeCell ref="Y18:AB18"/>
    <mergeCell ref="AC18:AF19"/>
    <mergeCell ref="AK24:AN25"/>
    <mergeCell ref="AO24:AP25"/>
    <mergeCell ref="AQ24:AQ25"/>
    <mergeCell ref="AR24:AR25"/>
    <mergeCell ref="AS24:AS25"/>
    <mergeCell ref="Y25:AB25"/>
    <mergeCell ref="B24:C25"/>
    <mergeCell ref="D24:P25"/>
    <mergeCell ref="Q24:X25"/>
    <mergeCell ref="Y24:AB24"/>
    <mergeCell ref="AC24:AF25"/>
    <mergeCell ref="AG24:AJ25"/>
    <mergeCell ref="AK26:AN27"/>
    <mergeCell ref="AO26:AP27"/>
    <mergeCell ref="AQ26:AQ27"/>
    <mergeCell ref="AR26:AR27"/>
    <mergeCell ref="AS26:AS27"/>
    <mergeCell ref="Y27:AB27"/>
    <mergeCell ref="B26:C27"/>
    <mergeCell ref="D26:P27"/>
    <mergeCell ref="Q26:X27"/>
    <mergeCell ref="Y26:AB26"/>
    <mergeCell ref="AC26:AF27"/>
    <mergeCell ref="AG26:AJ27"/>
    <mergeCell ref="AK28:AN29"/>
    <mergeCell ref="AO28:AP29"/>
    <mergeCell ref="AQ28:AQ29"/>
    <mergeCell ref="AR28:AR29"/>
    <mergeCell ref="AS28:AS29"/>
    <mergeCell ref="Y29:AB29"/>
    <mergeCell ref="B28:C29"/>
    <mergeCell ref="D28:P29"/>
    <mergeCell ref="Q28:X29"/>
    <mergeCell ref="Y28:AB28"/>
    <mergeCell ref="AC28:AF29"/>
    <mergeCell ref="AG28:AJ29"/>
    <mergeCell ref="AQ30:AQ31"/>
    <mergeCell ref="AR30:AR31"/>
    <mergeCell ref="AS30:AS31"/>
    <mergeCell ref="Y31:AB31"/>
    <mergeCell ref="B30:C31"/>
    <mergeCell ref="D30:P31"/>
    <mergeCell ref="Q30:X31"/>
    <mergeCell ref="Y30:AB30"/>
    <mergeCell ref="AC30:AF31"/>
    <mergeCell ref="AG30:AJ31"/>
    <mergeCell ref="AQ42:AQ43"/>
    <mergeCell ref="AR42:AR43"/>
    <mergeCell ref="AS42:AS43"/>
    <mergeCell ref="Y43:AB43"/>
    <mergeCell ref="B42:C43"/>
    <mergeCell ref="D42:P43"/>
    <mergeCell ref="Q42:X43"/>
    <mergeCell ref="Y42:AB42"/>
    <mergeCell ref="AC42:AF43"/>
    <mergeCell ref="AG42:AJ43"/>
    <mergeCell ref="AK50:AN51"/>
    <mergeCell ref="AO50:AP51"/>
    <mergeCell ref="AQ50:AQ51"/>
    <mergeCell ref="AR50:AR51"/>
    <mergeCell ref="AS50:AS51"/>
    <mergeCell ref="Y51:AB51"/>
    <mergeCell ref="B50:C51"/>
    <mergeCell ref="D50:P51"/>
    <mergeCell ref="Q50:X51"/>
    <mergeCell ref="Y50:AB50"/>
    <mergeCell ref="AC50:AF51"/>
    <mergeCell ref="AG50:AJ51"/>
    <mergeCell ref="AQ38:AQ39"/>
    <mergeCell ref="AR38:AR39"/>
    <mergeCell ref="AS38:AS39"/>
    <mergeCell ref="Y39:AB39"/>
    <mergeCell ref="B38:C39"/>
    <mergeCell ref="D38:P39"/>
    <mergeCell ref="Q38:X39"/>
    <mergeCell ref="Y38:AB38"/>
    <mergeCell ref="AC38:AF39"/>
    <mergeCell ref="AG38:AJ39"/>
    <mergeCell ref="AQ40:AQ41"/>
    <mergeCell ref="AR40:AR41"/>
    <mergeCell ref="AS40:AS41"/>
    <mergeCell ref="Y41:AB41"/>
    <mergeCell ref="B40:C41"/>
    <mergeCell ref="D40:P41"/>
    <mergeCell ref="Q40:X41"/>
    <mergeCell ref="Y40:AB40"/>
    <mergeCell ref="AC40:AF41"/>
    <mergeCell ref="AG40:AJ41"/>
    <mergeCell ref="B54:C55"/>
    <mergeCell ref="B52:C53"/>
    <mergeCell ref="AK54:AN55"/>
    <mergeCell ref="AO54:AP55"/>
    <mergeCell ref="AQ54:AQ55"/>
    <mergeCell ref="AR54:AR55"/>
    <mergeCell ref="AS54:AS55"/>
    <mergeCell ref="Y55:AB55"/>
    <mergeCell ref="D54:P55"/>
    <mergeCell ref="Q54:X55"/>
    <mergeCell ref="Y54:AB54"/>
    <mergeCell ref="AC54:AF55"/>
    <mergeCell ref="AG54:AJ55"/>
    <mergeCell ref="AK52:AN53"/>
    <mergeCell ref="AO52:AP53"/>
    <mergeCell ref="AQ52:AQ53"/>
    <mergeCell ref="AR52:AR53"/>
    <mergeCell ref="AS52:AS53"/>
    <mergeCell ref="Y53:AB53"/>
    <mergeCell ref="D52:P53"/>
    <mergeCell ref="Q52:X53"/>
    <mergeCell ref="Y52:AB52"/>
    <mergeCell ref="AC52:AF53"/>
    <mergeCell ref="AG52:AJ53"/>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AQ22:AQ23"/>
    <mergeCell ref="AR22:AR23"/>
    <mergeCell ref="AS22:AS23"/>
    <mergeCell ref="Y17:AB17"/>
    <mergeCell ref="AG16:AJ17"/>
    <mergeCell ref="AK16:AN17"/>
    <mergeCell ref="AO16:AP17"/>
    <mergeCell ref="AQ16:AQ17"/>
    <mergeCell ref="AR16:AR17"/>
    <mergeCell ref="AS16:AS17"/>
    <mergeCell ref="AO18:AP19"/>
    <mergeCell ref="AQ18:AQ19"/>
    <mergeCell ref="AR18:AR19"/>
    <mergeCell ref="AS18:AS19"/>
    <mergeCell ref="Y19:AB19"/>
    <mergeCell ref="AG18:AJ19"/>
    <mergeCell ref="AK18:AN19"/>
    <mergeCell ref="AG20:AJ21"/>
    <mergeCell ref="AK20:AN21"/>
    <mergeCell ref="AO20:AP21"/>
    <mergeCell ref="AQ20:AQ21"/>
    <mergeCell ref="AR20:AR21"/>
    <mergeCell ref="AS20:AS21"/>
    <mergeCell ref="Y23:AB23"/>
    <mergeCell ref="AC22:AF23"/>
    <mergeCell ref="Y22:AB22"/>
    <mergeCell ref="Q22:X23"/>
    <mergeCell ref="D22:P23"/>
    <mergeCell ref="B22:C23"/>
    <mergeCell ref="AG22:AJ23"/>
    <mergeCell ref="AK22:AN23"/>
    <mergeCell ref="AO22:AP23"/>
    <mergeCell ref="AK44:AN45"/>
    <mergeCell ref="AO44:AP45"/>
    <mergeCell ref="AK32:AN33"/>
    <mergeCell ref="AO32:AP33"/>
    <mergeCell ref="AK34:AN35"/>
    <mergeCell ref="AO34:AP35"/>
    <mergeCell ref="AK36:AN37"/>
    <mergeCell ref="AO36:AP37"/>
    <mergeCell ref="AK40:AN41"/>
    <mergeCell ref="AO40:AP41"/>
    <mergeCell ref="AK38:AN39"/>
    <mergeCell ref="AO38:AP39"/>
    <mergeCell ref="AK42:AN43"/>
    <mergeCell ref="AO42:AP43"/>
    <mergeCell ref="AK30:AN31"/>
    <mergeCell ref="AO30:AP31"/>
    <mergeCell ref="AQ44:AQ45"/>
    <mergeCell ref="AR44:AR45"/>
    <mergeCell ref="AS44:AS45"/>
    <mergeCell ref="Y45:AB45"/>
    <mergeCell ref="B44:C45"/>
    <mergeCell ref="D44:P45"/>
    <mergeCell ref="Q44:X45"/>
    <mergeCell ref="Y44:AB44"/>
    <mergeCell ref="AC44:AF45"/>
    <mergeCell ref="AG44:AJ45"/>
    <mergeCell ref="AQ32:AQ33"/>
    <mergeCell ref="AR32:AR33"/>
    <mergeCell ref="AS32:AS33"/>
    <mergeCell ref="Y33:AB33"/>
    <mergeCell ref="B32:C33"/>
    <mergeCell ref="D32:P33"/>
    <mergeCell ref="Q32:X33"/>
    <mergeCell ref="Y32:AB32"/>
    <mergeCell ref="AC32:AF33"/>
    <mergeCell ref="AG32:AJ33"/>
    <mergeCell ref="AQ34:AQ35"/>
    <mergeCell ref="AR34:AR35"/>
    <mergeCell ref="AS34:AS35"/>
    <mergeCell ref="Y35:AB35"/>
    <mergeCell ref="B34:C35"/>
    <mergeCell ref="D34:P35"/>
    <mergeCell ref="Q34:X35"/>
    <mergeCell ref="Y34:AB34"/>
    <mergeCell ref="AC34:AF35"/>
    <mergeCell ref="AG34:AJ35"/>
    <mergeCell ref="AQ36:AQ37"/>
    <mergeCell ref="AR36:AR37"/>
    <mergeCell ref="AS36:AS37"/>
    <mergeCell ref="Y37:AB37"/>
    <mergeCell ref="B36:C37"/>
    <mergeCell ref="D36:P37"/>
    <mergeCell ref="Q36:X37"/>
    <mergeCell ref="Y36:AB36"/>
    <mergeCell ref="AC36:AF37"/>
    <mergeCell ref="AG36:AJ37"/>
  </mergeCells>
  <conditionalFormatting sqref="AF11">
    <cfRule type="expression" dxfId="1385" priority="37">
      <formula>$V11="y"</formula>
    </cfRule>
    <cfRule type="expression" dxfId="1384" priority="38">
      <formula>$T11="y"</formula>
    </cfRule>
  </conditionalFormatting>
  <conditionalFormatting sqref="AF7">
    <cfRule type="expression" dxfId="1383" priority="41">
      <formula>$V7="y"</formula>
    </cfRule>
    <cfRule type="expression" dxfId="1382" priority="42">
      <formula>$T7="y"</formula>
    </cfRule>
  </conditionalFormatting>
  <conditionalFormatting sqref="AF9">
    <cfRule type="expression" dxfId="1381" priority="39">
      <formula>$V9="y"</formula>
    </cfRule>
    <cfRule type="expression" dxfId="1380" priority="40">
      <formula>$T9="y"</formula>
    </cfRule>
  </conditionalFormatting>
  <conditionalFormatting sqref="Y20:AB21 Y24:AB31 Y42:AB46 Y48:AB73">
    <cfRule type="expression" dxfId="1379" priority="36">
      <formula>OR(ISNUMBER(SEARCH("Hold Point",Y20)),ISNUMBER(SEARCH("Witness Point",Y20)))</formula>
    </cfRule>
  </conditionalFormatting>
  <conditionalFormatting sqref="AK20:AN21 AK24:AN31 AK42:AN73">
    <cfRule type="expression" dxfId="1378" priority="35">
      <formula>OR(Y20="Check Item",Y20="Milestone")</formula>
    </cfRule>
  </conditionalFormatting>
  <conditionalFormatting sqref="Y14:AB15">
    <cfRule type="expression" dxfId="1377" priority="34">
      <formula>OR(ISNUMBER(SEARCH("Hold Point",Y14)),ISNUMBER(SEARCH("Witness Point",Y14)))</formula>
    </cfRule>
  </conditionalFormatting>
  <conditionalFormatting sqref="AK14:AN15">
    <cfRule type="expression" dxfId="1376" priority="33">
      <formula>OR(Y14="Check Item",Y14="Milestone")</formula>
    </cfRule>
  </conditionalFormatting>
  <conditionalFormatting sqref="Y18:AB19">
    <cfRule type="expression" dxfId="1375" priority="30">
      <formula>OR(ISNUMBER(SEARCH("Hold Point",Y18)),ISNUMBER(SEARCH("Witness Point",Y18)))</formula>
    </cfRule>
  </conditionalFormatting>
  <conditionalFormatting sqref="AK18:AN19">
    <cfRule type="expression" dxfId="1374" priority="29">
      <formula>OR(Y18="Check Item",Y18="Milestone")</formula>
    </cfRule>
  </conditionalFormatting>
  <conditionalFormatting sqref="Y16:AB16">
    <cfRule type="expression" dxfId="1373" priority="27">
      <formula>OR(ISNUMBER(SEARCH("Hold Point",Y16)),ISNUMBER(SEARCH("Witness Point",Y16)))</formula>
    </cfRule>
  </conditionalFormatting>
  <conditionalFormatting sqref="AK16:AN17">
    <cfRule type="expression" dxfId="1372" priority="26">
      <formula>OR(Y16="Check Item",Y16="Milestone")</formula>
    </cfRule>
  </conditionalFormatting>
  <conditionalFormatting sqref="Y17:AB17">
    <cfRule type="expression" dxfId="1371" priority="25">
      <formula>OR(ISNUMBER(SEARCH("Hold Point",Y17)),ISNUMBER(SEARCH("Witness Point",Y17)))</formula>
    </cfRule>
  </conditionalFormatting>
  <conditionalFormatting sqref="Y47:AB47">
    <cfRule type="expression" dxfId="1370" priority="24">
      <formula>OR(ISNUMBER(SEARCH("Hold Point",Y47)),ISNUMBER(SEARCH("Witness Point",Y47)))</formula>
    </cfRule>
  </conditionalFormatting>
  <conditionalFormatting sqref="Y22:AB22">
    <cfRule type="expression" dxfId="1369" priority="15">
      <formula>OR(ISNUMBER(SEARCH("Hold Point",Y22)),ISNUMBER(SEARCH("Witness Point",Y22)))</formula>
    </cfRule>
  </conditionalFormatting>
  <conditionalFormatting sqref="AK22:AN23">
    <cfRule type="expression" dxfId="1368" priority="14">
      <formula>OR(Y22="Check Item",Y22="Milestone")</formula>
    </cfRule>
  </conditionalFormatting>
  <conditionalFormatting sqref="Y23:AB23">
    <cfRule type="expression" dxfId="1367" priority="13">
      <formula>OR(ISNUMBER(SEARCH("Hold Point",Y23)),ISNUMBER(SEARCH("Witness Point",Y23)))</formula>
    </cfRule>
  </conditionalFormatting>
  <conditionalFormatting sqref="Y44:AB49">
    <cfRule type="expression" dxfId="1366" priority="12">
      <formula>OR(ISNUMBER(SEARCH("Hold Point",Y44)),ISNUMBER(SEARCH("Witness Point",Y44)))</formula>
    </cfRule>
  </conditionalFormatting>
  <conditionalFormatting sqref="Y40:AB40 Y36:AB36">
    <cfRule type="expression" dxfId="1365" priority="10">
      <formula>OR(ISNUMBER(SEARCH("Hold Point",Y36)),ISNUMBER(SEARCH("Witness Point",Y36)))</formula>
    </cfRule>
  </conditionalFormatting>
  <conditionalFormatting sqref="AK32:AN41">
    <cfRule type="expression" dxfId="1364" priority="9">
      <formula>OR(Y32="Check Item",Y32="Milestone")</formula>
    </cfRule>
  </conditionalFormatting>
  <conditionalFormatting sqref="Y41:AB41">
    <cfRule type="expression" dxfId="1363" priority="8">
      <formula>OR(ISNUMBER(SEARCH("Hold Point",Y41)),ISNUMBER(SEARCH("Witness Point",Y41)))</formula>
    </cfRule>
  </conditionalFormatting>
  <conditionalFormatting sqref="Y37:AB37">
    <cfRule type="expression" dxfId="1362" priority="7">
      <formula>OR(ISNUMBER(SEARCH("Hold Point",Y37)),ISNUMBER(SEARCH("Witness Point",Y37)))</formula>
    </cfRule>
  </conditionalFormatting>
  <conditionalFormatting sqref="Y38:AB38">
    <cfRule type="expression" dxfId="1361" priority="6">
      <formula>OR(ISNUMBER(SEARCH("Hold Point",Y38)),ISNUMBER(SEARCH("Witness Point",Y38)))</formula>
    </cfRule>
  </conditionalFormatting>
  <conditionalFormatting sqref="Y39:AB39">
    <cfRule type="expression" dxfId="1360" priority="5">
      <formula>OR(ISNUMBER(SEARCH("Hold Point",Y39)),ISNUMBER(SEARCH("Witness Point",Y39)))</formula>
    </cfRule>
  </conditionalFormatting>
  <conditionalFormatting sqref="Y34:AB34">
    <cfRule type="expression" dxfId="1359" priority="4">
      <formula>OR(ISNUMBER(SEARCH("Hold Point",Y34)),ISNUMBER(SEARCH("Witness Point",Y34)))</formula>
    </cfRule>
  </conditionalFormatting>
  <conditionalFormatting sqref="Y35:AB35">
    <cfRule type="expression" dxfId="1358" priority="3">
      <formula>OR(ISNUMBER(SEARCH("Hold Point",Y35)),ISNUMBER(SEARCH("Witness Point",Y35)))</formula>
    </cfRule>
  </conditionalFormatting>
  <conditionalFormatting sqref="Y32:AB32">
    <cfRule type="expression" dxfId="1357" priority="2">
      <formula>OR(ISNUMBER(SEARCH("Hold Point",Y32)),ISNUMBER(SEARCH("Witness Point",Y32)))</formula>
    </cfRule>
  </conditionalFormatting>
  <conditionalFormatting sqref="Y33:AB33">
    <cfRule type="expression" dxfId="1356" priority="1">
      <formula>OR(ISNUMBER(SEARCH("Hold Point",Y33)),ISNUMBER(SEARCH("Witness Point",Y33)))</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70">
    <pageSetUpPr fitToPage="1"/>
  </sheetPr>
  <dimension ref="A1:BR106"/>
  <sheetViews>
    <sheetView topLeftCell="B8" zoomScale="85" zoomScaleNormal="85" workbookViewId="0">
      <selection activeCell="Y73" sqref="Y73:AB73"/>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General Earthworks</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General Earthworks</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441" t="s">
        <v>28</v>
      </c>
      <c r="AK4" s="442"/>
      <c r="AL4" s="442"/>
      <c r="AM4" s="442"/>
      <c r="AN4" s="442"/>
      <c r="AO4" s="442"/>
      <c r="AP4" s="442"/>
      <c r="AQ4" s="442"/>
      <c r="AR4" s="442"/>
      <c r="AS4" s="564"/>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e">
        <f>'Lot Register'!#REF!</f>
        <v>#REF!</v>
      </c>
      <c r="AG5" s="460"/>
      <c r="AH5" s="460"/>
      <c r="AI5" s="461"/>
      <c r="AJ5" s="533"/>
      <c r="AK5" s="534"/>
      <c r="AL5" s="534"/>
      <c r="AM5" s="534"/>
      <c r="AN5" s="534"/>
      <c r="AO5" s="534"/>
      <c r="AP5" s="534"/>
      <c r="AQ5" s="534"/>
      <c r="AR5" s="534"/>
      <c r="AS5" s="565"/>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533"/>
      <c r="AK6" s="534"/>
      <c r="AL6" s="534"/>
      <c r="AM6" s="534"/>
      <c r="AN6" s="534"/>
      <c r="AO6" s="534"/>
      <c r="AP6" s="534"/>
      <c r="AQ6" s="534"/>
      <c r="AR6" s="534"/>
      <c r="AS6" s="565"/>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Register'!$I$2), "", 'Lot Register'!$I$2)</f>
        <v>0</v>
      </c>
      <c r="AG7" s="469"/>
      <c r="AH7" s="469"/>
      <c r="AI7" s="470"/>
      <c r="AJ7" s="533"/>
      <c r="AK7" s="534"/>
      <c r="AL7" s="534"/>
      <c r="AM7" s="534"/>
      <c r="AN7" s="534"/>
      <c r="AO7" s="534"/>
      <c r="AP7" s="534"/>
      <c r="AQ7" s="534"/>
      <c r="AR7" s="534"/>
      <c r="AS7" s="565"/>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t="s">
        <v>1111</v>
      </c>
      <c r="AK8" s="574"/>
      <c r="AL8" s="574"/>
      <c r="AM8" s="574"/>
      <c r="AN8" s="566" t="s">
        <v>1147</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Register'!$J$2), "", 'Lot Register'!$J$2)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t="e">
        <f>IF(ISBLANK('Lot Register'!#REF!), "", 'Lot Register'!#REF!)</f>
        <v>#REF!</v>
      </c>
      <c r="AE10" s="449"/>
      <c r="AF10" s="451" t="s">
        <v>30</v>
      </c>
      <c r="AG10" s="451"/>
      <c r="AH10" s="451"/>
      <c r="AI10" s="452"/>
      <c r="AJ10" s="573"/>
      <c r="AK10" s="574"/>
      <c r="AL10" s="574"/>
      <c r="AM10" s="574"/>
      <c r="AN10" s="566"/>
      <c r="AO10" s="566"/>
      <c r="AP10" s="566"/>
      <c r="AQ10" s="566"/>
      <c r="AR10" s="566"/>
      <c r="AS10" s="567"/>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Register'!$K$2), "", 'Lot Register'!$K$2)</f>
        <v>45343</v>
      </c>
      <c r="AG11" s="496"/>
      <c r="AH11" s="496"/>
      <c r="AI11" s="497"/>
      <c r="AJ11" s="575"/>
      <c r="AK11" s="576"/>
      <c r="AL11" s="576"/>
      <c r="AM11" s="576"/>
      <c r="AN11" s="381"/>
      <c r="AO11" s="381"/>
      <c r="AP11" s="381"/>
      <c r="AQ11" s="381"/>
      <c r="AR11" s="381"/>
      <c r="AS11" s="568"/>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t="s">
        <v>39</v>
      </c>
      <c r="AH13" s="439"/>
      <c r="AI13" s="439"/>
      <c r="AJ13" s="439"/>
      <c r="AK13" s="439" t="s">
        <v>27</v>
      </c>
      <c r="AL13" s="439"/>
      <c r="AM13" s="439"/>
      <c r="AN13" s="439"/>
      <c r="AO13" s="571"/>
      <c r="AP13" s="571"/>
      <c r="AQ13" s="571"/>
      <c r="AR13" s="571"/>
      <c r="AS13" s="572"/>
      <c r="BE13"/>
    </row>
    <row r="14" spans="1:70" ht="22.5" customHeight="1">
      <c r="B14" s="553">
        <v>1</v>
      </c>
      <c r="C14" s="549"/>
      <c r="D14" s="507" t="s">
        <v>1148</v>
      </c>
      <c r="E14" s="508"/>
      <c r="F14" s="508"/>
      <c r="G14" s="508"/>
      <c r="H14" s="508"/>
      <c r="I14" s="508"/>
      <c r="J14" s="508"/>
      <c r="K14" s="508"/>
      <c r="L14" s="508"/>
      <c r="M14" s="508"/>
      <c r="N14" s="508"/>
      <c r="O14" s="508"/>
      <c r="P14" s="509"/>
      <c r="Q14" s="597" t="s">
        <v>91</v>
      </c>
      <c r="R14" s="598"/>
      <c r="S14" s="598"/>
      <c r="T14" s="598"/>
      <c r="U14" s="598"/>
      <c r="V14" s="598"/>
      <c r="W14" s="598"/>
      <c r="X14" s="599"/>
      <c r="Y14" s="507" t="s">
        <v>86</v>
      </c>
      <c r="Z14" s="508"/>
      <c r="AA14" s="508"/>
      <c r="AB14" s="509"/>
      <c r="AC14" s="507"/>
      <c r="AD14" s="508"/>
      <c r="AE14" s="508"/>
      <c r="AF14" s="509"/>
      <c r="AG14" s="507"/>
      <c r="AH14" s="508"/>
      <c r="AI14" s="508"/>
      <c r="AJ14" s="509"/>
      <c r="AK14" s="507"/>
      <c r="AL14" s="508"/>
      <c r="AM14" s="508"/>
      <c r="AN14" s="509"/>
      <c r="AO14" s="475"/>
      <c r="AP14" s="593"/>
      <c r="AQ14" s="594"/>
      <c r="AR14" s="595"/>
      <c r="AS14" s="596"/>
      <c r="BE14"/>
    </row>
    <row r="15" spans="1:70" ht="42.75" customHeight="1">
      <c r="B15" s="592"/>
      <c r="C15" s="532"/>
      <c r="D15" s="412"/>
      <c r="E15" s="413"/>
      <c r="F15" s="413"/>
      <c r="G15" s="413"/>
      <c r="H15" s="413"/>
      <c r="I15" s="413"/>
      <c r="J15" s="413"/>
      <c r="K15" s="413"/>
      <c r="L15" s="413"/>
      <c r="M15" s="413"/>
      <c r="N15" s="413"/>
      <c r="O15" s="413"/>
      <c r="P15" s="414"/>
      <c r="Q15" s="600"/>
      <c r="R15" s="601"/>
      <c r="S15" s="601"/>
      <c r="T15" s="601"/>
      <c r="U15" s="601"/>
      <c r="V15" s="601"/>
      <c r="W15" s="601"/>
      <c r="X15" s="602"/>
      <c r="Y15" s="412" t="s">
        <v>1112</v>
      </c>
      <c r="Z15" s="413"/>
      <c r="AA15" s="413"/>
      <c r="AB15" s="414"/>
      <c r="AC15" s="412"/>
      <c r="AD15" s="413"/>
      <c r="AE15" s="413"/>
      <c r="AF15" s="414"/>
      <c r="AG15" s="412"/>
      <c r="AH15" s="413"/>
      <c r="AI15" s="413"/>
      <c r="AJ15" s="414"/>
      <c r="AK15" s="412"/>
      <c r="AL15" s="413"/>
      <c r="AM15" s="413"/>
      <c r="AN15" s="414"/>
      <c r="AO15" s="545"/>
      <c r="AP15" s="556"/>
      <c r="AQ15" s="587"/>
      <c r="AR15" s="589"/>
      <c r="AS15" s="591"/>
      <c r="BE15"/>
    </row>
    <row r="16" spans="1:70" ht="22.5" customHeight="1">
      <c r="B16" s="639">
        <v>2</v>
      </c>
      <c r="C16" s="640"/>
      <c r="D16" s="409" t="s">
        <v>1117</v>
      </c>
      <c r="E16" s="410"/>
      <c r="F16" s="410"/>
      <c r="G16" s="410"/>
      <c r="H16" s="410"/>
      <c r="I16" s="410"/>
      <c r="J16" s="410"/>
      <c r="K16" s="410"/>
      <c r="L16" s="410"/>
      <c r="M16" s="410"/>
      <c r="N16" s="410"/>
      <c r="O16" s="410"/>
      <c r="P16" s="411"/>
      <c r="Q16" s="603" t="s">
        <v>91</v>
      </c>
      <c r="R16" s="604"/>
      <c r="S16" s="604"/>
      <c r="T16" s="604"/>
      <c r="U16" s="604"/>
      <c r="V16" s="604"/>
      <c r="W16" s="604"/>
      <c r="X16" s="605"/>
      <c r="Y16" s="409" t="s">
        <v>24</v>
      </c>
      <c r="Z16" s="410"/>
      <c r="AA16" s="410"/>
      <c r="AB16" s="411"/>
      <c r="AC16" s="409"/>
      <c r="AD16" s="410"/>
      <c r="AE16" s="410"/>
      <c r="AF16" s="411"/>
      <c r="AG16" s="409"/>
      <c r="AH16" s="410"/>
      <c r="AI16" s="410"/>
      <c r="AJ16" s="411"/>
      <c r="AK16" s="409"/>
      <c r="AL16" s="410"/>
      <c r="AM16" s="410"/>
      <c r="AN16" s="411"/>
      <c r="AO16" s="478"/>
      <c r="AP16" s="555"/>
      <c r="AQ16" s="641"/>
      <c r="AR16" s="642"/>
      <c r="AS16" s="643"/>
      <c r="BE16"/>
    </row>
    <row r="17" spans="2:57" ht="42.75" customHeight="1">
      <c r="B17" s="592"/>
      <c r="C17" s="532"/>
      <c r="D17" s="412"/>
      <c r="E17" s="413"/>
      <c r="F17" s="413"/>
      <c r="G17" s="413"/>
      <c r="H17" s="413"/>
      <c r="I17" s="413"/>
      <c r="J17" s="413"/>
      <c r="K17" s="413"/>
      <c r="L17" s="413"/>
      <c r="M17" s="413"/>
      <c r="N17" s="413"/>
      <c r="O17" s="413"/>
      <c r="P17" s="414"/>
      <c r="Q17" s="600"/>
      <c r="R17" s="601"/>
      <c r="S17" s="601"/>
      <c r="T17" s="601"/>
      <c r="U17" s="601"/>
      <c r="V17" s="601"/>
      <c r="W17" s="601"/>
      <c r="X17" s="602"/>
      <c r="Y17" s="735" t="s">
        <v>1116</v>
      </c>
      <c r="Z17" s="413"/>
      <c r="AA17" s="413"/>
      <c r="AB17" s="414"/>
      <c r="AC17" s="412"/>
      <c r="AD17" s="413"/>
      <c r="AE17" s="413"/>
      <c r="AF17" s="414"/>
      <c r="AG17" s="412"/>
      <c r="AH17" s="413"/>
      <c r="AI17" s="413"/>
      <c r="AJ17" s="414"/>
      <c r="AK17" s="412"/>
      <c r="AL17" s="413"/>
      <c r="AM17" s="413"/>
      <c r="AN17" s="414"/>
      <c r="AO17" s="545"/>
      <c r="AP17" s="556"/>
      <c r="AQ17" s="587"/>
      <c r="AR17" s="589"/>
      <c r="AS17" s="591"/>
      <c r="BE17"/>
    </row>
    <row r="18" spans="2:57" ht="22.5" customHeight="1">
      <c r="B18" s="592">
        <v>3</v>
      </c>
      <c r="C18" s="532"/>
      <c r="D18" s="406" t="s">
        <v>1118</v>
      </c>
      <c r="E18" s="407"/>
      <c r="F18" s="407"/>
      <c r="G18" s="407"/>
      <c r="H18" s="407"/>
      <c r="I18" s="407"/>
      <c r="J18" s="407"/>
      <c r="K18" s="407"/>
      <c r="L18" s="407"/>
      <c r="M18" s="407"/>
      <c r="N18" s="407"/>
      <c r="O18" s="407"/>
      <c r="P18" s="408"/>
      <c r="Q18" s="603" t="s">
        <v>1113</v>
      </c>
      <c r="R18" s="604"/>
      <c r="S18" s="604"/>
      <c r="T18" s="604"/>
      <c r="U18" s="604"/>
      <c r="V18" s="604"/>
      <c r="W18" s="604"/>
      <c r="X18" s="605"/>
      <c r="Y18" s="736" t="s">
        <v>24</v>
      </c>
      <c r="Z18" s="407"/>
      <c r="AA18" s="407"/>
      <c r="AB18" s="408"/>
      <c r="AC18" s="406"/>
      <c r="AD18" s="407"/>
      <c r="AE18" s="407"/>
      <c r="AF18" s="408"/>
      <c r="AG18" s="406"/>
      <c r="AH18" s="407"/>
      <c r="AI18" s="407"/>
      <c r="AJ18" s="408"/>
      <c r="AK18" s="406"/>
      <c r="AL18" s="407"/>
      <c r="AM18" s="407"/>
      <c r="AN18" s="408"/>
      <c r="AO18" s="542"/>
      <c r="AP18" s="554"/>
      <c r="AQ18" s="586"/>
      <c r="AR18" s="588"/>
      <c r="AS18" s="590"/>
      <c r="BE18"/>
    </row>
    <row r="19" spans="2:57" ht="70.5" customHeight="1">
      <c r="B19" s="592"/>
      <c r="C19" s="532"/>
      <c r="D19" s="412"/>
      <c r="E19" s="413"/>
      <c r="F19" s="413"/>
      <c r="G19" s="413"/>
      <c r="H19" s="413"/>
      <c r="I19" s="413"/>
      <c r="J19" s="413"/>
      <c r="K19" s="413"/>
      <c r="L19" s="413"/>
      <c r="M19" s="413"/>
      <c r="N19" s="413"/>
      <c r="O19" s="413"/>
      <c r="P19" s="414"/>
      <c r="Q19" s="600"/>
      <c r="R19" s="601"/>
      <c r="S19" s="601"/>
      <c r="T19" s="601"/>
      <c r="U19" s="601"/>
      <c r="V19" s="601"/>
      <c r="W19" s="601"/>
      <c r="X19" s="602"/>
      <c r="Y19" s="735" t="s">
        <v>1119</v>
      </c>
      <c r="Z19" s="413"/>
      <c r="AA19" s="413"/>
      <c r="AB19" s="414"/>
      <c r="AC19" s="412"/>
      <c r="AD19" s="413"/>
      <c r="AE19" s="413"/>
      <c r="AF19" s="414"/>
      <c r="AG19" s="412"/>
      <c r="AH19" s="413"/>
      <c r="AI19" s="413"/>
      <c r="AJ19" s="414"/>
      <c r="AK19" s="412"/>
      <c r="AL19" s="413"/>
      <c r="AM19" s="413"/>
      <c r="AN19" s="414"/>
      <c r="AO19" s="545"/>
      <c r="AP19" s="556"/>
      <c r="AQ19" s="587"/>
      <c r="AR19" s="589"/>
      <c r="AS19" s="591"/>
      <c r="BE19"/>
    </row>
    <row r="20" spans="2:57" ht="22.5" customHeight="1">
      <c r="B20" s="592">
        <v>4</v>
      </c>
      <c r="C20" s="532"/>
      <c r="D20" s="406" t="s">
        <v>119</v>
      </c>
      <c r="E20" s="407"/>
      <c r="F20" s="407"/>
      <c r="G20" s="407"/>
      <c r="H20" s="407"/>
      <c r="I20" s="407"/>
      <c r="J20" s="407"/>
      <c r="K20" s="407"/>
      <c r="L20" s="407"/>
      <c r="M20" s="407"/>
      <c r="N20" s="407"/>
      <c r="O20" s="407"/>
      <c r="P20" s="408"/>
      <c r="Q20" s="603" t="s">
        <v>1114</v>
      </c>
      <c r="R20" s="604"/>
      <c r="S20" s="604"/>
      <c r="T20" s="604"/>
      <c r="U20" s="604"/>
      <c r="V20" s="604"/>
      <c r="W20" s="604"/>
      <c r="X20" s="605"/>
      <c r="Y20" s="406" t="s">
        <v>24</v>
      </c>
      <c r="Z20" s="407"/>
      <c r="AA20" s="407"/>
      <c r="AB20" s="408"/>
      <c r="AC20" s="406"/>
      <c r="AD20" s="407"/>
      <c r="AE20" s="407"/>
      <c r="AF20" s="408"/>
      <c r="AG20" s="406"/>
      <c r="AH20" s="407"/>
      <c r="AI20" s="407"/>
      <c r="AJ20" s="408"/>
      <c r="AK20" s="406"/>
      <c r="AL20" s="407"/>
      <c r="AM20" s="407"/>
      <c r="AN20" s="408"/>
      <c r="AO20" s="542"/>
      <c r="AP20" s="554"/>
      <c r="AQ20" s="586"/>
      <c r="AR20" s="588"/>
      <c r="AS20" s="590"/>
      <c r="BE20"/>
    </row>
    <row r="21" spans="2:57" ht="31.5" customHeight="1" thickBot="1">
      <c r="B21" s="592"/>
      <c r="C21" s="532"/>
      <c r="D21" s="412"/>
      <c r="E21" s="413"/>
      <c r="F21" s="413"/>
      <c r="G21" s="413"/>
      <c r="H21" s="413"/>
      <c r="I21" s="413"/>
      <c r="J21" s="413"/>
      <c r="K21" s="413"/>
      <c r="L21" s="413"/>
      <c r="M21" s="413"/>
      <c r="N21" s="413"/>
      <c r="O21" s="413"/>
      <c r="P21" s="414"/>
      <c r="Q21" s="600"/>
      <c r="R21" s="601"/>
      <c r="S21" s="601"/>
      <c r="T21" s="601"/>
      <c r="U21" s="601"/>
      <c r="V21" s="601"/>
      <c r="W21" s="601"/>
      <c r="X21" s="602"/>
      <c r="Y21" s="412" t="s">
        <v>1115</v>
      </c>
      <c r="Z21" s="413"/>
      <c r="AA21" s="413"/>
      <c r="AB21" s="414"/>
      <c r="AC21" s="412"/>
      <c r="AD21" s="413"/>
      <c r="AE21" s="413"/>
      <c r="AF21" s="414"/>
      <c r="AG21" s="412"/>
      <c r="AH21" s="413"/>
      <c r="AI21" s="413"/>
      <c r="AJ21" s="414"/>
      <c r="AK21" s="412"/>
      <c r="AL21" s="413"/>
      <c r="AM21" s="413"/>
      <c r="AN21" s="414"/>
      <c r="AO21" s="545"/>
      <c r="AP21" s="556"/>
      <c r="AQ21" s="587"/>
      <c r="AR21" s="589"/>
      <c r="AS21" s="591"/>
      <c r="BE21"/>
    </row>
    <row r="22" spans="2:57" ht="22.5" hidden="1" customHeight="1">
      <c r="B22" s="592">
        <v>5</v>
      </c>
      <c r="C22" s="532"/>
      <c r="D22" s="406"/>
      <c r="E22" s="407"/>
      <c r="F22" s="407"/>
      <c r="G22" s="407"/>
      <c r="H22" s="407"/>
      <c r="I22" s="407"/>
      <c r="J22" s="407"/>
      <c r="K22" s="407"/>
      <c r="L22" s="407"/>
      <c r="M22" s="407"/>
      <c r="N22" s="407"/>
      <c r="O22" s="407"/>
      <c r="P22" s="408"/>
      <c r="Q22" s="603"/>
      <c r="R22" s="604"/>
      <c r="S22" s="604"/>
      <c r="T22" s="604"/>
      <c r="U22" s="604"/>
      <c r="V22" s="604"/>
      <c r="W22" s="604"/>
      <c r="X22" s="605"/>
      <c r="Y22" s="406"/>
      <c r="Z22" s="407"/>
      <c r="AA22" s="407"/>
      <c r="AB22" s="408"/>
      <c r="AC22" s="406"/>
      <c r="AD22" s="407"/>
      <c r="AE22" s="407"/>
      <c r="AF22" s="408"/>
      <c r="AG22" s="406"/>
      <c r="AH22" s="407"/>
      <c r="AI22" s="407"/>
      <c r="AJ22" s="408"/>
      <c r="AK22" s="406"/>
      <c r="AL22" s="407"/>
      <c r="AM22" s="407"/>
      <c r="AN22" s="408"/>
      <c r="AO22" s="542"/>
      <c r="AP22" s="554"/>
      <c r="AQ22" s="586"/>
      <c r="AR22" s="588"/>
      <c r="AS22" s="590"/>
      <c r="BE22"/>
    </row>
    <row r="23" spans="2:57" ht="36" hidden="1" customHeight="1">
      <c r="B23" s="592"/>
      <c r="C23" s="532"/>
      <c r="D23" s="412"/>
      <c r="E23" s="413"/>
      <c r="F23" s="413"/>
      <c r="G23" s="413"/>
      <c r="H23" s="413"/>
      <c r="I23" s="413"/>
      <c r="J23" s="413"/>
      <c r="K23" s="413"/>
      <c r="L23" s="413"/>
      <c r="M23" s="413"/>
      <c r="N23" s="413"/>
      <c r="O23" s="413"/>
      <c r="P23" s="414"/>
      <c r="Q23" s="600"/>
      <c r="R23" s="601"/>
      <c r="S23" s="601"/>
      <c r="T23" s="601"/>
      <c r="U23" s="601"/>
      <c r="V23" s="601"/>
      <c r="W23" s="601"/>
      <c r="X23" s="602"/>
      <c r="Y23" s="412"/>
      <c r="Z23" s="413"/>
      <c r="AA23" s="413"/>
      <c r="AB23" s="414"/>
      <c r="AC23" s="412"/>
      <c r="AD23" s="413"/>
      <c r="AE23" s="413"/>
      <c r="AF23" s="414"/>
      <c r="AG23" s="412"/>
      <c r="AH23" s="413"/>
      <c r="AI23" s="413"/>
      <c r="AJ23" s="414"/>
      <c r="AK23" s="412"/>
      <c r="AL23" s="413"/>
      <c r="AM23" s="413"/>
      <c r="AN23" s="414"/>
      <c r="AO23" s="545"/>
      <c r="AP23" s="556"/>
      <c r="AQ23" s="587"/>
      <c r="AR23" s="589"/>
      <c r="AS23" s="591"/>
      <c r="BE23"/>
    </row>
    <row r="24" spans="2:57" ht="22.5" hidden="1" customHeight="1">
      <c r="B24" s="592">
        <v>6</v>
      </c>
      <c r="C24" s="532"/>
      <c r="D24" s="406"/>
      <c r="E24" s="407"/>
      <c r="F24" s="407"/>
      <c r="G24" s="407"/>
      <c r="H24" s="407"/>
      <c r="I24" s="407"/>
      <c r="J24" s="407"/>
      <c r="K24" s="407"/>
      <c r="L24" s="407"/>
      <c r="M24" s="407"/>
      <c r="N24" s="407"/>
      <c r="O24" s="407"/>
      <c r="P24" s="408"/>
      <c r="Q24" s="603"/>
      <c r="R24" s="604"/>
      <c r="S24" s="604"/>
      <c r="T24" s="604"/>
      <c r="U24" s="604"/>
      <c r="V24" s="604"/>
      <c r="W24" s="604"/>
      <c r="X24" s="605"/>
      <c r="Y24" s="406"/>
      <c r="Z24" s="407"/>
      <c r="AA24" s="407"/>
      <c r="AB24" s="408"/>
      <c r="AC24" s="406"/>
      <c r="AD24" s="407"/>
      <c r="AE24" s="407"/>
      <c r="AF24" s="408"/>
      <c r="AG24" s="406"/>
      <c r="AH24" s="407"/>
      <c r="AI24" s="407"/>
      <c r="AJ24" s="408"/>
      <c r="AK24" s="406"/>
      <c r="AL24" s="407"/>
      <c r="AM24" s="407"/>
      <c r="AN24" s="408"/>
      <c r="AO24" s="542"/>
      <c r="AP24" s="554"/>
      <c r="AQ24" s="586"/>
      <c r="AR24" s="588"/>
      <c r="AS24" s="590"/>
      <c r="BE24"/>
    </row>
    <row r="25" spans="2:57" ht="51.75" hidden="1" customHeight="1">
      <c r="B25" s="592"/>
      <c r="C25" s="532"/>
      <c r="D25" s="412"/>
      <c r="E25" s="413"/>
      <c r="F25" s="413"/>
      <c r="G25" s="413"/>
      <c r="H25" s="413"/>
      <c r="I25" s="413"/>
      <c r="J25" s="413"/>
      <c r="K25" s="413"/>
      <c r="L25" s="413"/>
      <c r="M25" s="413"/>
      <c r="N25" s="413"/>
      <c r="O25" s="413"/>
      <c r="P25" s="414"/>
      <c r="Q25" s="600"/>
      <c r="R25" s="601"/>
      <c r="S25" s="601"/>
      <c r="T25" s="601"/>
      <c r="U25" s="601"/>
      <c r="V25" s="601"/>
      <c r="W25" s="601"/>
      <c r="X25" s="602"/>
      <c r="Y25" s="412"/>
      <c r="Z25" s="413"/>
      <c r="AA25" s="413"/>
      <c r="AB25" s="414"/>
      <c r="AC25" s="412"/>
      <c r="AD25" s="413"/>
      <c r="AE25" s="413"/>
      <c r="AF25" s="414"/>
      <c r="AG25" s="412"/>
      <c r="AH25" s="413"/>
      <c r="AI25" s="413"/>
      <c r="AJ25" s="414"/>
      <c r="AK25" s="412"/>
      <c r="AL25" s="413"/>
      <c r="AM25" s="413"/>
      <c r="AN25" s="414"/>
      <c r="AO25" s="545"/>
      <c r="AP25" s="556"/>
      <c r="AQ25" s="587"/>
      <c r="AR25" s="589"/>
      <c r="AS25" s="591"/>
      <c r="BE25"/>
    </row>
    <row r="26" spans="2:57" ht="22.5" hidden="1" customHeight="1">
      <c r="B26" s="592">
        <v>7</v>
      </c>
      <c r="C26" s="532"/>
      <c r="D26" s="406"/>
      <c r="E26" s="407"/>
      <c r="F26" s="407"/>
      <c r="G26" s="407"/>
      <c r="H26" s="407"/>
      <c r="I26" s="407"/>
      <c r="J26" s="407"/>
      <c r="K26" s="407"/>
      <c r="L26" s="407"/>
      <c r="M26" s="407"/>
      <c r="N26" s="407"/>
      <c r="O26" s="407"/>
      <c r="P26" s="408"/>
      <c r="Q26" s="603"/>
      <c r="R26" s="604"/>
      <c r="S26" s="604"/>
      <c r="T26" s="604"/>
      <c r="U26" s="604"/>
      <c r="V26" s="604"/>
      <c r="W26" s="604"/>
      <c r="X26" s="605"/>
      <c r="Y26" s="406"/>
      <c r="Z26" s="407"/>
      <c r="AA26" s="407"/>
      <c r="AB26" s="408"/>
      <c r="AC26" s="406"/>
      <c r="AD26" s="407"/>
      <c r="AE26" s="407"/>
      <c r="AF26" s="408"/>
      <c r="AG26" s="406"/>
      <c r="AH26" s="407"/>
      <c r="AI26" s="407"/>
      <c r="AJ26" s="408"/>
      <c r="AK26" s="406"/>
      <c r="AL26" s="407"/>
      <c r="AM26" s="407"/>
      <c r="AN26" s="408"/>
      <c r="AO26" s="542"/>
      <c r="AP26" s="554"/>
      <c r="AQ26" s="586"/>
      <c r="AR26" s="588"/>
      <c r="AS26" s="590"/>
      <c r="BE26"/>
    </row>
    <row r="27" spans="2:57" ht="51.75" hidden="1" customHeight="1">
      <c r="B27" s="592"/>
      <c r="C27" s="532"/>
      <c r="D27" s="412"/>
      <c r="E27" s="413"/>
      <c r="F27" s="413"/>
      <c r="G27" s="413"/>
      <c r="H27" s="413"/>
      <c r="I27" s="413"/>
      <c r="J27" s="413"/>
      <c r="K27" s="413"/>
      <c r="L27" s="413"/>
      <c r="M27" s="413"/>
      <c r="N27" s="413"/>
      <c r="O27" s="413"/>
      <c r="P27" s="414"/>
      <c r="Q27" s="600"/>
      <c r="R27" s="601"/>
      <c r="S27" s="601"/>
      <c r="T27" s="601"/>
      <c r="U27" s="601"/>
      <c r="V27" s="601"/>
      <c r="W27" s="601"/>
      <c r="X27" s="602"/>
      <c r="Y27" s="412"/>
      <c r="Z27" s="413"/>
      <c r="AA27" s="413"/>
      <c r="AB27" s="414"/>
      <c r="AC27" s="412"/>
      <c r="AD27" s="413"/>
      <c r="AE27" s="413"/>
      <c r="AF27" s="414"/>
      <c r="AG27" s="412"/>
      <c r="AH27" s="413"/>
      <c r="AI27" s="413"/>
      <c r="AJ27" s="414"/>
      <c r="AK27" s="412"/>
      <c r="AL27" s="413"/>
      <c r="AM27" s="413"/>
      <c r="AN27" s="414"/>
      <c r="AO27" s="545"/>
      <c r="AP27" s="556"/>
      <c r="AQ27" s="587"/>
      <c r="AR27" s="589"/>
      <c r="AS27" s="591"/>
      <c r="BE27"/>
    </row>
    <row r="28" spans="2:57" ht="22.5" hidden="1" customHeight="1">
      <c r="B28" s="592">
        <v>8</v>
      </c>
      <c r="C28" s="532"/>
      <c r="D28" s="406"/>
      <c r="E28" s="407"/>
      <c r="F28" s="407"/>
      <c r="G28" s="407"/>
      <c r="H28" s="407"/>
      <c r="I28" s="407"/>
      <c r="J28" s="407"/>
      <c r="K28" s="407"/>
      <c r="L28" s="407"/>
      <c r="M28" s="407"/>
      <c r="N28" s="407"/>
      <c r="O28" s="407"/>
      <c r="P28" s="408"/>
      <c r="Q28" s="603"/>
      <c r="R28" s="604"/>
      <c r="S28" s="604"/>
      <c r="T28" s="604"/>
      <c r="U28" s="604"/>
      <c r="V28" s="604"/>
      <c r="W28" s="604"/>
      <c r="X28" s="605"/>
      <c r="Y28" s="406"/>
      <c r="Z28" s="407"/>
      <c r="AA28" s="407"/>
      <c r="AB28" s="408"/>
      <c r="AC28" s="406"/>
      <c r="AD28" s="407"/>
      <c r="AE28" s="407"/>
      <c r="AF28" s="408"/>
      <c r="AG28" s="406"/>
      <c r="AH28" s="407"/>
      <c r="AI28" s="407"/>
      <c r="AJ28" s="408"/>
      <c r="AK28" s="406"/>
      <c r="AL28" s="407"/>
      <c r="AM28" s="407"/>
      <c r="AN28" s="408"/>
      <c r="AO28" s="542"/>
      <c r="AP28" s="554"/>
      <c r="AQ28" s="586"/>
      <c r="AR28" s="588"/>
      <c r="AS28" s="590"/>
      <c r="BE28"/>
    </row>
    <row r="29" spans="2:57" ht="51.75" hidden="1" customHeight="1">
      <c r="B29" s="592"/>
      <c r="C29" s="532"/>
      <c r="D29" s="412"/>
      <c r="E29" s="413"/>
      <c r="F29" s="413"/>
      <c r="G29" s="413"/>
      <c r="H29" s="413"/>
      <c r="I29" s="413"/>
      <c r="J29" s="413"/>
      <c r="K29" s="413"/>
      <c r="L29" s="413"/>
      <c r="M29" s="413"/>
      <c r="N29" s="413"/>
      <c r="O29" s="413"/>
      <c r="P29" s="414"/>
      <c r="Q29" s="600"/>
      <c r="R29" s="601"/>
      <c r="S29" s="601"/>
      <c r="T29" s="601"/>
      <c r="U29" s="601"/>
      <c r="V29" s="601"/>
      <c r="W29" s="601"/>
      <c r="X29" s="602"/>
      <c r="Y29" s="412"/>
      <c r="Z29" s="413"/>
      <c r="AA29" s="413"/>
      <c r="AB29" s="414"/>
      <c r="AC29" s="412"/>
      <c r="AD29" s="413"/>
      <c r="AE29" s="413"/>
      <c r="AF29" s="414"/>
      <c r="AG29" s="412"/>
      <c r="AH29" s="413"/>
      <c r="AI29" s="413"/>
      <c r="AJ29" s="414"/>
      <c r="AK29" s="412"/>
      <c r="AL29" s="413"/>
      <c r="AM29" s="413"/>
      <c r="AN29" s="414"/>
      <c r="AO29" s="545"/>
      <c r="AP29" s="556"/>
      <c r="AQ29" s="587"/>
      <c r="AR29" s="589"/>
      <c r="AS29" s="591"/>
      <c r="BE29"/>
    </row>
    <row r="30" spans="2:57" ht="22.5" hidden="1" customHeight="1">
      <c r="B30" s="592">
        <v>9</v>
      </c>
      <c r="C30" s="532"/>
      <c r="D30" s="406"/>
      <c r="E30" s="407"/>
      <c r="F30" s="407"/>
      <c r="G30" s="407"/>
      <c r="H30" s="407"/>
      <c r="I30" s="407"/>
      <c r="J30" s="407"/>
      <c r="K30" s="407"/>
      <c r="L30" s="407"/>
      <c r="M30" s="407"/>
      <c r="N30" s="407"/>
      <c r="O30" s="407"/>
      <c r="P30" s="408"/>
      <c r="Q30" s="603"/>
      <c r="R30" s="604"/>
      <c r="S30" s="604"/>
      <c r="T30" s="604"/>
      <c r="U30" s="604"/>
      <c r="V30" s="604"/>
      <c r="W30" s="604"/>
      <c r="X30" s="605"/>
      <c r="Y30" s="406"/>
      <c r="Z30" s="407"/>
      <c r="AA30" s="407"/>
      <c r="AB30" s="408"/>
      <c r="AC30" s="406"/>
      <c r="AD30" s="407"/>
      <c r="AE30" s="407"/>
      <c r="AF30" s="408"/>
      <c r="AG30" s="406"/>
      <c r="AH30" s="407"/>
      <c r="AI30" s="407"/>
      <c r="AJ30" s="408"/>
      <c r="AK30" s="406"/>
      <c r="AL30" s="407"/>
      <c r="AM30" s="407"/>
      <c r="AN30" s="408"/>
      <c r="AO30" s="542"/>
      <c r="AP30" s="554"/>
      <c r="AQ30" s="586"/>
      <c r="AR30" s="588"/>
      <c r="AS30" s="590"/>
      <c r="BE30"/>
    </row>
    <row r="31" spans="2:57" ht="126.75" hidden="1" customHeight="1">
      <c r="B31" s="592"/>
      <c r="C31" s="532"/>
      <c r="D31" s="412"/>
      <c r="E31" s="413"/>
      <c r="F31" s="413"/>
      <c r="G31" s="413"/>
      <c r="H31" s="413"/>
      <c r="I31" s="413"/>
      <c r="J31" s="413"/>
      <c r="K31" s="413"/>
      <c r="L31" s="413"/>
      <c r="M31" s="413"/>
      <c r="N31" s="413"/>
      <c r="O31" s="413"/>
      <c r="P31" s="414"/>
      <c r="Q31" s="600"/>
      <c r="R31" s="601"/>
      <c r="S31" s="601"/>
      <c r="T31" s="601"/>
      <c r="U31" s="601"/>
      <c r="V31" s="601"/>
      <c r="W31" s="601"/>
      <c r="X31" s="602"/>
      <c r="Y31" s="412"/>
      <c r="Z31" s="413"/>
      <c r="AA31" s="413"/>
      <c r="AB31" s="414"/>
      <c r="AC31" s="412"/>
      <c r="AD31" s="413"/>
      <c r="AE31" s="413"/>
      <c r="AF31" s="414"/>
      <c r="AG31" s="412"/>
      <c r="AH31" s="413"/>
      <c r="AI31" s="413"/>
      <c r="AJ31" s="414"/>
      <c r="AK31" s="412"/>
      <c r="AL31" s="413"/>
      <c r="AM31" s="413"/>
      <c r="AN31" s="414"/>
      <c r="AO31" s="545"/>
      <c r="AP31" s="556"/>
      <c r="AQ31" s="587"/>
      <c r="AR31" s="589"/>
      <c r="AS31" s="591"/>
      <c r="BE31"/>
    </row>
    <row r="32" spans="2:57" ht="22.5" hidden="1" customHeight="1">
      <c r="B32" s="592">
        <v>7</v>
      </c>
      <c r="C32" s="532"/>
      <c r="D32" s="406"/>
      <c r="E32" s="407"/>
      <c r="F32" s="407"/>
      <c r="G32" s="407"/>
      <c r="H32" s="407"/>
      <c r="I32" s="407"/>
      <c r="J32" s="407"/>
      <c r="K32" s="407"/>
      <c r="L32" s="407"/>
      <c r="M32" s="407"/>
      <c r="N32" s="407"/>
      <c r="O32" s="407"/>
      <c r="P32" s="408"/>
      <c r="Q32" s="409"/>
      <c r="R32" s="410"/>
      <c r="S32" s="410"/>
      <c r="T32" s="410"/>
      <c r="U32" s="410"/>
      <c r="V32" s="410"/>
      <c r="W32" s="410"/>
      <c r="X32" s="411"/>
      <c r="Y32" s="406"/>
      <c r="Z32" s="407"/>
      <c r="AA32" s="407"/>
      <c r="AB32" s="408"/>
      <c r="AC32" s="406"/>
      <c r="AD32" s="407"/>
      <c r="AE32" s="407"/>
      <c r="AF32" s="408"/>
      <c r="AG32" s="406"/>
      <c r="AH32" s="407"/>
      <c r="AI32" s="407"/>
      <c r="AJ32" s="408"/>
      <c r="AK32" s="406"/>
      <c r="AL32" s="407"/>
      <c r="AM32" s="407"/>
      <c r="AN32" s="408"/>
      <c r="AO32" s="542"/>
      <c r="AP32" s="554"/>
      <c r="AQ32" s="586"/>
      <c r="AR32" s="588"/>
      <c r="AS32" s="590"/>
      <c r="BE32"/>
    </row>
    <row r="33" spans="2:57" ht="31.5" hidden="1" customHeight="1">
      <c r="B33" s="592"/>
      <c r="C33" s="532"/>
      <c r="D33" s="412"/>
      <c r="E33" s="413"/>
      <c r="F33" s="413"/>
      <c r="G33" s="413"/>
      <c r="H33" s="413"/>
      <c r="I33" s="413"/>
      <c r="J33" s="413"/>
      <c r="K33" s="413"/>
      <c r="L33" s="413"/>
      <c r="M33" s="413"/>
      <c r="N33" s="413"/>
      <c r="O33" s="413"/>
      <c r="P33" s="414"/>
      <c r="Q33" s="412"/>
      <c r="R33" s="413"/>
      <c r="S33" s="413"/>
      <c r="T33" s="413"/>
      <c r="U33" s="413"/>
      <c r="V33" s="413"/>
      <c r="W33" s="413"/>
      <c r="X33" s="414"/>
      <c r="Y33" s="412"/>
      <c r="Z33" s="413"/>
      <c r="AA33" s="413"/>
      <c r="AB33" s="414"/>
      <c r="AC33" s="412"/>
      <c r="AD33" s="413"/>
      <c r="AE33" s="413"/>
      <c r="AF33" s="414"/>
      <c r="AG33" s="412"/>
      <c r="AH33" s="413"/>
      <c r="AI33" s="413"/>
      <c r="AJ33" s="414"/>
      <c r="AK33" s="412"/>
      <c r="AL33" s="413"/>
      <c r="AM33" s="413"/>
      <c r="AN33" s="414"/>
      <c r="AO33" s="545"/>
      <c r="AP33" s="556"/>
      <c r="AQ33" s="587"/>
      <c r="AR33" s="589"/>
      <c r="AS33" s="591"/>
      <c r="BE33"/>
    </row>
    <row r="34" spans="2:57" ht="22.5" hidden="1" customHeight="1">
      <c r="B34" s="592">
        <v>8</v>
      </c>
      <c r="C34" s="532"/>
      <c r="D34" s="406"/>
      <c r="E34" s="407"/>
      <c r="F34" s="407"/>
      <c r="G34" s="407"/>
      <c r="H34" s="407"/>
      <c r="I34" s="407"/>
      <c r="J34" s="407"/>
      <c r="K34" s="407"/>
      <c r="L34" s="407"/>
      <c r="M34" s="407"/>
      <c r="N34" s="407"/>
      <c r="O34" s="407"/>
      <c r="P34" s="408"/>
      <c r="Q34" s="409"/>
      <c r="R34" s="410"/>
      <c r="S34" s="410"/>
      <c r="T34" s="410"/>
      <c r="U34" s="410"/>
      <c r="V34" s="410"/>
      <c r="W34" s="410"/>
      <c r="X34" s="411"/>
      <c r="Y34" s="406"/>
      <c r="Z34" s="407"/>
      <c r="AA34" s="407"/>
      <c r="AB34" s="408"/>
      <c r="AC34" s="406"/>
      <c r="AD34" s="407"/>
      <c r="AE34" s="407"/>
      <c r="AF34" s="408"/>
      <c r="AG34" s="406"/>
      <c r="AH34" s="407"/>
      <c r="AI34" s="407"/>
      <c r="AJ34" s="408"/>
      <c r="AK34" s="406"/>
      <c r="AL34" s="407"/>
      <c r="AM34" s="407"/>
      <c r="AN34" s="408"/>
      <c r="AO34" s="542"/>
      <c r="AP34" s="554"/>
      <c r="AQ34" s="586"/>
      <c r="AR34" s="588"/>
      <c r="AS34" s="590"/>
      <c r="BE34"/>
    </row>
    <row r="35" spans="2:57" ht="31.5" hidden="1"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c r="Z35" s="413"/>
      <c r="AA35" s="413"/>
      <c r="AB35" s="414"/>
      <c r="AC35" s="412"/>
      <c r="AD35" s="413"/>
      <c r="AE35" s="413"/>
      <c r="AF35" s="414"/>
      <c r="AG35" s="412"/>
      <c r="AH35" s="413"/>
      <c r="AI35" s="413"/>
      <c r="AJ35" s="414"/>
      <c r="AK35" s="412"/>
      <c r="AL35" s="413"/>
      <c r="AM35" s="413"/>
      <c r="AN35" s="414"/>
      <c r="AO35" s="545"/>
      <c r="AP35" s="556"/>
      <c r="AQ35" s="587"/>
      <c r="AR35" s="589"/>
      <c r="AS35" s="591"/>
      <c r="BE35"/>
    </row>
    <row r="36" spans="2:57" ht="22.5" hidden="1" customHeight="1">
      <c r="B36" s="592">
        <v>9</v>
      </c>
      <c r="C36" s="532"/>
      <c r="D36" s="406"/>
      <c r="E36" s="407"/>
      <c r="F36" s="407"/>
      <c r="G36" s="407"/>
      <c r="H36" s="407"/>
      <c r="I36" s="407"/>
      <c r="J36" s="407"/>
      <c r="K36" s="407"/>
      <c r="L36" s="407"/>
      <c r="M36" s="407"/>
      <c r="N36" s="407"/>
      <c r="O36" s="407"/>
      <c r="P36" s="408"/>
      <c r="Q36" s="409"/>
      <c r="R36" s="410"/>
      <c r="S36" s="410"/>
      <c r="T36" s="410"/>
      <c r="U36" s="410"/>
      <c r="V36" s="410"/>
      <c r="W36" s="410"/>
      <c r="X36" s="411"/>
      <c r="Y36" s="406"/>
      <c r="Z36" s="407"/>
      <c r="AA36" s="407"/>
      <c r="AB36" s="408"/>
      <c r="AC36" s="406"/>
      <c r="AD36" s="407"/>
      <c r="AE36" s="407"/>
      <c r="AF36" s="408"/>
      <c r="AG36" s="406"/>
      <c r="AH36" s="407"/>
      <c r="AI36" s="407"/>
      <c r="AJ36" s="408"/>
      <c r="AK36" s="406"/>
      <c r="AL36" s="407"/>
      <c r="AM36" s="407"/>
      <c r="AN36" s="408"/>
      <c r="AO36" s="542"/>
      <c r="AP36" s="554"/>
      <c r="AQ36" s="586"/>
      <c r="AR36" s="588"/>
      <c r="AS36" s="590"/>
      <c r="BE36"/>
    </row>
    <row r="37" spans="2:57" ht="31.5" hidden="1"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c r="Z37" s="413"/>
      <c r="AA37" s="413"/>
      <c r="AB37" s="414"/>
      <c r="AC37" s="412"/>
      <c r="AD37" s="413"/>
      <c r="AE37" s="413"/>
      <c r="AF37" s="414"/>
      <c r="AG37" s="412"/>
      <c r="AH37" s="413"/>
      <c r="AI37" s="413"/>
      <c r="AJ37" s="414"/>
      <c r="AK37" s="412"/>
      <c r="AL37" s="413"/>
      <c r="AM37" s="413"/>
      <c r="AN37" s="414"/>
      <c r="AO37" s="545"/>
      <c r="AP37" s="556"/>
      <c r="AQ37" s="587"/>
      <c r="AR37" s="589"/>
      <c r="AS37" s="591"/>
      <c r="BE37"/>
    </row>
    <row r="38" spans="2:57" ht="22.5" hidden="1" customHeight="1">
      <c r="B38" s="592">
        <v>10</v>
      </c>
      <c r="C38" s="532"/>
      <c r="D38" s="406"/>
      <c r="E38" s="407"/>
      <c r="F38" s="407"/>
      <c r="G38" s="407"/>
      <c r="H38" s="407"/>
      <c r="I38" s="407"/>
      <c r="J38" s="407"/>
      <c r="K38" s="407"/>
      <c r="L38" s="407"/>
      <c r="M38" s="407"/>
      <c r="N38" s="407"/>
      <c r="O38" s="407"/>
      <c r="P38" s="408"/>
      <c r="Q38" s="409"/>
      <c r="R38" s="410"/>
      <c r="S38" s="410"/>
      <c r="T38" s="410"/>
      <c r="U38" s="410"/>
      <c r="V38" s="410"/>
      <c r="W38" s="410"/>
      <c r="X38" s="411"/>
      <c r="Y38" s="406"/>
      <c r="Z38" s="407"/>
      <c r="AA38" s="407"/>
      <c r="AB38" s="408"/>
      <c r="AC38" s="406"/>
      <c r="AD38" s="407"/>
      <c r="AE38" s="407"/>
      <c r="AF38" s="408"/>
      <c r="AG38" s="406"/>
      <c r="AH38" s="407"/>
      <c r="AI38" s="407"/>
      <c r="AJ38" s="408"/>
      <c r="AK38" s="406"/>
      <c r="AL38" s="407"/>
      <c r="AM38" s="407"/>
      <c r="AN38" s="408"/>
      <c r="AO38" s="542"/>
      <c r="AP38" s="554"/>
      <c r="AQ38" s="586"/>
      <c r="AR38" s="588"/>
      <c r="AS38" s="590"/>
      <c r="BE38"/>
    </row>
    <row r="39" spans="2:57" ht="31.5" hidden="1"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c r="Z39" s="413"/>
      <c r="AA39" s="413"/>
      <c r="AB39" s="414"/>
      <c r="AC39" s="412"/>
      <c r="AD39" s="413"/>
      <c r="AE39" s="413"/>
      <c r="AF39" s="414"/>
      <c r="AG39" s="412"/>
      <c r="AH39" s="413"/>
      <c r="AI39" s="413"/>
      <c r="AJ39" s="414"/>
      <c r="AK39" s="412"/>
      <c r="AL39" s="413"/>
      <c r="AM39" s="413"/>
      <c r="AN39" s="414"/>
      <c r="AO39" s="545"/>
      <c r="AP39" s="556"/>
      <c r="AQ39" s="587"/>
      <c r="AR39" s="589"/>
      <c r="AS39" s="591"/>
      <c r="BE39"/>
    </row>
    <row r="40" spans="2:57" ht="22.5" hidden="1" customHeight="1">
      <c r="B40" s="592">
        <v>11</v>
      </c>
      <c r="C40" s="532"/>
      <c r="D40" s="406"/>
      <c r="E40" s="407"/>
      <c r="F40" s="407"/>
      <c r="G40" s="407"/>
      <c r="H40" s="407"/>
      <c r="I40" s="407"/>
      <c r="J40" s="407"/>
      <c r="K40" s="407"/>
      <c r="L40" s="407"/>
      <c r="M40" s="407"/>
      <c r="N40" s="407"/>
      <c r="O40" s="407"/>
      <c r="P40" s="408"/>
      <c r="Q40" s="409"/>
      <c r="R40" s="410"/>
      <c r="S40" s="410"/>
      <c r="T40" s="410"/>
      <c r="U40" s="410"/>
      <c r="V40" s="410"/>
      <c r="W40" s="410"/>
      <c r="X40" s="411"/>
      <c r="Y40" s="406"/>
      <c r="Z40" s="407"/>
      <c r="AA40" s="407"/>
      <c r="AB40" s="408"/>
      <c r="AC40" s="406"/>
      <c r="AD40" s="407"/>
      <c r="AE40" s="407"/>
      <c r="AF40" s="408"/>
      <c r="AG40" s="406"/>
      <c r="AH40" s="407"/>
      <c r="AI40" s="407"/>
      <c r="AJ40" s="408"/>
      <c r="AK40" s="406"/>
      <c r="AL40" s="407"/>
      <c r="AM40" s="407"/>
      <c r="AN40" s="408"/>
      <c r="AO40" s="542"/>
      <c r="AP40" s="554"/>
      <c r="AQ40" s="586"/>
      <c r="AR40" s="588"/>
      <c r="AS40" s="590"/>
      <c r="BE40"/>
    </row>
    <row r="41" spans="2:57" ht="31.5" hidden="1"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c r="Z41" s="413"/>
      <c r="AA41" s="413"/>
      <c r="AB41" s="414"/>
      <c r="AC41" s="412"/>
      <c r="AD41" s="413"/>
      <c r="AE41" s="413"/>
      <c r="AF41" s="414"/>
      <c r="AG41" s="412"/>
      <c r="AH41" s="413"/>
      <c r="AI41" s="413"/>
      <c r="AJ41" s="414"/>
      <c r="AK41" s="412"/>
      <c r="AL41" s="413"/>
      <c r="AM41" s="413"/>
      <c r="AN41" s="414"/>
      <c r="AO41" s="545"/>
      <c r="AP41" s="556"/>
      <c r="AQ41" s="587"/>
      <c r="AR41" s="589"/>
      <c r="AS41" s="591"/>
      <c r="BE41"/>
    </row>
    <row r="42" spans="2:57" ht="22.5" hidden="1" customHeight="1">
      <c r="B42" s="592">
        <v>12</v>
      </c>
      <c r="C42" s="532"/>
      <c r="D42" s="406"/>
      <c r="E42" s="407"/>
      <c r="F42" s="407"/>
      <c r="G42" s="407"/>
      <c r="H42" s="407"/>
      <c r="I42" s="407"/>
      <c r="J42" s="407"/>
      <c r="K42" s="407"/>
      <c r="L42" s="407"/>
      <c r="M42" s="407"/>
      <c r="N42" s="407"/>
      <c r="O42" s="407"/>
      <c r="P42" s="408"/>
      <c r="Q42" s="409"/>
      <c r="R42" s="410"/>
      <c r="S42" s="410"/>
      <c r="T42" s="410"/>
      <c r="U42" s="410"/>
      <c r="V42" s="410"/>
      <c r="W42" s="410"/>
      <c r="X42" s="411"/>
      <c r="Y42" s="406"/>
      <c r="Z42" s="407"/>
      <c r="AA42" s="407"/>
      <c r="AB42" s="408"/>
      <c r="AC42" s="406"/>
      <c r="AD42" s="407"/>
      <c r="AE42" s="407"/>
      <c r="AF42" s="408"/>
      <c r="AG42" s="406"/>
      <c r="AH42" s="407"/>
      <c r="AI42" s="407"/>
      <c r="AJ42" s="408"/>
      <c r="AK42" s="406"/>
      <c r="AL42" s="407"/>
      <c r="AM42" s="407"/>
      <c r="AN42" s="408"/>
      <c r="AO42" s="542"/>
      <c r="AP42" s="554"/>
      <c r="AQ42" s="586"/>
      <c r="AR42" s="588"/>
      <c r="AS42" s="590"/>
      <c r="BE42"/>
    </row>
    <row r="43" spans="2:57" ht="31.5" hidden="1"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c r="Z43" s="413"/>
      <c r="AA43" s="413"/>
      <c r="AB43" s="414"/>
      <c r="AC43" s="412"/>
      <c r="AD43" s="413"/>
      <c r="AE43" s="413"/>
      <c r="AF43" s="414"/>
      <c r="AG43" s="412"/>
      <c r="AH43" s="413"/>
      <c r="AI43" s="413"/>
      <c r="AJ43" s="414"/>
      <c r="AK43" s="412"/>
      <c r="AL43" s="413"/>
      <c r="AM43" s="413"/>
      <c r="AN43" s="414"/>
      <c r="AO43" s="545"/>
      <c r="AP43" s="556"/>
      <c r="AQ43" s="587"/>
      <c r="AR43" s="589"/>
      <c r="AS43" s="591"/>
      <c r="BE43"/>
    </row>
    <row r="44" spans="2:57" ht="22.5" hidden="1" customHeight="1">
      <c r="B44" s="592">
        <v>13</v>
      </c>
      <c r="C44" s="532"/>
      <c r="D44" s="406"/>
      <c r="E44" s="407"/>
      <c r="F44" s="407"/>
      <c r="G44" s="407"/>
      <c r="H44" s="407"/>
      <c r="I44" s="407"/>
      <c r="J44" s="407"/>
      <c r="K44" s="407"/>
      <c r="L44" s="407"/>
      <c r="M44" s="407"/>
      <c r="N44" s="407"/>
      <c r="O44" s="407"/>
      <c r="P44" s="408"/>
      <c r="Q44" s="409"/>
      <c r="R44" s="410"/>
      <c r="S44" s="410"/>
      <c r="T44" s="410"/>
      <c r="U44" s="410"/>
      <c r="V44" s="410"/>
      <c r="W44" s="410"/>
      <c r="X44" s="411"/>
      <c r="Y44" s="406"/>
      <c r="Z44" s="407"/>
      <c r="AA44" s="407"/>
      <c r="AB44" s="408"/>
      <c r="AC44" s="406"/>
      <c r="AD44" s="407"/>
      <c r="AE44" s="407"/>
      <c r="AF44" s="408"/>
      <c r="AG44" s="406"/>
      <c r="AH44" s="407"/>
      <c r="AI44" s="407"/>
      <c r="AJ44" s="408"/>
      <c r="AK44" s="406"/>
      <c r="AL44" s="407"/>
      <c r="AM44" s="407"/>
      <c r="AN44" s="408"/>
      <c r="AO44" s="542"/>
      <c r="AP44" s="554"/>
      <c r="AQ44" s="586"/>
      <c r="AR44" s="588"/>
      <c r="AS44" s="590"/>
      <c r="BE44"/>
    </row>
    <row r="45" spans="2:57" ht="31.5" hidden="1"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c r="Z45" s="413"/>
      <c r="AA45" s="413"/>
      <c r="AB45" s="414"/>
      <c r="AC45" s="412"/>
      <c r="AD45" s="413"/>
      <c r="AE45" s="413"/>
      <c r="AF45" s="414"/>
      <c r="AG45" s="412"/>
      <c r="AH45" s="413"/>
      <c r="AI45" s="413"/>
      <c r="AJ45" s="414"/>
      <c r="AK45" s="412"/>
      <c r="AL45" s="413"/>
      <c r="AM45" s="413"/>
      <c r="AN45" s="414"/>
      <c r="AO45" s="545"/>
      <c r="AP45" s="556"/>
      <c r="AQ45" s="587"/>
      <c r="AR45" s="589"/>
      <c r="AS45" s="591"/>
      <c r="BE45"/>
    </row>
    <row r="46" spans="2:57" ht="22.5" hidden="1" customHeight="1">
      <c r="B46" s="592">
        <v>14</v>
      </c>
      <c r="C46" s="532"/>
      <c r="D46" s="406"/>
      <c r="E46" s="407"/>
      <c r="F46" s="407"/>
      <c r="G46" s="407"/>
      <c r="H46" s="407"/>
      <c r="I46" s="407"/>
      <c r="J46" s="407"/>
      <c r="K46" s="407"/>
      <c r="L46" s="407"/>
      <c r="M46" s="407"/>
      <c r="N46" s="407"/>
      <c r="O46" s="407"/>
      <c r="P46" s="408"/>
      <c r="Q46" s="409"/>
      <c r="R46" s="410"/>
      <c r="S46" s="410"/>
      <c r="T46" s="410"/>
      <c r="U46" s="410"/>
      <c r="V46" s="410"/>
      <c r="W46" s="410"/>
      <c r="X46" s="411"/>
      <c r="Y46" s="406"/>
      <c r="Z46" s="407"/>
      <c r="AA46" s="407"/>
      <c r="AB46" s="408"/>
      <c r="AC46" s="406"/>
      <c r="AD46" s="407"/>
      <c r="AE46" s="407"/>
      <c r="AF46" s="408"/>
      <c r="AG46" s="406"/>
      <c r="AH46" s="407"/>
      <c r="AI46" s="407"/>
      <c r="AJ46" s="408"/>
      <c r="AK46" s="406"/>
      <c r="AL46" s="407"/>
      <c r="AM46" s="407"/>
      <c r="AN46" s="408"/>
      <c r="AO46" s="542"/>
      <c r="AP46" s="554"/>
      <c r="AQ46" s="586"/>
      <c r="AR46" s="588"/>
      <c r="AS46" s="590"/>
      <c r="BE46"/>
    </row>
    <row r="47" spans="2:57" ht="31.5" hidden="1"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c r="Z47" s="413"/>
      <c r="AA47" s="413"/>
      <c r="AB47" s="414"/>
      <c r="AC47" s="412"/>
      <c r="AD47" s="413"/>
      <c r="AE47" s="413"/>
      <c r="AF47" s="414"/>
      <c r="AG47" s="412"/>
      <c r="AH47" s="413"/>
      <c r="AI47" s="413"/>
      <c r="AJ47" s="414"/>
      <c r="AK47" s="412"/>
      <c r="AL47" s="413"/>
      <c r="AM47" s="413"/>
      <c r="AN47" s="414"/>
      <c r="AO47" s="545"/>
      <c r="AP47" s="556"/>
      <c r="AQ47" s="587"/>
      <c r="AR47" s="589"/>
      <c r="AS47" s="591"/>
      <c r="BE47"/>
    </row>
    <row r="48" spans="2:57" ht="22.5" hidden="1" customHeight="1">
      <c r="B48" s="592">
        <v>15</v>
      </c>
      <c r="C48" s="532"/>
      <c r="D48" s="406"/>
      <c r="E48" s="407"/>
      <c r="F48" s="407"/>
      <c r="G48" s="407"/>
      <c r="H48" s="407"/>
      <c r="I48" s="407"/>
      <c r="J48" s="407"/>
      <c r="K48" s="407"/>
      <c r="L48" s="407"/>
      <c r="M48" s="407"/>
      <c r="N48" s="407"/>
      <c r="O48" s="407"/>
      <c r="P48" s="408"/>
      <c r="Q48" s="409"/>
      <c r="R48" s="410"/>
      <c r="S48" s="410"/>
      <c r="T48" s="410"/>
      <c r="U48" s="410"/>
      <c r="V48" s="410"/>
      <c r="W48" s="410"/>
      <c r="X48" s="411"/>
      <c r="Y48" s="406"/>
      <c r="Z48" s="407"/>
      <c r="AA48" s="407"/>
      <c r="AB48" s="408"/>
      <c r="AC48" s="406"/>
      <c r="AD48" s="407"/>
      <c r="AE48" s="407"/>
      <c r="AF48" s="408"/>
      <c r="AG48" s="406"/>
      <c r="AH48" s="407"/>
      <c r="AI48" s="407"/>
      <c r="AJ48" s="408"/>
      <c r="AK48" s="406"/>
      <c r="AL48" s="407"/>
      <c r="AM48" s="407"/>
      <c r="AN48" s="408"/>
      <c r="AO48" s="542"/>
      <c r="AP48" s="554"/>
      <c r="AQ48" s="586"/>
      <c r="AR48" s="588"/>
      <c r="AS48" s="590"/>
      <c r="BE48"/>
    </row>
    <row r="49" spans="2:57" ht="31.5" hidden="1"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c r="Z49" s="413"/>
      <c r="AA49" s="413"/>
      <c r="AB49" s="414"/>
      <c r="AC49" s="412"/>
      <c r="AD49" s="413"/>
      <c r="AE49" s="413"/>
      <c r="AF49" s="414"/>
      <c r="AG49" s="412"/>
      <c r="AH49" s="413"/>
      <c r="AI49" s="413"/>
      <c r="AJ49" s="414"/>
      <c r="AK49" s="412"/>
      <c r="AL49" s="413"/>
      <c r="AM49" s="413"/>
      <c r="AN49" s="414"/>
      <c r="AO49" s="545"/>
      <c r="AP49" s="556"/>
      <c r="AQ49" s="587"/>
      <c r="AR49" s="589"/>
      <c r="AS49" s="591"/>
      <c r="BE49"/>
    </row>
    <row r="50" spans="2:57" ht="22.5" hidden="1" customHeight="1">
      <c r="B50" s="592">
        <v>16</v>
      </c>
      <c r="C50" s="532"/>
      <c r="D50" s="406"/>
      <c r="E50" s="407"/>
      <c r="F50" s="407"/>
      <c r="G50" s="407"/>
      <c r="H50" s="407"/>
      <c r="I50" s="407"/>
      <c r="J50" s="407"/>
      <c r="K50" s="407"/>
      <c r="L50" s="407"/>
      <c r="M50" s="407"/>
      <c r="N50" s="407"/>
      <c r="O50" s="407"/>
      <c r="P50" s="408"/>
      <c r="Q50" s="409"/>
      <c r="R50" s="410"/>
      <c r="S50" s="410"/>
      <c r="T50" s="410"/>
      <c r="U50" s="410"/>
      <c r="V50" s="410"/>
      <c r="W50" s="410"/>
      <c r="X50" s="411"/>
      <c r="Y50" s="406"/>
      <c r="Z50" s="407"/>
      <c r="AA50" s="407"/>
      <c r="AB50" s="408"/>
      <c r="AC50" s="406"/>
      <c r="AD50" s="407"/>
      <c r="AE50" s="407"/>
      <c r="AF50" s="408"/>
      <c r="AG50" s="406"/>
      <c r="AH50" s="407"/>
      <c r="AI50" s="407"/>
      <c r="AJ50" s="408"/>
      <c r="AK50" s="406"/>
      <c r="AL50" s="407"/>
      <c r="AM50" s="407"/>
      <c r="AN50" s="408"/>
      <c r="AO50" s="542"/>
      <c r="AP50" s="554"/>
      <c r="AQ50" s="586"/>
      <c r="AR50" s="588"/>
      <c r="AS50" s="590"/>
      <c r="BE50"/>
    </row>
    <row r="51" spans="2:57" ht="31.5" hidden="1"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c r="Z51" s="413"/>
      <c r="AA51" s="413"/>
      <c r="AB51" s="414"/>
      <c r="AC51" s="412"/>
      <c r="AD51" s="413"/>
      <c r="AE51" s="413"/>
      <c r="AF51" s="414"/>
      <c r="AG51" s="412"/>
      <c r="AH51" s="413"/>
      <c r="AI51" s="413"/>
      <c r="AJ51" s="414"/>
      <c r="AK51" s="412"/>
      <c r="AL51" s="413"/>
      <c r="AM51" s="413"/>
      <c r="AN51" s="414"/>
      <c r="AO51" s="545"/>
      <c r="AP51" s="556"/>
      <c r="AQ51" s="587"/>
      <c r="AR51" s="589"/>
      <c r="AS51" s="591"/>
      <c r="BE51"/>
    </row>
    <row r="52" spans="2:57" ht="22.5" hidden="1" customHeight="1">
      <c r="B52" s="592">
        <v>17</v>
      </c>
      <c r="C52" s="532"/>
      <c r="D52" s="406"/>
      <c r="E52" s="407"/>
      <c r="F52" s="407"/>
      <c r="G52" s="407"/>
      <c r="H52" s="407"/>
      <c r="I52" s="407"/>
      <c r="J52" s="407"/>
      <c r="K52" s="407"/>
      <c r="L52" s="407"/>
      <c r="M52" s="407"/>
      <c r="N52" s="407"/>
      <c r="O52" s="407"/>
      <c r="P52" s="408"/>
      <c r="Q52" s="409"/>
      <c r="R52" s="410"/>
      <c r="S52" s="410"/>
      <c r="T52" s="410"/>
      <c r="U52" s="410"/>
      <c r="V52" s="410"/>
      <c r="W52" s="410"/>
      <c r="X52" s="411"/>
      <c r="Y52" s="406"/>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hidden="1"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hidden="1" customHeight="1">
      <c r="B54" s="592">
        <v>18</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hidden="1" customHeight="1">
      <c r="B56" s="592">
        <v>19</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31.5" hidden="1"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hidden="1" customHeight="1">
      <c r="B58" s="592">
        <v>20</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21</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22</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23</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24</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25</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26</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c r="B71" s="592"/>
      <c r="C71" s="532"/>
      <c r="D71" s="412"/>
      <c r="E71" s="413"/>
      <c r="F71" s="413"/>
      <c r="G71" s="413"/>
      <c r="H71" s="413"/>
      <c r="I71" s="413"/>
      <c r="J71" s="413"/>
      <c r="K71" s="413"/>
      <c r="L71" s="413"/>
      <c r="M71" s="413"/>
      <c r="N71" s="413"/>
      <c r="O71" s="413"/>
      <c r="P71" s="414"/>
      <c r="Q71" s="412"/>
      <c r="R71" s="413"/>
      <c r="S71" s="413"/>
      <c r="T71" s="413"/>
      <c r="U71" s="413"/>
      <c r="V71" s="413"/>
      <c r="W71" s="413"/>
      <c r="X71" s="414"/>
      <c r="Y71" s="412"/>
      <c r="Z71" s="413"/>
      <c r="AA71" s="413"/>
      <c r="AB71" s="414"/>
      <c r="AC71" s="412"/>
      <c r="AD71" s="413"/>
      <c r="AE71" s="413"/>
      <c r="AF71" s="414"/>
      <c r="AG71" s="412"/>
      <c r="AH71" s="413"/>
      <c r="AI71" s="413"/>
      <c r="AJ71" s="414"/>
      <c r="AK71" s="412"/>
      <c r="AL71" s="413"/>
      <c r="AM71" s="413"/>
      <c r="AN71" s="414"/>
      <c r="AO71" s="545"/>
      <c r="AP71" s="556"/>
      <c r="AQ71" s="587"/>
      <c r="AR71" s="589"/>
      <c r="AS71" s="591"/>
      <c r="BE71"/>
    </row>
    <row r="72" spans="2:57" ht="22.5" hidden="1" customHeight="1">
      <c r="B72" s="592">
        <v>27</v>
      </c>
      <c r="C72" s="532"/>
      <c r="D72" s="406"/>
      <c r="E72" s="407"/>
      <c r="F72" s="407"/>
      <c r="G72" s="407"/>
      <c r="H72" s="407"/>
      <c r="I72" s="407"/>
      <c r="J72" s="407"/>
      <c r="K72" s="407"/>
      <c r="L72" s="407"/>
      <c r="M72" s="407"/>
      <c r="N72" s="407"/>
      <c r="O72" s="407"/>
      <c r="P72" s="408"/>
      <c r="Q72" s="409"/>
      <c r="R72" s="410"/>
      <c r="S72" s="410"/>
      <c r="T72" s="410"/>
      <c r="U72" s="410"/>
      <c r="V72" s="410"/>
      <c r="W72" s="410"/>
      <c r="X72" s="411"/>
      <c r="Y72" s="406"/>
      <c r="Z72" s="407"/>
      <c r="AA72" s="407"/>
      <c r="AB72" s="408"/>
      <c r="AC72" s="406"/>
      <c r="AD72" s="407"/>
      <c r="AE72" s="407"/>
      <c r="AF72" s="408"/>
      <c r="AG72" s="406"/>
      <c r="AH72" s="407"/>
      <c r="AI72" s="407"/>
      <c r="AJ72" s="408"/>
      <c r="AK72" s="406"/>
      <c r="AL72" s="407"/>
      <c r="AM72" s="407"/>
      <c r="AN72" s="408"/>
      <c r="AO72" s="542"/>
      <c r="AP72" s="554"/>
      <c r="AQ72" s="586"/>
      <c r="AR72" s="588"/>
      <c r="AS72" s="590"/>
      <c r="BE72"/>
    </row>
    <row r="73" spans="2:57" ht="31.5" hidden="1" customHeight="1">
      <c r="B73" s="592"/>
      <c r="C73" s="532"/>
      <c r="D73" s="412"/>
      <c r="E73" s="413"/>
      <c r="F73" s="413"/>
      <c r="G73" s="413"/>
      <c r="H73" s="413"/>
      <c r="I73" s="413"/>
      <c r="J73" s="413"/>
      <c r="K73" s="413"/>
      <c r="L73" s="413"/>
      <c r="M73" s="413"/>
      <c r="N73" s="413"/>
      <c r="O73" s="413"/>
      <c r="P73" s="414"/>
      <c r="Q73" s="412"/>
      <c r="R73" s="413"/>
      <c r="S73" s="413"/>
      <c r="T73" s="413"/>
      <c r="U73" s="413"/>
      <c r="V73" s="413"/>
      <c r="W73" s="413"/>
      <c r="X73" s="414"/>
      <c r="Y73" s="412"/>
      <c r="Z73" s="413"/>
      <c r="AA73" s="413"/>
      <c r="AB73" s="414"/>
      <c r="AC73" s="412"/>
      <c r="AD73" s="413"/>
      <c r="AE73" s="413"/>
      <c r="AF73" s="414"/>
      <c r="AG73" s="412"/>
      <c r="AH73" s="413"/>
      <c r="AI73" s="413"/>
      <c r="AJ73" s="414"/>
      <c r="AK73" s="412"/>
      <c r="AL73" s="413"/>
      <c r="AM73" s="413"/>
      <c r="AN73" s="414"/>
      <c r="AO73" s="545"/>
      <c r="AP73" s="556"/>
      <c r="AQ73" s="587"/>
      <c r="AR73" s="589"/>
      <c r="AS73" s="591"/>
      <c r="BE73"/>
    </row>
    <row r="74" spans="2:57" ht="22.5" hidden="1" customHeight="1">
      <c r="B74" s="592">
        <v>28</v>
      </c>
      <c r="C74" s="532"/>
      <c r="D74" s="406"/>
      <c r="E74" s="407"/>
      <c r="F74" s="407"/>
      <c r="G74" s="407"/>
      <c r="H74" s="407"/>
      <c r="I74" s="407"/>
      <c r="J74" s="407"/>
      <c r="K74" s="407"/>
      <c r="L74" s="407"/>
      <c r="M74" s="407"/>
      <c r="N74" s="407"/>
      <c r="O74" s="407"/>
      <c r="P74" s="408"/>
      <c r="Q74" s="409"/>
      <c r="R74" s="410"/>
      <c r="S74" s="410"/>
      <c r="T74" s="410"/>
      <c r="U74" s="410"/>
      <c r="V74" s="410"/>
      <c r="W74" s="410"/>
      <c r="X74" s="411"/>
      <c r="Y74" s="406"/>
      <c r="Z74" s="407"/>
      <c r="AA74" s="407"/>
      <c r="AB74" s="408"/>
      <c r="AC74" s="406"/>
      <c r="AD74" s="407"/>
      <c r="AE74" s="407"/>
      <c r="AF74" s="408"/>
      <c r="AG74" s="406"/>
      <c r="AH74" s="407"/>
      <c r="AI74" s="407"/>
      <c r="AJ74" s="408"/>
      <c r="AK74" s="406"/>
      <c r="AL74" s="407"/>
      <c r="AM74" s="407"/>
      <c r="AN74" s="408"/>
      <c r="AO74" s="542"/>
      <c r="AP74" s="554"/>
      <c r="AQ74" s="586"/>
      <c r="AR74" s="588"/>
      <c r="AS74" s="590"/>
      <c r="BE74"/>
    </row>
    <row r="75" spans="2:57" ht="31.5" hidden="1" customHeight="1">
      <c r="B75" s="592"/>
      <c r="C75" s="532"/>
      <c r="D75" s="412"/>
      <c r="E75" s="413"/>
      <c r="F75" s="413"/>
      <c r="G75" s="413"/>
      <c r="H75" s="413"/>
      <c r="I75" s="413"/>
      <c r="J75" s="413"/>
      <c r="K75" s="413"/>
      <c r="L75" s="413"/>
      <c r="M75" s="413"/>
      <c r="N75" s="413"/>
      <c r="O75" s="413"/>
      <c r="P75" s="414"/>
      <c r="Q75" s="412"/>
      <c r="R75" s="413"/>
      <c r="S75" s="413"/>
      <c r="T75" s="413"/>
      <c r="U75" s="413"/>
      <c r="V75" s="413"/>
      <c r="W75" s="413"/>
      <c r="X75" s="414"/>
      <c r="Y75" s="412"/>
      <c r="Z75" s="413"/>
      <c r="AA75" s="413"/>
      <c r="AB75" s="414"/>
      <c r="AC75" s="412"/>
      <c r="AD75" s="413"/>
      <c r="AE75" s="413"/>
      <c r="AF75" s="414"/>
      <c r="AG75" s="412"/>
      <c r="AH75" s="413"/>
      <c r="AI75" s="413"/>
      <c r="AJ75" s="414"/>
      <c r="AK75" s="412"/>
      <c r="AL75" s="413"/>
      <c r="AM75" s="413"/>
      <c r="AN75" s="414"/>
      <c r="AO75" s="545"/>
      <c r="AP75" s="556"/>
      <c r="AQ75" s="587"/>
      <c r="AR75" s="589"/>
      <c r="AS75" s="591"/>
      <c r="BE75"/>
    </row>
    <row r="76" spans="2:57" ht="22.5" hidden="1" customHeight="1">
      <c r="B76" s="592">
        <v>29</v>
      </c>
      <c r="C76" s="532"/>
      <c r="D76" s="406"/>
      <c r="E76" s="407"/>
      <c r="F76" s="407"/>
      <c r="G76" s="407"/>
      <c r="H76" s="407"/>
      <c r="I76" s="407"/>
      <c r="J76" s="407"/>
      <c r="K76" s="407"/>
      <c r="L76" s="407"/>
      <c r="M76" s="407"/>
      <c r="N76" s="407"/>
      <c r="O76" s="407"/>
      <c r="P76" s="408"/>
      <c r="Q76" s="409"/>
      <c r="R76" s="410"/>
      <c r="S76" s="410"/>
      <c r="T76" s="410"/>
      <c r="U76" s="410"/>
      <c r="V76" s="410"/>
      <c r="W76" s="410"/>
      <c r="X76" s="411"/>
      <c r="Y76" s="406"/>
      <c r="Z76" s="407"/>
      <c r="AA76" s="407"/>
      <c r="AB76" s="408"/>
      <c r="AC76" s="406"/>
      <c r="AD76" s="407"/>
      <c r="AE76" s="407"/>
      <c r="AF76" s="408"/>
      <c r="AG76" s="406"/>
      <c r="AH76" s="407"/>
      <c r="AI76" s="407"/>
      <c r="AJ76" s="408"/>
      <c r="AK76" s="406"/>
      <c r="AL76" s="407"/>
      <c r="AM76" s="407"/>
      <c r="AN76" s="408"/>
      <c r="AO76" s="542"/>
      <c r="AP76" s="554"/>
      <c r="AQ76" s="586"/>
      <c r="AR76" s="588"/>
      <c r="AS76" s="590"/>
      <c r="BE76"/>
    </row>
    <row r="77" spans="2:57" ht="31.5" hidden="1" customHeight="1">
      <c r="B77" s="592"/>
      <c r="C77" s="532"/>
      <c r="D77" s="412"/>
      <c r="E77" s="413"/>
      <c r="F77" s="413"/>
      <c r="G77" s="413"/>
      <c r="H77" s="413"/>
      <c r="I77" s="413"/>
      <c r="J77" s="413"/>
      <c r="K77" s="413"/>
      <c r="L77" s="413"/>
      <c r="M77" s="413"/>
      <c r="N77" s="413"/>
      <c r="O77" s="413"/>
      <c r="P77" s="414"/>
      <c r="Q77" s="412"/>
      <c r="R77" s="413"/>
      <c r="S77" s="413"/>
      <c r="T77" s="413"/>
      <c r="U77" s="413"/>
      <c r="V77" s="413"/>
      <c r="W77" s="413"/>
      <c r="X77" s="414"/>
      <c r="Y77" s="412"/>
      <c r="Z77" s="413"/>
      <c r="AA77" s="413"/>
      <c r="AB77" s="414"/>
      <c r="AC77" s="412"/>
      <c r="AD77" s="413"/>
      <c r="AE77" s="413"/>
      <c r="AF77" s="414"/>
      <c r="AG77" s="412"/>
      <c r="AH77" s="413"/>
      <c r="AI77" s="413"/>
      <c r="AJ77" s="414"/>
      <c r="AK77" s="412"/>
      <c r="AL77" s="413"/>
      <c r="AM77" s="413"/>
      <c r="AN77" s="414"/>
      <c r="AO77" s="545"/>
      <c r="AP77" s="556"/>
      <c r="AQ77" s="587"/>
      <c r="AR77" s="589"/>
      <c r="AS77" s="591"/>
      <c r="BE77"/>
    </row>
    <row r="78" spans="2:57" ht="22.5" hidden="1" customHeight="1">
      <c r="B78" s="592">
        <v>30</v>
      </c>
      <c r="C78" s="532"/>
      <c r="D78" s="406"/>
      <c r="E78" s="407"/>
      <c r="F78" s="407"/>
      <c r="G78" s="407"/>
      <c r="H78" s="407"/>
      <c r="I78" s="407"/>
      <c r="J78" s="407"/>
      <c r="K78" s="407"/>
      <c r="L78" s="407"/>
      <c r="M78" s="407"/>
      <c r="N78" s="407"/>
      <c r="O78" s="407"/>
      <c r="P78" s="408"/>
      <c r="Q78" s="409"/>
      <c r="R78" s="410"/>
      <c r="S78" s="410"/>
      <c r="T78" s="410"/>
      <c r="U78" s="410"/>
      <c r="V78" s="410"/>
      <c r="W78" s="410"/>
      <c r="X78" s="411"/>
      <c r="Y78" s="406"/>
      <c r="Z78" s="407"/>
      <c r="AA78" s="407"/>
      <c r="AB78" s="408"/>
      <c r="AC78" s="406"/>
      <c r="AD78" s="407"/>
      <c r="AE78" s="407"/>
      <c r="AF78" s="408"/>
      <c r="AG78" s="406"/>
      <c r="AH78" s="407"/>
      <c r="AI78" s="407"/>
      <c r="AJ78" s="408"/>
      <c r="AK78" s="406"/>
      <c r="AL78" s="407"/>
      <c r="AM78" s="407"/>
      <c r="AN78" s="408"/>
      <c r="AO78" s="542"/>
      <c r="AP78" s="554"/>
      <c r="AQ78" s="586"/>
      <c r="AR78" s="588"/>
      <c r="AS78" s="590"/>
      <c r="BE78"/>
    </row>
    <row r="79" spans="2:57" ht="31.5" hidden="1" customHeight="1" thickBot="1">
      <c r="B79" s="610"/>
      <c r="C79" s="611"/>
      <c r="D79" s="581"/>
      <c r="E79" s="582"/>
      <c r="F79" s="582"/>
      <c r="G79" s="582"/>
      <c r="H79" s="582"/>
      <c r="I79" s="582"/>
      <c r="J79" s="582"/>
      <c r="K79" s="582"/>
      <c r="L79" s="582"/>
      <c r="M79" s="582"/>
      <c r="N79" s="582"/>
      <c r="O79" s="582"/>
      <c r="P79" s="583"/>
      <c r="Q79" s="412"/>
      <c r="R79" s="413"/>
      <c r="S79" s="413"/>
      <c r="T79" s="413"/>
      <c r="U79" s="413"/>
      <c r="V79" s="413"/>
      <c r="W79" s="413"/>
      <c r="X79" s="414"/>
      <c r="Y79" s="581"/>
      <c r="Z79" s="582"/>
      <c r="AA79" s="582"/>
      <c r="AB79" s="583"/>
      <c r="AC79" s="581"/>
      <c r="AD79" s="582"/>
      <c r="AE79" s="582"/>
      <c r="AF79" s="583"/>
      <c r="AG79" s="581"/>
      <c r="AH79" s="582"/>
      <c r="AI79" s="582"/>
      <c r="AJ79" s="583"/>
      <c r="AK79" s="581"/>
      <c r="AL79" s="582"/>
      <c r="AM79" s="582"/>
      <c r="AN79" s="583"/>
      <c r="AO79" s="481"/>
      <c r="AP79" s="606"/>
      <c r="AQ79" s="607"/>
      <c r="AR79" s="608"/>
      <c r="AS79" s="609"/>
      <c r="BE79"/>
    </row>
    <row r="80" spans="2:57" ht="46.5" customHeight="1" thickBot="1">
      <c r="B80" s="612" t="s">
        <v>33</v>
      </c>
      <c r="C80" s="613"/>
      <c r="D80" s="613"/>
      <c r="E80" s="614"/>
      <c r="F80" s="615" t="s">
        <v>2</v>
      </c>
      <c r="G80" s="613"/>
      <c r="H80" s="613"/>
      <c r="I80" s="613"/>
      <c r="J80" s="613"/>
      <c r="K80" s="613"/>
      <c r="L80" s="613"/>
      <c r="M80" s="613"/>
      <c r="N80" s="613"/>
      <c r="O80" s="613"/>
      <c r="P80" s="613"/>
      <c r="Q80" s="613"/>
      <c r="R80" s="613"/>
      <c r="S80" s="613"/>
      <c r="T80" s="613"/>
      <c r="U80" s="614"/>
      <c r="V80" s="615" t="s">
        <v>3</v>
      </c>
      <c r="W80" s="613"/>
      <c r="X80" s="614"/>
      <c r="Y80" s="615" t="s">
        <v>34</v>
      </c>
      <c r="Z80" s="613"/>
      <c r="AA80" s="614"/>
      <c r="AB80" s="615" t="s">
        <v>35</v>
      </c>
      <c r="AC80" s="613"/>
      <c r="AD80" s="613"/>
      <c r="AE80" s="613"/>
      <c r="AF80" s="613"/>
      <c r="AG80" s="613"/>
      <c r="AH80" s="613"/>
      <c r="AI80" s="613"/>
      <c r="AJ80" s="613"/>
      <c r="AK80" s="613"/>
      <c r="AL80" s="613"/>
      <c r="AM80" s="613"/>
      <c r="AN80" s="613"/>
      <c r="AO80" s="613"/>
      <c r="AP80" s="613"/>
      <c r="AQ80" s="613"/>
      <c r="AR80" s="613"/>
      <c r="AS80" s="616"/>
      <c r="BE80"/>
    </row>
    <row r="81" spans="2:57" ht="46.5" customHeight="1">
      <c r="B81" s="617"/>
      <c r="C81" s="618"/>
      <c r="D81" s="618"/>
      <c r="E81" s="619"/>
      <c r="F81" s="620"/>
      <c r="G81" s="618"/>
      <c r="H81" s="618"/>
      <c r="I81" s="618"/>
      <c r="J81" s="618"/>
      <c r="K81" s="618"/>
      <c r="L81" s="618"/>
      <c r="M81" s="618"/>
      <c r="N81" s="618"/>
      <c r="O81" s="618"/>
      <c r="P81" s="618"/>
      <c r="Q81" s="618"/>
      <c r="R81" s="618"/>
      <c r="S81" s="618"/>
      <c r="T81" s="618"/>
      <c r="U81" s="619"/>
      <c r="V81" s="620"/>
      <c r="W81" s="618"/>
      <c r="X81" s="619"/>
      <c r="Y81" s="620"/>
      <c r="Z81" s="618"/>
      <c r="AA81" s="619"/>
      <c r="AB81" s="620"/>
      <c r="AC81" s="618"/>
      <c r="AD81" s="618"/>
      <c r="AE81" s="618"/>
      <c r="AF81" s="618"/>
      <c r="AG81" s="618"/>
      <c r="AH81" s="618"/>
      <c r="AI81" s="618"/>
      <c r="AJ81" s="618"/>
      <c r="AK81" s="618"/>
      <c r="AL81" s="618"/>
      <c r="AM81" s="618"/>
      <c r="AN81" s="618"/>
      <c r="AO81" s="618"/>
      <c r="AP81" s="618"/>
      <c r="AQ81" s="618"/>
      <c r="AR81" s="618"/>
      <c r="AS81" s="621"/>
      <c r="BE81"/>
    </row>
    <row r="82" spans="2:57" ht="46.5" customHeight="1">
      <c r="B82" s="622"/>
      <c r="C82" s="623"/>
      <c r="D82" s="623"/>
      <c r="E82" s="624"/>
      <c r="F82" s="625"/>
      <c r="G82" s="623"/>
      <c r="H82" s="623"/>
      <c r="I82" s="623"/>
      <c r="J82" s="623"/>
      <c r="K82" s="623"/>
      <c r="L82" s="623"/>
      <c r="M82" s="623"/>
      <c r="N82" s="623"/>
      <c r="O82" s="623"/>
      <c r="P82" s="623"/>
      <c r="Q82" s="623"/>
      <c r="R82" s="623"/>
      <c r="S82" s="623"/>
      <c r="T82" s="623"/>
      <c r="U82" s="624"/>
      <c r="V82" s="625"/>
      <c r="W82" s="623"/>
      <c r="X82" s="624"/>
      <c r="Y82" s="625"/>
      <c r="Z82" s="623"/>
      <c r="AA82" s="624"/>
      <c r="AB82" s="625"/>
      <c r="AC82" s="623"/>
      <c r="AD82" s="623"/>
      <c r="AE82" s="623"/>
      <c r="AF82" s="623"/>
      <c r="AG82" s="623"/>
      <c r="AH82" s="623"/>
      <c r="AI82" s="623"/>
      <c r="AJ82" s="623"/>
      <c r="AK82" s="623"/>
      <c r="AL82" s="623"/>
      <c r="AM82" s="623"/>
      <c r="AN82" s="623"/>
      <c r="AO82" s="623"/>
      <c r="AP82" s="623"/>
      <c r="AQ82" s="623"/>
      <c r="AR82" s="623"/>
      <c r="AS82" s="626"/>
      <c r="BE82"/>
    </row>
    <row r="83" spans="2:57" ht="46.5" customHeight="1" thickBot="1">
      <c r="B83" s="622"/>
      <c r="C83" s="623"/>
      <c r="D83" s="623"/>
      <c r="E83" s="624"/>
      <c r="F83" s="625"/>
      <c r="G83" s="623"/>
      <c r="H83" s="623"/>
      <c r="I83" s="623"/>
      <c r="J83" s="623"/>
      <c r="K83" s="623"/>
      <c r="L83" s="623"/>
      <c r="M83" s="623"/>
      <c r="N83" s="623"/>
      <c r="O83" s="623"/>
      <c r="P83" s="623"/>
      <c r="Q83" s="623"/>
      <c r="R83" s="623"/>
      <c r="S83" s="623"/>
      <c r="T83" s="623"/>
      <c r="U83" s="624"/>
      <c r="V83" s="625"/>
      <c r="W83" s="623"/>
      <c r="X83" s="624"/>
      <c r="Y83" s="625"/>
      <c r="Z83" s="623"/>
      <c r="AA83" s="624"/>
      <c r="AB83" s="625"/>
      <c r="AC83" s="623"/>
      <c r="AD83" s="623"/>
      <c r="AE83" s="623"/>
      <c r="AF83" s="623"/>
      <c r="AG83" s="623"/>
      <c r="AH83" s="623"/>
      <c r="AI83" s="623"/>
      <c r="AJ83" s="623"/>
      <c r="AK83" s="623"/>
      <c r="AL83" s="623"/>
      <c r="AM83" s="623"/>
      <c r="AN83" s="623"/>
      <c r="AO83" s="623"/>
      <c r="AP83" s="623"/>
      <c r="AQ83" s="623"/>
      <c r="AR83" s="623"/>
      <c r="AS83" s="626"/>
      <c r="BE83"/>
    </row>
    <row r="84" spans="2:57" ht="46.5" hidden="1" customHeight="1">
      <c r="B84" s="622"/>
      <c r="C84" s="623"/>
      <c r="D84" s="623"/>
      <c r="E84" s="624"/>
      <c r="F84" s="625"/>
      <c r="G84" s="623"/>
      <c r="H84" s="623"/>
      <c r="I84" s="623"/>
      <c r="J84" s="623"/>
      <c r="K84" s="623"/>
      <c r="L84" s="623"/>
      <c r="M84" s="623"/>
      <c r="N84" s="623"/>
      <c r="O84" s="623"/>
      <c r="P84" s="623"/>
      <c r="Q84" s="623"/>
      <c r="R84" s="623"/>
      <c r="S84" s="623"/>
      <c r="T84" s="623"/>
      <c r="U84" s="624"/>
      <c r="V84" s="625"/>
      <c r="W84" s="623"/>
      <c r="X84" s="624"/>
      <c r="Y84" s="625"/>
      <c r="Z84" s="623"/>
      <c r="AA84" s="624"/>
      <c r="AB84" s="625"/>
      <c r="AC84" s="623"/>
      <c r="AD84" s="623"/>
      <c r="AE84" s="623"/>
      <c r="AF84" s="623"/>
      <c r="AG84" s="623"/>
      <c r="AH84" s="623"/>
      <c r="AI84" s="623"/>
      <c r="AJ84" s="623"/>
      <c r="AK84" s="623"/>
      <c r="AL84" s="623"/>
      <c r="AM84" s="623"/>
      <c r="AN84" s="623"/>
      <c r="AO84" s="623"/>
      <c r="AP84" s="623"/>
      <c r="AQ84" s="623"/>
      <c r="AR84" s="623"/>
      <c r="AS84" s="626"/>
      <c r="BE84"/>
    </row>
    <row r="85" spans="2:57" ht="46.5" hidden="1" customHeight="1">
      <c r="B85" s="622"/>
      <c r="C85" s="623"/>
      <c r="D85" s="623"/>
      <c r="E85" s="624"/>
      <c r="F85" s="625"/>
      <c r="G85" s="623"/>
      <c r="H85" s="623"/>
      <c r="I85" s="623"/>
      <c r="J85" s="623"/>
      <c r="K85" s="623"/>
      <c r="L85" s="623"/>
      <c r="M85" s="623"/>
      <c r="N85" s="623"/>
      <c r="O85" s="623"/>
      <c r="P85" s="623"/>
      <c r="Q85" s="623"/>
      <c r="R85" s="623"/>
      <c r="S85" s="623"/>
      <c r="T85" s="623"/>
      <c r="U85" s="624"/>
      <c r="V85" s="625"/>
      <c r="W85" s="623"/>
      <c r="X85" s="624"/>
      <c r="Y85" s="625"/>
      <c r="Z85" s="623"/>
      <c r="AA85" s="624"/>
      <c r="AB85" s="625"/>
      <c r="AC85" s="623"/>
      <c r="AD85" s="623"/>
      <c r="AE85" s="623"/>
      <c r="AF85" s="623"/>
      <c r="AG85" s="623"/>
      <c r="AH85" s="623"/>
      <c r="AI85" s="623"/>
      <c r="AJ85" s="623"/>
      <c r="AK85" s="623"/>
      <c r="AL85" s="623"/>
      <c r="AM85" s="623"/>
      <c r="AN85" s="623"/>
      <c r="AO85" s="623"/>
      <c r="AP85" s="623"/>
      <c r="AQ85" s="623"/>
      <c r="AR85" s="623"/>
      <c r="AS85" s="626"/>
      <c r="BE85"/>
    </row>
    <row r="86" spans="2:57" ht="46.5" hidden="1" customHeight="1" thickBot="1">
      <c r="B86" s="622"/>
      <c r="C86" s="623"/>
      <c r="D86" s="623"/>
      <c r="E86" s="624"/>
      <c r="F86" s="625"/>
      <c r="G86" s="623"/>
      <c r="H86" s="623"/>
      <c r="I86" s="623"/>
      <c r="J86" s="623"/>
      <c r="K86" s="623"/>
      <c r="L86" s="623"/>
      <c r="M86" s="623"/>
      <c r="N86" s="623"/>
      <c r="O86" s="623"/>
      <c r="P86" s="623"/>
      <c r="Q86" s="623"/>
      <c r="R86" s="623"/>
      <c r="S86" s="623"/>
      <c r="T86" s="623"/>
      <c r="U86" s="624"/>
      <c r="V86" s="625"/>
      <c r="W86" s="623"/>
      <c r="X86" s="624"/>
      <c r="Y86" s="625"/>
      <c r="Z86" s="623"/>
      <c r="AA86" s="624"/>
      <c r="AB86" s="625"/>
      <c r="AC86" s="623"/>
      <c r="AD86" s="623"/>
      <c r="AE86" s="623"/>
      <c r="AF86" s="623"/>
      <c r="AG86" s="623"/>
      <c r="AH86" s="623"/>
      <c r="AI86" s="623"/>
      <c r="AJ86" s="623"/>
      <c r="AK86" s="623"/>
      <c r="AL86" s="623"/>
      <c r="AM86" s="623"/>
      <c r="AN86" s="623"/>
      <c r="AO86" s="623"/>
      <c r="AP86" s="623"/>
      <c r="AQ86" s="623"/>
      <c r="AR86" s="623"/>
      <c r="AS86" s="626"/>
      <c r="BE86"/>
    </row>
    <row r="87" spans="2:57" ht="46.5" customHeight="1">
      <c r="B87" s="612" t="s">
        <v>36</v>
      </c>
      <c r="C87" s="613"/>
      <c r="D87" s="613"/>
      <c r="E87" s="613"/>
      <c r="F87" s="613"/>
      <c r="G87" s="613"/>
      <c r="H87" s="613"/>
      <c r="I87" s="613"/>
      <c r="J87" s="613"/>
      <c r="K87" s="613"/>
      <c r="L87" s="613"/>
      <c r="M87" s="613"/>
      <c r="N87" s="613"/>
      <c r="O87" s="613"/>
      <c r="P87" s="613"/>
      <c r="Q87" s="613"/>
      <c r="R87" s="613"/>
      <c r="S87" s="613"/>
      <c r="T87" s="613"/>
      <c r="U87" s="613"/>
      <c r="V87" s="613"/>
      <c r="W87" s="613"/>
      <c r="X87" s="613"/>
      <c r="Y87" s="613"/>
      <c r="Z87" s="613"/>
      <c r="AA87" s="613"/>
      <c r="AB87" s="613"/>
      <c r="AC87" s="613"/>
      <c r="AD87" s="613"/>
      <c r="AE87" s="613"/>
      <c r="AF87" s="613"/>
      <c r="AG87" s="613"/>
      <c r="AH87" s="613"/>
      <c r="AI87" s="613"/>
      <c r="AJ87" s="613"/>
      <c r="AK87" s="613"/>
      <c r="AL87" s="613"/>
      <c r="AM87" s="613"/>
      <c r="AN87" s="613"/>
      <c r="AO87" s="613"/>
      <c r="AP87" s="613"/>
      <c r="AQ87" s="613"/>
      <c r="AR87" s="613"/>
      <c r="AS87" s="616"/>
      <c r="BE87"/>
    </row>
    <row r="88" spans="2:57" ht="114" customHeight="1" thickBot="1">
      <c r="B88" s="627"/>
      <c r="C88" s="628"/>
      <c r="D88" s="628"/>
      <c r="E88" s="628"/>
      <c r="F88" s="628"/>
      <c r="G88" s="628"/>
      <c r="H88" s="628"/>
      <c r="I88" s="628"/>
      <c r="J88" s="628"/>
      <c r="K88" s="628"/>
      <c r="L88" s="628"/>
      <c r="M88" s="628"/>
      <c r="N88" s="628"/>
      <c r="O88" s="628"/>
      <c r="P88" s="628"/>
      <c r="Q88" s="628"/>
      <c r="R88" s="628"/>
      <c r="S88" s="628"/>
      <c r="T88" s="628"/>
      <c r="U88" s="628"/>
      <c r="V88" s="628"/>
      <c r="W88" s="628"/>
      <c r="X88" s="628"/>
      <c r="Y88" s="628"/>
      <c r="Z88" s="628"/>
      <c r="AA88" s="628"/>
      <c r="AB88" s="628"/>
      <c r="AC88" s="628"/>
      <c r="AD88" s="628"/>
      <c r="AE88" s="628"/>
      <c r="AF88" s="628"/>
      <c r="AG88" s="628"/>
      <c r="AH88" s="628"/>
      <c r="AI88" s="628"/>
      <c r="AJ88" s="628"/>
      <c r="AK88" s="628"/>
      <c r="AL88" s="628"/>
      <c r="AM88" s="628"/>
      <c r="AN88" s="628"/>
      <c r="AO88" s="628"/>
      <c r="AP88" s="628"/>
      <c r="AQ88" s="628"/>
      <c r="AR88" s="628"/>
      <c r="AS88" s="629"/>
      <c r="BE88"/>
    </row>
    <row r="89" spans="2:57" ht="22.5" customHeight="1">
      <c r="B89" s="9"/>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14"/>
      <c r="BE89"/>
    </row>
    <row r="90" spans="2:57" ht="46.5" customHeight="1">
      <c r="B90" s="10"/>
      <c r="C90" s="406" t="s">
        <v>43</v>
      </c>
      <c r="D90" s="407"/>
      <c r="E90" s="407"/>
      <c r="F90" s="407"/>
      <c r="G90" s="407"/>
      <c r="H90" s="407"/>
      <c r="I90" s="407"/>
      <c r="J90" s="407"/>
      <c r="K90" s="407"/>
      <c r="L90" s="407"/>
      <c r="M90" s="407"/>
      <c r="N90" s="407"/>
      <c r="O90" s="407"/>
      <c r="P90" s="407"/>
      <c r="Q90" s="407"/>
      <c r="R90" s="407"/>
      <c r="S90" s="407"/>
      <c r="T90" s="407"/>
      <c r="U90" s="407"/>
      <c r="V90" s="407"/>
      <c r="W90" s="408"/>
      <c r="X90" s="406" t="s">
        <v>44</v>
      </c>
      <c r="Y90" s="407"/>
      <c r="Z90" s="407"/>
      <c r="AA90" s="407"/>
      <c r="AB90" s="407"/>
      <c r="AC90" s="407"/>
      <c r="AD90" s="407"/>
      <c r="AE90" s="407"/>
      <c r="AF90" s="407"/>
      <c r="AG90" s="407"/>
      <c r="AH90" s="407"/>
      <c r="AI90" s="407"/>
      <c r="AJ90" s="407"/>
      <c r="AK90" s="407"/>
      <c r="AL90" s="407"/>
      <c r="AM90" s="407"/>
      <c r="AN90" s="407"/>
      <c r="AO90" s="407"/>
      <c r="AP90" s="407"/>
      <c r="AQ90" s="407"/>
      <c r="AR90" s="408"/>
      <c r="AS90" s="8"/>
      <c r="BE90"/>
    </row>
    <row r="91" spans="2:57" ht="46.5" customHeight="1">
      <c r="B91" s="10"/>
      <c r="C91" s="473" t="s">
        <v>40</v>
      </c>
      <c r="D91" s="438"/>
      <c r="E91" s="438"/>
      <c r="F91" s="438"/>
      <c r="G91" s="438"/>
      <c r="H91" s="438"/>
      <c r="I91" s="449"/>
      <c r="J91" s="473" t="s">
        <v>41</v>
      </c>
      <c r="K91" s="438"/>
      <c r="L91" s="438"/>
      <c r="M91" s="438"/>
      <c r="N91" s="438"/>
      <c r="O91" s="438"/>
      <c r="P91" s="449"/>
      <c r="Q91" s="473" t="s">
        <v>42</v>
      </c>
      <c r="R91" s="438"/>
      <c r="S91" s="438"/>
      <c r="T91" s="438"/>
      <c r="U91" s="438"/>
      <c r="V91" s="438"/>
      <c r="W91" s="449"/>
      <c r="X91" s="473" t="s">
        <v>40</v>
      </c>
      <c r="Y91" s="438"/>
      <c r="Z91" s="438"/>
      <c r="AA91" s="438"/>
      <c r="AB91" s="438"/>
      <c r="AC91" s="438"/>
      <c r="AD91" s="449"/>
      <c r="AE91" s="473" t="s">
        <v>41</v>
      </c>
      <c r="AF91" s="438"/>
      <c r="AG91" s="438"/>
      <c r="AH91" s="438"/>
      <c r="AI91" s="438"/>
      <c r="AJ91" s="438"/>
      <c r="AK91" s="449"/>
      <c r="AL91" s="473" t="s">
        <v>42</v>
      </c>
      <c r="AM91" s="438"/>
      <c r="AN91" s="438"/>
      <c r="AO91" s="438"/>
      <c r="AP91" s="438"/>
      <c r="AQ91" s="438"/>
      <c r="AR91" s="449"/>
      <c r="AS91" s="11"/>
      <c r="BE91"/>
    </row>
    <row r="92" spans="2:57" ht="46.5" customHeight="1">
      <c r="B92" s="10"/>
      <c r="C92" s="517"/>
      <c r="D92" s="518"/>
      <c r="E92" s="518"/>
      <c r="F92" s="518"/>
      <c r="G92" s="518"/>
      <c r="H92" s="518"/>
      <c r="I92" s="519"/>
      <c r="J92" s="517"/>
      <c r="K92" s="518"/>
      <c r="L92" s="518"/>
      <c r="M92" s="518"/>
      <c r="N92" s="518"/>
      <c r="O92" s="518"/>
      <c r="P92" s="519"/>
      <c r="Q92" s="520"/>
      <c r="R92" s="521"/>
      <c r="S92" s="521"/>
      <c r="T92" s="521"/>
      <c r="U92" s="521"/>
      <c r="V92" s="521"/>
      <c r="W92" s="522"/>
      <c r="X92" s="517"/>
      <c r="Y92" s="518"/>
      <c r="Z92" s="518"/>
      <c r="AA92" s="518"/>
      <c r="AB92" s="518"/>
      <c r="AC92" s="518"/>
      <c r="AD92" s="519"/>
      <c r="AE92" s="517"/>
      <c r="AF92" s="518"/>
      <c r="AG92" s="518"/>
      <c r="AH92" s="518"/>
      <c r="AI92" s="518"/>
      <c r="AJ92" s="518"/>
      <c r="AK92" s="519"/>
      <c r="AL92" s="520"/>
      <c r="AM92" s="521"/>
      <c r="AN92" s="521"/>
      <c r="AO92" s="521"/>
      <c r="AP92" s="521"/>
      <c r="AQ92" s="521"/>
      <c r="AR92" s="522"/>
      <c r="AS92" s="8"/>
      <c r="BE92"/>
    </row>
    <row r="93" spans="2:57" ht="22.5" customHeight="1" thickBot="1">
      <c r="B93" s="12"/>
      <c r="C93" s="13"/>
      <c r="D93" s="13"/>
      <c r="E93" s="13"/>
      <c r="F93" s="13"/>
      <c r="G93" s="13"/>
      <c r="H93" s="13"/>
      <c r="I93" s="13"/>
      <c r="J93" s="13"/>
      <c r="K93" s="13"/>
      <c r="L93" s="13"/>
      <c r="M93" s="13"/>
      <c r="N93" s="13"/>
      <c r="O93" s="13"/>
      <c r="P93" s="13"/>
      <c r="Q93" s="13"/>
      <c r="R93" s="13"/>
      <c r="S93" s="13"/>
      <c r="T93" s="13"/>
      <c r="U93" s="13"/>
      <c r="V93" s="13"/>
      <c r="W93" s="13"/>
      <c r="X93" s="13"/>
      <c r="Y93" s="13"/>
      <c r="Z93" s="13"/>
      <c r="AA93" s="13"/>
      <c r="AB93" s="13"/>
      <c r="AC93" s="13"/>
      <c r="AD93" s="13"/>
      <c r="AE93" s="13"/>
      <c r="AF93" s="13"/>
      <c r="AG93" s="13"/>
      <c r="AH93" s="13"/>
      <c r="AI93" s="13"/>
      <c r="AJ93" s="13"/>
      <c r="AK93" s="13"/>
      <c r="AL93" s="13"/>
      <c r="AM93" s="13"/>
      <c r="AN93" s="13"/>
      <c r="AO93" s="13"/>
      <c r="AP93" s="13"/>
      <c r="AQ93" s="13"/>
      <c r="AR93" s="13"/>
      <c r="AS93" s="15"/>
      <c r="BE93"/>
    </row>
    <row r="94" spans="2:57">
      <c r="C94" s="5"/>
      <c r="D94" s="5"/>
      <c r="E94" s="5"/>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BE94"/>
    </row>
    <row r="95" spans="2:57">
      <c r="C95" s="5"/>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BE95"/>
    </row>
    <row r="96" spans="2:57">
      <c r="BE96"/>
    </row>
    <row r="97" spans="3:57">
      <c r="BE97"/>
    </row>
    <row r="98" spans="3:57">
      <c r="C98" s="7"/>
      <c r="BE98"/>
    </row>
    <row r="99" spans="3:57">
      <c r="C99" s="7"/>
      <c r="BE99"/>
    </row>
    <row r="100" spans="3:57">
      <c r="C100" s="7"/>
      <c r="BE100"/>
    </row>
    <row r="101" spans="3:57">
      <c r="C101" s="7"/>
      <c r="BE101"/>
    </row>
    <row r="102" spans="3:57">
      <c r="BE102"/>
    </row>
    <row r="103" spans="3:57">
      <c r="BE103"/>
    </row>
    <row r="104" spans="3:57">
      <c r="BE104"/>
    </row>
    <row r="105" spans="3:57">
      <c r="BE105"/>
    </row>
    <row r="106" spans="3:57">
      <c r="BE106"/>
    </row>
  </sheetData>
  <sheetProtection sheet="1" objects="1" scenarios="1" selectLockedCells="1" autoFilter="0"/>
  <mergeCells count="486">
    <mergeCell ref="J4:Z5"/>
    <mergeCell ref="AA4:AE4"/>
    <mergeCell ref="AF4:AI4"/>
    <mergeCell ref="AJ4:AS7"/>
    <mergeCell ref="AA5:AE5"/>
    <mergeCell ref="AF5:AI5"/>
    <mergeCell ref="J6:L7"/>
    <mergeCell ref="M6:P9"/>
    <mergeCell ref="Q6:AE9"/>
    <mergeCell ref="AF6:AI6"/>
    <mergeCell ref="AN8:AS11"/>
    <mergeCell ref="AF9:AI9"/>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AK18:AN19"/>
    <mergeCell ref="AO18:AP19"/>
    <mergeCell ref="AQ18:AQ19"/>
    <mergeCell ref="AR18:AR19"/>
    <mergeCell ref="AS18:AS19"/>
    <mergeCell ref="Y19:AB19"/>
    <mergeCell ref="B18:C19"/>
    <mergeCell ref="D18:P19"/>
    <mergeCell ref="Q18:X19"/>
    <mergeCell ref="Y18:AB18"/>
    <mergeCell ref="AC18:AF19"/>
    <mergeCell ref="AG18:AJ19"/>
    <mergeCell ref="AK20:AN21"/>
    <mergeCell ref="AO20:AP21"/>
    <mergeCell ref="AQ20:AQ21"/>
    <mergeCell ref="AR20:AR21"/>
    <mergeCell ref="AS20:AS21"/>
    <mergeCell ref="Y21:AB21"/>
    <mergeCell ref="B20:C21"/>
    <mergeCell ref="D20:P21"/>
    <mergeCell ref="Q20:X21"/>
    <mergeCell ref="Y20:AB20"/>
    <mergeCell ref="AC20:AF21"/>
    <mergeCell ref="AG20:AJ21"/>
    <mergeCell ref="AK22:AN23"/>
    <mergeCell ref="AO22:AP23"/>
    <mergeCell ref="AQ22:AQ23"/>
    <mergeCell ref="AR22:AR23"/>
    <mergeCell ref="AS22:AS23"/>
    <mergeCell ref="Y23:AB23"/>
    <mergeCell ref="B22:C23"/>
    <mergeCell ref="D22:P23"/>
    <mergeCell ref="Q22:X23"/>
    <mergeCell ref="Y22:AB22"/>
    <mergeCell ref="AC22:AF23"/>
    <mergeCell ref="AG22:AJ23"/>
    <mergeCell ref="AK24:AN25"/>
    <mergeCell ref="AO24:AP25"/>
    <mergeCell ref="AQ24:AQ25"/>
    <mergeCell ref="AR24:AR25"/>
    <mergeCell ref="AS24:AS25"/>
    <mergeCell ref="Y25:AB25"/>
    <mergeCell ref="B24:C25"/>
    <mergeCell ref="D24:P25"/>
    <mergeCell ref="Q24:X25"/>
    <mergeCell ref="Y24:AB24"/>
    <mergeCell ref="AC24:AF25"/>
    <mergeCell ref="AG24:AJ25"/>
    <mergeCell ref="AK26:AN27"/>
    <mergeCell ref="AO26:AP27"/>
    <mergeCell ref="AQ26:AQ27"/>
    <mergeCell ref="AR26:AR27"/>
    <mergeCell ref="AS26:AS27"/>
    <mergeCell ref="Y27:AB27"/>
    <mergeCell ref="B26:C27"/>
    <mergeCell ref="D26:P27"/>
    <mergeCell ref="Q26:X27"/>
    <mergeCell ref="Y26:AB26"/>
    <mergeCell ref="AC26:AF27"/>
    <mergeCell ref="AG26:AJ27"/>
    <mergeCell ref="AK28:AN29"/>
    <mergeCell ref="AO28:AP29"/>
    <mergeCell ref="AQ28:AQ29"/>
    <mergeCell ref="AR28:AR29"/>
    <mergeCell ref="AS28:AS29"/>
    <mergeCell ref="Y29:AB29"/>
    <mergeCell ref="B28:C29"/>
    <mergeCell ref="D28:P29"/>
    <mergeCell ref="Q28:X29"/>
    <mergeCell ref="Y28:AB28"/>
    <mergeCell ref="AC28:AF29"/>
    <mergeCell ref="AG28:AJ29"/>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AK74:AN75"/>
    <mergeCell ref="AO74:AP75"/>
    <mergeCell ref="AQ74:AQ75"/>
    <mergeCell ref="AR74:AR75"/>
    <mergeCell ref="AS74:AS75"/>
    <mergeCell ref="Y75:AB75"/>
    <mergeCell ref="B74:C75"/>
    <mergeCell ref="D74:P75"/>
    <mergeCell ref="Q74:X75"/>
    <mergeCell ref="Y74:AB74"/>
    <mergeCell ref="AC74:AF75"/>
    <mergeCell ref="AG74:AJ75"/>
    <mergeCell ref="AK76:AN77"/>
    <mergeCell ref="AO76:AP77"/>
    <mergeCell ref="AQ76:AQ77"/>
    <mergeCell ref="AR76:AR77"/>
    <mergeCell ref="AS76:AS77"/>
    <mergeCell ref="Y77:AB77"/>
    <mergeCell ref="B76:C77"/>
    <mergeCell ref="D76:P77"/>
    <mergeCell ref="Q76:X77"/>
    <mergeCell ref="Y76:AB76"/>
    <mergeCell ref="AC76:AF77"/>
    <mergeCell ref="AG76:AJ77"/>
    <mergeCell ref="AK78:AN79"/>
    <mergeCell ref="AO78:AP79"/>
    <mergeCell ref="AQ78:AQ79"/>
    <mergeCell ref="AR78:AR79"/>
    <mergeCell ref="AS78:AS79"/>
    <mergeCell ref="Y79:AB79"/>
    <mergeCell ref="B78:C79"/>
    <mergeCell ref="D78:P79"/>
    <mergeCell ref="Q78:X79"/>
    <mergeCell ref="Y78:AB78"/>
    <mergeCell ref="AC78:AF79"/>
    <mergeCell ref="AG78:AJ79"/>
    <mergeCell ref="B80:E80"/>
    <mergeCell ref="F80:U80"/>
    <mergeCell ref="V80:X80"/>
    <mergeCell ref="Y80:AA80"/>
    <mergeCell ref="AB80:AS80"/>
    <mergeCell ref="B81:E81"/>
    <mergeCell ref="F81:U81"/>
    <mergeCell ref="V81:X81"/>
    <mergeCell ref="Y81:AA81"/>
    <mergeCell ref="AB81:AS81"/>
    <mergeCell ref="B82:E82"/>
    <mergeCell ref="F82:U82"/>
    <mergeCell ref="V82:X82"/>
    <mergeCell ref="Y82:AA82"/>
    <mergeCell ref="AB82:AS82"/>
    <mergeCell ref="B83:E83"/>
    <mergeCell ref="F83:U83"/>
    <mergeCell ref="V83:X83"/>
    <mergeCell ref="Y83:AA83"/>
    <mergeCell ref="AB83:AS83"/>
    <mergeCell ref="B86:E86"/>
    <mergeCell ref="F86:U86"/>
    <mergeCell ref="V86:X86"/>
    <mergeCell ref="Y86:AA86"/>
    <mergeCell ref="AB86:AS86"/>
    <mergeCell ref="B87:AS87"/>
    <mergeCell ref="B84:E84"/>
    <mergeCell ref="F84:U84"/>
    <mergeCell ref="V84:X84"/>
    <mergeCell ref="Y84:AA84"/>
    <mergeCell ref="AB84:AS84"/>
    <mergeCell ref="B85:E85"/>
    <mergeCell ref="F85:U85"/>
    <mergeCell ref="V85:X85"/>
    <mergeCell ref="Y85:AA85"/>
    <mergeCell ref="AB85:AS85"/>
    <mergeCell ref="C92:I92"/>
    <mergeCell ref="J92:P92"/>
    <mergeCell ref="Q92:W92"/>
    <mergeCell ref="X92:AD92"/>
    <mergeCell ref="AE92:AK92"/>
    <mergeCell ref="AL92:AR92"/>
    <mergeCell ref="B88:AS88"/>
    <mergeCell ref="C90:W90"/>
    <mergeCell ref="X90:AR90"/>
    <mergeCell ref="C91:I91"/>
    <mergeCell ref="J91:P91"/>
    <mergeCell ref="Q91:W91"/>
    <mergeCell ref="X91:AD91"/>
    <mergeCell ref="AE91:AK91"/>
    <mergeCell ref="AL91:AR91"/>
  </mergeCells>
  <conditionalFormatting sqref="AF11">
    <cfRule type="expression" dxfId="1355" priority="9">
      <formula>$V11="y"</formula>
    </cfRule>
    <cfRule type="expression" dxfId="1354" priority="10">
      <formula>$T11="y"</formula>
    </cfRule>
  </conditionalFormatting>
  <conditionalFormatting sqref="AF7">
    <cfRule type="expression" dxfId="1353" priority="13">
      <formula>$V7="y"</formula>
    </cfRule>
    <cfRule type="expression" dxfId="1352" priority="14">
      <formula>$T7="y"</formula>
    </cfRule>
  </conditionalFormatting>
  <conditionalFormatting sqref="AF9">
    <cfRule type="expression" dxfId="1351" priority="11">
      <formula>$V9="y"</formula>
    </cfRule>
    <cfRule type="expression" dxfId="1350" priority="12">
      <formula>$T9="y"</formula>
    </cfRule>
  </conditionalFormatting>
  <conditionalFormatting sqref="Y14:AB15 Y18:AB25 Y30:AB79">
    <cfRule type="expression" dxfId="1349" priority="8">
      <formula>OR(ISNUMBER(SEARCH("Hold Point",Y14)),ISNUMBER(SEARCH("Witness Point",Y14)))</formula>
    </cfRule>
  </conditionalFormatting>
  <conditionalFormatting sqref="AK14:AN15 AK18:AN25 AK30:AN79">
    <cfRule type="expression" dxfId="1348" priority="7">
      <formula>OR(Y14="Check Item",Y14="Milestone")</formula>
    </cfRule>
  </conditionalFormatting>
  <conditionalFormatting sqref="Y16:AB17">
    <cfRule type="expression" dxfId="1347" priority="6">
      <formula>OR(ISNUMBER(SEARCH("Hold Point",Y16)),ISNUMBER(SEARCH("Witness Point",Y16)))</formula>
    </cfRule>
  </conditionalFormatting>
  <conditionalFormatting sqref="AK16:AN17">
    <cfRule type="expression" dxfId="1346" priority="5">
      <formula>OR(Y16="Check Item",Y16="Milestone")</formula>
    </cfRule>
  </conditionalFormatting>
  <conditionalFormatting sqref="Y26:AB27">
    <cfRule type="expression" dxfId="1345" priority="4">
      <formula>OR(ISNUMBER(SEARCH("Hold Point",Y26)),ISNUMBER(SEARCH("Witness Point",Y26)))</formula>
    </cfRule>
  </conditionalFormatting>
  <conditionalFormatting sqref="AK26:AN27">
    <cfRule type="expression" dxfId="1344" priority="3">
      <formula>OR(Y26="Check Item",Y26="Milestone")</formula>
    </cfRule>
  </conditionalFormatting>
  <conditionalFormatting sqref="Y28:AB29">
    <cfRule type="expression" dxfId="1343" priority="2">
      <formula>OR(ISNUMBER(SEARCH("Hold Point",Y28)),ISNUMBER(SEARCH("Witness Point",Y28)))</formula>
    </cfRule>
  </conditionalFormatting>
  <conditionalFormatting sqref="AK28:AN29">
    <cfRule type="expression" dxfId="1342" priority="1">
      <formula>OR(Y28="Check Item",Y28="Milestone")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1">
    <pageSetUpPr fitToPage="1"/>
  </sheetPr>
  <dimension ref="A1:BR106"/>
  <sheetViews>
    <sheetView topLeftCell="A23" zoomScale="85" zoomScaleNormal="85" workbookViewId="0">
      <selection activeCell="AQ32" sqref="AQ32:AQ33"/>
    </sheetView>
  </sheetViews>
  <sheetFormatPr defaultColWidth="9.140625" defaultRowHeight="15"/>
  <cols>
    <col min="2" max="9" width="3.5703125" customWidth="1"/>
    <col min="10" max="11" width="3.85546875" customWidth="1"/>
    <col min="12" max="12" width="6"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Clear and Grub
Stripping of Topsoil</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Clear and Grub
Stripping of Topsoil</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633" t="s">
        <v>1939</v>
      </c>
      <c r="AK4" s="634"/>
      <c r="AL4" s="634"/>
      <c r="AM4" s="634"/>
      <c r="AN4" s="634"/>
      <c r="AO4" s="634"/>
      <c r="AP4" s="634"/>
      <c r="AQ4" s="634"/>
      <c r="AR4" s="634"/>
      <c r="AS4" s="635"/>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str">
        <f>'Lot Register'!$M$13</f>
        <v>CN22189</v>
      </c>
      <c r="AG5" s="460"/>
      <c r="AH5" s="460"/>
      <c r="AI5" s="461"/>
      <c r="AJ5" s="636" t="s">
        <v>1704</v>
      </c>
      <c r="AK5" s="637"/>
      <c r="AL5" s="637"/>
      <c r="AM5" s="637"/>
      <c r="AN5" s="637"/>
      <c r="AO5" s="637"/>
      <c r="AP5" s="637"/>
      <c r="AQ5" s="637"/>
      <c r="AR5" s="637"/>
      <c r="AS5" s="638"/>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636" t="s">
        <v>2095</v>
      </c>
      <c r="AK6" s="637"/>
      <c r="AL6" s="637"/>
      <c r="AM6" s="637"/>
      <c r="AN6" s="637"/>
      <c r="AO6" s="637"/>
      <c r="AP6" s="637"/>
      <c r="AQ6" s="637"/>
      <c r="AR6" s="637"/>
      <c r="AS6" s="638"/>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Register'!$J$2), "", 'Lot Register'!$J$2)</f>
        <v>45343</v>
      </c>
      <c r="AG7" s="469"/>
      <c r="AH7" s="469"/>
      <c r="AI7" s="470"/>
      <c r="AJ7" s="636" t="s">
        <v>2318</v>
      </c>
      <c r="AK7" s="637"/>
      <c r="AL7" s="637"/>
      <c r="AM7" s="637"/>
      <c r="AN7" s="637"/>
      <c r="AO7" s="637"/>
      <c r="AP7" s="637"/>
      <c r="AQ7" s="637"/>
      <c r="AR7" s="637"/>
      <c r="AS7" s="638"/>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v>4.01</v>
      </c>
      <c r="AK8" s="574"/>
      <c r="AL8" s="574"/>
      <c r="AM8" s="574"/>
      <c r="AN8" s="566" t="s">
        <v>122</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Register'!$K$2), "", 'Lot Register'!$K$2)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f>IF(ISBLANK('Lot Register'!$I$2), "", 'Lot Register'!$I$2)</f>
        <v>0</v>
      </c>
      <c r="AE10" s="449"/>
      <c r="AF10" s="451" t="s">
        <v>30</v>
      </c>
      <c r="AG10" s="451"/>
      <c r="AH10" s="451"/>
      <c r="AI10" s="452"/>
      <c r="AJ10" s="573"/>
      <c r="AK10" s="574"/>
      <c r="AL10" s="574"/>
      <c r="AM10" s="574"/>
      <c r="AN10" s="566"/>
      <c r="AO10" s="566"/>
      <c r="AP10" s="566"/>
      <c r="AQ10" s="566"/>
      <c r="AR10" s="566"/>
      <c r="AS10" s="567"/>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Register'!$L$2), "", 'Lot Register'!$L$2)</f>
        <v>45343</v>
      </c>
      <c r="AG11" s="496"/>
      <c r="AH11" s="496"/>
      <c r="AI11" s="497"/>
      <c r="AJ11" s="575"/>
      <c r="AK11" s="576"/>
      <c r="AL11" s="576"/>
      <c r="AM11" s="576"/>
      <c r="AN11" s="381"/>
      <c r="AO11" s="381"/>
      <c r="AP11" s="381"/>
      <c r="AQ11" s="381"/>
      <c r="AR11" s="381"/>
      <c r="AS11" s="568"/>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c r="AH13" s="439"/>
      <c r="AI13" s="439"/>
      <c r="AJ13" s="439"/>
      <c r="AK13" s="439" t="s">
        <v>27</v>
      </c>
      <c r="AL13" s="439"/>
      <c r="AM13" s="439"/>
      <c r="AN13" s="439"/>
      <c r="AO13" s="571"/>
      <c r="AP13" s="571"/>
      <c r="AQ13" s="571"/>
      <c r="AR13" s="571"/>
      <c r="AS13" s="572"/>
      <c r="BE13"/>
    </row>
    <row r="14" spans="1:70">
      <c r="B14" s="553">
        <v>1</v>
      </c>
      <c r="C14" s="549"/>
      <c r="D14" s="507" t="s">
        <v>724</v>
      </c>
      <c r="E14" s="508"/>
      <c r="F14" s="508"/>
      <c r="G14" s="508"/>
      <c r="H14" s="508"/>
      <c r="I14" s="508"/>
      <c r="J14" s="508"/>
      <c r="K14" s="508"/>
      <c r="L14" s="508"/>
      <c r="M14" s="508"/>
      <c r="N14" s="508"/>
      <c r="O14" s="508"/>
      <c r="P14" s="509"/>
      <c r="Q14" s="597" t="s">
        <v>91</v>
      </c>
      <c r="R14" s="598"/>
      <c r="S14" s="598"/>
      <c r="T14" s="598"/>
      <c r="U14" s="598"/>
      <c r="V14" s="598"/>
      <c r="W14" s="598"/>
      <c r="X14" s="599"/>
      <c r="Y14" s="507" t="s">
        <v>24</v>
      </c>
      <c r="Z14" s="508"/>
      <c r="AA14" s="508"/>
      <c r="AB14" s="509"/>
      <c r="AC14" s="406"/>
      <c r="AD14" s="407"/>
      <c r="AE14" s="407"/>
      <c r="AF14" s="407"/>
      <c r="AG14" s="407"/>
      <c r="AH14" s="407"/>
      <c r="AI14" s="407"/>
      <c r="AJ14" s="408"/>
      <c r="AK14" s="507"/>
      <c r="AL14" s="508"/>
      <c r="AM14" s="508"/>
      <c r="AN14" s="509"/>
      <c r="AO14" s="475"/>
      <c r="AP14" s="593"/>
      <c r="AQ14" s="594"/>
      <c r="AR14" s="595"/>
      <c r="AS14" s="596"/>
      <c r="BE14"/>
    </row>
    <row r="15" spans="1:70" ht="30.75" customHeight="1">
      <c r="B15" s="592"/>
      <c r="C15" s="532"/>
      <c r="D15" s="412"/>
      <c r="E15" s="413"/>
      <c r="F15" s="413"/>
      <c r="G15" s="413"/>
      <c r="H15" s="413"/>
      <c r="I15" s="413"/>
      <c r="J15" s="413"/>
      <c r="K15" s="413"/>
      <c r="L15" s="413"/>
      <c r="M15" s="413"/>
      <c r="N15" s="413"/>
      <c r="O15" s="413"/>
      <c r="P15" s="414"/>
      <c r="Q15" s="600"/>
      <c r="R15" s="601"/>
      <c r="S15" s="601"/>
      <c r="T15" s="601"/>
      <c r="U15" s="601"/>
      <c r="V15" s="601"/>
      <c r="W15" s="601"/>
      <c r="X15" s="602"/>
      <c r="Y15" s="412" t="s">
        <v>725</v>
      </c>
      <c r="Z15" s="413"/>
      <c r="AA15" s="413"/>
      <c r="AB15" s="414"/>
      <c r="AC15" s="412"/>
      <c r="AD15" s="413"/>
      <c r="AE15" s="413"/>
      <c r="AF15" s="413"/>
      <c r="AG15" s="413"/>
      <c r="AH15" s="413"/>
      <c r="AI15" s="413"/>
      <c r="AJ15" s="414"/>
      <c r="AK15" s="412"/>
      <c r="AL15" s="413"/>
      <c r="AM15" s="413"/>
      <c r="AN15" s="414"/>
      <c r="AO15" s="545"/>
      <c r="AP15" s="556"/>
      <c r="AQ15" s="587"/>
      <c r="AR15" s="589"/>
      <c r="AS15" s="591"/>
      <c r="BE15"/>
    </row>
    <row r="16" spans="1:70">
      <c r="B16" s="639">
        <v>2</v>
      </c>
      <c r="C16" s="640"/>
      <c r="D16" s="409" t="s">
        <v>123</v>
      </c>
      <c r="E16" s="410"/>
      <c r="F16" s="410"/>
      <c r="G16" s="410"/>
      <c r="H16" s="410"/>
      <c r="I16" s="410"/>
      <c r="J16" s="410"/>
      <c r="K16" s="410"/>
      <c r="L16" s="410"/>
      <c r="M16" s="410"/>
      <c r="N16" s="410"/>
      <c r="O16" s="410"/>
      <c r="P16" s="411"/>
      <c r="Q16" s="603" t="s">
        <v>91</v>
      </c>
      <c r="R16" s="604"/>
      <c r="S16" s="604"/>
      <c r="T16" s="604"/>
      <c r="U16" s="604"/>
      <c r="V16" s="604"/>
      <c r="W16" s="604"/>
      <c r="X16" s="605"/>
      <c r="Y16" s="409" t="s">
        <v>82</v>
      </c>
      <c r="Z16" s="410"/>
      <c r="AA16" s="410"/>
      <c r="AB16" s="411"/>
      <c r="AC16" s="406"/>
      <c r="AD16" s="407"/>
      <c r="AE16" s="407"/>
      <c r="AF16" s="407"/>
      <c r="AG16" s="407"/>
      <c r="AH16" s="407"/>
      <c r="AI16" s="407"/>
      <c r="AJ16" s="408"/>
      <c r="AK16" s="409"/>
      <c r="AL16" s="410"/>
      <c r="AM16" s="410"/>
      <c r="AN16" s="411"/>
      <c r="AO16" s="478"/>
      <c r="AP16" s="555"/>
      <c r="AQ16" s="641"/>
      <c r="AR16" s="642"/>
      <c r="AS16" s="643"/>
      <c r="BE16"/>
    </row>
    <row r="17" spans="2:57" ht="31.5" customHeight="1">
      <c r="B17" s="592"/>
      <c r="C17" s="532"/>
      <c r="D17" s="412"/>
      <c r="E17" s="413"/>
      <c r="F17" s="413"/>
      <c r="G17" s="413"/>
      <c r="H17" s="413"/>
      <c r="I17" s="413"/>
      <c r="J17" s="413"/>
      <c r="K17" s="413"/>
      <c r="L17" s="413"/>
      <c r="M17" s="413"/>
      <c r="N17" s="413"/>
      <c r="O17" s="413"/>
      <c r="P17" s="414"/>
      <c r="Q17" s="600"/>
      <c r="R17" s="601"/>
      <c r="S17" s="601"/>
      <c r="T17" s="601"/>
      <c r="U17" s="601"/>
      <c r="V17" s="601"/>
      <c r="W17" s="601"/>
      <c r="X17" s="602"/>
      <c r="Y17" s="412" t="s">
        <v>124</v>
      </c>
      <c r="Z17" s="413"/>
      <c r="AA17" s="413"/>
      <c r="AB17" s="414"/>
      <c r="AC17" s="412"/>
      <c r="AD17" s="413"/>
      <c r="AE17" s="413"/>
      <c r="AF17" s="413"/>
      <c r="AG17" s="413"/>
      <c r="AH17" s="413"/>
      <c r="AI17" s="413"/>
      <c r="AJ17" s="414"/>
      <c r="AK17" s="412"/>
      <c r="AL17" s="413"/>
      <c r="AM17" s="413"/>
      <c r="AN17" s="414"/>
      <c r="AO17" s="545"/>
      <c r="AP17" s="556"/>
      <c r="AQ17" s="587"/>
      <c r="AR17" s="589"/>
      <c r="AS17" s="591"/>
      <c r="BE17"/>
    </row>
    <row r="18" spans="2:57">
      <c r="B18" s="592">
        <v>3</v>
      </c>
      <c r="C18" s="532"/>
      <c r="D18" s="406" t="s">
        <v>125</v>
      </c>
      <c r="E18" s="407"/>
      <c r="F18" s="407"/>
      <c r="G18" s="407"/>
      <c r="H18" s="407"/>
      <c r="I18" s="407"/>
      <c r="J18" s="407"/>
      <c r="K18" s="407"/>
      <c r="L18" s="407"/>
      <c r="M18" s="407"/>
      <c r="N18" s="407"/>
      <c r="O18" s="407"/>
      <c r="P18" s="408"/>
      <c r="Q18" s="603" t="s">
        <v>91</v>
      </c>
      <c r="R18" s="604"/>
      <c r="S18" s="604"/>
      <c r="T18" s="604"/>
      <c r="U18" s="604"/>
      <c r="V18" s="604"/>
      <c r="W18" s="604"/>
      <c r="X18" s="605"/>
      <c r="Y18" s="406" t="s">
        <v>83</v>
      </c>
      <c r="Z18" s="407"/>
      <c r="AA18" s="407"/>
      <c r="AB18" s="408"/>
      <c r="AC18" s="406"/>
      <c r="AD18" s="407"/>
      <c r="AE18" s="407"/>
      <c r="AF18" s="407"/>
      <c r="AG18" s="407"/>
      <c r="AH18" s="407"/>
      <c r="AI18" s="407"/>
      <c r="AJ18" s="408"/>
      <c r="AK18" s="406"/>
      <c r="AL18" s="407"/>
      <c r="AM18" s="407"/>
      <c r="AN18" s="408"/>
      <c r="AO18" s="542"/>
      <c r="AP18" s="554"/>
      <c r="AQ18" s="586"/>
      <c r="AR18" s="588"/>
      <c r="AS18" s="590"/>
      <c r="BE18"/>
    </row>
    <row r="19" spans="2:57" ht="73.5" customHeight="1">
      <c r="B19" s="592"/>
      <c r="C19" s="532"/>
      <c r="D19" s="412"/>
      <c r="E19" s="413"/>
      <c r="F19" s="413"/>
      <c r="G19" s="413"/>
      <c r="H19" s="413"/>
      <c r="I19" s="413"/>
      <c r="J19" s="413"/>
      <c r="K19" s="413"/>
      <c r="L19" s="413"/>
      <c r="M19" s="413"/>
      <c r="N19" s="413"/>
      <c r="O19" s="413"/>
      <c r="P19" s="414"/>
      <c r="Q19" s="600"/>
      <c r="R19" s="601"/>
      <c r="S19" s="601"/>
      <c r="T19" s="601"/>
      <c r="U19" s="601"/>
      <c r="V19" s="601"/>
      <c r="W19" s="601"/>
      <c r="X19" s="602"/>
      <c r="Y19" s="412" t="s">
        <v>126</v>
      </c>
      <c r="Z19" s="413"/>
      <c r="AA19" s="413"/>
      <c r="AB19" s="414"/>
      <c r="AC19" s="412"/>
      <c r="AD19" s="413"/>
      <c r="AE19" s="413"/>
      <c r="AF19" s="413"/>
      <c r="AG19" s="413"/>
      <c r="AH19" s="413"/>
      <c r="AI19" s="413"/>
      <c r="AJ19" s="414"/>
      <c r="AK19" s="412"/>
      <c r="AL19" s="413"/>
      <c r="AM19" s="413"/>
      <c r="AN19" s="414"/>
      <c r="AO19" s="545"/>
      <c r="AP19" s="556"/>
      <c r="AQ19" s="587"/>
      <c r="AR19" s="589"/>
      <c r="AS19" s="591"/>
      <c r="BE19"/>
    </row>
    <row r="20" spans="2:57">
      <c r="B20" s="647">
        <v>4</v>
      </c>
      <c r="C20" s="648"/>
      <c r="D20" s="406" t="s">
        <v>127</v>
      </c>
      <c r="E20" s="407"/>
      <c r="F20" s="407"/>
      <c r="G20" s="407"/>
      <c r="H20" s="407"/>
      <c r="I20" s="407"/>
      <c r="J20" s="407"/>
      <c r="K20" s="407"/>
      <c r="L20" s="407"/>
      <c r="M20" s="407"/>
      <c r="N20" s="407"/>
      <c r="O20" s="407"/>
      <c r="P20" s="408"/>
      <c r="Q20" s="603" t="s">
        <v>128</v>
      </c>
      <c r="R20" s="604"/>
      <c r="S20" s="604"/>
      <c r="T20" s="604"/>
      <c r="U20" s="604"/>
      <c r="V20" s="604"/>
      <c r="W20" s="604"/>
      <c r="X20" s="605"/>
      <c r="Y20" s="406" t="s">
        <v>24</v>
      </c>
      <c r="Z20" s="407"/>
      <c r="AA20" s="407"/>
      <c r="AB20" s="408"/>
      <c r="AC20" s="406"/>
      <c r="AD20" s="407"/>
      <c r="AE20" s="407"/>
      <c r="AF20" s="407"/>
      <c r="AG20" s="407"/>
      <c r="AH20" s="407"/>
      <c r="AI20" s="407"/>
      <c r="AJ20" s="408"/>
      <c r="AK20" s="406"/>
      <c r="AL20" s="407"/>
      <c r="AM20" s="407"/>
      <c r="AN20" s="408"/>
      <c r="AO20" s="542"/>
      <c r="AP20" s="554"/>
      <c r="AQ20" s="586"/>
      <c r="AR20" s="588"/>
      <c r="AS20" s="590"/>
      <c r="BE20"/>
    </row>
    <row r="21" spans="2:57" ht="32.25" customHeight="1">
      <c r="B21" s="647"/>
      <c r="C21" s="648"/>
      <c r="D21" s="412"/>
      <c r="E21" s="413"/>
      <c r="F21" s="413"/>
      <c r="G21" s="413"/>
      <c r="H21" s="413"/>
      <c r="I21" s="413"/>
      <c r="J21" s="413"/>
      <c r="K21" s="413"/>
      <c r="L21" s="413"/>
      <c r="M21" s="413"/>
      <c r="N21" s="413"/>
      <c r="O21" s="413"/>
      <c r="P21" s="414"/>
      <c r="Q21" s="600"/>
      <c r="R21" s="601"/>
      <c r="S21" s="601"/>
      <c r="T21" s="601"/>
      <c r="U21" s="601"/>
      <c r="V21" s="601"/>
      <c r="W21" s="601"/>
      <c r="X21" s="602"/>
      <c r="Y21" s="412" t="s">
        <v>129</v>
      </c>
      <c r="Z21" s="413"/>
      <c r="AA21" s="413"/>
      <c r="AB21" s="414"/>
      <c r="AC21" s="412"/>
      <c r="AD21" s="413"/>
      <c r="AE21" s="413"/>
      <c r="AF21" s="413"/>
      <c r="AG21" s="413"/>
      <c r="AH21" s="413"/>
      <c r="AI21" s="413"/>
      <c r="AJ21" s="414"/>
      <c r="AK21" s="412"/>
      <c r="AL21" s="413"/>
      <c r="AM21" s="413"/>
      <c r="AN21" s="414"/>
      <c r="AO21" s="545"/>
      <c r="AP21" s="556"/>
      <c r="AQ21" s="587"/>
      <c r="AR21" s="589"/>
      <c r="AS21" s="591"/>
      <c r="BE21"/>
    </row>
    <row r="22" spans="2:57">
      <c r="B22" s="592">
        <v>5</v>
      </c>
      <c r="C22" s="532"/>
      <c r="D22" s="406" t="s">
        <v>728</v>
      </c>
      <c r="E22" s="407"/>
      <c r="F22" s="407"/>
      <c r="G22" s="407"/>
      <c r="H22" s="407"/>
      <c r="I22" s="407"/>
      <c r="J22" s="407"/>
      <c r="K22" s="407"/>
      <c r="L22" s="407"/>
      <c r="M22" s="407"/>
      <c r="N22" s="407"/>
      <c r="O22" s="407"/>
      <c r="P22" s="408"/>
      <c r="Q22" s="603" t="s">
        <v>91</v>
      </c>
      <c r="R22" s="604"/>
      <c r="S22" s="604"/>
      <c r="T22" s="604"/>
      <c r="U22" s="604"/>
      <c r="V22" s="604"/>
      <c r="W22" s="604"/>
      <c r="X22" s="605"/>
      <c r="Y22" s="406" t="s">
        <v>24</v>
      </c>
      <c r="Z22" s="407"/>
      <c r="AA22" s="407"/>
      <c r="AB22" s="408"/>
      <c r="AC22" s="406"/>
      <c r="AD22" s="407"/>
      <c r="AE22" s="407"/>
      <c r="AF22" s="407"/>
      <c r="AG22" s="407"/>
      <c r="AH22" s="407"/>
      <c r="AI22" s="407"/>
      <c r="AJ22" s="408"/>
      <c r="AK22" s="406"/>
      <c r="AL22" s="407"/>
      <c r="AM22" s="407"/>
      <c r="AN22" s="408"/>
      <c r="AO22" s="542"/>
      <c r="AP22" s="554"/>
      <c r="AQ22" s="586"/>
      <c r="AR22" s="588"/>
      <c r="AS22" s="590"/>
      <c r="BE22"/>
    </row>
    <row r="23" spans="2:57" ht="32.25" customHeight="1">
      <c r="B23" s="592"/>
      <c r="C23" s="532"/>
      <c r="D23" s="412"/>
      <c r="E23" s="413"/>
      <c r="F23" s="413"/>
      <c r="G23" s="413"/>
      <c r="H23" s="413"/>
      <c r="I23" s="413"/>
      <c r="J23" s="413"/>
      <c r="K23" s="413"/>
      <c r="L23" s="413"/>
      <c r="M23" s="413"/>
      <c r="N23" s="413"/>
      <c r="O23" s="413"/>
      <c r="P23" s="414"/>
      <c r="Q23" s="600"/>
      <c r="R23" s="601"/>
      <c r="S23" s="601"/>
      <c r="T23" s="601"/>
      <c r="U23" s="601"/>
      <c r="V23" s="601"/>
      <c r="W23" s="601"/>
      <c r="X23" s="602"/>
      <c r="Y23" s="412" t="s">
        <v>130</v>
      </c>
      <c r="Z23" s="413"/>
      <c r="AA23" s="413"/>
      <c r="AB23" s="414"/>
      <c r="AC23" s="412"/>
      <c r="AD23" s="413"/>
      <c r="AE23" s="413"/>
      <c r="AF23" s="413"/>
      <c r="AG23" s="413"/>
      <c r="AH23" s="413"/>
      <c r="AI23" s="413"/>
      <c r="AJ23" s="414"/>
      <c r="AK23" s="412"/>
      <c r="AL23" s="413"/>
      <c r="AM23" s="413"/>
      <c r="AN23" s="414"/>
      <c r="AO23" s="545"/>
      <c r="AP23" s="556"/>
      <c r="AQ23" s="587"/>
      <c r="AR23" s="589"/>
      <c r="AS23" s="591"/>
      <c r="BE23"/>
    </row>
    <row r="24" spans="2:57">
      <c r="B24" s="592">
        <v>6</v>
      </c>
      <c r="C24" s="532"/>
      <c r="D24" s="406" t="s">
        <v>1940</v>
      </c>
      <c r="E24" s="407"/>
      <c r="F24" s="407"/>
      <c r="G24" s="407"/>
      <c r="H24" s="407"/>
      <c r="I24" s="407"/>
      <c r="J24" s="407"/>
      <c r="K24" s="407"/>
      <c r="L24" s="407"/>
      <c r="M24" s="407"/>
      <c r="N24" s="407"/>
      <c r="O24" s="407"/>
      <c r="P24" s="408"/>
      <c r="Q24" s="603" t="s">
        <v>91</v>
      </c>
      <c r="R24" s="604"/>
      <c r="S24" s="604"/>
      <c r="T24" s="604"/>
      <c r="U24" s="604"/>
      <c r="V24" s="604"/>
      <c r="W24" s="604"/>
      <c r="X24" s="605"/>
      <c r="Y24" s="406" t="s">
        <v>24</v>
      </c>
      <c r="Z24" s="407"/>
      <c r="AA24" s="407"/>
      <c r="AB24" s="408"/>
      <c r="AC24" s="406"/>
      <c r="AD24" s="407"/>
      <c r="AE24" s="407"/>
      <c r="AF24" s="407"/>
      <c r="AG24" s="407"/>
      <c r="AH24" s="407"/>
      <c r="AI24" s="407"/>
      <c r="AJ24" s="408"/>
      <c r="AK24" s="406"/>
      <c r="AL24" s="407"/>
      <c r="AM24" s="407"/>
      <c r="AN24" s="408"/>
      <c r="AO24" s="542"/>
      <c r="AP24" s="554"/>
      <c r="AQ24" s="586"/>
      <c r="AR24" s="588"/>
      <c r="AS24" s="590"/>
      <c r="BE24"/>
    </row>
    <row r="25" spans="2:57" ht="43.5" customHeight="1">
      <c r="B25" s="592"/>
      <c r="C25" s="532"/>
      <c r="D25" s="412"/>
      <c r="E25" s="413"/>
      <c r="F25" s="413"/>
      <c r="G25" s="413"/>
      <c r="H25" s="413"/>
      <c r="I25" s="413"/>
      <c r="J25" s="413"/>
      <c r="K25" s="413"/>
      <c r="L25" s="413"/>
      <c r="M25" s="413"/>
      <c r="N25" s="413"/>
      <c r="O25" s="413"/>
      <c r="P25" s="414"/>
      <c r="Q25" s="600"/>
      <c r="R25" s="601"/>
      <c r="S25" s="601"/>
      <c r="T25" s="601"/>
      <c r="U25" s="601"/>
      <c r="V25" s="601"/>
      <c r="W25" s="601"/>
      <c r="X25" s="602"/>
      <c r="Y25" s="412" t="s">
        <v>131</v>
      </c>
      <c r="Z25" s="413"/>
      <c r="AA25" s="413"/>
      <c r="AB25" s="414"/>
      <c r="AC25" s="412"/>
      <c r="AD25" s="413"/>
      <c r="AE25" s="413"/>
      <c r="AF25" s="413"/>
      <c r="AG25" s="413"/>
      <c r="AH25" s="413"/>
      <c r="AI25" s="413"/>
      <c r="AJ25" s="414"/>
      <c r="AK25" s="412"/>
      <c r="AL25" s="413"/>
      <c r="AM25" s="413"/>
      <c r="AN25" s="414"/>
      <c r="AO25" s="545"/>
      <c r="AP25" s="556"/>
      <c r="AQ25" s="587"/>
      <c r="AR25" s="589"/>
      <c r="AS25" s="591"/>
      <c r="BE25"/>
    </row>
    <row r="26" spans="2:57">
      <c r="B26" s="592">
        <v>7</v>
      </c>
      <c r="C26" s="532"/>
      <c r="D26" s="406" t="s">
        <v>1750</v>
      </c>
      <c r="E26" s="407"/>
      <c r="F26" s="407"/>
      <c r="G26" s="407"/>
      <c r="H26" s="407"/>
      <c r="I26" s="407"/>
      <c r="J26" s="407"/>
      <c r="K26" s="407"/>
      <c r="L26" s="407"/>
      <c r="M26" s="407"/>
      <c r="N26" s="407"/>
      <c r="O26" s="407"/>
      <c r="P26" s="408"/>
      <c r="Q26" s="603" t="s">
        <v>91</v>
      </c>
      <c r="R26" s="604"/>
      <c r="S26" s="604"/>
      <c r="T26" s="604"/>
      <c r="U26" s="604"/>
      <c r="V26" s="604"/>
      <c r="W26" s="604"/>
      <c r="X26" s="605"/>
      <c r="Y26" s="406" t="s">
        <v>24</v>
      </c>
      <c r="Z26" s="407"/>
      <c r="AA26" s="407"/>
      <c r="AB26" s="408"/>
      <c r="AC26" s="406"/>
      <c r="AD26" s="407"/>
      <c r="AE26" s="407"/>
      <c r="AF26" s="407"/>
      <c r="AG26" s="407"/>
      <c r="AH26" s="407"/>
      <c r="AI26" s="407"/>
      <c r="AJ26" s="408"/>
      <c r="AK26" s="406"/>
      <c r="AL26" s="407"/>
      <c r="AM26" s="407"/>
      <c r="AN26" s="408"/>
      <c r="AO26" s="542"/>
      <c r="AP26" s="554"/>
      <c r="AQ26" s="586"/>
      <c r="AR26" s="588"/>
      <c r="AS26" s="590"/>
      <c r="BE26"/>
    </row>
    <row r="27" spans="2:57" ht="60" customHeight="1">
      <c r="B27" s="592"/>
      <c r="C27" s="532"/>
      <c r="D27" s="412"/>
      <c r="E27" s="413"/>
      <c r="F27" s="413"/>
      <c r="G27" s="413"/>
      <c r="H27" s="413"/>
      <c r="I27" s="413"/>
      <c r="J27" s="413"/>
      <c r="K27" s="413"/>
      <c r="L27" s="413"/>
      <c r="M27" s="413"/>
      <c r="N27" s="413"/>
      <c r="O27" s="413"/>
      <c r="P27" s="414"/>
      <c r="Q27" s="600"/>
      <c r="R27" s="601"/>
      <c r="S27" s="601"/>
      <c r="T27" s="601"/>
      <c r="U27" s="601"/>
      <c r="V27" s="601"/>
      <c r="W27" s="601"/>
      <c r="X27" s="602"/>
      <c r="Y27" s="412" t="s">
        <v>726</v>
      </c>
      <c r="Z27" s="413"/>
      <c r="AA27" s="413"/>
      <c r="AB27" s="414"/>
      <c r="AC27" s="412"/>
      <c r="AD27" s="413"/>
      <c r="AE27" s="413"/>
      <c r="AF27" s="413"/>
      <c r="AG27" s="413"/>
      <c r="AH27" s="413"/>
      <c r="AI27" s="413"/>
      <c r="AJ27" s="414"/>
      <c r="AK27" s="412"/>
      <c r="AL27" s="413"/>
      <c r="AM27" s="413"/>
      <c r="AN27" s="414"/>
      <c r="AO27" s="545"/>
      <c r="AP27" s="556"/>
      <c r="AQ27" s="587"/>
      <c r="AR27" s="589"/>
      <c r="AS27" s="591"/>
      <c r="BE27"/>
    </row>
    <row r="28" spans="2:57">
      <c r="B28" s="592">
        <v>8</v>
      </c>
      <c r="C28" s="532"/>
      <c r="D28" s="406" t="s">
        <v>1751</v>
      </c>
      <c r="E28" s="407"/>
      <c r="F28" s="407"/>
      <c r="G28" s="407"/>
      <c r="H28" s="407"/>
      <c r="I28" s="407"/>
      <c r="J28" s="407"/>
      <c r="K28" s="407"/>
      <c r="L28" s="407"/>
      <c r="M28" s="407"/>
      <c r="N28" s="407"/>
      <c r="O28" s="407"/>
      <c r="P28" s="408"/>
      <c r="Q28" s="603" t="s">
        <v>91</v>
      </c>
      <c r="R28" s="604"/>
      <c r="S28" s="604"/>
      <c r="T28" s="604"/>
      <c r="U28" s="604"/>
      <c r="V28" s="604"/>
      <c r="W28" s="604"/>
      <c r="X28" s="605"/>
      <c r="Y28" s="406" t="s">
        <v>24</v>
      </c>
      <c r="Z28" s="407"/>
      <c r="AA28" s="407"/>
      <c r="AB28" s="408"/>
      <c r="AC28" s="406"/>
      <c r="AD28" s="407"/>
      <c r="AE28" s="407"/>
      <c r="AF28" s="407"/>
      <c r="AG28" s="407"/>
      <c r="AH28" s="407"/>
      <c r="AI28" s="407"/>
      <c r="AJ28" s="408"/>
      <c r="AK28" s="406"/>
      <c r="AL28" s="407"/>
      <c r="AM28" s="407"/>
      <c r="AN28" s="408"/>
      <c r="AO28" s="542"/>
      <c r="AP28" s="554"/>
      <c r="AQ28" s="586"/>
      <c r="AR28" s="588"/>
      <c r="AS28" s="590"/>
      <c r="BE28"/>
    </row>
    <row r="29" spans="2:57" ht="59.25" customHeight="1">
      <c r="B29" s="592"/>
      <c r="C29" s="532"/>
      <c r="D29" s="412"/>
      <c r="E29" s="413"/>
      <c r="F29" s="413"/>
      <c r="G29" s="413"/>
      <c r="H29" s="413"/>
      <c r="I29" s="413"/>
      <c r="J29" s="413"/>
      <c r="K29" s="413"/>
      <c r="L29" s="413"/>
      <c r="M29" s="413"/>
      <c r="N29" s="413"/>
      <c r="O29" s="413"/>
      <c r="P29" s="414"/>
      <c r="Q29" s="600"/>
      <c r="R29" s="601"/>
      <c r="S29" s="601"/>
      <c r="T29" s="601"/>
      <c r="U29" s="601"/>
      <c r="V29" s="601"/>
      <c r="W29" s="601"/>
      <c r="X29" s="602"/>
      <c r="Y29" s="412" t="s">
        <v>727</v>
      </c>
      <c r="Z29" s="413"/>
      <c r="AA29" s="413"/>
      <c r="AB29" s="414"/>
      <c r="AC29" s="412"/>
      <c r="AD29" s="413"/>
      <c r="AE29" s="413"/>
      <c r="AF29" s="413"/>
      <c r="AG29" s="413"/>
      <c r="AH29" s="413"/>
      <c r="AI29" s="413"/>
      <c r="AJ29" s="414"/>
      <c r="AK29" s="412"/>
      <c r="AL29" s="413"/>
      <c r="AM29" s="413"/>
      <c r="AN29" s="414"/>
      <c r="AO29" s="545"/>
      <c r="AP29" s="556"/>
      <c r="AQ29" s="587"/>
      <c r="AR29" s="589"/>
      <c r="AS29" s="591"/>
      <c r="BE29"/>
    </row>
    <row r="30" spans="2:57">
      <c r="B30" s="592">
        <v>9</v>
      </c>
      <c r="C30" s="532"/>
      <c r="D30" s="406" t="s">
        <v>132</v>
      </c>
      <c r="E30" s="407"/>
      <c r="F30" s="407"/>
      <c r="G30" s="407"/>
      <c r="H30" s="407"/>
      <c r="I30" s="407"/>
      <c r="J30" s="407"/>
      <c r="K30" s="407"/>
      <c r="L30" s="407"/>
      <c r="M30" s="407"/>
      <c r="N30" s="407"/>
      <c r="O30" s="407"/>
      <c r="P30" s="408"/>
      <c r="Q30" s="603" t="s">
        <v>91</v>
      </c>
      <c r="R30" s="604"/>
      <c r="S30" s="604"/>
      <c r="T30" s="604"/>
      <c r="U30" s="604"/>
      <c r="V30" s="604"/>
      <c r="W30" s="604"/>
      <c r="X30" s="605"/>
      <c r="Y30" s="406" t="s">
        <v>24</v>
      </c>
      <c r="Z30" s="407"/>
      <c r="AA30" s="407"/>
      <c r="AB30" s="408"/>
      <c r="AC30" s="406"/>
      <c r="AD30" s="407"/>
      <c r="AE30" s="407"/>
      <c r="AF30" s="407"/>
      <c r="AG30" s="407"/>
      <c r="AH30" s="407"/>
      <c r="AI30" s="407"/>
      <c r="AJ30" s="408"/>
      <c r="AK30" s="406"/>
      <c r="AL30" s="407"/>
      <c r="AM30" s="407"/>
      <c r="AN30" s="408"/>
      <c r="AO30" s="542"/>
      <c r="AP30" s="554"/>
      <c r="AQ30" s="586"/>
      <c r="AR30" s="588"/>
      <c r="AS30" s="590"/>
      <c r="BE30"/>
    </row>
    <row r="31" spans="2:57" ht="126.75" customHeight="1">
      <c r="B31" s="592"/>
      <c r="C31" s="532"/>
      <c r="D31" s="412"/>
      <c r="E31" s="413"/>
      <c r="F31" s="413"/>
      <c r="G31" s="413"/>
      <c r="H31" s="413"/>
      <c r="I31" s="413"/>
      <c r="J31" s="413"/>
      <c r="K31" s="413"/>
      <c r="L31" s="413"/>
      <c r="M31" s="413"/>
      <c r="N31" s="413"/>
      <c r="O31" s="413"/>
      <c r="P31" s="414"/>
      <c r="Q31" s="600"/>
      <c r="R31" s="601"/>
      <c r="S31" s="601"/>
      <c r="T31" s="601"/>
      <c r="U31" s="601"/>
      <c r="V31" s="601"/>
      <c r="W31" s="601"/>
      <c r="X31" s="602"/>
      <c r="Y31" s="412" t="s">
        <v>133</v>
      </c>
      <c r="Z31" s="413"/>
      <c r="AA31" s="413"/>
      <c r="AB31" s="414"/>
      <c r="AC31" s="412"/>
      <c r="AD31" s="413"/>
      <c r="AE31" s="413"/>
      <c r="AF31" s="413"/>
      <c r="AG31" s="413"/>
      <c r="AH31" s="413"/>
      <c r="AI31" s="413"/>
      <c r="AJ31" s="414"/>
      <c r="AK31" s="412"/>
      <c r="AL31" s="413"/>
      <c r="AM31" s="413"/>
      <c r="AN31" s="414"/>
      <c r="AO31" s="545"/>
      <c r="AP31" s="556"/>
      <c r="AQ31" s="587"/>
      <c r="AR31" s="589"/>
      <c r="AS31" s="591"/>
      <c r="BE31"/>
    </row>
    <row r="32" spans="2:57">
      <c r="B32" s="647">
        <v>7</v>
      </c>
      <c r="C32" s="648"/>
      <c r="D32" s="649" t="s">
        <v>1752</v>
      </c>
      <c r="E32" s="407"/>
      <c r="F32" s="407"/>
      <c r="G32" s="407"/>
      <c r="H32" s="407"/>
      <c r="I32" s="407"/>
      <c r="J32" s="407"/>
      <c r="K32" s="407"/>
      <c r="L32" s="407"/>
      <c r="M32" s="407"/>
      <c r="N32" s="407"/>
      <c r="O32" s="407"/>
      <c r="P32" s="408"/>
      <c r="Q32" s="650" t="s">
        <v>1720</v>
      </c>
      <c r="R32" s="651"/>
      <c r="S32" s="651"/>
      <c r="T32" s="651"/>
      <c r="U32" s="651"/>
      <c r="V32" s="651"/>
      <c r="W32" s="651"/>
      <c r="X32" s="652"/>
      <c r="Y32" s="406" t="s">
        <v>321</v>
      </c>
      <c r="Z32" s="407"/>
      <c r="AA32" s="407"/>
      <c r="AB32" s="408"/>
      <c r="AC32" s="406"/>
      <c r="AD32" s="407"/>
      <c r="AE32" s="407"/>
      <c r="AF32" s="407"/>
      <c r="AG32" s="407"/>
      <c r="AH32" s="407"/>
      <c r="AI32" s="407"/>
      <c r="AJ32" s="408"/>
      <c r="AK32" s="666"/>
      <c r="AL32" s="667"/>
      <c r="AM32" s="667"/>
      <c r="AN32" s="668"/>
      <c r="AO32" s="656"/>
      <c r="AP32" s="657"/>
      <c r="AQ32" s="660"/>
      <c r="AR32" s="662"/>
      <c r="AS32" s="664"/>
      <c r="BE32"/>
    </row>
    <row r="33" spans="2:57" ht="31.5" customHeight="1">
      <c r="B33" s="647"/>
      <c r="C33" s="648"/>
      <c r="D33" s="412"/>
      <c r="E33" s="413"/>
      <c r="F33" s="413"/>
      <c r="G33" s="413"/>
      <c r="H33" s="413"/>
      <c r="I33" s="413"/>
      <c r="J33" s="413"/>
      <c r="K33" s="413"/>
      <c r="L33" s="413"/>
      <c r="M33" s="413"/>
      <c r="N33" s="413"/>
      <c r="O33" s="413"/>
      <c r="P33" s="414"/>
      <c r="Q33" s="653"/>
      <c r="R33" s="654"/>
      <c r="S33" s="654"/>
      <c r="T33" s="654"/>
      <c r="U33" s="654"/>
      <c r="V33" s="654"/>
      <c r="W33" s="654"/>
      <c r="X33" s="655"/>
      <c r="Y33" s="412" t="s">
        <v>1721</v>
      </c>
      <c r="Z33" s="413"/>
      <c r="AA33" s="413"/>
      <c r="AB33" s="414"/>
      <c r="AC33" s="412"/>
      <c r="AD33" s="413"/>
      <c r="AE33" s="413"/>
      <c r="AF33" s="413"/>
      <c r="AG33" s="413"/>
      <c r="AH33" s="413"/>
      <c r="AI33" s="413"/>
      <c r="AJ33" s="414"/>
      <c r="AK33" s="669"/>
      <c r="AL33" s="670"/>
      <c r="AM33" s="670"/>
      <c r="AN33" s="671"/>
      <c r="AO33" s="658"/>
      <c r="AP33" s="659"/>
      <c r="AQ33" s="661"/>
      <c r="AR33" s="663"/>
      <c r="AS33" s="665"/>
      <c r="BE33"/>
    </row>
    <row r="34" spans="2:57">
      <c r="B34" s="592">
        <v>8</v>
      </c>
      <c r="C34" s="532"/>
      <c r="D34" s="406" t="s">
        <v>1754</v>
      </c>
      <c r="E34" s="407"/>
      <c r="F34" s="407"/>
      <c r="G34" s="407"/>
      <c r="H34" s="407"/>
      <c r="I34" s="407"/>
      <c r="J34" s="407"/>
      <c r="K34" s="407"/>
      <c r="L34" s="407"/>
      <c r="M34" s="407"/>
      <c r="N34" s="407"/>
      <c r="O34" s="407"/>
      <c r="P34" s="408"/>
      <c r="Q34" s="409" t="s">
        <v>1753</v>
      </c>
      <c r="R34" s="410"/>
      <c r="S34" s="410"/>
      <c r="T34" s="410"/>
      <c r="U34" s="410"/>
      <c r="V34" s="410"/>
      <c r="W34" s="410"/>
      <c r="X34" s="411"/>
      <c r="Y34" s="406" t="s">
        <v>24</v>
      </c>
      <c r="Z34" s="407"/>
      <c r="AA34" s="407"/>
      <c r="AB34" s="408"/>
      <c r="AC34" s="406"/>
      <c r="AD34" s="407"/>
      <c r="AE34" s="407"/>
      <c r="AF34" s="407"/>
      <c r="AG34" s="407"/>
      <c r="AH34" s="407"/>
      <c r="AI34" s="407"/>
      <c r="AJ34" s="408"/>
      <c r="AK34" s="406"/>
      <c r="AL34" s="407"/>
      <c r="AM34" s="407"/>
      <c r="AN34" s="408"/>
      <c r="AO34" s="542"/>
      <c r="AP34" s="554"/>
      <c r="AQ34" s="586"/>
      <c r="AR34" s="588"/>
      <c r="AS34" s="590"/>
      <c r="BE34"/>
    </row>
    <row r="35" spans="2:57" ht="35.25" customHeight="1" thickBo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t="s">
        <v>1755</v>
      </c>
      <c r="Z35" s="413"/>
      <c r="AA35" s="413"/>
      <c r="AB35" s="414"/>
      <c r="AC35" s="412"/>
      <c r="AD35" s="413"/>
      <c r="AE35" s="413"/>
      <c r="AF35" s="413"/>
      <c r="AG35" s="413"/>
      <c r="AH35" s="413"/>
      <c r="AI35" s="413"/>
      <c r="AJ35" s="414"/>
      <c r="AK35" s="412"/>
      <c r="AL35" s="413"/>
      <c r="AM35" s="413"/>
      <c r="AN35" s="414"/>
      <c r="AO35" s="545"/>
      <c r="AP35" s="556"/>
      <c r="AQ35" s="587"/>
      <c r="AR35" s="589"/>
      <c r="AS35" s="591"/>
      <c r="BE35"/>
    </row>
    <row r="36" spans="2:57" ht="22.5" hidden="1" customHeight="1">
      <c r="B36" s="592">
        <v>9</v>
      </c>
      <c r="C36" s="532"/>
      <c r="D36" s="406"/>
      <c r="E36" s="407"/>
      <c r="F36" s="407"/>
      <c r="G36" s="407"/>
      <c r="H36" s="407"/>
      <c r="I36" s="407"/>
      <c r="J36" s="407"/>
      <c r="K36" s="407"/>
      <c r="L36" s="407"/>
      <c r="M36" s="407"/>
      <c r="N36" s="407"/>
      <c r="O36" s="407"/>
      <c r="P36" s="408"/>
      <c r="Q36" s="409"/>
      <c r="R36" s="410"/>
      <c r="S36" s="410"/>
      <c r="T36" s="410"/>
      <c r="U36" s="410"/>
      <c r="V36" s="410"/>
      <c r="W36" s="410"/>
      <c r="X36" s="411"/>
      <c r="Y36" s="406"/>
      <c r="Z36" s="407"/>
      <c r="AA36" s="407"/>
      <c r="AB36" s="408"/>
      <c r="AC36" s="406"/>
      <c r="AD36" s="407"/>
      <c r="AE36" s="407"/>
      <c r="AF36" s="408"/>
      <c r="AG36" s="406"/>
      <c r="AH36" s="407"/>
      <c r="AI36" s="407"/>
      <c r="AJ36" s="408"/>
      <c r="AK36" s="406"/>
      <c r="AL36" s="407"/>
      <c r="AM36" s="407"/>
      <c r="AN36" s="408"/>
      <c r="AO36" s="542"/>
      <c r="AP36" s="554"/>
      <c r="AQ36" s="586"/>
      <c r="AR36" s="588"/>
      <c r="AS36" s="590"/>
      <c r="BE36"/>
    </row>
    <row r="37" spans="2:57" ht="31.5" hidden="1"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c r="Z37" s="413"/>
      <c r="AA37" s="413"/>
      <c r="AB37" s="414"/>
      <c r="AC37" s="412"/>
      <c r="AD37" s="413"/>
      <c r="AE37" s="413"/>
      <c r="AF37" s="414"/>
      <c r="AG37" s="412"/>
      <c r="AH37" s="413"/>
      <c r="AI37" s="413"/>
      <c r="AJ37" s="414"/>
      <c r="AK37" s="412"/>
      <c r="AL37" s="413"/>
      <c r="AM37" s="413"/>
      <c r="AN37" s="414"/>
      <c r="AO37" s="545"/>
      <c r="AP37" s="556"/>
      <c r="AQ37" s="587"/>
      <c r="AR37" s="589"/>
      <c r="AS37" s="591"/>
      <c r="BE37"/>
    </row>
    <row r="38" spans="2:57" ht="22.5" hidden="1" customHeight="1">
      <c r="B38" s="592">
        <v>10</v>
      </c>
      <c r="C38" s="532"/>
      <c r="D38" s="406"/>
      <c r="E38" s="407"/>
      <c r="F38" s="407"/>
      <c r="G38" s="407"/>
      <c r="H38" s="407"/>
      <c r="I38" s="407"/>
      <c r="J38" s="407"/>
      <c r="K38" s="407"/>
      <c r="L38" s="407"/>
      <c r="M38" s="407"/>
      <c r="N38" s="407"/>
      <c r="O38" s="407"/>
      <c r="P38" s="408"/>
      <c r="Q38" s="409"/>
      <c r="R38" s="410"/>
      <c r="S38" s="410"/>
      <c r="T38" s="410"/>
      <c r="U38" s="410"/>
      <c r="V38" s="410"/>
      <c r="W38" s="410"/>
      <c r="X38" s="411"/>
      <c r="Y38" s="406"/>
      <c r="Z38" s="407"/>
      <c r="AA38" s="407"/>
      <c r="AB38" s="408"/>
      <c r="AC38" s="406"/>
      <c r="AD38" s="407"/>
      <c r="AE38" s="407"/>
      <c r="AF38" s="408"/>
      <c r="AG38" s="406"/>
      <c r="AH38" s="407"/>
      <c r="AI38" s="407"/>
      <c r="AJ38" s="408"/>
      <c r="AK38" s="406"/>
      <c r="AL38" s="407"/>
      <c r="AM38" s="407"/>
      <c r="AN38" s="408"/>
      <c r="AO38" s="542"/>
      <c r="AP38" s="554"/>
      <c r="AQ38" s="586"/>
      <c r="AR38" s="588"/>
      <c r="AS38" s="590"/>
      <c r="BE38"/>
    </row>
    <row r="39" spans="2:57" ht="31.5" hidden="1"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c r="Z39" s="413"/>
      <c r="AA39" s="413"/>
      <c r="AB39" s="414"/>
      <c r="AC39" s="412"/>
      <c r="AD39" s="413"/>
      <c r="AE39" s="413"/>
      <c r="AF39" s="414"/>
      <c r="AG39" s="412"/>
      <c r="AH39" s="413"/>
      <c r="AI39" s="413"/>
      <c r="AJ39" s="414"/>
      <c r="AK39" s="412"/>
      <c r="AL39" s="413"/>
      <c r="AM39" s="413"/>
      <c r="AN39" s="414"/>
      <c r="AO39" s="545"/>
      <c r="AP39" s="556"/>
      <c r="AQ39" s="587"/>
      <c r="AR39" s="589"/>
      <c r="AS39" s="591"/>
      <c r="BE39"/>
    </row>
    <row r="40" spans="2:57" ht="22.5" hidden="1" customHeight="1">
      <c r="B40" s="592">
        <v>11</v>
      </c>
      <c r="C40" s="532"/>
      <c r="D40" s="406"/>
      <c r="E40" s="407"/>
      <c r="F40" s="407"/>
      <c r="G40" s="407"/>
      <c r="H40" s="407"/>
      <c r="I40" s="407"/>
      <c r="J40" s="407"/>
      <c r="K40" s="407"/>
      <c r="L40" s="407"/>
      <c r="M40" s="407"/>
      <c r="N40" s="407"/>
      <c r="O40" s="407"/>
      <c r="P40" s="408"/>
      <c r="Q40" s="409"/>
      <c r="R40" s="410"/>
      <c r="S40" s="410"/>
      <c r="T40" s="410"/>
      <c r="U40" s="410"/>
      <c r="V40" s="410"/>
      <c r="W40" s="410"/>
      <c r="X40" s="411"/>
      <c r="Y40" s="406"/>
      <c r="Z40" s="407"/>
      <c r="AA40" s="407"/>
      <c r="AB40" s="408"/>
      <c r="AC40" s="406"/>
      <c r="AD40" s="407"/>
      <c r="AE40" s="407"/>
      <c r="AF40" s="408"/>
      <c r="AG40" s="406"/>
      <c r="AH40" s="407"/>
      <c r="AI40" s="407"/>
      <c r="AJ40" s="408"/>
      <c r="AK40" s="406"/>
      <c r="AL40" s="407"/>
      <c r="AM40" s="407"/>
      <c r="AN40" s="408"/>
      <c r="AO40" s="542"/>
      <c r="AP40" s="554"/>
      <c r="AQ40" s="586"/>
      <c r="AR40" s="588"/>
      <c r="AS40" s="590"/>
      <c r="BE40"/>
    </row>
    <row r="41" spans="2:57" ht="31.5" hidden="1"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c r="Z41" s="413"/>
      <c r="AA41" s="413"/>
      <c r="AB41" s="414"/>
      <c r="AC41" s="412"/>
      <c r="AD41" s="413"/>
      <c r="AE41" s="413"/>
      <c r="AF41" s="414"/>
      <c r="AG41" s="412"/>
      <c r="AH41" s="413"/>
      <c r="AI41" s="413"/>
      <c r="AJ41" s="414"/>
      <c r="AK41" s="412"/>
      <c r="AL41" s="413"/>
      <c r="AM41" s="413"/>
      <c r="AN41" s="414"/>
      <c r="AO41" s="545"/>
      <c r="AP41" s="556"/>
      <c r="AQ41" s="587"/>
      <c r="AR41" s="589"/>
      <c r="AS41" s="591"/>
      <c r="BE41"/>
    </row>
    <row r="42" spans="2:57" ht="22.5" hidden="1" customHeight="1">
      <c r="B42" s="592">
        <v>12</v>
      </c>
      <c r="C42" s="532"/>
      <c r="D42" s="406"/>
      <c r="E42" s="407"/>
      <c r="F42" s="407"/>
      <c r="G42" s="407"/>
      <c r="H42" s="407"/>
      <c r="I42" s="407"/>
      <c r="J42" s="407"/>
      <c r="K42" s="407"/>
      <c r="L42" s="407"/>
      <c r="M42" s="407"/>
      <c r="N42" s="407"/>
      <c r="O42" s="407"/>
      <c r="P42" s="408"/>
      <c r="Q42" s="409"/>
      <c r="R42" s="410"/>
      <c r="S42" s="410"/>
      <c r="T42" s="410"/>
      <c r="U42" s="410"/>
      <c r="V42" s="410"/>
      <c r="W42" s="410"/>
      <c r="X42" s="411"/>
      <c r="Y42" s="406"/>
      <c r="Z42" s="407"/>
      <c r="AA42" s="407"/>
      <c r="AB42" s="408"/>
      <c r="AC42" s="406"/>
      <c r="AD42" s="407"/>
      <c r="AE42" s="407"/>
      <c r="AF42" s="408"/>
      <c r="AG42" s="406"/>
      <c r="AH42" s="407"/>
      <c r="AI42" s="407"/>
      <c r="AJ42" s="408"/>
      <c r="AK42" s="406"/>
      <c r="AL42" s="407"/>
      <c r="AM42" s="407"/>
      <c r="AN42" s="408"/>
      <c r="AO42" s="542"/>
      <c r="AP42" s="554"/>
      <c r="AQ42" s="586"/>
      <c r="AR42" s="588"/>
      <c r="AS42" s="590"/>
      <c r="BE42"/>
    </row>
    <row r="43" spans="2:57" ht="31.5" hidden="1"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c r="Z43" s="413"/>
      <c r="AA43" s="413"/>
      <c r="AB43" s="414"/>
      <c r="AC43" s="412"/>
      <c r="AD43" s="413"/>
      <c r="AE43" s="413"/>
      <c r="AF43" s="414"/>
      <c r="AG43" s="412"/>
      <c r="AH43" s="413"/>
      <c r="AI43" s="413"/>
      <c r="AJ43" s="414"/>
      <c r="AK43" s="412"/>
      <c r="AL43" s="413"/>
      <c r="AM43" s="413"/>
      <c r="AN43" s="414"/>
      <c r="AO43" s="545"/>
      <c r="AP43" s="556"/>
      <c r="AQ43" s="587"/>
      <c r="AR43" s="589"/>
      <c r="AS43" s="591"/>
      <c r="BE43"/>
    </row>
    <row r="44" spans="2:57" ht="22.5" hidden="1" customHeight="1">
      <c r="B44" s="592">
        <v>13</v>
      </c>
      <c r="C44" s="532"/>
      <c r="D44" s="406"/>
      <c r="E44" s="407"/>
      <c r="F44" s="407"/>
      <c r="G44" s="407"/>
      <c r="H44" s="407"/>
      <c r="I44" s="407"/>
      <c r="J44" s="407"/>
      <c r="K44" s="407"/>
      <c r="L44" s="407"/>
      <c r="M44" s="407"/>
      <c r="N44" s="407"/>
      <c r="O44" s="407"/>
      <c r="P44" s="408"/>
      <c r="Q44" s="409"/>
      <c r="R44" s="410"/>
      <c r="S44" s="410"/>
      <c r="T44" s="410"/>
      <c r="U44" s="410"/>
      <c r="V44" s="410"/>
      <c r="W44" s="410"/>
      <c r="X44" s="411"/>
      <c r="Y44" s="406"/>
      <c r="Z44" s="407"/>
      <c r="AA44" s="407"/>
      <c r="AB44" s="408"/>
      <c r="AC44" s="406"/>
      <c r="AD44" s="407"/>
      <c r="AE44" s="407"/>
      <c r="AF44" s="408"/>
      <c r="AG44" s="406"/>
      <c r="AH44" s="407"/>
      <c r="AI44" s="407"/>
      <c r="AJ44" s="408"/>
      <c r="AK44" s="406"/>
      <c r="AL44" s="407"/>
      <c r="AM44" s="407"/>
      <c r="AN44" s="408"/>
      <c r="AO44" s="542"/>
      <c r="AP44" s="554"/>
      <c r="AQ44" s="586"/>
      <c r="AR44" s="588"/>
      <c r="AS44" s="590"/>
      <c r="BE44"/>
    </row>
    <row r="45" spans="2:57" ht="31.5" hidden="1"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c r="Z45" s="413"/>
      <c r="AA45" s="413"/>
      <c r="AB45" s="414"/>
      <c r="AC45" s="412"/>
      <c r="AD45" s="413"/>
      <c r="AE45" s="413"/>
      <c r="AF45" s="414"/>
      <c r="AG45" s="412"/>
      <c r="AH45" s="413"/>
      <c r="AI45" s="413"/>
      <c r="AJ45" s="414"/>
      <c r="AK45" s="412"/>
      <c r="AL45" s="413"/>
      <c r="AM45" s="413"/>
      <c r="AN45" s="414"/>
      <c r="AO45" s="545"/>
      <c r="AP45" s="556"/>
      <c r="AQ45" s="587"/>
      <c r="AR45" s="589"/>
      <c r="AS45" s="591"/>
      <c r="BE45"/>
    </row>
    <row r="46" spans="2:57" ht="22.5" hidden="1" customHeight="1">
      <c r="B46" s="592">
        <v>14</v>
      </c>
      <c r="C46" s="532"/>
      <c r="D46" s="406"/>
      <c r="E46" s="407"/>
      <c r="F46" s="407"/>
      <c r="G46" s="407"/>
      <c r="H46" s="407"/>
      <c r="I46" s="407"/>
      <c r="J46" s="407"/>
      <c r="K46" s="407"/>
      <c r="L46" s="407"/>
      <c r="M46" s="407"/>
      <c r="N46" s="407"/>
      <c r="O46" s="407"/>
      <c r="P46" s="408"/>
      <c r="Q46" s="409"/>
      <c r="R46" s="410"/>
      <c r="S46" s="410"/>
      <c r="T46" s="410"/>
      <c r="U46" s="410"/>
      <c r="V46" s="410"/>
      <c r="W46" s="410"/>
      <c r="X46" s="411"/>
      <c r="Y46" s="406"/>
      <c r="Z46" s="407"/>
      <c r="AA46" s="407"/>
      <c r="AB46" s="408"/>
      <c r="AC46" s="406"/>
      <c r="AD46" s="407"/>
      <c r="AE46" s="407"/>
      <c r="AF46" s="408"/>
      <c r="AG46" s="406"/>
      <c r="AH46" s="407"/>
      <c r="AI46" s="407"/>
      <c r="AJ46" s="408"/>
      <c r="AK46" s="406"/>
      <c r="AL46" s="407"/>
      <c r="AM46" s="407"/>
      <c r="AN46" s="408"/>
      <c r="AO46" s="542"/>
      <c r="AP46" s="554"/>
      <c r="AQ46" s="586"/>
      <c r="AR46" s="588"/>
      <c r="AS46" s="590"/>
      <c r="BE46"/>
    </row>
    <row r="47" spans="2:57" ht="31.5" hidden="1"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c r="Z47" s="413"/>
      <c r="AA47" s="413"/>
      <c r="AB47" s="414"/>
      <c r="AC47" s="412"/>
      <c r="AD47" s="413"/>
      <c r="AE47" s="413"/>
      <c r="AF47" s="414"/>
      <c r="AG47" s="412"/>
      <c r="AH47" s="413"/>
      <c r="AI47" s="413"/>
      <c r="AJ47" s="414"/>
      <c r="AK47" s="412"/>
      <c r="AL47" s="413"/>
      <c r="AM47" s="413"/>
      <c r="AN47" s="414"/>
      <c r="AO47" s="545"/>
      <c r="AP47" s="556"/>
      <c r="AQ47" s="587"/>
      <c r="AR47" s="589"/>
      <c r="AS47" s="591"/>
      <c r="BE47"/>
    </row>
    <row r="48" spans="2:57" ht="22.5" hidden="1" customHeight="1">
      <c r="B48" s="592">
        <v>15</v>
      </c>
      <c r="C48" s="532"/>
      <c r="D48" s="406"/>
      <c r="E48" s="407"/>
      <c r="F48" s="407"/>
      <c r="G48" s="407"/>
      <c r="H48" s="407"/>
      <c r="I48" s="407"/>
      <c r="J48" s="407"/>
      <c r="K48" s="407"/>
      <c r="L48" s="407"/>
      <c r="M48" s="407"/>
      <c r="N48" s="407"/>
      <c r="O48" s="407"/>
      <c r="P48" s="408"/>
      <c r="Q48" s="409"/>
      <c r="R48" s="410"/>
      <c r="S48" s="410"/>
      <c r="T48" s="410"/>
      <c r="U48" s="410"/>
      <c r="V48" s="410"/>
      <c r="W48" s="410"/>
      <c r="X48" s="411"/>
      <c r="Y48" s="406"/>
      <c r="Z48" s="407"/>
      <c r="AA48" s="407"/>
      <c r="AB48" s="408"/>
      <c r="AC48" s="406"/>
      <c r="AD48" s="407"/>
      <c r="AE48" s="407"/>
      <c r="AF48" s="408"/>
      <c r="AG48" s="406"/>
      <c r="AH48" s="407"/>
      <c r="AI48" s="407"/>
      <c r="AJ48" s="408"/>
      <c r="AK48" s="406"/>
      <c r="AL48" s="407"/>
      <c r="AM48" s="407"/>
      <c r="AN48" s="408"/>
      <c r="AO48" s="542"/>
      <c r="AP48" s="554"/>
      <c r="AQ48" s="586"/>
      <c r="AR48" s="588"/>
      <c r="AS48" s="590"/>
      <c r="BE48"/>
    </row>
    <row r="49" spans="2:57" ht="31.5" hidden="1"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c r="Z49" s="413"/>
      <c r="AA49" s="413"/>
      <c r="AB49" s="414"/>
      <c r="AC49" s="412"/>
      <c r="AD49" s="413"/>
      <c r="AE49" s="413"/>
      <c r="AF49" s="414"/>
      <c r="AG49" s="412"/>
      <c r="AH49" s="413"/>
      <c r="AI49" s="413"/>
      <c r="AJ49" s="414"/>
      <c r="AK49" s="412"/>
      <c r="AL49" s="413"/>
      <c r="AM49" s="413"/>
      <c r="AN49" s="414"/>
      <c r="AO49" s="545"/>
      <c r="AP49" s="556"/>
      <c r="AQ49" s="587"/>
      <c r="AR49" s="589"/>
      <c r="AS49" s="591"/>
      <c r="BE49"/>
    </row>
    <row r="50" spans="2:57" ht="22.5" hidden="1" customHeight="1">
      <c r="B50" s="592">
        <v>16</v>
      </c>
      <c r="C50" s="532"/>
      <c r="D50" s="406"/>
      <c r="E50" s="407"/>
      <c r="F50" s="407"/>
      <c r="G50" s="407"/>
      <c r="H50" s="407"/>
      <c r="I50" s="407"/>
      <c r="J50" s="407"/>
      <c r="K50" s="407"/>
      <c r="L50" s="407"/>
      <c r="M50" s="407"/>
      <c r="N50" s="407"/>
      <c r="O50" s="407"/>
      <c r="P50" s="408"/>
      <c r="Q50" s="409"/>
      <c r="R50" s="410"/>
      <c r="S50" s="410"/>
      <c r="T50" s="410"/>
      <c r="U50" s="410"/>
      <c r="V50" s="410"/>
      <c r="W50" s="410"/>
      <c r="X50" s="411"/>
      <c r="Y50" s="406"/>
      <c r="Z50" s="407"/>
      <c r="AA50" s="407"/>
      <c r="AB50" s="408"/>
      <c r="AC50" s="406"/>
      <c r="AD50" s="407"/>
      <c r="AE50" s="407"/>
      <c r="AF50" s="408"/>
      <c r="AG50" s="406"/>
      <c r="AH50" s="407"/>
      <c r="AI50" s="407"/>
      <c r="AJ50" s="408"/>
      <c r="AK50" s="406"/>
      <c r="AL50" s="407"/>
      <c r="AM50" s="407"/>
      <c r="AN50" s="408"/>
      <c r="AO50" s="542"/>
      <c r="AP50" s="554"/>
      <c r="AQ50" s="586"/>
      <c r="AR50" s="588"/>
      <c r="AS50" s="590"/>
      <c r="BE50"/>
    </row>
    <row r="51" spans="2:57" ht="31.5" hidden="1"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c r="Z51" s="413"/>
      <c r="AA51" s="413"/>
      <c r="AB51" s="414"/>
      <c r="AC51" s="412"/>
      <c r="AD51" s="413"/>
      <c r="AE51" s="413"/>
      <c r="AF51" s="414"/>
      <c r="AG51" s="412"/>
      <c r="AH51" s="413"/>
      <c r="AI51" s="413"/>
      <c r="AJ51" s="414"/>
      <c r="AK51" s="412"/>
      <c r="AL51" s="413"/>
      <c r="AM51" s="413"/>
      <c r="AN51" s="414"/>
      <c r="AO51" s="545"/>
      <c r="AP51" s="556"/>
      <c r="AQ51" s="587"/>
      <c r="AR51" s="589"/>
      <c r="AS51" s="591"/>
      <c r="BE51"/>
    </row>
    <row r="52" spans="2:57" ht="22.5" hidden="1" customHeight="1">
      <c r="B52" s="592">
        <v>17</v>
      </c>
      <c r="C52" s="532"/>
      <c r="D52" s="406"/>
      <c r="E52" s="407"/>
      <c r="F52" s="407"/>
      <c r="G52" s="407"/>
      <c r="H52" s="407"/>
      <c r="I52" s="407"/>
      <c r="J52" s="407"/>
      <c r="K52" s="407"/>
      <c r="L52" s="407"/>
      <c r="M52" s="407"/>
      <c r="N52" s="407"/>
      <c r="O52" s="407"/>
      <c r="P52" s="408"/>
      <c r="Q52" s="409"/>
      <c r="R52" s="410"/>
      <c r="S52" s="410"/>
      <c r="T52" s="410"/>
      <c r="U52" s="410"/>
      <c r="V52" s="410"/>
      <c r="W52" s="410"/>
      <c r="X52" s="411"/>
      <c r="Y52" s="406"/>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hidden="1"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hidden="1" customHeight="1">
      <c r="B54" s="592">
        <v>18</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hidden="1" customHeight="1">
      <c r="B56" s="592">
        <v>19</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31.5" hidden="1"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hidden="1" customHeight="1">
      <c r="B58" s="592">
        <v>20</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21</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22</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23</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24</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25</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26</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c r="B71" s="592"/>
      <c r="C71" s="532"/>
      <c r="D71" s="412"/>
      <c r="E71" s="413"/>
      <c r="F71" s="413"/>
      <c r="G71" s="413"/>
      <c r="H71" s="413"/>
      <c r="I71" s="413"/>
      <c r="J71" s="413"/>
      <c r="K71" s="413"/>
      <c r="L71" s="413"/>
      <c r="M71" s="413"/>
      <c r="N71" s="413"/>
      <c r="O71" s="413"/>
      <c r="P71" s="414"/>
      <c r="Q71" s="412"/>
      <c r="R71" s="413"/>
      <c r="S71" s="413"/>
      <c r="T71" s="413"/>
      <c r="U71" s="413"/>
      <c r="V71" s="413"/>
      <c r="W71" s="413"/>
      <c r="X71" s="414"/>
      <c r="Y71" s="412"/>
      <c r="Z71" s="413"/>
      <c r="AA71" s="413"/>
      <c r="AB71" s="414"/>
      <c r="AC71" s="412"/>
      <c r="AD71" s="413"/>
      <c r="AE71" s="413"/>
      <c r="AF71" s="414"/>
      <c r="AG71" s="412"/>
      <c r="AH71" s="413"/>
      <c r="AI71" s="413"/>
      <c r="AJ71" s="414"/>
      <c r="AK71" s="412"/>
      <c r="AL71" s="413"/>
      <c r="AM71" s="413"/>
      <c r="AN71" s="414"/>
      <c r="AO71" s="545"/>
      <c r="AP71" s="556"/>
      <c r="AQ71" s="587"/>
      <c r="AR71" s="589"/>
      <c r="AS71" s="591"/>
      <c r="BE71"/>
    </row>
    <row r="72" spans="2:57" ht="22.5" hidden="1" customHeight="1">
      <c r="B72" s="592">
        <v>27</v>
      </c>
      <c r="C72" s="532"/>
      <c r="D72" s="406"/>
      <c r="E72" s="407"/>
      <c r="F72" s="407"/>
      <c r="G72" s="407"/>
      <c r="H72" s="407"/>
      <c r="I72" s="407"/>
      <c r="J72" s="407"/>
      <c r="K72" s="407"/>
      <c r="L72" s="407"/>
      <c r="M72" s="407"/>
      <c r="N72" s="407"/>
      <c r="O72" s="407"/>
      <c r="P72" s="408"/>
      <c r="Q72" s="409"/>
      <c r="R72" s="410"/>
      <c r="S72" s="410"/>
      <c r="T72" s="410"/>
      <c r="U72" s="410"/>
      <c r="V72" s="410"/>
      <c r="W72" s="410"/>
      <c r="X72" s="411"/>
      <c r="Y72" s="406"/>
      <c r="Z72" s="407"/>
      <c r="AA72" s="407"/>
      <c r="AB72" s="408"/>
      <c r="AC72" s="406"/>
      <c r="AD72" s="407"/>
      <c r="AE72" s="407"/>
      <c r="AF72" s="408"/>
      <c r="AG72" s="406"/>
      <c r="AH72" s="407"/>
      <c r="AI72" s="407"/>
      <c r="AJ72" s="408"/>
      <c r="AK72" s="406"/>
      <c r="AL72" s="407"/>
      <c r="AM72" s="407"/>
      <c r="AN72" s="408"/>
      <c r="AO72" s="542"/>
      <c r="AP72" s="554"/>
      <c r="AQ72" s="586"/>
      <c r="AR72" s="588"/>
      <c r="AS72" s="590"/>
      <c r="BE72"/>
    </row>
    <row r="73" spans="2:57" ht="31.5" hidden="1" customHeight="1">
      <c r="B73" s="592"/>
      <c r="C73" s="532"/>
      <c r="D73" s="412"/>
      <c r="E73" s="413"/>
      <c r="F73" s="413"/>
      <c r="G73" s="413"/>
      <c r="H73" s="413"/>
      <c r="I73" s="413"/>
      <c r="J73" s="413"/>
      <c r="K73" s="413"/>
      <c r="L73" s="413"/>
      <c r="M73" s="413"/>
      <c r="N73" s="413"/>
      <c r="O73" s="413"/>
      <c r="P73" s="414"/>
      <c r="Q73" s="412"/>
      <c r="R73" s="413"/>
      <c r="S73" s="413"/>
      <c r="T73" s="413"/>
      <c r="U73" s="413"/>
      <c r="V73" s="413"/>
      <c r="W73" s="413"/>
      <c r="X73" s="414"/>
      <c r="Y73" s="412"/>
      <c r="Z73" s="413"/>
      <c r="AA73" s="413"/>
      <c r="AB73" s="414"/>
      <c r="AC73" s="412"/>
      <c r="AD73" s="413"/>
      <c r="AE73" s="413"/>
      <c r="AF73" s="414"/>
      <c r="AG73" s="412"/>
      <c r="AH73" s="413"/>
      <c r="AI73" s="413"/>
      <c r="AJ73" s="414"/>
      <c r="AK73" s="412"/>
      <c r="AL73" s="413"/>
      <c r="AM73" s="413"/>
      <c r="AN73" s="414"/>
      <c r="AO73" s="545"/>
      <c r="AP73" s="556"/>
      <c r="AQ73" s="587"/>
      <c r="AR73" s="589"/>
      <c r="AS73" s="591"/>
      <c r="BE73"/>
    </row>
    <row r="74" spans="2:57" ht="22.5" hidden="1" customHeight="1">
      <c r="B74" s="592">
        <v>28</v>
      </c>
      <c r="C74" s="532"/>
      <c r="D74" s="406"/>
      <c r="E74" s="407"/>
      <c r="F74" s="407"/>
      <c r="G74" s="407"/>
      <c r="H74" s="407"/>
      <c r="I74" s="407"/>
      <c r="J74" s="407"/>
      <c r="K74" s="407"/>
      <c r="L74" s="407"/>
      <c r="M74" s="407"/>
      <c r="N74" s="407"/>
      <c r="O74" s="407"/>
      <c r="P74" s="408"/>
      <c r="Q74" s="409"/>
      <c r="R74" s="410"/>
      <c r="S74" s="410"/>
      <c r="T74" s="410"/>
      <c r="U74" s="410"/>
      <c r="V74" s="410"/>
      <c r="W74" s="410"/>
      <c r="X74" s="411"/>
      <c r="Y74" s="406"/>
      <c r="Z74" s="407"/>
      <c r="AA74" s="407"/>
      <c r="AB74" s="408"/>
      <c r="AC74" s="406"/>
      <c r="AD74" s="407"/>
      <c r="AE74" s="407"/>
      <c r="AF74" s="408"/>
      <c r="AG74" s="406"/>
      <c r="AH74" s="407"/>
      <c r="AI74" s="407"/>
      <c r="AJ74" s="408"/>
      <c r="AK74" s="406"/>
      <c r="AL74" s="407"/>
      <c r="AM74" s="407"/>
      <c r="AN74" s="408"/>
      <c r="AO74" s="542"/>
      <c r="AP74" s="554"/>
      <c r="AQ74" s="586"/>
      <c r="AR74" s="588"/>
      <c r="AS74" s="590"/>
      <c r="BE74"/>
    </row>
    <row r="75" spans="2:57" ht="31.5" hidden="1" customHeight="1">
      <c r="B75" s="592"/>
      <c r="C75" s="532"/>
      <c r="D75" s="412"/>
      <c r="E75" s="413"/>
      <c r="F75" s="413"/>
      <c r="G75" s="413"/>
      <c r="H75" s="413"/>
      <c r="I75" s="413"/>
      <c r="J75" s="413"/>
      <c r="K75" s="413"/>
      <c r="L75" s="413"/>
      <c r="M75" s="413"/>
      <c r="N75" s="413"/>
      <c r="O75" s="413"/>
      <c r="P75" s="414"/>
      <c r="Q75" s="412"/>
      <c r="R75" s="413"/>
      <c r="S75" s="413"/>
      <c r="T75" s="413"/>
      <c r="U75" s="413"/>
      <c r="V75" s="413"/>
      <c r="W75" s="413"/>
      <c r="X75" s="414"/>
      <c r="Y75" s="412"/>
      <c r="Z75" s="413"/>
      <c r="AA75" s="413"/>
      <c r="AB75" s="414"/>
      <c r="AC75" s="412"/>
      <c r="AD75" s="413"/>
      <c r="AE75" s="413"/>
      <c r="AF75" s="414"/>
      <c r="AG75" s="412"/>
      <c r="AH75" s="413"/>
      <c r="AI75" s="413"/>
      <c r="AJ75" s="414"/>
      <c r="AK75" s="412"/>
      <c r="AL75" s="413"/>
      <c r="AM75" s="413"/>
      <c r="AN75" s="414"/>
      <c r="AO75" s="545"/>
      <c r="AP75" s="556"/>
      <c r="AQ75" s="587"/>
      <c r="AR75" s="589"/>
      <c r="AS75" s="591"/>
      <c r="BE75"/>
    </row>
    <row r="76" spans="2:57" ht="22.5" hidden="1" customHeight="1">
      <c r="B76" s="592">
        <v>29</v>
      </c>
      <c r="C76" s="532"/>
      <c r="D76" s="406"/>
      <c r="E76" s="407"/>
      <c r="F76" s="407"/>
      <c r="G76" s="407"/>
      <c r="H76" s="407"/>
      <c r="I76" s="407"/>
      <c r="J76" s="407"/>
      <c r="K76" s="407"/>
      <c r="L76" s="407"/>
      <c r="M76" s="407"/>
      <c r="N76" s="407"/>
      <c r="O76" s="407"/>
      <c r="P76" s="408"/>
      <c r="Q76" s="409"/>
      <c r="R76" s="410"/>
      <c r="S76" s="410"/>
      <c r="T76" s="410"/>
      <c r="U76" s="410"/>
      <c r="V76" s="410"/>
      <c r="W76" s="410"/>
      <c r="X76" s="411"/>
      <c r="Y76" s="406"/>
      <c r="Z76" s="407"/>
      <c r="AA76" s="407"/>
      <c r="AB76" s="408"/>
      <c r="AC76" s="406"/>
      <c r="AD76" s="407"/>
      <c r="AE76" s="407"/>
      <c r="AF76" s="408"/>
      <c r="AG76" s="406"/>
      <c r="AH76" s="407"/>
      <c r="AI76" s="407"/>
      <c r="AJ76" s="408"/>
      <c r="AK76" s="406"/>
      <c r="AL76" s="407"/>
      <c r="AM76" s="407"/>
      <c r="AN76" s="408"/>
      <c r="AO76" s="542"/>
      <c r="AP76" s="554"/>
      <c r="AQ76" s="586"/>
      <c r="AR76" s="588"/>
      <c r="AS76" s="590"/>
      <c r="BE76"/>
    </row>
    <row r="77" spans="2:57" ht="31.5" hidden="1" customHeight="1">
      <c r="B77" s="592"/>
      <c r="C77" s="532"/>
      <c r="D77" s="412"/>
      <c r="E77" s="413"/>
      <c r="F77" s="413"/>
      <c r="G77" s="413"/>
      <c r="H77" s="413"/>
      <c r="I77" s="413"/>
      <c r="J77" s="413"/>
      <c r="K77" s="413"/>
      <c r="L77" s="413"/>
      <c r="M77" s="413"/>
      <c r="N77" s="413"/>
      <c r="O77" s="413"/>
      <c r="P77" s="414"/>
      <c r="Q77" s="412"/>
      <c r="R77" s="413"/>
      <c r="S77" s="413"/>
      <c r="T77" s="413"/>
      <c r="U77" s="413"/>
      <c r="V77" s="413"/>
      <c r="W77" s="413"/>
      <c r="X77" s="414"/>
      <c r="Y77" s="412"/>
      <c r="Z77" s="413"/>
      <c r="AA77" s="413"/>
      <c r="AB77" s="414"/>
      <c r="AC77" s="412"/>
      <c r="AD77" s="413"/>
      <c r="AE77" s="413"/>
      <c r="AF77" s="414"/>
      <c r="AG77" s="412"/>
      <c r="AH77" s="413"/>
      <c r="AI77" s="413"/>
      <c r="AJ77" s="414"/>
      <c r="AK77" s="412"/>
      <c r="AL77" s="413"/>
      <c r="AM77" s="413"/>
      <c r="AN77" s="414"/>
      <c r="AO77" s="545"/>
      <c r="AP77" s="556"/>
      <c r="AQ77" s="587"/>
      <c r="AR77" s="589"/>
      <c r="AS77" s="591"/>
      <c r="BE77"/>
    </row>
    <row r="78" spans="2:57" ht="22.5" hidden="1" customHeight="1">
      <c r="B78" s="592">
        <v>30</v>
      </c>
      <c r="C78" s="532"/>
      <c r="D78" s="406"/>
      <c r="E78" s="407"/>
      <c r="F78" s="407"/>
      <c r="G78" s="407"/>
      <c r="H78" s="407"/>
      <c r="I78" s="407"/>
      <c r="J78" s="407"/>
      <c r="K78" s="407"/>
      <c r="L78" s="407"/>
      <c r="M78" s="407"/>
      <c r="N78" s="407"/>
      <c r="O78" s="407"/>
      <c r="P78" s="408"/>
      <c r="Q78" s="409"/>
      <c r="R78" s="410"/>
      <c r="S78" s="410"/>
      <c r="T78" s="410"/>
      <c r="U78" s="410"/>
      <c r="V78" s="410"/>
      <c r="W78" s="410"/>
      <c r="X78" s="411"/>
      <c r="Y78" s="406"/>
      <c r="Z78" s="407"/>
      <c r="AA78" s="407"/>
      <c r="AB78" s="408"/>
      <c r="AC78" s="406"/>
      <c r="AD78" s="407"/>
      <c r="AE78" s="407"/>
      <c r="AF78" s="408"/>
      <c r="AG78" s="406"/>
      <c r="AH78" s="407"/>
      <c r="AI78" s="407"/>
      <c r="AJ78" s="408"/>
      <c r="AK78" s="406"/>
      <c r="AL78" s="407"/>
      <c r="AM78" s="407"/>
      <c r="AN78" s="408"/>
      <c r="AO78" s="542"/>
      <c r="AP78" s="554"/>
      <c r="AQ78" s="586"/>
      <c r="AR78" s="588"/>
      <c r="AS78" s="590"/>
      <c r="BE78"/>
    </row>
    <row r="79" spans="2:57" ht="31.5" hidden="1" customHeight="1" thickBot="1">
      <c r="B79" s="610"/>
      <c r="C79" s="611"/>
      <c r="D79" s="581"/>
      <c r="E79" s="582"/>
      <c r="F79" s="582"/>
      <c r="G79" s="582"/>
      <c r="H79" s="582"/>
      <c r="I79" s="582"/>
      <c r="J79" s="582"/>
      <c r="K79" s="582"/>
      <c r="L79" s="582"/>
      <c r="M79" s="582"/>
      <c r="N79" s="582"/>
      <c r="O79" s="582"/>
      <c r="P79" s="583"/>
      <c r="Q79" s="412"/>
      <c r="R79" s="413"/>
      <c r="S79" s="413"/>
      <c r="T79" s="413"/>
      <c r="U79" s="413"/>
      <c r="V79" s="413"/>
      <c r="W79" s="413"/>
      <c r="X79" s="414"/>
      <c r="Y79" s="581"/>
      <c r="Z79" s="582"/>
      <c r="AA79" s="582"/>
      <c r="AB79" s="583"/>
      <c r="AC79" s="581"/>
      <c r="AD79" s="582"/>
      <c r="AE79" s="582"/>
      <c r="AF79" s="583"/>
      <c r="AG79" s="581"/>
      <c r="AH79" s="582"/>
      <c r="AI79" s="582"/>
      <c r="AJ79" s="583"/>
      <c r="AK79" s="581"/>
      <c r="AL79" s="582"/>
      <c r="AM79" s="582"/>
      <c r="AN79" s="583"/>
      <c r="AO79" s="481"/>
      <c r="AP79" s="606"/>
      <c r="AQ79" s="607"/>
      <c r="AR79" s="608"/>
      <c r="AS79" s="609"/>
      <c r="BE79"/>
    </row>
    <row r="80" spans="2:57" ht="15.75" hidden="1" thickBot="1">
      <c r="B80" s="612" t="s">
        <v>33</v>
      </c>
      <c r="C80" s="613"/>
      <c r="D80" s="613"/>
      <c r="E80" s="614"/>
      <c r="F80" s="615" t="s">
        <v>2</v>
      </c>
      <c r="G80" s="613"/>
      <c r="H80" s="613"/>
      <c r="I80" s="613"/>
      <c r="J80" s="613"/>
      <c r="K80" s="613"/>
      <c r="L80" s="613"/>
      <c r="M80" s="613"/>
      <c r="N80" s="613"/>
      <c r="O80" s="613"/>
      <c r="P80" s="613"/>
      <c r="Q80" s="613"/>
      <c r="R80" s="613"/>
      <c r="S80" s="613"/>
      <c r="T80" s="613"/>
      <c r="U80" s="614"/>
      <c r="V80" s="615" t="s">
        <v>3</v>
      </c>
      <c r="W80" s="613"/>
      <c r="X80" s="614"/>
      <c r="Y80" s="615" t="s">
        <v>34</v>
      </c>
      <c r="Z80" s="613"/>
      <c r="AA80" s="614"/>
      <c r="AB80" s="615" t="s">
        <v>35</v>
      </c>
      <c r="AC80" s="613"/>
      <c r="AD80" s="613"/>
      <c r="AE80" s="613"/>
      <c r="AF80" s="613"/>
      <c r="AG80" s="613"/>
      <c r="AH80" s="613"/>
      <c r="AI80" s="613"/>
      <c r="AJ80" s="613"/>
      <c r="AK80" s="613"/>
      <c r="AL80" s="613"/>
      <c r="AM80" s="613"/>
      <c r="AN80" s="613"/>
      <c r="AO80" s="613"/>
      <c r="AP80" s="613"/>
      <c r="AQ80" s="613"/>
      <c r="AR80" s="613"/>
      <c r="AS80" s="616"/>
      <c r="BE80"/>
    </row>
    <row r="81" spans="2:57" ht="24.75" hidden="1" customHeight="1">
      <c r="B81" s="617"/>
      <c r="C81" s="618"/>
      <c r="D81" s="618"/>
      <c r="E81" s="619"/>
      <c r="F81" s="620"/>
      <c r="G81" s="618"/>
      <c r="H81" s="618"/>
      <c r="I81" s="618"/>
      <c r="J81" s="618"/>
      <c r="K81" s="618"/>
      <c r="L81" s="618"/>
      <c r="M81" s="618"/>
      <c r="N81" s="618"/>
      <c r="O81" s="618"/>
      <c r="P81" s="618"/>
      <c r="Q81" s="618"/>
      <c r="R81" s="618"/>
      <c r="S81" s="618"/>
      <c r="T81" s="618"/>
      <c r="U81" s="619"/>
      <c r="V81" s="620"/>
      <c r="W81" s="618"/>
      <c r="X81" s="619"/>
      <c r="Y81" s="620"/>
      <c r="Z81" s="618"/>
      <c r="AA81" s="619"/>
      <c r="AB81" s="620"/>
      <c r="AC81" s="618"/>
      <c r="AD81" s="618"/>
      <c r="AE81" s="618"/>
      <c r="AF81" s="618"/>
      <c r="AG81" s="618"/>
      <c r="AH81" s="618"/>
      <c r="AI81" s="618"/>
      <c r="AJ81" s="618"/>
      <c r="AK81" s="618"/>
      <c r="AL81" s="618"/>
      <c r="AM81" s="618"/>
      <c r="AN81" s="618"/>
      <c r="AO81" s="618"/>
      <c r="AP81" s="618"/>
      <c r="AQ81" s="618"/>
      <c r="AR81" s="618"/>
      <c r="AS81" s="621"/>
      <c r="BE81"/>
    </row>
    <row r="82" spans="2:57" ht="24.75" hidden="1" customHeight="1">
      <c r="B82" s="622"/>
      <c r="C82" s="623"/>
      <c r="D82" s="623"/>
      <c r="E82" s="624"/>
      <c r="F82" s="625"/>
      <c r="G82" s="623"/>
      <c r="H82" s="623"/>
      <c r="I82" s="623"/>
      <c r="J82" s="623"/>
      <c r="K82" s="623"/>
      <c r="L82" s="623"/>
      <c r="M82" s="623"/>
      <c r="N82" s="623"/>
      <c r="O82" s="623"/>
      <c r="P82" s="623"/>
      <c r="Q82" s="623"/>
      <c r="R82" s="623"/>
      <c r="S82" s="623"/>
      <c r="T82" s="623"/>
      <c r="U82" s="624"/>
      <c r="V82" s="625"/>
      <c r="W82" s="623"/>
      <c r="X82" s="624"/>
      <c r="Y82" s="625"/>
      <c r="Z82" s="623"/>
      <c r="AA82" s="624"/>
      <c r="AB82" s="625"/>
      <c r="AC82" s="623"/>
      <c r="AD82" s="623"/>
      <c r="AE82" s="623"/>
      <c r="AF82" s="623"/>
      <c r="AG82" s="623"/>
      <c r="AH82" s="623"/>
      <c r="AI82" s="623"/>
      <c r="AJ82" s="623"/>
      <c r="AK82" s="623"/>
      <c r="AL82" s="623"/>
      <c r="AM82" s="623"/>
      <c r="AN82" s="623"/>
      <c r="AO82" s="623"/>
      <c r="AP82" s="623"/>
      <c r="AQ82" s="623"/>
      <c r="AR82" s="623"/>
      <c r="AS82" s="626"/>
      <c r="BE82"/>
    </row>
    <row r="83" spans="2:57" ht="24.75" hidden="1" customHeight="1">
      <c r="B83" s="622"/>
      <c r="C83" s="623"/>
      <c r="D83" s="623"/>
      <c r="E83" s="624"/>
      <c r="F83" s="625"/>
      <c r="G83" s="623"/>
      <c r="H83" s="623"/>
      <c r="I83" s="623"/>
      <c r="J83" s="623"/>
      <c r="K83" s="623"/>
      <c r="L83" s="623"/>
      <c r="M83" s="623"/>
      <c r="N83" s="623"/>
      <c r="O83" s="623"/>
      <c r="P83" s="623"/>
      <c r="Q83" s="623"/>
      <c r="R83" s="623"/>
      <c r="S83" s="623"/>
      <c r="T83" s="623"/>
      <c r="U83" s="624"/>
      <c r="V83" s="625"/>
      <c r="W83" s="623"/>
      <c r="X83" s="624"/>
      <c r="Y83" s="625"/>
      <c r="Z83" s="623"/>
      <c r="AA83" s="624"/>
      <c r="AB83" s="625"/>
      <c r="AC83" s="623"/>
      <c r="AD83" s="623"/>
      <c r="AE83" s="623"/>
      <c r="AF83" s="623"/>
      <c r="AG83" s="623"/>
      <c r="AH83" s="623"/>
      <c r="AI83" s="623"/>
      <c r="AJ83" s="623"/>
      <c r="AK83" s="623"/>
      <c r="AL83" s="623"/>
      <c r="AM83" s="623"/>
      <c r="AN83" s="623"/>
      <c r="AO83" s="623"/>
      <c r="AP83" s="623"/>
      <c r="AQ83" s="623"/>
      <c r="AR83" s="623"/>
      <c r="AS83" s="626"/>
      <c r="BE83"/>
    </row>
    <row r="84" spans="2:57" ht="46.5" hidden="1" customHeight="1">
      <c r="B84" s="622"/>
      <c r="C84" s="623"/>
      <c r="D84" s="623"/>
      <c r="E84" s="624"/>
      <c r="F84" s="625"/>
      <c r="G84" s="623"/>
      <c r="H84" s="623"/>
      <c r="I84" s="623"/>
      <c r="J84" s="623"/>
      <c r="K84" s="623"/>
      <c r="L84" s="623"/>
      <c r="M84" s="623"/>
      <c r="N84" s="623"/>
      <c r="O84" s="623"/>
      <c r="P84" s="623"/>
      <c r="Q84" s="623"/>
      <c r="R84" s="623"/>
      <c r="S84" s="623"/>
      <c r="T84" s="623"/>
      <c r="U84" s="624"/>
      <c r="V84" s="625"/>
      <c r="W84" s="623"/>
      <c r="X84" s="624"/>
      <c r="Y84" s="625"/>
      <c r="Z84" s="623"/>
      <c r="AA84" s="624"/>
      <c r="AB84" s="625"/>
      <c r="AC84" s="623"/>
      <c r="AD84" s="623"/>
      <c r="AE84" s="623"/>
      <c r="AF84" s="623"/>
      <c r="AG84" s="623"/>
      <c r="AH84" s="623"/>
      <c r="AI84" s="623"/>
      <c r="AJ84" s="623"/>
      <c r="AK84" s="623"/>
      <c r="AL84" s="623"/>
      <c r="AM84" s="623"/>
      <c r="AN84" s="623"/>
      <c r="AO84" s="623"/>
      <c r="AP84" s="623"/>
      <c r="AQ84" s="623"/>
      <c r="AR84" s="623"/>
      <c r="AS84" s="626"/>
      <c r="BE84"/>
    </row>
    <row r="85" spans="2:57" ht="46.5" hidden="1" customHeight="1">
      <c r="B85" s="622"/>
      <c r="C85" s="623"/>
      <c r="D85" s="623"/>
      <c r="E85" s="624"/>
      <c r="F85" s="625"/>
      <c r="G85" s="623"/>
      <c r="H85" s="623"/>
      <c r="I85" s="623"/>
      <c r="J85" s="623"/>
      <c r="K85" s="623"/>
      <c r="L85" s="623"/>
      <c r="M85" s="623"/>
      <c r="N85" s="623"/>
      <c r="O85" s="623"/>
      <c r="P85" s="623"/>
      <c r="Q85" s="623"/>
      <c r="R85" s="623"/>
      <c r="S85" s="623"/>
      <c r="T85" s="623"/>
      <c r="U85" s="624"/>
      <c r="V85" s="625"/>
      <c r="W85" s="623"/>
      <c r="X85" s="624"/>
      <c r="Y85" s="625"/>
      <c r="Z85" s="623"/>
      <c r="AA85" s="624"/>
      <c r="AB85" s="625"/>
      <c r="AC85" s="623"/>
      <c r="AD85" s="623"/>
      <c r="AE85" s="623"/>
      <c r="AF85" s="623"/>
      <c r="AG85" s="623"/>
      <c r="AH85" s="623"/>
      <c r="AI85" s="623"/>
      <c r="AJ85" s="623"/>
      <c r="AK85" s="623"/>
      <c r="AL85" s="623"/>
      <c r="AM85" s="623"/>
      <c r="AN85" s="623"/>
      <c r="AO85" s="623"/>
      <c r="AP85" s="623"/>
      <c r="AQ85" s="623"/>
      <c r="AR85" s="623"/>
      <c r="AS85" s="626"/>
      <c r="BE85"/>
    </row>
    <row r="86" spans="2:57" ht="46.5" hidden="1" customHeight="1" thickBot="1">
      <c r="B86" s="622"/>
      <c r="C86" s="623"/>
      <c r="D86" s="623"/>
      <c r="E86" s="624"/>
      <c r="F86" s="625"/>
      <c r="G86" s="623"/>
      <c r="H86" s="623"/>
      <c r="I86" s="623"/>
      <c r="J86" s="623"/>
      <c r="K86" s="623"/>
      <c r="L86" s="623"/>
      <c r="M86" s="623"/>
      <c r="N86" s="623"/>
      <c r="O86" s="623"/>
      <c r="P86" s="623"/>
      <c r="Q86" s="623"/>
      <c r="R86" s="623"/>
      <c r="S86" s="623"/>
      <c r="T86" s="623"/>
      <c r="U86" s="624"/>
      <c r="V86" s="625"/>
      <c r="W86" s="623"/>
      <c r="X86" s="624"/>
      <c r="Y86" s="625"/>
      <c r="Z86" s="623"/>
      <c r="AA86" s="624"/>
      <c r="AB86" s="625"/>
      <c r="AC86" s="623"/>
      <c r="AD86" s="623"/>
      <c r="AE86" s="623"/>
      <c r="AF86" s="623"/>
      <c r="AG86" s="623"/>
      <c r="AH86" s="623"/>
      <c r="AI86" s="623"/>
      <c r="AJ86" s="623"/>
      <c r="AK86" s="623"/>
      <c r="AL86" s="623"/>
      <c r="AM86" s="623"/>
      <c r="AN86" s="623"/>
      <c r="AO86" s="623"/>
      <c r="AP86" s="623"/>
      <c r="AQ86" s="623"/>
      <c r="AR86" s="623"/>
      <c r="AS86" s="626"/>
      <c r="BE86"/>
    </row>
    <row r="87" spans="2:57">
      <c r="B87" s="612" t="s">
        <v>36</v>
      </c>
      <c r="C87" s="613"/>
      <c r="D87" s="613"/>
      <c r="E87" s="613"/>
      <c r="F87" s="613"/>
      <c r="G87" s="613"/>
      <c r="H87" s="613"/>
      <c r="I87" s="613"/>
      <c r="J87" s="613"/>
      <c r="K87" s="613"/>
      <c r="L87" s="613"/>
      <c r="M87" s="613"/>
      <c r="N87" s="613"/>
      <c r="O87" s="613"/>
      <c r="P87" s="613"/>
      <c r="Q87" s="613"/>
      <c r="R87" s="613"/>
      <c r="S87" s="613"/>
      <c r="T87" s="613"/>
      <c r="U87" s="613"/>
      <c r="V87" s="613"/>
      <c r="W87" s="613"/>
      <c r="X87" s="613"/>
      <c r="Y87" s="613"/>
      <c r="Z87" s="613"/>
      <c r="AA87" s="613"/>
      <c r="AB87" s="613"/>
      <c r="AC87" s="613"/>
      <c r="AD87" s="613"/>
      <c r="AE87" s="613"/>
      <c r="AF87" s="613"/>
      <c r="AG87" s="613"/>
      <c r="AH87" s="613"/>
      <c r="AI87" s="613"/>
      <c r="AJ87" s="613"/>
      <c r="AK87" s="613"/>
      <c r="AL87" s="613"/>
      <c r="AM87" s="613"/>
      <c r="AN87" s="613"/>
      <c r="AO87" s="613"/>
      <c r="AP87" s="613"/>
      <c r="AQ87" s="613"/>
      <c r="AR87" s="613"/>
      <c r="AS87" s="616"/>
      <c r="BE87"/>
    </row>
    <row r="88" spans="2:57" ht="114.75" customHeight="1" thickBot="1">
      <c r="B88" s="672">
        <v>43405</v>
      </c>
      <c r="C88" s="673"/>
      <c r="D88" s="673"/>
      <c r="E88" s="673"/>
      <c r="F88" s="673"/>
      <c r="G88" s="673"/>
      <c r="H88" s="673"/>
      <c r="I88" s="673"/>
      <c r="J88" s="673"/>
      <c r="K88" s="673"/>
      <c r="L88" s="673"/>
      <c r="M88" s="673"/>
      <c r="N88" s="673"/>
      <c r="O88" s="673"/>
      <c r="P88" s="673"/>
      <c r="Q88" s="673"/>
      <c r="R88" s="673"/>
      <c r="S88" s="673"/>
      <c r="T88" s="673"/>
      <c r="U88" s="673"/>
      <c r="V88" s="673"/>
      <c r="W88" s="673"/>
      <c r="X88" s="673"/>
      <c r="Y88" s="673"/>
      <c r="Z88" s="673"/>
      <c r="AA88" s="673"/>
      <c r="AB88" s="673"/>
      <c r="AC88" s="673"/>
      <c r="AD88" s="673"/>
      <c r="AE88" s="673"/>
      <c r="AF88" s="673"/>
      <c r="AG88" s="673"/>
      <c r="AH88" s="673"/>
      <c r="AI88" s="673"/>
      <c r="AJ88" s="673"/>
      <c r="AK88" s="673"/>
      <c r="AL88" s="673"/>
      <c r="AM88" s="673"/>
      <c r="AN88" s="673"/>
      <c r="AO88" s="673"/>
      <c r="AP88" s="673"/>
      <c r="AQ88" s="673"/>
      <c r="AR88" s="673"/>
      <c r="AS88" s="674"/>
      <c r="BE88"/>
    </row>
    <row r="89" spans="2:57" ht="8.25" customHeight="1">
      <c r="B89" s="9"/>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14"/>
      <c r="BE89"/>
    </row>
    <row r="90" spans="2:57" ht="46.5" customHeight="1">
      <c r="B90" s="10"/>
      <c r="C90" s="388" t="s">
        <v>44</v>
      </c>
      <c r="D90" s="386"/>
      <c r="E90" s="386"/>
      <c r="F90" s="386"/>
      <c r="G90" s="386"/>
      <c r="H90" s="386"/>
      <c r="I90" s="386"/>
      <c r="J90" s="386"/>
      <c r="K90" s="386"/>
      <c r="L90" s="386"/>
      <c r="M90" s="386"/>
      <c r="N90" s="386"/>
      <c r="O90" s="386"/>
      <c r="P90" s="386"/>
      <c r="Q90" s="386"/>
      <c r="R90" s="386"/>
      <c r="S90" s="386"/>
      <c r="T90" s="386"/>
      <c r="U90" s="386"/>
      <c r="V90" s="386"/>
      <c r="W90" s="387"/>
      <c r="X90" s="406" t="s">
        <v>1706</v>
      </c>
      <c r="Y90" s="407"/>
      <c r="Z90" s="407"/>
      <c r="AA90" s="407"/>
      <c r="AB90" s="407"/>
      <c r="AC90" s="407"/>
      <c r="AD90" s="407"/>
      <c r="AE90" s="407"/>
      <c r="AF90" s="407"/>
      <c r="AG90" s="407"/>
      <c r="AH90" s="407"/>
      <c r="AI90" s="407"/>
      <c r="AJ90" s="407"/>
      <c r="AK90" s="407"/>
      <c r="AL90" s="407"/>
      <c r="AM90" s="407"/>
      <c r="AN90" s="407"/>
      <c r="AO90" s="407"/>
      <c r="AP90" s="407"/>
      <c r="AQ90" s="407"/>
      <c r="AR90" s="408"/>
      <c r="AS90" s="8"/>
      <c r="BE90"/>
    </row>
    <row r="91" spans="2:57" ht="46.5" customHeight="1">
      <c r="B91" s="10"/>
      <c r="C91" s="473" t="s">
        <v>40</v>
      </c>
      <c r="D91" s="438"/>
      <c r="E91" s="438"/>
      <c r="F91" s="438"/>
      <c r="G91" s="438"/>
      <c r="H91" s="438"/>
      <c r="I91" s="449"/>
      <c r="J91" s="473" t="s">
        <v>41</v>
      </c>
      <c r="K91" s="438"/>
      <c r="L91" s="438"/>
      <c r="M91" s="438"/>
      <c r="N91" s="438"/>
      <c r="O91" s="438"/>
      <c r="P91" s="449"/>
      <c r="Q91" s="473" t="s">
        <v>42</v>
      </c>
      <c r="R91" s="438"/>
      <c r="S91" s="438"/>
      <c r="T91" s="438"/>
      <c r="U91" s="438"/>
      <c r="V91" s="438"/>
      <c r="W91" s="449"/>
      <c r="X91" s="473" t="s">
        <v>40</v>
      </c>
      <c r="Y91" s="438"/>
      <c r="Z91" s="438"/>
      <c r="AA91" s="438"/>
      <c r="AB91" s="438"/>
      <c r="AC91" s="438"/>
      <c r="AD91" s="449"/>
      <c r="AE91" s="473" t="s">
        <v>41</v>
      </c>
      <c r="AF91" s="438"/>
      <c r="AG91" s="438"/>
      <c r="AH91" s="438"/>
      <c r="AI91" s="438"/>
      <c r="AJ91" s="438"/>
      <c r="AK91" s="449"/>
      <c r="AL91" s="473" t="s">
        <v>42</v>
      </c>
      <c r="AM91" s="438"/>
      <c r="AN91" s="438"/>
      <c r="AO91" s="438"/>
      <c r="AP91" s="438"/>
      <c r="AQ91" s="438"/>
      <c r="AR91" s="449"/>
      <c r="AS91" s="11"/>
      <c r="BE91"/>
    </row>
    <row r="92" spans="2:57" ht="46.5" customHeight="1">
      <c r="B92" s="10"/>
      <c r="C92" s="517" t="str">
        <f>'Lot Register'!$U$13</f>
        <v>Jan van Wyk</v>
      </c>
      <c r="D92" s="518"/>
      <c r="E92" s="518"/>
      <c r="F92" s="518"/>
      <c r="G92" s="518"/>
      <c r="H92" s="518"/>
      <c r="I92" s="519"/>
      <c r="J92" s="517"/>
      <c r="K92" s="518"/>
      <c r="L92" s="518"/>
      <c r="M92" s="518"/>
      <c r="N92" s="518"/>
      <c r="O92" s="518"/>
      <c r="P92" s="519"/>
      <c r="Q92" s="520"/>
      <c r="R92" s="521"/>
      <c r="S92" s="521"/>
      <c r="T92" s="521"/>
      <c r="U92" s="521"/>
      <c r="V92" s="521"/>
      <c r="W92" s="522"/>
      <c r="X92" s="517" t="str">
        <f>'Lot Register'!$U$12</f>
        <v>TBA</v>
      </c>
      <c r="Y92" s="518"/>
      <c r="Z92" s="518"/>
      <c r="AA92" s="518"/>
      <c r="AB92" s="518"/>
      <c r="AC92" s="518"/>
      <c r="AD92" s="519"/>
      <c r="AE92" s="517"/>
      <c r="AF92" s="518"/>
      <c r="AG92" s="518"/>
      <c r="AH92" s="518"/>
      <c r="AI92" s="518"/>
      <c r="AJ92" s="518"/>
      <c r="AK92" s="519"/>
      <c r="AL92" s="520"/>
      <c r="AM92" s="521"/>
      <c r="AN92" s="521"/>
      <c r="AO92" s="521"/>
      <c r="AP92" s="521"/>
      <c r="AQ92" s="521"/>
      <c r="AR92" s="522"/>
      <c r="AS92" s="8"/>
      <c r="BE92"/>
    </row>
    <row r="93" spans="2:57" ht="10.5" customHeight="1" thickBot="1">
      <c r="B93" s="12"/>
      <c r="C93" s="13"/>
      <c r="D93" s="13"/>
      <c r="E93" s="13"/>
      <c r="F93" s="13"/>
      <c r="G93" s="13"/>
      <c r="H93" s="13"/>
      <c r="I93" s="13"/>
      <c r="J93" s="13"/>
      <c r="K93" s="13"/>
      <c r="L93" s="13"/>
      <c r="M93" s="13"/>
      <c r="N93" s="13"/>
      <c r="O93" s="13"/>
      <c r="P93" s="13"/>
      <c r="Q93" s="13"/>
      <c r="R93" s="13"/>
      <c r="S93" s="13"/>
      <c r="T93" s="13"/>
      <c r="U93" s="13"/>
      <c r="V93" s="13"/>
      <c r="W93" s="13"/>
      <c r="X93" s="13"/>
      <c r="Y93" s="13"/>
      <c r="Z93" s="13"/>
      <c r="AA93" s="13"/>
      <c r="AB93" s="13"/>
      <c r="AC93" s="13"/>
      <c r="AD93" s="13"/>
      <c r="AE93" s="13"/>
      <c r="AF93" s="13"/>
      <c r="AG93" s="13"/>
      <c r="AH93" s="13"/>
      <c r="AI93" s="13"/>
      <c r="AJ93" s="13"/>
      <c r="AK93" s="13"/>
      <c r="AL93" s="13"/>
      <c r="AM93" s="13"/>
      <c r="AN93" s="13"/>
      <c r="AO93" s="13"/>
      <c r="AP93" s="13"/>
      <c r="AQ93" s="13"/>
      <c r="AR93" s="13"/>
      <c r="AS93" s="15"/>
      <c r="BE93"/>
    </row>
    <row r="94" spans="2:57">
      <c r="C94" s="5"/>
      <c r="D94" s="5"/>
      <c r="E94" s="5"/>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BE94"/>
    </row>
    <row r="95" spans="2:57">
      <c r="C95" s="5"/>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BE95"/>
    </row>
    <row r="96" spans="2:57">
      <c r="BE96"/>
    </row>
    <row r="97" spans="3:57">
      <c r="BE97"/>
    </row>
    <row r="98" spans="3:57">
      <c r="C98" s="7"/>
      <c r="BE98"/>
    </row>
    <row r="99" spans="3:57">
      <c r="C99" s="7"/>
      <c r="BE99"/>
    </row>
    <row r="100" spans="3:57">
      <c r="C100" s="7"/>
      <c r="BE100"/>
    </row>
    <row r="101" spans="3:57">
      <c r="C101" s="7"/>
      <c r="BE101"/>
    </row>
    <row r="102" spans="3:57">
      <c r="BE102"/>
    </row>
    <row r="103" spans="3:57">
      <c r="BE103"/>
    </row>
    <row r="104" spans="3:57">
      <c r="BE104"/>
    </row>
    <row r="105" spans="3:57">
      <c r="BE105"/>
    </row>
    <row r="106" spans="3:57">
      <c r="BE106"/>
    </row>
  </sheetData>
  <sheetProtection selectLockedCells="1" autoFilter="0"/>
  <mergeCells count="477">
    <mergeCell ref="AC26:AJ27"/>
    <mergeCell ref="AC28:AJ29"/>
    <mergeCell ref="AC30:AJ31"/>
    <mergeCell ref="AC32:AJ33"/>
    <mergeCell ref="AQ28:AQ29"/>
    <mergeCell ref="AR28:AR29"/>
    <mergeCell ref="AS28:AS29"/>
    <mergeCell ref="Y29:AB29"/>
    <mergeCell ref="AK30:AN31"/>
    <mergeCell ref="AO30:AP31"/>
    <mergeCell ref="AQ30:AQ31"/>
    <mergeCell ref="AR30:AR31"/>
    <mergeCell ref="AS30:AS31"/>
    <mergeCell ref="AK32:AN33"/>
    <mergeCell ref="AO32:AP33"/>
    <mergeCell ref="AQ32:AQ33"/>
    <mergeCell ref="AR32:AR33"/>
    <mergeCell ref="AS32:AS33"/>
    <mergeCell ref="Y33:AB33"/>
    <mergeCell ref="AK18:AN19"/>
    <mergeCell ref="AO18:AP19"/>
    <mergeCell ref="AQ18:AQ19"/>
    <mergeCell ref="AR18:AR19"/>
    <mergeCell ref="AS18:AS19"/>
    <mergeCell ref="B18:C19"/>
    <mergeCell ref="AC18:AJ19"/>
    <mergeCell ref="AK22:AN23"/>
    <mergeCell ref="AO22:AP23"/>
    <mergeCell ref="AQ22:AQ23"/>
    <mergeCell ref="AR22:AR23"/>
    <mergeCell ref="AS22:AS23"/>
    <mergeCell ref="B22:C23"/>
    <mergeCell ref="AK20:AN21"/>
    <mergeCell ref="AO20:AP21"/>
    <mergeCell ref="AQ20:AQ21"/>
    <mergeCell ref="AR20:AR21"/>
    <mergeCell ref="AS20:AS21"/>
    <mergeCell ref="B20:C21"/>
    <mergeCell ref="AC20:AJ21"/>
    <mergeCell ref="AC22:AJ23"/>
    <mergeCell ref="AJ4:AS4"/>
    <mergeCell ref="AJ5:AS5"/>
    <mergeCell ref="AJ6:AS6"/>
    <mergeCell ref="AJ7:AS7"/>
    <mergeCell ref="AF10:AI10"/>
    <mergeCell ref="AF11:AI11"/>
    <mergeCell ref="J4:Z5"/>
    <mergeCell ref="AA4:AE4"/>
    <mergeCell ref="AF4:AI4"/>
    <mergeCell ref="AF9:AI9"/>
    <mergeCell ref="AA5:AE5"/>
    <mergeCell ref="AF5:AI5"/>
    <mergeCell ref="J6:L7"/>
    <mergeCell ref="M6:P9"/>
    <mergeCell ref="Q6:AE9"/>
    <mergeCell ref="AF6:AI6"/>
    <mergeCell ref="AF7:AI7"/>
    <mergeCell ref="J8:J9"/>
    <mergeCell ref="K8:K9"/>
    <mergeCell ref="L8:L9"/>
    <mergeCell ref="AF8:AI8"/>
    <mergeCell ref="B10:I11"/>
    <mergeCell ref="J10:P11"/>
    <mergeCell ref="Q10:T11"/>
    <mergeCell ref="U10:W11"/>
    <mergeCell ref="X10:Z11"/>
    <mergeCell ref="AA10:AB11"/>
    <mergeCell ref="AC10:AC11"/>
    <mergeCell ref="AD10:AE11"/>
    <mergeCell ref="AQ12:AS13"/>
    <mergeCell ref="Y13:AB13"/>
    <mergeCell ref="AK13:AN13"/>
    <mergeCell ref="B12:C13"/>
    <mergeCell ref="D12:P13"/>
    <mergeCell ref="Q12:X13"/>
    <mergeCell ref="Y12:AB12"/>
    <mergeCell ref="AC12:AN12"/>
    <mergeCell ref="AO12:AP13"/>
    <mergeCell ref="AC13:AJ13"/>
    <mergeCell ref="AC14:AJ15"/>
    <mergeCell ref="AK14:AN15"/>
    <mergeCell ref="AO14:AP15"/>
    <mergeCell ref="AQ14:AQ15"/>
    <mergeCell ref="AR14:AR15"/>
    <mergeCell ref="AS14:AS15"/>
    <mergeCell ref="B16:C17"/>
    <mergeCell ref="D16:P17"/>
    <mergeCell ref="Q16:X17"/>
    <mergeCell ref="Y16:AB16"/>
    <mergeCell ref="AK16:AN17"/>
    <mergeCell ref="AO16:AP17"/>
    <mergeCell ref="AQ16:AQ17"/>
    <mergeCell ref="AR16:AR17"/>
    <mergeCell ref="AC16:AJ17"/>
    <mergeCell ref="B14:C15"/>
    <mergeCell ref="AS16:AS17"/>
    <mergeCell ref="Y17:AB17"/>
    <mergeCell ref="B30:C31"/>
    <mergeCell ref="AK24:AN25"/>
    <mergeCell ref="AO24:AP25"/>
    <mergeCell ref="AQ24:AQ25"/>
    <mergeCell ref="AR24:AR25"/>
    <mergeCell ref="AS24:AS25"/>
    <mergeCell ref="B24:C25"/>
    <mergeCell ref="B28:C29"/>
    <mergeCell ref="D28:P29"/>
    <mergeCell ref="Q28:X29"/>
    <mergeCell ref="Y28:AB28"/>
    <mergeCell ref="AK28:AN29"/>
    <mergeCell ref="AO28:AP29"/>
    <mergeCell ref="B26:C27"/>
    <mergeCell ref="D26:P27"/>
    <mergeCell ref="Q26:X27"/>
    <mergeCell ref="Y26:AB26"/>
    <mergeCell ref="AK26:AN27"/>
    <mergeCell ref="AO26:AP27"/>
    <mergeCell ref="AQ26:AQ27"/>
    <mergeCell ref="AR26:AR27"/>
    <mergeCell ref="AS26:AS27"/>
    <mergeCell ref="Y27:AB27"/>
    <mergeCell ref="AC24:AJ25"/>
    <mergeCell ref="B32:C33"/>
    <mergeCell ref="D32:P33"/>
    <mergeCell ref="Q32:X33"/>
    <mergeCell ref="Y32:AB32"/>
    <mergeCell ref="AK34:AN35"/>
    <mergeCell ref="AO34:AP35"/>
    <mergeCell ref="AQ34:AQ35"/>
    <mergeCell ref="AR34:AR35"/>
    <mergeCell ref="AS34:AS35"/>
    <mergeCell ref="Y35:AB35"/>
    <mergeCell ref="B34:C35"/>
    <mergeCell ref="D34:P35"/>
    <mergeCell ref="Q34:X35"/>
    <mergeCell ref="Y34:AB34"/>
    <mergeCell ref="AC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AK74:AN75"/>
    <mergeCell ref="AO74:AP75"/>
    <mergeCell ref="AQ74:AQ75"/>
    <mergeCell ref="AR74:AR75"/>
    <mergeCell ref="AS74:AS75"/>
    <mergeCell ref="Y75:AB75"/>
    <mergeCell ref="B74:C75"/>
    <mergeCell ref="D74:P75"/>
    <mergeCell ref="Q74:X75"/>
    <mergeCell ref="Y74:AB74"/>
    <mergeCell ref="AC74:AF75"/>
    <mergeCell ref="AG74:AJ75"/>
    <mergeCell ref="AK76:AN77"/>
    <mergeCell ref="AO76:AP77"/>
    <mergeCell ref="AQ76:AQ77"/>
    <mergeCell ref="AR76:AR77"/>
    <mergeCell ref="AS76:AS77"/>
    <mergeCell ref="Y77:AB77"/>
    <mergeCell ref="B76:C77"/>
    <mergeCell ref="D76:P77"/>
    <mergeCell ref="Q76:X77"/>
    <mergeCell ref="Y76:AB76"/>
    <mergeCell ref="AC76:AF77"/>
    <mergeCell ref="AG76:AJ77"/>
    <mergeCell ref="AK78:AN79"/>
    <mergeCell ref="AO78:AP79"/>
    <mergeCell ref="AQ78:AQ79"/>
    <mergeCell ref="AR78:AR79"/>
    <mergeCell ref="AS78:AS79"/>
    <mergeCell ref="Y79:AB79"/>
    <mergeCell ref="B78:C79"/>
    <mergeCell ref="D78:P79"/>
    <mergeCell ref="Q78:X79"/>
    <mergeCell ref="Y78:AB78"/>
    <mergeCell ref="AC78:AF79"/>
    <mergeCell ref="AG78:AJ79"/>
    <mergeCell ref="B80:E80"/>
    <mergeCell ref="F80:U80"/>
    <mergeCell ref="V80:X80"/>
    <mergeCell ref="Y80:AA80"/>
    <mergeCell ref="AB80:AS80"/>
    <mergeCell ref="B81:E81"/>
    <mergeCell ref="F81:U81"/>
    <mergeCell ref="V81:X81"/>
    <mergeCell ref="Y81:AA81"/>
    <mergeCell ref="AB81:AS81"/>
    <mergeCell ref="B82:E82"/>
    <mergeCell ref="F82:U82"/>
    <mergeCell ref="V82:X82"/>
    <mergeCell ref="Y82:AA82"/>
    <mergeCell ref="AB82:AS82"/>
    <mergeCell ref="B83:E83"/>
    <mergeCell ref="F83:U83"/>
    <mergeCell ref="V83:X83"/>
    <mergeCell ref="Y83:AA83"/>
    <mergeCell ref="AB83:AS83"/>
    <mergeCell ref="B86:E86"/>
    <mergeCell ref="F86:U86"/>
    <mergeCell ref="V86:X86"/>
    <mergeCell ref="Y86:AA86"/>
    <mergeCell ref="AB86:AS86"/>
    <mergeCell ref="B87:AS87"/>
    <mergeCell ref="D14:P15"/>
    <mergeCell ref="Q14:X15"/>
    <mergeCell ref="Y14:AB14"/>
    <mergeCell ref="D18:P19"/>
    <mergeCell ref="Q18:X19"/>
    <mergeCell ref="Y18:AB18"/>
    <mergeCell ref="Y19:AB19"/>
    <mergeCell ref="Y15:AB15"/>
    <mergeCell ref="B84:E84"/>
    <mergeCell ref="F84:U84"/>
    <mergeCell ref="V84:X84"/>
    <mergeCell ref="Y84:AA84"/>
    <mergeCell ref="AB84:AS84"/>
    <mergeCell ref="B85:E85"/>
    <mergeCell ref="F85:U85"/>
    <mergeCell ref="V85:X85"/>
    <mergeCell ref="Y85:AA85"/>
    <mergeCell ref="AB85:AS85"/>
    <mergeCell ref="B88:AS88"/>
    <mergeCell ref="C90:W90"/>
    <mergeCell ref="X90:AR90"/>
    <mergeCell ref="C91:I91"/>
    <mergeCell ref="J91:P91"/>
    <mergeCell ref="Q91:W91"/>
    <mergeCell ref="X91:AD91"/>
    <mergeCell ref="AE91:AK91"/>
    <mergeCell ref="AL91:AR91"/>
    <mergeCell ref="C92:I92"/>
    <mergeCell ref="J92:P92"/>
    <mergeCell ref="Q92:W92"/>
    <mergeCell ref="X92:AD92"/>
    <mergeCell ref="AE92:AK92"/>
    <mergeCell ref="AL92:AR92"/>
    <mergeCell ref="AJ8:AM11"/>
    <mergeCell ref="AN8:AS11"/>
    <mergeCell ref="Y31:AB31"/>
    <mergeCell ref="D30:P31"/>
    <mergeCell ref="Q30:X31"/>
    <mergeCell ref="Y30:AB30"/>
    <mergeCell ref="Y25:AB25"/>
    <mergeCell ref="D24:P25"/>
    <mergeCell ref="Q24:X25"/>
    <mergeCell ref="Y24:AB24"/>
    <mergeCell ref="Y23:AB23"/>
    <mergeCell ref="D22:P23"/>
    <mergeCell ref="Q22:X23"/>
    <mergeCell ref="Y22:AB22"/>
    <mergeCell ref="Y21:AB21"/>
    <mergeCell ref="D20:P21"/>
    <mergeCell ref="Q20:X21"/>
    <mergeCell ref="Y20:AB20"/>
  </mergeCells>
  <conditionalFormatting sqref="AF11">
    <cfRule type="expression" dxfId="1341" priority="10">
      <formula>$V11="y"</formula>
    </cfRule>
    <cfRule type="expression" dxfId="1340" priority="11">
      <formula>$T11="y"</formula>
    </cfRule>
  </conditionalFormatting>
  <conditionalFormatting sqref="AF7">
    <cfRule type="expression" dxfId="1339" priority="14">
      <formula>$V7="y"</formula>
    </cfRule>
    <cfRule type="expression" dxfId="1338" priority="15">
      <formula>$T7="y"</formula>
    </cfRule>
  </conditionalFormatting>
  <conditionalFormatting sqref="AF9">
    <cfRule type="expression" dxfId="1337" priority="12">
      <formula>$V9="y"</formula>
    </cfRule>
    <cfRule type="expression" dxfId="1336" priority="13">
      <formula>$T9="y"</formula>
    </cfRule>
  </conditionalFormatting>
  <conditionalFormatting sqref="Y14:AB15 Y18:AB25 Y30:AB31 Y36:AB79">
    <cfRule type="expression" dxfId="1335" priority="9">
      <formula>OR(ISNUMBER(SEARCH("Hold Point",Y14)),ISNUMBER(SEARCH("Witness Point",Y14)))</formula>
    </cfRule>
  </conditionalFormatting>
  <conditionalFormatting sqref="AK14:AN15 AK18:AN25 AK30:AN79">
    <cfRule type="expression" dxfId="1334" priority="8">
      <formula>OR(Y14="Check Item",Y14="Milestone")</formula>
    </cfRule>
  </conditionalFormatting>
  <conditionalFormatting sqref="Y16:AB17">
    <cfRule type="expression" dxfId="1333" priority="7">
      <formula>OR(ISNUMBER(SEARCH("Hold Point",Y16)),ISNUMBER(SEARCH("Witness Point",Y16)))</formula>
    </cfRule>
  </conditionalFormatting>
  <conditionalFormatting sqref="AK16:AN17">
    <cfRule type="expression" dxfId="1332" priority="6">
      <formula>OR(Y16="Check Item",Y16="Milestone")</formula>
    </cfRule>
  </conditionalFormatting>
  <conditionalFormatting sqref="Y26:AB27">
    <cfRule type="expression" dxfId="1331" priority="5">
      <formula>OR(ISNUMBER(SEARCH("Hold Point",Y26)),ISNUMBER(SEARCH("Witness Point",Y26)))</formula>
    </cfRule>
  </conditionalFormatting>
  <conditionalFormatting sqref="AK26:AN27">
    <cfRule type="expression" dxfId="1330" priority="4">
      <formula>OR(Y26="Check Item",Y26="Milestone")</formula>
    </cfRule>
  </conditionalFormatting>
  <conditionalFormatting sqref="Y28:AB29">
    <cfRule type="expression" dxfId="1329" priority="3">
      <formula>OR(ISNUMBER(SEARCH("Hold Point",Y28)),ISNUMBER(SEARCH("Witness Point",Y28)))</formula>
    </cfRule>
  </conditionalFormatting>
  <conditionalFormatting sqref="AK28:AN29">
    <cfRule type="expression" dxfId="1328" priority="2">
      <formula>OR(Y28="Check Item",Y28="Milestone")</formula>
    </cfRule>
  </conditionalFormatting>
  <conditionalFormatting sqref="Y32:AB35">
    <cfRule type="expression" dxfId="1327" priority="1">
      <formula>OR(ISNUMBER(SEARCH("Hold Point",Y32)),ISNUMBER(SEARCH("Witness Point",Y32)))</formula>
    </cfRule>
  </conditionalFormatting>
  <pageMargins left="0.62992125984251968" right="0.23622047244094488" top="0.82677165354330706" bottom="0.23622047244094488" header="0.31496062992125984" footer="0.31496062992125984"/>
  <pageSetup paperSize="9" scale="57" fitToHeight="0" orientation="portrait" horizontalDpi="300" verticalDpi="300"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pageSetUpPr fitToPage="1"/>
  </sheetPr>
  <dimension ref="A1:BR100"/>
  <sheetViews>
    <sheetView topLeftCell="A3" zoomScale="85" zoomScaleNormal="85" workbookViewId="0">
      <selection activeCell="AJ7" sqref="AJ7:AS7"/>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Unsuitable Material</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Unsuitable Material</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633" t="s">
        <v>1939</v>
      </c>
      <c r="AK4" s="634"/>
      <c r="AL4" s="634"/>
      <c r="AM4" s="634"/>
      <c r="AN4" s="634"/>
      <c r="AO4" s="634"/>
      <c r="AP4" s="634"/>
      <c r="AQ4" s="634"/>
      <c r="AR4" s="634"/>
      <c r="AS4" s="635"/>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str">
        <f>'Lot Register'!$M$13</f>
        <v>CN22189</v>
      </c>
      <c r="AG5" s="460"/>
      <c r="AH5" s="460"/>
      <c r="AI5" s="461"/>
      <c r="AJ5" s="636" t="s">
        <v>1704</v>
      </c>
      <c r="AK5" s="637"/>
      <c r="AL5" s="637"/>
      <c r="AM5" s="637"/>
      <c r="AN5" s="637"/>
      <c r="AO5" s="637"/>
      <c r="AP5" s="637"/>
      <c r="AQ5" s="637"/>
      <c r="AR5" s="637"/>
      <c r="AS5" s="638"/>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636" t="s">
        <v>2095</v>
      </c>
      <c r="AK6" s="637"/>
      <c r="AL6" s="637"/>
      <c r="AM6" s="637"/>
      <c r="AN6" s="637"/>
      <c r="AO6" s="637"/>
      <c r="AP6" s="637"/>
      <c r="AQ6" s="637"/>
      <c r="AR6" s="637"/>
      <c r="AS6" s="638"/>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Register'!$J$2), "", 'Lot Register'!$J$2)</f>
        <v>45343</v>
      </c>
      <c r="AG7" s="469"/>
      <c r="AH7" s="469"/>
      <c r="AI7" s="470"/>
      <c r="AJ7" s="636" t="s">
        <v>2441</v>
      </c>
      <c r="AK7" s="637"/>
      <c r="AL7" s="637"/>
      <c r="AM7" s="637"/>
      <c r="AN7" s="637"/>
      <c r="AO7" s="637"/>
      <c r="AP7" s="637"/>
      <c r="AQ7" s="637"/>
      <c r="AR7" s="637"/>
      <c r="AS7" s="638"/>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v>4.03</v>
      </c>
      <c r="AK8" s="574"/>
      <c r="AL8" s="574"/>
      <c r="AM8" s="574"/>
      <c r="AN8" s="566" t="s">
        <v>134</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Register'!$K$2), "", 'Lot Register'!$K$2)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f>IF(ISBLANK('Lot Register'!$I$2), "", 'Lot Register'!$I$2)</f>
        <v>0</v>
      </c>
      <c r="AE10" s="449"/>
      <c r="AF10" s="451" t="s">
        <v>30</v>
      </c>
      <c r="AG10" s="451"/>
      <c r="AH10" s="451"/>
      <c r="AI10" s="452"/>
      <c r="AJ10" s="573"/>
      <c r="AK10" s="574"/>
      <c r="AL10" s="574"/>
      <c r="AM10" s="574"/>
      <c r="AN10" s="566"/>
      <c r="AO10" s="566"/>
      <c r="AP10" s="566"/>
      <c r="AQ10" s="566"/>
      <c r="AR10" s="566"/>
      <c r="AS10" s="567"/>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Register'!$L$2), "", 'Lot Register'!$L$2)</f>
        <v>45343</v>
      </c>
      <c r="AG11" s="496"/>
      <c r="AH11" s="496"/>
      <c r="AI11" s="497"/>
      <c r="AJ11" s="575"/>
      <c r="AK11" s="576"/>
      <c r="AL11" s="576"/>
      <c r="AM11" s="576"/>
      <c r="AN11" s="381"/>
      <c r="AO11" s="381"/>
      <c r="AP11" s="381"/>
      <c r="AQ11" s="381"/>
      <c r="AR11" s="381"/>
      <c r="AS11" s="568"/>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c r="AH13" s="439"/>
      <c r="AI13" s="439"/>
      <c r="AJ13" s="439"/>
      <c r="AK13" s="439" t="s">
        <v>27</v>
      </c>
      <c r="AL13" s="439"/>
      <c r="AM13" s="439"/>
      <c r="AN13" s="439"/>
      <c r="AO13" s="571"/>
      <c r="AP13" s="571"/>
      <c r="AQ13" s="571"/>
      <c r="AR13" s="571"/>
      <c r="AS13" s="572"/>
      <c r="BE13"/>
    </row>
    <row r="14" spans="1:70">
      <c r="B14" s="553">
        <v>1</v>
      </c>
      <c r="C14" s="549"/>
      <c r="D14" s="507" t="s">
        <v>135</v>
      </c>
      <c r="E14" s="508"/>
      <c r="F14" s="508"/>
      <c r="G14" s="508"/>
      <c r="H14" s="508"/>
      <c r="I14" s="508"/>
      <c r="J14" s="508"/>
      <c r="K14" s="508"/>
      <c r="L14" s="508"/>
      <c r="M14" s="508"/>
      <c r="N14" s="508"/>
      <c r="O14" s="508"/>
      <c r="P14" s="509"/>
      <c r="Q14" s="597" t="s">
        <v>91</v>
      </c>
      <c r="R14" s="598"/>
      <c r="S14" s="598"/>
      <c r="T14" s="598"/>
      <c r="U14" s="598"/>
      <c r="V14" s="598"/>
      <c r="W14" s="598"/>
      <c r="X14" s="599"/>
      <c r="Y14" s="507" t="s">
        <v>136</v>
      </c>
      <c r="Z14" s="508"/>
      <c r="AA14" s="508"/>
      <c r="AB14" s="509"/>
      <c r="AC14" s="406"/>
      <c r="AD14" s="407"/>
      <c r="AE14" s="407"/>
      <c r="AF14" s="407"/>
      <c r="AG14" s="407"/>
      <c r="AH14" s="407"/>
      <c r="AI14" s="407"/>
      <c r="AJ14" s="408"/>
      <c r="AK14" s="507"/>
      <c r="AL14" s="508"/>
      <c r="AM14" s="508"/>
      <c r="AN14" s="509"/>
      <c r="AO14" s="475"/>
      <c r="AP14" s="593"/>
      <c r="AQ14" s="594"/>
      <c r="AR14" s="595"/>
      <c r="AS14" s="596"/>
      <c r="BE14"/>
    </row>
    <row r="15" spans="1:70" ht="34.5" customHeight="1">
      <c r="B15" s="592"/>
      <c r="C15" s="532"/>
      <c r="D15" s="412"/>
      <c r="E15" s="413"/>
      <c r="F15" s="413"/>
      <c r="G15" s="413"/>
      <c r="H15" s="413"/>
      <c r="I15" s="413"/>
      <c r="J15" s="413"/>
      <c r="K15" s="413"/>
      <c r="L15" s="413"/>
      <c r="M15" s="413"/>
      <c r="N15" s="413"/>
      <c r="O15" s="413"/>
      <c r="P15" s="414"/>
      <c r="Q15" s="600"/>
      <c r="R15" s="601"/>
      <c r="S15" s="601"/>
      <c r="T15" s="601"/>
      <c r="U15" s="601"/>
      <c r="V15" s="601"/>
      <c r="W15" s="601"/>
      <c r="X15" s="602"/>
      <c r="Y15" s="412" t="s">
        <v>1370</v>
      </c>
      <c r="Z15" s="413"/>
      <c r="AA15" s="413"/>
      <c r="AB15" s="414"/>
      <c r="AC15" s="412"/>
      <c r="AD15" s="413"/>
      <c r="AE15" s="413"/>
      <c r="AF15" s="413"/>
      <c r="AG15" s="413"/>
      <c r="AH15" s="413"/>
      <c r="AI15" s="413"/>
      <c r="AJ15" s="414"/>
      <c r="AK15" s="412"/>
      <c r="AL15" s="413"/>
      <c r="AM15" s="413"/>
      <c r="AN15" s="414"/>
      <c r="AO15" s="545"/>
      <c r="AP15" s="556"/>
      <c r="AQ15" s="587"/>
      <c r="AR15" s="589"/>
      <c r="AS15" s="591"/>
      <c r="BE15"/>
    </row>
    <row r="16" spans="1:70">
      <c r="B16" s="592">
        <v>2</v>
      </c>
      <c r="C16" s="532"/>
      <c r="D16" s="406" t="s">
        <v>1161</v>
      </c>
      <c r="E16" s="407"/>
      <c r="F16" s="407"/>
      <c r="G16" s="407"/>
      <c r="H16" s="407"/>
      <c r="I16" s="407"/>
      <c r="J16" s="407"/>
      <c r="K16" s="407"/>
      <c r="L16" s="407"/>
      <c r="M16" s="407"/>
      <c r="N16" s="407"/>
      <c r="O16" s="407"/>
      <c r="P16" s="408"/>
      <c r="Q16" s="603" t="s">
        <v>138</v>
      </c>
      <c r="R16" s="604"/>
      <c r="S16" s="604"/>
      <c r="T16" s="604"/>
      <c r="U16" s="604"/>
      <c r="V16" s="604"/>
      <c r="W16" s="604"/>
      <c r="X16" s="605"/>
      <c r="Y16" s="406" t="s">
        <v>24</v>
      </c>
      <c r="Z16" s="407"/>
      <c r="AA16" s="407"/>
      <c r="AB16" s="408"/>
      <c r="AC16" s="406"/>
      <c r="AD16" s="407"/>
      <c r="AE16" s="407"/>
      <c r="AF16" s="407"/>
      <c r="AG16" s="407"/>
      <c r="AH16" s="407"/>
      <c r="AI16" s="407"/>
      <c r="AJ16" s="408"/>
      <c r="AK16" s="406"/>
      <c r="AL16" s="407"/>
      <c r="AM16" s="407"/>
      <c r="AN16" s="408"/>
      <c r="AO16" s="542"/>
      <c r="AP16" s="554"/>
      <c r="AQ16" s="586"/>
      <c r="AR16" s="588"/>
      <c r="AS16" s="590"/>
      <c r="BE16"/>
    </row>
    <row r="17" spans="2:57" ht="31.5" customHeight="1">
      <c r="B17" s="592"/>
      <c r="C17" s="532"/>
      <c r="D17" s="412"/>
      <c r="E17" s="413"/>
      <c r="F17" s="413"/>
      <c r="G17" s="413"/>
      <c r="H17" s="413"/>
      <c r="I17" s="413"/>
      <c r="J17" s="413"/>
      <c r="K17" s="413"/>
      <c r="L17" s="413"/>
      <c r="M17" s="413"/>
      <c r="N17" s="413"/>
      <c r="O17" s="413"/>
      <c r="P17" s="414"/>
      <c r="Q17" s="600"/>
      <c r="R17" s="601"/>
      <c r="S17" s="601"/>
      <c r="T17" s="601"/>
      <c r="U17" s="601"/>
      <c r="V17" s="601"/>
      <c r="W17" s="601"/>
      <c r="X17" s="602"/>
      <c r="Y17" s="412" t="s">
        <v>137</v>
      </c>
      <c r="Z17" s="413"/>
      <c r="AA17" s="413"/>
      <c r="AB17" s="414"/>
      <c r="AC17" s="412"/>
      <c r="AD17" s="413"/>
      <c r="AE17" s="413"/>
      <c r="AF17" s="413"/>
      <c r="AG17" s="413"/>
      <c r="AH17" s="413"/>
      <c r="AI17" s="413"/>
      <c r="AJ17" s="414"/>
      <c r="AK17" s="412"/>
      <c r="AL17" s="413"/>
      <c r="AM17" s="413"/>
      <c r="AN17" s="414"/>
      <c r="AO17" s="545"/>
      <c r="AP17" s="556"/>
      <c r="AQ17" s="587"/>
      <c r="AR17" s="589"/>
      <c r="AS17" s="591"/>
      <c r="BE17"/>
    </row>
    <row r="18" spans="2:57">
      <c r="B18" s="592">
        <v>3</v>
      </c>
      <c r="C18" s="532"/>
      <c r="D18" s="406" t="s">
        <v>1371</v>
      </c>
      <c r="E18" s="407"/>
      <c r="F18" s="407"/>
      <c r="G18" s="407"/>
      <c r="H18" s="407"/>
      <c r="I18" s="407"/>
      <c r="J18" s="407"/>
      <c r="K18" s="407"/>
      <c r="L18" s="407"/>
      <c r="M18" s="407"/>
      <c r="N18" s="407"/>
      <c r="O18" s="407"/>
      <c r="P18" s="408"/>
      <c r="Q18" s="644" t="s">
        <v>139</v>
      </c>
      <c r="R18" s="645"/>
      <c r="S18" s="645"/>
      <c r="T18" s="645"/>
      <c r="U18" s="645"/>
      <c r="V18" s="645"/>
      <c r="W18" s="645"/>
      <c r="X18" s="646"/>
      <c r="Y18" s="406" t="s">
        <v>24</v>
      </c>
      <c r="Z18" s="407"/>
      <c r="AA18" s="407"/>
      <c r="AB18" s="408"/>
      <c r="AC18" s="406"/>
      <c r="AD18" s="407"/>
      <c r="AE18" s="407"/>
      <c r="AF18" s="407"/>
      <c r="AG18" s="407"/>
      <c r="AH18" s="407"/>
      <c r="AI18" s="407"/>
      <c r="AJ18" s="408"/>
      <c r="AK18" s="406"/>
      <c r="AL18" s="407"/>
      <c r="AM18" s="407"/>
      <c r="AN18" s="408"/>
      <c r="AO18" s="542"/>
      <c r="AP18" s="554"/>
      <c r="AQ18" s="586"/>
      <c r="AR18" s="588"/>
      <c r="AS18" s="590"/>
      <c r="BE18"/>
    </row>
    <row r="19" spans="2:57" ht="31.5" customHeight="1">
      <c r="B19" s="592"/>
      <c r="C19" s="532"/>
      <c r="D19" s="412"/>
      <c r="E19" s="413"/>
      <c r="F19" s="413"/>
      <c r="G19" s="413"/>
      <c r="H19" s="413"/>
      <c r="I19" s="413"/>
      <c r="J19" s="413"/>
      <c r="K19" s="413"/>
      <c r="L19" s="413"/>
      <c r="M19" s="413"/>
      <c r="N19" s="413"/>
      <c r="O19" s="413"/>
      <c r="P19" s="414"/>
      <c r="Q19" s="600"/>
      <c r="R19" s="601"/>
      <c r="S19" s="601"/>
      <c r="T19" s="601"/>
      <c r="U19" s="601"/>
      <c r="V19" s="601"/>
      <c r="W19" s="601"/>
      <c r="X19" s="602"/>
      <c r="Y19" s="412" t="s">
        <v>137</v>
      </c>
      <c r="Z19" s="413"/>
      <c r="AA19" s="413"/>
      <c r="AB19" s="414"/>
      <c r="AC19" s="412"/>
      <c r="AD19" s="413"/>
      <c r="AE19" s="413"/>
      <c r="AF19" s="413"/>
      <c r="AG19" s="413"/>
      <c r="AH19" s="413"/>
      <c r="AI19" s="413"/>
      <c r="AJ19" s="414"/>
      <c r="AK19" s="412"/>
      <c r="AL19" s="413"/>
      <c r="AM19" s="413"/>
      <c r="AN19" s="414"/>
      <c r="AO19" s="545"/>
      <c r="AP19" s="556"/>
      <c r="AQ19" s="587"/>
      <c r="AR19" s="589"/>
      <c r="AS19" s="591"/>
      <c r="BE19"/>
    </row>
    <row r="20" spans="2:57">
      <c r="B20" s="592">
        <v>4</v>
      </c>
      <c r="C20" s="532"/>
      <c r="D20" s="406" t="s">
        <v>1942</v>
      </c>
      <c r="E20" s="407"/>
      <c r="F20" s="407"/>
      <c r="G20" s="407"/>
      <c r="H20" s="407"/>
      <c r="I20" s="407"/>
      <c r="J20" s="407"/>
      <c r="K20" s="407"/>
      <c r="L20" s="407"/>
      <c r="M20" s="407"/>
      <c r="N20" s="407"/>
      <c r="O20" s="407"/>
      <c r="P20" s="408"/>
      <c r="Q20" s="603" t="s">
        <v>1268</v>
      </c>
      <c r="R20" s="604"/>
      <c r="S20" s="604"/>
      <c r="T20" s="604"/>
      <c r="U20" s="604"/>
      <c r="V20" s="604"/>
      <c r="W20" s="604"/>
      <c r="X20" s="605"/>
      <c r="Y20" s="409" t="s">
        <v>24</v>
      </c>
      <c r="Z20" s="410"/>
      <c r="AA20" s="410"/>
      <c r="AB20" s="411"/>
      <c r="AC20" s="406"/>
      <c r="AD20" s="407"/>
      <c r="AE20" s="407"/>
      <c r="AF20" s="407"/>
      <c r="AG20" s="407"/>
      <c r="AH20" s="407"/>
      <c r="AI20" s="407"/>
      <c r="AJ20" s="408"/>
      <c r="AK20" s="406"/>
      <c r="AL20" s="407"/>
      <c r="AM20" s="407"/>
      <c r="AN20" s="408"/>
      <c r="AO20" s="542"/>
      <c r="AP20" s="554"/>
      <c r="AQ20" s="586"/>
      <c r="AR20" s="588"/>
      <c r="AS20" s="590"/>
      <c r="BE20"/>
    </row>
    <row r="21" spans="2:57" ht="62.25" customHeight="1">
      <c r="B21" s="592"/>
      <c r="C21" s="532"/>
      <c r="D21" s="412"/>
      <c r="E21" s="413"/>
      <c r="F21" s="413"/>
      <c r="G21" s="413"/>
      <c r="H21" s="413"/>
      <c r="I21" s="413"/>
      <c r="J21" s="413"/>
      <c r="K21" s="413"/>
      <c r="L21" s="413"/>
      <c r="M21" s="413"/>
      <c r="N21" s="413"/>
      <c r="O21" s="413"/>
      <c r="P21" s="414"/>
      <c r="Q21" s="600"/>
      <c r="R21" s="601"/>
      <c r="S21" s="601"/>
      <c r="T21" s="601"/>
      <c r="U21" s="601"/>
      <c r="V21" s="601"/>
      <c r="W21" s="601"/>
      <c r="X21" s="602"/>
      <c r="Y21" s="412" t="s">
        <v>1941</v>
      </c>
      <c r="Z21" s="413"/>
      <c r="AA21" s="413"/>
      <c r="AB21" s="414"/>
      <c r="AC21" s="412"/>
      <c r="AD21" s="413"/>
      <c r="AE21" s="413"/>
      <c r="AF21" s="413"/>
      <c r="AG21" s="413"/>
      <c r="AH21" s="413"/>
      <c r="AI21" s="413"/>
      <c r="AJ21" s="414"/>
      <c r="AK21" s="412"/>
      <c r="AL21" s="413"/>
      <c r="AM21" s="413"/>
      <c r="AN21" s="414"/>
      <c r="AO21" s="545"/>
      <c r="AP21" s="556"/>
      <c r="AQ21" s="587"/>
      <c r="AR21" s="589"/>
      <c r="AS21" s="591"/>
      <c r="BE21"/>
    </row>
    <row r="22" spans="2:57">
      <c r="B22" s="592">
        <v>5</v>
      </c>
      <c r="C22" s="532"/>
      <c r="D22" s="406" t="s">
        <v>1943</v>
      </c>
      <c r="E22" s="407"/>
      <c r="F22" s="407"/>
      <c r="G22" s="407"/>
      <c r="H22" s="407"/>
      <c r="I22" s="407"/>
      <c r="J22" s="407"/>
      <c r="K22" s="407"/>
      <c r="L22" s="407"/>
      <c r="M22" s="407"/>
      <c r="N22" s="407"/>
      <c r="O22" s="407"/>
      <c r="P22" s="408"/>
      <c r="Q22" s="409" t="s">
        <v>1268</v>
      </c>
      <c r="R22" s="410"/>
      <c r="S22" s="410"/>
      <c r="T22" s="410"/>
      <c r="U22" s="410"/>
      <c r="V22" s="410"/>
      <c r="W22" s="410"/>
      <c r="X22" s="411"/>
      <c r="Y22" s="406" t="s">
        <v>24</v>
      </c>
      <c r="Z22" s="407"/>
      <c r="AA22" s="407"/>
      <c r="AB22" s="408"/>
      <c r="AC22" s="406"/>
      <c r="AD22" s="407"/>
      <c r="AE22" s="407"/>
      <c r="AF22" s="407"/>
      <c r="AG22" s="407"/>
      <c r="AH22" s="407"/>
      <c r="AI22" s="407"/>
      <c r="AJ22" s="408"/>
      <c r="AK22" s="406"/>
      <c r="AL22" s="407"/>
      <c r="AM22" s="407"/>
      <c r="AN22" s="408"/>
      <c r="AO22" s="542"/>
      <c r="AP22" s="554"/>
      <c r="AQ22" s="586"/>
      <c r="AR22" s="588"/>
      <c r="AS22" s="590"/>
      <c r="BE22"/>
    </row>
    <row r="23" spans="2:57" ht="45.75" customHeight="1" thickBot="1">
      <c r="B23" s="592"/>
      <c r="C23" s="532"/>
      <c r="D23" s="412"/>
      <c r="E23" s="413"/>
      <c r="F23" s="413"/>
      <c r="G23" s="413"/>
      <c r="H23" s="413"/>
      <c r="I23" s="413"/>
      <c r="J23" s="413"/>
      <c r="K23" s="413"/>
      <c r="L23" s="413"/>
      <c r="M23" s="413"/>
      <c r="N23" s="413"/>
      <c r="O23" s="413"/>
      <c r="P23" s="414"/>
      <c r="Q23" s="412"/>
      <c r="R23" s="413"/>
      <c r="S23" s="413"/>
      <c r="T23" s="413"/>
      <c r="U23" s="413"/>
      <c r="V23" s="413"/>
      <c r="W23" s="413"/>
      <c r="X23" s="414"/>
      <c r="Y23" s="412" t="s">
        <v>1941</v>
      </c>
      <c r="Z23" s="413"/>
      <c r="AA23" s="413"/>
      <c r="AB23" s="414"/>
      <c r="AC23" s="412"/>
      <c r="AD23" s="413"/>
      <c r="AE23" s="413"/>
      <c r="AF23" s="413"/>
      <c r="AG23" s="413"/>
      <c r="AH23" s="413"/>
      <c r="AI23" s="413"/>
      <c r="AJ23" s="414"/>
      <c r="AK23" s="412"/>
      <c r="AL23" s="413"/>
      <c r="AM23" s="413"/>
      <c r="AN23" s="414"/>
      <c r="AO23" s="545"/>
      <c r="AP23" s="556"/>
      <c r="AQ23" s="587"/>
      <c r="AR23" s="589"/>
      <c r="AS23" s="591"/>
      <c r="BE23"/>
    </row>
    <row r="24" spans="2:57" ht="22.5" hidden="1" customHeight="1">
      <c r="B24" s="592">
        <v>6</v>
      </c>
      <c r="C24" s="532"/>
      <c r="D24" s="406"/>
      <c r="E24" s="407"/>
      <c r="F24" s="407"/>
      <c r="G24" s="407"/>
      <c r="H24" s="407"/>
      <c r="I24" s="407"/>
      <c r="J24" s="407"/>
      <c r="K24" s="407"/>
      <c r="L24" s="407"/>
      <c r="M24" s="407"/>
      <c r="N24" s="407"/>
      <c r="O24" s="407"/>
      <c r="P24" s="408"/>
      <c r="Q24" s="409"/>
      <c r="R24" s="410"/>
      <c r="S24" s="410"/>
      <c r="T24" s="410"/>
      <c r="U24" s="410"/>
      <c r="V24" s="410"/>
      <c r="W24" s="410"/>
      <c r="X24" s="411"/>
      <c r="Y24" s="406"/>
      <c r="Z24" s="407"/>
      <c r="AA24" s="407"/>
      <c r="AB24" s="408"/>
      <c r="AC24" s="406"/>
      <c r="AD24" s="407"/>
      <c r="AE24" s="407"/>
      <c r="AF24" s="408"/>
      <c r="AG24" s="406"/>
      <c r="AH24" s="407"/>
      <c r="AI24" s="407"/>
      <c r="AJ24" s="408"/>
      <c r="AK24" s="406"/>
      <c r="AL24" s="407"/>
      <c r="AM24" s="407"/>
      <c r="AN24" s="408"/>
      <c r="AO24" s="542"/>
      <c r="AP24" s="554"/>
      <c r="AQ24" s="586"/>
      <c r="AR24" s="588"/>
      <c r="AS24" s="590"/>
      <c r="BE24"/>
    </row>
    <row r="25" spans="2:57" ht="31.5" hidden="1" customHeight="1">
      <c r="B25" s="592"/>
      <c r="C25" s="532"/>
      <c r="D25" s="412"/>
      <c r="E25" s="413"/>
      <c r="F25" s="413"/>
      <c r="G25" s="413"/>
      <c r="H25" s="413"/>
      <c r="I25" s="413"/>
      <c r="J25" s="413"/>
      <c r="K25" s="413"/>
      <c r="L25" s="413"/>
      <c r="M25" s="413"/>
      <c r="N25" s="413"/>
      <c r="O25" s="413"/>
      <c r="P25" s="414"/>
      <c r="Q25" s="412"/>
      <c r="R25" s="413"/>
      <c r="S25" s="413"/>
      <c r="T25" s="413"/>
      <c r="U25" s="413"/>
      <c r="V25" s="413"/>
      <c r="W25" s="413"/>
      <c r="X25" s="414"/>
      <c r="Y25" s="412"/>
      <c r="Z25" s="413"/>
      <c r="AA25" s="413"/>
      <c r="AB25" s="414"/>
      <c r="AC25" s="412"/>
      <c r="AD25" s="413"/>
      <c r="AE25" s="413"/>
      <c r="AF25" s="414"/>
      <c r="AG25" s="412"/>
      <c r="AH25" s="413"/>
      <c r="AI25" s="413"/>
      <c r="AJ25" s="414"/>
      <c r="AK25" s="412"/>
      <c r="AL25" s="413"/>
      <c r="AM25" s="413"/>
      <c r="AN25" s="414"/>
      <c r="AO25" s="545"/>
      <c r="AP25" s="556"/>
      <c r="AQ25" s="587"/>
      <c r="AR25" s="589"/>
      <c r="AS25" s="591"/>
      <c r="BE25"/>
    </row>
    <row r="26" spans="2:57" ht="22.5" hidden="1" customHeight="1">
      <c r="B26" s="592">
        <v>7</v>
      </c>
      <c r="C26" s="532"/>
      <c r="D26" s="406"/>
      <c r="E26" s="407"/>
      <c r="F26" s="407"/>
      <c r="G26" s="407"/>
      <c r="H26" s="407"/>
      <c r="I26" s="407"/>
      <c r="J26" s="407"/>
      <c r="K26" s="407"/>
      <c r="L26" s="407"/>
      <c r="M26" s="407"/>
      <c r="N26" s="407"/>
      <c r="O26" s="407"/>
      <c r="P26" s="408"/>
      <c r="Q26" s="409"/>
      <c r="R26" s="410"/>
      <c r="S26" s="410"/>
      <c r="T26" s="410"/>
      <c r="U26" s="410"/>
      <c r="V26" s="410"/>
      <c r="W26" s="410"/>
      <c r="X26" s="411"/>
      <c r="Y26" s="406"/>
      <c r="Z26" s="407"/>
      <c r="AA26" s="407"/>
      <c r="AB26" s="408"/>
      <c r="AC26" s="406"/>
      <c r="AD26" s="407"/>
      <c r="AE26" s="407"/>
      <c r="AF26" s="408"/>
      <c r="AG26" s="406"/>
      <c r="AH26" s="407"/>
      <c r="AI26" s="407"/>
      <c r="AJ26" s="408"/>
      <c r="AK26" s="406"/>
      <c r="AL26" s="407"/>
      <c r="AM26" s="407"/>
      <c r="AN26" s="408"/>
      <c r="AO26" s="542"/>
      <c r="AP26" s="554"/>
      <c r="AQ26" s="586"/>
      <c r="AR26" s="588"/>
      <c r="AS26" s="590"/>
      <c r="BE26"/>
    </row>
    <row r="27" spans="2:57" ht="31.5" hidden="1" customHeight="1">
      <c r="B27" s="592"/>
      <c r="C27" s="532"/>
      <c r="D27" s="412"/>
      <c r="E27" s="413"/>
      <c r="F27" s="413"/>
      <c r="G27" s="413"/>
      <c r="H27" s="413"/>
      <c r="I27" s="413"/>
      <c r="J27" s="413"/>
      <c r="K27" s="413"/>
      <c r="L27" s="413"/>
      <c r="M27" s="413"/>
      <c r="N27" s="413"/>
      <c r="O27" s="413"/>
      <c r="P27" s="414"/>
      <c r="Q27" s="412"/>
      <c r="R27" s="413"/>
      <c r="S27" s="413"/>
      <c r="T27" s="413"/>
      <c r="U27" s="413"/>
      <c r="V27" s="413"/>
      <c r="W27" s="413"/>
      <c r="X27" s="414"/>
      <c r="Y27" s="412"/>
      <c r="Z27" s="413"/>
      <c r="AA27" s="413"/>
      <c r="AB27" s="414"/>
      <c r="AC27" s="412"/>
      <c r="AD27" s="413"/>
      <c r="AE27" s="413"/>
      <c r="AF27" s="414"/>
      <c r="AG27" s="412"/>
      <c r="AH27" s="413"/>
      <c r="AI27" s="413"/>
      <c r="AJ27" s="414"/>
      <c r="AK27" s="412"/>
      <c r="AL27" s="413"/>
      <c r="AM27" s="413"/>
      <c r="AN27" s="414"/>
      <c r="AO27" s="545"/>
      <c r="AP27" s="556"/>
      <c r="AQ27" s="587"/>
      <c r="AR27" s="589"/>
      <c r="AS27" s="591"/>
      <c r="BE27"/>
    </row>
    <row r="28" spans="2:57" ht="22.5" hidden="1" customHeight="1">
      <c r="B28" s="592">
        <v>8</v>
      </c>
      <c r="C28" s="532"/>
      <c r="D28" s="406"/>
      <c r="E28" s="407"/>
      <c r="F28" s="407"/>
      <c r="G28" s="407"/>
      <c r="H28" s="407"/>
      <c r="I28" s="407"/>
      <c r="J28" s="407"/>
      <c r="K28" s="407"/>
      <c r="L28" s="407"/>
      <c r="M28" s="407"/>
      <c r="N28" s="407"/>
      <c r="O28" s="407"/>
      <c r="P28" s="408"/>
      <c r="Q28" s="409"/>
      <c r="R28" s="410"/>
      <c r="S28" s="410"/>
      <c r="T28" s="410"/>
      <c r="U28" s="410"/>
      <c r="V28" s="410"/>
      <c r="W28" s="410"/>
      <c r="X28" s="411"/>
      <c r="Y28" s="406"/>
      <c r="Z28" s="407"/>
      <c r="AA28" s="407"/>
      <c r="AB28" s="408"/>
      <c r="AC28" s="406"/>
      <c r="AD28" s="407"/>
      <c r="AE28" s="407"/>
      <c r="AF28" s="408"/>
      <c r="AG28" s="406"/>
      <c r="AH28" s="407"/>
      <c r="AI28" s="407"/>
      <c r="AJ28" s="408"/>
      <c r="AK28" s="406"/>
      <c r="AL28" s="407"/>
      <c r="AM28" s="407"/>
      <c r="AN28" s="408"/>
      <c r="AO28" s="542"/>
      <c r="AP28" s="554"/>
      <c r="AQ28" s="586"/>
      <c r="AR28" s="588"/>
      <c r="AS28" s="590"/>
      <c r="BE28"/>
    </row>
    <row r="29" spans="2:57" ht="31.5" hidden="1" customHeight="1">
      <c r="B29" s="592"/>
      <c r="C29" s="532"/>
      <c r="D29" s="412"/>
      <c r="E29" s="413"/>
      <c r="F29" s="413"/>
      <c r="G29" s="413"/>
      <c r="H29" s="413"/>
      <c r="I29" s="413"/>
      <c r="J29" s="413"/>
      <c r="K29" s="413"/>
      <c r="L29" s="413"/>
      <c r="M29" s="413"/>
      <c r="N29" s="413"/>
      <c r="O29" s="413"/>
      <c r="P29" s="414"/>
      <c r="Q29" s="412"/>
      <c r="R29" s="413"/>
      <c r="S29" s="413"/>
      <c r="T29" s="413"/>
      <c r="U29" s="413"/>
      <c r="V29" s="413"/>
      <c r="W29" s="413"/>
      <c r="X29" s="414"/>
      <c r="Y29" s="412"/>
      <c r="Z29" s="413"/>
      <c r="AA29" s="413"/>
      <c r="AB29" s="414"/>
      <c r="AC29" s="412"/>
      <c r="AD29" s="413"/>
      <c r="AE29" s="413"/>
      <c r="AF29" s="414"/>
      <c r="AG29" s="412"/>
      <c r="AH29" s="413"/>
      <c r="AI29" s="413"/>
      <c r="AJ29" s="414"/>
      <c r="AK29" s="412"/>
      <c r="AL29" s="413"/>
      <c r="AM29" s="413"/>
      <c r="AN29" s="414"/>
      <c r="AO29" s="545"/>
      <c r="AP29" s="556"/>
      <c r="AQ29" s="587"/>
      <c r="AR29" s="589"/>
      <c r="AS29" s="591"/>
      <c r="BE29"/>
    </row>
    <row r="30" spans="2:57" ht="22.5" hidden="1" customHeight="1">
      <c r="B30" s="592">
        <v>9</v>
      </c>
      <c r="C30" s="532"/>
      <c r="D30" s="406"/>
      <c r="E30" s="407"/>
      <c r="F30" s="407"/>
      <c r="G30" s="407"/>
      <c r="H30" s="407"/>
      <c r="I30" s="407"/>
      <c r="J30" s="407"/>
      <c r="K30" s="407"/>
      <c r="L30" s="407"/>
      <c r="M30" s="407"/>
      <c r="N30" s="407"/>
      <c r="O30" s="407"/>
      <c r="P30" s="408"/>
      <c r="Q30" s="409"/>
      <c r="R30" s="410"/>
      <c r="S30" s="410"/>
      <c r="T30" s="410"/>
      <c r="U30" s="410"/>
      <c r="V30" s="410"/>
      <c r="W30" s="410"/>
      <c r="X30" s="411"/>
      <c r="Y30" s="406"/>
      <c r="Z30" s="407"/>
      <c r="AA30" s="407"/>
      <c r="AB30" s="408"/>
      <c r="AC30" s="406"/>
      <c r="AD30" s="407"/>
      <c r="AE30" s="407"/>
      <c r="AF30" s="408"/>
      <c r="AG30" s="406"/>
      <c r="AH30" s="407"/>
      <c r="AI30" s="407"/>
      <c r="AJ30" s="408"/>
      <c r="AK30" s="406"/>
      <c r="AL30" s="407"/>
      <c r="AM30" s="407"/>
      <c r="AN30" s="408"/>
      <c r="AO30" s="542"/>
      <c r="AP30" s="554"/>
      <c r="AQ30" s="586"/>
      <c r="AR30" s="588"/>
      <c r="AS30" s="590"/>
      <c r="BE30"/>
    </row>
    <row r="31" spans="2:57" ht="31.5" hidden="1" customHeight="1">
      <c r="B31" s="592"/>
      <c r="C31" s="532"/>
      <c r="D31" s="412"/>
      <c r="E31" s="413"/>
      <c r="F31" s="413"/>
      <c r="G31" s="413"/>
      <c r="H31" s="413"/>
      <c r="I31" s="413"/>
      <c r="J31" s="413"/>
      <c r="K31" s="413"/>
      <c r="L31" s="413"/>
      <c r="M31" s="413"/>
      <c r="N31" s="413"/>
      <c r="O31" s="413"/>
      <c r="P31" s="414"/>
      <c r="Q31" s="412"/>
      <c r="R31" s="413"/>
      <c r="S31" s="413"/>
      <c r="T31" s="413"/>
      <c r="U31" s="413"/>
      <c r="V31" s="413"/>
      <c r="W31" s="413"/>
      <c r="X31" s="414"/>
      <c r="Y31" s="412"/>
      <c r="Z31" s="413"/>
      <c r="AA31" s="413"/>
      <c r="AB31" s="414"/>
      <c r="AC31" s="412"/>
      <c r="AD31" s="413"/>
      <c r="AE31" s="413"/>
      <c r="AF31" s="414"/>
      <c r="AG31" s="412"/>
      <c r="AH31" s="413"/>
      <c r="AI31" s="413"/>
      <c r="AJ31" s="414"/>
      <c r="AK31" s="412"/>
      <c r="AL31" s="413"/>
      <c r="AM31" s="413"/>
      <c r="AN31" s="414"/>
      <c r="AO31" s="545"/>
      <c r="AP31" s="556"/>
      <c r="AQ31" s="587"/>
      <c r="AR31" s="589"/>
      <c r="AS31" s="591"/>
      <c r="BE31"/>
    </row>
    <row r="32" spans="2:57" ht="22.5" hidden="1" customHeight="1">
      <c r="B32" s="592">
        <v>10</v>
      </c>
      <c r="C32" s="532"/>
      <c r="D32" s="406"/>
      <c r="E32" s="407"/>
      <c r="F32" s="407"/>
      <c r="G32" s="407"/>
      <c r="H32" s="407"/>
      <c r="I32" s="407"/>
      <c r="J32" s="407"/>
      <c r="K32" s="407"/>
      <c r="L32" s="407"/>
      <c r="M32" s="407"/>
      <c r="N32" s="407"/>
      <c r="O32" s="407"/>
      <c r="P32" s="408"/>
      <c r="Q32" s="409"/>
      <c r="R32" s="410"/>
      <c r="S32" s="410"/>
      <c r="T32" s="410"/>
      <c r="U32" s="410"/>
      <c r="V32" s="410"/>
      <c r="W32" s="410"/>
      <c r="X32" s="411"/>
      <c r="Y32" s="406"/>
      <c r="Z32" s="407"/>
      <c r="AA32" s="407"/>
      <c r="AB32" s="408"/>
      <c r="AC32" s="406"/>
      <c r="AD32" s="407"/>
      <c r="AE32" s="407"/>
      <c r="AF32" s="408"/>
      <c r="AG32" s="406"/>
      <c r="AH32" s="407"/>
      <c r="AI32" s="407"/>
      <c r="AJ32" s="408"/>
      <c r="AK32" s="406"/>
      <c r="AL32" s="407"/>
      <c r="AM32" s="407"/>
      <c r="AN32" s="408"/>
      <c r="AO32" s="542"/>
      <c r="AP32" s="554"/>
      <c r="AQ32" s="586"/>
      <c r="AR32" s="588"/>
      <c r="AS32" s="590"/>
      <c r="BE32"/>
    </row>
    <row r="33" spans="2:57" ht="31.5" hidden="1" customHeight="1">
      <c r="B33" s="592"/>
      <c r="C33" s="532"/>
      <c r="D33" s="412"/>
      <c r="E33" s="413"/>
      <c r="F33" s="413"/>
      <c r="G33" s="413"/>
      <c r="H33" s="413"/>
      <c r="I33" s="413"/>
      <c r="J33" s="413"/>
      <c r="K33" s="413"/>
      <c r="L33" s="413"/>
      <c r="M33" s="413"/>
      <c r="N33" s="413"/>
      <c r="O33" s="413"/>
      <c r="P33" s="414"/>
      <c r="Q33" s="412"/>
      <c r="R33" s="413"/>
      <c r="S33" s="413"/>
      <c r="T33" s="413"/>
      <c r="U33" s="413"/>
      <c r="V33" s="413"/>
      <c r="W33" s="413"/>
      <c r="X33" s="414"/>
      <c r="Y33" s="412"/>
      <c r="Z33" s="413"/>
      <c r="AA33" s="413"/>
      <c r="AB33" s="414"/>
      <c r="AC33" s="412"/>
      <c r="AD33" s="413"/>
      <c r="AE33" s="413"/>
      <c r="AF33" s="414"/>
      <c r="AG33" s="412"/>
      <c r="AH33" s="413"/>
      <c r="AI33" s="413"/>
      <c r="AJ33" s="414"/>
      <c r="AK33" s="412"/>
      <c r="AL33" s="413"/>
      <c r="AM33" s="413"/>
      <c r="AN33" s="414"/>
      <c r="AO33" s="545"/>
      <c r="AP33" s="556"/>
      <c r="AQ33" s="587"/>
      <c r="AR33" s="589"/>
      <c r="AS33" s="591"/>
      <c r="BE33"/>
    </row>
    <row r="34" spans="2:57" ht="22.5" hidden="1" customHeight="1">
      <c r="B34" s="592">
        <v>11</v>
      </c>
      <c r="C34" s="532"/>
      <c r="D34" s="406"/>
      <c r="E34" s="407"/>
      <c r="F34" s="407"/>
      <c r="G34" s="407"/>
      <c r="H34" s="407"/>
      <c r="I34" s="407"/>
      <c r="J34" s="407"/>
      <c r="K34" s="407"/>
      <c r="L34" s="407"/>
      <c r="M34" s="407"/>
      <c r="N34" s="407"/>
      <c r="O34" s="407"/>
      <c r="P34" s="408"/>
      <c r="Q34" s="409"/>
      <c r="R34" s="410"/>
      <c r="S34" s="410"/>
      <c r="T34" s="410"/>
      <c r="U34" s="410"/>
      <c r="V34" s="410"/>
      <c r="W34" s="410"/>
      <c r="X34" s="411"/>
      <c r="Y34" s="406"/>
      <c r="Z34" s="407"/>
      <c r="AA34" s="407"/>
      <c r="AB34" s="408"/>
      <c r="AC34" s="406"/>
      <c r="AD34" s="407"/>
      <c r="AE34" s="407"/>
      <c r="AF34" s="408"/>
      <c r="AG34" s="406"/>
      <c r="AH34" s="407"/>
      <c r="AI34" s="407"/>
      <c r="AJ34" s="408"/>
      <c r="AK34" s="406"/>
      <c r="AL34" s="407"/>
      <c r="AM34" s="407"/>
      <c r="AN34" s="408"/>
      <c r="AO34" s="542"/>
      <c r="AP34" s="554"/>
      <c r="AQ34" s="586"/>
      <c r="AR34" s="588"/>
      <c r="AS34" s="590"/>
      <c r="BE34"/>
    </row>
    <row r="35" spans="2:57" ht="31.5" hidden="1"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c r="Z35" s="413"/>
      <c r="AA35" s="413"/>
      <c r="AB35" s="414"/>
      <c r="AC35" s="412"/>
      <c r="AD35" s="413"/>
      <c r="AE35" s="413"/>
      <c r="AF35" s="414"/>
      <c r="AG35" s="412"/>
      <c r="AH35" s="413"/>
      <c r="AI35" s="413"/>
      <c r="AJ35" s="414"/>
      <c r="AK35" s="412"/>
      <c r="AL35" s="413"/>
      <c r="AM35" s="413"/>
      <c r="AN35" s="414"/>
      <c r="AO35" s="545"/>
      <c r="AP35" s="556"/>
      <c r="AQ35" s="587"/>
      <c r="AR35" s="589"/>
      <c r="AS35" s="591"/>
      <c r="BE35"/>
    </row>
    <row r="36" spans="2:57" ht="22.5" hidden="1" customHeight="1">
      <c r="B36" s="592">
        <v>12</v>
      </c>
      <c r="C36" s="532"/>
      <c r="D36" s="406"/>
      <c r="E36" s="407"/>
      <c r="F36" s="407"/>
      <c r="G36" s="407"/>
      <c r="H36" s="407"/>
      <c r="I36" s="407"/>
      <c r="J36" s="407"/>
      <c r="K36" s="407"/>
      <c r="L36" s="407"/>
      <c r="M36" s="407"/>
      <c r="N36" s="407"/>
      <c r="O36" s="407"/>
      <c r="P36" s="408"/>
      <c r="Q36" s="409"/>
      <c r="R36" s="410"/>
      <c r="S36" s="410"/>
      <c r="T36" s="410"/>
      <c r="U36" s="410"/>
      <c r="V36" s="410"/>
      <c r="W36" s="410"/>
      <c r="X36" s="411"/>
      <c r="Y36" s="406"/>
      <c r="Z36" s="407"/>
      <c r="AA36" s="407"/>
      <c r="AB36" s="408"/>
      <c r="AC36" s="406"/>
      <c r="AD36" s="407"/>
      <c r="AE36" s="407"/>
      <c r="AF36" s="408"/>
      <c r="AG36" s="406"/>
      <c r="AH36" s="407"/>
      <c r="AI36" s="407"/>
      <c r="AJ36" s="408"/>
      <c r="AK36" s="406"/>
      <c r="AL36" s="407"/>
      <c r="AM36" s="407"/>
      <c r="AN36" s="408"/>
      <c r="AO36" s="542"/>
      <c r="AP36" s="554"/>
      <c r="AQ36" s="586"/>
      <c r="AR36" s="588"/>
      <c r="AS36" s="590"/>
      <c r="BE36"/>
    </row>
    <row r="37" spans="2:57" ht="31.5" hidden="1"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c r="Z37" s="413"/>
      <c r="AA37" s="413"/>
      <c r="AB37" s="414"/>
      <c r="AC37" s="412"/>
      <c r="AD37" s="413"/>
      <c r="AE37" s="413"/>
      <c r="AF37" s="414"/>
      <c r="AG37" s="412"/>
      <c r="AH37" s="413"/>
      <c r="AI37" s="413"/>
      <c r="AJ37" s="414"/>
      <c r="AK37" s="412"/>
      <c r="AL37" s="413"/>
      <c r="AM37" s="413"/>
      <c r="AN37" s="414"/>
      <c r="AO37" s="545"/>
      <c r="AP37" s="556"/>
      <c r="AQ37" s="587"/>
      <c r="AR37" s="589"/>
      <c r="AS37" s="591"/>
      <c r="BE37"/>
    </row>
    <row r="38" spans="2:57" ht="22.5" hidden="1" customHeight="1">
      <c r="B38" s="592">
        <v>13</v>
      </c>
      <c r="C38" s="532"/>
      <c r="D38" s="406"/>
      <c r="E38" s="407"/>
      <c r="F38" s="407"/>
      <c r="G38" s="407"/>
      <c r="H38" s="407"/>
      <c r="I38" s="407"/>
      <c r="J38" s="407"/>
      <c r="K38" s="407"/>
      <c r="L38" s="407"/>
      <c r="M38" s="407"/>
      <c r="N38" s="407"/>
      <c r="O38" s="407"/>
      <c r="P38" s="408"/>
      <c r="Q38" s="409"/>
      <c r="R38" s="410"/>
      <c r="S38" s="410"/>
      <c r="T38" s="410"/>
      <c r="U38" s="410"/>
      <c r="V38" s="410"/>
      <c r="W38" s="410"/>
      <c r="X38" s="411"/>
      <c r="Y38" s="406"/>
      <c r="Z38" s="407"/>
      <c r="AA38" s="407"/>
      <c r="AB38" s="408"/>
      <c r="AC38" s="406"/>
      <c r="AD38" s="407"/>
      <c r="AE38" s="407"/>
      <c r="AF38" s="408"/>
      <c r="AG38" s="406"/>
      <c r="AH38" s="407"/>
      <c r="AI38" s="407"/>
      <c r="AJ38" s="408"/>
      <c r="AK38" s="406"/>
      <c r="AL38" s="407"/>
      <c r="AM38" s="407"/>
      <c r="AN38" s="408"/>
      <c r="AO38" s="542"/>
      <c r="AP38" s="554"/>
      <c r="AQ38" s="586"/>
      <c r="AR38" s="588"/>
      <c r="AS38" s="590"/>
      <c r="BE38"/>
    </row>
    <row r="39" spans="2:57" ht="31.5" hidden="1"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c r="Z39" s="413"/>
      <c r="AA39" s="413"/>
      <c r="AB39" s="414"/>
      <c r="AC39" s="412"/>
      <c r="AD39" s="413"/>
      <c r="AE39" s="413"/>
      <c r="AF39" s="414"/>
      <c r="AG39" s="412"/>
      <c r="AH39" s="413"/>
      <c r="AI39" s="413"/>
      <c r="AJ39" s="414"/>
      <c r="AK39" s="412"/>
      <c r="AL39" s="413"/>
      <c r="AM39" s="413"/>
      <c r="AN39" s="414"/>
      <c r="AO39" s="545"/>
      <c r="AP39" s="556"/>
      <c r="AQ39" s="587"/>
      <c r="AR39" s="589"/>
      <c r="AS39" s="591"/>
      <c r="BE39"/>
    </row>
    <row r="40" spans="2:57" ht="22.5" hidden="1" customHeight="1">
      <c r="B40" s="592">
        <v>14</v>
      </c>
      <c r="C40" s="532"/>
      <c r="D40" s="406"/>
      <c r="E40" s="407"/>
      <c r="F40" s="407"/>
      <c r="G40" s="407"/>
      <c r="H40" s="407"/>
      <c r="I40" s="407"/>
      <c r="J40" s="407"/>
      <c r="K40" s="407"/>
      <c r="L40" s="407"/>
      <c r="M40" s="407"/>
      <c r="N40" s="407"/>
      <c r="O40" s="407"/>
      <c r="P40" s="408"/>
      <c r="Q40" s="409"/>
      <c r="R40" s="410"/>
      <c r="S40" s="410"/>
      <c r="T40" s="410"/>
      <c r="U40" s="410"/>
      <c r="V40" s="410"/>
      <c r="W40" s="410"/>
      <c r="X40" s="411"/>
      <c r="Y40" s="406"/>
      <c r="Z40" s="407"/>
      <c r="AA40" s="407"/>
      <c r="AB40" s="408"/>
      <c r="AC40" s="406"/>
      <c r="AD40" s="407"/>
      <c r="AE40" s="407"/>
      <c r="AF40" s="408"/>
      <c r="AG40" s="406"/>
      <c r="AH40" s="407"/>
      <c r="AI40" s="407"/>
      <c r="AJ40" s="408"/>
      <c r="AK40" s="406"/>
      <c r="AL40" s="407"/>
      <c r="AM40" s="407"/>
      <c r="AN40" s="408"/>
      <c r="AO40" s="542"/>
      <c r="AP40" s="554"/>
      <c r="AQ40" s="586"/>
      <c r="AR40" s="588"/>
      <c r="AS40" s="590"/>
      <c r="BE40"/>
    </row>
    <row r="41" spans="2:57" ht="31.5" hidden="1"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c r="Z41" s="413"/>
      <c r="AA41" s="413"/>
      <c r="AB41" s="414"/>
      <c r="AC41" s="412"/>
      <c r="AD41" s="413"/>
      <c r="AE41" s="413"/>
      <c r="AF41" s="414"/>
      <c r="AG41" s="412"/>
      <c r="AH41" s="413"/>
      <c r="AI41" s="413"/>
      <c r="AJ41" s="414"/>
      <c r="AK41" s="412"/>
      <c r="AL41" s="413"/>
      <c r="AM41" s="413"/>
      <c r="AN41" s="414"/>
      <c r="AO41" s="545"/>
      <c r="AP41" s="556"/>
      <c r="AQ41" s="587"/>
      <c r="AR41" s="589"/>
      <c r="AS41" s="591"/>
      <c r="BE41"/>
    </row>
    <row r="42" spans="2:57" ht="22.5" hidden="1" customHeight="1">
      <c r="B42" s="592">
        <v>15</v>
      </c>
      <c r="C42" s="532"/>
      <c r="D42" s="406"/>
      <c r="E42" s="407"/>
      <c r="F42" s="407"/>
      <c r="G42" s="407"/>
      <c r="H42" s="407"/>
      <c r="I42" s="407"/>
      <c r="J42" s="407"/>
      <c r="K42" s="407"/>
      <c r="L42" s="407"/>
      <c r="M42" s="407"/>
      <c r="N42" s="407"/>
      <c r="O42" s="407"/>
      <c r="P42" s="408"/>
      <c r="Q42" s="409"/>
      <c r="R42" s="410"/>
      <c r="S42" s="410"/>
      <c r="T42" s="410"/>
      <c r="U42" s="410"/>
      <c r="V42" s="410"/>
      <c r="W42" s="410"/>
      <c r="X42" s="411"/>
      <c r="Y42" s="406"/>
      <c r="Z42" s="407"/>
      <c r="AA42" s="407"/>
      <c r="AB42" s="408"/>
      <c r="AC42" s="406"/>
      <c r="AD42" s="407"/>
      <c r="AE42" s="407"/>
      <c r="AF42" s="408"/>
      <c r="AG42" s="406"/>
      <c r="AH42" s="407"/>
      <c r="AI42" s="407"/>
      <c r="AJ42" s="408"/>
      <c r="AK42" s="406"/>
      <c r="AL42" s="407"/>
      <c r="AM42" s="407"/>
      <c r="AN42" s="408"/>
      <c r="AO42" s="542"/>
      <c r="AP42" s="554"/>
      <c r="AQ42" s="586"/>
      <c r="AR42" s="588"/>
      <c r="AS42" s="590"/>
      <c r="BE42"/>
    </row>
    <row r="43" spans="2:57" ht="31.5" hidden="1"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c r="Z43" s="413"/>
      <c r="AA43" s="413"/>
      <c r="AB43" s="414"/>
      <c r="AC43" s="412"/>
      <c r="AD43" s="413"/>
      <c r="AE43" s="413"/>
      <c r="AF43" s="414"/>
      <c r="AG43" s="412"/>
      <c r="AH43" s="413"/>
      <c r="AI43" s="413"/>
      <c r="AJ43" s="414"/>
      <c r="AK43" s="412"/>
      <c r="AL43" s="413"/>
      <c r="AM43" s="413"/>
      <c r="AN43" s="414"/>
      <c r="AO43" s="545"/>
      <c r="AP43" s="556"/>
      <c r="AQ43" s="587"/>
      <c r="AR43" s="589"/>
      <c r="AS43" s="591"/>
      <c r="BE43"/>
    </row>
    <row r="44" spans="2:57" ht="22.5" hidden="1" customHeight="1">
      <c r="B44" s="592">
        <v>16</v>
      </c>
      <c r="C44" s="532"/>
      <c r="D44" s="406"/>
      <c r="E44" s="407"/>
      <c r="F44" s="407"/>
      <c r="G44" s="407"/>
      <c r="H44" s="407"/>
      <c r="I44" s="407"/>
      <c r="J44" s="407"/>
      <c r="K44" s="407"/>
      <c r="L44" s="407"/>
      <c r="M44" s="407"/>
      <c r="N44" s="407"/>
      <c r="O44" s="407"/>
      <c r="P44" s="408"/>
      <c r="Q44" s="409"/>
      <c r="R44" s="410"/>
      <c r="S44" s="410"/>
      <c r="T44" s="410"/>
      <c r="U44" s="410"/>
      <c r="V44" s="410"/>
      <c r="W44" s="410"/>
      <c r="X44" s="411"/>
      <c r="Y44" s="406"/>
      <c r="Z44" s="407"/>
      <c r="AA44" s="407"/>
      <c r="AB44" s="408"/>
      <c r="AC44" s="406"/>
      <c r="AD44" s="407"/>
      <c r="AE44" s="407"/>
      <c r="AF44" s="408"/>
      <c r="AG44" s="406"/>
      <c r="AH44" s="407"/>
      <c r="AI44" s="407"/>
      <c r="AJ44" s="408"/>
      <c r="AK44" s="406"/>
      <c r="AL44" s="407"/>
      <c r="AM44" s="407"/>
      <c r="AN44" s="408"/>
      <c r="AO44" s="542"/>
      <c r="AP44" s="554"/>
      <c r="AQ44" s="586"/>
      <c r="AR44" s="588"/>
      <c r="AS44" s="590"/>
      <c r="BE44"/>
    </row>
    <row r="45" spans="2:57" ht="31.5" hidden="1"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c r="Z45" s="413"/>
      <c r="AA45" s="413"/>
      <c r="AB45" s="414"/>
      <c r="AC45" s="412"/>
      <c r="AD45" s="413"/>
      <c r="AE45" s="413"/>
      <c r="AF45" s="414"/>
      <c r="AG45" s="412"/>
      <c r="AH45" s="413"/>
      <c r="AI45" s="413"/>
      <c r="AJ45" s="414"/>
      <c r="AK45" s="412"/>
      <c r="AL45" s="413"/>
      <c r="AM45" s="413"/>
      <c r="AN45" s="414"/>
      <c r="AO45" s="545"/>
      <c r="AP45" s="556"/>
      <c r="AQ45" s="587"/>
      <c r="AR45" s="589"/>
      <c r="AS45" s="591"/>
      <c r="BE45"/>
    </row>
    <row r="46" spans="2:57" ht="22.5" hidden="1" customHeight="1">
      <c r="B46" s="592">
        <v>17</v>
      </c>
      <c r="C46" s="532"/>
      <c r="D46" s="406"/>
      <c r="E46" s="407"/>
      <c r="F46" s="407"/>
      <c r="G46" s="407"/>
      <c r="H46" s="407"/>
      <c r="I46" s="407"/>
      <c r="J46" s="407"/>
      <c r="K46" s="407"/>
      <c r="L46" s="407"/>
      <c r="M46" s="407"/>
      <c r="N46" s="407"/>
      <c r="O46" s="407"/>
      <c r="P46" s="408"/>
      <c r="Q46" s="409"/>
      <c r="R46" s="410"/>
      <c r="S46" s="410"/>
      <c r="T46" s="410"/>
      <c r="U46" s="410"/>
      <c r="V46" s="410"/>
      <c r="W46" s="410"/>
      <c r="X46" s="411"/>
      <c r="Y46" s="406"/>
      <c r="Z46" s="407"/>
      <c r="AA46" s="407"/>
      <c r="AB46" s="408"/>
      <c r="AC46" s="406"/>
      <c r="AD46" s="407"/>
      <c r="AE46" s="407"/>
      <c r="AF46" s="408"/>
      <c r="AG46" s="406"/>
      <c r="AH46" s="407"/>
      <c r="AI46" s="407"/>
      <c r="AJ46" s="408"/>
      <c r="AK46" s="406"/>
      <c r="AL46" s="407"/>
      <c r="AM46" s="407"/>
      <c r="AN46" s="408"/>
      <c r="AO46" s="542"/>
      <c r="AP46" s="554"/>
      <c r="AQ46" s="586"/>
      <c r="AR46" s="588"/>
      <c r="AS46" s="590"/>
      <c r="BE46"/>
    </row>
    <row r="47" spans="2:57" ht="31.5" hidden="1"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c r="Z47" s="413"/>
      <c r="AA47" s="413"/>
      <c r="AB47" s="414"/>
      <c r="AC47" s="412"/>
      <c r="AD47" s="413"/>
      <c r="AE47" s="413"/>
      <c r="AF47" s="414"/>
      <c r="AG47" s="412"/>
      <c r="AH47" s="413"/>
      <c r="AI47" s="413"/>
      <c r="AJ47" s="414"/>
      <c r="AK47" s="412"/>
      <c r="AL47" s="413"/>
      <c r="AM47" s="413"/>
      <c r="AN47" s="414"/>
      <c r="AO47" s="545"/>
      <c r="AP47" s="556"/>
      <c r="AQ47" s="587"/>
      <c r="AR47" s="589"/>
      <c r="AS47" s="591"/>
      <c r="BE47"/>
    </row>
    <row r="48" spans="2:57" ht="22.5" hidden="1" customHeight="1">
      <c r="B48" s="592">
        <v>18</v>
      </c>
      <c r="C48" s="532"/>
      <c r="D48" s="406"/>
      <c r="E48" s="407"/>
      <c r="F48" s="407"/>
      <c r="G48" s="407"/>
      <c r="H48" s="407"/>
      <c r="I48" s="407"/>
      <c r="J48" s="407"/>
      <c r="K48" s="407"/>
      <c r="L48" s="407"/>
      <c r="M48" s="407"/>
      <c r="N48" s="407"/>
      <c r="O48" s="407"/>
      <c r="P48" s="408"/>
      <c r="Q48" s="409"/>
      <c r="R48" s="410"/>
      <c r="S48" s="410"/>
      <c r="T48" s="410"/>
      <c r="U48" s="410"/>
      <c r="V48" s="410"/>
      <c r="W48" s="410"/>
      <c r="X48" s="411"/>
      <c r="Y48" s="406"/>
      <c r="Z48" s="407"/>
      <c r="AA48" s="407"/>
      <c r="AB48" s="408"/>
      <c r="AC48" s="406"/>
      <c r="AD48" s="407"/>
      <c r="AE48" s="407"/>
      <c r="AF48" s="408"/>
      <c r="AG48" s="406"/>
      <c r="AH48" s="407"/>
      <c r="AI48" s="407"/>
      <c r="AJ48" s="408"/>
      <c r="AK48" s="406"/>
      <c r="AL48" s="407"/>
      <c r="AM48" s="407"/>
      <c r="AN48" s="408"/>
      <c r="AO48" s="542"/>
      <c r="AP48" s="554"/>
      <c r="AQ48" s="586"/>
      <c r="AR48" s="588"/>
      <c r="AS48" s="590"/>
      <c r="BE48"/>
    </row>
    <row r="49" spans="2:57" ht="31.5" hidden="1"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c r="Z49" s="413"/>
      <c r="AA49" s="413"/>
      <c r="AB49" s="414"/>
      <c r="AC49" s="412"/>
      <c r="AD49" s="413"/>
      <c r="AE49" s="413"/>
      <c r="AF49" s="414"/>
      <c r="AG49" s="412"/>
      <c r="AH49" s="413"/>
      <c r="AI49" s="413"/>
      <c r="AJ49" s="414"/>
      <c r="AK49" s="412"/>
      <c r="AL49" s="413"/>
      <c r="AM49" s="413"/>
      <c r="AN49" s="414"/>
      <c r="AO49" s="545"/>
      <c r="AP49" s="556"/>
      <c r="AQ49" s="587"/>
      <c r="AR49" s="589"/>
      <c r="AS49" s="591"/>
      <c r="BE49"/>
    </row>
    <row r="50" spans="2:57" ht="22.5" hidden="1" customHeight="1">
      <c r="B50" s="592">
        <v>19</v>
      </c>
      <c r="C50" s="532"/>
      <c r="D50" s="406"/>
      <c r="E50" s="407"/>
      <c r="F50" s="407"/>
      <c r="G50" s="407"/>
      <c r="H50" s="407"/>
      <c r="I50" s="407"/>
      <c r="J50" s="407"/>
      <c r="K50" s="407"/>
      <c r="L50" s="407"/>
      <c r="M50" s="407"/>
      <c r="N50" s="407"/>
      <c r="O50" s="407"/>
      <c r="P50" s="408"/>
      <c r="Q50" s="409"/>
      <c r="R50" s="410"/>
      <c r="S50" s="410"/>
      <c r="T50" s="410"/>
      <c r="U50" s="410"/>
      <c r="V50" s="410"/>
      <c r="W50" s="410"/>
      <c r="X50" s="411"/>
      <c r="Y50" s="406"/>
      <c r="Z50" s="407"/>
      <c r="AA50" s="407"/>
      <c r="AB50" s="408"/>
      <c r="AC50" s="406"/>
      <c r="AD50" s="407"/>
      <c r="AE50" s="407"/>
      <c r="AF50" s="408"/>
      <c r="AG50" s="406"/>
      <c r="AH50" s="407"/>
      <c r="AI50" s="407"/>
      <c r="AJ50" s="408"/>
      <c r="AK50" s="406"/>
      <c r="AL50" s="407"/>
      <c r="AM50" s="407"/>
      <c r="AN50" s="408"/>
      <c r="AO50" s="542"/>
      <c r="AP50" s="554"/>
      <c r="AQ50" s="586"/>
      <c r="AR50" s="588"/>
      <c r="AS50" s="590"/>
      <c r="BE50"/>
    </row>
    <row r="51" spans="2:57" ht="31.5" hidden="1"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c r="Z51" s="413"/>
      <c r="AA51" s="413"/>
      <c r="AB51" s="414"/>
      <c r="AC51" s="412"/>
      <c r="AD51" s="413"/>
      <c r="AE51" s="413"/>
      <c r="AF51" s="414"/>
      <c r="AG51" s="412"/>
      <c r="AH51" s="413"/>
      <c r="AI51" s="413"/>
      <c r="AJ51" s="414"/>
      <c r="AK51" s="412"/>
      <c r="AL51" s="413"/>
      <c r="AM51" s="413"/>
      <c r="AN51" s="414"/>
      <c r="AO51" s="545"/>
      <c r="AP51" s="556"/>
      <c r="AQ51" s="587"/>
      <c r="AR51" s="589"/>
      <c r="AS51" s="591"/>
      <c r="BE51"/>
    </row>
    <row r="52" spans="2:57" ht="22.5" hidden="1" customHeight="1">
      <c r="B52" s="592">
        <v>20</v>
      </c>
      <c r="C52" s="532"/>
      <c r="D52" s="406"/>
      <c r="E52" s="407"/>
      <c r="F52" s="407"/>
      <c r="G52" s="407"/>
      <c r="H52" s="407"/>
      <c r="I52" s="407"/>
      <c r="J52" s="407"/>
      <c r="K52" s="407"/>
      <c r="L52" s="407"/>
      <c r="M52" s="407"/>
      <c r="N52" s="407"/>
      <c r="O52" s="407"/>
      <c r="P52" s="408"/>
      <c r="Q52" s="409"/>
      <c r="R52" s="410"/>
      <c r="S52" s="410"/>
      <c r="T52" s="410"/>
      <c r="U52" s="410"/>
      <c r="V52" s="410"/>
      <c r="W52" s="410"/>
      <c r="X52" s="411"/>
      <c r="Y52" s="406"/>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hidden="1"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hidden="1" customHeight="1">
      <c r="B54" s="592">
        <v>21</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hidden="1" customHeight="1">
      <c r="B56" s="592">
        <v>22</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31.5" hidden="1"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hidden="1" customHeight="1">
      <c r="B58" s="592">
        <v>23</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24</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25</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26</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27</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28</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29</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c r="B71" s="592"/>
      <c r="C71" s="532"/>
      <c r="D71" s="412"/>
      <c r="E71" s="413"/>
      <c r="F71" s="413"/>
      <c r="G71" s="413"/>
      <c r="H71" s="413"/>
      <c r="I71" s="413"/>
      <c r="J71" s="413"/>
      <c r="K71" s="413"/>
      <c r="L71" s="413"/>
      <c r="M71" s="413"/>
      <c r="N71" s="413"/>
      <c r="O71" s="413"/>
      <c r="P71" s="414"/>
      <c r="Q71" s="412"/>
      <c r="R71" s="413"/>
      <c r="S71" s="413"/>
      <c r="T71" s="413"/>
      <c r="U71" s="413"/>
      <c r="V71" s="413"/>
      <c r="W71" s="413"/>
      <c r="X71" s="414"/>
      <c r="Y71" s="412"/>
      <c r="Z71" s="413"/>
      <c r="AA71" s="413"/>
      <c r="AB71" s="414"/>
      <c r="AC71" s="412"/>
      <c r="AD71" s="413"/>
      <c r="AE71" s="413"/>
      <c r="AF71" s="414"/>
      <c r="AG71" s="412"/>
      <c r="AH71" s="413"/>
      <c r="AI71" s="413"/>
      <c r="AJ71" s="414"/>
      <c r="AK71" s="412"/>
      <c r="AL71" s="413"/>
      <c r="AM71" s="413"/>
      <c r="AN71" s="414"/>
      <c r="AO71" s="545"/>
      <c r="AP71" s="556"/>
      <c r="AQ71" s="587"/>
      <c r="AR71" s="589"/>
      <c r="AS71" s="591"/>
      <c r="BE71"/>
    </row>
    <row r="72" spans="2:57" ht="22.5" hidden="1" customHeight="1">
      <c r="B72" s="592">
        <v>30</v>
      </c>
      <c r="C72" s="532"/>
      <c r="D72" s="406"/>
      <c r="E72" s="407"/>
      <c r="F72" s="407"/>
      <c r="G72" s="407"/>
      <c r="H72" s="407"/>
      <c r="I72" s="407"/>
      <c r="J72" s="407"/>
      <c r="K72" s="407"/>
      <c r="L72" s="407"/>
      <c r="M72" s="407"/>
      <c r="N72" s="407"/>
      <c r="O72" s="407"/>
      <c r="P72" s="408"/>
      <c r="Q72" s="409"/>
      <c r="R72" s="410"/>
      <c r="S72" s="410"/>
      <c r="T72" s="410"/>
      <c r="U72" s="410"/>
      <c r="V72" s="410"/>
      <c r="W72" s="410"/>
      <c r="X72" s="411"/>
      <c r="Y72" s="406"/>
      <c r="Z72" s="407"/>
      <c r="AA72" s="407"/>
      <c r="AB72" s="408"/>
      <c r="AC72" s="406"/>
      <c r="AD72" s="407"/>
      <c r="AE72" s="407"/>
      <c r="AF72" s="408"/>
      <c r="AG72" s="406"/>
      <c r="AH72" s="407"/>
      <c r="AI72" s="407"/>
      <c r="AJ72" s="408"/>
      <c r="AK72" s="406"/>
      <c r="AL72" s="407"/>
      <c r="AM72" s="407"/>
      <c r="AN72" s="408"/>
      <c r="AO72" s="542"/>
      <c r="AP72" s="554"/>
      <c r="AQ72" s="586"/>
      <c r="AR72" s="588"/>
      <c r="AS72" s="590"/>
      <c r="BE72"/>
    </row>
    <row r="73" spans="2:57" ht="31.5" hidden="1" customHeight="1" thickBot="1">
      <c r="B73" s="610"/>
      <c r="C73" s="611"/>
      <c r="D73" s="581"/>
      <c r="E73" s="582"/>
      <c r="F73" s="582"/>
      <c r="G73" s="582"/>
      <c r="H73" s="582"/>
      <c r="I73" s="582"/>
      <c r="J73" s="582"/>
      <c r="K73" s="582"/>
      <c r="L73" s="582"/>
      <c r="M73" s="582"/>
      <c r="N73" s="582"/>
      <c r="O73" s="582"/>
      <c r="P73" s="583"/>
      <c r="Q73" s="412"/>
      <c r="R73" s="413"/>
      <c r="S73" s="413"/>
      <c r="T73" s="413"/>
      <c r="U73" s="413"/>
      <c r="V73" s="413"/>
      <c r="W73" s="413"/>
      <c r="X73" s="414"/>
      <c r="Y73" s="581"/>
      <c r="Z73" s="582"/>
      <c r="AA73" s="582"/>
      <c r="AB73" s="583"/>
      <c r="AC73" s="581"/>
      <c r="AD73" s="582"/>
      <c r="AE73" s="582"/>
      <c r="AF73" s="583"/>
      <c r="AG73" s="581"/>
      <c r="AH73" s="582"/>
      <c r="AI73" s="582"/>
      <c r="AJ73" s="583"/>
      <c r="AK73" s="581"/>
      <c r="AL73" s="582"/>
      <c r="AM73" s="582"/>
      <c r="AN73" s="583"/>
      <c r="AO73" s="481"/>
      <c r="AP73" s="606"/>
      <c r="AQ73" s="607"/>
      <c r="AR73" s="608"/>
      <c r="AS73" s="609"/>
      <c r="BE73"/>
    </row>
    <row r="74" spans="2:57" ht="15.75" hidden="1" thickBot="1">
      <c r="B74" s="612" t="s">
        <v>33</v>
      </c>
      <c r="C74" s="613"/>
      <c r="D74" s="613"/>
      <c r="E74" s="614"/>
      <c r="F74" s="615" t="s">
        <v>2</v>
      </c>
      <c r="G74" s="613"/>
      <c r="H74" s="613"/>
      <c r="I74" s="613"/>
      <c r="J74" s="613"/>
      <c r="K74" s="613"/>
      <c r="L74" s="613"/>
      <c r="M74" s="613"/>
      <c r="N74" s="613"/>
      <c r="O74" s="613"/>
      <c r="P74" s="613"/>
      <c r="Q74" s="613"/>
      <c r="R74" s="613"/>
      <c r="S74" s="613"/>
      <c r="T74" s="613"/>
      <c r="U74" s="614"/>
      <c r="V74" s="615" t="s">
        <v>3</v>
      </c>
      <c r="W74" s="613"/>
      <c r="X74" s="614"/>
      <c r="Y74" s="615" t="s">
        <v>34</v>
      </c>
      <c r="Z74" s="613"/>
      <c r="AA74" s="614"/>
      <c r="AB74" s="615" t="s">
        <v>35</v>
      </c>
      <c r="AC74" s="613"/>
      <c r="AD74" s="613"/>
      <c r="AE74" s="613"/>
      <c r="AF74" s="613"/>
      <c r="AG74" s="613"/>
      <c r="AH74" s="613"/>
      <c r="AI74" s="613"/>
      <c r="AJ74" s="613"/>
      <c r="AK74" s="613"/>
      <c r="AL74" s="613"/>
      <c r="AM74" s="613"/>
      <c r="AN74" s="613"/>
      <c r="AO74" s="613"/>
      <c r="AP74" s="613"/>
      <c r="AQ74" s="613"/>
      <c r="AR74" s="613"/>
      <c r="AS74" s="616"/>
      <c r="BE74"/>
    </row>
    <row r="75" spans="2:57" ht="24.75" hidden="1" customHeight="1">
      <c r="B75" s="617"/>
      <c r="C75" s="618"/>
      <c r="D75" s="618"/>
      <c r="E75" s="619"/>
      <c r="F75" s="620"/>
      <c r="G75" s="618"/>
      <c r="H75" s="618"/>
      <c r="I75" s="618"/>
      <c r="J75" s="618"/>
      <c r="K75" s="618"/>
      <c r="L75" s="618"/>
      <c r="M75" s="618"/>
      <c r="N75" s="618"/>
      <c r="O75" s="618"/>
      <c r="P75" s="618"/>
      <c r="Q75" s="618"/>
      <c r="R75" s="618"/>
      <c r="S75" s="618"/>
      <c r="T75" s="618"/>
      <c r="U75" s="619"/>
      <c r="V75" s="620"/>
      <c r="W75" s="618"/>
      <c r="X75" s="619"/>
      <c r="Y75" s="620"/>
      <c r="Z75" s="618"/>
      <c r="AA75" s="619"/>
      <c r="AB75" s="620"/>
      <c r="AC75" s="618"/>
      <c r="AD75" s="618"/>
      <c r="AE75" s="618"/>
      <c r="AF75" s="618"/>
      <c r="AG75" s="618"/>
      <c r="AH75" s="618"/>
      <c r="AI75" s="618"/>
      <c r="AJ75" s="618"/>
      <c r="AK75" s="618"/>
      <c r="AL75" s="618"/>
      <c r="AM75" s="618"/>
      <c r="AN75" s="618"/>
      <c r="AO75" s="618"/>
      <c r="AP75" s="618"/>
      <c r="AQ75" s="618"/>
      <c r="AR75" s="618"/>
      <c r="AS75" s="621"/>
      <c r="BE75"/>
    </row>
    <row r="76" spans="2:57" ht="24.75" hidden="1" customHeight="1">
      <c r="B76" s="622"/>
      <c r="C76" s="623"/>
      <c r="D76" s="623"/>
      <c r="E76" s="624"/>
      <c r="F76" s="625"/>
      <c r="G76" s="623"/>
      <c r="H76" s="623"/>
      <c r="I76" s="623"/>
      <c r="J76" s="623"/>
      <c r="K76" s="623"/>
      <c r="L76" s="623"/>
      <c r="M76" s="623"/>
      <c r="N76" s="623"/>
      <c r="O76" s="623"/>
      <c r="P76" s="623"/>
      <c r="Q76" s="623"/>
      <c r="R76" s="623"/>
      <c r="S76" s="623"/>
      <c r="T76" s="623"/>
      <c r="U76" s="624"/>
      <c r="V76" s="625"/>
      <c r="W76" s="623"/>
      <c r="X76" s="624"/>
      <c r="Y76" s="625"/>
      <c r="Z76" s="623"/>
      <c r="AA76" s="624"/>
      <c r="AB76" s="625"/>
      <c r="AC76" s="623"/>
      <c r="AD76" s="623"/>
      <c r="AE76" s="623"/>
      <c r="AF76" s="623"/>
      <c r="AG76" s="623"/>
      <c r="AH76" s="623"/>
      <c r="AI76" s="623"/>
      <c r="AJ76" s="623"/>
      <c r="AK76" s="623"/>
      <c r="AL76" s="623"/>
      <c r="AM76" s="623"/>
      <c r="AN76" s="623"/>
      <c r="AO76" s="623"/>
      <c r="AP76" s="623"/>
      <c r="AQ76" s="623"/>
      <c r="AR76" s="623"/>
      <c r="AS76" s="626"/>
      <c r="BE76"/>
    </row>
    <row r="77" spans="2:57" ht="24.75" hidden="1" customHeight="1">
      <c r="B77" s="622"/>
      <c r="C77" s="623"/>
      <c r="D77" s="623"/>
      <c r="E77" s="624"/>
      <c r="F77" s="625"/>
      <c r="G77" s="623"/>
      <c r="H77" s="623"/>
      <c r="I77" s="623"/>
      <c r="J77" s="623"/>
      <c r="K77" s="623"/>
      <c r="L77" s="623"/>
      <c r="M77" s="623"/>
      <c r="N77" s="623"/>
      <c r="O77" s="623"/>
      <c r="P77" s="623"/>
      <c r="Q77" s="623"/>
      <c r="R77" s="623"/>
      <c r="S77" s="623"/>
      <c r="T77" s="623"/>
      <c r="U77" s="624"/>
      <c r="V77" s="625"/>
      <c r="W77" s="623"/>
      <c r="X77" s="624"/>
      <c r="Y77" s="625"/>
      <c r="Z77" s="623"/>
      <c r="AA77" s="624"/>
      <c r="AB77" s="625"/>
      <c r="AC77" s="623"/>
      <c r="AD77" s="623"/>
      <c r="AE77" s="623"/>
      <c r="AF77" s="623"/>
      <c r="AG77" s="623"/>
      <c r="AH77" s="623"/>
      <c r="AI77" s="623"/>
      <c r="AJ77" s="623"/>
      <c r="AK77" s="623"/>
      <c r="AL77" s="623"/>
      <c r="AM77" s="623"/>
      <c r="AN77" s="623"/>
      <c r="AO77" s="623"/>
      <c r="AP77" s="623"/>
      <c r="AQ77" s="623"/>
      <c r="AR77" s="623"/>
      <c r="AS77" s="626"/>
      <c r="BE77"/>
    </row>
    <row r="78" spans="2:57" ht="24.75" hidden="1" customHeight="1">
      <c r="B78" s="622"/>
      <c r="C78" s="623"/>
      <c r="D78" s="623"/>
      <c r="E78" s="624"/>
      <c r="F78" s="625"/>
      <c r="G78" s="623"/>
      <c r="H78" s="623"/>
      <c r="I78" s="623"/>
      <c r="J78" s="623"/>
      <c r="K78" s="623"/>
      <c r="L78" s="623"/>
      <c r="M78" s="623"/>
      <c r="N78" s="623"/>
      <c r="O78" s="623"/>
      <c r="P78" s="623"/>
      <c r="Q78" s="623"/>
      <c r="R78" s="623"/>
      <c r="S78" s="623"/>
      <c r="T78" s="623"/>
      <c r="U78" s="624"/>
      <c r="V78" s="625"/>
      <c r="W78" s="623"/>
      <c r="X78" s="624"/>
      <c r="Y78" s="625"/>
      <c r="Z78" s="623"/>
      <c r="AA78" s="624"/>
      <c r="AB78" s="625"/>
      <c r="AC78" s="623"/>
      <c r="AD78" s="623"/>
      <c r="AE78" s="623"/>
      <c r="AF78" s="623"/>
      <c r="AG78" s="623"/>
      <c r="AH78" s="623"/>
      <c r="AI78" s="623"/>
      <c r="AJ78" s="623"/>
      <c r="AK78" s="623"/>
      <c r="AL78" s="623"/>
      <c r="AM78" s="623"/>
      <c r="AN78" s="623"/>
      <c r="AO78" s="623"/>
      <c r="AP78" s="623"/>
      <c r="AQ78" s="623"/>
      <c r="AR78" s="623"/>
      <c r="AS78" s="626"/>
      <c r="BE78"/>
    </row>
    <row r="79" spans="2:57" ht="24.75" hidden="1" customHeight="1">
      <c r="B79" s="622"/>
      <c r="C79" s="623"/>
      <c r="D79" s="623"/>
      <c r="E79" s="624"/>
      <c r="F79" s="625"/>
      <c r="G79" s="623"/>
      <c r="H79" s="623"/>
      <c r="I79" s="623"/>
      <c r="J79" s="623"/>
      <c r="K79" s="623"/>
      <c r="L79" s="623"/>
      <c r="M79" s="623"/>
      <c r="N79" s="623"/>
      <c r="O79" s="623"/>
      <c r="P79" s="623"/>
      <c r="Q79" s="623"/>
      <c r="R79" s="623"/>
      <c r="S79" s="623"/>
      <c r="T79" s="623"/>
      <c r="U79" s="624"/>
      <c r="V79" s="625"/>
      <c r="W79" s="623"/>
      <c r="X79" s="624"/>
      <c r="Y79" s="625"/>
      <c r="Z79" s="623"/>
      <c r="AA79" s="624"/>
      <c r="AB79" s="625"/>
      <c r="AC79" s="623"/>
      <c r="AD79" s="623"/>
      <c r="AE79" s="623"/>
      <c r="AF79" s="623"/>
      <c r="AG79" s="623"/>
      <c r="AH79" s="623"/>
      <c r="AI79" s="623"/>
      <c r="AJ79" s="623"/>
      <c r="AK79" s="623"/>
      <c r="AL79" s="623"/>
      <c r="AM79" s="623"/>
      <c r="AN79" s="623"/>
      <c r="AO79" s="623"/>
      <c r="AP79" s="623"/>
      <c r="AQ79" s="623"/>
      <c r="AR79" s="623"/>
      <c r="AS79" s="626"/>
      <c r="BE79"/>
    </row>
    <row r="80" spans="2:57" ht="24.75" hidden="1" customHeight="1" thickBot="1">
      <c r="B80" s="622"/>
      <c r="C80" s="623"/>
      <c r="D80" s="623"/>
      <c r="E80" s="624"/>
      <c r="F80" s="625"/>
      <c r="G80" s="623"/>
      <c r="H80" s="623"/>
      <c r="I80" s="623"/>
      <c r="J80" s="623"/>
      <c r="K80" s="623"/>
      <c r="L80" s="623"/>
      <c r="M80" s="623"/>
      <c r="N80" s="623"/>
      <c r="O80" s="623"/>
      <c r="P80" s="623"/>
      <c r="Q80" s="623"/>
      <c r="R80" s="623"/>
      <c r="S80" s="623"/>
      <c r="T80" s="623"/>
      <c r="U80" s="624"/>
      <c r="V80" s="625"/>
      <c r="W80" s="623"/>
      <c r="X80" s="624"/>
      <c r="Y80" s="625"/>
      <c r="Z80" s="623"/>
      <c r="AA80" s="624"/>
      <c r="AB80" s="625"/>
      <c r="AC80" s="623"/>
      <c r="AD80" s="623"/>
      <c r="AE80" s="623"/>
      <c r="AF80" s="623"/>
      <c r="AG80" s="623"/>
      <c r="AH80" s="623"/>
      <c r="AI80" s="623"/>
      <c r="AJ80" s="623"/>
      <c r="AK80" s="623"/>
      <c r="AL80" s="623"/>
      <c r="AM80" s="623"/>
      <c r="AN80" s="623"/>
      <c r="AO80" s="623"/>
      <c r="AP80" s="623"/>
      <c r="AQ80" s="623"/>
      <c r="AR80" s="623"/>
      <c r="AS80" s="626"/>
      <c r="BE80"/>
    </row>
    <row r="81" spans="2:57">
      <c r="B81" s="612" t="s">
        <v>36</v>
      </c>
      <c r="C81" s="613"/>
      <c r="D81" s="613"/>
      <c r="E81" s="613"/>
      <c r="F81" s="613"/>
      <c r="G81" s="613"/>
      <c r="H81" s="613"/>
      <c r="I81" s="613"/>
      <c r="J81" s="613"/>
      <c r="K81" s="613"/>
      <c r="L81" s="613"/>
      <c r="M81" s="613"/>
      <c r="N81" s="613"/>
      <c r="O81" s="613"/>
      <c r="P81" s="613"/>
      <c r="Q81" s="613"/>
      <c r="R81" s="613"/>
      <c r="S81" s="613"/>
      <c r="T81" s="613"/>
      <c r="U81" s="613"/>
      <c r="V81" s="613"/>
      <c r="W81" s="613"/>
      <c r="X81" s="613"/>
      <c r="Y81" s="613"/>
      <c r="Z81" s="613"/>
      <c r="AA81" s="613"/>
      <c r="AB81" s="613"/>
      <c r="AC81" s="613"/>
      <c r="AD81" s="613"/>
      <c r="AE81" s="613"/>
      <c r="AF81" s="613"/>
      <c r="AG81" s="613"/>
      <c r="AH81" s="613"/>
      <c r="AI81" s="613"/>
      <c r="AJ81" s="613"/>
      <c r="AK81" s="613"/>
      <c r="AL81" s="613"/>
      <c r="AM81" s="613"/>
      <c r="AN81" s="613"/>
      <c r="AO81" s="613"/>
      <c r="AP81" s="613"/>
      <c r="AQ81" s="613"/>
      <c r="AR81" s="613"/>
      <c r="AS81" s="616"/>
      <c r="BE81"/>
    </row>
    <row r="82" spans="2:57" ht="98.25" customHeight="1" thickBot="1">
      <c r="B82" s="672">
        <v>43405</v>
      </c>
      <c r="C82" s="673"/>
      <c r="D82" s="673"/>
      <c r="E82" s="673"/>
      <c r="F82" s="673"/>
      <c r="G82" s="673"/>
      <c r="H82" s="673"/>
      <c r="I82" s="673"/>
      <c r="J82" s="673"/>
      <c r="K82" s="673"/>
      <c r="L82" s="673"/>
      <c r="M82" s="673"/>
      <c r="N82" s="673"/>
      <c r="O82" s="673"/>
      <c r="P82" s="673"/>
      <c r="Q82" s="673"/>
      <c r="R82" s="673"/>
      <c r="S82" s="673"/>
      <c r="T82" s="673"/>
      <c r="U82" s="673"/>
      <c r="V82" s="673"/>
      <c r="W82" s="673"/>
      <c r="X82" s="673"/>
      <c r="Y82" s="673"/>
      <c r="Z82" s="673"/>
      <c r="AA82" s="673"/>
      <c r="AB82" s="673"/>
      <c r="AC82" s="673"/>
      <c r="AD82" s="673"/>
      <c r="AE82" s="673"/>
      <c r="AF82" s="673"/>
      <c r="AG82" s="673"/>
      <c r="AH82" s="673"/>
      <c r="AI82" s="673"/>
      <c r="AJ82" s="673"/>
      <c r="AK82" s="673"/>
      <c r="AL82" s="673"/>
      <c r="AM82" s="673"/>
      <c r="AN82" s="673"/>
      <c r="AO82" s="673"/>
      <c r="AP82" s="673"/>
      <c r="AQ82" s="673"/>
      <c r="AR82" s="673"/>
      <c r="AS82" s="674"/>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88" t="s">
        <v>44</v>
      </c>
      <c r="D84" s="386"/>
      <c r="E84" s="386"/>
      <c r="F84" s="386"/>
      <c r="G84" s="386"/>
      <c r="H84" s="386"/>
      <c r="I84" s="386"/>
      <c r="J84" s="386"/>
      <c r="K84" s="386"/>
      <c r="L84" s="386"/>
      <c r="M84" s="386"/>
      <c r="N84" s="386"/>
      <c r="O84" s="386"/>
      <c r="P84" s="386"/>
      <c r="Q84" s="386"/>
      <c r="R84" s="386"/>
      <c r="S84" s="386"/>
      <c r="T84" s="386"/>
      <c r="U84" s="386"/>
      <c r="V84" s="386"/>
      <c r="W84" s="387"/>
      <c r="X84" s="406" t="s">
        <v>1706</v>
      </c>
      <c r="Y84" s="407"/>
      <c r="Z84" s="407"/>
      <c r="AA84" s="407"/>
      <c r="AB84" s="407"/>
      <c r="AC84" s="407"/>
      <c r="AD84" s="407"/>
      <c r="AE84" s="407"/>
      <c r="AF84" s="407"/>
      <c r="AG84" s="407"/>
      <c r="AH84" s="407"/>
      <c r="AI84" s="407"/>
      <c r="AJ84" s="407"/>
      <c r="AK84" s="407"/>
      <c r="AL84" s="407"/>
      <c r="AM84" s="407"/>
      <c r="AN84" s="407"/>
      <c r="AO84" s="407"/>
      <c r="AP84" s="407"/>
      <c r="AQ84" s="407"/>
      <c r="AR84" s="408"/>
      <c r="AS84" s="8"/>
      <c r="BE84"/>
    </row>
    <row r="85" spans="2:57" ht="46.5" customHeight="1">
      <c r="B85" s="10"/>
      <c r="C85" s="473" t="s">
        <v>40</v>
      </c>
      <c r="D85" s="438"/>
      <c r="E85" s="438"/>
      <c r="F85" s="438"/>
      <c r="G85" s="438"/>
      <c r="H85" s="438"/>
      <c r="I85" s="449"/>
      <c r="J85" s="473" t="s">
        <v>41</v>
      </c>
      <c r="K85" s="438"/>
      <c r="L85" s="438"/>
      <c r="M85" s="438"/>
      <c r="N85" s="438"/>
      <c r="O85" s="438"/>
      <c r="P85" s="449"/>
      <c r="Q85" s="473" t="s">
        <v>42</v>
      </c>
      <c r="R85" s="438"/>
      <c r="S85" s="438"/>
      <c r="T85" s="438"/>
      <c r="U85" s="438"/>
      <c r="V85" s="438"/>
      <c r="W85" s="449"/>
      <c r="X85" s="473" t="s">
        <v>40</v>
      </c>
      <c r="Y85" s="438"/>
      <c r="Z85" s="438"/>
      <c r="AA85" s="438"/>
      <c r="AB85" s="438"/>
      <c r="AC85" s="438"/>
      <c r="AD85" s="449"/>
      <c r="AE85" s="473" t="s">
        <v>41</v>
      </c>
      <c r="AF85" s="438"/>
      <c r="AG85" s="438"/>
      <c r="AH85" s="438"/>
      <c r="AI85" s="438"/>
      <c r="AJ85" s="438"/>
      <c r="AK85" s="449"/>
      <c r="AL85" s="473" t="s">
        <v>42</v>
      </c>
      <c r="AM85" s="438"/>
      <c r="AN85" s="438"/>
      <c r="AO85" s="438"/>
      <c r="AP85" s="438"/>
      <c r="AQ85" s="438"/>
      <c r="AR85" s="449"/>
      <c r="AS85" s="11"/>
      <c r="BE85"/>
    </row>
    <row r="86" spans="2:57" ht="46.5" customHeight="1">
      <c r="B86" s="10"/>
      <c r="C86" s="517" t="str">
        <f>'Lot Register'!$U$13</f>
        <v>Jan van Wyk</v>
      </c>
      <c r="D86" s="518"/>
      <c r="E86" s="518"/>
      <c r="F86" s="518"/>
      <c r="G86" s="518"/>
      <c r="H86" s="518"/>
      <c r="I86" s="519"/>
      <c r="J86" s="517"/>
      <c r="K86" s="518"/>
      <c r="L86" s="518"/>
      <c r="M86" s="518"/>
      <c r="N86" s="518"/>
      <c r="O86" s="518"/>
      <c r="P86" s="519"/>
      <c r="Q86" s="520"/>
      <c r="R86" s="521"/>
      <c r="S86" s="521"/>
      <c r="T86" s="521"/>
      <c r="U86" s="521"/>
      <c r="V86" s="521"/>
      <c r="W86" s="522"/>
      <c r="X86" s="517" t="str">
        <f>'Lot Register'!$U$12</f>
        <v>TBA</v>
      </c>
      <c r="Y86" s="518"/>
      <c r="Z86" s="518"/>
      <c r="AA86" s="518"/>
      <c r="AB86" s="518"/>
      <c r="AC86" s="518"/>
      <c r="AD86" s="519"/>
      <c r="AE86" s="517"/>
      <c r="AF86" s="518"/>
      <c r="AG86" s="518"/>
      <c r="AH86" s="518"/>
      <c r="AI86" s="518"/>
      <c r="AJ86" s="518"/>
      <c r="AK86" s="519"/>
      <c r="AL86" s="520"/>
      <c r="AM86" s="521"/>
      <c r="AN86" s="521"/>
      <c r="AO86" s="521"/>
      <c r="AP86" s="521"/>
      <c r="AQ86" s="521"/>
      <c r="AR86" s="522"/>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47">
    <mergeCell ref="AJ4:AS4"/>
    <mergeCell ref="AJ5:AS5"/>
    <mergeCell ref="AJ6:AS6"/>
    <mergeCell ref="AJ7:AS7"/>
    <mergeCell ref="AC13:AJ13"/>
    <mergeCell ref="AC14:AJ15"/>
    <mergeCell ref="AC16:AJ17"/>
    <mergeCell ref="AC18:AJ19"/>
    <mergeCell ref="AC20:AJ21"/>
    <mergeCell ref="AQ14:AQ15"/>
    <mergeCell ref="AR14:AR15"/>
    <mergeCell ref="AS14:AS15"/>
    <mergeCell ref="AQ12:AS13"/>
    <mergeCell ref="AK18:AN19"/>
    <mergeCell ref="AO18:AP19"/>
    <mergeCell ref="AQ18:AQ19"/>
    <mergeCell ref="AR18:AR19"/>
    <mergeCell ref="AS18:AS19"/>
    <mergeCell ref="J4:Z5"/>
    <mergeCell ref="AA4:AE4"/>
    <mergeCell ref="AF4:AI4"/>
    <mergeCell ref="B14:C15"/>
    <mergeCell ref="B12:C13"/>
    <mergeCell ref="D12:P13"/>
    <mergeCell ref="Q12:X13"/>
    <mergeCell ref="Y12:AB12"/>
    <mergeCell ref="AC12:AN12"/>
    <mergeCell ref="AK14:AN15"/>
    <mergeCell ref="AA5:AE5"/>
    <mergeCell ref="AF5:AI5"/>
    <mergeCell ref="J6:L7"/>
    <mergeCell ref="M6:P9"/>
    <mergeCell ref="Q6:AE9"/>
    <mergeCell ref="AF6:AI6"/>
    <mergeCell ref="AF7:AI7"/>
    <mergeCell ref="J8:J9"/>
    <mergeCell ref="K8:K9"/>
    <mergeCell ref="L8:L9"/>
    <mergeCell ref="AF8:AI8"/>
    <mergeCell ref="AF9:AI9"/>
    <mergeCell ref="B10:I11"/>
    <mergeCell ref="J10:P11"/>
    <mergeCell ref="Q10:T11"/>
    <mergeCell ref="U10:W11"/>
    <mergeCell ref="X10:Z11"/>
    <mergeCell ref="AA10:AB11"/>
    <mergeCell ref="AC10:AC11"/>
    <mergeCell ref="AD10:AE11"/>
    <mergeCell ref="AF10:AI10"/>
    <mergeCell ref="AF11:AI11"/>
    <mergeCell ref="AO14:AP15"/>
    <mergeCell ref="Y13:AB13"/>
    <mergeCell ref="AK13:AN13"/>
    <mergeCell ref="AO12:AP13"/>
    <mergeCell ref="B18:C19"/>
    <mergeCell ref="AK16:AN17"/>
    <mergeCell ref="AO16:AP17"/>
    <mergeCell ref="AQ16:AQ17"/>
    <mergeCell ref="AR16:AR17"/>
    <mergeCell ref="AS16:AS17"/>
    <mergeCell ref="B16:C17"/>
    <mergeCell ref="AK20:AN21"/>
    <mergeCell ref="AO20:AP21"/>
    <mergeCell ref="AQ20:AQ21"/>
    <mergeCell ref="AR20:AR21"/>
    <mergeCell ref="AS20:AS21"/>
    <mergeCell ref="Y21:AB21"/>
    <mergeCell ref="B20:C21"/>
    <mergeCell ref="D20:P21"/>
    <mergeCell ref="Q20:X21"/>
    <mergeCell ref="Y20:AB20"/>
    <mergeCell ref="AK22:AN23"/>
    <mergeCell ref="AO22:AP23"/>
    <mergeCell ref="AQ22:AQ23"/>
    <mergeCell ref="AR22:AR23"/>
    <mergeCell ref="AS22:AS23"/>
    <mergeCell ref="Y23:AB23"/>
    <mergeCell ref="B22:C23"/>
    <mergeCell ref="D22:P23"/>
    <mergeCell ref="Q22:X23"/>
    <mergeCell ref="Y22:AB22"/>
    <mergeCell ref="AC22:AJ23"/>
    <mergeCell ref="AK24:AN25"/>
    <mergeCell ref="AO24:AP25"/>
    <mergeCell ref="AQ24:AQ25"/>
    <mergeCell ref="AR24:AR25"/>
    <mergeCell ref="AS24:AS25"/>
    <mergeCell ref="Y25:AB25"/>
    <mergeCell ref="B24:C25"/>
    <mergeCell ref="D24:P25"/>
    <mergeCell ref="Q24:X25"/>
    <mergeCell ref="Y24:AB24"/>
    <mergeCell ref="AC24:AF25"/>
    <mergeCell ref="AG24:AJ25"/>
    <mergeCell ref="AK26:AN27"/>
    <mergeCell ref="AO26:AP27"/>
    <mergeCell ref="AQ26:AQ27"/>
    <mergeCell ref="AR26:AR27"/>
    <mergeCell ref="AS26:AS27"/>
    <mergeCell ref="Y27:AB27"/>
    <mergeCell ref="B26:C27"/>
    <mergeCell ref="D26:P27"/>
    <mergeCell ref="Q26:X27"/>
    <mergeCell ref="Y26:AB26"/>
    <mergeCell ref="AC26:AF27"/>
    <mergeCell ref="AG26:AJ27"/>
    <mergeCell ref="AK28:AN29"/>
    <mergeCell ref="AO28:AP29"/>
    <mergeCell ref="AQ28:AQ29"/>
    <mergeCell ref="AR28:AR29"/>
    <mergeCell ref="AS28:AS29"/>
    <mergeCell ref="Y29:AB29"/>
    <mergeCell ref="B28:C29"/>
    <mergeCell ref="D28:P29"/>
    <mergeCell ref="Q28:X29"/>
    <mergeCell ref="Y28:AB28"/>
    <mergeCell ref="AC28:AF29"/>
    <mergeCell ref="AG28:AJ29"/>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B78:E78"/>
    <mergeCell ref="F78:U78"/>
    <mergeCell ref="V78:X78"/>
    <mergeCell ref="Y78:AA78"/>
    <mergeCell ref="AB78:AS78"/>
    <mergeCell ref="B79:E79"/>
    <mergeCell ref="F79:U79"/>
    <mergeCell ref="V79:X79"/>
    <mergeCell ref="Y79:AA79"/>
    <mergeCell ref="AB79:AS79"/>
    <mergeCell ref="J85:P85"/>
    <mergeCell ref="Q85:W85"/>
    <mergeCell ref="X85:AD85"/>
    <mergeCell ref="AE85:AK85"/>
    <mergeCell ref="AL85:AR85"/>
    <mergeCell ref="B80:E80"/>
    <mergeCell ref="F80:U80"/>
    <mergeCell ref="V80:X80"/>
    <mergeCell ref="Y80:AA80"/>
    <mergeCell ref="AB80:AS80"/>
    <mergeCell ref="B81:AS81"/>
    <mergeCell ref="C86:I86"/>
    <mergeCell ref="J86:P86"/>
    <mergeCell ref="Q86:W86"/>
    <mergeCell ref="X86:AD86"/>
    <mergeCell ref="AE86:AK86"/>
    <mergeCell ref="AL86:AR86"/>
    <mergeCell ref="AJ8:AM11"/>
    <mergeCell ref="AN8:AS11"/>
    <mergeCell ref="Y19:AB19"/>
    <mergeCell ref="D18:P19"/>
    <mergeCell ref="Q18:X19"/>
    <mergeCell ref="Y18:AB18"/>
    <mergeCell ref="D14:P15"/>
    <mergeCell ref="Q14:X15"/>
    <mergeCell ref="Y14:AB14"/>
    <mergeCell ref="D16:P17"/>
    <mergeCell ref="Q16:X17"/>
    <mergeCell ref="Y16:AB16"/>
    <mergeCell ref="Y17:AB17"/>
    <mergeCell ref="Y15:AB15"/>
    <mergeCell ref="B82:AS82"/>
    <mergeCell ref="C84:W84"/>
    <mergeCell ref="X84:AR84"/>
    <mergeCell ref="C85:I85"/>
  </mergeCells>
  <conditionalFormatting sqref="AF11">
    <cfRule type="expression" dxfId="1326" priority="4">
      <formula>$V11="y"</formula>
    </cfRule>
    <cfRule type="expression" dxfId="1325" priority="5">
      <formula>$T11="y"</formula>
    </cfRule>
  </conditionalFormatting>
  <conditionalFormatting sqref="AF7">
    <cfRule type="expression" dxfId="1324" priority="8">
      <formula>$V7="y"</formula>
    </cfRule>
    <cfRule type="expression" dxfId="1323" priority="9">
      <formula>$T7="y"</formula>
    </cfRule>
  </conditionalFormatting>
  <conditionalFormatting sqref="AF9">
    <cfRule type="expression" dxfId="1322" priority="6">
      <formula>$V9="y"</formula>
    </cfRule>
    <cfRule type="expression" dxfId="1321" priority="7">
      <formula>$T9="y"</formula>
    </cfRule>
  </conditionalFormatting>
  <conditionalFormatting sqref="Y14:AB19 Y22:AB73">
    <cfRule type="expression" dxfId="1320" priority="3">
      <formula>OR(ISNUMBER(SEARCH("Hold Point",Y14)),ISNUMBER(SEARCH("Witness Point",Y14)))</formula>
    </cfRule>
  </conditionalFormatting>
  <conditionalFormatting sqref="AK14:AN73">
    <cfRule type="expression" dxfId="1319" priority="2">
      <formula>OR(Y14="Check Item",Y14="Milestone")</formula>
    </cfRule>
  </conditionalFormatting>
  <conditionalFormatting sqref="Y20:AB21">
    <cfRule type="expression" dxfId="1318" priority="1">
      <formula>OR(ISNUMBER(SEARCH("Hold Point",Y20)),ISNUMBER(SEARCH("Witness Point",Y20)))</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50">
    <pageSetUpPr fitToPage="1"/>
  </sheetPr>
  <dimension ref="A1:BR100"/>
  <sheetViews>
    <sheetView topLeftCell="A3" zoomScale="85" zoomScaleNormal="85" workbookViewId="0">
      <selection activeCell="Q28" sqref="Q28:X29"/>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Ground Surface Treatment</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Ground Surface Treatment</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633" t="s">
        <v>1939</v>
      </c>
      <c r="AK4" s="634"/>
      <c r="AL4" s="634"/>
      <c r="AM4" s="634"/>
      <c r="AN4" s="634"/>
      <c r="AO4" s="634"/>
      <c r="AP4" s="634"/>
      <c r="AQ4" s="634"/>
      <c r="AR4" s="634"/>
      <c r="AS4" s="635"/>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str">
        <f>'Lot Register'!$M$13</f>
        <v>CN22189</v>
      </c>
      <c r="AG5" s="460"/>
      <c r="AH5" s="460"/>
      <c r="AI5" s="461"/>
      <c r="AJ5" s="636" t="s">
        <v>1704</v>
      </c>
      <c r="AK5" s="637"/>
      <c r="AL5" s="637"/>
      <c r="AM5" s="637"/>
      <c r="AN5" s="637"/>
      <c r="AO5" s="637"/>
      <c r="AP5" s="637"/>
      <c r="AQ5" s="637"/>
      <c r="AR5" s="637"/>
      <c r="AS5" s="638"/>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636" t="s">
        <v>2095</v>
      </c>
      <c r="AK6" s="637"/>
      <c r="AL6" s="637"/>
      <c r="AM6" s="637"/>
      <c r="AN6" s="637"/>
      <c r="AO6" s="637"/>
      <c r="AP6" s="637"/>
      <c r="AQ6" s="637"/>
      <c r="AR6" s="637"/>
      <c r="AS6" s="638"/>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Register'!$J$2), "", 'Lot Register'!$J$2)</f>
        <v>45343</v>
      </c>
      <c r="AG7" s="469"/>
      <c r="AH7" s="469"/>
      <c r="AI7" s="470"/>
      <c r="AJ7" s="636" t="s">
        <v>2096</v>
      </c>
      <c r="AK7" s="637"/>
      <c r="AL7" s="637"/>
      <c r="AM7" s="637"/>
      <c r="AN7" s="637"/>
      <c r="AO7" s="637"/>
      <c r="AP7" s="637"/>
      <c r="AQ7" s="637"/>
      <c r="AR7" s="637"/>
      <c r="AS7" s="638"/>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v>4.04</v>
      </c>
      <c r="AK8" s="574"/>
      <c r="AL8" s="574"/>
      <c r="AM8" s="574"/>
      <c r="AN8" s="566" t="s">
        <v>729</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Register'!$K$2), "", 'Lot Register'!$K$2)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f>IF(ISBLANK('Lot Register'!$I$2), "", 'Lot Register'!$I$2)</f>
        <v>0</v>
      </c>
      <c r="AE10" s="449"/>
      <c r="AF10" s="451" t="s">
        <v>30</v>
      </c>
      <c r="AG10" s="451"/>
      <c r="AH10" s="451"/>
      <c r="AI10" s="452"/>
      <c r="AJ10" s="573"/>
      <c r="AK10" s="574"/>
      <c r="AL10" s="574"/>
      <c r="AM10" s="574"/>
      <c r="AN10" s="566"/>
      <c r="AO10" s="566"/>
      <c r="AP10" s="566"/>
      <c r="AQ10" s="566"/>
      <c r="AR10" s="566"/>
      <c r="AS10" s="567"/>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Register'!$L$2), "", 'Lot Register'!$L$2)</f>
        <v>45343</v>
      </c>
      <c r="AG11" s="496"/>
      <c r="AH11" s="496"/>
      <c r="AI11" s="497"/>
      <c r="AJ11" s="575"/>
      <c r="AK11" s="576"/>
      <c r="AL11" s="576"/>
      <c r="AM11" s="576"/>
      <c r="AN11" s="381"/>
      <c r="AO11" s="381"/>
      <c r="AP11" s="381"/>
      <c r="AQ11" s="381"/>
      <c r="AR11" s="381"/>
      <c r="AS11" s="568"/>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c r="AH13" s="439"/>
      <c r="AI13" s="439"/>
      <c r="AJ13" s="439"/>
      <c r="AK13" s="439" t="s">
        <v>27</v>
      </c>
      <c r="AL13" s="439"/>
      <c r="AM13" s="439"/>
      <c r="AN13" s="439"/>
      <c r="AO13" s="571"/>
      <c r="AP13" s="571"/>
      <c r="AQ13" s="571"/>
      <c r="AR13" s="571"/>
      <c r="AS13" s="572"/>
      <c r="BE13"/>
    </row>
    <row r="14" spans="1:70" ht="22.5" customHeight="1">
      <c r="B14" s="553">
        <v>1</v>
      </c>
      <c r="C14" s="549"/>
      <c r="D14" s="507" t="s">
        <v>730</v>
      </c>
      <c r="E14" s="508"/>
      <c r="F14" s="508"/>
      <c r="G14" s="508"/>
      <c r="H14" s="508"/>
      <c r="I14" s="508"/>
      <c r="J14" s="508"/>
      <c r="K14" s="508"/>
      <c r="L14" s="508"/>
      <c r="M14" s="508"/>
      <c r="N14" s="508"/>
      <c r="O14" s="508"/>
      <c r="P14" s="509"/>
      <c r="Q14" s="597" t="s">
        <v>91</v>
      </c>
      <c r="R14" s="598"/>
      <c r="S14" s="598"/>
      <c r="T14" s="598"/>
      <c r="U14" s="598"/>
      <c r="V14" s="598"/>
      <c r="W14" s="598"/>
      <c r="X14" s="599"/>
      <c r="Y14" s="507" t="s">
        <v>24</v>
      </c>
      <c r="Z14" s="508"/>
      <c r="AA14" s="508"/>
      <c r="AB14" s="509"/>
      <c r="AC14" s="406"/>
      <c r="AD14" s="407"/>
      <c r="AE14" s="407"/>
      <c r="AF14" s="407"/>
      <c r="AG14" s="407"/>
      <c r="AH14" s="407"/>
      <c r="AI14" s="407"/>
      <c r="AJ14" s="408"/>
      <c r="AK14" s="507"/>
      <c r="AL14" s="508"/>
      <c r="AM14" s="508"/>
      <c r="AN14" s="509"/>
      <c r="AO14" s="475"/>
      <c r="AP14" s="593"/>
      <c r="AQ14" s="594"/>
      <c r="AR14" s="595"/>
      <c r="AS14" s="596"/>
      <c r="BE14"/>
    </row>
    <row r="15" spans="1:70" ht="37.5" customHeight="1">
      <c r="B15" s="592"/>
      <c r="C15" s="532"/>
      <c r="D15" s="412"/>
      <c r="E15" s="413"/>
      <c r="F15" s="413"/>
      <c r="G15" s="413"/>
      <c r="H15" s="413"/>
      <c r="I15" s="413"/>
      <c r="J15" s="413"/>
      <c r="K15" s="413"/>
      <c r="L15" s="413"/>
      <c r="M15" s="413"/>
      <c r="N15" s="413"/>
      <c r="O15" s="413"/>
      <c r="P15" s="414"/>
      <c r="Q15" s="600"/>
      <c r="R15" s="601"/>
      <c r="S15" s="601"/>
      <c r="T15" s="601"/>
      <c r="U15" s="601"/>
      <c r="V15" s="601"/>
      <c r="W15" s="601"/>
      <c r="X15" s="602"/>
      <c r="Y15" s="412" t="s">
        <v>731</v>
      </c>
      <c r="Z15" s="413"/>
      <c r="AA15" s="413"/>
      <c r="AB15" s="414"/>
      <c r="AC15" s="412"/>
      <c r="AD15" s="413"/>
      <c r="AE15" s="413"/>
      <c r="AF15" s="413"/>
      <c r="AG15" s="413"/>
      <c r="AH15" s="413"/>
      <c r="AI15" s="413"/>
      <c r="AJ15" s="414"/>
      <c r="AK15" s="412"/>
      <c r="AL15" s="413"/>
      <c r="AM15" s="413"/>
      <c r="AN15" s="414"/>
      <c r="AO15" s="545"/>
      <c r="AP15" s="556"/>
      <c r="AQ15" s="587"/>
      <c r="AR15" s="589"/>
      <c r="AS15" s="591"/>
      <c r="BE15"/>
    </row>
    <row r="16" spans="1:70" ht="22.5" customHeight="1">
      <c r="B16" s="592">
        <v>2</v>
      </c>
      <c r="C16" s="532"/>
      <c r="D16" s="406" t="s">
        <v>732</v>
      </c>
      <c r="E16" s="407"/>
      <c r="F16" s="407"/>
      <c r="G16" s="407"/>
      <c r="H16" s="407"/>
      <c r="I16" s="407"/>
      <c r="J16" s="407"/>
      <c r="K16" s="407"/>
      <c r="L16" s="407"/>
      <c r="M16" s="407"/>
      <c r="N16" s="407"/>
      <c r="O16" s="407"/>
      <c r="P16" s="408"/>
      <c r="Q16" s="603" t="s">
        <v>91</v>
      </c>
      <c r="R16" s="604"/>
      <c r="S16" s="604"/>
      <c r="T16" s="604"/>
      <c r="U16" s="604"/>
      <c r="V16" s="604"/>
      <c r="W16" s="604"/>
      <c r="X16" s="605"/>
      <c r="Y16" s="406" t="s">
        <v>24</v>
      </c>
      <c r="Z16" s="407"/>
      <c r="AA16" s="407"/>
      <c r="AB16" s="408"/>
      <c r="AC16" s="406"/>
      <c r="AD16" s="407"/>
      <c r="AE16" s="407"/>
      <c r="AF16" s="407"/>
      <c r="AG16" s="407"/>
      <c r="AH16" s="407"/>
      <c r="AI16" s="407"/>
      <c r="AJ16" s="408"/>
      <c r="AK16" s="406"/>
      <c r="AL16" s="407"/>
      <c r="AM16" s="407"/>
      <c r="AN16" s="408"/>
      <c r="AO16" s="542"/>
      <c r="AP16" s="554"/>
      <c r="AQ16" s="586"/>
      <c r="AR16" s="588"/>
      <c r="AS16" s="590"/>
      <c r="BE16"/>
    </row>
    <row r="17" spans="2:57" ht="31.5" customHeight="1">
      <c r="B17" s="592"/>
      <c r="C17" s="532"/>
      <c r="D17" s="412"/>
      <c r="E17" s="413"/>
      <c r="F17" s="413"/>
      <c r="G17" s="413"/>
      <c r="H17" s="413"/>
      <c r="I17" s="413"/>
      <c r="J17" s="413"/>
      <c r="K17" s="413"/>
      <c r="L17" s="413"/>
      <c r="M17" s="413"/>
      <c r="N17" s="413"/>
      <c r="O17" s="413"/>
      <c r="P17" s="414"/>
      <c r="Q17" s="600"/>
      <c r="R17" s="601"/>
      <c r="S17" s="601"/>
      <c r="T17" s="601"/>
      <c r="U17" s="601"/>
      <c r="V17" s="601"/>
      <c r="W17" s="601"/>
      <c r="X17" s="602"/>
      <c r="Y17" s="412" t="s">
        <v>733</v>
      </c>
      <c r="Z17" s="413"/>
      <c r="AA17" s="413"/>
      <c r="AB17" s="414"/>
      <c r="AC17" s="412"/>
      <c r="AD17" s="413"/>
      <c r="AE17" s="413"/>
      <c r="AF17" s="413"/>
      <c r="AG17" s="413"/>
      <c r="AH17" s="413"/>
      <c r="AI17" s="413"/>
      <c r="AJ17" s="414"/>
      <c r="AK17" s="412"/>
      <c r="AL17" s="413"/>
      <c r="AM17" s="413"/>
      <c r="AN17" s="414"/>
      <c r="AO17" s="545"/>
      <c r="AP17" s="556"/>
      <c r="AQ17" s="587"/>
      <c r="AR17" s="589"/>
      <c r="AS17" s="591"/>
      <c r="BE17"/>
    </row>
    <row r="18" spans="2:57" ht="22.5" customHeight="1">
      <c r="B18" s="592">
        <v>3</v>
      </c>
      <c r="C18" s="532"/>
      <c r="D18" s="406" t="s">
        <v>734</v>
      </c>
      <c r="E18" s="407"/>
      <c r="F18" s="407"/>
      <c r="G18" s="407"/>
      <c r="H18" s="407"/>
      <c r="I18" s="407"/>
      <c r="J18" s="407"/>
      <c r="K18" s="407"/>
      <c r="L18" s="407"/>
      <c r="M18" s="407"/>
      <c r="N18" s="407"/>
      <c r="O18" s="407"/>
      <c r="P18" s="408"/>
      <c r="Q18" s="603" t="s">
        <v>91</v>
      </c>
      <c r="R18" s="604"/>
      <c r="S18" s="604"/>
      <c r="T18" s="604"/>
      <c r="U18" s="604"/>
      <c r="V18" s="604"/>
      <c r="W18" s="604"/>
      <c r="X18" s="605"/>
      <c r="Y18" s="406" t="s">
        <v>24</v>
      </c>
      <c r="Z18" s="407"/>
      <c r="AA18" s="407"/>
      <c r="AB18" s="408"/>
      <c r="AC18" s="406"/>
      <c r="AD18" s="407"/>
      <c r="AE18" s="407"/>
      <c r="AF18" s="407"/>
      <c r="AG18" s="407"/>
      <c r="AH18" s="407"/>
      <c r="AI18" s="407"/>
      <c r="AJ18" s="408"/>
      <c r="AK18" s="406"/>
      <c r="AL18" s="407"/>
      <c r="AM18" s="407"/>
      <c r="AN18" s="408"/>
      <c r="AO18" s="542"/>
      <c r="AP18" s="554"/>
      <c r="AQ18" s="586"/>
      <c r="AR18" s="588"/>
      <c r="AS18" s="590"/>
      <c r="BE18"/>
    </row>
    <row r="19" spans="2:57" ht="55.5" customHeight="1">
      <c r="B19" s="592"/>
      <c r="C19" s="532"/>
      <c r="D19" s="412"/>
      <c r="E19" s="413"/>
      <c r="F19" s="413"/>
      <c r="G19" s="413"/>
      <c r="H19" s="413"/>
      <c r="I19" s="413"/>
      <c r="J19" s="413"/>
      <c r="K19" s="413"/>
      <c r="L19" s="413"/>
      <c r="M19" s="413"/>
      <c r="N19" s="413"/>
      <c r="O19" s="413"/>
      <c r="P19" s="414"/>
      <c r="Q19" s="600"/>
      <c r="R19" s="601"/>
      <c r="S19" s="601"/>
      <c r="T19" s="601"/>
      <c r="U19" s="601"/>
      <c r="V19" s="601"/>
      <c r="W19" s="601"/>
      <c r="X19" s="602"/>
      <c r="Y19" s="412" t="s">
        <v>735</v>
      </c>
      <c r="Z19" s="413"/>
      <c r="AA19" s="413"/>
      <c r="AB19" s="414"/>
      <c r="AC19" s="412"/>
      <c r="AD19" s="413"/>
      <c r="AE19" s="413"/>
      <c r="AF19" s="413"/>
      <c r="AG19" s="413"/>
      <c r="AH19" s="413"/>
      <c r="AI19" s="413"/>
      <c r="AJ19" s="414"/>
      <c r="AK19" s="412"/>
      <c r="AL19" s="413"/>
      <c r="AM19" s="413"/>
      <c r="AN19" s="414"/>
      <c r="AO19" s="545"/>
      <c r="AP19" s="556"/>
      <c r="AQ19" s="587"/>
      <c r="AR19" s="589"/>
      <c r="AS19" s="591"/>
      <c r="BE19"/>
    </row>
    <row r="20" spans="2:57" ht="22.5" customHeight="1">
      <c r="B20" s="592"/>
      <c r="C20" s="532"/>
      <c r="D20" s="649" t="s">
        <v>1389</v>
      </c>
      <c r="E20" s="407"/>
      <c r="F20" s="407"/>
      <c r="G20" s="407"/>
      <c r="H20" s="407"/>
      <c r="I20" s="407"/>
      <c r="J20" s="407"/>
      <c r="K20" s="407"/>
      <c r="L20" s="407"/>
      <c r="M20" s="407"/>
      <c r="N20" s="407"/>
      <c r="O20" s="407"/>
      <c r="P20" s="408"/>
      <c r="Q20" s="650" t="s">
        <v>1720</v>
      </c>
      <c r="R20" s="651"/>
      <c r="S20" s="651"/>
      <c r="T20" s="651"/>
      <c r="U20" s="651"/>
      <c r="V20" s="651"/>
      <c r="W20" s="651"/>
      <c r="X20" s="652"/>
      <c r="Y20" s="409" t="s">
        <v>321</v>
      </c>
      <c r="Z20" s="410"/>
      <c r="AA20" s="410"/>
      <c r="AB20" s="411"/>
      <c r="AC20" s="406"/>
      <c r="AD20" s="407"/>
      <c r="AE20" s="407"/>
      <c r="AF20" s="407"/>
      <c r="AG20" s="407"/>
      <c r="AH20" s="407"/>
      <c r="AI20" s="407"/>
      <c r="AJ20" s="408"/>
      <c r="AK20" s="406"/>
      <c r="AL20" s="407"/>
      <c r="AM20" s="407"/>
      <c r="AN20" s="408"/>
      <c r="AO20" s="542"/>
      <c r="AP20" s="554"/>
      <c r="AQ20" s="586"/>
      <c r="AR20" s="588"/>
      <c r="AS20" s="590"/>
      <c r="BE20"/>
    </row>
    <row r="21" spans="2:57" ht="24.75" customHeight="1">
      <c r="B21" s="592"/>
      <c r="C21" s="532"/>
      <c r="D21" s="412"/>
      <c r="E21" s="413"/>
      <c r="F21" s="413"/>
      <c r="G21" s="413"/>
      <c r="H21" s="413"/>
      <c r="I21" s="413"/>
      <c r="J21" s="413"/>
      <c r="K21" s="413"/>
      <c r="L21" s="413"/>
      <c r="M21" s="413"/>
      <c r="N21" s="413"/>
      <c r="O21" s="413"/>
      <c r="P21" s="414"/>
      <c r="Q21" s="653"/>
      <c r="R21" s="654"/>
      <c r="S21" s="654"/>
      <c r="T21" s="654"/>
      <c r="U21" s="654"/>
      <c r="V21" s="654"/>
      <c r="W21" s="654"/>
      <c r="X21" s="655"/>
      <c r="Y21" s="412" t="s">
        <v>1721</v>
      </c>
      <c r="Z21" s="413"/>
      <c r="AA21" s="413"/>
      <c r="AB21" s="414"/>
      <c r="AC21" s="412"/>
      <c r="AD21" s="413"/>
      <c r="AE21" s="413"/>
      <c r="AF21" s="413"/>
      <c r="AG21" s="413"/>
      <c r="AH21" s="413"/>
      <c r="AI21" s="413"/>
      <c r="AJ21" s="414"/>
      <c r="AK21" s="412"/>
      <c r="AL21" s="413"/>
      <c r="AM21" s="413"/>
      <c r="AN21" s="414"/>
      <c r="AO21" s="545"/>
      <c r="AP21" s="556"/>
      <c r="AQ21" s="587"/>
      <c r="AR21" s="589"/>
      <c r="AS21" s="591"/>
      <c r="BE21"/>
    </row>
    <row r="22" spans="2:57" ht="22.5" customHeight="1">
      <c r="B22" s="592">
        <v>5</v>
      </c>
      <c r="C22" s="532"/>
      <c r="D22" s="406" t="s">
        <v>1722</v>
      </c>
      <c r="E22" s="407"/>
      <c r="F22" s="407"/>
      <c r="G22" s="407"/>
      <c r="H22" s="407"/>
      <c r="I22" s="407"/>
      <c r="J22" s="407"/>
      <c r="K22" s="407"/>
      <c r="L22" s="407"/>
      <c r="M22" s="407"/>
      <c r="N22" s="407"/>
      <c r="O22" s="407"/>
      <c r="P22" s="408"/>
      <c r="Q22" s="409" t="s">
        <v>1719</v>
      </c>
      <c r="R22" s="410"/>
      <c r="S22" s="410"/>
      <c r="T22" s="410"/>
      <c r="U22" s="410"/>
      <c r="V22" s="410"/>
      <c r="W22" s="410"/>
      <c r="X22" s="411"/>
      <c r="Y22" s="406" t="s">
        <v>24</v>
      </c>
      <c r="Z22" s="407"/>
      <c r="AA22" s="407"/>
      <c r="AB22" s="408"/>
      <c r="AC22" s="406"/>
      <c r="AD22" s="407"/>
      <c r="AE22" s="407"/>
      <c r="AF22" s="407"/>
      <c r="AG22" s="407"/>
      <c r="AH22" s="407"/>
      <c r="AI22" s="407"/>
      <c r="AJ22" s="408"/>
      <c r="AK22" s="406"/>
      <c r="AL22" s="407"/>
      <c r="AM22" s="407"/>
      <c r="AN22" s="408"/>
      <c r="AO22" s="542"/>
      <c r="AP22" s="554"/>
      <c r="AQ22" s="586"/>
      <c r="AR22" s="588"/>
      <c r="AS22" s="590"/>
      <c r="BE22"/>
    </row>
    <row r="23" spans="2:57" ht="31.5" customHeight="1" thickBot="1">
      <c r="B23" s="592"/>
      <c r="C23" s="532"/>
      <c r="D23" s="412"/>
      <c r="E23" s="413"/>
      <c r="F23" s="413"/>
      <c r="G23" s="413"/>
      <c r="H23" s="413"/>
      <c r="I23" s="413"/>
      <c r="J23" s="413"/>
      <c r="K23" s="413"/>
      <c r="L23" s="413"/>
      <c r="M23" s="413"/>
      <c r="N23" s="413"/>
      <c r="O23" s="413"/>
      <c r="P23" s="414"/>
      <c r="Q23" s="412"/>
      <c r="R23" s="413"/>
      <c r="S23" s="413"/>
      <c r="T23" s="413"/>
      <c r="U23" s="413"/>
      <c r="V23" s="413"/>
      <c r="W23" s="413"/>
      <c r="X23" s="414"/>
      <c r="Y23" s="412" t="s">
        <v>1723</v>
      </c>
      <c r="Z23" s="413"/>
      <c r="AA23" s="413"/>
      <c r="AB23" s="414"/>
      <c r="AC23" s="412"/>
      <c r="AD23" s="413"/>
      <c r="AE23" s="413"/>
      <c r="AF23" s="413"/>
      <c r="AG23" s="413"/>
      <c r="AH23" s="413"/>
      <c r="AI23" s="413"/>
      <c r="AJ23" s="414"/>
      <c r="AK23" s="412"/>
      <c r="AL23" s="413"/>
      <c r="AM23" s="413"/>
      <c r="AN23" s="414"/>
      <c r="AO23" s="545"/>
      <c r="AP23" s="556"/>
      <c r="AQ23" s="587"/>
      <c r="AR23" s="589"/>
      <c r="AS23" s="591"/>
      <c r="BE23"/>
    </row>
    <row r="24" spans="2:57" ht="22.5" hidden="1" customHeight="1">
      <c r="B24" s="592">
        <v>6</v>
      </c>
      <c r="C24" s="532"/>
      <c r="D24" s="406"/>
      <c r="E24" s="407"/>
      <c r="F24" s="407"/>
      <c r="G24" s="407"/>
      <c r="H24" s="407"/>
      <c r="I24" s="407"/>
      <c r="J24" s="407"/>
      <c r="K24" s="407"/>
      <c r="L24" s="407"/>
      <c r="M24" s="407"/>
      <c r="N24" s="407"/>
      <c r="O24" s="407"/>
      <c r="P24" s="408"/>
      <c r="Q24" s="409"/>
      <c r="R24" s="410"/>
      <c r="S24" s="410"/>
      <c r="T24" s="410"/>
      <c r="U24" s="410"/>
      <c r="V24" s="410"/>
      <c r="W24" s="410"/>
      <c r="X24" s="411"/>
      <c r="Y24" s="406"/>
      <c r="Z24" s="407"/>
      <c r="AA24" s="407"/>
      <c r="AB24" s="408"/>
      <c r="AC24" s="406"/>
      <c r="AD24" s="407"/>
      <c r="AE24" s="407"/>
      <c r="AF24" s="408"/>
      <c r="AG24" s="406"/>
      <c r="AH24" s="407"/>
      <c r="AI24" s="407"/>
      <c r="AJ24" s="408"/>
      <c r="AK24" s="406"/>
      <c r="AL24" s="407"/>
      <c r="AM24" s="407"/>
      <c r="AN24" s="408"/>
      <c r="AO24" s="542"/>
      <c r="AP24" s="554"/>
      <c r="AQ24" s="586"/>
      <c r="AR24" s="588"/>
      <c r="AS24" s="590"/>
      <c r="BE24"/>
    </row>
    <row r="25" spans="2:57" ht="31.5" hidden="1" customHeight="1">
      <c r="B25" s="592"/>
      <c r="C25" s="532"/>
      <c r="D25" s="412"/>
      <c r="E25" s="413"/>
      <c r="F25" s="413"/>
      <c r="G25" s="413"/>
      <c r="H25" s="413"/>
      <c r="I25" s="413"/>
      <c r="J25" s="413"/>
      <c r="K25" s="413"/>
      <c r="L25" s="413"/>
      <c r="M25" s="413"/>
      <c r="N25" s="413"/>
      <c r="O25" s="413"/>
      <c r="P25" s="414"/>
      <c r="Q25" s="412"/>
      <c r="R25" s="413"/>
      <c r="S25" s="413"/>
      <c r="T25" s="413"/>
      <c r="U25" s="413"/>
      <c r="V25" s="413"/>
      <c r="W25" s="413"/>
      <c r="X25" s="414"/>
      <c r="Y25" s="412"/>
      <c r="Z25" s="413"/>
      <c r="AA25" s="413"/>
      <c r="AB25" s="414"/>
      <c r="AC25" s="412"/>
      <c r="AD25" s="413"/>
      <c r="AE25" s="413"/>
      <c r="AF25" s="414"/>
      <c r="AG25" s="412"/>
      <c r="AH25" s="413"/>
      <c r="AI25" s="413"/>
      <c r="AJ25" s="414"/>
      <c r="AK25" s="412"/>
      <c r="AL25" s="413"/>
      <c r="AM25" s="413"/>
      <c r="AN25" s="414"/>
      <c r="AO25" s="545"/>
      <c r="AP25" s="556"/>
      <c r="AQ25" s="587"/>
      <c r="AR25" s="589"/>
      <c r="AS25" s="591"/>
      <c r="BE25"/>
    </row>
    <row r="26" spans="2:57" ht="22.5" hidden="1" customHeight="1">
      <c r="B26" s="592">
        <v>7</v>
      </c>
      <c r="C26" s="532"/>
      <c r="D26" s="406"/>
      <c r="E26" s="407"/>
      <c r="F26" s="407"/>
      <c r="G26" s="407"/>
      <c r="H26" s="407"/>
      <c r="I26" s="407"/>
      <c r="J26" s="407"/>
      <c r="K26" s="407"/>
      <c r="L26" s="407"/>
      <c r="M26" s="407"/>
      <c r="N26" s="407"/>
      <c r="O26" s="407"/>
      <c r="P26" s="408"/>
      <c r="Q26" s="409"/>
      <c r="R26" s="410"/>
      <c r="S26" s="410"/>
      <c r="T26" s="410"/>
      <c r="U26" s="410"/>
      <c r="V26" s="410"/>
      <c r="W26" s="410"/>
      <c r="X26" s="411"/>
      <c r="Y26" s="406"/>
      <c r="Z26" s="407"/>
      <c r="AA26" s="407"/>
      <c r="AB26" s="408"/>
      <c r="AC26" s="406"/>
      <c r="AD26" s="407"/>
      <c r="AE26" s="407"/>
      <c r="AF26" s="408"/>
      <c r="AG26" s="406"/>
      <c r="AH26" s="407"/>
      <c r="AI26" s="407"/>
      <c r="AJ26" s="408"/>
      <c r="AK26" s="406"/>
      <c r="AL26" s="407"/>
      <c r="AM26" s="407"/>
      <c r="AN26" s="408"/>
      <c r="AO26" s="542"/>
      <c r="AP26" s="554"/>
      <c r="AQ26" s="586"/>
      <c r="AR26" s="588"/>
      <c r="AS26" s="590"/>
      <c r="BE26"/>
    </row>
    <row r="27" spans="2:57" ht="31.5" hidden="1" customHeight="1">
      <c r="B27" s="592"/>
      <c r="C27" s="532"/>
      <c r="D27" s="412"/>
      <c r="E27" s="413"/>
      <c r="F27" s="413"/>
      <c r="G27" s="413"/>
      <c r="H27" s="413"/>
      <c r="I27" s="413"/>
      <c r="J27" s="413"/>
      <c r="K27" s="413"/>
      <c r="L27" s="413"/>
      <c r="M27" s="413"/>
      <c r="N27" s="413"/>
      <c r="O27" s="413"/>
      <c r="P27" s="414"/>
      <c r="Q27" s="412"/>
      <c r="R27" s="413"/>
      <c r="S27" s="413"/>
      <c r="T27" s="413"/>
      <c r="U27" s="413"/>
      <c r="V27" s="413"/>
      <c r="W27" s="413"/>
      <c r="X27" s="414"/>
      <c r="Y27" s="412"/>
      <c r="Z27" s="413"/>
      <c r="AA27" s="413"/>
      <c r="AB27" s="414"/>
      <c r="AC27" s="412"/>
      <c r="AD27" s="413"/>
      <c r="AE27" s="413"/>
      <c r="AF27" s="414"/>
      <c r="AG27" s="412"/>
      <c r="AH27" s="413"/>
      <c r="AI27" s="413"/>
      <c r="AJ27" s="414"/>
      <c r="AK27" s="412"/>
      <c r="AL27" s="413"/>
      <c r="AM27" s="413"/>
      <c r="AN27" s="414"/>
      <c r="AO27" s="545"/>
      <c r="AP27" s="556"/>
      <c r="AQ27" s="587"/>
      <c r="AR27" s="589"/>
      <c r="AS27" s="591"/>
      <c r="BE27"/>
    </row>
    <row r="28" spans="2:57" ht="22.5" hidden="1" customHeight="1">
      <c r="B28" s="592">
        <v>8</v>
      </c>
      <c r="C28" s="532"/>
      <c r="D28" s="406"/>
      <c r="E28" s="407"/>
      <c r="F28" s="407"/>
      <c r="G28" s="407"/>
      <c r="H28" s="407"/>
      <c r="I28" s="407"/>
      <c r="J28" s="407"/>
      <c r="K28" s="407"/>
      <c r="L28" s="407"/>
      <c r="M28" s="407"/>
      <c r="N28" s="407"/>
      <c r="O28" s="407"/>
      <c r="P28" s="408"/>
      <c r="Q28" s="409"/>
      <c r="R28" s="410"/>
      <c r="S28" s="410"/>
      <c r="T28" s="410"/>
      <c r="U28" s="410"/>
      <c r="V28" s="410"/>
      <c r="W28" s="410"/>
      <c r="X28" s="411"/>
      <c r="Y28" s="406"/>
      <c r="Z28" s="407"/>
      <c r="AA28" s="407"/>
      <c r="AB28" s="408"/>
      <c r="AC28" s="406"/>
      <c r="AD28" s="407"/>
      <c r="AE28" s="407"/>
      <c r="AF28" s="408"/>
      <c r="AG28" s="406"/>
      <c r="AH28" s="407"/>
      <c r="AI28" s="407"/>
      <c r="AJ28" s="408"/>
      <c r="AK28" s="406"/>
      <c r="AL28" s="407"/>
      <c r="AM28" s="407"/>
      <c r="AN28" s="408"/>
      <c r="AO28" s="542"/>
      <c r="AP28" s="554"/>
      <c r="AQ28" s="586"/>
      <c r="AR28" s="588"/>
      <c r="AS28" s="590"/>
      <c r="BE28"/>
    </row>
    <row r="29" spans="2:57" ht="31.5" hidden="1" customHeight="1">
      <c r="B29" s="592"/>
      <c r="C29" s="532"/>
      <c r="D29" s="412"/>
      <c r="E29" s="413"/>
      <c r="F29" s="413"/>
      <c r="G29" s="413"/>
      <c r="H29" s="413"/>
      <c r="I29" s="413"/>
      <c r="J29" s="413"/>
      <c r="K29" s="413"/>
      <c r="L29" s="413"/>
      <c r="M29" s="413"/>
      <c r="N29" s="413"/>
      <c r="O29" s="413"/>
      <c r="P29" s="414"/>
      <c r="Q29" s="412"/>
      <c r="R29" s="413"/>
      <c r="S29" s="413"/>
      <c r="T29" s="413"/>
      <c r="U29" s="413"/>
      <c r="V29" s="413"/>
      <c r="W29" s="413"/>
      <c r="X29" s="414"/>
      <c r="Y29" s="412"/>
      <c r="Z29" s="413"/>
      <c r="AA29" s="413"/>
      <c r="AB29" s="414"/>
      <c r="AC29" s="412"/>
      <c r="AD29" s="413"/>
      <c r="AE29" s="413"/>
      <c r="AF29" s="414"/>
      <c r="AG29" s="412"/>
      <c r="AH29" s="413"/>
      <c r="AI29" s="413"/>
      <c r="AJ29" s="414"/>
      <c r="AK29" s="412"/>
      <c r="AL29" s="413"/>
      <c r="AM29" s="413"/>
      <c r="AN29" s="414"/>
      <c r="AO29" s="545"/>
      <c r="AP29" s="556"/>
      <c r="AQ29" s="587"/>
      <c r="AR29" s="589"/>
      <c r="AS29" s="591"/>
      <c r="BE29"/>
    </row>
    <row r="30" spans="2:57" ht="22.5" hidden="1" customHeight="1">
      <c r="B30" s="592">
        <v>9</v>
      </c>
      <c r="C30" s="532"/>
      <c r="D30" s="406"/>
      <c r="E30" s="407"/>
      <c r="F30" s="407"/>
      <c r="G30" s="407"/>
      <c r="H30" s="407"/>
      <c r="I30" s="407"/>
      <c r="J30" s="407"/>
      <c r="K30" s="407"/>
      <c r="L30" s="407"/>
      <c r="M30" s="407"/>
      <c r="N30" s="407"/>
      <c r="O30" s="407"/>
      <c r="P30" s="408"/>
      <c r="Q30" s="409"/>
      <c r="R30" s="410"/>
      <c r="S30" s="410"/>
      <c r="T30" s="410"/>
      <c r="U30" s="410"/>
      <c r="V30" s="410"/>
      <c r="W30" s="410"/>
      <c r="X30" s="411"/>
      <c r="Y30" s="406"/>
      <c r="Z30" s="407"/>
      <c r="AA30" s="407"/>
      <c r="AB30" s="408"/>
      <c r="AC30" s="406"/>
      <c r="AD30" s="407"/>
      <c r="AE30" s="407"/>
      <c r="AF30" s="408"/>
      <c r="AG30" s="406"/>
      <c r="AH30" s="407"/>
      <c r="AI30" s="407"/>
      <c r="AJ30" s="408"/>
      <c r="AK30" s="406"/>
      <c r="AL30" s="407"/>
      <c r="AM30" s="407"/>
      <c r="AN30" s="408"/>
      <c r="AO30" s="542"/>
      <c r="AP30" s="554"/>
      <c r="AQ30" s="586"/>
      <c r="AR30" s="588"/>
      <c r="AS30" s="590"/>
      <c r="BE30"/>
    </row>
    <row r="31" spans="2:57" ht="31.5" hidden="1" customHeight="1">
      <c r="B31" s="592"/>
      <c r="C31" s="532"/>
      <c r="D31" s="412"/>
      <c r="E31" s="413"/>
      <c r="F31" s="413"/>
      <c r="G31" s="413"/>
      <c r="H31" s="413"/>
      <c r="I31" s="413"/>
      <c r="J31" s="413"/>
      <c r="K31" s="413"/>
      <c r="L31" s="413"/>
      <c r="M31" s="413"/>
      <c r="N31" s="413"/>
      <c r="O31" s="413"/>
      <c r="P31" s="414"/>
      <c r="Q31" s="412"/>
      <c r="R31" s="413"/>
      <c r="S31" s="413"/>
      <c r="T31" s="413"/>
      <c r="U31" s="413"/>
      <c r="V31" s="413"/>
      <c r="W31" s="413"/>
      <c r="X31" s="414"/>
      <c r="Y31" s="412"/>
      <c r="Z31" s="413"/>
      <c r="AA31" s="413"/>
      <c r="AB31" s="414"/>
      <c r="AC31" s="412"/>
      <c r="AD31" s="413"/>
      <c r="AE31" s="413"/>
      <c r="AF31" s="414"/>
      <c r="AG31" s="412"/>
      <c r="AH31" s="413"/>
      <c r="AI31" s="413"/>
      <c r="AJ31" s="414"/>
      <c r="AK31" s="412"/>
      <c r="AL31" s="413"/>
      <c r="AM31" s="413"/>
      <c r="AN31" s="414"/>
      <c r="AO31" s="545"/>
      <c r="AP31" s="556"/>
      <c r="AQ31" s="587"/>
      <c r="AR31" s="589"/>
      <c r="AS31" s="591"/>
      <c r="BE31"/>
    </row>
    <row r="32" spans="2:57" ht="22.5" hidden="1" customHeight="1">
      <c r="B32" s="592">
        <v>10</v>
      </c>
      <c r="C32" s="532"/>
      <c r="D32" s="406"/>
      <c r="E32" s="407"/>
      <c r="F32" s="407"/>
      <c r="G32" s="407"/>
      <c r="H32" s="407"/>
      <c r="I32" s="407"/>
      <c r="J32" s="407"/>
      <c r="K32" s="407"/>
      <c r="L32" s="407"/>
      <c r="M32" s="407"/>
      <c r="N32" s="407"/>
      <c r="O32" s="407"/>
      <c r="P32" s="408"/>
      <c r="Q32" s="409"/>
      <c r="R32" s="410"/>
      <c r="S32" s="410"/>
      <c r="T32" s="410"/>
      <c r="U32" s="410"/>
      <c r="V32" s="410"/>
      <c r="W32" s="410"/>
      <c r="X32" s="411"/>
      <c r="Y32" s="406"/>
      <c r="Z32" s="407"/>
      <c r="AA32" s="407"/>
      <c r="AB32" s="408"/>
      <c r="AC32" s="406"/>
      <c r="AD32" s="407"/>
      <c r="AE32" s="407"/>
      <c r="AF32" s="408"/>
      <c r="AG32" s="406"/>
      <c r="AH32" s="407"/>
      <c r="AI32" s="407"/>
      <c r="AJ32" s="408"/>
      <c r="AK32" s="406"/>
      <c r="AL32" s="407"/>
      <c r="AM32" s="407"/>
      <c r="AN32" s="408"/>
      <c r="AO32" s="542"/>
      <c r="AP32" s="554"/>
      <c r="AQ32" s="586"/>
      <c r="AR32" s="588"/>
      <c r="AS32" s="590"/>
      <c r="BE32"/>
    </row>
    <row r="33" spans="2:57" ht="31.5" hidden="1" customHeight="1">
      <c r="B33" s="592"/>
      <c r="C33" s="532"/>
      <c r="D33" s="412"/>
      <c r="E33" s="413"/>
      <c r="F33" s="413"/>
      <c r="G33" s="413"/>
      <c r="H33" s="413"/>
      <c r="I33" s="413"/>
      <c r="J33" s="413"/>
      <c r="K33" s="413"/>
      <c r="L33" s="413"/>
      <c r="M33" s="413"/>
      <c r="N33" s="413"/>
      <c r="O33" s="413"/>
      <c r="P33" s="414"/>
      <c r="Q33" s="412"/>
      <c r="R33" s="413"/>
      <c r="S33" s="413"/>
      <c r="T33" s="413"/>
      <c r="U33" s="413"/>
      <c r="V33" s="413"/>
      <c r="W33" s="413"/>
      <c r="X33" s="414"/>
      <c r="Y33" s="412"/>
      <c r="Z33" s="413"/>
      <c r="AA33" s="413"/>
      <c r="AB33" s="414"/>
      <c r="AC33" s="412"/>
      <c r="AD33" s="413"/>
      <c r="AE33" s="413"/>
      <c r="AF33" s="414"/>
      <c r="AG33" s="412"/>
      <c r="AH33" s="413"/>
      <c r="AI33" s="413"/>
      <c r="AJ33" s="414"/>
      <c r="AK33" s="412"/>
      <c r="AL33" s="413"/>
      <c r="AM33" s="413"/>
      <c r="AN33" s="414"/>
      <c r="AO33" s="545"/>
      <c r="AP33" s="556"/>
      <c r="AQ33" s="587"/>
      <c r="AR33" s="589"/>
      <c r="AS33" s="591"/>
      <c r="BE33"/>
    </row>
    <row r="34" spans="2:57" ht="22.5" hidden="1" customHeight="1">
      <c r="B34" s="592">
        <v>11</v>
      </c>
      <c r="C34" s="532"/>
      <c r="D34" s="406"/>
      <c r="E34" s="407"/>
      <c r="F34" s="407"/>
      <c r="G34" s="407"/>
      <c r="H34" s="407"/>
      <c r="I34" s="407"/>
      <c r="J34" s="407"/>
      <c r="K34" s="407"/>
      <c r="L34" s="407"/>
      <c r="M34" s="407"/>
      <c r="N34" s="407"/>
      <c r="O34" s="407"/>
      <c r="P34" s="408"/>
      <c r="Q34" s="409"/>
      <c r="R34" s="410"/>
      <c r="S34" s="410"/>
      <c r="T34" s="410"/>
      <c r="U34" s="410"/>
      <c r="V34" s="410"/>
      <c r="W34" s="410"/>
      <c r="X34" s="411"/>
      <c r="Y34" s="406"/>
      <c r="Z34" s="407"/>
      <c r="AA34" s="407"/>
      <c r="AB34" s="408"/>
      <c r="AC34" s="406"/>
      <c r="AD34" s="407"/>
      <c r="AE34" s="407"/>
      <c r="AF34" s="408"/>
      <c r="AG34" s="406"/>
      <c r="AH34" s="407"/>
      <c r="AI34" s="407"/>
      <c r="AJ34" s="408"/>
      <c r="AK34" s="406"/>
      <c r="AL34" s="407"/>
      <c r="AM34" s="407"/>
      <c r="AN34" s="408"/>
      <c r="AO34" s="542"/>
      <c r="AP34" s="554"/>
      <c r="AQ34" s="586"/>
      <c r="AR34" s="588"/>
      <c r="AS34" s="590"/>
      <c r="BE34"/>
    </row>
    <row r="35" spans="2:57" ht="31.5" hidden="1"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c r="Z35" s="413"/>
      <c r="AA35" s="413"/>
      <c r="AB35" s="414"/>
      <c r="AC35" s="412"/>
      <c r="AD35" s="413"/>
      <c r="AE35" s="413"/>
      <c r="AF35" s="414"/>
      <c r="AG35" s="412"/>
      <c r="AH35" s="413"/>
      <c r="AI35" s="413"/>
      <c r="AJ35" s="414"/>
      <c r="AK35" s="412"/>
      <c r="AL35" s="413"/>
      <c r="AM35" s="413"/>
      <c r="AN35" s="414"/>
      <c r="AO35" s="545"/>
      <c r="AP35" s="556"/>
      <c r="AQ35" s="587"/>
      <c r="AR35" s="589"/>
      <c r="AS35" s="591"/>
      <c r="BE35"/>
    </row>
    <row r="36" spans="2:57" ht="22.5" hidden="1" customHeight="1">
      <c r="B36" s="592">
        <v>12</v>
      </c>
      <c r="C36" s="532"/>
      <c r="D36" s="406"/>
      <c r="E36" s="407"/>
      <c r="F36" s="407"/>
      <c r="G36" s="407"/>
      <c r="H36" s="407"/>
      <c r="I36" s="407"/>
      <c r="J36" s="407"/>
      <c r="K36" s="407"/>
      <c r="L36" s="407"/>
      <c r="M36" s="407"/>
      <c r="N36" s="407"/>
      <c r="O36" s="407"/>
      <c r="P36" s="408"/>
      <c r="Q36" s="409"/>
      <c r="R36" s="410"/>
      <c r="S36" s="410"/>
      <c r="T36" s="410"/>
      <c r="U36" s="410"/>
      <c r="V36" s="410"/>
      <c r="W36" s="410"/>
      <c r="X36" s="411"/>
      <c r="Y36" s="406"/>
      <c r="Z36" s="407"/>
      <c r="AA36" s="407"/>
      <c r="AB36" s="408"/>
      <c r="AC36" s="406"/>
      <c r="AD36" s="407"/>
      <c r="AE36" s="407"/>
      <c r="AF36" s="408"/>
      <c r="AG36" s="406"/>
      <c r="AH36" s="407"/>
      <c r="AI36" s="407"/>
      <c r="AJ36" s="408"/>
      <c r="AK36" s="406"/>
      <c r="AL36" s="407"/>
      <c r="AM36" s="407"/>
      <c r="AN36" s="408"/>
      <c r="AO36" s="542"/>
      <c r="AP36" s="554"/>
      <c r="AQ36" s="586"/>
      <c r="AR36" s="588"/>
      <c r="AS36" s="590"/>
      <c r="BE36"/>
    </row>
    <row r="37" spans="2:57" ht="31.5" hidden="1"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c r="Z37" s="413"/>
      <c r="AA37" s="413"/>
      <c r="AB37" s="414"/>
      <c r="AC37" s="412"/>
      <c r="AD37" s="413"/>
      <c r="AE37" s="413"/>
      <c r="AF37" s="414"/>
      <c r="AG37" s="412"/>
      <c r="AH37" s="413"/>
      <c r="AI37" s="413"/>
      <c r="AJ37" s="414"/>
      <c r="AK37" s="412"/>
      <c r="AL37" s="413"/>
      <c r="AM37" s="413"/>
      <c r="AN37" s="414"/>
      <c r="AO37" s="545"/>
      <c r="AP37" s="556"/>
      <c r="AQ37" s="587"/>
      <c r="AR37" s="589"/>
      <c r="AS37" s="591"/>
      <c r="BE37"/>
    </row>
    <row r="38" spans="2:57" ht="22.5" hidden="1" customHeight="1">
      <c r="B38" s="592">
        <v>13</v>
      </c>
      <c r="C38" s="532"/>
      <c r="D38" s="406"/>
      <c r="E38" s="407"/>
      <c r="F38" s="407"/>
      <c r="G38" s="407"/>
      <c r="H38" s="407"/>
      <c r="I38" s="407"/>
      <c r="J38" s="407"/>
      <c r="K38" s="407"/>
      <c r="L38" s="407"/>
      <c r="M38" s="407"/>
      <c r="N38" s="407"/>
      <c r="O38" s="407"/>
      <c r="P38" s="408"/>
      <c r="Q38" s="409"/>
      <c r="R38" s="410"/>
      <c r="S38" s="410"/>
      <c r="T38" s="410"/>
      <c r="U38" s="410"/>
      <c r="V38" s="410"/>
      <c r="W38" s="410"/>
      <c r="X38" s="411"/>
      <c r="Y38" s="406"/>
      <c r="Z38" s="407"/>
      <c r="AA38" s="407"/>
      <c r="AB38" s="408"/>
      <c r="AC38" s="406"/>
      <c r="AD38" s="407"/>
      <c r="AE38" s="407"/>
      <c r="AF38" s="408"/>
      <c r="AG38" s="406"/>
      <c r="AH38" s="407"/>
      <c r="AI38" s="407"/>
      <c r="AJ38" s="408"/>
      <c r="AK38" s="406"/>
      <c r="AL38" s="407"/>
      <c r="AM38" s="407"/>
      <c r="AN38" s="408"/>
      <c r="AO38" s="542"/>
      <c r="AP38" s="554"/>
      <c r="AQ38" s="586"/>
      <c r="AR38" s="588"/>
      <c r="AS38" s="590"/>
      <c r="BE38"/>
    </row>
    <row r="39" spans="2:57" ht="31.5" hidden="1"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c r="Z39" s="413"/>
      <c r="AA39" s="413"/>
      <c r="AB39" s="414"/>
      <c r="AC39" s="412"/>
      <c r="AD39" s="413"/>
      <c r="AE39" s="413"/>
      <c r="AF39" s="414"/>
      <c r="AG39" s="412"/>
      <c r="AH39" s="413"/>
      <c r="AI39" s="413"/>
      <c r="AJ39" s="414"/>
      <c r="AK39" s="412"/>
      <c r="AL39" s="413"/>
      <c r="AM39" s="413"/>
      <c r="AN39" s="414"/>
      <c r="AO39" s="545"/>
      <c r="AP39" s="556"/>
      <c r="AQ39" s="587"/>
      <c r="AR39" s="589"/>
      <c r="AS39" s="591"/>
      <c r="BE39"/>
    </row>
    <row r="40" spans="2:57" ht="22.5" hidden="1" customHeight="1">
      <c r="B40" s="592">
        <v>14</v>
      </c>
      <c r="C40" s="532"/>
      <c r="D40" s="406"/>
      <c r="E40" s="407"/>
      <c r="F40" s="407"/>
      <c r="G40" s="407"/>
      <c r="H40" s="407"/>
      <c r="I40" s="407"/>
      <c r="J40" s="407"/>
      <c r="K40" s="407"/>
      <c r="L40" s="407"/>
      <c r="M40" s="407"/>
      <c r="N40" s="407"/>
      <c r="O40" s="407"/>
      <c r="P40" s="408"/>
      <c r="Q40" s="409"/>
      <c r="R40" s="410"/>
      <c r="S40" s="410"/>
      <c r="T40" s="410"/>
      <c r="U40" s="410"/>
      <c r="V40" s="410"/>
      <c r="W40" s="410"/>
      <c r="X40" s="411"/>
      <c r="Y40" s="406"/>
      <c r="Z40" s="407"/>
      <c r="AA40" s="407"/>
      <c r="AB40" s="408"/>
      <c r="AC40" s="406"/>
      <c r="AD40" s="407"/>
      <c r="AE40" s="407"/>
      <c r="AF40" s="408"/>
      <c r="AG40" s="406"/>
      <c r="AH40" s="407"/>
      <c r="AI40" s="407"/>
      <c r="AJ40" s="408"/>
      <c r="AK40" s="406"/>
      <c r="AL40" s="407"/>
      <c r="AM40" s="407"/>
      <c r="AN40" s="408"/>
      <c r="AO40" s="542"/>
      <c r="AP40" s="554"/>
      <c r="AQ40" s="586"/>
      <c r="AR40" s="588"/>
      <c r="AS40" s="590"/>
      <c r="BE40"/>
    </row>
    <row r="41" spans="2:57" ht="31.5" hidden="1"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c r="Z41" s="413"/>
      <c r="AA41" s="413"/>
      <c r="AB41" s="414"/>
      <c r="AC41" s="412"/>
      <c r="AD41" s="413"/>
      <c r="AE41" s="413"/>
      <c r="AF41" s="414"/>
      <c r="AG41" s="412"/>
      <c r="AH41" s="413"/>
      <c r="AI41" s="413"/>
      <c r="AJ41" s="414"/>
      <c r="AK41" s="412"/>
      <c r="AL41" s="413"/>
      <c r="AM41" s="413"/>
      <c r="AN41" s="414"/>
      <c r="AO41" s="545"/>
      <c r="AP41" s="556"/>
      <c r="AQ41" s="587"/>
      <c r="AR41" s="589"/>
      <c r="AS41" s="591"/>
      <c r="BE41"/>
    </row>
    <row r="42" spans="2:57" ht="22.5" hidden="1" customHeight="1">
      <c r="B42" s="592">
        <v>15</v>
      </c>
      <c r="C42" s="532"/>
      <c r="D42" s="406"/>
      <c r="E42" s="407"/>
      <c r="F42" s="407"/>
      <c r="G42" s="407"/>
      <c r="H42" s="407"/>
      <c r="I42" s="407"/>
      <c r="J42" s="407"/>
      <c r="K42" s="407"/>
      <c r="L42" s="407"/>
      <c r="M42" s="407"/>
      <c r="N42" s="407"/>
      <c r="O42" s="407"/>
      <c r="P42" s="408"/>
      <c r="Q42" s="409"/>
      <c r="R42" s="410"/>
      <c r="S42" s="410"/>
      <c r="T42" s="410"/>
      <c r="U42" s="410"/>
      <c r="V42" s="410"/>
      <c r="W42" s="410"/>
      <c r="X42" s="411"/>
      <c r="Y42" s="406"/>
      <c r="Z42" s="407"/>
      <c r="AA42" s="407"/>
      <c r="AB42" s="408"/>
      <c r="AC42" s="406"/>
      <c r="AD42" s="407"/>
      <c r="AE42" s="407"/>
      <c r="AF42" s="408"/>
      <c r="AG42" s="406"/>
      <c r="AH42" s="407"/>
      <c r="AI42" s="407"/>
      <c r="AJ42" s="408"/>
      <c r="AK42" s="406"/>
      <c r="AL42" s="407"/>
      <c r="AM42" s="407"/>
      <c r="AN42" s="408"/>
      <c r="AO42" s="542"/>
      <c r="AP42" s="554"/>
      <c r="AQ42" s="586"/>
      <c r="AR42" s="588"/>
      <c r="AS42" s="590"/>
      <c r="BE42"/>
    </row>
    <row r="43" spans="2:57" ht="31.5" hidden="1"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c r="Z43" s="413"/>
      <c r="AA43" s="413"/>
      <c r="AB43" s="414"/>
      <c r="AC43" s="412"/>
      <c r="AD43" s="413"/>
      <c r="AE43" s="413"/>
      <c r="AF43" s="414"/>
      <c r="AG43" s="412"/>
      <c r="AH43" s="413"/>
      <c r="AI43" s="413"/>
      <c r="AJ43" s="414"/>
      <c r="AK43" s="412"/>
      <c r="AL43" s="413"/>
      <c r="AM43" s="413"/>
      <c r="AN43" s="414"/>
      <c r="AO43" s="545"/>
      <c r="AP43" s="556"/>
      <c r="AQ43" s="587"/>
      <c r="AR43" s="589"/>
      <c r="AS43" s="591"/>
      <c r="BE43"/>
    </row>
    <row r="44" spans="2:57" ht="22.5" hidden="1" customHeight="1">
      <c r="B44" s="592">
        <v>16</v>
      </c>
      <c r="C44" s="532"/>
      <c r="D44" s="406"/>
      <c r="E44" s="407"/>
      <c r="F44" s="407"/>
      <c r="G44" s="407"/>
      <c r="H44" s="407"/>
      <c r="I44" s="407"/>
      <c r="J44" s="407"/>
      <c r="K44" s="407"/>
      <c r="L44" s="407"/>
      <c r="M44" s="407"/>
      <c r="N44" s="407"/>
      <c r="O44" s="407"/>
      <c r="P44" s="408"/>
      <c r="Q44" s="409"/>
      <c r="R44" s="410"/>
      <c r="S44" s="410"/>
      <c r="T44" s="410"/>
      <c r="U44" s="410"/>
      <c r="V44" s="410"/>
      <c r="W44" s="410"/>
      <c r="X44" s="411"/>
      <c r="Y44" s="406"/>
      <c r="Z44" s="407"/>
      <c r="AA44" s="407"/>
      <c r="AB44" s="408"/>
      <c r="AC44" s="406"/>
      <c r="AD44" s="407"/>
      <c r="AE44" s="407"/>
      <c r="AF44" s="408"/>
      <c r="AG44" s="406"/>
      <c r="AH44" s="407"/>
      <c r="AI44" s="407"/>
      <c r="AJ44" s="408"/>
      <c r="AK44" s="406"/>
      <c r="AL44" s="407"/>
      <c r="AM44" s="407"/>
      <c r="AN44" s="408"/>
      <c r="AO44" s="542"/>
      <c r="AP44" s="554"/>
      <c r="AQ44" s="586"/>
      <c r="AR44" s="588"/>
      <c r="AS44" s="590"/>
      <c r="BE44"/>
    </row>
    <row r="45" spans="2:57" ht="31.5" hidden="1"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c r="Z45" s="413"/>
      <c r="AA45" s="413"/>
      <c r="AB45" s="414"/>
      <c r="AC45" s="412"/>
      <c r="AD45" s="413"/>
      <c r="AE45" s="413"/>
      <c r="AF45" s="414"/>
      <c r="AG45" s="412"/>
      <c r="AH45" s="413"/>
      <c r="AI45" s="413"/>
      <c r="AJ45" s="414"/>
      <c r="AK45" s="412"/>
      <c r="AL45" s="413"/>
      <c r="AM45" s="413"/>
      <c r="AN45" s="414"/>
      <c r="AO45" s="545"/>
      <c r="AP45" s="556"/>
      <c r="AQ45" s="587"/>
      <c r="AR45" s="589"/>
      <c r="AS45" s="591"/>
      <c r="BE45"/>
    </row>
    <row r="46" spans="2:57" ht="22.5" hidden="1" customHeight="1">
      <c r="B46" s="592">
        <v>17</v>
      </c>
      <c r="C46" s="532"/>
      <c r="D46" s="406"/>
      <c r="E46" s="407"/>
      <c r="F46" s="407"/>
      <c r="G46" s="407"/>
      <c r="H46" s="407"/>
      <c r="I46" s="407"/>
      <c r="J46" s="407"/>
      <c r="K46" s="407"/>
      <c r="L46" s="407"/>
      <c r="M46" s="407"/>
      <c r="N46" s="407"/>
      <c r="O46" s="407"/>
      <c r="P46" s="408"/>
      <c r="Q46" s="409"/>
      <c r="R46" s="410"/>
      <c r="S46" s="410"/>
      <c r="T46" s="410"/>
      <c r="U46" s="410"/>
      <c r="V46" s="410"/>
      <c r="W46" s="410"/>
      <c r="X46" s="411"/>
      <c r="Y46" s="406"/>
      <c r="Z46" s="407"/>
      <c r="AA46" s="407"/>
      <c r="AB46" s="408"/>
      <c r="AC46" s="406"/>
      <c r="AD46" s="407"/>
      <c r="AE46" s="407"/>
      <c r="AF46" s="408"/>
      <c r="AG46" s="406"/>
      <c r="AH46" s="407"/>
      <c r="AI46" s="407"/>
      <c r="AJ46" s="408"/>
      <c r="AK46" s="406"/>
      <c r="AL46" s="407"/>
      <c r="AM46" s="407"/>
      <c r="AN46" s="408"/>
      <c r="AO46" s="542"/>
      <c r="AP46" s="554"/>
      <c r="AQ46" s="586"/>
      <c r="AR46" s="588"/>
      <c r="AS46" s="590"/>
      <c r="BE46"/>
    </row>
    <row r="47" spans="2:57" ht="31.5" hidden="1"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c r="Z47" s="413"/>
      <c r="AA47" s="413"/>
      <c r="AB47" s="414"/>
      <c r="AC47" s="412"/>
      <c r="AD47" s="413"/>
      <c r="AE47" s="413"/>
      <c r="AF47" s="414"/>
      <c r="AG47" s="412"/>
      <c r="AH47" s="413"/>
      <c r="AI47" s="413"/>
      <c r="AJ47" s="414"/>
      <c r="AK47" s="412"/>
      <c r="AL47" s="413"/>
      <c r="AM47" s="413"/>
      <c r="AN47" s="414"/>
      <c r="AO47" s="545"/>
      <c r="AP47" s="556"/>
      <c r="AQ47" s="587"/>
      <c r="AR47" s="589"/>
      <c r="AS47" s="591"/>
      <c r="BE47"/>
    </row>
    <row r="48" spans="2:57" ht="22.5" hidden="1" customHeight="1">
      <c r="B48" s="592">
        <v>18</v>
      </c>
      <c r="C48" s="532"/>
      <c r="D48" s="406"/>
      <c r="E48" s="407"/>
      <c r="F48" s="407"/>
      <c r="G48" s="407"/>
      <c r="H48" s="407"/>
      <c r="I48" s="407"/>
      <c r="J48" s="407"/>
      <c r="K48" s="407"/>
      <c r="L48" s="407"/>
      <c r="M48" s="407"/>
      <c r="N48" s="407"/>
      <c r="O48" s="407"/>
      <c r="P48" s="408"/>
      <c r="Q48" s="409"/>
      <c r="R48" s="410"/>
      <c r="S48" s="410"/>
      <c r="T48" s="410"/>
      <c r="U48" s="410"/>
      <c r="V48" s="410"/>
      <c r="W48" s="410"/>
      <c r="X48" s="411"/>
      <c r="Y48" s="406"/>
      <c r="Z48" s="407"/>
      <c r="AA48" s="407"/>
      <c r="AB48" s="408"/>
      <c r="AC48" s="406"/>
      <c r="AD48" s="407"/>
      <c r="AE48" s="407"/>
      <c r="AF48" s="408"/>
      <c r="AG48" s="406"/>
      <c r="AH48" s="407"/>
      <c r="AI48" s="407"/>
      <c r="AJ48" s="408"/>
      <c r="AK48" s="406"/>
      <c r="AL48" s="407"/>
      <c r="AM48" s="407"/>
      <c r="AN48" s="408"/>
      <c r="AO48" s="542"/>
      <c r="AP48" s="554"/>
      <c r="AQ48" s="586"/>
      <c r="AR48" s="588"/>
      <c r="AS48" s="590"/>
      <c r="BE48"/>
    </row>
    <row r="49" spans="2:57" ht="31.5" hidden="1"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c r="Z49" s="413"/>
      <c r="AA49" s="413"/>
      <c r="AB49" s="414"/>
      <c r="AC49" s="412"/>
      <c r="AD49" s="413"/>
      <c r="AE49" s="413"/>
      <c r="AF49" s="414"/>
      <c r="AG49" s="412"/>
      <c r="AH49" s="413"/>
      <c r="AI49" s="413"/>
      <c r="AJ49" s="414"/>
      <c r="AK49" s="412"/>
      <c r="AL49" s="413"/>
      <c r="AM49" s="413"/>
      <c r="AN49" s="414"/>
      <c r="AO49" s="545"/>
      <c r="AP49" s="556"/>
      <c r="AQ49" s="587"/>
      <c r="AR49" s="589"/>
      <c r="AS49" s="591"/>
      <c r="BE49"/>
    </row>
    <row r="50" spans="2:57" ht="22.5" hidden="1" customHeight="1">
      <c r="B50" s="592">
        <v>19</v>
      </c>
      <c r="C50" s="532"/>
      <c r="D50" s="406"/>
      <c r="E50" s="407"/>
      <c r="F50" s="407"/>
      <c r="G50" s="407"/>
      <c r="H50" s="407"/>
      <c r="I50" s="407"/>
      <c r="J50" s="407"/>
      <c r="K50" s="407"/>
      <c r="L50" s="407"/>
      <c r="M50" s="407"/>
      <c r="N50" s="407"/>
      <c r="O50" s="407"/>
      <c r="P50" s="408"/>
      <c r="Q50" s="409"/>
      <c r="R50" s="410"/>
      <c r="S50" s="410"/>
      <c r="T50" s="410"/>
      <c r="U50" s="410"/>
      <c r="V50" s="410"/>
      <c r="W50" s="410"/>
      <c r="X50" s="411"/>
      <c r="Y50" s="406"/>
      <c r="Z50" s="407"/>
      <c r="AA50" s="407"/>
      <c r="AB50" s="408"/>
      <c r="AC50" s="406"/>
      <c r="AD50" s="407"/>
      <c r="AE50" s="407"/>
      <c r="AF50" s="408"/>
      <c r="AG50" s="406"/>
      <c r="AH50" s="407"/>
      <c r="AI50" s="407"/>
      <c r="AJ50" s="408"/>
      <c r="AK50" s="406"/>
      <c r="AL50" s="407"/>
      <c r="AM50" s="407"/>
      <c r="AN50" s="408"/>
      <c r="AO50" s="542"/>
      <c r="AP50" s="554"/>
      <c r="AQ50" s="586"/>
      <c r="AR50" s="588"/>
      <c r="AS50" s="590"/>
      <c r="BE50"/>
    </row>
    <row r="51" spans="2:57" ht="31.5" hidden="1"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c r="Z51" s="413"/>
      <c r="AA51" s="413"/>
      <c r="AB51" s="414"/>
      <c r="AC51" s="412"/>
      <c r="AD51" s="413"/>
      <c r="AE51" s="413"/>
      <c r="AF51" s="414"/>
      <c r="AG51" s="412"/>
      <c r="AH51" s="413"/>
      <c r="AI51" s="413"/>
      <c r="AJ51" s="414"/>
      <c r="AK51" s="412"/>
      <c r="AL51" s="413"/>
      <c r="AM51" s="413"/>
      <c r="AN51" s="414"/>
      <c r="AO51" s="545"/>
      <c r="AP51" s="556"/>
      <c r="AQ51" s="587"/>
      <c r="AR51" s="589"/>
      <c r="AS51" s="591"/>
      <c r="BE51"/>
    </row>
    <row r="52" spans="2:57" ht="22.5" hidden="1" customHeight="1">
      <c r="B52" s="592">
        <v>20</v>
      </c>
      <c r="C52" s="532"/>
      <c r="D52" s="406"/>
      <c r="E52" s="407"/>
      <c r="F52" s="407"/>
      <c r="G52" s="407"/>
      <c r="H52" s="407"/>
      <c r="I52" s="407"/>
      <c r="J52" s="407"/>
      <c r="K52" s="407"/>
      <c r="L52" s="407"/>
      <c r="M52" s="407"/>
      <c r="N52" s="407"/>
      <c r="O52" s="407"/>
      <c r="P52" s="408"/>
      <c r="Q52" s="409"/>
      <c r="R52" s="410"/>
      <c r="S52" s="410"/>
      <c r="T52" s="410"/>
      <c r="U52" s="410"/>
      <c r="V52" s="410"/>
      <c r="W52" s="410"/>
      <c r="X52" s="411"/>
      <c r="Y52" s="406"/>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hidden="1"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hidden="1" customHeight="1">
      <c r="B54" s="592">
        <v>21</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hidden="1" customHeight="1">
      <c r="B56" s="592">
        <v>22</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31.5" hidden="1"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hidden="1" customHeight="1">
      <c r="B58" s="592">
        <v>23</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24</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25</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26</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27</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28</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29</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c r="B71" s="592"/>
      <c r="C71" s="532"/>
      <c r="D71" s="412"/>
      <c r="E71" s="413"/>
      <c r="F71" s="413"/>
      <c r="G71" s="413"/>
      <c r="H71" s="413"/>
      <c r="I71" s="413"/>
      <c r="J71" s="413"/>
      <c r="K71" s="413"/>
      <c r="L71" s="413"/>
      <c r="M71" s="413"/>
      <c r="N71" s="413"/>
      <c r="O71" s="413"/>
      <c r="P71" s="414"/>
      <c r="Q71" s="412"/>
      <c r="R71" s="413"/>
      <c r="S71" s="413"/>
      <c r="T71" s="413"/>
      <c r="U71" s="413"/>
      <c r="V71" s="413"/>
      <c r="W71" s="413"/>
      <c r="X71" s="414"/>
      <c r="Y71" s="412"/>
      <c r="Z71" s="413"/>
      <c r="AA71" s="413"/>
      <c r="AB71" s="414"/>
      <c r="AC71" s="412"/>
      <c r="AD71" s="413"/>
      <c r="AE71" s="413"/>
      <c r="AF71" s="414"/>
      <c r="AG71" s="412"/>
      <c r="AH71" s="413"/>
      <c r="AI71" s="413"/>
      <c r="AJ71" s="414"/>
      <c r="AK71" s="412"/>
      <c r="AL71" s="413"/>
      <c r="AM71" s="413"/>
      <c r="AN71" s="414"/>
      <c r="AO71" s="545"/>
      <c r="AP71" s="556"/>
      <c r="AQ71" s="587"/>
      <c r="AR71" s="589"/>
      <c r="AS71" s="591"/>
      <c r="BE71"/>
    </row>
    <row r="72" spans="2:57" ht="22.5" hidden="1" customHeight="1">
      <c r="B72" s="592">
        <v>30</v>
      </c>
      <c r="C72" s="532"/>
      <c r="D72" s="406"/>
      <c r="E72" s="407"/>
      <c r="F72" s="407"/>
      <c r="G72" s="407"/>
      <c r="H72" s="407"/>
      <c r="I72" s="407"/>
      <c r="J72" s="407"/>
      <c r="K72" s="407"/>
      <c r="L72" s="407"/>
      <c r="M72" s="407"/>
      <c r="N72" s="407"/>
      <c r="O72" s="407"/>
      <c r="P72" s="408"/>
      <c r="Q72" s="409"/>
      <c r="R72" s="410"/>
      <c r="S72" s="410"/>
      <c r="T72" s="410"/>
      <c r="U72" s="410"/>
      <c r="V72" s="410"/>
      <c r="W72" s="410"/>
      <c r="X72" s="411"/>
      <c r="Y72" s="406"/>
      <c r="Z72" s="407"/>
      <c r="AA72" s="407"/>
      <c r="AB72" s="408"/>
      <c r="AC72" s="406"/>
      <c r="AD72" s="407"/>
      <c r="AE72" s="407"/>
      <c r="AF72" s="408"/>
      <c r="AG72" s="406"/>
      <c r="AH72" s="407"/>
      <c r="AI72" s="407"/>
      <c r="AJ72" s="408"/>
      <c r="AK72" s="406"/>
      <c r="AL72" s="407"/>
      <c r="AM72" s="407"/>
      <c r="AN72" s="408"/>
      <c r="AO72" s="542"/>
      <c r="AP72" s="554"/>
      <c r="AQ72" s="586"/>
      <c r="AR72" s="588"/>
      <c r="AS72" s="590"/>
      <c r="BE72"/>
    </row>
    <row r="73" spans="2:57" ht="31.5" hidden="1" customHeight="1" thickBot="1">
      <c r="B73" s="610"/>
      <c r="C73" s="611"/>
      <c r="D73" s="581"/>
      <c r="E73" s="582"/>
      <c r="F73" s="582"/>
      <c r="G73" s="582"/>
      <c r="H73" s="582"/>
      <c r="I73" s="582"/>
      <c r="J73" s="582"/>
      <c r="K73" s="582"/>
      <c r="L73" s="582"/>
      <c r="M73" s="582"/>
      <c r="N73" s="582"/>
      <c r="O73" s="582"/>
      <c r="P73" s="583"/>
      <c r="Q73" s="412"/>
      <c r="R73" s="413"/>
      <c r="S73" s="413"/>
      <c r="T73" s="413"/>
      <c r="U73" s="413"/>
      <c r="V73" s="413"/>
      <c r="W73" s="413"/>
      <c r="X73" s="414"/>
      <c r="Y73" s="581"/>
      <c r="Z73" s="582"/>
      <c r="AA73" s="582"/>
      <c r="AB73" s="583"/>
      <c r="AC73" s="581"/>
      <c r="AD73" s="582"/>
      <c r="AE73" s="582"/>
      <c r="AF73" s="583"/>
      <c r="AG73" s="581"/>
      <c r="AH73" s="582"/>
      <c r="AI73" s="582"/>
      <c r="AJ73" s="583"/>
      <c r="AK73" s="581"/>
      <c r="AL73" s="582"/>
      <c r="AM73" s="582"/>
      <c r="AN73" s="583"/>
      <c r="AO73" s="481"/>
      <c r="AP73" s="606"/>
      <c r="AQ73" s="607"/>
      <c r="AR73" s="608"/>
      <c r="AS73" s="609"/>
      <c r="BE73"/>
    </row>
    <row r="74" spans="2:57" ht="15.75" hidden="1" thickBot="1">
      <c r="B74" s="612" t="s">
        <v>33</v>
      </c>
      <c r="C74" s="613"/>
      <c r="D74" s="613"/>
      <c r="E74" s="614"/>
      <c r="F74" s="615" t="s">
        <v>2</v>
      </c>
      <c r="G74" s="613"/>
      <c r="H74" s="613"/>
      <c r="I74" s="613"/>
      <c r="J74" s="613"/>
      <c r="K74" s="613"/>
      <c r="L74" s="613"/>
      <c r="M74" s="613"/>
      <c r="N74" s="613"/>
      <c r="O74" s="613"/>
      <c r="P74" s="613"/>
      <c r="Q74" s="613"/>
      <c r="R74" s="613"/>
      <c r="S74" s="613"/>
      <c r="T74" s="613"/>
      <c r="U74" s="614"/>
      <c r="V74" s="615" t="s">
        <v>3</v>
      </c>
      <c r="W74" s="613"/>
      <c r="X74" s="614"/>
      <c r="Y74" s="615" t="s">
        <v>34</v>
      </c>
      <c r="Z74" s="613"/>
      <c r="AA74" s="614"/>
      <c r="AB74" s="615" t="s">
        <v>35</v>
      </c>
      <c r="AC74" s="613"/>
      <c r="AD74" s="613"/>
      <c r="AE74" s="613"/>
      <c r="AF74" s="613"/>
      <c r="AG74" s="613"/>
      <c r="AH74" s="613"/>
      <c r="AI74" s="613"/>
      <c r="AJ74" s="613"/>
      <c r="AK74" s="613"/>
      <c r="AL74" s="613"/>
      <c r="AM74" s="613"/>
      <c r="AN74" s="613"/>
      <c r="AO74" s="613"/>
      <c r="AP74" s="613"/>
      <c r="AQ74" s="613"/>
      <c r="AR74" s="613"/>
      <c r="AS74" s="616"/>
      <c r="BE74"/>
    </row>
    <row r="75" spans="2:57" ht="24.75" hidden="1" customHeight="1">
      <c r="B75" s="617"/>
      <c r="C75" s="618"/>
      <c r="D75" s="618"/>
      <c r="E75" s="619"/>
      <c r="F75" s="620"/>
      <c r="G75" s="618"/>
      <c r="H75" s="618"/>
      <c r="I75" s="618"/>
      <c r="J75" s="618"/>
      <c r="K75" s="618"/>
      <c r="L75" s="618"/>
      <c r="M75" s="618"/>
      <c r="N75" s="618"/>
      <c r="O75" s="618"/>
      <c r="P75" s="618"/>
      <c r="Q75" s="618"/>
      <c r="R75" s="618"/>
      <c r="S75" s="618"/>
      <c r="T75" s="618"/>
      <c r="U75" s="619"/>
      <c r="V75" s="620"/>
      <c r="W75" s="618"/>
      <c r="X75" s="619"/>
      <c r="Y75" s="620"/>
      <c r="Z75" s="618"/>
      <c r="AA75" s="619"/>
      <c r="AB75" s="620"/>
      <c r="AC75" s="618"/>
      <c r="AD75" s="618"/>
      <c r="AE75" s="618"/>
      <c r="AF75" s="618"/>
      <c r="AG75" s="618"/>
      <c r="AH75" s="618"/>
      <c r="AI75" s="618"/>
      <c r="AJ75" s="618"/>
      <c r="AK75" s="618"/>
      <c r="AL75" s="618"/>
      <c r="AM75" s="618"/>
      <c r="AN75" s="618"/>
      <c r="AO75" s="618"/>
      <c r="AP75" s="618"/>
      <c r="AQ75" s="618"/>
      <c r="AR75" s="618"/>
      <c r="AS75" s="621"/>
      <c r="BE75"/>
    </row>
    <row r="76" spans="2:57" ht="24.75" hidden="1" customHeight="1">
      <c r="B76" s="622"/>
      <c r="C76" s="623"/>
      <c r="D76" s="623"/>
      <c r="E76" s="624"/>
      <c r="F76" s="625"/>
      <c r="G76" s="623"/>
      <c r="H76" s="623"/>
      <c r="I76" s="623"/>
      <c r="J76" s="623"/>
      <c r="K76" s="623"/>
      <c r="L76" s="623"/>
      <c r="M76" s="623"/>
      <c r="N76" s="623"/>
      <c r="O76" s="623"/>
      <c r="P76" s="623"/>
      <c r="Q76" s="623"/>
      <c r="R76" s="623"/>
      <c r="S76" s="623"/>
      <c r="T76" s="623"/>
      <c r="U76" s="624"/>
      <c r="V76" s="625"/>
      <c r="W76" s="623"/>
      <c r="X76" s="624"/>
      <c r="Y76" s="625"/>
      <c r="Z76" s="623"/>
      <c r="AA76" s="624"/>
      <c r="AB76" s="625"/>
      <c r="AC76" s="623"/>
      <c r="AD76" s="623"/>
      <c r="AE76" s="623"/>
      <c r="AF76" s="623"/>
      <c r="AG76" s="623"/>
      <c r="AH76" s="623"/>
      <c r="AI76" s="623"/>
      <c r="AJ76" s="623"/>
      <c r="AK76" s="623"/>
      <c r="AL76" s="623"/>
      <c r="AM76" s="623"/>
      <c r="AN76" s="623"/>
      <c r="AO76" s="623"/>
      <c r="AP76" s="623"/>
      <c r="AQ76" s="623"/>
      <c r="AR76" s="623"/>
      <c r="AS76" s="626"/>
      <c r="BE76"/>
    </row>
    <row r="77" spans="2:57" ht="24.75" hidden="1" customHeight="1">
      <c r="B77" s="622"/>
      <c r="C77" s="623"/>
      <c r="D77" s="623"/>
      <c r="E77" s="624"/>
      <c r="F77" s="625"/>
      <c r="G77" s="623"/>
      <c r="H77" s="623"/>
      <c r="I77" s="623"/>
      <c r="J77" s="623"/>
      <c r="K77" s="623"/>
      <c r="L77" s="623"/>
      <c r="M77" s="623"/>
      <c r="N77" s="623"/>
      <c r="O77" s="623"/>
      <c r="P77" s="623"/>
      <c r="Q77" s="623"/>
      <c r="R77" s="623"/>
      <c r="S77" s="623"/>
      <c r="T77" s="623"/>
      <c r="U77" s="624"/>
      <c r="V77" s="625"/>
      <c r="W77" s="623"/>
      <c r="X77" s="624"/>
      <c r="Y77" s="625"/>
      <c r="Z77" s="623"/>
      <c r="AA77" s="624"/>
      <c r="AB77" s="625"/>
      <c r="AC77" s="623"/>
      <c r="AD77" s="623"/>
      <c r="AE77" s="623"/>
      <c r="AF77" s="623"/>
      <c r="AG77" s="623"/>
      <c r="AH77" s="623"/>
      <c r="AI77" s="623"/>
      <c r="AJ77" s="623"/>
      <c r="AK77" s="623"/>
      <c r="AL77" s="623"/>
      <c r="AM77" s="623"/>
      <c r="AN77" s="623"/>
      <c r="AO77" s="623"/>
      <c r="AP77" s="623"/>
      <c r="AQ77" s="623"/>
      <c r="AR77" s="623"/>
      <c r="AS77" s="626"/>
      <c r="BE77"/>
    </row>
    <row r="78" spans="2:57" ht="24.75" hidden="1" customHeight="1">
      <c r="B78" s="622"/>
      <c r="C78" s="623"/>
      <c r="D78" s="623"/>
      <c r="E78" s="624"/>
      <c r="F78" s="625"/>
      <c r="G78" s="623"/>
      <c r="H78" s="623"/>
      <c r="I78" s="623"/>
      <c r="J78" s="623"/>
      <c r="K78" s="623"/>
      <c r="L78" s="623"/>
      <c r="M78" s="623"/>
      <c r="N78" s="623"/>
      <c r="O78" s="623"/>
      <c r="P78" s="623"/>
      <c r="Q78" s="623"/>
      <c r="R78" s="623"/>
      <c r="S78" s="623"/>
      <c r="T78" s="623"/>
      <c r="U78" s="624"/>
      <c r="V78" s="625"/>
      <c r="W78" s="623"/>
      <c r="X78" s="624"/>
      <c r="Y78" s="625"/>
      <c r="Z78" s="623"/>
      <c r="AA78" s="624"/>
      <c r="AB78" s="625"/>
      <c r="AC78" s="623"/>
      <c r="AD78" s="623"/>
      <c r="AE78" s="623"/>
      <c r="AF78" s="623"/>
      <c r="AG78" s="623"/>
      <c r="AH78" s="623"/>
      <c r="AI78" s="623"/>
      <c r="AJ78" s="623"/>
      <c r="AK78" s="623"/>
      <c r="AL78" s="623"/>
      <c r="AM78" s="623"/>
      <c r="AN78" s="623"/>
      <c r="AO78" s="623"/>
      <c r="AP78" s="623"/>
      <c r="AQ78" s="623"/>
      <c r="AR78" s="623"/>
      <c r="AS78" s="626"/>
      <c r="BE78"/>
    </row>
    <row r="79" spans="2:57" ht="24.75" hidden="1" customHeight="1">
      <c r="B79" s="622"/>
      <c r="C79" s="623"/>
      <c r="D79" s="623"/>
      <c r="E79" s="624"/>
      <c r="F79" s="625"/>
      <c r="G79" s="623"/>
      <c r="H79" s="623"/>
      <c r="I79" s="623"/>
      <c r="J79" s="623"/>
      <c r="K79" s="623"/>
      <c r="L79" s="623"/>
      <c r="M79" s="623"/>
      <c r="N79" s="623"/>
      <c r="O79" s="623"/>
      <c r="P79" s="623"/>
      <c r="Q79" s="623"/>
      <c r="R79" s="623"/>
      <c r="S79" s="623"/>
      <c r="T79" s="623"/>
      <c r="U79" s="624"/>
      <c r="V79" s="625"/>
      <c r="W79" s="623"/>
      <c r="X79" s="624"/>
      <c r="Y79" s="625"/>
      <c r="Z79" s="623"/>
      <c r="AA79" s="624"/>
      <c r="AB79" s="625"/>
      <c r="AC79" s="623"/>
      <c r="AD79" s="623"/>
      <c r="AE79" s="623"/>
      <c r="AF79" s="623"/>
      <c r="AG79" s="623"/>
      <c r="AH79" s="623"/>
      <c r="AI79" s="623"/>
      <c r="AJ79" s="623"/>
      <c r="AK79" s="623"/>
      <c r="AL79" s="623"/>
      <c r="AM79" s="623"/>
      <c r="AN79" s="623"/>
      <c r="AO79" s="623"/>
      <c r="AP79" s="623"/>
      <c r="AQ79" s="623"/>
      <c r="AR79" s="623"/>
      <c r="AS79" s="626"/>
      <c r="BE79"/>
    </row>
    <row r="80" spans="2:57" ht="24.75" hidden="1" customHeight="1" thickBot="1">
      <c r="B80" s="622"/>
      <c r="C80" s="623"/>
      <c r="D80" s="623"/>
      <c r="E80" s="624"/>
      <c r="F80" s="625"/>
      <c r="G80" s="623"/>
      <c r="H80" s="623"/>
      <c r="I80" s="623"/>
      <c r="J80" s="623"/>
      <c r="K80" s="623"/>
      <c r="L80" s="623"/>
      <c r="M80" s="623"/>
      <c r="N80" s="623"/>
      <c r="O80" s="623"/>
      <c r="P80" s="623"/>
      <c r="Q80" s="623"/>
      <c r="R80" s="623"/>
      <c r="S80" s="623"/>
      <c r="T80" s="623"/>
      <c r="U80" s="624"/>
      <c r="V80" s="625"/>
      <c r="W80" s="623"/>
      <c r="X80" s="624"/>
      <c r="Y80" s="625"/>
      <c r="Z80" s="623"/>
      <c r="AA80" s="624"/>
      <c r="AB80" s="625"/>
      <c r="AC80" s="623"/>
      <c r="AD80" s="623"/>
      <c r="AE80" s="623"/>
      <c r="AF80" s="623"/>
      <c r="AG80" s="623"/>
      <c r="AH80" s="623"/>
      <c r="AI80" s="623"/>
      <c r="AJ80" s="623"/>
      <c r="AK80" s="623"/>
      <c r="AL80" s="623"/>
      <c r="AM80" s="623"/>
      <c r="AN80" s="623"/>
      <c r="AO80" s="623"/>
      <c r="AP80" s="623"/>
      <c r="AQ80" s="623"/>
      <c r="AR80" s="623"/>
      <c r="AS80" s="626"/>
      <c r="BE80"/>
    </row>
    <row r="81" spans="2:57">
      <c r="B81" s="612" t="s">
        <v>36</v>
      </c>
      <c r="C81" s="613"/>
      <c r="D81" s="613"/>
      <c r="E81" s="613"/>
      <c r="F81" s="613"/>
      <c r="G81" s="613"/>
      <c r="H81" s="613"/>
      <c r="I81" s="613"/>
      <c r="J81" s="613"/>
      <c r="K81" s="613"/>
      <c r="L81" s="613"/>
      <c r="M81" s="613"/>
      <c r="N81" s="613"/>
      <c r="O81" s="613"/>
      <c r="P81" s="613"/>
      <c r="Q81" s="613"/>
      <c r="R81" s="613"/>
      <c r="S81" s="613"/>
      <c r="T81" s="613"/>
      <c r="U81" s="613"/>
      <c r="V81" s="613"/>
      <c r="W81" s="613"/>
      <c r="X81" s="613"/>
      <c r="Y81" s="613"/>
      <c r="Z81" s="613"/>
      <c r="AA81" s="613"/>
      <c r="AB81" s="613"/>
      <c r="AC81" s="613"/>
      <c r="AD81" s="613"/>
      <c r="AE81" s="613"/>
      <c r="AF81" s="613"/>
      <c r="AG81" s="613"/>
      <c r="AH81" s="613"/>
      <c r="AI81" s="613"/>
      <c r="AJ81" s="613"/>
      <c r="AK81" s="613"/>
      <c r="AL81" s="613"/>
      <c r="AM81" s="613"/>
      <c r="AN81" s="613"/>
      <c r="AO81" s="613"/>
      <c r="AP81" s="613"/>
      <c r="AQ81" s="613"/>
      <c r="AR81" s="613"/>
      <c r="AS81" s="616"/>
      <c r="BE81"/>
    </row>
    <row r="82" spans="2:57" ht="147.75" customHeight="1" thickBot="1">
      <c r="B82" s="672">
        <v>43405</v>
      </c>
      <c r="C82" s="673"/>
      <c r="D82" s="673"/>
      <c r="E82" s="673"/>
      <c r="F82" s="673"/>
      <c r="G82" s="673"/>
      <c r="H82" s="673"/>
      <c r="I82" s="673"/>
      <c r="J82" s="673"/>
      <c r="K82" s="673"/>
      <c r="L82" s="673"/>
      <c r="M82" s="673"/>
      <c r="N82" s="673"/>
      <c r="O82" s="673"/>
      <c r="P82" s="673"/>
      <c r="Q82" s="673"/>
      <c r="R82" s="673"/>
      <c r="S82" s="673"/>
      <c r="T82" s="673"/>
      <c r="U82" s="673"/>
      <c r="V82" s="673"/>
      <c r="W82" s="673"/>
      <c r="X82" s="673"/>
      <c r="Y82" s="673"/>
      <c r="Z82" s="673"/>
      <c r="AA82" s="673"/>
      <c r="AB82" s="673"/>
      <c r="AC82" s="673"/>
      <c r="AD82" s="673"/>
      <c r="AE82" s="673"/>
      <c r="AF82" s="673"/>
      <c r="AG82" s="673"/>
      <c r="AH82" s="673"/>
      <c r="AI82" s="673"/>
      <c r="AJ82" s="673"/>
      <c r="AK82" s="673"/>
      <c r="AL82" s="673"/>
      <c r="AM82" s="673"/>
      <c r="AN82" s="673"/>
      <c r="AO82" s="673"/>
      <c r="AP82" s="673"/>
      <c r="AQ82" s="673"/>
      <c r="AR82" s="673"/>
      <c r="AS82" s="674"/>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88" t="s">
        <v>44</v>
      </c>
      <c r="D84" s="386"/>
      <c r="E84" s="386"/>
      <c r="F84" s="386"/>
      <c r="G84" s="386"/>
      <c r="H84" s="386"/>
      <c r="I84" s="386"/>
      <c r="J84" s="386"/>
      <c r="K84" s="386"/>
      <c r="L84" s="386"/>
      <c r="M84" s="386"/>
      <c r="N84" s="386"/>
      <c r="O84" s="386"/>
      <c r="P84" s="386"/>
      <c r="Q84" s="386"/>
      <c r="R84" s="386"/>
      <c r="S84" s="386"/>
      <c r="T84" s="386"/>
      <c r="U84" s="386"/>
      <c r="V84" s="386"/>
      <c r="W84" s="387"/>
      <c r="X84" s="406" t="s">
        <v>1706</v>
      </c>
      <c r="Y84" s="407"/>
      <c r="Z84" s="407"/>
      <c r="AA84" s="407"/>
      <c r="AB84" s="407"/>
      <c r="AC84" s="407"/>
      <c r="AD84" s="407"/>
      <c r="AE84" s="407"/>
      <c r="AF84" s="407"/>
      <c r="AG84" s="407"/>
      <c r="AH84" s="407"/>
      <c r="AI84" s="407"/>
      <c r="AJ84" s="407"/>
      <c r="AK84" s="407"/>
      <c r="AL84" s="407"/>
      <c r="AM84" s="407"/>
      <c r="AN84" s="407"/>
      <c r="AO84" s="407"/>
      <c r="AP84" s="407"/>
      <c r="AQ84" s="407"/>
      <c r="AR84" s="408"/>
      <c r="AS84" s="8"/>
      <c r="BE84"/>
    </row>
    <row r="85" spans="2:57" ht="46.5" customHeight="1">
      <c r="B85" s="10"/>
      <c r="C85" s="473" t="s">
        <v>40</v>
      </c>
      <c r="D85" s="438"/>
      <c r="E85" s="438"/>
      <c r="F85" s="438"/>
      <c r="G85" s="438"/>
      <c r="H85" s="438"/>
      <c r="I85" s="449"/>
      <c r="J85" s="473" t="s">
        <v>41</v>
      </c>
      <c r="K85" s="438"/>
      <c r="L85" s="438"/>
      <c r="M85" s="438"/>
      <c r="N85" s="438"/>
      <c r="O85" s="438"/>
      <c r="P85" s="449"/>
      <c r="Q85" s="473" t="s">
        <v>42</v>
      </c>
      <c r="R85" s="438"/>
      <c r="S85" s="438"/>
      <c r="T85" s="438"/>
      <c r="U85" s="438"/>
      <c r="V85" s="438"/>
      <c r="W85" s="449"/>
      <c r="X85" s="473" t="s">
        <v>40</v>
      </c>
      <c r="Y85" s="438"/>
      <c r="Z85" s="438"/>
      <c r="AA85" s="438"/>
      <c r="AB85" s="438"/>
      <c r="AC85" s="438"/>
      <c r="AD85" s="449"/>
      <c r="AE85" s="473" t="s">
        <v>41</v>
      </c>
      <c r="AF85" s="438"/>
      <c r="AG85" s="438"/>
      <c r="AH85" s="438"/>
      <c r="AI85" s="438"/>
      <c r="AJ85" s="438"/>
      <c r="AK85" s="449"/>
      <c r="AL85" s="473" t="s">
        <v>42</v>
      </c>
      <c r="AM85" s="438"/>
      <c r="AN85" s="438"/>
      <c r="AO85" s="438"/>
      <c r="AP85" s="438"/>
      <c r="AQ85" s="438"/>
      <c r="AR85" s="449"/>
      <c r="AS85" s="11"/>
      <c r="BE85"/>
    </row>
    <row r="86" spans="2:57" ht="46.5" customHeight="1">
      <c r="B86" s="10"/>
      <c r="C86" s="517" t="str">
        <f>'Lot Register'!$U$13</f>
        <v>Jan van Wyk</v>
      </c>
      <c r="D86" s="518"/>
      <c r="E86" s="518"/>
      <c r="F86" s="518"/>
      <c r="G86" s="518"/>
      <c r="H86" s="518"/>
      <c r="I86" s="519"/>
      <c r="J86" s="517"/>
      <c r="K86" s="518"/>
      <c r="L86" s="518"/>
      <c r="M86" s="518"/>
      <c r="N86" s="518"/>
      <c r="O86" s="518"/>
      <c r="P86" s="519"/>
      <c r="Q86" s="520"/>
      <c r="R86" s="521"/>
      <c r="S86" s="521"/>
      <c r="T86" s="521"/>
      <c r="U86" s="521"/>
      <c r="V86" s="521"/>
      <c r="W86" s="522"/>
      <c r="X86" s="517" t="str">
        <f>'Lot Register'!$U$12</f>
        <v>TBA</v>
      </c>
      <c r="Y86" s="518"/>
      <c r="Z86" s="518"/>
      <c r="AA86" s="518"/>
      <c r="AB86" s="518"/>
      <c r="AC86" s="518"/>
      <c r="AD86" s="519"/>
      <c r="AE86" s="517"/>
      <c r="AF86" s="518"/>
      <c r="AG86" s="518"/>
      <c r="AH86" s="518"/>
      <c r="AI86" s="518"/>
      <c r="AJ86" s="518"/>
      <c r="AK86" s="519"/>
      <c r="AL86" s="520"/>
      <c r="AM86" s="521"/>
      <c r="AN86" s="521"/>
      <c r="AO86" s="521"/>
      <c r="AP86" s="521"/>
      <c r="AQ86" s="521"/>
      <c r="AR86" s="522"/>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47">
    <mergeCell ref="AJ4:AS4"/>
    <mergeCell ref="AJ5:AS5"/>
    <mergeCell ref="AJ6:AS6"/>
    <mergeCell ref="AJ7:AS7"/>
    <mergeCell ref="AQ12:AS13"/>
    <mergeCell ref="Y13:AB13"/>
    <mergeCell ref="AK13:AN13"/>
    <mergeCell ref="AO12:AP13"/>
    <mergeCell ref="AF7:AI7"/>
    <mergeCell ref="AF8:AI8"/>
    <mergeCell ref="AJ8:AM11"/>
    <mergeCell ref="AF10:AI10"/>
    <mergeCell ref="AF11:AI11"/>
    <mergeCell ref="AC13:AJ13"/>
    <mergeCell ref="J4:Z5"/>
    <mergeCell ref="AA4:AE4"/>
    <mergeCell ref="AF4:AI4"/>
    <mergeCell ref="AA5:AE5"/>
    <mergeCell ref="AF5:AI5"/>
    <mergeCell ref="J6:L7"/>
    <mergeCell ref="M6:P9"/>
    <mergeCell ref="Q6:AE9"/>
    <mergeCell ref="AF6:AI6"/>
    <mergeCell ref="J8:J9"/>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K8:K9"/>
    <mergeCell ref="L8:L9"/>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AK18:AN19"/>
    <mergeCell ref="AO18:AP19"/>
    <mergeCell ref="AQ18:AQ19"/>
    <mergeCell ref="AR18:AR19"/>
    <mergeCell ref="AS18:AS19"/>
    <mergeCell ref="Y19:AB19"/>
    <mergeCell ref="B18:C19"/>
    <mergeCell ref="D18:P19"/>
    <mergeCell ref="Q18:X19"/>
    <mergeCell ref="Y18:AB18"/>
    <mergeCell ref="AC18:AJ19"/>
    <mergeCell ref="AK20:AN21"/>
    <mergeCell ref="AO20:AP21"/>
    <mergeCell ref="AQ20:AQ21"/>
    <mergeCell ref="AR20:AR21"/>
    <mergeCell ref="AS20:AS21"/>
    <mergeCell ref="Y21:AB21"/>
    <mergeCell ref="B20:C21"/>
    <mergeCell ref="D20:P21"/>
    <mergeCell ref="Q20:X21"/>
    <mergeCell ref="Y20:AB20"/>
    <mergeCell ref="AC20:AJ21"/>
    <mergeCell ref="AK22:AN23"/>
    <mergeCell ref="AO22:AP23"/>
    <mergeCell ref="AQ22:AQ23"/>
    <mergeCell ref="AR22:AR23"/>
    <mergeCell ref="AS22:AS23"/>
    <mergeCell ref="Y23:AB23"/>
    <mergeCell ref="B22:C23"/>
    <mergeCell ref="D22:P23"/>
    <mergeCell ref="Q22:X23"/>
    <mergeCell ref="Y22:AB22"/>
    <mergeCell ref="AC22:AJ23"/>
    <mergeCell ref="AK24:AN25"/>
    <mergeCell ref="AO24:AP25"/>
    <mergeCell ref="AQ24:AQ25"/>
    <mergeCell ref="AR24:AR25"/>
    <mergeCell ref="AS24:AS25"/>
    <mergeCell ref="Y25:AB25"/>
    <mergeCell ref="B24:C25"/>
    <mergeCell ref="D24:P25"/>
    <mergeCell ref="Q24:X25"/>
    <mergeCell ref="Y24:AB24"/>
    <mergeCell ref="AC24:AF25"/>
    <mergeCell ref="AG24:AJ25"/>
    <mergeCell ref="AK26:AN27"/>
    <mergeCell ref="AO26:AP27"/>
    <mergeCell ref="AQ26:AQ27"/>
    <mergeCell ref="AR26:AR27"/>
    <mergeCell ref="AS26:AS27"/>
    <mergeCell ref="Y27:AB27"/>
    <mergeCell ref="B26:C27"/>
    <mergeCell ref="D26:P27"/>
    <mergeCell ref="Q26:X27"/>
    <mergeCell ref="Y26:AB26"/>
    <mergeCell ref="AC26:AF27"/>
    <mergeCell ref="AG26:AJ27"/>
    <mergeCell ref="AK28:AN29"/>
    <mergeCell ref="AO28:AP29"/>
    <mergeCell ref="AQ28:AQ29"/>
    <mergeCell ref="AR28:AR29"/>
    <mergeCell ref="AS28:AS29"/>
    <mergeCell ref="Y29:AB29"/>
    <mergeCell ref="B28:C29"/>
    <mergeCell ref="D28:P29"/>
    <mergeCell ref="Q28:X29"/>
    <mergeCell ref="Y28:AB28"/>
    <mergeCell ref="AC28:AF29"/>
    <mergeCell ref="AG28:AJ29"/>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s>
  <conditionalFormatting sqref="AF11">
    <cfRule type="expression" dxfId="1317" priority="5">
      <formula>$V11="y"</formula>
    </cfRule>
    <cfRule type="expression" dxfId="1316" priority="6">
      <formula>$T11="y"</formula>
    </cfRule>
  </conditionalFormatting>
  <conditionalFormatting sqref="AF7">
    <cfRule type="expression" dxfId="1315" priority="9">
      <formula>$V7="y"</formula>
    </cfRule>
    <cfRule type="expression" dxfId="1314" priority="10">
      <formula>$T7="y"</formula>
    </cfRule>
  </conditionalFormatting>
  <conditionalFormatting sqref="AF9">
    <cfRule type="expression" dxfId="1313" priority="7">
      <formula>$V9="y"</formula>
    </cfRule>
    <cfRule type="expression" dxfId="1312" priority="8">
      <formula>$T9="y"</formula>
    </cfRule>
  </conditionalFormatting>
  <conditionalFormatting sqref="Y22:AB73 Y14:AB17">
    <cfRule type="expression" dxfId="1311" priority="4">
      <formula>OR(ISNUMBER(SEARCH("Hold Point",Y14)),ISNUMBER(SEARCH("Witness Point",Y14)))</formula>
    </cfRule>
  </conditionalFormatting>
  <conditionalFormatting sqref="AK14:AN73">
    <cfRule type="expression" dxfId="1310" priority="3">
      <formula>OR(Y14="Check Item",Y14="Milestone")</formula>
    </cfRule>
  </conditionalFormatting>
  <conditionalFormatting sqref="Y20:AB21">
    <cfRule type="expression" dxfId="1309" priority="2">
      <formula>OR(ISNUMBER(SEARCH("Hold Point",Y20)),ISNUMBER(SEARCH("Witness Point",Y20)))</formula>
    </cfRule>
  </conditionalFormatting>
  <conditionalFormatting sqref="Y18:AB19">
    <cfRule type="expression" dxfId="1308" priority="1">
      <formula>OR(ISNUMBER(SEARCH("Hold Point",Y18)),ISNUMBER(SEARCH("Witness Point",Y18)))</formula>
    </cfRule>
  </conditionalFormatting>
  <pageMargins left="0.62992125984251968" right="0.23622047244094488" top="0.82677165354330706" bottom="0.23622047244094488" header="0.31496062992125984" footer="0.31496062992125984"/>
  <pageSetup paperSize="9" scale="56" fitToHeight="0" orientation="portrait" horizontalDpi="300" verticalDpi="300"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13">
    <pageSetUpPr fitToPage="1"/>
  </sheetPr>
  <dimension ref="A1:BR102"/>
  <sheetViews>
    <sheetView topLeftCell="B19" zoomScale="85" zoomScaleNormal="85" workbookViewId="0">
      <selection activeCell="AO20" sqref="AO20:AP21"/>
    </sheetView>
  </sheetViews>
  <sheetFormatPr defaultColWidth="9.140625" defaultRowHeight="15"/>
  <cols>
    <col min="1" max="1" width="0" hidden="1" customWidth="1"/>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General Excavation</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General Excavation</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633" t="s">
        <v>1939</v>
      </c>
      <c r="AK4" s="634"/>
      <c r="AL4" s="634"/>
      <c r="AM4" s="634"/>
      <c r="AN4" s="634"/>
      <c r="AO4" s="634"/>
      <c r="AP4" s="634"/>
      <c r="AQ4" s="634"/>
      <c r="AR4" s="634"/>
      <c r="AS4" s="635"/>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str">
        <f>'Lot Register'!$M$13</f>
        <v>CN22189</v>
      </c>
      <c r="AG5" s="460"/>
      <c r="AH5" s="460"/>
      <c r="AI5" s="461"/>
      <c r="AJ5" s="636" t="s">
        <v>1704</v>
      </c>
      <c r="AK5" s="637"/>
      <c r="AL5" s="637"/>
      <c r="AM5" s="637"/>
      <c r="AN5" s="637"/>
      <c r="AO5" s="637"/>
      <c r="AP5" s="637"/>
      <c r="AQ5" s="637"/>
      <c r="AR5" s="637"/>
      <c r="AS5" s="638"/>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636" t="s">
        <v>2095</v>
      </c>
      <c r="AK6" s="637"/>
      <c r="AL6" s="637"/>
      <c r="AM6" s="637"/>
      <c r="AN6" s="637"/>
      <c r="AO6" s="637"/>
      <c r="AP6" s="637"/>
      <c r="AQ6" s="637"/>
      <c r="AR6" s="637"/>
      <c r="AS6" s="638"/>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Register'!$J$2), "", 'Lot Register'!$J$2)</f>
        <v>45343</v>
      </c>
      <c r="AG7" s="469"/>
      <c r="AH7" s="469"/>
      <c r="AI7" s="470"/>
      <c r="AJ7" s="636" t="s">
        <v>2441</v>
      </c>
      <c r="AK7" s="637"/>
      <c r="AL7" s="637"/>
      <c r="AM7" s="637"/>
      <c r="AN7" s="637"/>
      <c r="AO7" s="637"/>
      <c r="AP7" s="637"/>
      <c r="AQ7" s="637"/>
      <c r="AR7" s="637"/>
      <c r="AS7" s="638"/>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v>4.0599999999999996</v>
      </c>
      <c r="AK8" s="574"/>
      <c r="AL8" s="574"/>
      <c r="AM8" s="574"/>
      <c r="AN8" s="566" t="s">
        <v>140</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Register'!$K$2), "", 'Lot Register'!$K$2)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f>IF(ISBLANK('Lot Register'!$I$2), "", 'Lot Register'!$I$2)</f>
        <v>0</v>
      </c>
      <c r="AE10" s="449"/>
      <c r="AF10" s="451" t="s">
        <v>30</v>
      </c>
      <c r="AG10" s="451"/>
      <c r="AH10" s="451"/>
      <c r="AI10" s="452"/>
      <c r="AJ10" s="573"/>
      <c r="AK10" s="574"/>
      <c r="AL10" s="574"/>
      <c r="AM10" s="574"/>
      <c r="AN10" s="566"/>
      <c r="AO10" s="566"/>
      <c r="AP10" s="566"/>
      <c r="AQ10" s="566"/>
      <c r="AR10" s="566"/>
      <c r="AS10" s="567"/>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Register'!$L$2), "", 'Lot Register'!$L$2)</f>
        <v>45343</v>
      </c>
      <c r="AG11" s="496"/>
      <c r="AH11" s="496"/>
      <c r="AI11" s="497"/>
      <c r="AJ11" s="575"/>
      <c r="AK11" s="576"/>
      <c r="AL11" s="576"/>
      <c r="AM11" s="576"/>
      <c r="AN11" s="381"/>
      <c r="AO11" s="381"/>
      <c r="AP11" s="381"/>
      <c r="AQ11" s="381"/>
      <c r="AR11" s="381"/>
      <c r="AS11" s="568"/>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c r="AH13" s="439"/>
      <c r="AI13" s="439"/>
      <c r="AJ13" s="439"/>
      <c r="AK13" s="439" t="s">
        <v>27</v>
      </c>
      <c r="AL13" s="439"/>
      <c r="AM13" s="439"/>
      <c r="AN13" s="439"/>
      <c r="AO13" s="571"/>
      <c r="AP13" s="571"/>
      <c r="AQ13" s="571"/>
      <c r="AR13" s="571"/>
      <c r="AS13" s="572"/>
      <c r="BE13"/>
    </row>
    <row r="14" spans="1:70">
      <c r="B14" s="553">
        <v>1</v>
      </c>
      <c r="C14" s="549"/>
      <c r="D14" s="507" t="s">
        <v>2325</v>
      </c>
      <c r="E14" s="508"/>
      <c r="F14" s="508"/>
      <c r="G14" s="508"/>
      <c r="H14" s="508"/>
      <c r="I14" s="508"/>
      <c r="J14" s="508"/>
      <c r="K14" s="508"/>
      <c r="L14" s="508"/>
      <c r="M14" s="508"/>
      <c r="N14" s="508"/>
      <c r="O14" s="508"/>
      <c r="P14" s="509"/>
      <c r="Q14" s="597" t="s">
        <v>91</v>
      </c>
      <c r="R14" s="598"/>
      <c r="S14" s="598"/>
      <c r="T14" s="598"/>
      <c r="U14" s="598"/>
      <c r="V14" s="598"/>
      <c r="W14" s="598"/>
      <c r="X14" s="599"/>
      <c r="Y14" s="507" t="s">
        <v>24</v>
      </c>
      <c r="Z14" s="508"/>
      <c r="AA14" s="508"/>
      <c r="AB14" s="509"/>
      <c r="AC14" s="507"/>
      <c r="AD14" s="508"/>
      <c r="AE14" s="508"/>
      <c r="AF14" s="508"/>
      <c r="AG14" s="508"/>
      <c r="AH14" s="508"/>
      <c r="AI14" s="508"/>
      <c r="AJ14" s="509"/>
      <c r="AK14" s="507"/>
      <c r="AL14" s="508"/>
      <c r="AM14" s="508"/>
      <c r="AN14" s="509"/>
      <c r="AO14" s="475"/>
      <c r="AP14" s="593"/>
      <c r="AQ14" s="594"/>
      <c r="AR14" s="595"/>
      <c r="AS14" s="596"/>
      <c r="BE14"/>
    </row>
    <row r="15" spans="1:70" ht="60" customHeight="1">
      <c r="B15" s="592"/>
      <c r="C15" s="532"/>
      <c r="D15" s="412"/>
      <c r="E15" s="413"/>
      <c r="F15" s="413"/>
      <c r="G15" s="413"/>
      <c r="H15" s="413"/>
      <c r="I15" s="413"/>
      <c r="J15" s="413"/>
      <c r="K15" s="413"/>
      <c r="L15" s="413"/>
      <c r="M15" s="413"/>
      <c r="N15" s="413"/>
      <c r="O15" s="413"/>
      <c r="P15" s="414"/>
      <c r="Q15" s="600"/>
      <c r="R15" s="601"/>
      <c r="S15" s="601"/>
      <c r="T15" s="601"/>
      <c r="U15" s="601"/>
      <c r="V15" s="601"/>
      <c r="W15" s="601"/>
      <c r="X15" s="602"/>
      <c r="Y15" s="412" t="s">
        <v>2321</v>
      </c>
      <c r="Z15" s="413"/>
      <c r="AA15" s="413"/>
      <c r="AB15" s="414"/>
      <c r="AC15" s="412"/>
      <c r="AD15" s="413"/>
      <c r="AE15" s="413"/>
      <c r="AF15" s="413"/>
      <c r="AG15" s="413"/>
      <c r="AH15" s="413"/>
      <c r="AI15" s="413"/>
      <c r="AJ15" s="414"/>
      <c r="AK15" s="412"/>
      <c r="AL15" s="413"/>
      <c r="AM15" s="413"/>
      <c r="AN15" s="414"/>
      <c r="AO15" s="545"/>
      <c r="AP15" s="556"/>
      <c r="AQ15" s="587"/>
      <c r="AR15" s="589"/>
      <c r="AS15" s="591"/>
      <c r="BE15"/>
    </row>
    <row r="16" spans="1:70" ht="90.75" customHeight="1">
      <c r="B16" s="639">
        <v>1</v>
      </c>
      <c r="C16" s="640"/>
      <c r="D16" s="409" t="s">
        <v>748</v>
      </c>
      <c r="E16" s="410"/>
      <c r="F16" s="410"/>
      <c r="G16" s="410"/>
      <c r="H16" s="410"/>
      <c r="I16" s="410"/>
      <c r="J16" s="410"/>
      <c r="K16" s="410"/>
      <c r="L16" s="410"/>
      <c r="M16" s="410"/>
      <c r="N16" s="410"/>
      <c r="O16" s="410"/>
      <c r="P16" s="411"/>
      <c r="Q16" s="603" t="s">
        <v>91</v>
      </c>
      <c r="R16" s="604"/>
      <c r="S16" s="604"/>
      <c r="T16" s="604"/>
      <c r="U16" s="604"/>
      <c r="V16" s="604"/>
      <c r="W16" s="604"/>
      <c r="X16" s="605"/>
      <c r="Y16" s="409" t="s">
        <v>136</v>
      </c>
      <c r="Z16" s="410"/>
      <c r="AA16" s="410"/>
      <c r="AB16" s="411"/>
      <c r="AC16" s="409"/>
      <c r="AD16" s="410"/>
      <c r="AE16" s="410"/>
      <c r="AF16" s="410"/>
      <c r="AG16" s="410"/>
      <c r="AH16" s="410"/>
      <c r="AI16" s="410"/>
      <c r="AJ16" s="411"/>
      <c r="AK16" s="409"/>
      <c r="AL16" s="410"/>
      <c r="AM16" s="410"/>
      <c r="AN16" s="411"/>
      <c r="AO16" s="478"/>
      <c r="AP16" s="555"/>
      <c r="AQ16" s="641"/>
      <c r="AR16" s="642"/>
      <c r="AS16" s="643"/>
      <c r="BE16"/>
    </row>
    <row r="17" spans="2:57" ht="90.75" customHeight="1">
      <c r="B17" s="592"/>
      <c r="C17" s="532"/>
      <c r="D17" s="412"/>
      <c r="E17" s="413"/>
      <c r="F17" s="413"/>
      <c r="G17" s="413"/>
      <c r="H17" s="413"/>
      <c r="I17" s="413"/>
      <c r="J17" s="413"/>
      <c r="K17" s="413"/>
      <c r="L17" s="413"/>
      <c r="M17" s="413"/>
      <c r="N17" s="413"/>
      <c r="O17" s="413"/>
      <c r="P17" s="414"/>
      <c r="Q17" s="600"/>
      <c r="R17" s="601"/>
      <c r="S17" s="601"/>
      <c r="T17" s="601"/>
      <c r="U17" s="601"/>
      <c r="V17" s="601"/>
      <c r="W17" s="601"/>
      <c r="X17" s="602"/>
      <c r="Y17" s="412" t="s">
        <v>1370</v>
      </c>
      <c r="Z17" s="413"/>
      <c r="AA17" s="413"/>
      <c r="AB17" s="414"/>
      <c r="AC17" s="412"/>
      <c r="AD17" s="413"/>
      <c r="AE17" s="413"/>
      <c r="AF17" s="413"/>
      <c r="AG17" s="413"/>
      <c r="AH17" s="413"/>
      <c r="AI17" s="413"/>
      <c r="AJ17" s="414"/>
      <c r="AK17" s="412"/>
      <c r="AL17" s="413"/>
      <c r="AM17" s="413"/>
      <c r="AN17" s="414"/>
      <c r="AO17" s="545"/>
      <c r="AP17" s="556"/>
      <c r="AQ17" s="587"/>
      <c r="AR17" s="589"/>
      <c r="AS17" s="591"/>
      <c r="BE17"/>
    </row>
    <row r="18" spans="2:57">
      <c r="B18" s="592">
        <v>2</v>
      </c>
      <c r="C18" s="532"/>
      <c r="D18" s="406" t="s">
        <v>1861</v>
      </c>
      <c r="E18" s="407"/>
      <c r="F18" s="407"/>
      <c r="G18" s="407"/>
      <c r="H18" s="407"/>
      <c r="I18" s="407"/>
      <c r="J18" s="407"/>
      <c r="K18" s="407"/>
      <c r="L18" s="407"/>
      <c r="M18" s="407"/>
      <c r="N18" s="407"/>
      <c r="O18" s="407"/>
      <c r="P18" s="408"/>
      <c r="Q18" s="603" t="s">
        <v>91</v>
      </c>
      <c r="R18" s="604"/>
      <c r="S18" s="604"/>
      <c r="T18" s="604"/>
      <c r="U18" s="604"/>
      <c r="V18" s="604"/>
      <c r="W18" s="604"/>
      <c r="X18" s="605"/>
      <c r="Y18" s="406" t="s">
        <v>346</v>
      </c>
      <c r="Z18" s="407"/>
      <c r="AA18" s="407"/>
      <c r="AB18" s="408"/>
      <c r="AC18" s="406"/>
      <c r="AD18" s="407"/>
      <c r="AE18" s="407"/>
      <c r="AF18" s="407"/>
      <c r="AG18" s="407"/>
      <c r="AH18" s="407"/>
      <c r="AI18" s="407"/>
      <c r="AJ18" s="408"/>
      <c r="AK18" s="406"/>
      <c r="AL18" s="407"/>
      <c r="AM18" s="407"/>
      <c r="AN18" s="408"/>
      <c r="AO18" s="542"/>
      <c r="AP18" s="554"/>
      <c r="AQ18" s="586"/>
      <c r="AR18" s="588"/>
      <c r="AS18" s="590"/>
      <c r="BE18"/>
    </row>
    <row r="19" spans="2:57" ht="44.25" customHeight="1">
      <c r="B19" s="592"/>
      <c r="C19" s="532"/>
      <c r="D19" s="412"/>
      <c r="E19" s="413"/>
      <c r="F19" s="413"/>
      <c r="G19" s="413"/>
      <c r="H19" s="413"/>
      <c r="I19" s="413"/>
      <c r="J19" s="413"/>
      <c r="K19" s="413"/>
      <c r="L19" s="413"/>
      <c r="M19" s="413"/>
      <c r="N19" s="413"/>
      <c r="O19" s="413"/>
      <c r="P19" s="414"/>
      <c r="Q19" s="600"/>
      <c r="R19" s="601"/>
      <c r="S19" s="601"/>
      <c r="T19" s="601"/>
      <c r="U19" s="601"/>
      <c r="V19" s="601"/>
      <c r="W19" s="601"/>
      <c r="X19" s="602"/>
      <c r="Y19" s="412" t="s">
        <v>1862</v>
      </c>
      <c r="Z19" s="413"/>
      <c r="AA19" s="413"/>
      <c r="AB19" s="414"/>
      <c r="AC19" s="412"/>
      <c r="AD19" s="413"/>
      <c r="AE19" s="413"/>
      <c r="AF19" s="413"/>
      <c r="AG19" s="413"/>
      <c r="AH19" s="413"/>
      <c r="AI19" s="413"/>
      <c r="AJ19" s="414"/>
      <c r="AK19" s="412"/>
      <c r="AL19" s="413"/>
      <c r="AM19" s="413"/>
      <c r="AN19" s="414"/>
      <c r="AO19" s="545"/>
      <c r="AP19" s="556"/>
      <c r="AQ19" s="587"/>
      <c r="AR19" s="589"/>
      <c r="AS19" s="591"/>
      <c r="BE19"/>
    </row>
    <row r="20" spans="2:57" ht="15" customHeight="1">
      <c r="B20" s="592">
        <v>3</v>
      </c>
      <c r="C20" s="532"/>
      <c r="D20" s="406" t="s">
        <v>2450</v>
      </c>
      <c r="E20" s="407"/>
      <c r="F20" s="407"/>
      <c r="G20" s="407"/>
      <c r="H20" s="407"/>
      <c r="I20" s="407"/>
      <c r="J20" s="407"/>
      <c r="K20" s="407"/>
      <c r="L20" s="407"/>
      <c r="M20" s="407"/>
      <c r="N20" s="407"/>
      <c r="O20" s="407"/>
      <c r="P20" s="408"/>
      <c r="Q20" s="603" t="s">
        <v>142</v>
      </c>
      <c r="R20" s="604"/>
      <c r="S20" s="604"/>
      <c r="T20" s="604"/>
      <c r="U20" s="604"/>
      <c r="V20" s="604"/>
      <c r="W20" s="604"/>
      <c r="X20" s="605"/>
      <c r="Y20" s="406" t="s">
        <v>143</v>
      </c>
      <c r="Z20" s="407"/>
      <c r="AA20" s="407"/>
      <c r="AB20" s="408"/>
      <c r="AC20" s="406"/>
      <c r="AD20" s="407"/>
      <c r="AE20" s="407"/>
      <c r="AF20" s="407"/>
      <c r="AG20" s="407"/>
      <c r="AH20" s="407"/>
      <c r="AI20" s="407"/>
      <c r="AJ20" s="408"/>
      <c r="AK20" s="406"/>
      <c r="AL20" s="407"/>
      <c r="AM20" s="407"/>
      <c r="AN20" s="408"/>
      <c r="AO20" s="542"/>
      <c r="AP20" s="554"/>
      <c r="AQ20" s="586"/>
      <c r="AR20" s="588"/>
      <c r="AS20" s="590"/>
      <c r="BE20"/>
    </row>
    <row r="21" spans="2:57" ht="41.25" customHeight="1">
      <c r="B21" s="592"/>
      <c r="C21" s="532"/>
      <c r="D21" s="412"/>
      <c r="E21" s="413"/>
      <c r="F21" s="413"/>
      <c r="G21" s="413"/>
      <c r="H21" s="413"/>
      <c r="I21" s="413"/>
      <c r="J21" s="413"/>
      <c r="K21" s="413"/>
      <c r="L21" s="413"/>
      <c r="M21" s="413"/>
      <c r="N21" s="413"/>
      <c r="O21" s="413"/>
      <c r="P21" s="414"/>
      <c r="Q21" s="600"/>
      <c r="R21" s="601"/>
      <c r="S21" s="601"/>
      <c r="T21" s="601"/>
      <c r="U21" s="601"/>
      <c r="V21" s="601"/>
      <c r="W21" s="601"/>
      <c r="X21" s="602"/>
      <c r="Y21" s="412" t="s">
        <v>144</v>
      </c>
      <c r="Z21" s="413"/>
      <c r="AA21" s="413"/>
      <c r="AB21" s="414"/>
      <c r="AC21" s="412"/>
      <c r="AD21" s="413"/>
      <c r="AE21" s="413"/>
      <c r="AF21" s="413"/>
      <c r="AG21" s="413"/>
      <c r="AH21" s="413"/>
      <c r="AI21" s="413"/>
      <c r="AJ21" s="414"/>
      <c r="AK21" s="412"/>
      <c r="AL21" s="413"/>
      <c r="AM21" s="413"/>
      <c r="AN21" s="414"/>
      <c r="AO21" s="545"/>
      <c r="AP21" s="556"/>
      <c r="AQ21" s="587"/>
      <c r="AR21" s="589"/>
      <c r="AS21" s="591"/>
      <c r="BE21"/>
    </row>
    <row r="22" spans="2:57" ht="15" customHeight="1">
      <c r="B22" s="647">
        <v>4</v>
      </c>
      <c r="C22" s="648"/>
      <c r="D22" s="406" t="s">
        <v>145</v>
      </c>
      <c r="E22" s="407"/>
      <c r="F22" s="407"/>
      <c r="G22" s="407"/>
      <c r="H22" s="407"/>
      <c r="I22" s="407"/>
      <c r="J22" s="407"/>
      <c r="K22" s="407"/>
      <c r="L22" s="407"/>
      <c r="M22" s="407"/>
      <c r="N22" s="407"/>
      <c r="O22" s="407"/>
      <c r="P22" s="408"/>
      <c r="Q22" s="603" t="s">
        <v>146</v>
      </c>
      <c r="R22" s="604"/>
      <c r="S22" s="604"/>
      <c r="T22" s="604"/>
      <c r="U22" s="604"/>
      <c r="V22" s="604"/>
      <c r="W22" s="604"/>
      <c r="X22" s="605"/>
      <c r="Y22" s="406" t="s">
        <v>24</v>
      </c>
      <c r="Z22" s="407"/>
      <c r="AA22" s="407"/>
      <c r="AB22" s="408"/>
      <c r="AC22" s="666"/>
      <c r="AD22" s="667"/>
      <c r="AE22" s="667"/>
      <c r="AF22" s="667"/>
      <c r="AG22" s="667"/>
      <c r="AH22" s="667"/>
      <c r="AI22" s="667"/>
      <c r="AJ22" s="668"/>
      <c r="AK22" s="666"/>
      <c r="AL22" s="667"/>
      <c r="AM22" s="667"/>
      <c r="AN22" s="668"/>
      <c r="AO22" s="656"/>
      <c r="AP22" s="657"/>
      <c r="AQ22" s="660"/>
      <c r="AR22" s="662"/>
      <c r="AS22" s="664"/>
      <c r="BE22"/>
    </row>
    <row r="23" spans="2:57" ht="36.75" customHeight="1">
      <c r="B23" s="647"/>
      <c r="C23" s="648"/>
      <c r="D23" s="412"/>
      <c r="E23" s="413"/>
      <c r="F23" s="413"/>
      <c r="G23" s="413"/>
      <c r="H23" s="413"/>
      <c r="I23" s="413"/>
      <c r="J23" s="413"/>
      <c r="K23" s="413"/>
      <c r="L23" s="413"/>
      <c r="M23" s="413"/>
      <c r="N23" s="413"/>
      <c r="O23" s="413"/>
      <c r="P23" s="414"/>
      <c r="Q23" s="600"/>
      <c r="R23" s="601"/>
      <c r="S23" s="601"/>
      <c r="T23" s="601"/>
      <c r="U23" s="601"/>
      <c r="V23" s="601"/>
      <c r="W23" s="601"/>
      <c r="X23" s="602"/>
      <c r="Y23" s="412" t="s">
        <v>147</v>
      </c>
      <c r="Z23" s="413"/>
      <c r="AA23" s="413"/>
      <c r="AB23" s="414"/>
      <c r="AC23" s="669"/>
      <c r="AD23" s="670"/>
      <c r="AE23" s="670"/>
      <c r="AF23" s="670"/>
      <c r="AG23" s="670"/>
      <c r="AH23" s="670"/>
      <c r="AI23" s="670"/>
      <c r="AJ23" s="671"/>
      <c r="AK23" s="669"/>
      <c r="AL23" s="670"/>
      <c r="AM23" s="670"/>
      <c r="AN23" s="671"/>
      <c r="AO23" s="658"/>
      <c r="AP23" s="659"/>
      <c r="AQ23" s="661"/>
      <c r="AR23" s="663"/>
      <c r="AS23" s="665"/>
      <c r="BE23"/>
    </row>
    <row r="24" spans="2:57" ht="15" customHeight="1">
      <c r="B24" s="592">
        <v>5</v>
      </c>
      <c r="C24" s="532"/>
      <c r="D24" s="406" t="s">
        <v>148</v>
      </c>
      <c r="E24" s="407"/>
      <c r="F24" s="407"/>
      <c r="G24" s="407"/>
      <c r="H24" s="407"/>
      <c r="I24" s="407"/>
      <c r="J24" s="407"/>
      <c r="K24" s="407"/>
      <c r="L24" s="407"/>
      <c r="M24" s="407"/>
      <c r="N24" s="407"/>
      <c r="O24" s="407"/>
      <c r="P24" s="408"/>
      <c r="Q24" s="603" t="s">
        <v>149</v>
      </c>
      <c r="R24" s="604"/>
      <c r="S24" s="604"/>
      <c r="T24" s="604"/>
      <c r="U24" s="604"/>
      <c r="V24" s="604"/>
      <c r="W24" s="604"/>
      <c r="X24" s="605"/>
      <c r="Y24" s="406" t="s">
        <v>24</v>
      </c>
      <c r="Z24" s="407"/>
      <c r="AA24" s="407"/>
      <c r="AB24" s="408"/>
      <c r="AC24" s="406"/>
      <c r="AD24" s="407"/>
      <c r="AE24" s="407"/>
      <c r="AF24" s="407"/>
      <c r="AG24" s="407"/>
      <c r="AH24" s="407"/>
      <c r="AI24" s="407"/>
      <c r="AJ24" s="408"/>
      <c r="AK24" s="406"/>
      <c r="AL24" s="407"/>
      <c r="AM24" s="407"/>
      <c r="AN24" s="408"/>
      <c r="AO24" s="542"/>
      <c r="AP24" s="554"/>
      <c r="AQ24" s="586"/>
      <c r="AR24" s="588"/>
      <c r="AS24" s="590"/>
      <c r="BE24"/>
    </row>
    <row r="25" spans="2:57" ht="48" customHeight="1">
      <c r="B25" s="592"/>
      <c r="C25" s="532"/>
      <c r="D25" s="412"/>
      <c r="E25" s="413"/>
      <c r="F25" s="413"/>
      <c r="G25" s="413"/>
      <c r="H25" s="413"/>
      <c r="I25" s="413"/>
      <c r="J25" s="413"/>
      <c r="K25" s="413"/>
      <c r="L25" s="413"/>
      <c r="M25" s="413"/>
      <c r="N25" s="413"/>
      <c r="O25" s="413"/>
      <c r="P25" s="414"/>
      <c r="Q25" s="600"/>
      <c r="R25" s="601"/>
      <c r="S25" s="601"/>
      <c r="T25" s="601"/>
      <c r="U25" s="601"/>
      <c r="V25" s="601"/>
      <c r="W25" s="601"/>
      <c r="X25" s="602"/>
      <c r="Y25" s="412" t="s">
        <v>150</v>
      </c>
      <c r="Z25" s="413"/>
      <c r="AA25" s="413"/>
      <c r="AB25" s="414"/>
      <c r="AC25" s="412"/>
      <c r="AD25" s="413"/>
      <c r="AE25" s="413"/>
      <c r="AF25" s="413"/>
      <c r="AG25" s="413"/>
      <c r="AH25" s="413"/>
      <c r="AI25" s="413"/>
      <c r="AJ25" s="414"/>
      <c r="AK25" s="412"/>
      <c r="AL25" s="413"/>
      <c r="AM25" s="413"/>
      <c r="AN25" s="414"/>
      <c r="AO25" s="545"/>
      <c r="AP25" s="556"/>
      <c r="AQ25" s="587"/>
      <c r="AR25" s="589"/>
      <c r="AS25" s="591"/>
      <c r="BE25"/>
    </row>
    <row r="26" spans="2:57" ht="15" customHeight="1">
      <c r="B26" s="592">
        <v>6</v>
      </c>
      <c r="C26" s="532"/>
      <c r="D26" s="406" t="s">
        <v>749</v>
      </c>
      <c r="E26" s="407"/>
      <c r="F26" s="407"/>
      <c r="G26" s="407"/>
      <c r="H26" s="407"/>
      <c r="I26" s="407"/>
      <c r="J26" s="407"/>
      <c r="K26" s="407"/>
      <c r="L26" s="407"/>
      <c r="M26" s="407"/>
      <c r="N26" s="407"/>
      <c r="O26" s="407"/>
      <c r="P26" s="408"/>
      <c r="Q26" s="603" t="s">
        <v>91</v>
      </c>
      <c r="R26" s="604"/>
      <c r="S26" s="604"/>
      <c r="T26" s="604"/>
      <c r="U26" s="604"/>
      <c r="V26" s="604"/>
      <c r="W26" s="604"/>
      <c r="X26" s="605"/>
      <c r="Y26" s="406" t="s">
        <v>24</v>
      </c>
      <c r="Z26" s="407"/>
      <c r="AA26" s="407"/>
      <c r="AB26" s="408"/>
      <c r="AC26" s="406"/>
      <c r="AD26" s="407"/>
      <c r="AE26" s="407"/>
      <c r="AF26" s="407"/>
      <c r="AG26" s="407"/>
      <c r="AH26" s="407"/>
      <c r="AI26" s="407"/>
      <c r="AJ26" s="408"/>
      <c r="AK26" s="406"/>
      <c r="AL26" s="407"/>
      <c r="AM26" s="407"/>
      <c r="AN26" s="408"/>
      <c r="AO26" s="542"/>
      <c r="AP26" s="554"/>
      <c r="AQ26" s="586"/>
      <c r="AR26" s="588"/>
      <c r="AS26" s="590"/>
      <c r="BE26"/>
    </row>
    <row r="27" spans="2:57" ht="44.25" customHeight="1">
      <c r="B27" s="592"/>
      <c r="C27" s="532"/>
      <c r="D27" s="412"/>
      <c r="E27" s="413"/>
      <c r="F27" s="413"/>
      <c r="G27" s="413"/>
      <c r="H27" s="413"/>
      <c r="I27" s="413"/>
      <c r="J27" s="413"/>
      <c r="K27" s="413"/>
      <c r="L27" s="413"/>
      <c r="M27" s="413"/>
      <c r="N27" s="413"/>
      <c r="O27" s="413"/>
      <c r="P27" s="414"/>
      <c r="Q27" s="600"/>
      <c r="R27" s="601"/>
      <c r="S27" s="601"/>
      <c r="T27" s="601"/>
      <c r="U27" s="601"/>
      <c r="V27" s="601"/>
      <c r="W27" s="601"/>
      <c r="X27" s="602"/>
      <c r="Y27" s="412" t="s">
        <v>152</v>
      </c>
      <c r="Z27" s="413"/>
      <c r="AA27" s="413"/>
      <c r="AB27" s="414"/>
      <c r="AC27" s="412"/>
      <c r="AD27" s="413"/>
      <c r="AE27" s="413"/>
      <c r="AF27" s="413"/>
      <c r="AG27" s="413"/>
      <c r="AH27" s="413"/>
      <c r="AI27" s="413"/>
      <c r="AJ27" s="414"/>
      <c r="AK27" s="412"/>
      <c r="AL27" s="413"/>
      <c r="AM27" s="413"/>
      <c r="AN27" s="414"/>
      <c r="AO27" s="545"/>
      <c r="AP27" s="556"/>
      <c r="AQ27" s="587"/>
      <c r="AR27" s="589"/>
      <c r="AS27" s="591"/>
      <c r="BE27"/>
    </row>
    <row r="28" spans="2:57" ht="15" customHeight="1">
      <c r="B28" s="592">
        <v>7</v>
      </c>
      <c r="C28" s="532"/>
      <c r="D28" s="406" t="s">
        <v>750</v>
      </c>
      <c r="E28" s="407"/>
      <c r="F28" s="407"/>
      <c r="G28" s="407"/>
      <c r="H28" s="407"/>
      <c r="I28" s="407"/>
      <c r="J28" s="407"/>
      <c r="K28" s="407"/>
      <c r="L28" s="407"/>
      <c r="M28" s="407"/>
      <c r="N28" s="407"/>
      <c r="O28" s="407"/>
      <c r="P28" s="408"/>
      <c r="Q28" s="409" t="s">
        <v>91</v>
      </c>
      <c r="R28" s="410"/>
      <c r="S28" s="410"/>
      <c r="T28" s="410"/>
      <c r="U28" s="410"/>
      <c r="V28" s="410"/>
      <c r="W28" s="410"/>
      <c r="X28" s="411"/>
      <c r="Y28" s="406" t="s">
        <v>24</v>
      </c>
      <c r="Z28" s="407"/>
      <c r="AA28" s="407"/>
      <c r="AB28" s="408"/>
      <c r="AC28" s="406"/>
      <c r="AD28" s="407"/>
      <c r="AE28" s="407"/>
      <c r="AF28" s="407"/>
      <c r="AG28" s="407"/>
      <c r="AH28" s="407"/>
      <c r="AI28" s="407"/>
      <c r="AJ28" s="408"/>
      <c r="AK28" s="406"/>
      <c r="AL28" s="407"/>
      <c r="AM28" s="407"/>
      <c r="AN28" s="408"/>
      <c r="AO28" s="542"/>
      <c r="AP28" s="554"/>
      <c r="AQ28" s="586"/>
      <c r="AR28" s="588"/>
      <c r="AS28" s="590"/>
      <c r="BE28"/>
    </row>
    <row r="29" spans="2:57" ht="31.5" customHeight="1">
      <c r="B29" s="592"/>
      <c r="C29" s="532"/>
      <c r="D29" s="412"/>
      <c r="E29" s="413"/>
      <c r="F29" s="413"/>
      <c r="G29" s="413"/>
      <c r="H29" s="413"/>
      <c r="I29" s="413"/>
      <c r="J29" s="413"/>
      <c r="K29" s="413"/>
      <c r="L29" s="413"/>
      <c r="M29" s="413"/>
      <c r="N29" s="413"/>
      <c r="O29" s="413"/>
      <c r="P29" s="414"/>
      <c r="Q29" s="412"/>
      <c r="R29" s="413"/>
      <c r="S29" s="413"/>
      <c r="T29" s="413"/>
      <c r="U29" s="413"/>
      <c r="V29" s="413"/>
      <c r="W29" s="413"/>
      <c r="X29" s="414"/>
      <c r="Y29" s="412" t="s">
        <v>751</v>
      </c>
      <c r="Z29" s="413"/>
      <c r="AA29" s="413"/>
      <c r="AB29" s="414"/>
      <c r="AC29" s="412"/>
      <c r="AD29" s="413"/>
      <c r="AE29" s="413"/>
      <c r="AF29" s="413"/>
      <c r="AG29" s="413"/>
      <c r="AH29" s="413"/>
      <c r="AI29" s="413"/>
      <c r="AJ29" s="414"/>
      <c r="AK29" s="412"/>
      <c r="AL29" s="413"/>
      <c r="AM29" s="413"/>
      <c r="AN29" s="414"/>
      <c r="AO29" s="545"/>
      <c r="AP29" s="556"/>
      <c r="AQ29" s="587"/>
      <c r="AR29" s="589"/>
      <c r="AS29" s="591"/>
      <c r="BE29"/>
    </row>
    <row r="30" spans="2:57" ht="15" customHeight="1">
      <c r="B30" s="647">
        <v>8</v>
      </c>
      <c r="C30" s="648"/>
      <c r="D30" s="649" t="s">
        <v>1389</v>
      </c>
      <c r="E30" s="407"/>
      <c r="F30" s="407"/>
      <c r="G30" s="407"/>
      <c r="H30" s="407"/>
      <c r="I30" s="407"/>
      <c r="J30" s="407"/>
      <c r="K30" s="407"/>
      <c r="L30" s="407"/>
      <c r="M30" s="407"/>
      <c r="N30" s="407"/>
      <c r="O30" s="407"/>
      <c r="P30" s="408"/>
      <c r="Q30" s="650" t="s">
        <v>1720</v>
      </c>
      <c r="R30" s="651"/>
      <c r="S30" s="651"/>
      <c r="T30" s="651"/>
      <c r="U30" s="651"/>
      <c r="V30" s="651"/>
      <c r="W30" s="651"/>
      <c r="X30" s="652"/>
      <c r="Y30" s="409" t="s">
        <v>321</v>
      </c>
      <c r="Z30" s="410"/>
      <c r="AA30" s="410"/>
      <c r="AB30" s="411"/>
      <c r="AC30" s="406"/>
      <c r="AD30" s="407"/>
      <c r="AE30" s="407"/>
      <c r="AF30" s="407"/>
      <c r="AG30" s="407"/>
      <c r="AH30" s="407"/>
      <c r="AI30" s="407"/>
      <c r="AJ30" s="408"/>
      <c r="AK30" s="406"/>
      <c r="AL30" s="407"/>
      <c r="AM30" s="407"/>
      <c r="AN30" s="408"/>
      <c r="AO30" s="542"/>
      <c r="AP30" s="554"/>
      <c r="AQ30" s="586"/>
      <c r="AR30" s="588"/>
      <c r="AS30" s="590"/>
      <c r="BE30"/>
    </row>
    <row r="31" spans="2:57" ht="36" customHeight="1">
      <c r="B31" s="647"/>
      <c r="C31" s="648"/>
      <c r="D31" s="412"/>
      <c r="E31" s="413"/>
      <c r="F31" s="413"/>
      <c r="G31" s="413"/>
      <c r="H31" s="413"/>
      <c r="I31" s="413"/>
      <c r="J31" s="413"/>
      <c r="K31" s="413"/>
      <c r="L31" s="413"/>
      <c r="M31" s="413"/>
      <c r="N31" s="413"/>
      <c r="O31" s="413"/>
      <c r="P31" s="414"/>
      <c r="Q31" s="653"/>
      <c r="R31" s="654"/>
      <c r="S31" s="654"/>
      <c r="T31" s="654"/>
      <c r="U31" s="654"/>
      <c r="V31" s="654"/>
      <c r="W31" s="654"/>
      <c r="X31" s="655"/>
      <c r="Y31" s="412" t="s">
        <v>1721</v>
      </c>
      <c r="Z31" s="413"/>
      <c r="AA31" s="413"/>
      <c r="AB31" s="414"/>
      <c r="AC31" s="412"/>
      <c r="AD31" s="413"/>
      <c r="AE31" s="413"/>
      <c r="AF31" s="413"/>
      <c r="AG31" s="413"/>
      <c r="AH31" s="413"/>
      <c r="AI31" s="413"/>
      <c r="AJ31" s="414"/>
      <c r="AK31" s="412"/>
      <c r="AL31" s="413"/>
      <c r="AM31" s="413"/>
      <c r="AN31" s="414"/>
      <c r="AO31" s="545"/>
      <c r="AP31" s="556"/>
      <c r="AQ31" s="587"/>
      <c r="AR31" s="589"/>
      <c r="AS31" s="591"/>
      <c r="BE31"/>
    </row>
    <row r="32" spans="2:57" ht="15" customHeight="1">
      <c r="B32" s="647">
        <v>9</v>
      </c>
      <c r="C32" s="648"/>
      <c r="D32" s="406" t="s">
        <v>1725</v>
      </c>
      <c r="E32" s="407"/>
      <c r="F32" s="407"/>
      <c r="G32" s="407"/>
      <c r="H32" s="407"/>
      <c r="I32" s="407"/>
      <c r="J32" s="407"/>
      <c r="K32" s="407"/>
      <c r="L32" s="407"/>
      <c r="M32" s="407"/>
      <c r="N32" s="407"/>
      <c r="O32" s="407"/>
      <c r="P32" s="408"/>
      <c r="Q32" s="409" t="s">
        <v>1756</v>
      </c>
      <c r="R32" s="410"/>
      <c r="S32" s="410"/>
      <c r="T32" s="410"/>
      <c r="U32" s="410"/>
      <c r="V32" s="410"/>
      <c r="W32" s="410"/>
      <c r="X32" s="411"/>
      <c r="Y32" s="406" t="s">
        <v>24</v>
      </c>
      <c r="Z32" s="407"/>
      <c r="AA32" s="407"/>
      <c r="AB32" s="408"/>
      <c r="AC32" s="406"/>
      <c r="AD32" s="407"/>
      <c r="AE32" s="407"/>
      <c r="AF32" s="407"/>
      <c r="AG32" s="407"/>
      <c r="AH32" s="407"/>
      <c r="AI32" s="407"/>
      <c r="AJ32" s="408"/>
      <c r="AK32" s="406"/>
      <c r="AL32" s="407"/>
      <c r="AM32" s="407"/>
      <c r="AN32" s="408"/>
      <c r="AO32" s="542"/>
      <c r="AP32" s="554"/>
      <c r="AQ32" s="586"/>
      <c r="AR32" s="588"/>
      <c r="AS32" s="590"/>
      <c r="BE32"/>
    </row>
    <row r="33" spans="2:57" ht="36" customHeight="1">
      <c r="B33" s="647"/>
      <c r="C33" s="648"/>
      <c r="D33" s="412"/>
      <c r="E33" s="413"/>
      <c r="F33" s="413"/>
      <c r="G33" s="413"/>
      <c r="H33" s="413"/>
      <c r="I33" s="413"/>
      <c r="J33" s="413"/>
      <c r="K33" s="413"/>
      <c r="L33" s="413"/>
      <c r="M33" s="413"/>
      <c r="N33" s="413"/>
      <c r="O33" s="413"/>
      <c r="P33" s="414"/>
      <c r="Q33" s="412"/>
      <c r="R33" s="413"/>
      <c r="S33" s="413"/>
      <c r="T33" s="413"/>
      <c r="U33" s="413"/>
      <c r="V33" s="413"/>
      <c r="W33" s="413"/>
      <c r="X33" s="414"/>
      <c r="Y33" s="412" t="s">
        <v>1721</v>
      </c>
      <c r="Z33" s="413"/>
      <c r="AA33" s="413"/>
      <c r="AB33" s="414"/>
      <c r="AC33" s="412"/>
      <c r="AD33" s="413"/>
      <c r="AE33" s="413"/>
      <c r="AF33" s="413"/>
      <c r="AG33" s="413"/>
      <c r="AH33" s="413"/>
      <c r="AI33" s="413"/>
      <c r="AJ33" s="414"/>
      <c r="AK33" s="412"/>
      <c r="AL33" s="413"/>
      <c r="AM33" s="413"/>
      <c r="AN33" s="414"/>
      <c r="AO33" s="545"/>
      <c r="AP33" s="556"/>
      <c r="AQ33" s="587"/>
      <c r="AR33" s="589"/>
      <c r="AS33" s="591"/>
      <c r="BE33"/>
    </row>
    <row r="34" spans="2:57" ht="22.5" customHeight="1">
      <c r="B34" s="592">
        <v>10</v>
      </c>
      <c r="C34" s="532"/>
      <c r="D34" s="406" t="s">
        <v>1757</v>
      </c>
      <c r="E34" s="407"/>
      <c r="F34" s="407"/>
      <c r="G34" s="407"/>
      <c r="H34" s="407"/>
      <c r="I34" s="407"/>
      <c r="J34" s="407"/>
      <c r="K34" s="407"/>
      <c r="L34" s="407"/>
      <c r="M34" s="407"/>
      <c r="N34" s="407"/>
      <c r="O34" s="407"/>
      <c r="P34" s="408"/>
      <c r="Q34" s="409" t="s">
        <v>1758</v>
      </c>
      <c r="R34" s="410"/>
      <c r="S34" s="410"/>
      <c r="T34" s="410"/>
      <c r="U34" s="410"/>
      <c r="V34" s="410"/>
      <c r="W34" s="410"/>
      <c r="X34" s="411"/>
      <c r="Y34" s="406" t="s">
        <v>24</v>
      </c>
      <c r="Z34" s="407"/>
      <c r="AA34" s="407"/>
      <c r="AB34" s="408"/>
      <c r="AC34" s="406"/>
      <c r="AD34" s="407"/>
      <c r="AE34" s="407"/>
      <c r="AF34" s="407"/>
      <c r="AG34" s="407"/>
      <c r="AH34" s="407"/>
      <c r="AI34" s="407"/>
      <c r="AJ34" s="408"/>
      <c r="AK34" s="406"/>
      <c r="AL34" s="407"/>
      <c r="AM34" s="407"/>
      <c r="AN34" s="408"/>
      <c r="AO34" s="542"/>
      <c r="AP34" s="554"/>
      <c r="AQ34" s="586"/>
      <c r="AR34" s="588"/>
      <c r="AS34" s="590"/>
      <c r="BE34"/>
    </row>
    <row r="35" spans="2:57" ht="31.5" customHeight="1" thickBo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t="s">
        <v>1721</v>
      </c>
      <c r="Z35" s="413"/>
      <c r="AA35" s="413"/>
      <c r="AB35" s="414"/>
      <c r="AC35" s="412"/>
      <c r="AD35" s="413"/>
      <c r="AE35" s="413"/>
      <c r="AF35" s="413"/>
      <c r="AG35" s="413"/>
      <c r="AH35" s="413"/>
      <c r="AI35" s="413"/>
      <c r="AJ35" s="414"/>
      <c r="AK35" s="412"/>
      <c r="AL35" s="413"/>
      <c r="AM35" s="413"/>
      <c r="AN35" s="414"/>
      <c r="AO35" s="545"/>
      <c r="AP35" s="556"/>
      <c r="AQ35" s="587"/>
      <c r="AR35" s="589"/>
      <c r="AS35" s="591"/>
      <c r="BE35"/>
    </row>
    <row r="36" spans="2:57" ht="22.5" hidden="1" customHeight="1">
      <c r="B36" s="592">
        <v>11</v>
      </c>
      <c r="C36" s="532"/>
      <c r="D36" s="406"/>
      <c r="E36" s="407"/>
      <c r="F36" s="407"/>
      <c r="G36" s="407"/>
      <c r="H36" s="407"/>
      <c r="I36" s="407"/>
      <c r="J36" s="407"/>
      <c r="K36" s="407"/>
      <c r="L36" s="407"/>
      <c r="M36" s="407"/>
      <c r="N36" s="407"/>
      <c r="O36" s="407"/>
      <c r="P36" s="408"/>
      <c r="Q36" s="409"/>
      <c r="R36" s="410"/>
      <c r="S36" s="410"/>
      <c r="T36" s="410"/>
      <c r="U36" s="410"/>
      <c r="V36" s="410"/>
      <c r="W36" s="410"/>
      <c r="X36" s="411"/>
      <c r="Y36" s="406"/>
      <c r="Z36" s="407"/>
      <c r="AA36" s="407"/>
      <c r="AB36" s="408"/>
      <c r="AC36" s="406"/>
      <c r="AD36" s="407"/>
      <c r="AE36" s="407"/>
      <c r="AF36" s="408"/>
      <c r="AG36" s="406"/>
      <c r="AH36" s="407"/>
      <c r="AI36" s="407"/>
      <c r="AJ36" s="408"/>
      <c r="AK36" s="406"/>
      <c r="AL36" s="407"/>
      <c r="AM36" s="407"/>
      <c r="AN36" s="408"/>
      <c r="AO36" s="542"/>
      <c r="AP36" s="554"/>
      <c r="AQ36" s="586"/>
      <c r="AR36" s="588"/>
      <c r="AS36" s="590"/>
      <c r="BE36"/>
    </row>
    <row r="37" spans="2:57" ht="31.5" hidden="1"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c r="Z37" s="413"/>
      <c r="AA37" s="413"/>
      <c r="AB37" s="414"/>
      <c r="AC37" s="412"/>
      <c r="AD37" s="413"/>
      <c r="AE37" s="413"/>
      <c r="AF37" s="414"/>
      <c r="AG37" s="412"/>
      <c r="AH37" s="413"/>
      <c r="AI37" s="413"/>
      <c r="AJ37" s="414"/>
      <c r="AK37" s="412"/>
      <c r="AL37" s="413"/>
      <c r="AM37" s="413"/>
      <c r="AN37" s="414"/>
      <c r="AO37" s="545"/>
      <c r="AP37" s="556"/>
      <c r="AQ37" s="587"/>
      <c r="AR37" s="589"/>
      <c r="AS37" s="591"/>
      <c r="BE37"/>
    </row>
    <row r="38" spans="2:57" ht="22.5" hidden="1" customHeight="1">
      <c r="B38" s="592">
        <v>12</v>
      </c>
      <c r="C38" s="532"/>
      <c r="D38" s="406"/>
      <c r="E38" s="407"/>
      <c r="F38" s="407"/>
      <c r="G38" s="407"/>
      <c r="H38" s="407"/>
      <c r="I38" s="407"/>
      <c r="J38" s="407"/>
      <c r="K38" s="407"/>
      <c r="L38" s="407"/>
      <c r="M38" s="407"/>
      <c r="N38" s="407"/>
      <c r="O38" s="407"/>
      <c r="P38" s="408"/>
      <c r="Q38" s="409"/>
      <c r="R38" s="410"/>
      <c r="S38" s="410"/>
      <c r="T38" s="410"/>
      <c r="U38" s="410"/>
      <c r="V38" s="410"/>
      <c r="W38" s="410"/>
      <c r="X38" s="411"/>
      <c r="Y38" s="406"/>
      <c r="Z38" s="407"/>
      <c r="AA38" s="407"/>
      <c r="AB38" s="408"/>
      <c r="AC38" s="406"/>
      <c r="AD38" s="407"/>
      <c r="AE38" s="407"/>
      <c r="AF38" s="408"/>
      <c r="AG38" s="406"/>
      <c r="AH38" s="407"/>
      <c r="AI38" s="407"/>
      <c r="AJ38" s="408"/>
      <c r="AK38" s="406"/>
      <c r="AL38" s="407"/>
      <c r="AM38" s="407"/>
      <c r="AN38" s="408"/>
      <c r="AO38" s="542"/>
      <c r="AP38" s="554"/>
      <c r="AQ38" s="586"/>
      <c r="AR38" s="588"/>
      <c r="AS38" s="590"/>
      <c r="BE38"/>
    </row>
    <row r="39" spans="2:57" ht="31.5" hidden="1"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c r="Z39" s="413"/>
      <c r="AA39" s="413"/>
      <c r="AB39" s="414"/>
      <c r="AC39" s="412"/>
      <c r="AD39" s="413"/>
      <c r="AE39" s="413"/>
      <c r="AF39" s="414"/>
      <c r="AG39" s="412"/>
      <c r="AH39" s="413"/>
      <c r="AI39" s="413"/>
      <c r="AJ39" s="414"/>
      <c r="AK39" s="412"/>
      <c r="AL39" s="413"/>
      <c r="AM39" s="413"/>
      <c r="AN39" s="414"/>
      <c r="AO39" s="545"/>
      <c r="AP39" s="556"/>
      <c r="AQ39" s="587"/>
      <c r="AR39" s="589"/>
      <c r="AS39" s="591"/>
      <c r="BE39"/>
    </row>
    <row r="40" spans="2:57" ht="22.5" hidden="1" customHeight="1">
      <c r="B40" s="592">
        <v>13</v>
      </c>
      <c r="C40" s="532"/>
      <c r="D40" s="406"/>
      <c r="E40" s="407"/>
      <c r="F40" s="407"/>
      <c r="G40" s="407"/>
      <c r="H40" s="407"/>
      <c r="I40" s="407"/>
      <c r="J40" s="407"/>
      <c r="K40" s="407"/>
      <c r="L40" s="407"/>
      <c r="M40" s="407"/>
      <c r="N40" s="407"/>
      <c r="O40" s="407"/>
      <c r="P40" s="408"/>
      <c r="Q40" s="409"/>
      <c r="R40" s="410"/>
      <c r="S40" s="410"/>
      <c r="T40" s="410"/>
      <c r="U40" s="410"/>
      <c r="V40" s="410"/>
      <c r="W40" s="410"/>
      <c r="X40" s="411"/>
      <c r="Y40" s="406"/>
      <c r="Z40" s="407"/>
      <c r="AA40" s="407"/>
      <c r="AB40" s="408"/>
      <c r="AC40" s="406"/>
      <c r="AD40" s="407"/>
      <c r="AE40" s="407"/>
      <c r="AF40" s="408"/>
      <c r="AG40" s="406"/>
      <c r="AH40" s="407"/>
      <c r="AI40" s="407"/>
      <c r="AJ40" s="408"/>
      <c r="AK40" s="406"/>
      <c r="AL40" s="407"/>
      <c r="AM40" s="407"/>
      <c r="AN40" s="408"/>
      <c r="AO40" s="542"/>
      <c r="AP40" s="554"/>
      <c r="AQ40" s="586"/>
      <c r="AR40" s="588"/>
      <c r="AS40" s="590"/>
      <c r="BE40"/>
    </row>
    <row r="41" spans="2:57" ht="31.5" hidden="1"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c r="Z41" s="413"/>
      <c r="AA41" s="413"/>
      <c r="AB41" s="414"/>
      <c r="AC41" s="412"/>
      <c r="AD41" s="413"/>
      <c r="AE41" s="413"/>
      <c r="AF41" s="414"/>
      <c r="AG41" s="412"/>
      <c r="AH41" s="413"/>
      <c r="AI41" s="413"/>
      <c r="AJ41" s="414"/>
      <c r="AK41" s="412"/>
      <c r="AL41" s="413"/>
      <c r="AM41" s="413"/>
      <c r="AN41" s="414"/>
      <c r="AO41" s="545"/>
      <c r="AP41" s="556"/>
      <c r="AQ41" s="587"/>
      <c r="AR41" s="589"/>
      <c r="AS41" s="591"/>
      <c r="BE41"/>
    </row>
    <row r="42" spans="2:57" ht="22.5" hidden="1" customHeight="1">
      <c r="B42" s="592">
        <v>14</v>
      </c>
      <c r="C42" s="532"/>
      <c r="D42" s="406"/>
      <c r="E42" s="407"/>
      <c r="F42" s="407"/>
      <c r="G42" s="407"/>
      <c r="H42" s="407"/>
      <c r="I42" s="407"/>
      <c r="J42" s="407"/>
      <c r="K42" s="407"/>
      <c r="L42" s="407"/>
      <c r="M42" s="407"/>
      <c r="N42" s="407"/>
      <c r="O42" s="407"/>
      <c r="P42" s="408"/>
      <c r="Q42" s="409"/>
      <c r="R42" s="410"/>
      <c r="S42" s="410"/>
      <c r="T42" s="410"/>
      <c r="U42" s="410"/>
      <c r="V42" s="410"/>
      <c r="W42" s="410"/>
      <c r="X42" s="411"/>
      <c r="Y42" s="406"/>
      <c r="Z42" s="407"/>
      <c r="AA42" s="407"/>
      <c r="AB42" s="408"/>
      <c r="AC42" s="406"/>
      <c r="AD42" s="407"/>
      <c r="AE42" s="407"/>
      <c r="AF42" s="408"/>
      <c r="AG42" s="406"/>
      <c r="AH42" s="407"/>
      <c r="AI42" s="407"/>
      <c r="AJ42" s="408"/>
      <c r="AK42" s="406"/>
      <c r="AL42" s="407"/>
      <c r="AM42" s="407"/>
      <c r="AN42" s="408"/>
      <c r="AO42" s="542"/>
      <c r="AP42" s="554"/>
      <c r="AQ42" s="586"/>
      <c r="AR42" s="588"/>
      <c r="AS42" s="590"/>
      <c r="BE42"/>
    </row>
    <row r="43" spans="2:57" ht="31.5" hidden="1"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c r="Z43" s="413"/>
      <c r="AA43" s="413"/>
      <c r="AB43" s="414"/>
      <c r="AC43" s="412"/>
      <c r="AD43" s="413"/>
      <c r="AE43" s="413"/>
      <c r="AF43" s="414"/>
      <c r="AG43" s="412"/>
      <c r="AH43" s="413"/>
      <c r="AI43" s="413"/>
      <c r="AJ43" s="414"/>
      <c r="AK43" s="412"/>
      <c r="AL43" s="413"/>
      <c r="AM43" s="413"/>
      <c r="AN43" s="414"/>
      <c r="AO43" s="545"/>
      <c r="AP43" s="556"/>
      <c r="AQ43" s="587"/>
      <c r="AR43" s="589"/>
      <c r="AS43" s="591"/>
      <c r="BE43"/>
    </row>
    <row r="44" spans="2:57" ht="22.5" hidden="1" customHeight="1">
      <c r="B44" s="592">
        <v>15</v>
      </c>
      <c r="C44" s="532"/>
      <c r="D44" s="406"/>
      <c r="E44" s="407"/>
      <c r="F44" s="407"/>
      <c r="G44" s="407"/>
      <c r="H44" s="407"/>
      <c r="I44" s="407"/>
      <c r="J44" s="407"/>
      <c r="K44" s="407"/>
      <c r="L44" s="407"/>
      <c r="M44" s="407"/>
      <c r="N44" s="407"/>
      <c r="O44" s="407"/>
      <c r="P44" s="408"/>
      <c r="Q44" s="409"/>
      <c r="R44" s="410"/>
      <c r="S44" s="410"/>
      <c r="T44" s="410"/>
      <c r="U44" s="410"/>
      <c r="V44" s="410"/>
      <c r="W44" s="410"/>
      <c r="X44" s="411"/>
      <c r="Y44" s="406"/>
      <c r="Z44" s="407"/>
      <c r="AA44" s="407"/>
      <c r="AB44" s="408"/>
      <c r="AC44" s="406"/>
      <c r="AD44" s="407"/>
      <c r="AE44" s="407"/>
      <c r="AF44" s="408"/>
      <c r="AG44" s="406"/>
      <c r="AH44" s="407"/>
      <c r="AI44" s="407"/>
      <c r="AJ44" s="408"/>
      <c r="AK44" s="406"/>
      <c r="AL44" s="407"/>
      <c r="AM44" s="407"/>
      <c r="AN44" s="408"/>
      <c r="AO44" s="542"/>
      <c r="AP44" s="554"/>
      <c r="AQ44" s="586"/>
      <c r="AR44" s="588"/>
      <c r="AS44" s="590"/>
      <c r="BE44"/>
    </row>
    <row r="45" spans="2:57" ht="31.5" hidden="1"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c r="Z45" s="413"/>
      <c r="AA45" s="413"/>
      <c r="AB45" s="414"/>
      <c r="AC45" s="412"/>
      <c r="AD45" s="413"/>
      <c r="AE45" s="413"/>
      <c r="AF45" s="414"/>
      <c r="AG45" s="412"/>
      <c r="AH45" s="413"/>
      <c r="AI45" s="413"/>
      <c r="AJ45" s="414"/>
      <c r="AK45" s="412"/>
      <c r="AL45" s="413"/>
      <c r="AM45" s="413"/>
      <c r="AN45" s="414"/>
      <c r="AO45" s="545"/>
      <c r="AP45" s="556"/>
      <c r="AQ45" s="587"/>
      <c r="AR45" s="589"/>
      <c r="AS45" s="591"/>
      <c r="BE45"/>
    </row>
    <row r="46" spans="2:57" ht="22.5" hidden="1" customHeight="1">
      <c r="B46" s="592">
        <v>16</v>
      </c>
      <c r="C46" s="532"/>
      <c r="D46" s="406"/>
      <c r="E46" s="407"/>
      <c r="F46" s="407"/>
      <c r="G46" s="407"/>
      <c r="H46" s="407"/>
      <c r="I46" s="407"/>
      <c r="J46" s="407"/>
      <c r="K46" s="407"/>
      <c r="L46" s="407"/>
      <c r="M46" s="407"/>
      <c r="N46" s="407"/>
      <c r="O46" s="407"/>
      <c r="P46" s="408"/>
      <c r="Q46" s="409"/>
      <c r="R46" s="410"/>
      <c r="S46" s="410"/>
      <c r="T46" s="410"/>
      <c r="U46" s="410"/>
      <c r="V46" s="410"/>
      <c r="W46" s="410"/>
      <c r="X46" s="411"/>
      <c r="Y46" s="406"/>
      <c r="Z46" s="407"/>
      <c r="AA46" s="407"/>
      <c r="AB46" s="408"/>
      <c r="AC46" s="406"/>
      <c r="AD46" s="407"/>
      <c r="AE46" s="407"/>
      <c r="AF46" s="408"/>
      <c r="AG46" s="406"/>
      <c r="AH46" s="407"/>
      <c r="AI46" s="407"/>
      <c r="AJ46" s="408"/>
      <c r="AK46" s="406"/>
      <c r="AL46" s="407"/>
      <c r="AM46" s="407"/>
      <c r="AN46" s="408"/>
      <c r="AO46" s="542"/>
      <c r="AP46" s="554"/>
      <c r="AQ46" s="586"/>
      <c r="AR46" s="588"/>
      <c r="AS46" s="590"/>
      <c r="BE46"/>
    </row>
    <row r="47" spans="2:57" ht="31.5" hidden="1"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c r="Z47" s="413"/>
      <c r="AA47" s="413"/>
      <c r="AB47" s="414"/>
      <c r="AC47" s="412"/>
      <c r="AD47" s="413"/>
      <c r="AE47" s="413"/>
      <c r="AF47" s="414"/>
      <c r="AG47" s="412"/>
      <c r="AH47" s="413"/>
      <c r="AI47" s="413"/>
      <c r="AJ47" s="414"/>
      <c r="AK47" s="412"/>
      <c r="AL47" s="413"/>
      <c r="AM47" s="413"/>
      <c r="AN47" s="414"/>
      <c r="AO47" s="545"/>
      <c r="AP47" s="556"/>
      <c r="AQ47" s="587"/>
      <c r="AR47" s="589"/>
      <c r="AS47" s="591"/>
      <c r="BE47"/>
    </row>
    <row r="48" spans="2:57" ht="22.5" hidden="1" customHeight="1">
      <c r="B48" s="592">
        <v>17</v>
      </c>
      <c r="C48" s="532"/>
      <c r="D48" s="406"/>
      <c r="E48" s="407"/>
      <c r="F48" s="407"/>
      <c r="G48" s="407"/>
      <c r="H48" s="407"/>
      <c r="I48" s="407"/>
      <c r="J48" s="407"/>
      <c r="K48" s="407"/>
      <c r="L48" s="407"/>
      <c r="M48" s="407"/>
      <c r="N48" s="407"/>
      <c r="O48" s="407"/>
      <c r="P48" s="408"/>
      <c r="Q48" s="409"/>
      <c r="R48" s="410"/>
      <c r="S48" s="410"/>
      <c r="T48" s="410"/>
      <c r="U48" s="410"/>
      <c r="V48" s="410"/>
      <c r="W48" s="410"/>
      <c r="X48" s="411"/>
      <c r="Y48" s="406"/>
      <c r="Z48" s="407"/>
      <c r="AA48" s="407"/>
      <c r="AB48" s="408"/>
      <c r="AC48" s="406"/>
      <c r="AD48" s="407"/>
      <c r="AE48" s="407"/>
      <c r="AF48" s="408"/>
      <c r="AG48" s="406"/>
      <c r="AH48" s="407"/>
      <c r="AI48" s="407"/>
      <c r="AJ48" s="408"/>
      <c r="AK48" s="406"/>
      <c r="AL48" s="407"/>
      <c r="AM48" s="407"/>
      <c r="AN48" s="408"/>
      <c r="AO48" s="542"/>
      <c r="AP48" s="554"/>
      <c r="AQ48" s="586"/>
      <c r="AR48" s="588"/>
      <c r="AS48" s="590"/>
      <c r="BE48"/>
    </row>
    <row r="49" spans="2:57" ht="31.5" hidden="1"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c r="Z49" s="413"/>
      <c r="AA49" s="413"/>
      <c r="AB49" s="414"/>
      <c r="AC49" s="412"/>
      <c r="AD49" s="413"/>
      <c r="AE49" s="413"/>
      <c r="AF49" s="414"/>
      <c r="AG49" s="412"/>
      <c r="AH49" s="413"/>
      <c r="AI49" s="413"/>
      <c r="AJ49" s="414"/>
      <c r="AK49" s="412"/>
      <c r="AL49" s="413"/>
      <c r="AM49" s="413"/>
      <c r="AN49" s="414"/>
      <c r="AO49" s="545"/>
      <c r="AP49" s="556"/>
      <c r="AQ49" s="587"/>
      <c r="AR49" s="589"/>
      <c r="AS49" s="591"/>
      <c r="BE49"/>
    </row>
    <row r="50" spans="2:57" ht="22.5" hidden="1" customHeight="1">
      <c r="B50" s="592">
        <v>18</v>
      </c>
      <c r="C50" s="532"/>
      <c r="D50" s="406"/>
      <c r="E50" s="407"/>
      <c r="F50" s="407"/>
      <c r="G50" s="407"/>
      <c r="H50" s="407"/>
      <c r="I50" s="407"/>
      <c r="J50" s="407"/>
      <c r="K50" s="407"/>
      <c r="L50" s="407"/>
      <c r="M50" s="407"/>
      <c r="N50" s="407"/>
      <c r="O50" s="407"/>
      <c r="P50" s="408"/>
      <c r="Q50" s="409"/>
      <c r="R50" s="410"/>
      <c r="S50" s="410"/>
      <c r="T50" s="410"/>
      <c r="U50" s="410"/>
      <c r="V50" s="410"/>
      <c r="W50" s="410"/>
      <c r="X50" s="411"/>
      <c r="Y50" s="406"/>
      <c r="Z50" s="407"/>
      <c r="AA50" s="407"/>
      <c r="AB50" s="408"/>
      <c r="AC50" s="406"/>
      <c r="AD50" s="407"/>
      <c r="AE50" s="407"/>
      <c r="AF50" s="408"/>
      <c r="AG50" s="406"/>
      <c r="AH50" s="407"/>
      <c r="AI50" s="407"/>
      <c r="AJ50" s="408"/>
      <c r="AK50" s="406"/>
      <c r="AL50" s="407"/>
      <c r="AM50" s="407"/>
      <c r="AN50" s="408"/>
      <c r="AO50" s="542"/>
      <c r="AP50" s="554"/>
      <c r="AQ50" s="586"/>
      <c r="AR50" s="588"/>
      <c r="AS50" s="590"/>
      <c r="BE50"/>
    </row>
    <row r="51" spans="2:57" ht="31.5" hidden="1"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c r="Z51" s="413"/>
      <c r="AA51" s="413"/>
      <c r="AB51" s="414"/>
      <c r="AC51" s="412"/>
      <c r="AD51" s="413"/>
      <c r="AE51" s="413"/>
      <c r="AF51" s="414"/>
      <c r="AG51" s="412"/>
      <c r="AH51" s="413"/>
      <c r="AI51" s="413"/>
      <c r="AJ51" s="414"/>
      <c r="AK51" s="412"/>
      <c r="AL51" s="413"/>
      <c r="AM51" s="413"/>
      <c r="AN51" s="414"/>
      <c r="AO51" s="545"/>
      <c r="AP51" s="556"/>
      <c r="AQ51" s="587"/>
      <c r="AR51" s="589"/>
      <c r="AS51" s="591"/>
      <c r="BE51"/>
    </row>
    <row r="52" spans="2:57" ht="22.5" hidden="1" customHeight="1">
      <c r="B52" s="592">
        <v>19</v>
      </c>
      <c r="C52" s="532"/>
      <c r="D52" s="406"/>
      <c r="E52" s="407"/>
      <c r="F52" s="407"/>
      <c r="G52" s="407"/>
      <c r="H52" s="407"/>
      <c r="I52" s="407"/>
      <c r="J52" s="407"/>
      <c r="K52" s="407"/>
      <c r="L52" s="407"/>
      <c r="M52" s="407"/>
      <c r="N52" s="407"/>
      <c r="O52" s="407"/>
      <c r="P52" s="408"/>
      <c r="Q52" s="409"/>
      <c r="R52" s="410"/>
      <c r="S52" s="410"/>
      <c r="T52" s="410"/>
      <c r="U52" s="410"/>
      <c r="V52" s="410"/>
      <c r="W52" s="410"/>
      <c r="X52" s="411"/>
      <c r="Y52" s="406"/>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hidden="1"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hidden="1" customHeight="1">
      <c r="B54" s="592">
        <v>20</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hidden="1" customHeight="1">
      <c r="B56" s="592">
        <v>21</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31.5" hidden="1"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hidden="1" customHeight="1">
      <c r="B58" s="592">
        <v>22</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23</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24</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25</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26</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27</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28</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c r="B71" s="592"/>
      <c r="C71" s="532"/>
      <c r="D71" s="412"/>
      <c r="E71" s="413"/>
      <c r="F71" s="413"/>
      <c r="G71" s="413"/>
      <c r="H71" s="413"/>
      <c r="I71" s="413"/>
      <c r="J71" s="413"/>
      <c r="K71" s="413"/>
      <c r="L71" s="413"/>
      <c r="M71" s="413"/>
      <c r="N71" s="413"/>
      <c r="O71" s="413"/>
      <c r="P71" s="414"/>
      <c r="Q71" s="412"/>
      <c r="R71" s="413"/>
      <c r="S71" s="413"/>
      <c r="T71" s="413"/>
      <c r="U71" s="413"/>
      <c r="V71" s="413"/>
      <c r="W71" s="413"/>
      <c r="X71" s="414"/>
      <c r="Y71" s="412"/>
      <c r="Z71" s="413"/>
      <c r="AA71" s="413"/>
      <c r="AB71" s="414"/>
      <c r="AC71" s="412"/>
      <c r="AD71" s="413"/>
      <c r="AE71" s="413"/>
      <c r="AF71" s="414"/>
      <c r="AG71" s="412"/>
      <c r="AH71" s="413"/>
      <c r="AI71" s="413"/>
      <c r="AJ71" s="414"/>
      <c r="AK71" s="412"/>
      <c r="AL71" s="413"/>
      <c r="AM71" s="413"/>
      <c r="AN71" s="414"/>
      <c r="AO71" s="545"/>
      <c r="AP71" s="556"/>
      <c r="AQ71" s="587"/>
      <c r="AR71" s="589"/>
      <c r="AS71" s="591"/>
      <c r="BE71"/>
    </row>
    <row r="72" spans="2:57" ht="22.5" hidden="1" customHeight="1">
      <c r="B72" s="592">
        <v>29</v>
      </c>
      <c r="C72" s="532"/>
      <c r="D72" s="406"/>
      <c r="E72" s="407"/>
      <c r="F72" s="407"/>
      <c r="G72" s="407"/>
      <c r="H72" s="407"/>
      <c r="I72" s="407"/>
      <c r="J72" s="407"/>
      <c r="K72" s="407"/>
      <c r="L72" s="407"/>
      <c r="M72" s="407"/>
      <c r="N72" s="407"/>
      <c r="O72" s="407"/>
      <c r="P72" s="408"/>
      <c r="Q72" s="409"/>
      <c r="R72" s="410"/>
      <c r="S72" s="410"/>
      <c r="T72" s="410"/>
      <c r="U72" s="410"/>
      <c r="V72" s="410"/>
      <c r="W72" s="410"/>
      <c r="X72" s="411"/>
      <c r="Y72" s="406"/>
      <c r="Z72" s="407"/>
      <c r="AA72" s="407"/>
      <c r="AB72" s="408"/>
      <c r="AC72" s="406"/>
      <c r="AD72" s="407"/>
      <c r="AE72" s="407"/>
      <c r="AF72" s="408"/>
      <c r="AG72" s="406"/>
      <c r="AH72" s="407"/>
      <c r="AI72" s="407"/>
      <c r="AJ72" s="408"/>
      <c r="AK72" s="406"/>
      <c r="AL72" s="407"/>
      <c r="AM72" s="407"/>
      <c r="AN72" s="408"/>
      <c r="AO72" s="542"/>
      <c r="AP72" s="554"/>
      <c r="AQ72" s="586"/>
      <c r="AR72" s="588"/>
      <c r="AS72" s="590"/>
      <c r="BE72"/>
    </row>
    <row r="73" spans="2:57" ht="31.5" hidden="1" customHeight="1">
      <c r="B73" s="592"/>
      <c r="C73" s="532"/>
      <c r="D73" s="412"/>
      <c r="E73" s="413"/>
      <c r="F73" s="413"/>
      <c r="G73" s="413"/>
      <c r="H73" s="413"/>
      <c r="I73" s="413"/>
      <c r="J73" s="413"/>
      <c r="K73" s="413"/>
      <c r="L73" s="413"/>
      <c r="M73" s="413"/>
      <c r="N73" s="413"/>
      <c r="O73" s="413"/>
      <c r="P73" s="414"/>
      <c r="Q73" s="412"/>
      <c r="R73" s="413"/>
      <c r="S73" s="413"/>
      <c r="T73" s="413"/>
      <c r="U73" s="413"/>
      <c r="V73" s="413"/>
      <c r="W73" s="413"/>
      <c r="X73" s="414"/>
      <c r="Y73" s="412"/>
      <c r="Z73" s="413"/>
      <c r="AA73" s="413"/>
      <c r="AB73" s="414"/>
      <c r="AC73" s="412"/>
      <c r="AD73" s="413"/>
      <c r="AE73" s="413"/>
      <c r="AF73" s="414"/>
      <c r="AG73" s="412"/>
      <c r="AH73" s="413"/>
      <c r="AI73" s="413"/>
      <c r="AJ73" s="414"/>
      <c r="AK73" s="412"/>
      <c r="AL73" s="413"/>
      <c r="AM73" s="413"/>
      <c r="AN73" s="414"/>
      <c r="AO73" s="545"/>
      <c r="AP73" s="556"/>
      <c r="AQ73" s="587"/>
      <c r="AR73" s="589"/>
      <c r="AS73" s="591"/>
      <c r="BE73"/>
    </row>
    <row r="74" spans="2:57" ht="22.5" hidden="1" customHeight="1">
      <c r="B74" s="592">
        <v>30</v>
      </c>
      <c r="C74" s="532"/>
      <c r="D74" s="406"/>
      <c r="E74" s="407"/>
      <c r="F74" s="407"/>
      <c r="G74" s="407"/>
      <c r="H74" s="407"/>
      <c r="I74" s="407"/>
      <c r="J74" s="407"/>
      <c r="K74" s="407"/>
      <c r="L74" s="407"/>
      <c r="M74" s="407"/>
      <c r="N74" s="407"/>
      <c r="O74" s="407"/>
      <c r="P74" s="408"/>
      <c r="Q74" s="409"/>
      <c r="R74" s="410"/>
      <c r="S74" s="410"/>
      <c r="T74" s="410"/>
      <c r="U74" s="410"/>
      <c r="V74" s="410"/>
      <c r="W74" s="410"/>
      <c r="X74" s="411"/>
      <c r="Y74" s="406"/>
      <c r="Z74" s="407"/>
      <c r="AA74" s="407"/>
      <c r="AB74" s="408"/>
      <c r="AC74" s="406"/>
      <c r="AD74" s="407"/>
      <c r="AE74" s="407"/>
      <c r="AF74" s="408"/>
      <c r="AG74" s="406"/>
      <c r="AH74" s="407"/>
      <c r="AI74" s="407"/>
      <c r="AJ74" s="408"/>
      <c r="AK74" s="406"/>
      <c r="AL74" s="407"/>
      <c r="AM74" s="407"/>
      <c r="AN74" s="408"/>
      <c r="AO74" s="542"/>
      <c r="AP74" s="554"/>
      <c r="AQ74" s="586"/>
      <c r="AR74" s="588"/>
      <c r="AS74" s="590"/>
      <c r="BE74"/>
    </row>
    <row r="75" spans="2:57" ht="31.5" hidden="1" customHeight="1" thickBot="1">
      <c r="B75" s="610"/>
      <c r="C75" s="611"/>
      <c r="D75" s="581"/>
      <c r="E75" s="582"/>
      <c r="F75" s="582"/>
      <c r="G75" s="582"/>
      <c r="H75" s="582"/>
      <c r="I75" s="582"/>
      <c r="J75" s="582"/>
      <c r="K75" s="582"/>
      <c r="L75" s="582"/>
      <c r="M75" s="582"/>
      <c r="N75" s="582"/>
      <c r="O75" s="582"/>
      <c r="P75" s="583"/>
      <c r="Q75" s="412"/>
      <c r="R75" s="413"/>
      <c r="S75" s="413"/>
      <c r="T75" s="413"/>
      <c r="U75" s="413"/>
      <c r="V75" s="413"/>
      <c r="W75" s="413"/>
      <c r="X75" s="414"/>
      <c r="Y75" s="581"/>
      <c r="Z75" s="582"/>
      <c r="AA75" s="582"/>
      <c r="AB75" s="583"/>
      <c r="AC75" s="581"/>
      <c r="AD75" s="582"/>
      <c r="AE75" s="582"/>
      <c r="AF75" s="583"/>
      <c r="AG75" s="581"/>
      <c r="AH75" s="582"/>
      <c r="AI75" s="582"/>
      <c r="AJ75" s="583"/>
      <c r="AK75" s="581"/>
      <c r="AL75" s="582"/>
      <c r="AM75" s="582"/>
      <c r="AN75" s="583"/>
      <c r="AO75" s="481"/>
      <c r="AP75" s="606"/>
      <c r="AQ75" s="607"/>
      <c r="AR75" s="608"/>
      <c r="AS75" s="609"/>
      <c r="BE75"/>
    </row>
    <row r="76" spans="2:57" ht="15.75" hidden="1" thickBot="1">
      <c r="B76" s="612" t="s">
        <v>33</v>
      </c>
      <c r="C76" s="613"/>
      <c r="D76" s="613"/>
      <c r="E76" s="614"/>
      <c r="F76" s="615" t="s">
        <v>2</v>
      </c>
      <c r="G76" s="613"/>
      <c r="H76" s="613"/>
      <c r="I76" s="613"/>
      <c r="J76" s="613"/>
      <c r="K76" s="613"/>
      <c r="L76" s="613"/>
      <c r="M76" s="613"/>
      <c r="N76" s="613"/>
      <c r="O76" s="613"/>
      <c r="P76" s="613"/>
      <c r="Q76" s="613"/>
      <c r="R76" s="613"/>
      <c r="S76" s="613"/>
      <c r="T76" s="613"/>
      <c r="U76" s="614"/>
      <c r="V76" s="615" t="s">
        <v>3</v>
      </c>
      <c r="W76" s="613"/>
      <c r="X76" s="614"/>
      <c r="Y76" s="615" t="s">
        <v>34</v>
      </c>
      <c r="Z76" s="613"/>
      <c r="AA76" s="614"/>
      <c r="AB76" s="615" t="s">
        <v>35</v>
      </c>
      <c r="AC76" s="613"/>
      <c r="AD76" s="613"/>
      <c r="AE76" s="613"/>
      <c r="AF76" s="613"/>
      <c r="AG76" s="613"/>
      <c r="AH76" s="613"/>
      <c r="AI76" s="613"/>
      <c r="AJ76" s="613"/>
      <c r="AK76" s="613"/>
      <c r="AL76" s="613"/>
      <c r="AM76" s="613"/>
      <c r="AN76" s="613"/>
      <c r="AO76" s="613"/>
      <c r="AP76" s="613"/>
      <c r="AQ76" s="613"/>
      <c r="AR76" s="613"/>
      <c r="AS76" s="616"/>
      <c r="BE76"/>
    </row>
    <row r="77" spans="2:57" ht="24.75" hidden="1" customHeight="1">
      <c r="B77" s="617"/>
      <c r="C77" s="618"/>
      <c r="D77" s="618"/>
      <c r="E77" s="619"/>
      <c r="F77" s="620"/>
      <c r="G77" s="618"/>
      <c r="H77" s="618"/>
      <c r="I77" s="618"/>
      <c r="J77" s="618"/>
      <c r="K77" s="618"/>
      <c r="L77" s="618"/>
      <c r="M77" s="618"/>
      <c r="N77" s="618"/>
      <c r="O77" s="618"/>
      <c r="P77" s="618"/>
      <c r="Q77" s="618"/>
      <c r="R77" s="618"/>
      <c r="S77" s="618"/>
      <c r="T77" s="618"/>
      <c r="U77" s="619"/>
      <c r="V77" s="620"/>
      <c r="W77" s="618"/>
      <c r="X77" s="619"/>
      <c r="Y77" s="620"/>
      <c r="Z77" s="618"/>
      <c r="AA77" s="619"/>
      <c r="AB77" s="620"/>
      <c r="AC77" s="618"/>
      <c r="AD77" s="618"/>
      <c r="AE77" s="618"/>
      <c r="AF77" s="618"/>
      <c r="AG77" s="618"/>
      <c r="AH77" s="618"/>
      <c r="AI77" s="618"/>
      <c r="AJ77" s="618"/>
      <c r="AK77" s="618"/>
      <c r="AL77" s="618"/>
      <c r="AM77" s="618"/>
      <c r="AN77" s="618"/>
      <c r="AO77" s="618"/>
      <c r="AP77" s="618"/>
      <c r="AQ77" s="618"/>
      <c r="AR77" s="618"/>
      <c r="AS77" s="621"/>
      <c r="BE77"/>
    </row>
    <row r="78" spans="2:57" ht="24.75" hidden="1" customHeight="1">
      <c r="B78" s="622"/>
      <c r="C78" s="623"/>
      <c r="D78" s="623"/>
      <c r="E78" s="624"/>
      <c r="F78" s="625"/>
      <c r="G78" s="623"/>
      <c r="H78" s="623"/>
      <c r="I78" s="623"/>
      <c r="J78" s="623"/>
      <c r="K78" s="623"/>
      <c r="L78" s="623"/>
      <c r="M78" s="623"/>
      <c r="N78" s="623"/>
      <c r="O78" s="623"/>
      <c r="P78" s="623"/>
      <c r="Q78" s="623"/>
      <c r="R78" s="623"/>
      <c r="S78" s="623"/>
      <c r="T78" s="623"/>
      <c r="U78" s="624"/>
      <c r="V78" s="625"/>
      <c r="W78" s="623"/>
      <c r="X78" s="624"/>
      <c r="Y78" s="625"/>
      <c r="Z78" s="623"/>
      <c r="AA78" s="624"/>
      <c r="AB78" s="625"/>
      <c r="AC78" s="623"/>
      <c r="AD78" s="623"/>
      <c r="AE78" s="623"/>
      <c r="AF78" s="623"/>
      <c r="AG78" s="623"/>
      <c r="AH78" s="623"/>
      <c r="AI78" s="623"/>
      <c r="AJ78" s="623"/>
      <c r="AK78" s="623"/>
      <c r="AL78" s="623"/>
      <c r="AM78" s="623"/>
      <c r="AN78" s="623"/>
      <c r="AO78" s="623"/>
      <c r="AP78" s="623"/>
      <c r="AQ78" s="623"/>
      <c r="AR78" s="623"/>
      <c r="AS78" s="626"/>
      <c r="BE78"/>
    </row>
    <row r="79" spans="2:57" ht="24.75" hidden="1" customHeight="1">
      <c r="B79" s="622"/>
      <c r="C79" s="623"/>
      <c r="D79" s="623"/>
      <c r="E79" s="624"/>
      <c r="F79" s="625"/>
      <c r="G79" s="623"/>
      <c r="H79" s="623"/>
      <c r="I79" s="623"/>
      <c r="J79" s="623"/>
      <c r="K79" s="623"/>
      <c r="L79" s="623"/>
      <c r="M79" s="623"/>
      <c r="N79" s="623"/>
      <c r="O79" s="623"/>
      <c r="P79" s="623"/>
      <c r="Q79" s="623"/>
      <c r="R79" s="623"/>
      <c r="S79" s="623"/>
      <c r="T79" s="623"/>
      <c r="U79" s="624"/>
      <c r="V79" s="625"/>
      <c r="W79" s="623"/>
      <c r="X79" s="624"/>
      <c r="Y79" s="625"/>
      <c r="Z79" s="623"/>
      <c r="AA79" s="624"/>
      <c r="AB79" s="625"/>
      <c r="AC79" s="623"/>
      <c r="AD79" s="623"/>
      <c r="AE79" s="623"/>
      <c r="AF79" s="623"/>
      <c r="AG79" s="623"/>
      <c r="AH79" s="623"/>
      <c r="AI79" s="623"/>
      <c r="AJ79" s="623"/>
      <c r="AK79" s="623"/>
      <c r="AL79" s="623"/>
      <c r="AM79" s="623"/>
      <c r="AN79" s="623"/>
      <c r="AO79" s="623"/>
      <c r="AP79" s="623"/>
      <c r="AQ79" s="623"/>
      <c r="AR79" s="623"/>
      <c r="AS79" s="626"/>
      <c r="BE79"/>
    </row>
    <row r="80" spans="2:57" ht="24.75" hidden="1" customHeight="1">
      <c r="B80" s="622"/>
      <c r="C80" s="623"/>
      <c r="D80" s="623"/>
      <c r="E80" s="624"/>
      <c r="F80" s="625"/>
      <c r="G80" s="623"/>
      <c r="H80" s="623"/>
      <c r="I80" s="623"/>
      <c r="J80" s="623"/>
      <c r="K80" s="623"/>
      <c r="L80" s="623"/>
      <c r="M80" s="623"/>
      <c r="N80" s="623"/>
      <c r="O80" s="623"/>
      <c r="P80" s="623"/>
      <c r="Q80" s="623"/>
      <c r="R80" s="623"/>
      <c r="S80" s="623"/>
      <c r="T80" s="623"/>
      <c r="U80" s="624"/>
      <c r="V80" s="625"/>
      <c r="W80" s="623"/>
      <c r="X80" s="624"/>
      <c r="Y80" s="625"/>
      <c r="Z80" s="623"/>
      <c r="AA80" s="624"/>
      <c r="AB80" s="625"/>
      <c r="AC80" s="623"/>
      <c r="AD80" s="623"/>
      <c r="AE80" s="623"/>
      <c r="AF80" s="623"/>
      <c r="AG80" s="623"/>
      <c r="AH80" s="623"/>
      <c r="AI80" s="623"/>
      <c r="AJ80" s="623"/>
      <c r="AK80" s="623"/>
      <c r="AL80" s="623"/>
      <c r="AM80" s="623"/>
      <c r="AN80" s="623"/>
      <c r="AO80" s="623"/>
      <c r="AP80" s="623"/>
      <c r="AQ80" s="623"/>
      <c r="AR80" s="623"/>
      <c r="AS80" s="626"/>
      <c r="BE80"/>
    </row>
    <row r="81" spans="2:57" ht="24.75" hidden="1" customHeight="1">
      <c r="B81" s="622"/>
      <c r="C81" s="623"/>
      <c r="D81" s="623"/>
      <c r="E81" s="624"/>
      <c r="F81" s="625"/>
      <c r="G81" s="623"/>
      <c r="H81" s="623"/>
      <c r="I81" s="623"/>
      <c r="J81" s="623"/>
      <c r="K81" s="623"/>
      <c r="L81" s="623"/>
      <c r="M81" s="623"/>
      <c r="N81" s="623"/>
      <c r="O81" s="623"/>
      <c r="P81" s="623"/>
      <c r="Q81" s="623"/>
      <c r="R81" s="623"/>
      <c r="S81" s="623"/>
      <c r="T81" s="623"/>
      <c r="U81" s="624"/>
      <c r="V81" s="625"/>
      <c r="W81" s="623"/>
      <c r="X81" s="624"/>
      <c r="Y81" s="625"/>
      <c r="Z81" s="623"/>
      <c r="AA81" s="624"/>
      <c r="AB81" s="625"/>
      <c r="AC81" s="623"/>
      <c r="AD81" s="623"/>
      <c r="AE81" s="623"/>
      <c r="AF81" s="623"/>
      <c r="AG81" s="623"/>
      <c r="AH81" s="623"/>
      <c r="AI81" s="623"/>
      <c r="AJ81" s="623"/>
      <c r="AK81" s="623"/>
      <c r="AL81" s="623"/>
      <c r="AM81" s="623"/>
      <c r="AN81" s="623"/>
      <c r="AO81" s="623"/>
      <c r="AP81" s="623"/>
      <c r="AQ81" s="623"/>
      <c r="AR81" s="623"/>
      <c r="AS81" s="626"/>
      <c r="BE81"/>
    </row>
    <row r="82" spans="2:57" ht="24.75" hidden="1" customHeight="1" thickBot="1">
      <c r="B82" s="622"/>
      <c r="C82" s="623"/>
      <c r="D82" s="623"/>
      <c r="E82" s="624"/>
      <c r="F82" s="625"/>
      <c r="G82" s="623"/>
      <c r="H82" s="623"/>
      <c r="I82" s="623"/>
      <c r="J82" s="623"/>
      <c r="K82" s="623"/>
      <c r="L82" s="623"/>
      <c r="M82" s="623"/>
      <c r="N82" s="623"/>
      <c r="O82" s="623"/>
      <c r="P82" s="623"/>
      <c r="Q82" s="623"/>
      <c r="R82" s="623"/>
      <c r="S82" s="623"/>
      <c r="T82" s="623"/>
      <c r="U82" s="624"/>
      <c r="V82" s="625"/>
      <c r="W82" s="623"/>
      <c r="X82" s="624"/>
      <c r="Y82" s="625"/>
      <c r="Z82" s="623"/>
      <c r="AA82" s="624"/>
      <c r="AB82" s="625"/>
      <c r="AC82" s="623"/>
      <c r="AD82" s="623"/>
      <c r="AE82" s="623"/>
      <c r="AF82" s="623"/>
      <c r="AG82" s="623"/>
      <c r="AH82" s="623"/>
      <c r="AI82" s="623"/>
      <c r="AJ82" s="623"/>
      <c r="AK82" s="623"/>
      <c r="AL82" s="623"/>
      <c r="AM82" s="623"/>
      <c r="AN82" s="623"/>
      <c r="AO82" s="623"/>
      <c r="AP82" s="623"/>
      <c r="AQ82" s="623"/>
      <c r="AR82" s="623"/>
      <c r="AS82" s="626"/>
      <c r="BE82"/>
    </row>
    <row r="83" spans="2:57">
      <c r="B83" s="612" t="s">
        <v>36</v>
      </c>
      <c r="C83" s="613"/>
      <c r="D83" s="613"/>
      <c r="E83" s="613"/>
      <c r="F83" s="613"/>
      <c r="G83" s="613"/>
      <c r="H83" s="613"/>
      <c r="I83" s="613"/>
      <c r="J83" s="613"/>
      <c r="K83" s="613"/>
      <c r="L83" s="613"/>
      <c r="M83" s="613"/>
      <c r="N83" s="613"/>
      <c r="O83" s="613"/>
      <c r="P83" s="613"/>
      <c r="Q83" s="613"/>
      <c r="R83" s="613"/>
      <c r="S83" s="613"/>
      <c r="T83" s="613"/>
      <c r="U83" s="613"/>
      <c r="V83" s="613"/>
      <c r="W83" s="613"/>
      <c r="X83" s="613"/>
      <c r="Y83" s="613"/>
      <c r="Z83" s="613"/>
      <c r="AA83" s="613"/>
      <c r="AB83" s="613"/>
      <c r="AC83" s="613"/>
      <c r="AD83" s="613"/>
      <c r="AE83" s="613"/>
      <c r="AF83" s="613"/>
      <c r="AG83" s="613"/>
      <c r="AH83" s="613"/>
      <c r="AI83" s="613"/>
      <c r="AJ83" s="613"/>
      <c r="AK83" s="613"/>
      <c r="AL83" s="613"/>
      <c r="AM83" s="613"/>
      <c r="AN83" s="613"/>
      <c r="AO83" s="613"/>
      <c r="AP83" s="613"/>
      <c r="AQ83" s="613"/>
      <c r="AR83" s="613"/>
      <c r="AS83" s="616"/>
      <c r="BE83"/>
    </row>
    <row r="84" spans="2:57" ht="89.25" customHeight="1" thickBot="1">
      <c r="B84" s="672">
        <v>43405</v>
      </c>
      <c r="C84" s="673"/>
      <c r="D84" s="673"/>
      <c r="E84" s="673"/>
      <c r="F84" s="673"/>
      <c r="G84" s="673"/>
      <c r="H84" s="673"/>
      <c r="I84" s="673"/>
      <c r="J84" s="673"/>
      <c r="K84" s="673"/>
      <c r="L84" s="673"/>
      <c r="M84" s="673"/>
      <c r="N84" s="673"/>
      <c r="O84" s="673"/>
      <c r="P84" s="673"/>
      <c r="Q84" s="673"/>
      <c r="R84" s="673"/>
      <c r="S84" s="673"/>
      <c r="T84" s="673"/>
      <c r="U84" s="673"/>
      <c r="V84" s="673"/>
      <c r="W84" s="673"/>
      <c r="X84" s="673"/>
      <c r="Y84" s="673"/>
      <c r="Z84" s="673"/>
      <c r="AA84" s="673"/>
      <c r="AB84" s="673"/>
      <c r="AC84" s="673"/>
      <c r="AD84" s="673"/>
      <c r="AE84" s="673"/>
      <c r="AF84" s="673"/>
      <c r="AG84" s="673"/>
      <c r="AH84" s="673"/>
      <c r="AI84" s="673"/>
      <c r="AJ84" s="673"/>
      <c r="AK84" s="673"/>
      <c r="AL84" s="673"/>
      <c r="AM84" s="673"/>
      <c r="AN84" s="673"/>
      <c r="AO84" s="673"/>
      <c r="AP84" s="673"/>
      <c r="AQ84" s="673"/>
      <c r="AR84" s="673"/>
      <c r="AS84" s="674"/>
      <c r="BE84"/>
    </row>
    <row r="85" spans="2:57" ht="22.5" customHeight="1">
      <c r="B85" s="24"/>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14"/>
      <c r="BE85"/>
    </row>
    <row r="86" spans="2:57" ht="46.5" customHeight="1">
      <c r="B86" s="10"/>
      <c r="C86" s="388" t="s">
        <v>44</v>
      </c>
      <c r="D86" s="386"/>
      <c r="E86" s="386"/>
      <c r="F86" s="386"/>
      <c r="G86" s="386"/>
      <c r="H86" s="386"/>
      <c r="I86" s="386"/>
      <c r="J86" s="386"/>
      <c r="K86" s="386"/>
      <c r="L86" s="386"/>
      <c r="M86" s="386"/>
      <c r="N86" s="386"/>
      <c r="O86" s="386"/>
      <c r="P86" s="386"/>
      <c r="Q86" s="386"/>
      <c r="R86" s="386"/>
      <c r="S86" s="386"/>
      <c r="T86" s="386"/>
      <c r="U86" s="386"/>
      <c r="V86" s="386"/>
      <c r="W86" s="387"/>
      <c r="X86" s="406" t="s">
        <v>1706</v>
      </c>
      <c r="Y86" s="407"/>
      <c r="Z86" s="407"/>
      <c r="AA86" s="407"/>
      <c r="AB86" s="407"/>
      <c r="AC86" s="407"/>
      <c r="AD86" s="407"/>
      <c r="AE86" s="407"/>
      <c r="AF86" s="407"/>
      <c r="AG86" s="407"/>
      <c r="AH86" s="407"/>
      <c r="AI86" s="407"/>
      <c r="AJ86" s="407"/>
      <c r="AK86" s="407"/>
      <c r="AL86" s="407"/>
      <c r="AM86" s="407"/>
      <c r="AN86" s="407"/>
      <c r="AO86" s="407"/>
      <c r="AP86" s="407"/>
      <c r="AQ86" s="407"/>
      <c r="AR86" s="408"/>
      <c r="AS86" s="8"/>
      <c r="BE86"/>
    </row>
    <row r="87" spans="2:57" ht="46.5" customHeight="1">
      <c r="B87" s="10"/>
      <c r="C87" s="473" t="s">
        <v>40</v>
      </c>
      <c r="D87" s="438"/>
      <c r="E87" s="438"/>
      <c r="F87" s="438"/>
      <c r="G87" s="438"/>
      <c r="H87" s="438"/>
      <c r="I87" s="449"/>
      <c r="J87" s="473" t="s">
        <v>41</v>
      </c>
      <c r="K87" s="438"/>
      <c r="L87" s="438"/>
      <c r="M87" s="438"/>
      <c r="N87" s="438"/>
      <c r="O87" s="438"/>
      <c r="P87" s="449"/>
      <c r="Q87" s="473" t="s">
        <v>42</v>
      </c>
      <c r="R87" s="438"/>
      <c r="S87" s="438"/>
      <c r="T87" s="438"/>
      <c r="U87" s="438"/>
      <c r="V87" s="438"/>
      <c r="W87" s="449"/>
      <c r="X87" s="473" t="s">
        <v>40</v>
      </c>
      <c r="Y87" s="438"/>
      <c r="Z87" s="438"/>
      <c r="AA87" s="438"/>
      <c r="AB87" s="438"/>
      <c r="AC87" s="438"/>
      <c r="AD87" s="449"/>
      <c r="AE87" s="473" t="s">
        <v>41</v>
      </c>
      <c r="AF87" s="438"/>
      <c r="AG87" s="438"/>
      <c r="AH87" s="438"/>
      <c r="AI87" s="438"/>
      <c r="AJ87" s="438"/>
      <c r="AK87" s="449"/>
      <c r="AL87" s="473" t="s">
        <v>42</v>
      </c>
      <c r="AM87" s="438"/>
      <c r="AN87" s="438"/>
      <c r="AO87" s="438"/>
      <c r="AP87" s="438"/>
      <c r="AQ87" s="438"/>
      <c r="AR87" s="449"/>
      <c r="AS87" s="11"/>
      <c r="BE87"/>
    </row>
    <row r="88" spans="2:57" ht="46.5" customHeight="1">
      <c r="B88" s="10"/>
      <c r="C88" s="517" t="str">
        <f>'Lot Register'!$U$13</f>
        <v>Jan van Wyk</v>
      </c>
      <c r="D88" s="518"/>
      <c r="E88" s="518"/>
      <c r="F88" s="518"/>
      <c r="G88" s="518"/>
      <c r="H88" s="518"/>
      <c r="I88" s="519"/>
      <c r="J88" s="517"/>
      <c r="K88" s="518"/>
      <c r="L88" s="518"/>
      <c r="M88" s="518"/>
      <c r="N88" s="518"/>
      <c r="O88" s="518"/>
      <c r="P88" s="519"/>
      <c r="Q88" s="520"/>
      <c r="R88" s="521"/>
      <c r="S88" s="521"/>
      <c r="T88" s="521"/>
      <c r="U88" s="521"/>
      <c r="V88" s="521"/>
      <c r="W88" s="522"/>
      <c r="X88" s="517" t="str">
        <f>'Lot Register'!$U$12</f>
        <v>TBA</v>
      </c>
      <c r="Y88" s="518"/>
      <c r="Z88" s="518"/>
      <c r="AA88" s="518"/>
      <c r="AB88" s="518"/>
      <c r="AC88" s="518"/>
      <c r="AD88" s="519"/>
      <c r="AE88" s="517"/>
      <c r="AF88" s="518"/>
      <c r="AG88" s="518"/>
      <c r="AH88" s="518"/>
      <c r="AI88" s="518"/>
      <c r="AJ88" s="518"/>
      <c r="AK88" s="519"/>
      <c r="AL88" s="520"/>
      <c r="AM88" s="521"/>
      <c r="AN88" s="521"/>
      <c r="AO88" s="521"/>
      <c r="AP88" s="521"/>
      <c r="AQ88" s="521"/>
      <c r="AR88" s="522"/>
      <c r="AS88" s="8"/>
      <c r="BE88"/>
    </row>
    <row r="89" spans="2:57" ht="22.5" customHeight="1" thickBot="1">
      <c r="B89" s="12"/>
      <c r="C89" s="13"/>
      <c r="D89" s="13"/>
      <c r="E89" s="13"/>
      <c r="F89" s="13"/>
      <c r="G89" s="13"/>
      <c r="H89" s="13"/>
      <c r="I89" s="13"/>
      <c r="J89" s="13"/>
      <c r="K89" s="13"/>
      <c r="L89" s="13"/>
      <c r="M89" s="13"/>
      <c r="N89" s="13"/>
      <c r="O89" s="13"/>
      <c r="P89" s="13"/>
      <c r="Q89" s="13"/>
      <c r="R89" s="13"/>
      <c r="S89" s="13"/>
      <c r="T89" s="13"/>
      <c r="U89" s="13"/>
      <c r="V89" s="13"/>
      <c r="W89" s="13"/>
      <c r="X89" s="13"/>
      <c r="Y89" s="13"/>
      <c r="Z89" s="13"/>
      <c r="AA89" s="13"/>
      <c r="AB89" s="13"/>
      <c r="AC89" s="13"/>
      <c r="AD89" s="13"/>
      <c r="AE89" s="13"/>
      <c r="AF89" s="13"/>
      <c r="AG89" s="13"/>
      <c r="AH89" s="13"/>
      <c r="AI89" s="13"/>
      <c r="AJ89" s="13"/>
      <c r="AK89" s="13"/>
      <c r="AL89" s="13"/>
      <c r="AM89" s="13"/>
      <c r="AN89" s="13"/>
      <c r="AO89" s="13"/>
      <c r="AP89" s="13"/>
      <c r="AQ89" s="13"/>
      <c r="AR89" s="13"/>
      <c r="AS89" s="15"/>
      <c r="BE89"/>
    </row>
    <row r="90" spans="2:57">
      <c r="C90" s="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BE90"/>
    </row>
    <row r="91" spans="2:57">
      <c r="C91" s="5"/>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BE91"/>
    </row>
    <row r="92" spans="2:57">
      <c r="BE92"/>
    </row>
    <row r="93" spans="2:57">
      <c r="BE93"/>
    </row>
    <row r="94" spans="2:57">
      <c r="C94" s="7"/>
      <c r="BE94"/>
    </row>
    <row r="95" spans="2:57">
      <c r="C95" s="7"/>
      <c r="BE95"/>
    </row>
    <row r="96" spans="2:57">
      <c r="C96" s="7"/>
      <c r="BE96"/>
    </row>
    <row r="97" spans="3:57">
      <c r="C97" s="7"/>
      <c r="BE97"/>
    </row>
    <row r="98" spans="3:57">
      <c r="BE98"/>
    </row>
    <row r="99" spans="3:57">
      <c r="BE99"/>
    </row>
    <row r="100" spans="3:57">
      <c r="BE100"/>
    </row>
    <row r="101" spans="3:57">
      <c r="BE101"/>
    </row>
    <row r="102" spans="3:57">
      <c r="BE102"/>
    </row>
  </sheetData>
  <sheetProtection selectLockedCells="1" autoFilter="0"/>
  <mergeCells count="453">
    <mergeCell ref="B16:C17"/>
    <mergeCell ref="D16:P17"/>
    <mergeCell ref="Q16:X17"/>
    <mergeCell ref="Y16:AB16"/>
    <mergeCell ref="AC16:AJ17"/>
    <mergeCell ref="AK16:AN17"/>
    <mergeCell ref="AO16:AP17"/>
    <mergeCell ref="AQ16:AQ17"/>
    <mergeCell ref="AR16:AR17"/>
    <mergeCell ref="Y17:AB17"/>
    <mergeCell ref="AJ4:AS4"/>
    <mergeCell ref="AJ5:AS5"/>
    <mergeCell ref="AJ6:AS6"/>
    <mergeCell ref="AJ7:AS7"/>
    <mergeCell ref="AC13:AJ13"/>
    <mergeCell ref="AC14:AJ15"/>
    <mergeCell ref="AC18:AJ19"/>
    <mergeCell ref="AC20:AJ21"/>
    <mergeCell ref="AC22:AJ23"/>
    <mergeCell ref="AQ14:AQ15"/>
    <mergeCell ref="AR14:AR15"/>
    <mergeCell ref="AS14:AS15"/>
    <mergeCell ref="AQ12:AS13"/>
    <mergeCell ref="AK20:AN21"/>
    <mergeCell ref="AO20:AP21"/>
    <mergeCell ref="AQ20:AQ21"/>
    <mergeCell ref="AR20:AR21"/>
    <mergeCell ref="AS20:AS21"/>
    <mergeCell ref="AS16:AS17"/>
    <mergeCell ref="J4:Z5"/>
    <mergeCell ref="AA4:AE4"/>
    <mergeCell ref="AF4:AI4"/>
    <mergeCell ref="B14:C15"/>
    <mergeCell ref="B12:C13"/>
    <mergeCell ref="D12:P13"/>
    <mergeCell ref="Q12:X13"/>
    <mergeCell ref="Y12:AB12"/>
    <mergeCell ref="AC12:AN12"/>
    <mergeCell ref="AK14:AN15"/>
    <mergeCell ref="AA5:AE5"/>
    <mergeCell ref="AF5:AI5"/>
    <mergeCell ref="J6:L7"/>
    <mergeCell ref="M6:P9"/>
    <mergeCell ref="Q6:AE9"/>
    <mergeCell ref="AF6:AI6"/>
    <mergeCell ref="AF7:AI7"/>
    <mergeCell ref="J8:J9"/>
    <mergeCell ref="K8:K9"/>
    <mergeCell ref="L8:L9"/>
    <mergeCell ref="AF8:AI8"/>
    <mergeCell ref="AF9:AI9"/>
    <mergeCell ref="B10:I11"/>
    <mergeCell ref="J10:P11"/>
    <mergeCell ref="Q10:T11"/>
    <mergeCell ref="U10:W11"/>
    <mergeCell ref="X10:Z11"/>
    <mergeCell ref="AA10:AB11"/>
    <mergeCell ref="AC10:AC11"/>
    <mergeCell ref="AD10:AE11"/>
    <mergeCell ref="AF10:AI10"/>
    <mergeCell ref="AF11:AI11"/>
    <mergeCell ref="AO14:AP15"/>
    <mergeCell ref="Y13:AB13"/>
    <mergeCell ref="AK13:AN13"/>
    <mergeCell ref="AO12:AP13"/>
    <mergeCell ref="B20:C21"/>
    <mergeCell ref="AK18:AN19"/>
    <mergeCell ref="AO18:AP19"/>
    <mergeCell ref="AQ18:AQ19"/>
    <mergeCell ref="AR18:AR19"/>
    <mergeCell ref="AS18:AS19"/>
    <mergeCell ref="B18:C19"/>
    <mergeCell ref="AK24:AN25"/>
    <mergeCell ref="AO24:AP25"/>
    <mergeCell ref="AQ24:AQ25"/>
    <mergeCell ref="AR24:AR25"/>
    <mergeCell ref="AS24:AS25"/>
    <mergeCell ref="B24:C25"/>
    <mergeCell ref="AK22:AN23"/>
    <mergeCell ref="AO22:AP23"/>
    <mergeCell ref="AQ22:AQ23"/>
    <mergeCell ref="AR22:AR23"/>
    <mergeCell ref="AS22:AS23"/>
    <mergeCell ref="B22:C23"/>
    <mergeCell ref="AC24:AJ25"/>
    <mergeCell ref="AK26:AN27"/>
    <mergeCell ref="AO26:AP27"/>
    <mergeCell ref="AQ26:AQ27"/>
    <mergeCell ref="AR26:AR27"/>
    <mergeCell ref="AS26:AS27"/>
    <mergeCell ref="Y27:AB27"/>
    <mergeCell ref="B26:C27"/>
    <mergeCell ref="D26:P27"/>
    <mergeCell ref="Q26:X27"/>
    <mergeCell ref="Y26:AB26"/>
    <mergeCell ref="AC26:AJ27"/>
    <mergeCell ref="AK28:AN29"/>
    <mergeCell ref="AO28:AP29"/>
    <mergeCell ref="AQ28:AQ29"/>
    <mergeCell ref="AR28:AR29"/>
    <mergeCell ref="AS28:AS29"/>
    <mergeCell ref="Y29:AB29"/>
    <mergeCell ref="B28:C29"/>
    <mergeCell ref="D28:P29"/>
    <mergeCell ref="Q28:X29"/>
    <mergeCell ref="Y28:AB28"/>
    <mergeCell ref="AC28:AJ29"/>
    <mergeCell ref="AK30:AN31"/>
    <mergeCell ref="AO30:AP31"/>
    <mergeCell ref="AQ30:AQ31"/>
    <mergeCell ref="AR30:AR31"/>
    <mergeCell ref="AS30:AS31"/>
    <mergeCell ref="Y31:AB31"/>
    <mergeCell ref="B30:C31"/>
    <mergeCell ref="D30:P31"/>
    <mergeCell ref="Q30:X31"/>
    <mergeCell ref="Y30:AB30"/>
    <mergeCell ref="AC30:AJ31"/>
    <mergeCell ref="AK32:AN33"/>
    <mergeCell ref="AO32:AP33"/>
    <mergeCell ref="AQ32:AQ33"/>
    <mergeCell ref="AR32:AR33"/>
    <mergeCell ref="AS32:AS33"/>
    <mergeCell ref="Y33:AB33"/>
    <mergeCell ref="B32:C33"/>
    <mergeCell ref="D32:P33"/>
    <mergeCell ref="Q32:X33"/>
    <mergeCell ref="Y32:AB32"/>
    <mergeCell ref="AC32:AJ33"/>
    <mergeCell ref="AK34:AN35"/>
    <mergeCell ref="AO34:AP35"/>
    <mergeCell ref="AQ34:AQ35"/>
    <mergeCell ref="AR34:AR35"/>
    <mergeCell ref="AS34:AS35"/>
    <mergeCell ref="Y35:AB35"/>
    <mergeCell ref="B34:C35"/>
    <mergeCell ref="D34:P35"/>
    <mergeCell ref="Q34:X35"/>
    <mergeCell ref="Y34:AB34"/>
    <mergeCell ref="AC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74:AN75"/>
    <mergeCell ref="AO74:AP75"/>
    <mergeCell ref="AQ74:AQ75"/>
    <mergeCell ref="AR74:AR75"/>
    <mergeCell ref="AS74:AS75"/>
    <mergeCell ref="Y75:AB75"/>
    <mergeCell ref="Y15:AB15"/>
    <mergeCell ref="B74:C75"/>
    <mergeCell ref="D74:P75"/>
    <mergeCell ref="Q74:X75"/>
    <mergeCell ref="Y74:AB74"/>
    <mergeCell ref="AC74:AF75"/>
    <mergeCell ref="AG74:AJ75"/>
    <mergeCell ref="AK72:AN73"/>
    <mergeCell ref="AO72:AP73"/>
    <mergeCell ref="AQ72:AQ73"/>
    <mergeCell ref="AR72:AR73"/>
    <mergeCell ref="AS72:AS73"/>
    <mergeCell ref="Y73:AB73"/>
    <mergeCell ref="B72:C73"/>
    <mergeCell ref="D72:P73"/>
    <mergeCell ref="Q72:X73"/>
    <mergeCell ref="Y72:AB72"/>
    <mergeCell ref="AC72:AF73"/>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82:E82"/>
    <mergeCell ref="F82:U82"/>
    <mergeCell ref="V82:X82"/>
    <mergeCell ref="Y82:AA82"/>
    <mergeCell ref="AB82:AS82"/>
    <mergeCell ref="B83:AS83"/>
    <mergeCell ref="Q18:X19"/>
    <mergeCell ref="Y18:AB18"/>
    <mergeCell ref="Y19:AB19"/>
    <mergeCell ref="B80:E80"/>
    <mergeCell ref="F80:U80"/>
    <mergeCell ref="V80:X80"/>
    <mergeCell ref="Y80:AA80"/>
    <mergeCell ref="AB80:AS80"/>
    <mergeCell ref="B81:E81"/>
    <mergeCell ref="F81:U81"/>
    <mergeCell ref="V81:X81"/>
    <mergeCell ref="Y81:AA81"/>
    <mergeCell ref="AB81:AS81"/>
    <mergeCell ref="B78:E78"/>
    <mergeCell ref="F78:U78"/>
    <mergeCell ref="V78:X78"/>
    <mergeCell ref="Y78:AA78"/>
    <mergeCell ref="AB78:AS78"/>
    <mergeCell ref="B84:AS84"/>
    <mergeCell ref="C86:W86"/>
    <mergeCell ref="X86:AR86"/>
    <mergeCell ref="C87:I87"/>
    <mergeCell ref="J87:P87"/>
    <mergeCell ref="Q87:W87"/>
    <mergeCell ref="X87:AD87"/>
    <mergeCell ref="AE87:AK87"/>
    <mergeCell ref="AL87:AR87"/>
    <mergeCell ref="C88:I88"/>
    <mergeCell ref="J88:P88"/>
    <mergeCell ref="Q88:W88"/>
    <mergeCell ref="X88:AD88"/>
    <mergeCell ref="AE88:AK88"/>
    <mergeCell ref="AL88:AR88"/>
    <mergeCell ref="AJ8:AM11"/>
    <mergeCell ref="AN8:AS11"/>
    <mergeCell ref="Y25:AB25"/>
    <mergeCell ref="D24:P25"/>
    <mergeCell ref="Q24:X25"/>
    <mergeCell ref="Y24:AB24"/>
    <mergeCell ref="Y23:AB23"/>
    <mergeCell ref="D22:P23"/>
    <mergeCell ref="Q22:X23"/>
    <mergeCell ref="Y22:AB22"/>
    <mergeCell ref="Y21:AB21"/>
    <mergeCell ref="D20:P21"/>
    <mergeCell ref="Q20:X21"/>
    <mergeCell ref="Y20:AB20"/>
    <mergeCell ref="D14:P15"/>
    <mergeCell ref="Q14:X15"/>
    <mergeCell ref="Y14:AB14"/>
    <mergeCell ref="D18:P19"/>
  </mergeCells>
  <conditionalFormatting sqref="AF11">
    <cfRule type="expression" dxfId="1307" priority="29">
      <formula>$V11="y"</formula>
    </cfRule>
    <cfRule type="expression" dxfId="1306" priority="30">
      <formula>$T11="y"</formula>
    </cfRule>
  </conditionalFormatting>
  <conditionalFormatting sqref="AF7">
    <cfRule type="expression" dxfId="1305" priority="33">
      <formula>$V7="y"</formula>
    </cfRule>
    <cfRule type="expression" dxfId="1304" priority="34">
      <formula>$T7="y"</formula>
    </cfRule>
  </conditionalFormatting>
  <conditionalFormatting sqref="AF9">
    <cfRule type="expression" dxfId="1303" priority="31">
      <formula>$V9="y"</formula>
    </cfRule>
    <cfRule type="expression" dxfId="1302" priority="32">
      <formula>$T9="y"</formula>
    </cfRule>
  </conditionalFormatting>
  <conditionalFormatting sqref="Y14:AB15 Y36:AB75 Y18:AB19">
    <cfRule type="expression" dxfId="1301" priority="28">
      <formula>OR(ISNUMBER(SEARCH("Hold Point",Y14)),ISNUMBER(SEARCH("Witness Point",Y14)))</formula>
    </cfRule>
  </conditionalFormatting>
  <conditionalFormatting sqref="AK14:AN15 AK18:AN75">
    <cfRule type="expression" dxfId="1300" priority="27">
      <formula>OR(Y14="Check Item",Y14="Milestone")</formula>
    </cfRule>
  </conditionalFormatting>
  <conditionalFormatting sqref="Y32:AB32">
    <cfRule type="expression" dxfId="1299" priority="11">
      <formula>OR(ISNUMBER(SEARCH("Hold Point",Y32)),ISNUMBER(SEARCH("Witness Point",Y32)))</formula>
    </cfRule>
  </conditionalFormatting>
  <conditionalFormatting sqref="Y24:AB25">
    <cfRule type="expression" dxfId="1298" priority="5">
      <formula>OR(ISNUMBER(SEARCH("Hold Point",Y24)),ISNUMBER(SEARCH("Witness Point",Y24)))</formula>
    </cfRule>
  </conditionalFormatting>
  <conditionalFormatting sqref="Y30:AB31">
    <cfRule type="expression" dxfId="1297" priority="9">
      <formula>OR(ISNUMBER(SEARCH("Hold Point",Y30)),ISNUMBER(SEARCH("Witness Point",Y30)))</formula>
    </cfRule>
  </conditionalFormatting>
  <conditionalFormatting sqref="Y26:AB27">
    <cfRule type="expression" dxfId="1296" priority="6">
      <formula>OR(ISNUMBER(SEARCH("Hold Point",Y26)),ISNUMBER(SEARCH("Witness Point",Y26)))</formula>
    </cfRule>
  </conditionalFormatting>
  <conditionalFormatting sqref="Y35:AB35">
    <cfRule type="expression" dxfId="1295" priority="12">
      <formula>OR(ISNUMBER(SEARCH("Hold Point",Y35)),ISNUMBER(SEARCH("Witness Point",Y35)))</formula>
    </cfRule>
  </conditionalFormatting>
  <conditionalFormatting sqref="Y34:AB34">
    <cfRule type="expression" dxfId="1294" priority="13">
      <formula>OR(ISNUMBER(SEARCH("Hold Point",Y34)),ISNUMBER(SEARCH("Witness Point",Y34)))</formula>
    </cfRule>
  </conditionalFormatting>
  <conditionalFormatting sqref="Y33:AB33">
    <cfRule type="expression" dxfId="1293" priority="10">
      <formula>OR(ISNUMBER(SEARCH("Hold Point",Y33)),ISNUMBER(SEARCH("Witness Point",Y33)))</formula>
    </cfRule>
  </conditionalFormatting>
  <conditionalFormatting sqref="Y28:AB28">
    <cfRule type="expression" dxfId="1292" priority="8">
      <formula>OR(ISNUMBER(SEARCH("Hold Point",Y28)),ISNUMBER(SEARCH("Witness Point",Y28)))</formula>
    </cfRule>
  </conditionalFormatting>
  <conditionalFormatting sqref="Y29:AB29">
    <cfRule type="expression" dxfId="1291" priority="7">
      <formula>OR(ISNUMBER(SEARCH("Hold Point",Y29)),ISNUMBER(SEARCH("Witness Point",Y29)))</formula>
    </cfRule>
  </conditionalFormatting>
  <conditionalFormatting sqref="Y22:AB23">
    <cfRule type="expression" dxfId="1290" priority="4">
      <formula>OR(ISNUMBER(SEARCH("Hold Point",Y22)),ISNUMBER(SEARCH("Witness Point",Y22)))</formula>
    </cfRule>
  </conditionalFormatting>
  <conditionalFormatting sqref="Y20:AB21">
    <cfRule type="expression" dxfId="1289" priority="3">
      <formula>OR(ISNUMBER(SEARCH("Hold Point",Y20)),ISNUMBER(SEARCH("Witness Point",Y20)))</formula>
    </cfRule>
  </conditionalFormatting>
  <conditionalFormatting sqref="Y16:AB17">
    <cfRule type="expression" dxfId="1288" priority="2">
      <formula>OR(ISNUMBER(SEARCH("Hold Point",Y16)),ISNUMBER(SEARCH("Witness Point",Y16)))</formula>
    </cfRule>
  </conditionalFormatting>
  <conditionalFormatting sqref="AK16:AN17">
    <cfRule type="expression" dxfId="1287" priority="1">
      <formula>OR(Y16="Check Item",Y16="Milestone")</formula>
    </cfRule>
  </conditionalFormatting>
  <pageMargins left="0.62992125984251968" right="0.23622047244094488" top="0.82677165354330706" bottom="0.23622047244094488" header="0.31496062992125984" footer="0.31496062992125984"/>
  <pageSetup paperSize="9" scale="57" fitToHeight="0" orientation="portrait" horizontalDpi="300" verticalDpi="300"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14">
    <pageSetUpPr fitToPage="1"/>
  </sheetPr>
  <dimension ref="A1:BR108"/>
  <sheetViews>
    <sheetView topLeftCell="A3" zoomScale="55" zoomScaleNormal="55" zoomScaleSheetLayoutView="85" workbookViewId="0">
      <selection activeCell="B91" sqref="B91"/>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Structure Excavation</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Structure Excavation</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633" t="s">
        <v>1939</v>
      </c>
      <c r="AK4" s="634"/>
      <c r="AL4" s="634"/>
      <c r="AM4" s="634"/>
      <c r="AN4" s="634"/>
      <c r="AO4" s="634"/>
      <c r="AP4" s="634"/>
      <c r="AQ4" s="634"/>
      <c r="AR4" s="634"/>
      <c r="AS4" s="635"/>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str">
        <f>'Lot Register'!$M$13</f>
        <v>CN22189</v>
      </c>
      <c r="AG5" s="460"/>
      <c r="AH5" s="460"/>
      <c r="AI5" s="461"/>
      <c r="AJ5" s="636" t="s">
        <v>1704</v>
      </c>
      <c r="AK5" s="637"/>
      <c r="AL5" s="637"/>
      <c r="AM5" s="637"/>
      <c r="AN5" s="637"/>
      <c r="AO5" s="637"/>
      <c r="AP5" s="637"/>
      <c r="AQ5" s="637"/>
      <c r="AR5" s="637"/>
      <c r="AS5" s="638"/>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636" t="s">
        <v>2401</v>
      </c>
      <c r="AK6" s="637"/>
      <c r="AL6" s="637"/>
      <c r="AM6" s="637"/>
      <c r="AN6" s="637"/>
      <c r="AO6" s="637"/>
      <c r="AP6" s="637"/>
      <c r="AQ6" s="637"/>
      <c r="AR6" s="637"/>
      <c r="AS6" s="638"/>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Register'!$J$2), "", 'Lot Register'!$J$2)</f>
        <v>45343</v>
      </c>
      <c r="AG7" s="469"/>
      <c r="AH7" s="469"/>
      <c r="AI7" s="470"/>
      <c r="AJ7" s="636" t="s">
        <v>2402</v>
      </c>
      <c r="AK7" s="637"/>
      <c r="AL7" s="637"/>
      <c r="AM7" s="637"/>
      <c r="AN7" s="637"/>
      <c r="AO7" s="637"/>
      <c r="AP7" s="637"/>
      <c r="AQ7" s="637"/>
      <c r="AR7" s="637"/>
      <c r="AS7" s="638"/>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v>4.07</v>
      </c>
      <c r="AK8" s="574"/>
      <c r="AL8" s="574"/>
      <c r="AM8" s="574"/>
      <c r="AN8" s="566" t="s">
        <v>153</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Register'!$K$2), "", 'Lot Register'!$K$2)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f>IF(ISBLANK('Lot Register'!$I$2), "", 'Lot Register'!$I$2)</f>
        <v>0</v>
      </c>
      <c r="AE10" s="449"/>
      <c r="AF10" s="451" t="s">
        <v>30</v>
      </c>
      <c r="AG10" s="451"/>
      <c r="AH10" s="451"/>
      <c r="AI10" s="452"/>
      <c r="AJ10" s="573"/>
      <c r="AK10" s="574"/>
      <c r="AL10" s="574"/>
      <c r="AM10" s="574"/>
      <c r="AN10" s="566"/>
      <c r="AO10" s="566"/>
      <c r="AP10" s="566"/>
      <c r="AQ10" s="566"/>
      <c r="AR10" s="566"/>
      <c r="AS10" s="567"/>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Register'!$L$2), "", 'Lot Register'!$L$2)</f>
        <v>45343</v>
      </c>
      <c r="AG11" s="496"/>
      <c r="AH11" s="496"/>
      <c r="AI11" s="497"/>
      <c r="AJ11" s="575"/>
      <c r="AK11" s="576"/>
      <c r="AL11" s="576"/>
      <c r="AM11" s="576"/>
      <c r="AN11" s="381"/>
      <c r="AO11" s="381"/>
      <c r="AP11" s="381"/>
      <c r="AQ11" s="381"/>
      <c r="AR11" s="381"/>
      <c r="AS11" s="568"/>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c r="AH13" s="439"/>
      <c r="AI13" s="439"/>
      <c r="AJ13" s="439"/>
      <c r="AK13" s="439" t="s">
        <v>27</v>
      </c>
      <c r="AL13" s="439"/>
      <c r="AM13" s="439"/>
      <c r="AN13" s="439"/>
      <c r="AO13" s="571"/>
      <c r="AP13" s="571"/>
      <c r="AQ13" s="571"/>
      <c r="AR13" s="571"/>
      <c r="AS13" s="572"/>
      <c r="BE13"/>
    </row>
    <row r="14" spans="1:70">
      <c r="B14" s="553">
        <v>1</v>
      </c>
      <c r="C14" s="549"/>
      <c r="D14" s="507" t="s">
        <v>2398</v>
      </c>
      <c r="E14" s="508"/>
      <c r="F14" s="508"/>
      <c r="G14" s="508"/>
      <c r="H14" s="508"/>
      <c r="I14" s="508"/>
      <c r="J14" s="508"/>
      <c r="K14" s="508"/>
      <c r="L14" s="508"/>
      <c r="M14" s="508"/>
      <c r="N14" s="508"/>
      <c r="O14" s="508"/>
      <c r="P14" s="509"/>
      <c r="Q14" s="597" t="s">
        <v>91</v>
      </c>
      <c r="R14" s="598"/>
      <c r="S14" s="598"/>
      <c r="T14" s="598"/>
      <c r="U14" s="598"/>
      <c r="V14" s="598"/>
      <c r="W14" s="598"/>
      <c r="X14" s="599"/>
      <c r="Y14" s="507" t="s">
        <v>85</v>
      </c>
      <c r="Z14" s="508"/>
      <c r="AA14" s="508"/>
      <c r="AB14" s="509"/>
      <c r="AC14" s="507"/>
      <c r="AD14" s="508"/>
      <c r="AE14" s="508"/>
      <c r="AF14" s="508"/>
      <c r="AG14" s="508"/>
      <c r="AH14" s="508"/>
      <c r="AI14" s="508"/>
      <c r="AJ14" s="509"/>
      <c r="AK14" s="507"/>
      <c r="AL14" s="508"/>
      <c r="AM14" s="508"/>
      <c r="AN14" s="509"/>
      <c r="AO14" s="475"/>
      <c r="AP14" s="593"/>
      <c r="AQ14" s="594"/>
      <c r="AR14" s="595"/>
      <c r="AS14" s="596"/>
      <c r="BE14"/>
    </row>
    <row r="15" spans="1:70" ht="56.25" customHeight="1">
      <c r="B15" s="592"/>
      <c r="C15" s="532"/>
      <c r="D15" s="412"/>
      <c r="E15" s="413"/>
      <c r="F15" s="413"/>
      <c r="G15" s="413"/>
      <c r="H15" s="413"/>
      <c r="I15" s="413"/>
      <c r="J15" s="413"/>
      <c r="K15" s="413"/>
      <c r="L15" s="413"/>
      <c r="M15" s="413"/>
      <c r="N15" s="413"/>
      <c r="O15" s="413"/>
      <c r="P15" s="414"/>
      <c r="Q15" s="600"/>
      <c r="R15" s="601"/>
      <c r="S15" s="601"/>
      <c r="T15" s="601"/>
      <c r="U15" s="601"/>
      <c r="V15" s="601"/>
      <c r="W15" s="601"/>
      <c r="X15" s="602"/>
      <c r="Y15" s="412" t="s">
        <v>2397</v>
      </c>
      <c r="Z15" s="413"/>
      <c r="AA15" s="413"/>
      <c r="AB15" s="414"/>
      <c r="AC15" s="412"/>
      <c r="AD15" s="413"/>
      <c r="AE15" s="413"/>
      <c r="AF15" s="413"/>
      <c r="AG15" s="413"/>
      <c r="AH15" s="413"/>
      <c r="AI15" s="413"/>
      <c r="AJ15" s="414"/>
      <c r="AK15" s="412"/>
      <c r="AL15" s="413"/>
      <c r="AM15" s="413"/>
      <c r="AN15" s="414"/>
      <c r="AO15" s="545"/>
      <c r="AP15" s="556"/>
      <c r="AQ15" s="587"/>
      <c r="AR15" s="589"/>
      <c r="AS15" s="591"/>
      <c r="BE15"/>
    </row>
    <row r="16" spans="1:70" ht="56.25" customHeight="1">
      <c r="B16" s="639">
        <v>2</v>
      </c>
      <c r="C16" s="640"/>
      <c r="D16" s="409" t="s">
        <v>2399</v>
      </c>
      <c r="E16" s="410"/>
      <c r="F16" s="410"/>
      <c r="G16" s="410"/>
      <c r="H16" s="410"/>
      <c r="I16" s="410"/>
      <c r="J16" s="410"/>
      <c r="K16" s="410"/>
      <c r="L16" s="410"/>
      <c r="M16" s="410"/>
      <c r="N16" s="410"/>
      <c r="O16" s="410"/>
      <c r="P16" s="411"/>
      <c r="Q16" s="603" t="s">
        <v>1268</v>
      </c>
      <c r="R16" s="604"/>
      <c r="S16" s="604"/>
      <c r="T16" s="604"/>
      <c r="U16" s="604"/>
      <c r="V16" s="604"/>
      <c r="W16" s="604"/>
      <c r="X16" s="605"/>
      <c r="Y16" s="409" t="s">
        <v>85</v>
      </c>
      <c r="Z16" s="410"/>
      <c r="AA16" s="410"/>
      <c r="AB16" s="411"/>
      <c r="AC16" s="409"/>
      <c r="AD16" s="410"/>
      <c r="AE16" s="410"/>
      <c r="AF16" s="410"/>
      <c r="AG16" s="410"/>
      <c r="AH16" s="410"/>
      <c r="AI16" s="410"/>
      <c r="AJ16" s="411"/>
      <c r="AK16" s="409"/>
      <c r="AL16" s="410"/>
      <c r="AM16" s="410"/>
      <c r="AN16" s="411"/>
      <c r="AO16" s="478"/>
      <c r="AP16" s="555"/>
      <c r="AQ16" s="641"/>
      <c r="AR16" s="642"/>
      <c r="AS16" s="643"/>
      <c r="BE16"/>
    </row>
    <row r="17" spans="2:57" ht="56.25" customHeight="1">
      <c r="B17" s="592"/>
      <c r="C17" s="532"/>
      <c r="D17" s="412"/>
      <c r="E17" s="413"/>
      <c r="F17" s="413"/>
      <c r="G17" s="413"/>
      <c r="H17" s="413"/>
      <c r="I17" s="413"/>
      <c r="J17" s="413"/>
      <c r="K17" s="413"/>
      <c r="L17" s="413"/>
      <c r="M17" s="413"/>
      <c r="N17" s="413"/>
      <c r="O17" s="413"/>
      <c r="P17" s="414"/>
      <c r="Q17" s="600"/>
      <c r="R17" s="601"/>
      <c r="S17" s="601"/>
      <c r="T17" s="601"/>
      <c r="U17" s="601"/>
      <c r="V17" s="601"/>
      <c r="W17" s="601"/>
      <c r="X17" s="602"/>
      <c r="Y17" s="412" t="s">
        <v>2400</v>
      </c>
      <c r="Z17" s="413"/>
      <c r="AA17" s="413"/>
      <c r="AB17" s="414"/>
      <c r="AC17" s="412"/>
      <c r="AD17" s="413"/>
      <c r="AE17" s="413"/>
      <c r="AF17" s="413"/>
      <c r="AG17" s="413"/>
      <c r="AH17" s="413"/>
      <c r="AI17" s="413"/>
      <c r="AJ17" s="414"/>
      <c r="AK17" s="412"/>
      <c r="AL17" s="413"/>
      <c r="AM17" s="413"/>
      <c r="AN17" s="414"/>
      <c r="AO17" s="545"/>
      <c r="AP17" s="556"/>
      <c r="AQ17" s="587"/>
      <c r="AR17" s="589"/>
      <c r="AS17" s="591"/>
      <c r="BE17"/>
    </row>
    <row r="18" spans="2:57" ht="56.25" customHeight="1">
      <c r="B18" s="639">
        <v>3</v>
      </c>
      <c r="C18" s="640"/>
      <c r="D18" s="409" t="s">
        <v>2325</v>
      </c>
      <c r="E18" s="410"/>
      <c r="F18" s="410"/>
      <c r="G18" s="410"/>
      <c r="H18" s="410"/>
      <c r="I18" s="410"/>
      <c r="J18" s="410"/>
      <c r="K18" s="410"/>
      <c r="L18" s="410"/>
      <c r="M18" s="410"/>
      <c r="N18" s="410"/>
      <c r="O18" s="410"/>
      <c r="P18" s="411"/>
      <c r="Q18" s="603" t="s">
        <v>91</v>
      </c>
      <c r="R18" s="604"/>
      <c r="S18" s="604"/>
      <c r="T18" s="604"/>
      <c r="U18" s="604"/>
      <c r="V18" s="604"/>
      <c r="W18" s="604"/>
      <c r="X18" s="605"/>
      <c r="Y18" s="409" t="s">
        <v>24</v>
      </c>
      <c r="Z18" s="410"/>
      <c r="AA18" s="410"/>
      <c r="AB18" s="411"/>
      <c r="AC18" s="409"/>
      <c r="AD18" s="410"/>
      <c r="AE18" s="410"/>
      <c r="AF18" s="410"/>
      <c r="AG18" s="410"/>
      <c r="AH18" s="410"/>
      <c r="AI18" s="410"/>
      <c r="AJ18" s="411"/>
      <c r="AK18" s="409"/>
      <c r="AL18" s="410"/>
      <c r="AM18" s="410"/>
      <c r="AN18" s="411"/>
      <c r="AO18" s="478"/>
      <c r="AP18" s="555"/>
      <c r="AQ18" s="641"/>
      <c r="AR18" s="642"/>
      <c r="AS18" s="643"/>
      <c r="BE18"/>
    </row>
    <row r="19" spans="2:57" ht="56.25" customHeight="1">
      <c r="B19" s="592"/>
      <c r="C19" s="532"/>
      <c r="D19" s="412"/>
      <c r="E19" s="413"/>
      <c r="F19" s="413"/>
      <c r="G19" s="413"/>
      <c r="H19" s="413"/>
      <c r="I19" s="413"/>
      <c r="J19" s="413"/>
      <c r="K19" s="413"/>
      <c r="L19" s="413"/>
      <c r="M19" s="413"/>
      <c r="N19" s="413"/>
      <c r="O19" s="413"/>
      <c r="P19" s="414"/>
      <c r="Q19" s="600"/>
      <c r="R19" s="601"/>
      <c r="S19" s="601"/>
      <c r="T19" s="601"/>
      <c r="U19" s="601"/>
      <c r="V19" s="601"/>
      <c r="W19" s="601"/>
      <c r="X19" s="602"/>
      <c r="Y19" s="412" t="s">
        <v>2321</v>
      </c>
      <c r="Z19" s="413"/>
      <c r="AA19" s="413"/>
      <c r="AB19" s="414"/>
      <c r="AC19" s="412"/>
      <c r="AD19" s="413"/>
      <c r="AE19" s="413"/>
      <c r="AF19" s="413"/>
      <c r="AG19" s="413"/>
      <c r="AH19" s="413"/>
      <c r="AI19" s="413"/>
      <c r="AJ19" s="414"/>
      <c r="AK19" s="412"/>
      <c r="AL19" s="413"/>
      <c r="AM19" s="413"/>
      <c r="AN19" s="414"/>
      <c r="AO19" s="545"/>
      <c r="AP19" s="556"/>
      <c r="AQ19" s="587"/>
      <c r="AR19" s="589"/>
      <c r="AS19" s="591"/>
      <c r="BE19"/>
    </row>
    <row r="20" spans="2:57" ht="15" customHeight="1">
      <c r="B20" s="738">
        <v>4</v>
      </c>
      <c r="C20" s="449"/>
      <c r="D20" s="409" t="s">
        <v>1282</v>
      </c>
      <c r="E20" s="410"/>
      <c r="F20" s="410"/>
      <c r="G20" s="410"/>
      <c r="H20" s="410"/>
      <c r="I20" s="410"/>
      <c r="J20" s="410"/>
      <c r="K20" s="410"/>
      <c r="L20" s="410"/>
      <c r="M20" s="410"/>
      <c r="N20" s="410"/>
      <c r="O20" s="410"/>
      <c r="P20" s="411"/>
      <c r="Q20" s="603" t="s">
        <v>91</v>
      </c>
      <c r="R20" s="604"/>
      <c r="S20" s="604"/>
      <c r="T20" s="604"/>
      <c r="U20" s="604"/>
      <c r="V20" s="604"/>
      <c r="W20" s="604"/>
      <c r="X20" s="605"/>
      <c r="Y20" s="409" t="s">
        <v>1863</v>
      </c>
      <c r="Z20" s="410"/>
      <c r="AA20" s="410"/>
      <c r="AB20" s="411"/>
      <c r="AC20" s="406"/>
      <c r="AD20" s="407"/>
      <c r="AE20" s="407"/>
      <c r="AF20" s="407"/>
      <c r="AG20" s="407"/>
      <c r="AH20" s="407"/>
      <c r="AI20" s="407"/>
      <c r="AJ20" s="408"/>
      <c r="AK20" s="406"/>
      <c r="AL20" s="407"/>
      <c r="AM20" s="407"/>
      <c r="AN20" s="408"/>
      <c r="AO20" s="542"/>
      <c r="AP20" s="554"/>
      <c r="AQ20" s="586"/>
      <c r="AR20" s="588"/>
      <c r="AS20" s="590"/>
      <c r="BE20"/>
    </row>
    <row r="21" spans="2:57" ht="102.75" customHeight="1">
      <c r="B21" s="739"/>
      <c r="C21" s="740"/>
      <c r="D21" s="412"/>
      <c r="E21" s="413"/>
      <c r="F21" s="413"/>
      <c r="G21" s="413"/>
      <c r="H21" s="413"/>
      <c r="I21" s="413"/>
      <c r="J21" s="413"/>
      <c r="K21" s="413"/>
      <c r="L21" s="413"/>
      <c r="M21" s="413"/>
      <c r="N21" s="413"/>
      <c r="O21" s="413"/>
      <c r="P21" s="414"/>
      <c r="Q21" s="600"/>
      <c r="R21" s="601"/>
      <c r="S21" s="601"/>
      <c r="T21" s="601"/>
      <c r="U21" s="601"/>
      <c r="V21" s="601"/>
      <c r="W21" s="601"/>
      <c r="X21" s="602"/>
      <c r="Y21" s="412" t="s">
        <v>1370</v>
      </c>
      <c r="Z21" s="413"/>
      <c r="AA21" s="413"/>
      <c r="AB21" s="414"/>
      <c r="AC21" s="412"/>
      <c r="AD21" s="413"/>
      <c r="AE21" s="413"/>
      <c r="AF21" s="413"/>
      <c r="AG21" s="413"/>
      <c r="AH21" s="413"/>
      <c r="AI21" s="413"/>
      <c r="AJ21" s="414"/>
      <c r="AK21" s="412"/>
      <c r="AL21" s="413"/>
      <c r="AM21" s="413"/>
      <c r="AN21" s="414"/>
      <c r="AO21" s="545"/>
      <c r="AP21" s="556"/>
      <c r="AQ21" s="587"/>
      <c r="AR21" s="589"/>
      <c r="AS21" s="591"/>
      <c r="BE21"/>
    </row>
    <row r="22" spans="2:57" ht="15" customHeight="1">
      <c r="B22" s="738">
        <v>5</v>
      </c>
      <c r="C22" s="449"/>
      <c r="D22" s="406" t="s">
        <v>1861</v>
      </c>
      <c r="E22" s="407"/>
      <c r="F22" s="407"/>
      <c r="G22" s="407"/>
      <c r="H22" s="407"/>
      <c r="I22" s="407"/>
      <c r="J22" s="407"/>
      <c r="K22" s="407"/>
      <c r="L22" s="407"/>
      <c r="M22" s="407"/>
      <c r="N22" s="407"/>
      <c r="O22" s="407"/>
      <c r="P22" s="408"/>
      <c r="Q22" s="603" t="s">
        <v>91</v>
      </c>
      <c r="R22" s="604"/>
      <c r="S22" s="604"/>
      <c r="T22" s="604"/>
      <c r="U22" s="604"/>
      <c r="V22" s="604"/>
      <c r="W22" s="604"/>
      <c r="X22" s="605"/>
      <c r="Y22" s="406" t="s">
        <v>346</v>
      </c>
      <c r="Z22" s="407"/>
      <c r="AA22" s="407"/>
      <c r="AB22" s="408"/>
      <c r="AC22" s="406"/>
      <c r="AD22" s="407"/>
      <c r="AE22" s="407"/>
      <c r="AF22" s="407"/>
      <c r="AG22" s="407"/>
      <c r="AH22" s="407"/>
      <c r="AI22" s="407"/>
      <c r="AJ22" s="408"/>
      <c r="AK22" s="406"/>
      <c r="AL22" s="407"/>
      <c r="AM22" s="407"/>
      <c r="AN22" s="408"/>
      <c r="AO22" s="542"/>
      <c r="AP22" s="554"/>
      <c r="AQ22" s="586"/>
      <c r="AR22" s="588"/>
      <c r="AS22" s="590"/>
      <c r="BE22"/>
    </row>
    <row r="23" spans="2:57" ht="48" customHeight="1">
      <c r="B23" s="739"/>
      <c r="C23" s="740"/>
      <c r="D23" s="412"/>
      <c r="E23" s="413"/>
      <c r="F23" s="413"/>
      <c r="G23" s="413"/>
      <c r="H23" s="413"/>
      <c r="I23" s="413"/>
      <c r="J23" s="413"/>
      <c r="K23" s="413"/>
      <c r="L23" s="413"/>
      <c r="M23" s="413"/>
      <c r="N23" s="413"/>
      <c r="O23" s="413"/>
      <c r="P23" s="414"/>
      <c r="Q23" s="600"/>
      <c r="R23" s="601"/>
      <c r="S23" s="601"/>
      <c r="T23" s="601"/>
      <c r="U23" s="601"/>
      <c r="V23" s="601"/>
      <c r="W23" s="601"/>
      <c r="X23" s="602"/>
      <c r="Y23" s="412" t="s">
        <v>1862</v>
      </c>
      <c r="Z23" s="413"/>
      <c r="AA23" s="413"/>
      <c r="AB23" s="414"/>
      <c r="AC23" s="412"/>
      <c r="AD23" s="413"/>
      <c r="AE23" s="413"/>
      <c r="AF23" s="413"/>
      <c r="AG23" s="413"/>
      <c r="AH23" s="413"/>
      <c r="AI23" s="413"/>
      <c r="AJ23" s="414"/>
      <c r="AK23" s="412"/>
      <c r="AL23" s="413"/>
      <c r="AM23" s="413"/>
      <c r="AN23" s="414"/>
      <c r="AO23" s="545"/>
      <c r="AP23" s="556"/>
      <c r="AQ23" s="587"/>
      <c r="AR23" s="589"/>
      <c r="AS23" s="591"/>
      <c r="BE23"/>
    </row>
    <row r="24" spans="2:57" ht="22.5" hidden="1" customHeight="1">
      <c r="B24" s="592">
        <v>3</v>
      </c>
      <c r="C24" s="532"/>
      <c r="D24" s="406" t="s">
        <v>141</v>
      </c>
      <c r="E24" s="407"/>
      <c r="F24" s="407"/>
      <c r="G24" s="407"/>
      <c r="H24" s="407"/>
      <c r="I24" s="407"/>
      <c r="J24" s="407"/>
      <c r="K24" s="407"/>
      <c r="L24" s="407"/>
      <c r="M24" s="407"/>
      <c r="N24" s="407"/>
      <c r="O24" s="407"/>
      <c r="P24" s="408"/>
      <c r="Q24" s="603" t="s">
        <v>142</v>
      </c>
      <c r="R24" s="604"/>
      <c r="S24" s="604"/>
      <c r="T24" s="604"/>
      <c r="U24" s="604"/>
      <c r="V24" s="604"/>
      <c r="W24" s="604"/>
      <c r="X24" s="605"/>
      <c r="Y24" s="406" t="s">
        <v>143</v>
      </c>
      <c r="Z24" s="407"/>
      <c r="AA24" s="407"/>
      <c r="AB24" s="408"/>
      <c r="AC24" s="406"/>
      <c r="AD24" s="407"/>
      <c r="AE24" s="407"/>
      <c r="AF24" s="407"/>
      <c r="AG24" s="407"/>
      <c r="AH24" s="407"/>
      <c r="AI24" s="407"/>
      <c r="AJ24" s="408"/>
      <c r="AK24" s="406"/>
      <c r="AL24" s="407"/>
      <c r="AM24" s="407"/>
      <c r="AN24" s="408"/>
      <c r="AO24" s="542"/>
      <c r="AP24" s="554"/>
      <c r="AQ24" s="586"/>
      <c r="AR24" s="588"/>
      <c r="AS24" s="590"/>
      <c r="BE24"/>
    </row>
    <row r="25" spans="2:57" ht="42.75" hidden="1" customHeight="1">
      <c r="B25" s="592"/>
      <c r="C25" s="532"/>
      <c r="D25" s="412"/>
      <c r="E25" s="413"/>
      <c r="F25" s="413"/>
      <c r="G25" s="413"/>
      <c r="H25" s="413"/>
      <c r="I25" s="413"/>
      <c r="J25" s="413"/>
      <c r="K25" s="413"/>
      <c r="L25" s="413"/>
      <c r="M25" s="413"/>
      <c r="N25" s="413"/>
      <c r="O25" s="413"/>
      <c r="P25" s="414"/>
      <c r="Q25" s="600"/>
      <c r="R25" s="601"/>
      <c r="S25" s="601"/>
      <c r="T25" s="601"/>
      <c r="U25" s="601"/>
      <c r="V25" s="601"/>
      <c r="W25" s="601"/>
      <c r="X25" s="602"/>
      <c r="Y25" s="412" t="s">
        <v>144</v>
      </c>
      <c r="Z25" s="413"/>
      <c r="AA25" s="413"/>
      <c r="AB25" s="414"/>
      <c r="AC25" s="412"/>
      <c r="AD25" s="413"/>
      <c r="AE25" s="413"/>
      <c r="AF25" s="413"/>
      <c r="AG25" s="413"/>
      <c r="AH25" s="413"/>
      <c r="AI25" s="413"/>
      <c r="AJ25" s="414"/>
      <c r="AK25" s="412"/>
      <c r="AL25" s="413"/>
      <c r="AM25" s="413"/>
      <c r="AN25" s="414"/>
      <c r="AO25" s="545"/>
      <c r="AP25" s="556"/>
      <c r="AQ25" s="587"/>
      <c r="AR25" s="589"/>
      <c r="AS25" s="591"/>
      <c r="BE25"/>
    </row>
    <row r="26" spans="2:57" ht="22.5" customHeight="1">
      <c r="B26" s="592">
        <v>6</v>
      </c>
      <c r="C26" s="532"/>
      <c r="D26" s="406" t="s">
        <v>2403</v>
      </c>
      <c r="E26" s="407"/>
      <c r="F26" s="407"/>
      <c r="G26" s="407"/>
      <c r="H26" s="407"/>
      <c r="I26" s="407"/>
      <c r="J26" s="407"/>
      <c r="K26" s="407"/>
      <c r="L26" s="407"/>
      <c r="M26" s="407"/>
      <c r="N26" s="407"/>
      <c r="O26" s="407"/>
      <c r="P26" s="408"/>
      <c r="Q26" s="603" t="s">
        <v>91</v>
      </c>
      <c r="R26" s="604"/>
      <c r="S26" s="604"/>
      <c r="T26" s="604"/>
      <c r="U26" s="604"/>
      <c r="V26" s="604"/>
      <c r="W26" s="604"/>
      <c r="X26" s="605"/>
      <c r="Y26" s="406" t="s">
        <v>156</v>
      </c>
      <c r="Z26" s="407"/>
      <c r="AA26" s="407"/>
      <c r="AB26" s="408"/>
      <c r="AC26" s="406"/>
      <c r="AD26" s="407"/>
      <c r="AE26" s="407"/>
      <c r="AF26" s="407"/>
      <c r="AG26" s="407"/>
      <c r="AH26" s="407"/>
      <c r="AI26" s="407"/>
      <c r="AJ26" s="408"/>
      <c r="AK26" s="406"/>
      <c r="AL26" s="407"/>
      <c r="AM26" s="407"/>
      <c r="AN26" s="408"/>
      <c r="AO26" s="542"/>
      <c r="AP26" s="554"/>
      <c r="AQ26" s="586"/>
      <c r="AR26" s="588"/>
      <c r="AS26" s="590"/>
      <c r="BE26"/>
    </row>
    <row r="27" spans="2:57" ht="72" customHeight="1">
      <c r="B27" s="592"/>
      <c r="C27" s="532"/>
      <c r="D27" s="412"/>
      <c r="E27" s="413"/>
      <c r="F27" s="413"/>
      <c r="G27" s="413"/>
      <c r="H27" s="413"/>
      <c r="I27" s="413"/>
      <c r="J27" s="413"/>
      <c r="K27" s="413"/>
      <c r="L27" s="413"/>
      <c r="M27" s="413"/>
      <c r="N27" s="413"/>
      <c r="O27" s="413"/>
      <c r="P27" s="414"/>
      <c r="Q27" s="600"/>
      <c r="R27" s="601"/>
      <c r="S27" s="601"/>
      <c r="T27" s="601"/>
      <c r="U27" s="601"/>
      <c r="V27" s="601"/>
      <c r="W27" s="601"/>
      <c r="X27" s="602"/>
      <c r="Y27" s="412" t="s">
        <v>155</v>
      </c>
      <c r="Z27" s="413"/>
      <c r="AA27" s="413"/>
      <c r="AB27" s="414"/>
      <c r="AC27" s="412"/>
      <c r="AD27" s="413"/>
      <c r="AE27" s="413"/>
      <c r="AF27" s="413"/>
      <c r="AG27" s="413"/>
      <c r="AH27" s="413"/>
      <c r="AI27" s="413"/>
      <c r="AJ27" s="414"/>
      <c r="AK27" s="412"/>
      <c r="AL27" s="413"/>
      <c r="AM27" s="413"/>
      <c r="AN27" s="414"/>
      <c r="AO27" s="545"/>
      <c r="AP27" s="556"/>
      <c r="AQ27" s="587"/>
      <c r="AR27" s="589"/>
      <c r="AS27" s="591"/>
      <c r="BE27"/>
    </row>
    <row r="28" spans="2:57" ht="22.5" customHeight="1">
      <c r="B28" s="738">
        <v>7</v>
      </c>
      <c r="C28" s="449"/>
      <c r="D28" s="406" t="s">
        <v>1372</v>
      </c>
      <c r="E28" s="407"/>
      <c r="F28" s="407"/>
      <c r="G28" s="407"/>
      <c r="H28" s="407"/>
      <c r="I28" s="407"/>
      <c r="J28" s="407"/>
      <c r="K28" s="407"/>
      <c r="L28" s="407"/>
      <c r="M28" s="407"/>
      <c r="N28" s="407"/>
      <c r="O28" s="407"/>
      <c r="P28" s="408"/>
      <c r="Q28" s="644" t="s">
        <v>91</v>
      </c>
      <c r="R28" s="645"/>
      <c r="S28" s="645"/>
      <c r="T28" s="645"/>
      <c r="U28" s="645"/>
      <c r="V28" s="645"/>
      <c r="W28" s="645"/>
      <c r="X28" s="646"/>
      <c r="Y28" s="406" t="s">
        <v>578</v>
      </c>
      <c r="Z28" s="407"/>
      <c r="AA28" s="407"/>
      <c r="AB28" s="408"/>
      <c r="AC28" s="406"/>
      <c r="AD28" s="407"/>
      <c r="AE28" s="407"/>
      <c r="AF28" s="407"/>
      <c r="AG28" s="407"/>
      <c r="AH28" s="407"/>
      <c r="AI28" s="407"/>
      <c r="AJ28" s="408"/>
      <c r="AK28" s="406"/>
      <c r="AL28" s="407"/>
      <c r="AM28" s="407"/>
      <c r="AN28" s="408"/>
      <c r="AO28" s="542"/>
      <c r="AP28" s="554"/>
      <c r="AQ28" s="586"/>
      <c r="AR28" s="588"/>
      <c r="AS28" s="590"/>
      <c r="BE28"/>
    </row>
    <row r="29" spans="2:57">
      <c r="B29" s="739"/>
      <c r="C29" s="740"/>
      <c r="D29" s="412"/>
      <c r="E29" s="413"/>
      <c r="F29" s="413"/>
      <c r="G29" s="413"/>
      <c r="H29" s="413"/>
      <c r="I29" s="413"/>
      <c r="J29" s="413"/>
      <c r="K29" s="413"/>
      <c r="L29" s="413"/>
      <c r="M29" s="413"/>
      <c r="N29" s="413"/>
      <c r="O29" s="413"/>
      <c r="P29" s="414"/>
      <c r="Q29" s="600"/>
      <c r="R29" s="601"/>
      <c r="S29" s="601"/>
      <c r="T29" s="601"/>
      <c r="U29" s="601"/>
      <c r="V29" s="601"/>
      <c r="W29" s="601"/>
      <c r="X29" s="602"/>
      <c r="Y29" s="412" t="s">
        <v>155</v>
      </c>
      <c r="Z29" s="413"/>
      <c r="AA29" s="413"/>
      <c r="AB29" s="414"/>
      <c r="AC29" s="412"/>
      <c r="AD29" s="413"/>
      <c r="AE29" s="413"/>
      <c r="AF29" s="413"/>
      <c r="AG29" s="413"/>
      <c r="AH29" s="413"/>
      <c r="AI29" s="413"/>
      <c r="AJ29" s="414"/>
      <c r="AK29" s="412"/>
      <c r="AL29" s="413"/>
      <c r="AM29" s="413"/>
      <c r="AN29" s="414"/>
      <c r="AO29" s="545"/>
      <c r="AP29" s="556"/>
      <c r="AQ29" s="587"/>
      <c r="AR29" s="589"/>
      <c r="AS29" s="591"/>
      <c r="BE29"/>
    </row>
    <row r="30" spans="2:57" ht="22.5" customHeight="1">
      <c r="B30" s="592">
        <v>8</v>
      </c>
      <c r="C30" s="532"/>
      <c r="D30" s="406" t="s">
        <v>157</v>
      </c>
      <c r="E30" s="407"/>
      <c r="F30" s="407"/>
      <c r="G30" s="407"/>
      <c r="H30" s="407"/>
      <c r="I30" s="407"/>
      <c r="J30" s="407"/>
      <c r="K30" s="407"/>
      <c r="L30" s="407"/>
      <c r="M30" s="407"/>
      <c r="N30" s="407"/>
      <c r="O30" s="407"/>
      <c r="P30" s="408"/>
      <c r="Q30" s="603" t="s">
        <v>91</v>
      </c>
      <c r="R30" s="604"/>
      <c r="S30" s="604"/>
      <c r="T30" s="604"/>
      <c r="U30" s="604"/>
      <c r="V30" s="604"/>
      <c r="W30" s="604"/>
      <c r="X30" s="605"/>
      <c r="Y30" s="406" t="s">
        <v>24</v>
      </c>
      <c r="Z30" s="407"/>
      <c r="AA30" s="407"/>
      <c r="AB30" s="408"/>
      <c r="AC30" s="406"/>
      <c r="AD30" s="407"/>
      <c r="AE30" s="407"/>
      <c r="AF30" s="407"/>
      <c r="AG30" s="407"/>
      <c r="AH30" s="407"/>
      <c r="AI30" s="407"/>
      <c r="AJ30" s="408"/>
      <c r="AK30" s="406"/>
      <c r="AL30" s="407"/>
      <c r="AM30" s="407"/>
      <c r="AN30" s="408"/>
      <c r="AO30" s="542"/>
      <c r="AP30" s="554"/>
      <c r="AQ30" s="586"/>
      <c r="AR30" s="588"/>
      <c r="AS30" s="590"/>
      <c r="BE30"/>
    </row>
    <row r="31" spans="2:57" ht="72" customHeight="1">
      <c r="B31" s="592"/>
      <c r="C31" s="532"/>
      <c r="D31" s="412"/>
      <c r="E31" s="413"/>
      <c r="F31" s="413"/>
      <c r="G31" s="413"/>
      <c r="H31" s="413"/>
      <c r="I31" s="413"/>
      <c r="J31" s="413"/>
      <c r="K31" s="413"/>
      <c r="L31" s="413"/>
      <c r="M31" s="413"/>
      <c r="N31" s="413"/>
      <c r="O31" s="413"/>
      <c r="P31" s="414"/>
      <c r="Q31" s="600"/>
      <c r="R31" s="601"/>
      <c r="S31" s="601"/>
      <c r="T31" s="601"/>
      <c r="U31" s="601"/>
      <c r="V31" s="601"/>
      <c r="W31" s="601"/>
      <c r="X31" s="602"/>
      <c r="Y31" s="412" t="s">
        <v>155</v>
      </c>
      <c r="Z31" s="413"/>
      <c r="AA31" s="413"/>
      <c r="AB31" s="414"/>
      <c r="AC31" s="412"/>
      <c r="AD31" s="413"/>
      <c r="AE31" s="413"/>
      <c r="AF31" s="413"/>
      <c r="AG31" s="413"/>
      <c r="AH31" s="413"/>
      <c r="AI31" s="413"/>
      <c r="AJ31" s="414"/>
      <c r="AK31" s="412"/>
      <c r="AL31" s="413"/>
      <c r="AM31" s="413"/>
      <c r="AN31" s="414"/>
      <c r="AO31" s="545"/>
      <c r="AP31" s="556"/>
      <c r="AQ31" s="587"/>
      <c r="AR31" s="589"/>
      <c r="AS31" s="591"/>
      <c r="BE31"/>
    </row>
    <row r="32" spans="2:57" ht="22.5" customHeight="1">
      <c r="B32" s="592">
        <v>9</v>
      </c>
      <c r="C32" s="532"/>
      <c r="D32" s="406" t="s">
        <v>2404</v>
      </c>
      <c r="E32" s="407"/>
      <c r="F32" s="407"/>
      <c r="G32" s="407"/>
      <c r="H32" s="407"/>
      <c r="I32" s="407"/>
      <c r="J32" s="407"/>
      <c r="K32" s="407"/>
      <c r="L32" s="407"/>
      <c r="M32" s="407"/>
      <c r="N32" s="407"/>
      <c r="O32" s="407"/>
      <c r="P32" s="408"/>
      <c r="Q32" s="644" t="s">
        <v>91</v>
      </c>
      <c r="R32" s="645"/>
      <c r="S32" s="645"/>
      <c r="T32" s="645"/>
      <c r="U32" s="645"/>
      <c r="V32" s="645"/>
      <c r="W32" s="645"/>
      <c r="X32" s="646"/>
      <c r="Y32" s="406" t="s">
        <v>156</v>
      </c>
      <c r="Z32" s="407"/>
      <c r="AA32" s="407"/>
      <c r="AB32" s="408"/>
      <c r="AC32" s="406"/>
      <c r="AD32" s="407"/>
      <c r="AE32" s="407"/>
      <c r="AF32" s="407"/>
      <c r="AG32" s="407"/>
      <c r="AH32" s="407"/>
      <c r="AI32" s="407"/>
      <c r="AJ32" s="408"/>
      <c r="AK32" s="406"/>
      <c r="AL32" s="407"/>
      <c r="AM32" s="407"/>
      <c r="AN32" s="408"/>
      <c r="AO32" s="542"/>
      <c r="AP32" s="554"/>
      <c r="AQ32" s="586"/>
      <c r="AR32" s="588"/>
      <c r="AS32" s="590"/>
      <c r="BE32"/>
    </row>
    <row r="33" spans="2:57" ht="88.5" customHeight="1">
      <c r="B33" s="592"/>
      <c r="C33" s="532"/>
      <c r="D33" s="412"/>
      <c r="E33" s="413"/>
      <c r="F33" s="413"/>
      <c r="G33" s="413"/>
      <c r="H33" s="413"/>
      <c r="I33" s="413"/>
      <c r="J33" s="413"/>
      <c r="K33" s="413"/>
      <c r="L33" s="413"/>
      <c r="M33" s="413"/>
      <c r="N33" s="413"/>
      <c r="O33" s="413"/>
      <c r="P33" s="414"/>
      <c r="Q33" s="600"/>
      <c r="R33" s="601"/>
      <c r="S33" s="601"/>
      <c r="T33" s="601"/>
      <c r="U33" s="601"/>
      <c r="V33" s="601"/>
      <c r="W33" s="601"/>
      <c r="X33" s="602"/>
      <c r="Y33" s="412" t="s">
        <v>155</v>
      </c>
      <c r="Z33" s="413"/>
      <c r="AA33" s="413"/>
      <c r="AB33" s="414"/>
      <c r="AC33" s="412"/>
      <c r="AD33" s="413"/>
      <c r="AE33" s="413"/>
      <c r="AF33" s="413"/>
      <c r="AG33" s="413"/>
      <c r="AH33" s="413"/>
      <c r="AI33" s="413"/>
      <c r="AJ33" s="414"/>
      <c r="AK33" s="412"/>
      <c r="AL33" s="413"/>
      <c r="AM33" s="413"/>
      <c r="AN33" s="414"/>
      <c r="AO33" s="545"/>
      <c r="AP33" s="556"/>
      <c r="AQ33" s="587"/>
      <c r="AR33" s="589"/>
      <c r="AS33" s="591"/>
      <c r="BE33"/>
    </row>
    <row r="34" spans="2:57" ht="22.5" customHeight="1">
      <c r="B34" s="592">
        <v>10</v>
      </c>
      <c r="C34" s="532"/>
      <c r="D34" s="406" t="s">
        <v>148</v>
      </c>
      <c r="E34" s="407"/>
      <c r="F34" s="407"/>
      <c r="G34" s="407"/>
      <c r="H34" s="407"/>
      <c r="I34" s="407"/>
      <c r="J34" s="407"/>
      <c r="K34" s="407"/>
      <c r="L34" s="407"/>
      <c r="M34" s="407"/>
      <c r="N34" s="407"/>
      <c r="O34" s="407"/>
      <c r="P34" s="408"/>
      <c r="Q34" s="603" t="s">
        <v>149</v>
      </c>
      <c r="R34" s="604"/>
      <c r="S34" s="604"/>
      <c r="T34" s="604"/>
      <c r="U34" s="604"/>
      <c r="V34" s="604"/>
      <c r="W34" s="604"/>
      <c r="X34" s="605"/>
      <c r="Y34" s="406" t="s">
        <v>24</v>
      </c>
      <c r="Z34" s="407"/>
      <c r="AA34" s="407"/>
      <c r="AB34" s="408"/>
      <c r="AC34" s="406"/>
      <c r="AD34" s="407"/>
      <c r="AE34" s="407"/>
      <c r="AF34" s="407"/>
      <c r="AG34" s="407"/>
      <c r="AH34" s="407"/>
      <c r="AI34" s="407"/>
      <c r="AJ34" s="408"/>
      <c r="AK34" s="406"/>
      <c r="AL34" s="407"/>
      <c r="AM34" s="407"/>
      <c r="AN34" s="408"/>
      <c r="AO34" s="542"/>
      <c r="AP34" s="554"/>
      <c r="AQ34" s="586"/>
      <c r="AR34" s="588"/>
      <c r="AS34" s="590"/>
      <c r="BE34"/>
    </row>
    <row r="35" spans="2:57" ht="45.75" customHeight="1">
      <c r="B35" s="592"/>
      <c r="C35" s="532"/>
      <c r="D35" s="412"/>
      <c r="E35" s="413"/>
      <c r="F35" s="413"/>
      <c r="G35" s="413"/>
      <c r="H35" s="413"/>
      <c r="I35" s="413"/>
      <c r="J35" s="413"/>
      <c r="K35" s="413"/>
      <c r="L35" s="413"/>
      <c r="M35" s="413"/>
      <c r="N35" s="413"/>
      <c r="O35" s="413"/>
      <c r="P35" s="414"/>
      <c r="Q35" s="600"/>
      <c r="R35" s="601"/>
      <c r="S35" s="601"/>
      <c r="T35" s="601"/>
      <c r="U35" s="601"/>
      <c r="V35" s="601"/>
      <c r="W35" s="601"/>
      <c r="X35" s="602"/>
      <c r="Y35" s="412" t="s">
        <v>150</v>
      </c>
      <c r="Z35" s="413"/>
      <c r="AA35" s="413"/>
      <c r="AB35" s="414"/>
      <c r="AC35" s="412"/>
      <c r="AD35" s="413"/>
      <c r="AE35" s="413"/>
      <c r="AF35" s="413"/>
      <c r="AG35" s="413"/>
      <c r="AH35" s="413"/>
      <c r="AI35" s="413"/>
      <c r="AJ35" s="414"/>
      <c r="AK35" s="412"/>
      <c r="AL35" s="413"/>
      <c r="AM35" s="413"/>
      <c r="AN35" s="414"/>
      <c r="AO35" s="545"/>
      <c r="AP35" s="556"/>
      <c r="AQ35" s="587"/>
      <c r="AR35" s="589"/>
      <c r="AS35" s="591"/>
      <c r="BE35"/>
    </row>
    <row r="36" spans="2:57" ht="22.5" hidden="1" customHeight="1">
      <c r="B36" s="592">
        <v>9</v>
      </c>
      <c r="C36" s="532"/>
      <c r="D36" s="406" t="s">
        <v>151</v>
      </c>
      <c r="E36" s="407"/>
      <c r="F36" s="407"/>
      <c r="G36" s="407"/>
      <c r="H36" s="407"/>
      <c r="I36" s="407"/>
      <c r="J36" s="407"/>
      <c r="K36" s="407"/>
      <c r="L36" s="407"/>
      <c r="M36" s="407"/>
      <c r="N36" s="407"/>
      <c r="O36" s="407"/>
      <c r="P36" s="408"/>
      <c r="Q36" s="644" t="s">
        <v>91</v>
      </c>
      <c r="R36" s="645"/>
      <c r="S36" s="645"/>
      <c r="T36" s="645"/>
      <c r="U36" s="645"/>
      <c r="V36" s="645"/>
      <c r="W36" s="645"/>
      <c r="X36" s="646"/>
      <c r="Y36" s="406" t="s">
        <v>24</v>
      </c>
      <c r="Z36" s="407"/>
      <c r="AA36" s="407"/>
      <c r="AB36" s="408"/>
      <c r="AC36" s="406"/>
      <c r="AD36" s="407"/>
      <c r="AE36" s="407"/>
      <c r="AF36" s="407"/>
      <c r="AG36" s="407"/>
      <c r="AH36" s="407"/>
      <c r="AI36" s="407"/>
      <c r="AJ36" s="408"/>
      <c r="AK36" s="406"/>
      <c r="AL36" s="407"/>
      <c r="AM36" s="407"/>
      <c r="AN36" s="408"/>
      <c r="AO36" s="542"/>
      <c r="AP36" s="554"/>
      <c r="AQ36" s="586"/>
      <c r="AR36" s="588"/>
      <c r="AS36" s="590"/>
      <c r="BE36"/>
    </row>
    <row r="37" spans="2:57" ht="37.5" hidden="1" customHeight="1">
      <c r="B37" s="592"/>
      <c r="C37" s="532"/>
      <c r="D37" s="412"/>
      <c r="E37" s="413"/>
      <c r="F37" s="413"/>
      <c r="G37" s="413"/>
      <c r="H37" s="413"/>
      <c r="I37" s="413"/>
      <c r="J37" s="413"/>
      <c r="K37" s="413"/>
      <c r="L37" s="413"/>
      <c r="M37" s="413"/>
      <c r="N37" s="413"/>
      <c r="O37" s="413"/>
      <c r="P37" s="414"/>
      <c r="Q37" s="600"/>
      <c r="R37" s="601"/>
      <c r="S37" s="601"/>
      <c r="T37" s="601"/>
      <c r="U37" s="601"/>
      <c r="V37" s="601"/>
      <c r="W37" s="601"/>
      <c r="X37" s="602"/>
      <c r="Y37" s="412" t="s">
        <v>152</v>
      </c>
      <c r="Z37" s="413"/>
      <c r="AA37" s="413"/>
      <c r="AB37" s="414"/>
      <c r="AC37" s="412"/>
      <c r="AD37" s="413"/>
      <c r="AE37" s="413"/>
      <c r="AF37" s="413"/>
      <c r="AG37" s="413"/>
      <c r="AH37" s="413"/>
      <c r="AI37" s="413"/>
      <c r="AJ37" s="414"/>
      <c r="AK37" s="412"/>
      <c r="AL37" s="413"/>
      <c r="AM37" s="413"/>
      <c r="AN37" s="414"/>
      <c r="AO37" s="545"/>
      <c r="AP37" s="556"/>
      <c r="AQ37" s="587"/>
      <c r="AR37" s="589"/>
      <c r="AS37" s="591"/>
      <c r="BE37"/>
    </row>
    <row r="38" spans="2:57" ht="22.5" customHeight="1">
      <c r="B38" s="592">
        <v>11</v>
      </c>
      <c r="C38" s="532"/>
      <c r="D38" s="406" t="s">
        <v>750</v>
      </c>
      <c r="E38" s="407"/>
      <c r="F38" s="407"/>
      <c r="G38" s="407"/>
      <c r="H38" s="407"/>
      <c r="I38" s="407"/>
      <c r="J38" s="407"/>
      <c r="K38" s="407"/>
      <c r="L38" s="407"/>
      <c r="M38" s="407"/>
      <c r="N38" s="407"/>
      <c r="O38" s="407"/>
      <c r="P38" s="408"/>
      <c r="Q38" s="409" t="s">
        <v>91</v>
      </c>
      <c r="R38" s="410"/>
      <c r="S38" s="410"/>
      <c r="T38" s="410"/>
      <c r="U38" s="410"/>
      <c r="V38" s="410"/>
      <c r="W38" s="410"/>
      <c r="X38" s="411"/>
      <c r="Y38" s="406" t="s">
        <v>24</v>
      </c>
      <c r="Z38" s="407"/>
      <c r="AA38" s="407"/>
      <c r="AB38" s="408"/>
      <c r="AC38" s="406"/>
      <c r="AD38" s="407"/>
      <c r="AE38" s="407"/>
      <c r="AF38" s="407"/>
      <c r="AG38" s="407"/>
      <c r="AH38" s="407"/>
      <c r="AI38" s="407"/>
      <c r="AJ38" s="408"/>
      <c r="AK38" s="406"/>
      <c r="AL38" s="407"/>
      <c r="AM38" s="407"/>
      <c r="AN38" s="408"/>
      <c r="AO38" s="542"/>
      <c r="AP38" s="554"/>
      <c r="AQ38" s="586"/>
      <c r="AR38" s="588"/>
      <c r="AS38" s="590"/>
      <c r="BE38"/>
    </row>
    <row r="39" spans="2:57" ht="31.5" customHeight="1" thickBo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t="s">
        <v>751</v>
      </c>
      <c r="Z39" s="413"/>
      <c r="AA39" s="413"/>
      <c r="AB39" s="414"/>
      <c r="AC39" s="412"/>
      <c r="AD39" s="413"/>
      <c r="AE39" s="413"/>
      <c r="AF39" s="413"/>
      <c r="AG39" s="413"/>
      <c r="AH39" s="413"/>
      <c r="AI39" s="413"/>
      <c r="AJ39" s="414"/>
      <c r="AK39" s="412"/>
      <c r="AL39" s="413"/>
      <c r="AM39" s="413"/>
      <c r="AN39" s="414"/>
      <c r="AO39" s="545"/>
      <c r="AP39" s="556"/>
      <c r="AQ39" s="587"/>
      <c r="AR39" s="589"/>
      <c r="AS39" s="591"/>
      <c r="BE39"/>
    </row>
    <row r="40" spans="2:57" ht="22.5" hidden="1" customHeight="1">
      <c r="B40" s="592">
        <v>9</v>
      </c>
      <c r="C40" s="532"/>
      <c r="D40" s="649" t="s">
        <v>1389</v>
      </c>
      <c r="E40" s="407"/>
      <c r="F40" s="407"/>
      <c r="G40" s="407"/>
      <c r="H40" s="407"/>
      <c r="I40" s="407"/>
      <c r="J40" s="407"/>
      <c r="K40" s="407"/>
      <c r="L40" s="407"/>
      <c r="M40" s="407"/>
      <c r="N40" s="407"/>
      <c r="O40" s="407"/>
      <c r="P40" s="408"/>
      <c r="Q40" s="650" t="s">
        <v>1720</v>
      </c>
      <c r="R40" s="651"/>
      <c r="S40" s="651"/>
      <c r="T40" s="651"/>
      <c r="U40" s="651"/>
      <c r="V40" s="651"/>
      <c r="W40" s="651"/>
      <c r="X40" s="652"/>
      <c r="Y40" s="409" t="s">
        <v>321</v>
      </c>
      <c r="Z40" s="410"/>
      <c r="AA40" s="410"/>
      <c r="AB40" s="411"/>
      <c r="AC40" s="406"/>
      <c r="AD40" s="407"/>
      <c r="AE40" s="407"/>
      <c r="AF40" s="407"/>
      <c r="AG40" s="407"/>
      <c r="AH40" s="407"/>
      <c r="AI40" s="407"/>
      <c r="AJ40" s="408"/>
      <c r="AK40" s="406"/>
      <c r="AL40" s="407"/>
      <c r="AM40" s="407"/>
      <c r="AN40" s="408"/>
      <c r="AO40" s="542"/>
      <c r="AP40" s="554"/>
      <c r="AQ40" s="586"/>
      <c r="AR40" s="588"/>
      <c r="AS40" s="590"/>
      <c r="BE40"/>
    </row>
    <row r="41" spans="2:57" ht="31.5" hidden="1" customHeight="1">
      <c r="B41" s="592"/>
      <c r="C41" s="532"/>
      <c r="D41" s="412"/>
      <c r="E41" s="413"/>
      <c r="F41" s="413"/>
      <c r="G41" s="413"/>
      <c r="H41" s="413"/>
      <c r="I41" s="413"/>
      <c r="J41" s="413"/>
      <c r="K41" s="413"/>
      <c r="L41" s="413"/>
      <c r="M41" s="413"/>
      <c r="N41" s="413"/>
      <c r="O41" s="413"/>
      <c r="P41" s="414"/>
      <c r="Q41" s="653"/>
      <c r="R41" s="654"/>
      <c r="S41" s="654"/>
      <c r="T41" s="654"/>
      <c r="U41" s="654"/>
      <c r="V41" s="654"/>
      <c r="W41" s="654"/>
      <c r="X41" s="655"/>
      <c r="Y41" s="412" t="s">
        <v>1721</v>
      </c>
      <c r="Z41" s="413"/>
      <c r="AA41" s="413"/>
      <c r="AB41" s="414"/>
      <c r="AC41" s="412"/>
      <c r="AD41" s="413"/>
      <c r="AE41" s="413"/>
      <c r="AF41" s="413"/>
      <c r="AG41" s="413"/>
      <c r="AH41" s="413"/>
      <c r="AI41" s="413"/>
      <c r="AJ41" s="414"/>
      <c r="AK41" s="412"/>
      <c r="AL41" s="413"/>
      <c r="AM41" s="413"/>
      <c r="AN41" s="414"/>
      <c r="AO41" s="545"/>
      <c r="AP41" s="556"/>
      <c r="AQ41" s="587"/>
      <c r="AR41" s="589"/>
      <c r="AS41" s="591"/>
      <c r="BE41"/>
    </row>
    <row r="42" spans="2:57" ht="22.5" hidden="1" customHeight="1">
      <c r="B42" s="592">
        <v>10</v>
      </c>
      <c r="C42" s="532"/>
      <c r="D42" s="406" t="s">
        <v>1725</v>
      </c>
      <c r="E42" s="407"/>
      <c r="F42" s="407"/>
      <c r="G42" s="407"/>
      <c r="H42" s="407"/>
      <c r="I42" s="407"/>
      <c r="J42" s="407"/>
      <c r="K42" s="407"/>
      <c r="L42" s="407"/>
      <c r="M42" s="407"/>
      <c r="N42" s="407"/>
      <c r="O42" s="407"/>
      <c r="P42" s="408"/>
      <c r="Q42" s="409" t="s">
        <v>1724</v>
      </c>
      <c r="R42" s="410"/>
      <c r="S42" s="410"/>
      <c r="T42" s="410"/>
      <c r="U42" s="410"/>
      <c r="V42" s="410"/>
      <c r="W42" s="410"/>
      <c r="X42" s="411"/>
      <c r="Y42" s="406" t="s">
        <v>24</v>
      </c>
      <c r="Z42" s="407"/>
      <c r="AA42" s="407"/>
      <c r="AB42" s="408"/>
      <c r="AC42" s="406"/>
      <c r="AD42" s="407"/>
      <c r="AE42" s="407"/>
      <c r="AF42" s="407"/>
      <c r="AG42" s="407"/>
      <c r="AH42" s="407"/>
      <c r="AI42" s="407"/>
      <c r="AJ42" s="408"/>
      <c r="AK42" s="406"/>
      <c r="AL42" s="407"/>
      <c r="AM42" s="407"/>
      <c r="AN42" s="408"/>
      <c r="AO42" s="542"/>
      <c r="AP42" s="554"/>
      <c r="AQ42" s="586"/>
      <c r="AR42" s="588"/>
      <c r="AS42" s="590"/>
      <c r="BE42"/>
    </row>
    <row r="43" spans="2:57" ht="31.5" hidden="1"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t="s">
        <v>1723</v>
      </c>
      <c r="Z43" s="413"/>
      <c r="AA43" s="413"/>
      <c r="AB43" s="414"/>
      <c r="AC43" s="412"/>
      <c r="AD43" s="413"/>
      <c r="AE43" s="413"/>
      <c r="AF43" s="413"/>
      <c r="AG43" s="413"/>
      <c r="AH43" s="413"/>
      <c r="AI43" s="413"/>
      <c r="AJ43" s="414"/>
      <c r="AK43" s="412"/>
      <c r="AL43" s="413"/>
      <c r="AM43" s="413"/>
      <c r="AN43" s="414"/>
      <c r="AO43" s="545"/>
      <c r="AP43" s="556"/>
      <c r="AQ43" s="587"/>
      <c r="AR43" s="589"/>
      <c r="AS43" s="591"/>
      <c r="BE43"/>
    </row>
    <row r="44" spans="2:57" hidden="1">
      <c r="B44" s="592">
        <v>11</v>
      </c>
      <c r="C44" s="532"/>
      <c r="D44" s="406" t="s">
        <v>1726</v>
      </c>
      <c r="E44" s="407"/>
      <c r="F44" s="407"/>
      <c r="G44" s="407"/>
      <c r="H44" s="407"/>
      <c r="I44" s="407"/>
      <c r="J44" s="407"/>
      <c r="K44" s="407"/>
      <c r="L44" s="407"/>
      <c r="M44" s="407"/>
      <c r="N44" s="407"/>
      <c r="O44" s="407"/>
      <c r="P44" s="408"/>
      <c r="Q44" s="409" t="s">
        <v>1727</v>
      </c>
      <c r="R44" s="410"/>
      <c r="S44" s="410"/>
      <c r="T44" s="410"/>
      <c r="U44" s="410"/>
      <c r="V44" s="410"/>
      <c r="W44" s="410"/>
      <c r="X44" s="411"/>
      <c r="Y44" s="406" t="s">
        <v>24</v>
      </c>
      <c r="Z44" s="407"/>
      <c r="AA44" s="407"/>
      <c r="AB44" s="408"/>
      <c r="AC44" s="406"/>
      <c r="AD44" s="407"/>
      <c r="AE44" s="407"/>
      <c r="AF44" s="407"/>
      <c r="AG44" s="407"/>
      <c r="AH44" s="407"/>
      <c r="AI44" s="407"/>
      <c r="AJ44" s="408"/>
      <c r="AK44" s="406"/>
      <c r="AL44" s="407"/>
      <c r="AM44" s="407"/>
      <c r="AN44" s="408"/>
      <c r="AO44" s="542"/>
      <c r="AP44" s="554"/>
      <c r="AQ44" s="586"/>
      <c r="AR44" s="588"/>
      <c r="AS44" s="590"/>
      <c r="BE44"/>
    </row>
    <row r="45" spans="2:57" ht="21.75" hidden="1" customHeight="1" thickBo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t="s">
        <v>1721</v>
      </c>
      <c r="Z45" s="413"/>
      <c r="AA45" s="413"/>
      <c r="AB45" s="414"/>
      <c r="AC45" s="412"/>
      <c r="AD45" s="413"/>
      <c r="AE45" s="413"/>
      <c r="AF45" s="413"/>
      <c r="AG45" s="413"/>
      <c r="AH45" s="413"/>
      <c r="AI45" s="413"/>
      <c r="AJ45" s="414"/>
      <c r="AK45" s="412"/>
      <c r="AL45" s="413"/>
      <c r="AM45" s="413"/>
      <c r="AN45" s="414"/>
      <c r="AO45" s="545"/>
      <c r="AP45" s="556"/>
      <c r="AQ45" s="587"/>
      <c r="AR45" s="589"/>
      <c r="AS45" s="591"/>
      <c r="BE45"/>
    </row>
    <row r="46" spans="2:57" ht="22.5" hidden="1" customHeight="1">
      <c r="B46" s="592">
        <v>14</v>
      </c>
      <c r="C46" s="532"/>
      <c r="D46" s="406"/>
      <c r="E46" s="407"/>
      <c r="F46" s="407"/>
      <c r="G46" s="407"/>
      <c r="H46" s="407"/>
      <c r="I46" s="407"/>
      <c r="J46" s="407"/>
      <c r="K46" s="407"/>
      <c r="L46" s="407"/>
      <c r="M46" s="407"/>
      <c r="N46" s="407"/>
      <c r="O46" s="407"/>
      <c r="P46" s="408"/>
      <c r="Q46" s="409"/>
      <c r="R46" s="410"/>
      <c r="S46" s="410"/>
      <c r="T46" s="410"/>
      <c r="U46" s="410"/>
      <c r="V46" s="410"/>
      <c r="W46" s="410"/>
      <c r="X46" s="411"/>
      <c r="Y46" s="406"/>
      <c r="Z46" s="407"/>
      <c r="AA46" s="407"/>
      <c r="AB46" s="408"/>
      <c r="AC46" s="406"/>
      <c r="AD46" s="407"/>
      <c r="AE46" s="407"/>
      <c r="AF46" s="408"/>
      <c r="AG46" s="406"/>
      <c r="AH46" s="407"/>
      <c r="AI46" s="407"/>
      <c r="AJ46" s="408"/>
      <c r="AK46" s="406"/>
      <c r="AL46" s="407"/>
      <c r="AM46" s="407"/>
      <c r="AN46" s="408"/>
      <c r="AO46" s="542"/>
      <c r="AP46" s="554"/>
      <c r="AQ46" s="586"/>
      <c r="AR46" s="588"/>
      <c r="AS46" s="590"/>
      <c r="BE46"/>
    </row>
    <row r="47" spans="2:57" ht="31.5" hidden="1"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c r="Z47" s="413"/>
      <c r="AA47" s="413"/>
      <c r="AB47" s="414"/>
      <c r="AC47" s="412"/>
      <c r="AD47" s="413"/>
      <c r="AE47" s="413"/>
      <c r="AF47" s="414"/>
      <c r="AG47" s="412"/>
      <c r="AH47" s="413"/>
      <c r="AI47" s="413"/>
      <c r="AJ47" s="414"/>
      <c r="AK47" s="412"/>
      <c r="AL47" s="413"/>
      <c r="AM47" s="413"/>
      <c r="AN47" s="414"/>
      <c r="AO47" s="545"/>
      <c r="AP47" s="556"/>
      <c r="AQ47" s="587"/>
      <c r="AR47" s="589"/>
      <c r="AS47" s="591"/>
      <c r="BE47"/>
    </row>
    <row r="48" spans="2:57" ht="22.5" hidden="1" customHeight="1">
      <c r="B48" s="592">
        <v>14</v>
      </c>
      <c r="C48" s="532"/>
      <c r="D48" s="406"/>
      <c r="E48" s="407"/>
      <c r="F48" s="407"/>
      <c r="G48" s="407"/>
      <c r="H48" s="407"/>
      <c r="I48" s="407"/>
      <c r="J48" s="407"/>
      <c r="K48" s="407"/>
      <c r="L48" s="407"/>
      <c r="M48" s="407"/>
      <c r="N48" s="407"/>
      <c r="O48" s="407"/>
      <c r="P48" s="408"/>
      <c r="Q48" s="409"/>
      <c r="R48" s="410"/>
      <c r="S48" s="410"/>
      <c r="T48" s="410"/>
      <c r="U48" s="410"/>
      <c r="V48" s="410"/>
      <c r="W48" s="410"/>
      <c r="X48" s="411"/>
      <c r="Y48" s="406"/>
      <c r="Z48" s="407"/>
      <c r="AA48" s="407"/>
      <c r="AB48" s="408"/>
      <c r="AC48" s="406"/>
      <c r="AD48" s="407"/>
      <c r="AE48" s="407"/>
      <c r="AF48" s="408"/>
      <c r="AG48" s="406"/>
      <c r="AH48" s="407"/>
      <c r="AI48" s="407"/>
      <c r="AJ48" s="408"/>
      <c r="AK48" s="406"/>
      <c r="AL48" s="407"/>
      <c r="AM48" s="407"/>
      <c r="AN48" s="408"/>
      <c r="AO48" s="542"/>
      <c r="AP48" s="554"/>
      <c r="AQ48" s="586"/>
      <c r="AR48" s="588"/>
      <c r="AS48" s="590"/>
      <c r="BE48"/>
    </row>
    <row r="49" spans="2:57" ht="31.5" hidden="1"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c r="Z49" s="413"/>
      <c r="AA49" s="413"/>
      <c r="AB49" s="414"/>
      <c r="AC49" s="412"/>
      <c r="AD49" s="413"/>
      <c r="AE49" s="413"/>
      <c r="AF49" s="414"/>
      <c r="AG49" s="412"/>
      <c r="AH49" s="413"/>
      <c r="AI49" s="413"/>
      <c r="AJ49" s="414"/>
      <c r="AK49" s="412"/>
      <c r="AL49" s="413"/>
      <c r="AM49" s="413"/>
      <c r="AN49" s="414"/>
      <c r="AO49" s="545"/>
      <c r="AP49" s="556"/>
      <c r="AQ49" s="587"/>
      <c r="AR49" s="589"/>
      <c r="AS49" s="591"/>
      <c r="BE49"/>
    </row>
    <row r="50" spans="2:57" ht="22.5" hidden="1" customHeight="1">
      <c r="B50" s="592">
        <v>15</v>
      </c>
      <c r="C50" s="532"/>
      <c r="D50" s="406"/>
      <c r="E50" s="407"/>
      <c r="F50" s="407"/>
      <c r="G50" s="407"/>
      <c r="H50" s="407"/>
      <c r="I50" s="407"/>
      <c r="J50" s="407"/>
      <c r="K50" s="407"/>
      <c r="L50" s="407"/>
      <c r="M50" s="407"/>
      <c r="N50" s="407"/>
      <c r="O50" s="407"/>
      <c r="P50" s="408"/>
      <c r="Q50" s="409"/>
      <c r="R50" s="410"/>
      <c r="S50" s="410"/>
      <c r="T50" s="410"/>
      <c r="U50" s="410"/>
      <c r="V50" s="410"/>
      <c r="W50" s="410"/>
      <c r="X50" s="411"/>
      <c r="Y50" s="406"/>
      <c r="Z50" s="407"/>
      <c r="AA50" s="407"/>
      <c r="AB50" s="408"/>
      <c r="AC50" s="406"/>
      <c r="AD50" s="407"/>
      <c r="AE50" s="407"/>
      <c r="AF50" s="408"/>
      <c r="AG50" s="406"/>
      <c r="AH50" s="407"/>
      <c r="AI50" s="407"/>
      <c r="AJ50" s="408"/>
      <c r="AK50" s="406"/>
      <c r="AL50" s="407"/>
      <c r="AM50" s="407"/>
      <c r="AN50" s="408"/>
      <c r="AO50" s="542"/>
      <c r="AP50" s="554"/>
      <c r="AQ50" s="586"/>
      <c r="AR50" s="588"/>
      <c r="AS50" s="590"/>
      <c r="BE50"/>
    </row>
    <row r="51" spans="2:57" ht="31.5" hidden="1"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c r="Z51" s="413"/>
      <c r="AA51" s="413"/>
      <c r="AB51" s="414"/>
      <c r="AC51" s="412"/>
      <c r="AD51" s="413"/>
      <c r="AE51" s="413"/>
      <c r="AF51" s="414"/>
      <c r="AG51" s="412"/>
      <c r="AH51" s="413"/>
      <c r="AI51" s="413"/>
      <c r="AJ51" s="414"/>
      <c r="AK51" s="412"/>
      <c r="AL51" s="413"/>
      <c r="AM51" s="413"/>
      <c r="AN51" s="414"/>
      <c r="AO51" s="545"/>
      <c r="AP51" s="556"/>
      <c r="AQ51" s="587"/>
      <c r="AR51" s="589"/>
      <c r="AS51" s="591"/>
      <c r="BE51"/>
    </row>
    <row r="52" spans="2:57" ht="22.5" hidden="1" customHeight="1">
      <c r="B52" s="592">
        <v>16</v>
      </c>
      <c r="C52" s="532"/>
      <c r="D52" s="406"/>
      <c r="E52" s="407"/>
      <c r="F52" s="407"/>
      <c r="G52" s="407"/>
      <c r="H52" s="407"/>
      <c r="I52" s="407"/>
      <c r="J52" s="407"/>
      <c r="K52" s="407"/>
      <c r="L52" s="407"/>
      <c r="M52" s="407"/>
      <c r="N52" s="407"/>
      <c r="O52" s="407"/>
      <c r="P52" s="408"/>
      <c r="Q52" s="409"/>
      <c r="R52" s="410"/>
      <c r="S52" s="410"/>
      <c r="T52" s="410"/>
      <c r="U52" s="410"/>
      <c r="V52" s="410"/>
      <c r="W52" s="410"/>
      <c r="X52" s="411"/>
      <c r="Y52" s="406"/>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hidden="1"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hidden="1" customHeight="1">
      <c r="B54" s="592">
        <v>17</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hidden="1" customHeight="1">
      <c r="B56" s="592">
        <v>18</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31.5" hidden="1"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hidden="1" customHeight="1">
      <c r="B58" s="592">
        <v>19</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20</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21</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22</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23</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24</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25</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c r="B71" s="592"/>
      <c r="C71" s="532"/>
      <c r="D71" s="412"/>
      <c r="E71" s="413"/>
      <c r="F71" s="413"/>
      <c r="G71" s="413"/>
      <c r="H71" s="413"/>
      <c r="I71" s="413"/>
      <c r="J71" s="413"/>
      <c r="K71" s="413"/>
      <c r="L71" s="413"/>
      <c r="M71" s="413"/>
      <c r="N71" s="413"/>
      <c r="O71" s="413"/>
      <c r="P71" s="414"/>
      <c r="Q71" s="412"/>
      <c r="R71" s="413"/>
      <c r="S71" s="413"/>
      <c r="T71" s="413"/>
      <c r="U71" s="413"/>
      <c r="V71" s="413"/>
      <c r="W71" s="413"/>
      <c r="X71" s="414"/>
      <c r="Y71" s="412"/>
      <c r="Z71" s="413"/>
      <c r="AA71" s="413"/>
      <c r="AB71" s="414"/>
      <c r="AC71" s="412"/>
      <c r="AD71" s="413"/>
      <c r="AE71" s="413"/>
      <c r="AF71" s="414"/>
      <c r="AG71" s="412"/>
      <c r="AH71" s="413"/>
      <c r="AI71" s="413"/>
      <c r="AJ71" s="414"/>
      <c r="AK71" s="412"/>
      <c r="AL71" s="413"/>
      <c r="AM71" s="413"/>
      <c r="AN71" s="414"/>
      <c r="AO71" s="545"/>
      <c r="AP71" s="556"/>
      <c r="AQ71" s="587"/>
      <c r="AR71" s="589"/>
      <c r="AS71" s="591"/>
      <c r="BE71"/>
    </row>
    <row r="72" spans="2:57" ht="22.5" hidden="1" customHeight="1">
      <c r="B72" s="592">
        <v>26</v>
      </c>
      <c r="C72" s="532"/>
      <c r="D72" s="406"/>
      <c r="E72" s="407"/>
      <c r="F72" s="407"/>
      <c r="G72" s="407"/>
      <c r="H72" s="407"/>
      <c r="I72" s="407"/>
      <c r="J72" s="407"/>
      <c r="K72" s="407"/>
      <c r="L72" s="407"/>
      <c r="M72" s="407"/>
      <c r="N72" s="407"/>
      <c r="O72" s="407"/>
      <c r="P72" s="408"/>
      <c r="Q72" s="409"/>
      <c r="R72" s="410"/>
      <c r="S72" s="410"/>
      <c r="T72" s="410"/>
      <c r="U72" s="410"/>
      <c r="V72" s="410"/>
      <c r="W72" s="410"/>
      <c r="X72" s="411"/>
      <c r="Y72" s="406"/>
      <c r="Z72" s="407"/>
      <c r="AA72" s="407"/>
      <c r="AB72" s="408"/>
      <c r="AC72" s="406"/>
      <c r="AD72" s="407"/>
      <c r="AE72" s="407"/>
      <c r="AF72" s="408"/>
      <c r="AG72" s="406"/>
      <c r="AH72" s="407"/>
      <c r="AI72" s="407"/>
      <c r="AJ72" s="408"/>
      <c r="AK72" s="406"/>
      <c r="AL72" s="407"/>
      <c r="AM72" s="407"/>
      <c r="AN72" s="408"/>
      <c r="AO72" s="542"/>
      <c r="AP72" s="554"/>
      <c r="AQ72" s="586"/>
      <c r="AR72" s="588"/>
      <c r="AS72" s="590"/>
      <c r="BE72"/>
    </row>
    <row r="73" spans="2:57" ht="31.5" hidden="1" customHeight="1">
      <c r="B73" s="592"/>
      <c r="C73" s="532"/>
      <c r="D73" s="412"/>
      <c r="E73" s="413"/>
      <c r="F73" s="413"/>
      <c r="G73" s="413"/>
      <c r="H73" s="413"/>
      <c r="I73" s="413"/>
      <c r="J73" s="413"/>
      <c r="K73" s="413"/>
      <c r="L73" s="413"/>
      <c r="M73" s="413"/>
      <c r="N73" s="413"/>
      <c r="O73" s="413"/>
      <c r="P73" s="414"/>
      <c r="Q73" s="412"/>
      <c r="R73" s="413"/>
      <c r="S73" s="413"/>
      <c r="T73" s="413"/>
      <c r="U73" s="413"/>
      <c r="V73" s="413"/>
      <c r="W73" s="413"/>
      <c r="X73" s="414"/>
      <c r="Y73" s="412"/>
      <c r="Z73" s="413"/>
      <c r="AA73" s="413"/>
      <c r="AB73" s="414"/>
      <c r="AC73" s="412"/>
      <c r="AD73" s="413"/>
      <c r="AE73" s="413"/>
      <c r="AF73" s="414"/>
      <c r="AG73" s="412"/>
      <c r="AH73" s="413"/>
      <c r="AI73" s="413"/>
      <c r="AJ73" s="414"/>
      <c r="AK73" s="412"/>
      <c r="AL73" s="413"/>
      <c r="AM73" s="413"/>
      <c r="AN73" s="414"/>
      <c r="AO73" s="545"/>
      <c r="AP73" s="556"/>
      <c r="AQ73" s="587"/>
      <c r="AR73" s="589"/>
      <c r="AS73" s="591"/>
      <c r="BE73"/>
    </row>
    <row r="74" spans="2:57" ht="22.5" hidden="1" customHeight="1">
      <c r="B74" s="592">
        <v>27</v>
      </c>
      <c r="C74" s="532"/>
      <c r="D74" s="406"/>
      <c r="E74" s="407"/>
      <c r="F74" s="407"/>
      <c r="G74" s="407"/>
      <c r="H74" s="407"/>
      <c r="I74" s="407"/>
      <c r="J74" s="407"/>
      <c r="K74" s="407"/>
      <c r="L74" s="407"/>
      <c r="M74" s="407"/>
      <c r="N74" s="407"/>
      <c r="O74" s="407"/>
      <c r="P74" s="408"/>
      <c r="Q74" s="409"/>
      <c r="R74" s="410"/>
      <c r="S74" s="410"/>
      <c r="T74" s="410"/>
      <c r="U74" s="410"/>
      <c r="V74" s="410"/>
      <c r="W74" s="410"/>
      <c r="X74" s="411"/>
      <c r="Y74" s="406"/>
      <c r="Z74" s="407"/>
      <c r="AA74" s="407"/>
      <c r="AB74" s="408"/>
      <c r="AC74" s="406"/>
      <c r="AD74" s="407"/>
      <c r="AE74" s="407"/>
      <c r="AF74" s="408"/>
      <c r="AG74" s="406"/>
      <c r="AH74" s="407"/>
      <c r="AI74" s="407"/>
      <c r="AJ74" s="408"/>
      <c r="AK74" s="406"/>
      <c r="AL74" s="407"/>
      <c r="AM74" s="407"/>
      <c r="AN74" s="408"/>
      <c r="AO74" s="542"/>
      <c r="AP74" s="554"/>
      <c r="AQ74" s="586"/>
      <c r="AR74" s="588"/>
      <c r="AS74" s="590"/>
      <c r="BE74"/>
    </row>
    <row r="75" spans="2:57" ht="31.5" hidden="1" customHeight="1">
      <c r="B75" s="592"/>
      <c r="C75" s="532"/>
      <c r="D75" s="412"/>
      <c r="E75" s="413"/>
      <c r="F75" s="413"/>
      <c r="G75" s="413"/>
      <c r="H75" s="413"/>
      <c r="I75" s="413"/>
      <c r="J75" s="413"/>
      <c r="K75" s="413"/>
      <c r="L75" s="413"/>
      <c r="M75" s="413"/>
      <c r="N75" s="413"/>
      <c r="O75" s="413"/>
      <c r="P75" s="414"/>
      <c r="Q75" s="412"/>
      <c r="R75" s="413"/>
      <c r="S75" s="413"/>
      <c r="T75" s="413"/>
      <c r="U75" s="413"/>
      <c r="V75" s="413"/>
      <c r="W75" s="413"/>
      <c r="X75" s="414"/>
      <c r="Y75" s="412"/>
      <c r="Z75" s="413"/>
      <c r="AA75" s="413"/>
      <c r="AB75" s="414"/>
      <c r="AC75" s="412"/>
      <c r="AD75" s="413"/>
      <c r="AE75" s="413"/>
      <c r="AF75" s="414"/>
      <c r="AG75" s="412"/>
      <c r="AH75" s="413"/>
      <c r="AI75" s="413"/>
      <c r="AJ75" s="414"/>
      <c r="AK75" s="412"/>
      <c r="AL75" s="413"/>
      <c r="AM75" s="413"/>
      <c r="AN75" s="414"/>
      <c r="AO75" s="545"/>
      <c r="AP75" s="556"/>
      <c r="AQ75" s="587"/>
      <c r="AR75" s="589"/>
      <c r="AS75" s="591"/>
      <c r="BE75"/>
    </row>
    <row r="76" spans="2:57" ht="22.5" hidden="1" customHeight="1">
      <c r="B76" s="592">
        <v>28</v>
      </c>
      <c r="C76" s="532"/>
      <c r="D76" s="406"/>
      <c r="E76" s="407"/>
      <c r="F76" s="407"/>
      <c r="G76" s="407"/>
      <c r="H76" s="407"/>
      <c r="I76" s="407"/>
      <c r="J76" s="407"/>
      <c r="K76" s="407"/>
      <c r="L76" s="407"/>
      <c r="M76" s="407"/>
      <c r="N76" s="407"/>
      <c r="O76" s="407"/>
      <c r="P76" s="408"/>
      <c r="Q76" s="409"/>
      <c r="R76" s="410"/>
      <c r="S76" s="410"/>
      <c r="T76" s="410"/>
      <c r="U76" s="410"/>
      <c r="V76" s="410"/>
      <c r="W76" s="410"/>
      <c r="X76" s="411"/>
      <c r="Y76" s="406"/>
      <c r="Z76" s="407"/>
      <c r="AA76" s="407"/>
      <c r="AB76" s="408"/>
      <c r="AC76" s="406"/>
      <c r="AD76" s="407"/>
      <c r="AE76" s="407"/>
      <c r="AF76" s="408"/>
      <c r="AG76" s="406"/>
      <c r="AH76" s="407"/>
      <c r="AI76" s="407"/>
      <c r="AJ76" s="408"/>
      <c r="AK76" s="406"/>
      <c r="AL76" s="407"/>
      <c r="AM76" s="407"/>
      <c r="AN76" s="408"/>
      <c r="AO76" s="542"/>
      <c r="AP76" s="554"/>
      <c r="AQ76" s="586"/>
      <c r="AR76" s="588"/>
      <c r="AS76" s="590"/>
      <c r="BE76"/>
    </row>
    <row r="77" spans="2:57" ht="31.5" hidden="1" customHeight="1">
      <c r="B77" s="592"/>
      <c r="C77" s="532"/>
      <c r="D77" s="412"/>
      <c r="E77" s="413"/>
      <c r="F77" s="413"/>
      <c r="G77" s="413"/>
      <c r="H77" s="413"/>
      <c r="I77" s="413"/>
      <c r="J77" s="413"/>
      <c r="K77" s="413"/>
      <c r="L77" s="413"/>
      <c r="M77" s="413"/>
      <c r="N77" s="413"/>
      <c r="O77" s="413"/>
      <c r="P77" s="414"/>
      <c r="Q77" s="412"/>
      <c r="R77" s="413"/>
      <c r="S77" s="413"/>
      <c r="T77" s="413"/>
      <c r="U77" s="413"/>
      <c r="V77" s="413"/>
      <c r="W77" s="413"/>
      <c r="X77" s="414"/>
      <c r="Y77" s="412"/>
      <c r="Z77" s="413"/>
      <c r="AA77" s="413"/>
      <c r="AB77" s="414"/>
      <c r="AC77" s="412"/>
      <c r="AD77" s="413"/>
      <c r="AE77" s="413"/>
      <c r="AF77" s="414"/>
      <c r="AG77" s="412"/>
      <c r="AH77" s="413"/>
      <c r="AI77" s="413"/>
      <c r="AJ77" s="414"/>
      <c r="AK77" s="412"/>
      <c r="AL77" s="413"/>
      <c r="AM77" s="413"/>
      <c r="AN77" s="414"/>
      <c r="AO77" s="545"/>
      <c r="AP77" s="556"/>
      <c r="AQ77" s="587"/>
      <c r="AR77" s="589"/>
      <c r="AS77" s="591"/>
      <c r="BE77"/>
    </row>
    <row r="78" spans="2:57" ht="22.5" hidden="1" customHeight="1">
      <c r="B78" s="592">
        <v>29</v>
      </c>
      <c r="C78" s="532"/>
      <c r="D78" s="406"/>
      <c r="E78" s="407"/>
      <c r="F78" s="407"/>
      <c r="G78" s="407"/>
      <c r="H78" s="407"/>
      <c r="I78" s="407"/>
      <c r="J78" s="407"/>
      <c r="K78" s="407"/>
      <c r="L78" s="407"/>
      <c r="M78" s="407"/>
      <c r="N78" s="407"/>
      <c r="O78" s="407"/>
      <c r="P78" s="408"/>
      <c r="Q78" s="409"/>
      <c r="R78" s="410"/>
      <c r="S78" s="410"/>
      <c r="T78" s="410"/>
      <c r="U78" s="410"/>
      <c r="V78" s="410"/>
      <c r="W78" s="410"/>
      <c r="X78" s="411"/>
      <c r="Y78" s="406"/>
      <c r="Z78" s="407"/>
      <c r="AA78" s="407"/>
      <c r="AB78" s="408"/>
      <c r="AC78" s="406"/>
      <c r="AD78" s="407"/>
      <c r="AE78" s="407"/>
      <c r="AF78" s="408"/>
      <c r="AG78" s="406"/>
      <c r="AH78" s="407"/>
      <c r="AI78" s="407"/>
      <c r="AJ78" s="408"/>
      <c r="AK78" s="406"/>
      <c r="AL78" s="407"/>
      <c r="AM78" s="407"/>
      <c r="AN78" s="408"/>
      <c r="AO78" s="542"/>
      <c r="AP78" s="554"/>
      <c r="AQ78" s="586"/>
      <c r="AR78" s="588"/>
      <c r="AS78" s="590"/>
      <c r="BE78"/>
    </row>
    <row r="79" spans="2:57" ht="31.5" hidden="1" customHeight="1">
      <c r="B79" s="592"/>
      <c r="C79" s="532"/>
      <c r="D79" s="412"/>
      <c r="E79" s="413"/>
      <c r="F79" s="413"/>
      <c r="G79" s="413"/>
      <c r="H79" s="413"/>
      <c r="I79" s="413"/>
      <c r="J79" s="413"/>
      <c r="K79" s="413"/>
      <c r="L79" s="413"/>
      <c r="M79" s="413"/>
      <c r="N79" s="413"/>
      <c r="O79" s="413"/>
      <c r="P79" s="414"/>
      <c r="Q79" s="412"/>
      <c r="R79" s="413"/>
      <c r="S79" s="413"/>
      <c r="T79" s="413"/>
      <c r="U79" s="413"/>
      <c r="V79" s="413"/>
      <c r="W79" s="413"/>
      <c r="X79" s="414"/>
      <c r="Y79" s="412"/>
      <c r="Z79" s="413"/>
      <c r="AA79" s="413"/>
      <c r="AB79" s="414"/>
      <c r="AC79" s="412"/>
      <c r="AD79" s="413"/>
      <c r="AE79" s="413"/>
      <c r="AF79" s="414"/>
      <c r="AG79" s="412"/>
      <c r="AH79" s="413"/>
      <c r="AI79" s="413"/>
      <c r="AJ79" s="414"/>
      <c r="AK79" s="412"/>
      <c r="AL79" s="413"/>
      <c r="AM79" s="413"/>
      <c r="AN79" s="414"/>
      <c r="AO79" s="545"/>
      <c r="AP79" s="556"/>
      <c r="AQ79" s="587"/>
      <c r="AR79" s="589"/>
      <c r="AS79" s="591"/>
      <c r="BE79"/>
    </row>
    <row r="80" spans="2:57" ht="22.5" hidden="1" customHeight="1">
      <c r="B80" s="592">
        <v>30</v>
      </c>
      <c r="C80" s="532"/>
      <c r="D80" s="406"/>
      <c r="E80" s="407"/>
      <c r="F80" s="407"/>
      <c r="G80" s="407"/>
      <c r="H80" s="407"/>
      <c r="I80" s="407"/>
      <c r="J80" s="407"/>
      <c r="K80" s="407"/>
      <c r="L80" s="407"/>
      <c r="M80" s="407"/>
      <c r="N80" s="407"/>
      <c r="O80" s="407"/>
      <c r="P80" s="408"/>
      <c r="Q80" s="409"/>
      <c r="R80" s="410"/>
      <c r="S80" s="410"/>
      <c r="T80" s="410"/>
      <c r="U80" s="410"/>
      <c r="V80" s="410"/>
      <c r="W80" s="410"/>
      <c r="X80" s="411"/>
      <c r="Y80" s="406"/>
      <c r="Z80" s="407"/>
      <c r="AA80" s="407"/>
      <c r="AB80" s="408"/>
      <c r="AC80" s="406"/>
      <c r="AD80" s="407"/>
      <c r="AE80" s="407"/>
      <c r="AF80" s="408"/>
      <c r="AG80" s="406"/>
      <c r="AH80" s="407"/>
      <c r="AI80" s="407"/>
      <c r="AJ80" s="408"/>
      <c r="AK80" s="406"/>
      <c r="AL80" s="407"/>
      <c r="AM80" s="407"/>
      <c r="AN80" s="408"/>
      <c r="AO80" s="542"/>
      <c r="AP80" s="554"/>
      <c r="AQ80" s="586"/>
      <c r="AR80" s="588"/>
      <c r="AS80" s="590"/>
      <c r="BE80"/>
    </row>
    <row r="81" spans="2:57" ht="31.5" hidden="1" customHeight="1" thickBot="1">
      <c r="B81" s="610"/>
      <c r="C81" s="611"/>
      <c r="D81" s="581"/>
      <c r="E81" s="582"/>
      <c r="F81" s="582"/>
      <c r="G81" s="582"/>
      <c r="H81" s="582"/>
      <c r="I81" s="582"/>
      <c r="J81" s="582"/>
      <c r="K81" s="582"/>
      <c r="L81" s="582"/>
      <c r="M81" s="582"/>
      <c r="N81" s="582"/>
      <c r="O81" s="582"/>
      <c r="P81" s="583"/>
      <c r="Q81" s="412"/>
      <c r="R81" s="413"/>
      <c r="S81" s="413"/>
      <c r="T81" s="413"/>
      <c r="U81" s="413"/>
      <c r="V81" s="413"/>
      <c r="W81" s="413"/>
      <c r="X81" s="414"/>
      <c r="Y81" s="581"/>
      <c r="Z81" s="582"/>
      <c r="AA81" s="582"/>
      <c r="AB81" s="583"/>
      <c r="AC81" s="581"/>
      <c r="AD81" s="582"/>
      <c r="AE81" s="582"/>
      <c r="AF81" s="583"/>
      <c r="AG81" s="581"/>
      <c r="AH81" s="582"/>
      <c r="AI81" s="582"/>
      <c r="AJ81" s="583"/>
      <c r="AK81" s="581"/>
      <c r="AL81" s="582"/>
      <c r="AM81" s="582"/>
      <c r="AN81" s="583"/>
      <c r="AO81" s="481"/>
      <c r="AP81" s="606"/>
      <c r="AQ81" s="607"/>
      <c r="AR81" s="608"/>
      <c r="AS81" s="609"/>
      <c r="BE81"/>
    </row>
    <row r="82" spans="2:57" ht="15.75" hidden="1" thickBot="1">
      <c r="B82" s="612" t="s">
        <v>33</v>
      </c>
      <c r="C82" s="613"/>
      <c r="D82" s="613"/>
      <c r="E82" s="614"/>
      <c r="F82" s="615" t="s">
        <v>2</v>
      </c>
      <c r="G82" s="613"/>
      <c r="H82" s="613"/>
      <c r="I82" s="613"/>
      <c r="J82" s="613"/>
      <c r="K82" s="613"/>
      <c r="L82" s="613"/>
      <c r="M82" s="613"/>
      <c r="N82" s="613"/>
      <c r="O82" s="613"/>
      <c r="P82" s="613"/>
      <c r="Q82" s="613"/>
      <c r="R82" s="613"/>
      <c r="S82" s="613"/>
      <c r="T82" s="613"/>
      <c r="U82" s="614"/>
      <c r="V82" s="615" t="s">
        <v>3</v>
      </c>
      <c r="W82" s="613"/>
      <c r="X82" s="614"/>
      <c r="Y82" s="615" t="s">
        <v>34</v>
      </c>
      <c r="Z82" s="613"/>
      <c r="AA82" s="614"/>
      <c r="AB82" s="615" t="s">
        <v>35</v>
      </c>
      <c r="AC82" s="613"/>
      <c r="AD82" s="613"/>
      <c r="AE82" s="613"/>
      <c r="AF82" s="613"/>
      <c r="AG82" s="613"/>
      <c r="AH82" s="613"/>
      <c r="AI82" s="613"/>
      <c r="AJ82" s="613"/>
      <c r="AK82" s="613"/>
      <c r="AL82" s="613"/>
      <c r="AM82" s="613"/>
      <c r="AN82" s="613"/>
      <c r="AO82" s="613"/>
      <c r="AP82" s="613"/>
      <c r="AQ82" s="613"/>
      <c r="AR82" s="613"/>
      <c r="AS82" s="616"/>
      <c r="BE82"/>
    </row>
    <row r="83" spans="2:57" ht="24.75" hidden="1" customHeight="1">
      <c r="B83" s="617"/>
      <c r="C83" s="618"/>
      <c r="D83" s="618"/>
      <c r="E83" s="619"/>
      <c r="F83" s="620"/>
      <c r="G83" s="618"/>
      <c r="H83" s="618"/>
      <c r="I83" s="618"/>
      <c r="J83" s="618"/>
      <c r="K83" s="618"/>
      <c r="L83" s="618"/>
      <c r="M83" s="618"/>
      <c r="N83" s="618"/>
      <c r="O83" s="618"/>
      <c r="P83" s="618"/>
      <c r="Q83" s="618"/>
      <c r="R83" s="618"/>
      <c r="S83" s="618"/>
      <c r="T83" s="618"/>
      <c r="U83" s="619"/>
      <c r="V83" s="620"/>
      <c r="W83" s="618"/>
      <c r="X83" s="619"/>
      <c r="Y83" s="620"/>
      <c r="Z83" s="618"/>
      <c r="AA83" s="619"/>
      <c r="AB83" s="620"/>
      <c r="AC83" s="618"/>
      <c r="AD83" s="618"/>
      <c r="AE83" s="618"/>
      <c r="AF83" s="618"/>
      <c r="AG83" s="618"/>
      <c r="AH83" s="618"/>
      <c r="AI83" s="618"/>
      <c r="AJ83" s="618"/>
      <c r="AK83" s="618"/>
      <c r="AL83" s="618"/>
      <c r="AM83" s="618"/>
      <c r="AN83" s="618"/>
      <c r="AO83" s="618"/>
      <c r="AP83" s="618"/>
      <c r="AQ83" s="618"/>
      <c r="AR83" s="618"/>
      <c r="AS83" s="621"/>
      <c r="BE83"/>
    </row>
    <row r="84" spans="2:57" ht="24.75" hidden="1" customHeight="1">
      <c r="B84" s="622"/>
      <c r="C84" s="623"/>
      <c r="D84" s="623"/>
      <c r="E84" s="624"/>
      <c r="F84" s="625"/>
      <c r="G84" s="623"/>
      <c r="H84" s="623"/>
      <c r="I84" s="623"/>
      <c r="J84" s="623"/>
      <c r="K84" s="623"/>
      <c r="L84" s="623"/>
      <c r="M84" s="623"/>
      <c r="N84" s="623"/>
      <c r="O84" s="623"/>
      <c r="P84" s="623"/>
      <c r="Q84" s="623"/>
      <c r="R84" s="623"/>
      <c r="S84" s="623"/>
      <c r="T84" s="623"/>
      <c r="U84" s="624"/>
      <c r="V84" s="625"/>
      <c r="W84" s="623"/>
      <c r="X84" s="624"/>
      <c r="Y84" s="625"/>
      <c r="Z84" s="623"/>
      <c r="AA84" s="624"/>
      <c r="AB84" s="625"/>
      <c r="AC84" s="623"/>
      <c r="AD84" s="623"/>
      <c r="AE84" s="623"/>
      <c r="AF84" s="623"/>
      <c r="AG84" s="623"/>
      <c r="AH84" s="623"/>
      <c r="AI84" s="623"/>
      <c r="AJ84" s="623"/>
      <c r="AK84" s="623"/>
      <c r="AL84" s="623"/>
      <c r="AM84" s="623"/>
      <c r="AN84" s="623"/>
      <c r="AO84" s="623"/>
      <c r="AP84" s="623"/>
      <c r="AQ84" s="623"/>
      <c r="AR84" s="623"/>
      <c r="AS84" s="626"/>
      <c r="BE84"/>
    </row>
    <row r="85" spans="2:57" ht="24.75" hidden="1" customHeight="1">
      <c r="B85" s="622"/>
      <c r="C85" s="623"/>
      <c r="D85" s="623"/>
      <c r="E85" s="624"/>
      <c r="F85" s="625"/>
      <c r="G85" s="623"/>
      <c r="H85" s="623"/>
      <c r="I85" s="623"/>
      <c r="J85" s="623"/>
      <c r="K85" s="623"/>
      <c r="L85" s="623"/>
      <c r="M85" s="623"/>
      <c r="N85" s="623"/>
      <c r="O85" s="623"/>
      <c r="P85" s="623"/>
      <c r="Q85" s="623"/>
      <c r="R85" s="623"/>
      <c r="S85" s="623"/>
      <c r="T85" s="623"/>
      <c r="U85" s="624"/>
      <c r="V85" s="625"/>
      <c r="W85" s="623"/>
      <c r="X85" s="624"/>
      <c r="Y85" s="625"/>
      <c r="Z85" s="623"/>
      <c r="AA85" s="624"/>
      <c r="AB85" s="625"/>
      <c r="AC85" s="623"/>
      <c r="AD85" s="623"/>
      <c r="AE85" s="623"/>
      <c r="AF85" s="623"/>
      <c r="AG85" s="623"/>
      <c r="AH85" s="623"/>
      <c r="AI85" s="623"/>
      <c r="AJ85" s="623"/>
      <c r="AK85" s="623"/>
      <c r="AL85" s="623"/>
      <c r="AM85" s="623"/>
      <c r="AN85" s="623"/>
      <c r="AO85" s="623"/>
      <c r="AP85" s="623"/>
      <c r="AQ85" s="623"/>
      <c r="AR85" s="623"/>
      <c r="AS85" s="626"/>
      <c r="BE85"/>
    </row>
    <row r="86" spans="2:57" ht="46.5" hidden="1" customHeight="1">
      <c r="B86" s="622"/>
      <c r="C86" s="623"/>
      <c r="D86" s="623"/>
      <c r="E86" s="624"/>
      <c r="F86" s="625"/>
      <c r="G86" s="623"/>
      <c r="H86" s="623"/>
      <c r="I86" s="623"/>
      <c r="J86" s="623"/>
      <c r="K86" s="623"/>
      <c r="L86" s="623"/>
      <c r="M86" s="623"/>
      <c r="N86" s="623"/>
      <c r="O86" s="623"/>
      <c r="P86" s="623"/>
      <c r="Q86" s="623"/>
      <c r="R86" s="623"/>
      <c r="S86" s="623"/>
      <c r="T86" s="623"/>
      <c r="U86" s="624"/>
      <c r="V86" s="625"/>
      <c r="W86" s="623"/>
      <c r="X86" s="624"/>
      <c r="Y86" s="625"/>
      <c r="Z86" s="623"/>
      <c r="AA86" s="624"/>
      <c r="AB86" s="625"/>
      <c r="AC86" s="623"/>
      <c r="AD86" s="623"/>
      <c r="AE86" s="623"/>
      <c r="AF86" s="623"/>
      <c r="AG86" s="623"/>
      <c r="AH86" s="623"/>
      <c r="AI86" s="623"/>
      <c r="AJ86" s="623"/>
      <c r="AK86" s="623"/>
      <c r="AL86" s="623"/>
      <c r="AM86" s="623"/>
      <c r="AN86" s="623"/>
      <c r="AO86" s="623"/>
      <c r="AP86" s="623"/>
      <c r="AQ86" s="623"/>
      <c r="AR86" s="623"/>
      <c r="AS86" s="626"/>
      <c r="BE86"/>
    </row>
    <row r="87" spans="2:57" ht="46.5" hidden="1" customHeight="1">
      <c r="B87" s="622"/>
      <c r="C87" s="623"/>
      <c r="D87" s="623"/>
      <c r="E87" s="624"/>
      <c r="F87" s="625"/>
      <c r="G87" s="623"/>
      <c r="H87" s="623"/>
      <c r="I87" s="623"/>
      <c r="J87" s="623"/>
      <c r="K87" s="623"/>
      <c r="L87" s="623"/>
      <c r="M87" s="623"/>
      <c r="N87" s="623"/>
      <c r="O87" s="623"/>
      <c r="P87" s="623"/>
      <c r="Q87" s="623"/>
      <c r="R87" s="623"/>
      <c r="S87" s="623"/>
      <c r="T87" s="623"/>
      <c r="U87" s="624"/>
      <c r="V87" s="625"/>
      <c r="W87" s="623"/>
      <c r="X87" s="624"/>
      <c r="Y87" s="625"/>
      <c r="Z87" s="623"/>
      <c r="AA87" s="624"/>
      <c r="AB87" s="625"/>
      <c r="AC87" s="623"/>
      <c r="AD87" s="623"/>
      <c r="AE87" s="623"/>
      <c r="AF87" s="623"/>
      <c r="AG87" s="623"/>
      <c r="AH87" s="623"/>
      <c r="AI87" s="623"/>
      <c r="AJ87" s="623"/>
      <c r="AK87" s="623"/>
      <c r="AL87" s="623"/>
      <c r="AM87" s="623"/>
      <c r="AN87" s="623"/>
      <c r="AO87" s="623"/>
      <c r="AP87" s="623"/>
      <c r="AQ87" s="623"/>
      <c r="AR87" s="623"/>
      <c r="AS87" s="626"/>
      <c r="BE87"/>
    </row>
    <row r="88" spans="2:57" ht="46.5" hidden="1" customHeight="1" thickBot="1">
      <c r="B88" s="622"/>
      <c r="C88" s="623"/>
      <c r="D88" s="623"/>
      <c r="E88" s="624"/>
      <c r="F88" s="625"/>
      <c r="G88" s="623"/>
      <c r="H88" s="623"/>
      <c r="I88" s="623"/>
      <c r="J88" s="623"/>
      <c r="K88" s="623"/>
      <c r="L88" s="623"/>
      <c r="M88" s="623"/>
      <c r="N88" s="623"/>
      <c r="O88" s="623"/>
      <c r="P88" s="623"/>
      <c r="Q88" s="623"/>
      <c r="R88" s="623"/>
      <c r="S88" s="623"/>
      <c r="T88" s="623"/>
      <c r="U88" s="624"/>
      <c r="V88" s="625"/>
      <c r="W88" s="623"/>
      <c r="X88" s="624"/>
      <c r="Y88" s="625"/>
      <c r="Z88" s="623"/>
      <c r="AA88" s="624"/>
      <c r="AB88" s="625"/>
      <c r="AC88" s="623"/>
      <c r="AD88" s="623"/>
      <c r="AE88" s="623"/>
      <c r="AF88" s="623"/>
      <c r="AG88" s="623"/>
      <c r="AH88" s="623"/>
      <c r="AI88" s="623"/>
      <c r="AJ88" s="623"/>
      <c r="AK88" s="623"/>
      <c r="AL88" s="623"/>
      <c r="AM88" s="623"/>
      <c r="AN88" s="623"/>
      <c r="AO88" s="623"/>
      <c r="AP88" s="623"/>
      <c r="AQ88" s="623"/>
      <c r="AR88" s="623"/>
      <c r="AS88" s="626"/>
      <c r="BE88"/>
    </row>
    <row r="89" spans="2:57">
      <c r="B89" s="612" t="s">
        <v>36</v>
      </c>
      <c r="C89" s="613"/>
      <c r="D89" s="613"/>
      <c r="E89" s="613"/>
      <c r="F89" s="613"/>
      <c r="G89" s="613"/>
      <c r="H89" s="613"/>
      <c r="I89" s="613"/>
      <c r="J89" s="613"/>
      <c r="K89" s="613"/>
      <c r="L89" s="613"/>
      <c r="M89" s="613"/>
      <c r="N89" s="613"/>
      <c r="O89" s="613"/>
      <c r="P89" s="613"/>
      <c r="Q89" s="613"/>
      <c r="R89" s="613"/>
      <c r="S89" s="613"/>
      <c r="T89" s="613"/>
      <c r="U89" s="613"/>
      <c r="V89" s="613"/>
      <c r="W89" s="613"/>
      <c r="X89" s="613"/>
      <c r="Y89" s="613"/>
      <c r="Z89" s="613"/>
      <c r="AA89" s="613"/>
      <c r="AB89" s="613"/>
      <c r="AC89" s="613"/>
      <c r="AD89" s="613"/>
      <c r="AE89" s="613"/>
      <c r="AF89" s="613"/>
      <c r="AG89" s="613"/>
      <c r="AH89" s="613"/>
      <c r="AI89" s="613"/>
      <c r="AJ89" s="613"/>
      <c r="AK89" s="613"/>
      <c r="AL89" s="613"/>
      <c r="AM89" s="613"/>
      <c r="AN89" s="613"/>
      <c r="AO89" s="613"/>
      <c r="AP89" s="613"/>
      <c r="AQ89" s="613"/>
      <c r="AR89" s="613"/>
      <c r="AS89" s="616"/>
      <c r="BE89"/>
    </row>
    <row r="90" spans="2:57" ht="105" customHeight="1" thickBot="1">
      <c r="B90" s="737">
        <v>44136</v>
      </c>
      <c r="C90" s="673"/>
      <c r="D90" s="673"/>
      <c r="E90" s="673"/>
      <c r="F90" s="673"/>
      <c r="G90" s="673"/>
      <c r="H90" s="673"/>
      <c r="I90" s="673"/>
      <c r="J90" s="673"/>
      <c r="K90" s="673"/>
      <c r="L90" s="673"/>
      <c r="M90" s="673"/>
      <c r="N90" s="673"/>
      <c r="O90" s="673"/>
      <c r="P90" s="673"/>
      <c r="Q90" s="673"/>
      <c r="R90" s="673"/>
      <c r="S90" s="673"/>
      <c r="T90" s="673"/>
      <c r="U90" s="673"/>
      <c r="V90" s="673"/>
      <c r="W90" s="673"/>
      <c r="X90" s="673"/>
      <c r="Y90" s="673"/>
      <c r="Z90" s="673"/>
      <c r="AA90" s="673"/>
      <c r="AB90" s="673"/>
      <c r="AC90" s="673"/>
      <c r="AD90" s="673"/>
      <c r="AE90" s="673"/>
      <c r="AF90" s="673"/>
      <c r="AG90" s="673"/>
      <c r="AH90" s="673"/>
      <c r="AI90" s="673"/>
      <c r="AJ90" s="673"/>
      <c r="AK90" s="673"/>
      <c r="AL90" s="673"/>
      <c r="AM90" s="673"/>
      <c r="AN90" s="673"/>
      <c r="AO90" s="673"/>
      <c r="AP90" s="673"/>
      <c r="AQ90" s="673"/>
      <c r="AR90" s="673"/>
      <c r="AS90" s="674"/>
      <c r="BE90"/>
    </row>
    <row r="91" spans="2:57" ht="22.5" customHeight="1">
      <c r="B91" s="9"/>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c r="AQ91" s="4"/>
      <c r="AR91" s="4"/>
      <c r="AS91" s="14"/>
      <c r="BE91"/>
    </row>
    <row r="92" spans="2:57" ht="46.5" customHeight="1">
      <c r="B92" s="10"/>
      <c r="C92" s="388" t="s">
        <v>44</v>
      </c>
      <c r="D92" s="386"/>
      <c r="E92" s="386"/>
      <c r="F92" s="386"/>
      <c r="G92" s="386"/>
      <c r="H92" s="386"/>
      <c r="I92" s="386"/>
      <c r="J92" s="386"/>
      <c r="K92" s="386"/>
      <c r="L92" s="386"/>
      <c r="M92" s="386"/>
      <c r="N92" s="386"/>
      <c r="O92" s="386"/>
      <c r="P92" s="386"/>
      <c r="Q92" s="386"/>
      <c r="R92" s="386"/>
      <c r="S92" s="386"/>
      <c r="T92" s="386"/>
      <c r="U92" s="386"/>
      <c r="V92" s="386"/>
      <c r="W92" s="387"/>
      <c r="X92" s="406" t="s">
        <v>1706</v>
      </c>
      <c r="Y92" s="407"/>
      <c r="Z92" s="407"/>
      <c r="AA92" s="407"/>
      <c r="AB92" s="407"/>
      <c r="AC92" s="407"/>
      <c r="AD92" s="407"/>
      <c r="AE92" s="407"/>
      <c r="AF92" s="407"/>
      <c r="AG92" s="407"/>
      <c r="AH92" s="407"/>
      <c r="AI92" s="407"/>
      <c r="AJ92" s="407"/>
      <c r="AK92" s="407"/>
      <c r="AL92" s="407"/>
      <c r="AM92" s="407"/>
      <c r="AN92" s="407"/>
      <c r="AO92" s="407"/>
      <c r="AP92" s="407"/>
      <c r="AQ92" s="407"/>
      <c r="AR92" s="408"/>
      <c r="AS92" s="8"/>
      <c r="BE92"/>
    </row>
    <row r="93" spans="2:57" ht="46.5" customHeight="1">
      <c r="B93" s="10"/>
      <c r="C93" s="473" t="s">
        <v>40</v>
      </c>
      <c r="D93" s="438"/>
      <c r="E93" s="438"/>
      <c r="F93" s="438"/>
      <c r="G93" s="438"/>
      <c r="H93" s="438"/>
      <c r="I93" s="449"/>
      <c r="J93" s="473" t="s">
        <v>41</v>
      </c>
      <c r="K93" s="438"/>
      <c r="L93" s="438"/>
      <c r="M93" s="438"/>
      <c r="N93" s="438"/>
      <c r="O93" s="438"/>
      <c r="P93" s="449"/>
      <c r="Q93" s="473" t="s">
        <v>42</v>
      </c>
      <c r="R93" s="438"/>
      <c r="S93" s="438"/>
      <c r="T93" s="438"/>
      <c r="U93" s="438"/>
      <c r="V93" s="438"/>
      <c r="W93" s="449"/>
      <c r="X93" s="473" t="s">
        <v>40</v>
      </c>
      <c r="Y93" s="438"/>
      <c r="Z93" s="438"/>
      <c r="AA93" s="438"/>
      <c r="AB93" s="438"/>
      <c r="AC93" s="438"/>
      <c r="AD93" s="449"/>
      <c r="AE93" s="473" t="s">
        <v>41</v>
      </c>
      <c r="AF93" s="438"/>
      <c r="AG93" s="438"/>
      <c r="AH93" s="438"/>
      <c r="AI93" s="438"/>
      <c r="AJ93" s="438"/>
      <c r="AK93" s="449"/>
      <c r="AL93" s="473" t="s">
        <v>42</v>
      </c>
      <c r="AM93" s="438"/>
      <c r="AN93" s="438"/>
      <c r="AO93" s="438"/>
      <c r="AP93" s="438"/>
      <c r="AQ93" s="438"/>
      <c r="AR93" s="449"/>
      <c r="AS93" s="11"/>
      <c r="BE93"/>
    </row>
    <row r="94" spans="2:57" ht="46.5" customHeight="1">
      <c r="B94" s="10"/>
      <c r="C94" s="517" t="str">
        <f>'Lot Register'!$U$13</f>
        <v>Jan van Wyk</v>
      </c>
      <c r="D94" s="518"/>
      <c r="E94" s="518"/>
      <c r="F94" s="518"/>
      <c r="G94" s="518"/>
      <c r="H94" s="518"/>
      <c r="I94" s="519"/>
      <c r="J94" s="517"/>
      <c r="K94" s="518"/>
      <c r="L94" s="518"/>
      <c r="M94" s="518"/>
      <c r="N94" s="518"/>
      <c r="O94" s="518"/>
      <c r="P94" s="519"/>
      <c r="Q94" s="520"/>
      <c r="R94" s="521"/>
      <c r="S94" s="521"/>
      <c r="T94" s="521"/>
      <c r="U94" s="521"/>
      <c r="V94" s="521"/>
      <c r="W94" s="522"/>
      <c r="X94" s="517" t="str">
        <f>'Lot Register'!$U$12</f>
        <v>TBA</v>
      </c>
      <c r="Y94" s="518"/>
      <c r="Z94" s="518"/>
      <c r="AA94" s="518"/>
      <c r="AB94" s="518"/>
      <c r="AC94" s="518"/>
      <c r="AD94" s="519"/>
      <c r="AE94" s="517"/>
      <c r="AF94" s="518"/>
      <c r="AG94" s="518"/>
      <c r="AH94" s="518"/>
      <c r="AI94" s="518"/>
      <c r="AJ94" s="518"/>
      <c r="AK94" s="519"/>
      <c r="AL94" s="520"/>
      <c r="AM94" s="521"/>
      <c r="AN94" s="521"/>
      <c r="AO94" s="521"/>
      <c r="AP94" s="521"/>
      <c r="AQ94" s="521"/>
      <c r="AR94" s="522"/>
      <c r="AS94" s="8"/>
      <c r="BE94"/>
    </row>
    <row r="95" spans="2:57" ht="22.5" customHeight="1" thickBot="1">
      <c r="B95" s="12"/>
      <c r="C95" s="13"/>
      <c r="D95" s="13"/>
      <c r="E95" s="13"/>
      <c r="F95" s="13"/>
      <c r="G95" s="13"/>
      <c r="H95" s="13"/>
      <c r="I95" s="13"/>
      <c r="J95" s="13"/>
      <c r="K95" s="13"/>
      <c r="L95" s="13"/>
      <c r="M95" s="13"/>
      <c r="N95" s="13"/>
      <c r="O95" s="13"/>
      <c r="P95" s="13"/>
      <c r="Q95" s="13"/>
      <c r="R95" s="13"/>
      <c r="S95" s="13"/>
      <c r="T95" s="13"/>
      <c r="U95" s="13"/>
      <c r="V95" s="13"/>
      <c r="W95" s="13"/>
      <c r="X95" s="13"/>
      <c r="Y95" s="13"/>
      <c r="Z95" s="13"/>
      <c r="AA95" s="13"/>
      <c r="AB95" s="13"/>
      <c r="AC95" s="13"/>
      <c r="AD95" s="13"/>
      <c r="AE95" s="13"/>
      <c r="AF95" s="13"/>
      <c r="AG95" s="13"/>
      <c r="AH95" s="13"/>
      <c r="AI95" s="13"/>
      <c r="AJ95" s="13"/>
      <c r="AK95" s="13"/>
      <c r="AL95" s="13"/>
      <c r="AM95" s="13"/>
      <c r="AN95" s="13"/>
      <c r="AO95" s="13"/>
      <c r="AP95" s="13"/>
      <c r="AQ95" s="13"/>
      <c r="AR95" s="13"/>
      <c r="AS95" s="15"/>
      <c r="BE95"/>
    </row>
    <row r="96" spans="2:57">
      <c r="C96" s="5"/>
      <c r="D96" s="5"/>
      <c r="E96" s="5"/>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BE96"/>
    </row>
    <row r="97" spans="3:57">
      <c r="C97" s="5"/>
      <c r="D97" s="5"/>
      <c r="E97" s="5"/>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BE97"/>
    </row>
    <row r="98" spans="3:57">
      <c r="BE98"/>
    </row>
    <row r="99" spans="3:57">
      <c r="BE99"/>
    </row>
    <row r="100" spans="3:57">
      <c r="C100" s="7"/>
      <c r="BE100"/>
    </row>
    <row r="101" spans="3:57">
      <c r="C101" s="7"/>
      <c r="BE101"/>
    </row>
    <row r="102" spans="3:57">
      <c r="C102" s="7"/>
      <c r="BE102"/>
    </row>
    <row r="103" spans="3:57">
      <c r="C103" s="7"/>
      <c r="BE103"/>
    </row>
    <row r="104" spans="3:57">
      <c r="BE104"/>
    </row>
    <row r="105" spans="3:57">
      <c r="BE105"/>
    </row>
    <row r="106" spans="3:57">
      <c r="BE106"/>
    </row>
    <row r="107" spans="3:57">
      <c r="BE107"/>
    </row>
    <row r="108" spans="3:57">
      <c r="BE108"/>
    </row>
  </sheetData>
  <sheetProtection selectLockedCells="1" autoFilter="0"/>
  <mergeCells count="484">
    <mergeCell ref="AS18:AS19"/>
    <mergeCell ref="Y19:AB19"/>
    <mergeCell ref="B16:C17"/>
    <mergeCell ref="D16:P17"/>
    <mergeCell ref="Q16:X17"/>
    <mergeCell ref="Y16:AB16"/>
    <mergeCell ref="AC16:AJ17"/>
    <mergeCell ref="AK16:AN17"/>
    <mergeCell ref="AO16:AP17"/>
    <mergeCell ref="AQ16:AQ17"/>
    <mergeCell ref="AR16:AR17"/>
    <mergeCell ref="AS16:AS17"/>
    <mergeCell ref="Y17:AB17"/>
    <mergeCell ref="B18:C19"/>
    <mergeCell ref="D18:P19"/>
    <mergeCell ref="Q18:X19"/>
    <mergeCell ref="Y18:AB18"/>
    <mergeCell ref="AC18:AJ19"/>
    <mergeCell ref="AK18:AN19"/>
    <mergeCell ref="AO18:AP19"/>
    <mergeCell ref="AQ18:AQ19"/>
    <mergeCell ref="AR18:AR19"/>
    <mergeCell ref="AS20:AS21"/>
    <mergeCell ref="Y21:AB21"/>
    <mergeCell ref="B20:C21"/>
    <mergeCell ref="D20:P21"/>
    <mergeCell ref="Q20:X21"/>
    <mergeCell ref="Y20:AB20"/>
    <mergeCell ref="AC20:AJ21"/>
    <mergeCell ref="AK20:AN21"/>
    <mergeCell ref="AO20:AP21"/>
    <mergeCell ref="AQ20:AQ21"/>
    <mergeCell ref="AR20:AR21"/>
    <mergeCell ref="AQ12:AS13"/>
    <mergeCell ref="Y13:AB13"/>
    <mergeCell ref="AK13:AN13"/>
    <mergeCell ref="AJ4:AS4"/>
    <mergeCell ref="AJ5:AS5"/>
    <mergeCell ref="AJ6:AS6"/>
    <mergeCell ref="AJ7:AS7"/>
    <mergeCell ref="AF10:AI10"/>
    <mergeCell ref="AF11:AI11"/>
    <mergeCell ref="J4:Z5"/>
    <mergeCell ref="AA4:AE4"/>
    <mergeCell ref="AF4:AI4"/>
    <mergeCell ref="AF9:AI9"/>
    <mergeCell ref="AA5:AE5"/>
    <mergeCell ref="AF5:AI5"/>
    <mergeCell ref="J6:L7"/>
    <mergeCell ref="M6:P9"/>
    <mergeCell ref="Q6:AE9"/>
    <mergeCell ref="AF6:AI6"/>
    <mergeCell ref="AF7:AI7"/>
    <mergeCell ref="J8:J9"/>
    <mergeCell ref="K8:K9"/>
    <mergeCell ref="L8:L9"/>
    <mergeCell ref="AF8:AI8"/>
    <mergeCell ref="B12:C13"/>
    <mergeCell ref="D12:P13"/>
    <mergeCell ref="Q12:X13"/>
    <mergeCell ref="Y12:AB12"/>
    <mergeCell ref="AC12:AN12"/>
    <mergeCell ref="AO12:AP13"/>
    <mergeCell ref="AC13:AJ13"/>
    <mergeCell ref="AC14:AJ15"/>
    <mergeCell ref="B10:I11"/>
    <mergeCell ref="J10:P11"/>
    <mergeCell ref="Q10:T11"/>
    <mergeCell ref="U10:W11"/>
    <mergeCell ref="X10:Z11"/>
    <mergeCell ref="AA10:AB11"/>
    <mergeCell ref="AC10:AC11"/>
    <mergeCell ref="AD10:AE11"/>
    <mergeCell ref="AK24:AN25"/>
    <mergeCell ref="AO24:AP25"/>
    <mergeCell ref="AQ24:AQ25"/>
    <mergeCell ref="AR24:AR25"/>
    <mergeCell ref="AS24:AS25"/>
    <mergeCell ref="B24:C25"/>
    <mergeCell ref="AK14:AN15"/>
    <mergeCell ref="AO14:AP15"/>
    <mergeCell ref="AQ14:AQ15"/>
    <mergeCell ref="AR14:AR15"/>
    <mergeCell ref="AS14:AS15"/>
    <mergeCell ref="AC24:AJ25"/>
    <mergeCell ref="B14:C15"/>
    <mergeCell ref="B22:C23"/>
    <mergeCell ref="D22:P23"/>
    <mergeCell ref="Q22:X23"/>
    <mergeCell ref="Y22:AB22"/>
    <mergeCell ref="Y23:AB23"/>
    <mergeCell ref="AC22:AJ23"/>
    <mergeCell ref="AK22:AN23"/>
    <mergeCell ref="AO22:AP23"/>
    <mergeCell ref="AQ22:AQ23"/>
    <mergeCell ref="AR22:AR23"/>
    <mergeCell ref="AS22:AS23"/>
    <mergeCell ref="AK28:AN29"/>
    <mergeCell ref="AO28:AP29"/>
    <mergeCell ref="AQ28:AQ29"/>
    <mergeCell ref="AR28:AR29"/>
    <mergeCell ref="AS28:AS29"/>
    <mergeCell ref="B28:C29"/>
    <mergeCell ref="AK26:AN27"/>
    <mergeCell ref="AO26:AP27"/>
    <mergeCell ref="AQ26:AQ27"/>
    <mergeCell ref="AR26:AR27"/>
    <mergeCell ref="AS26:AS27"/>
    <mergeCell ref="B26:C27"/>
    <mergeCell ref="Y29:AB29"/>
    <mergeCell ref="Y28:AB28"/>
    <mergeCell ref="Q28:X29"/>
    <mergeCell ref="D28:P29"/>
    <mergeCell ref="AC26:AJ27"/>
    <mergeCell ref="AC28:AJ29"/>
    <mergeCell ref="AK32:AN33"/>
    <mergeCell ref="AO32:AP33"/>
    <mergeCell ref="AQ32:AQ33"/>
    <mergeCell ref="AR32:AR33"/>
    <mergeCell ref="AS32:AS33"/>
    <mergeCell ref="B32:C33"/>
    <mergeCell ref="AK30:AN31"/>
    <mergeCell ref="AO30:AP31"/>
    <mergeCell ref="AQ30:AQ31"/>
    <mergeCell ref="AR30:AR31"/>
    <mergeCell ref="AS30:AS31"/>
    <mergeCell ref="B30:C31"/>
    <mergeCell ref="AC30:AJ31"/>
    <mergeCell ref="AC32:AJ33"/>
    <mergeCell ref="AK36:AN37"/>
    <mergeCell ref="AO36:AP37"/>
    <mergeCell ref="AQ36:AQ37"/>
    <mergeCell ref="AR36:AR37"/>
    <mergeCell ref="AS36:AS37"/>
    <mergeCell ref="B36:C37"/>
    <mergeCell ref="AK34:AN35"/>
    <mergeCell ref="AO34:AP35"/>
    <mergeCell ref="AQ34:AQ35"/>
    <mergeCell ref="AR34:AR35"/>
    <mergeCell ref="AS34:AS35"/>
    <mergeCell ref="B34:C35"/>
    <mergeCell ref="AC34:AJ35"/>
    <mergeCell ref="AC36:AJ37"/>
    <mergeCell ref="AK38:AN39"/>
    <mergeCell ref="AO38:AP39"/>
    <mergeCell ref="AQ38:AQ39"/>
    <mergeCell ref="AR38:AR39"/>
    <mergeCell ref="AS38:AS39"/>
    <mergeCell ref="Y39:AB39"/>
    <mergeCell ref="B38:C39"/>
    <mergeCell ref="D38:P39"/>
    <mergeCell ref="Q38:X39"/>
    <mergeCell ref="Y38:AB38"/>
    <mergeCell ref="AC38:AJ39"/>
    <mergeCell ref="AK40:AN41"/>
    <mergeCell ref="AO40:AP41"/>
    <mergeCell ref="AQ40:AQ41"/>
    <mergeCell ref="AR40:AR41"/>
    <mergeCell ref="AS40:AS41"/>
    <mergeCell ref="Y41:AB41"/>
    <mergeCell ref="B40:C41"/>
    <mergeCell ref="D40:P41"/>
    <mergeCell ref="Q40:X41"/>
    <mergeCell ref="Y40:AB40"/>
    <mergeCell ref="AC40:AJ41"/>
    <mergeCell ref="AK42:AN43"/>
    <mergeCell ref="AO42:AP43"/>
    <mergeCell ref="AQ42:AQ43"/>
    <mergeCell ref="AR42:AR43"/>
    <mergeCell ref="AS42:AS43"/>
    <mergeCell ref="Y43:AB43"/>
    <mergeCell ref="B42:C43"/>
    <mergeCell ref="D42:P43"/>
    <mergeCell ref="Q42:X43"/>
    <mergeCell ref="Y42:AB42"/>
    <mergeCell ref="AC42:AJ43"/>
    <mergeCell ref="AK44:AN45"/>
    <mergeCell ref="AO44:AP45"/>
    <mergeCell ref="AQ44:AQ45"/>
    <mergeCell ref="AR44:AR45"/>
    <mergeCell ref="AS44:AS45"/>
    <mergeCell ref="Y45:AB45"/>
    <mergeCell ref="B44:C45"/>
    <mergeCell ref="D44:P45"/>
    <mergeCell ref="Q44:X45"/>
    <mergeCell ref="Y44:AB44"/>
    <mergeCell ref="AC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AK74:AN75"/>
    <mergeCell ref="AO74:AP75"/>
    <mergeCell ref="AQ74:AQ75"/>
    <mergeCell ref="AR74:AR75"/>
    <mergeCell ref="AS74:AS75"/>
    <mergeCell ref="Y75:AB75"/>
    <mergeCell ref="B74:C75"/>
    <mergeCell ref="D74:P75"/>
    <mergeCell ref="Q74:X75"/>
    <mergeCell ref="Y74:AB74"/>
    <mergeCell ref="AC74:AF75"/>
    <mergeCell ref="AG74:AJ75"/>
    <mergeCell ref="B80:C81"/>
    <mergeCell ref="D80:P81"/>
    <mergeCell ref="Q80:X81"/>
    <mergeCell ref="Y80:AB80"/>
    <mergeCell ref="AC80:AF81"/>
    <mergeCell ref="AG80:AJ81"/>
    <mergeCell ref="D14:P15"/>
    <mergeCell ref="Q14:X15"/>
    <mergeCell ref="Y14:AB14"/>
    <mergeCell ref="D24:P25"/>
    <mergeCell ref="Q24:X25"/>
    <mergeCell ref="Y24:AB24"/>
    <mergeCell ref="Y25:AB25"/>
    <mergeCell ref="Y15:AB15"/>
    <mergeCell ref="Y79:AB79"/>
    <mergeCell ref="B78:C79"/>
    <mergeCell ref="D78:P79"/>
    <mergeCell ref="Q78:X79"/>
    <mergeCell ref="Y78:AB78"/>
    <mergeCell ref="AC78:AF79"/>
    <mergeCell ref="AG78:AJ79"/>
    <mergeCell ref="Y77:AB77"/>
    <mergeCell ref="B76:C77"/>
    <mergeCell ref="D76:P77"/>
    <mergeCell ref="AK80:AN81"/>
    <mergeCell ref="AO80:AP81"/>
    <mergeCell ref="AQ80:AQ81"/>
    <mergeCell ref="AR80:AR81"/>
    <mergeCell ref="AS80:AS81"/>
    <mergeCell ref="Y81:AB81"/>
    <mergeCell ref="Y27:AB27"/>
    <mergeCell ref="D26:P27"/>
    <mergeCell ref="Q26:X27"/>
    <mergeCell ref="Y26:AB26"/>
    <mergeCell ref="AK78:AN79"/>
    <mergeCell ref="AO78:AP79"/>
    <mergeCell ref="AQ78:AQ79"/>
    <mergeCell ref="AR78:AR79"/>
    <mergeCell ref="AS78:AS79"/>
    <mergeCell ref="AK76:AN77"/>
    <mergeCell ref="AO76:AP77"/>
    <mergeCell ref="AQ76:AQ77"/>
    <mergeCell ref="AR76:AR77"/>
    <mergeCell ref="AS76:AS77"/>
    <mergeCell ref="Q76:X77"/>
    <mergeCell ref="Y76:AB76"/>
    <mergeCell ref="AC76:AF77"/>
    <mergeCell ref="AG76:AJ77"/>
    <mergeCell ref="B82:E82"/>
    <mergeCell ref="F82:U82"/>
    <mergeCell ref="V82:X82"/>
    <mergeCell ref="Y82:AA82"/>
    <mergeCell ref="AB82:AS82"/>
    <mergeCell ref="B83:E83"/>
    <mergeCell ref="F83:U83"/>
    <mergeCell ref="V83:X83"/>
    <mergeCell ref="Y83:AA83"/>
    <mergeCell ref="AB83:AS83"/>
    <mergeCell ref="B84:E84"/>
    <mergeCell ref="F84:U84"/>
    <mergeCell ref="V84:X84"/>
    <mergeCell ref="Y84:AA84"/>
    <mergeCell ref="AB84:AS84"/>
    <mergeCell ref="B85:E85"/>
    <mergeCell ref="F85:U85"/>
    <mergeCell ref="V85:X85"/>
    <mergeCell ref="Y85:AA85"/>
    <mergeCell ref="AB85:AS85"/>
    <mergeCell ref="B88:E88"/>
    <mergeCell ref="F88:U88"/>
    <mergeCell ref="V88:X88"/>
    <mergeCell ref="Y88:AA88"/>
    <mergeCell ref="AB88:AS88"/>
    <mergeCell ref="B89:AS89"/>
    <mergeCell ref="B86:E86"/>
    <mergeCell ref="F86:U86"/>
    <mergeCell ref="V86:X86"/>
    <mergeCell ref="Y86:AA86"/>
    <mergeCell ref="AB86:AS86"/>
    <mergeCell ref="B87:E87"/>
    <mergeCell ref="F87:U87"/>
    <mergeCell ref="V87:X87"/>
    <mergeCell ref="Y87:AA87"/>
    <mergeCell ref="AB87:AS87"/>
    <mergeCell ref="B90:AS90"/>
    <mergeCell ref="C92:W92"/>
    <mergeCell ref="X92:AR92"/>
    <mergeCell ref="C93:I93"/>
    <mergeCell ref="J93:P93"/>
    <mergeCell ref="Q93:W93"/>
    <mergeCell ref="X93:AD93"/>
    <mergeCell ref="AE93:AK93"/>
    <mergeCell ref="AL93:AR93"/>
    <mergeCell ref="C94:I94"/>
    <mergeCell ref="J94:P94"/>
    <mergeCell ref="Q94:W94"/>
    <mergeCell ref="X94:AD94"/>
    <mergeCell ref="AE94:AK94"/>
    <mergeCell ref="AL94:AR94"/>
    <mergeCell ref="AJ8:AM11"/>
    <mergeCell ref="AN8:AS11"/>
    <mergeCell ref="Y37:AB37"/>
    <mergeCell ref="D36:P37"/>
    <mergeCell ref="Q36:X37"/>
    <mergeCell ref="Y36:AB36"/>
    <mergeCell ref="Y35:AB35"/>
    <mergeCell ref="D34:P35"/>
    <mergeCell ref="Q34:X35"/>
    <mergeCell ref="Y34:AB34"/>
    <mergeCell ref="Y33:AB33"/>
    <mergeCell ref="D32:P33"/>
    <mergeCell ref="Q32:X33"/>
    <mergeCell ref="Y32:AB32"/>
    <mergeCell ref="Y31:AB31"/>
    <mergeCell ref="D30:P31"/>
    <mergeCell ref="Q30:X31"/>
    <mergeCell ref="Y30:AB30"/>
  </mergeCells>
  <conditionalFormatting sqref="AF11">
    <cfRule type="expression" dxfId="1286" priority="17">
      <formula>$V11="y"</formula>
    </cfRule>
    <cfRule type="expression" dxfId="1285" priority="18">
      <formula>$T11="y"</formula>
    </cfRule>
  </conditionalFormatting>
  <conditionalFormatting sqref="AF7">
    <cfRule type="expression" dxfId="1284" priority="21">
      <formula>$V7="y"</formula>
    </cfRule>
    <cfRule type="expression" dxfId="1283" priority="22">
      <formula>$T7="y"</formula>
    </cfRule>
  </conditionalFormatting>
  <conditionalFormatting sqref="AF9">
    <cfRule type="expression" dxfId="1282" priority="19">
      <formula>$V9="y"</formula>
    </cfRule>
    <cfRule type="expression" dxfId="1281" priority="20">
      <formula>$T9="y"</formula>
    </cfRule>
  </conditionalFormatting>
  <conditionalFormatting sqref="Y44:AB81 Y24:AB37">
    <cfRule type="expression" dxfId="1280" priority="16">
      <formula>OR(ISNUMBER(SEARCH("Hold Point",Y24)),ISNUMBER(SEARCH("Witness Point",Y24)))</formula>
    </cfRule>
  </conditionalFormatting>
  <conditionalFormatting sqref="AK14:AN15 AK24:AN81 AK22">
    <cfRule type="expression" dxfId="1279" priority="15">
      <formula>OR(Y14="Check Item",Y14="Milestone")</formula>
    </cfRule>
  </conditionalFormatting>
  <conditionalFormatting sqref="Y38:AB38">
    <cfRule type="expression" dxfId="1278" priority="14">
      <formula>OR(ISNUMBER(SEARCH("Hold Point",Y38)),ISNUMBER(SEARCH("Witness Point",Y38)))</formula>
    </cfRule>
  </conditionalFormatting>
  <conditionalFormatting sqref="Y39:AB39">
    <cfRule type="expression" dxfId="1277" priority="13">
      <formula>OR(ISNUMBER(SEARCH("Hold Point",Y39)),ISNUMBER(SEARCH("Witness Point",Y39)))</formula>
    </cfRule>
  </conditionalFormatting>
  <conditionalFormatting sqref="Y42:AB43">
    <cfRule type="expression" dxfId="1276" priority="12">
      <formula>OR(ISNUMBER(SEARCH("Hold Point",Y42)),ISNUMBER(SEARCH("Witness Point",Y42)))</formula>
    </cfRule>
  </conditionalFormatting>
  <conditionalFormatting sqref="Y40:AB41">
    <cfRule type="expression" dxfId="1275" priority="11">
      <formula>OR(ISNUMBER(SEARCH("Hold Point",Y40)),ISNUMBER(SEARCH("Witness Point",Y40)))</formula>
    </cfRule>
  </conditionalFormatting>
  <conditionalFormatting sqref="Y22:AB23">
    <cfRule type="expression" dxfId="1274" priority="10">
      <formula>OR(ISNUMBER(SEARCH("Hold Point",Y22)),ISNUMBER(SEARCH("Witness Point",Y22)))</formula>
    </cfRule>
  </conditionalFormatting>
  <conditionalFormatting sqref="AK20">
    <cfRule type="expression" dxfId="1273" priority="9">
      <formula>OR(Y20="Check Item",Y20="Milestone")</formula>
    </cfRule>
  </conditionalFormatting>
  <conditionalFormatting sqref="Y20:AB21">
    <cfRule type="expression" dxfId="1272" priority="7">
      <formula>OR(ISNUMBER(SEARCH("Hold Point",Y20)),ISNUMBER(SEARCH("Witness Point",Y20)))</formula>
    </cfRule>
  </conditionalFormatting>
  <conditionalFormatting sqref="Y14:AB15">
    <cfRule type="expression" dxfId="1271" priority="6">
      <formula>OR(ISNUMBER(SEARCH("Hold Point",Y14)),ISNUMBER(SEARCH("Witness Point",Y14)))</formula>
    </cfRule>
  </conditionalFormatting>
  <conditionalFormatting sqref="AK18:AN19">
    <cfRule type="expression" dxfId="1270" priority="5">
      <formula>OR(Y18="Check Item",Y18="Milestone")</formula>
    </cfRule>
  </conditionalFormatting>
  <conditionalFormatting sqref="Y18:AB19">
    <cfRule type="expression" dxfId="1269" priority="4">
      <formula>OR(ISNUMBER(SEARCH("Hold Point",Y18)),ISNUMBER(SEARCH("Witness Point",Y18)))</formula>
    </cfRule>
  </conditionalFormatting>
  <conditionalFormatting sqref="AK16:AN17">
    <cfRule type="expression" dxfId="1268" priority="3">
      <formula>OR(Y16="Check Item",Y16="Milestone")</formula>
    </cfRule>
  </conditionalFormatting>
  <conditionalFormatting sqref="Y16:AB16">
    <cfRule type="expression" dxfId="1267" priority="2">
      <formula>OR(ISNUMBER(SEARCH("Hold Point",Y16)),ISNUMBER(SEARCH("Witness Point",Y16)))</formula>
    </cfRule>
  </conditionalFormatting>
  <conditionalFormatting sqref="Y17:AB17">
    <cfRule type="expression" dxfId="1266" priority="1">
      <formula>OR(ISNUMBER(SEARCH("Hold Point",Y17)),ISNUMBER(SEARCH("Witness Point",Y17)))</formula>
    </cfRule>
  </conditionalFormatting>
  <pageMargins left="0.62992125984251968" right="0.23622047244094488" top="0.82677165354330706" bottom="0.23622047244094488" header="0.31496062992125984" footer="0.31496062992125984"/>
  <pageSetup paperSize="9" scale="56" fitToHeight="0" orientation="portrait" horizontalDpi="300" verticalDpi="300"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3">
    <pageSetUpPr fitToPage="1"/>
  </sheetPr>
  <dimension ref="A1:BR100"/>
  <sheetViews>
    <sheetView topLeftCell="A3" zoomScale="85" zoomScaleNormal="85" workbookViewId="0">
      <selection activeCell="Q28" sqref="Q28:X29"/>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Embankment</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Embankment</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633" t="s">
        <v>1939</v>
      </c>
      <c r="AK4" s="634"/>
      <c r="AL4" s="634"/>
      <c r="AM4" s="634"/>
      <c r="AN4" s="634"/>
      <c r="AO4" s="634"/>
      <c r="AP4" s="634"/>
      <c r="AQ4" s="634"/>
      <c r="AR4" s="634"/>
      <c r="AS4" s="635"/>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str">
        <f>'Lot Register'!$M$13</f>
        <v>CN22189</v>
      </c>
      <c r="AG5" s="460"/>
      <c r="AH5" s="460"/>
      <c r="AI5" s="461"/>
      <c r="AJ5" s="636" t="s">
        <v>1704</v>
      </c>
      <c r="AK5" s="637"/>
      <c r="AL5" s="637"/>
      <c r="AM5" s="637"/>
      <c r="AN5" s="637"/>
      <c r="AO5" s="637"/>
      <c r="AP5" s="637"/>
      <c r="AQ5" s="637"/>
      <c r="AR5" s="637"/>
      <c r="AS5" s="638"/>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636" t="s">
        <v>2095</v>
      </c>
      <c r="AK6" s="637"/>
      <c r="AL6" s="637"/>
      <c r="AM6" s="637"/>
      <c r="AN6" s="637"/>
      <c r="AO6" s="637"/>
      <c r="AP6" s="637"/>
      <c r="AQ6" s="637"/>
      <c r="AR6" s="637"/>
      <c r="AS6" s="638"/>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Register'!$J$2), "", 'Lot Register'!$J$2)</f>
        <v>45343</v>
      </c>
      <c r="AG7" s="469"/>
      <c r="AH7" s="469"/>
      <c r="AI7" s="470"/>
      <c r="AJ7" s="636" t="s">
        <v>2096</v>
      </c>
      <c r="AK7" s="637"/>
      <c r="AL7" s="637"/>
      <c r="AM7" s="637"/>
      <c r="AN7" s="637"/>
      <c r="AO7" s="637"/>
      <c r="AP7" s="637"/>
      <c r="AQ7" s="637"/>
      <c r="AR7" s="637"/>
      <c r="AS7" s="638"/>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v>4.08</v>
      </c>
      <c r="AK8" s="574"/>
      <c r="AL8" s="574"/>
      <c r="AM8" s="574"/>
      <c r="AN8" s="534" t="s">
        <v>268</v>
      </c>
      <c r="AO8" s="534"/>
      <c r="AP8" s="534"/>
      <c r="AQ8" s="534"/>
      <c r="AR8" s="534"/>
      <c r="AS8" s="565"/>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Register'!$K$2), "", 'Lot Register'!$K$2)</f>
        <v>45343</v>
      </c>
      <c r="AG9" s="469"/>
      <c r="AH9" s="469"/>
      <c r="AI9" s="470"/>
      <c r="AJ9" s="573"/>
      <c r="AK9" s="574"/>
      <c r="AL9" s="574"/>
      <c r="AM9" s="574"/>
      <c r="AN9" s="534"/>
      <c r="AO9" s="534"/>
      <c r="AP9" s="534"/>
      <c r="AQ9" s="534"/>
      <c r="AR9" s="534"/>
      <c r="AS9" s="565"/>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f>IF(ISBLANK('Lot Register'!$I$2), "", 'Lot Register'!$I$2)</f>
        <v>0</v>
      </c>
      <c r="AE10" s="449"/>
      <c r="AF10" s="451" t="s">
        <v>30</v>
      </c>
      <c r="AG10" s="451"/>
      <c r="AH10" s="451"/>
      <c r="AI10" s="452"/>
      <c r="AJ10" s="573"/>
      <c r="AK10" s="574"/>
      <c r="AL10" s="574"/>
      <c r="AM10" s="574"/>
      <c r="AN10" s="534"/>
      <c r="AO10" s="534"/>
      <c r="AP10" s="534"/>
      <c r="AQ10" s="534"/>
      <c r="AR10" s="534"/>
      <c r="AS10" s="565"/>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Register'!$L$2), "", 'Lot Register'!$L$2)</f>
        <v>45343</v>
      </c>
      <c r="AG11" s="496"/>
      <c r="AH11" s="496"/>
      <c r="AI11" s="497"/>
      <c r="AJ11" s="575"/>
      <c r="AK11" s="576"/>
      <c r="AL11" s="576"/>
      <c r="AM11" s="576"/>
      <c r="AN11" s="741"/>
      <c r="AO11" s="741"/>
      <c r="AP11" s="741"/>
      <c r="AQ11" s="741"/>
      <c r="AR11" s="741"/>
      <c r="AS11" s="742"/>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c r="AH13" s="439"/>
      <c r="AI13" s="439"/>
      <c r="AJ13" s="439"/>
      <c r="AK13" s="439" t="s">
        <v>27</v>
      </c>
      <c r="AL13" s="439"/>
      <c r="AM13" s="439"/>
      <c r="AN13" s="439"/>
      <c r="AO13" s="571"/>
      <c r="AP13" s="571"/>
      <c r="AQ13" s="571"/>
      <c r="AR13" s="571"/>
      <c r="AS13" s="572"/>
      <c r="BE13"/>
    </row>
    <row r="14" spans="1:70">
      <c r="B14" s="553">
        <v>1</v>
      </c>
      <c r="C14" s="549"/>
      <c r="D14" s="507" t="s">
        <v>269</v>
      </c>
      <c r="E14" s="508"/>
      <c r="F14" s="508"/>
      <c r="G14" s="508"/>
      <c r="H14" s="508"/>
      <c r="I14" s="508"/>
      <c r="J14" s="508"/>
      <c r="K14" s="508"/>
      <c r="L14" s="508"/>
      <c r="M14" s="508"/>
      <c r="N14" s="508"/>
      <c r="O14" s="508"/>
      <c r="P14" s="509"/>
      <c r="Q14" s="597" t="s">
        <v>282</v>
      </c>
      <c r="R14" s="598"/>
      <c r="S14" s="598"/>
      <c r="T14" s="598"/>
      <c r="U14" s="598"/>
      <c r="V14" s="598"/>
      <c r="W14" s="598"/>
      <c r="X14" s="599"/>
      <c r="Y14" s="507" t="s">
        <v>24</v>
      </c>
      <c r="Z14" s="508"/>
      <c r="AA14" s="508"/>
      <c r="AB14" s="509"/>
      <c r="AC14" s="406"/>
      <c r="AD14" s="407"/>
      <c r="AE14" s="407"/>
      <c r="AF14" s="407"/>
      <c r="AG14" s="407"/>
      <c r="AH14" s="407"/>
      <c r="AI14" s="407"/>
      <c r="AJ14" s="408"/>
      <c r="AK14" s="507"/>
      <c r="AL14" s="508"/>
      <c r="AM14" s="508"/>
      <c r="AN14" s="509"/>
      <c r="AO14" s="475"/>
      <c r="AP14" s="593"/>
      <c r="AQ14" s="594"/>
      <c r="AR14" s="595"/>
      <c r="AS14" s="596"/>
      <c r="BE14"/>
    </row>
    <row r="15" spans="1:70" ht="110.25" customHeight="1">
      <c r="B15" s="592"/>
      <c r="C15" s="532"/>
      <c r="D15" s="412"/>
      <c r="E15" s="413"/>
      <c r="F15" s="413"/>
      <c r="G15" s="413"/>
      <c r="H15" s="413"/>
      <c r="I15" s="413"/>
      <c r="J15" s="413"/>
      <c r="K15" s="413"/>
      <c r="L15" s="413"/>
      <c r="M15" s="413"/>
      <c r="N15" s="413"/>
      <c r="O15" s="413"/>
      <c r="P15" s="414"/>
      <c r="Q15" s="600"/>
      <c r="R15" s="601"/>
      <c r="S15" s="601"/>
      <c r="T15" s="601"/>
      <c r="U15" s="601"/>
      <c r="V15" s="601"/>
      <c r="W15" s="601"/>
      <c r="X15" s="602"/>
      <c r="Y15" s="412" t="s">
        <v>281</v>
      </c>
      <c r="Z15" s="413"/>
      <c r="AA15" s="413"/>
      <c r="AB15" s="414"/>
      <c r="AC15" s="412"/>
      <c r="AD15" s="413"/>
      <c r="AE15" s="413"/>
      <c r="AF15" s="413"/>
      <c r="AG15" s="413"/>
      <c r="AH15" s="413"/>
      <c r="AI15" s="413"/>
      <c r="AJ15" s="414"/>
      <c r="AK15" s="412"/>
      <c r="AL15" s="413"/>
      <c r="AM15" s="413"/>
      <c r="AN15" s="414"/>
      <c r="AO15" s="545"/>
      <c r="AP15" s="556"/>
      <c r="AQ15" s="587"/>
      <c r="AR15" s="589"/>
      <c r="AS15" s="591"/>
      <c r="BE15"/>
    </row>
    <row r="16" spans="1:70">
      <c r="B16" s="592">
        <v>2</v>
      </c>
      <c r="C16" s="532"/>
      <c r="D16" s="406" t="s">
        <v>276</v>
      </c>
      <c r="E16" s="407"/>
      <c r="F16" s="407"/>
      <c r="G16" s="407"/>
      <c r="H16" s="407"/>
      <c r="I16" s="407"/>
      <c r="J16" s="407"/>
      <c r="K16" s="407"/>
      <c r="L16" s="407"/>
      <c r="M16" s="407"/>
      <c r="N16" s="407"/>
      <c r="O16" s="407"/>
      <c r="P16" s="408"/>
      <c r="Q16" s="406" t="s">
        <v>278</v>
      </c>
      <c r="R16" s="407"/>
      <c r="S16" s="407"/>
      <c r="T16" s="407"/>
      <c r="U16" s="407"/>
      <c r="V16" s="407"/>
      <c r="W16" s="407"/>
      <c r="X16" s="408"/>
      <c r="Y16" s="406" t="s">
        <v>24</v>
      </c>
      <c r="Z16" s="407"/>
      <c r="AA16" s="407"/>
      <c r="AB16" s="408"/>
      <c r="AC16" s="406"/>
      <c r="AD16" s="407"/>
      <c r="AE16" s="407"/>
      <c r="AF16" s="407"/>
      <c r="AG16" s="407"/>
      <c r="AH16" s="407"/>
      <c r="AI16" s="407"/>
      <c r="AJ16" s="408"/>
      <c r="AK16" s="406"/>
      <c r="AL16" s="407"/>
      <c r="AM16" s="407"/>
      <c r="AN16" s="408"/>
      <c r="AO16" s="542"/>
      <c r="AP16" s="554"/>
      <c r="AQ16" s="586"/>
      <c r="AR16" s="588"/>
      <c r="AS16" s="590"/>
      <c r="BE16"/>
    </row>
    <row r="17" spans="2:57" ht="34.5" customHeight="1">
      <c r="B17" s="592"/>
      <c r="C17" s="532"/>
      <c r="D17" s="412"/>
      <c r="E17" s="413"/>
      <c r="F17" s="413"/>
      <c r="G17" s="413"/>
      <c r="H17" s="413"/>
      <c r="I17" s="413"/>
      <c r="J17" s="413"/>
      <c r="K17" s="413"/>
      <c r="L17" s="413"/>
      <c r="M17" s="413"/>
      <c r="N17" s="413"/>
      <c r="O17" s="413"/>
      <c r="P17" s="414"/>
      <c r="Q17" s="412"/>
      <c r="R17" s="413"/>
      <c r="S17" s="413"/>
      <c r="T17" s="413"/>
      <c r="U17" s="413"/>
      <c r="V17" s="413"/>
      <c r="W17" s="413"/>
      <c r="X17" s="414"/>
      <c r="Y17" s="412" t="s">
        <v>279</v>
      </c>
      <c r="Z17" s="413"/>
      <c r="AA17" s="413"/>
      <c r="AB17" s="414"/>
      <c r="AC17" s="412"/>
      <c r="AD17" s="413"/>
      <c r="AE17" s="413"/>
      <c r="AF17" s="413"/>
      <c r="AG17" s="413"/>
      <c r="AH17" s="413"/>
      <c r="AI17" s="413"/>
      <c r="AJ17" s="414"/>
      <c r="AK17" s="412"/>
      <c r="AL17" s="413"/>
      <c r="AM17" s="413"/>
      <c r="AN17" s="414"/>
      <c r="AO17" s="545"/>
      <c r="AP17" s="556"/>
      <c r="AQ17" s="587"/>
      <c r="AR17" s="589"/>
      <c r="AS17" s="591"/>
      <c r="BE17"/>
    </row>
    <row r="18" spans="2:57">
      <c r="B18" s="592">
        <v>3</v>
      </c>
      <c r="C18" s="532"/>
      <c r="D18" s="406" t="s">
        <v>1373</v>
      </c>
      <c r="E18" s="407"/>
      <c r="F18" s="407"/>
      <c r="G18" s="407"/>
      <c r="H18" s="407"/>
      <c r="I18" s="407"/>
      <c r="J18" s="407"/>
      <c r="K18" s="407"/>
      <c r="L18" s="407"/>
      <c r="M18" s="407"/>
      <c r="N18" s="407"/>
      <c r="O18" s="407"/>
      <c r="P18" s="408"/>
      <c r="Q18" s="406" t="s">
        <v>1827</v>
      </c>
      <c r="R18" s="407"/>
      <c r="S18" s="407"/>
      <c r="T18" s="407"/>
      <c r="U18" s="407"/>
      <c r="V18" s="407"/>
      <c r="W18" s="407"/>
      <c r="X18" s="408"/>
      <c r="Y18" s="406" t="s">
        <v>24</v>
      </c>
      <c r="Z18" s="407"/>
      <c r="AA18" s="407"/>
      <c r="AB18" s="408"/>
      <c r="AC18" s="406"/>
      <c r="AD18" s="407"/>
      <c r="AE18" s="407"/>
      <c r="AF18" s="407"/>
      <c r="AG18" s="407"/>
      <c r="AH18" s="407"/>
      <c r="AI18" s="407"/>
      <c r="AJ18" s="408"/>
      <c r="AK18" s="406"/>
      <c r="AL18" s="407"/>
      <c r="AM18" s="407"/>
      <c r="AN18" s="408"/>
      <c r="AO18" s="542"/>
      <c r="AP18" s="554"/>
      <c r="AQ18" s="586"/>
      <c r="AR18" s="588"/>
      <c r="AS18" s="590"/>
      <c r="BE18"/>
    </row>
    <row r="19" spans="2:57" ht="159.75" customHeight="1">
      <c r="B19" s="592"/>
      <c r="C19" s="532"/>
      <c r="D19" s="412"/>
      <c r="E19" s="413"/>
      <c r="F19" s="413"/>
      <c r="G19" s="413"/>
      <c r="H19" s="413"/>
      <c r="I19" s="413"/>
      <c r="J19" s="413"/>
      <c r="K19" s="413"/>
      <c r="L19" s="413"/>
      <c r="M19" s="413"/>
      <c r="N19" s="413"/>
      <c r="O19" s="413"/>
      <c r="P19" s="414"/>
      <c r="Q19" s="412"/>
      <c r="R19" s="413"/>
      <c r="S19" s="413"/>
      <c r="T19" s="413"/>
      <c r="U19" s="413"/>
      <c r="V19" s="413"/>
      <c r="W19" s="413"/>
      <c r="X19" s="414"/>
      <c r="Y19" s="412" t="s">
        <v>273</v>
      </c>
      <c r="Z19" s="413"/>
      <c r="AA19" s="413"/>
      <c r="AB19" s="414"/>
      <c r="AC19" s="412"/>
      <c r="AD19" s="413"/>
      <c r="AE19" s="413"/>
      <c r="AF19" s="413"/>
      <c r="AG19" s="413"/>
      <c r="AH19" s="413"/>
      <c r="AI19" s="413"/>
      <c r="AJ19" s="414"/>
      <c r="AK19" s="412"/>
      <c r="AL19" s="413"/>
      <c r="AM19" s="413"/>
      <c r="AN19" s="414"/>
      <c r="AO19" s="545"/>
      <c r="AP19" s="556"/>
      <c r="AQ19" s="587"/>
      <c r="AR19" s="589"/>
      <c r="AS19" s="591"/>
      <c r="BE19"/>
    </row>
    <row r="20" spans="2:57">
      <c r="B20" s="592">
        <v>4</v>
      </c>
      <c r="C20" s="532"/>
      <c r="D20" s="406" t="s">
        <v>1826</v>
      </c>
      <c r="E20" s="407"/>
      <c r="F20" s="407"/>
      <c r="G20" s="407"/>
      <c r="H20" s="407"/>
      <c r="I20" s="407"/>
      <c r="J20" s="407"/>
      <c r="K20" s="407"/>
      <c r="L20" s="407"/>
      <c r="M20" s="407"/>
      <c r="N20" s="407"/>
      <c r="O20" s="407"/>
      <c r="P20" s="408"/>
      <c r="Q20" s="406" t="s">
        <v>270</v>
      </c>
      <c r="R20" s="407"/>
      <c r="S20" s="407"/>
      <c r="T20" s="407"/>
      <c r="U20" s="407"/>
      <c r="V20" s="407"/>
      <c r="W20" s="407"/>
      <c r="X20" s="408"/>
      <c r="Y20" s="406" t="s">
        <v>24</v>
      </c>
      <c r="Z20" s="407"/>
      <c r="AA20" s="407"/>
      <c r="AB20" s="408"/>
      <c r="AC20" s="406"/>
      <c r="AD20" s="407"/>
      <c r="AE20" s="407"/>
      <c r="AF20" s="407"/>
      <c r="AG20" s="407"/>
      <c r="AH20" s="407"/>
      <c r="AI20" s="407"/>
      <c r="AJ20" s="408"/>
      <c r="AK20" s="406"/>
      <c r="AL20" s="407"/>
      <c r="AM20" s="407"/>
      <c r="AN20" s="408"/>
      <c r="AO20" s="542"/>
      <c r="AP20" s="554"/>
      <c r="AQ20" s="586"/>
      <c r="AR20" s="588"/>
      <c r="AS20" s="590"/>
      <c r="BE20"/>
    </row>
    <row r="21" spans="2:57" ht="50.25" customHeight="1">
      <c r="B21" s="592"/>
      <c r="C21" s="532"/>
      <c r="D21" s="412"/>
      <c r="E21" s="413"/>
      <c r="F21" s="413"/>
      <c r="G21" s="413"/>
      <c r="H21" s="413"/>
      <c r="I21" s="413"/>
      <c r="J21" s="413"/>
      <c r="K21" s="413"/>
      <c r="L21" s="413"/>
      <c r="M21" s="413"/>
      <c r="N21" s="413"/>
      <c r="O21" s="413"/>
      <c r="P21" s="414"/>
      <c r="Q21" s="412"/>
      <c r="R21" s="413"/>
      <c r="S21" s="413"/>
      <c r="T21" s="413"/>
      <c r="U21" s="413"/>
      <c r="V21" s="413"/>
      <c r="W21" s="413"/>
      <c r="X21" s="414"/>
      <c r="Y21" s="412" t="s">
        <v>273</v>
      </c>
      <c r="Z21" s="413"/>
      <c r="AA21" s="413"/>
      <c r="AB21" s="414"/>
      <c r="AC21" s="412"/>
      <c r="AD21" s="413"/>
      <c r="AE21" s="413"/>
      <c r="AF21" s="413"/>
      <c r="AG21" s="413"/>
      <c r="AH21" s="413"/>
      <c r="AI21" s="413"/>
      <c r="AJ21" s="414"/>
      <c r="AK21" s="412"/>
      <c r="AL21" s="413"/>
      <c r="AM21" s="413"/>
      <c r="AN21" s="414"/>
      <c r="AO21" s="545"/>
      <c r="AP21" s="556"/>
      <c r="AQ21" s="587"/>
      <c r="AR21" s="589"/>
      <c r="AS21" s="591"/>
      <c r="BE21"/>
    </row>
    <row r="22" spans="2:57">
      <c r="B22" s="592">
        <v>5</v>
      </c>
      <c r="C22" s="532"/>
      <c r="D22" s="406" t="s">
        <v>1374</v>
      </c>
      <c r="E22" s="407"/>
      <c r="F22" s="407"/>
      <c r="G22" s="407"/>
      <c r="H22" s="407"/>
      <c r="I22" s="407"/>
      <c r="J22" s="407"/>
      <c r="K22" s="407"/>
      <c r="L22" s="407"/>
      <c r="M22" s="407"/>
      <c r="N22" s="407"/>
      <c r="O22" s="407"/>
      <c r="P22" s="408"/>
      <c r="Q22" s="406" t="s">
        <v>275</v>
      </c>
      <c r="R22" s="407"/>
      <c r="S22" s="407"/>
      <c r="T22" s="407"/>
      <c r="U22" s="407"/>
      <c r="V22" s="407"/>
      <c r="W22" s="407"/>
      <c r="X22" s="408"/>
      <c r="Y22" s="406" t="s">
        <v>86</v>
      </c>
      <c r="Z22" s="407"/>
      <c r="AA22" s="407"/>
      <c r="AB22" s="408"/>
      <c r="AC22" s="406"/>
      <c r="AD22" s="407"/>
      <c r="AE22" s="407"/>
      <c r="AF22" s="407"/>
      <c r="AG22" s="407"/>
      <c r="AH22" s="407"/>
      <c r="AI22" s="407"/>
      <c r="AJ22" s="408"/>
      <c r="AK22" s="406"/>
      <c r="AL22" s="407"/>
      <c r="AM22" s="407"/>
      <c r="AN22" s="408"/>
      <c r="AO22" s="542"/>
      <c r="AP22" s="554"/>
      <c r="AQ22" s="586"/>
      <c r="AR22" s="588"/>
      <c r="AS22" s="590"/>
      <c r="BE22"/>
    </row>
    <row r="23" spans="2:57" ht="51" customHeight="1">
      <c r="B23" s="592"/>
      <c r="C23" s="532"/>
      <c r="D23" s="412"/>
      <c r="E23" s="413"/>
      <c r="F23" s="413"/>
      <c r="G23" s="413"/>
      <c r="H23" s="413"/>
      <c r="I23" s="413"/>
      <c r="J23" s="413"/>
      <c r="K23" s="413"/>
      <c r="L23" s="413"/>
      <c r="M23" s="413"/>
      <c r="N23" s="413"/>
      <c r="O23" s="413"/>
      <c r="P23" s="414"/>
      <c r="Q23" s="412"/>
      <c r="R23" s="413"/>
      <c r="S23" s="413"/>
      <c r="T23" s="413"/>
      <c r="U23" s="413"/>
      <c r="V23" s="413"/>
      <c r="W23" s="413"/>
      <c r="X23" s="414"/>
      <c r="Y23" s="412" t="s">
        <v>274</v>
      </c>
      <c r="Z23" s="413"/>
      <c r="AA23" s="413"/>
      <c r="AB23" s="414"/>
      <c r="AC23" s="412"/>
      <c r="AD23" s="413"/>
      <c r="AE23" s="413"/>
      <c r="AF23" s="413"/>
      <c r="AG23" s="413"/>
      <c r="AH23" s="413"/>
      <c r="AI23" s="413"/>
      <c r="AJ23" s="414"/>
      <c r="AK23" s="412"/>
      <c r="AL23" s="413"/>
      <c r="AM23" s="413"/>
      <c r="AN23" s="414"/>
      <c r="AO23" s="545"/>
      <c r="AP23" s="556"/>
      <c r="AQ23" s="587"/>
      <c r="AR23" s="589"/>
      <c r="AS23" s="591"/>
      <c r="BE23"/>
    </row>
    <row r="24" spans="2:57">
      <c r="B24" s="592">
        <v>6</v>
      </c>
      <c r="C24" s="532"/>
      <c r="D24" s="406" t="s">
        <v>272</v>
      </c>
      <c r="E24" s="407"/>
      <c r="F24" s="407"/>
      <c r="G24" s="407"/>
      <c r="H24" s="407"/>
      <c r="I24" s="407"/>
      <c r="J24" s="407"/>
      <c r="K24" s="407"/>
      <c r="L24" s="407"/>
      <c r="M24" s="407"/>
      <c r="N24" s="407"/>
      <c r="O24" s="407"/>
      <c r="P24" s="408"/>
      <c r="Q24" s="406" t="s">
        <v>91</v>
      </c>
      <c r="R24" s="407"/>
      <c r="S24" s="407"/>
      <c r="T24" s="407"/>
      <c r="U24" s="407"/>
      <c r="V24" s="407"/>
      <c r="W24" s="407"/>
      <c r="X24" s="408"/>
      <c r="Y24" s="406" t="s">
        <v>24</v>
      </c>
      <c r="Z24" s="407"/>
      <c r="AA24" s="407"/>
      <c r="AB24" s="408"/>
      <c r="AC24" s="406"/>
      <c r="AD24" s="407"/>
      <c r="AE24" s="407"/>
      <c r="AF24" s="407"/>
      <c r="AG24" s="407"/>
      <c r="AH24" s="407"/>
      <c r="AI24" s="407"/>
      <c r="AJ24" s="408"/>
      <c r="AK24" s="406"/>
      <c r="AL24" s="407"/>
      <c r="AM24" s="407"/>
      <c r="AN24" s="408"/>
      <c r="AO24" s="542"/>
      <c r="AP24" s="554"/>
      <c r="AQ24" s="586"/>
      <c r="AR24" s="588"/>
      <c r="AS24" s="590"/>
      <c r="BE24"/>
    </row>
    <row r="25" spans="2:57" ht="32.25" customHeight="1">
      <c r="B25" s="592"/>
      <c r="C25" s="532"/>
      <c r="D25" s="412"/>
      <c r="E25" s="413"/>
      <c r="F25" s="413"/>
      <c r="G25" s="413"/>
      <c r="H25" s="413"/>
      <c r="I25" s="413"/>
      <c r="J25" s="413"/>
      <c r="K25" s="413"/>
      <c r="L25" s="413"/>
      <c r="M25" s="413"/>
      <c r="N25" s="413"/>
      <c r="O25" s="413"/>
      <c r="P25" s="414"/>
      <c r="Q25" s="412"/>
      <c r="R25" s="413"/>
      <c r="S25" s="413"/>
      <c r="T25" s="413"/>
      <c r="U25" s="413"/>
      <c r="V25" s="413"/>
      <c r="W25" s="413"/>
      <c r="X25" s="414"/>
      <c r="Y25" s="412" t="s">
        <v>277</v>
      </c>
      <c r="Z25" s="413"/>
      <c r="AA25" s="413"/>
      <c r="AB25" s="414"/>
      <c r="AC25" s="412"/>
      <c r="AD25" s="413"/>
      <c r="AE25" s="413"/>
      <c r="AF25" s="413"/>
      <c r="AG25" s="413"/>
      <c r="AH25" s="413"/>
      <c r="AI25" s="413"/>
      <c r="AJ25" s="414"/>
      <c r="AK25" s="412"/>
      <c r="AL25" s="413"/>
      <c r="AM25" s="413"/>
      <c r="AN25" s="414"/>
      <c r="AO25" s="545"/>
      <c r="AP25" s="556"/>
      <c r="AQ25" s="587"/>
      <c r="AR25" s="589"/>
      <c r="AS25" s="591"/>
      <c r="BE25"/>
    </row>
    <row r="26" spans="2:57">
      <c r="B26" s="592">
        <v>7</v>
      </c>
      <c r="C26" s="532"/>
      <c r="D26" s="406" t="s">
        <v>271</v>
      </c>
      <c r="E26" s="407"/>
      <c r="F26" s="407"/>
      <c r="G26" s="407"/>
      <c r="H26" s="407"/>
      <c r="I26" s="407"/>
      <c r="J26" s="407"/>
      <c r="K26" s="407"/>
      <c r="L26" s="407"/>
      <c r="M26" s="407"/>
      <c r="N26" s="407"/>
      <c r="O26" s="407"/>
      <c r="P26" s="408"/>
      <c r="Q26" s="409" t="s">
        <v>280</v>
      </c>
      <c r="R26" s="410"/>
      <c r="S26" s="410"/>
      <c r="T26" s="410"/>
      <c r="U26" s="410"/>
      <c r="V26" s="410"/>
      <c r="W26" s="410"/>
      <c r="X26" s="411"/>
      <c r="Y26" s="406" t="s">
        <v>24</v>
      </c>
      <c r="Z26" s="407"/>
      <c r="AA26" s="407"/>
      <c r="AB26" s="408"/>
      <c r="AC26" s="406"/>
      <c r="AD26" s="407"/>
      <c r="AE26" s="407"/>
      <c r="AF26" s="407"/>
      <c r="AG26" s="407"/>
      <c r="AH26" s="407"/>
      <c r="AI26" s="407"/>
      <c r="AJ26" s="408"/>
      <c r="AK26" s="406"/>
      <c r="AL26" s="407"/>
      <c r="AM26" s="407"/>
      <c r="AN26" s="408"/>
      <c r="AO26" s="542"/>
      <c r="AP26" s="554"/>
      <c r="AQ26" s="586"/>
      <c r="AR26" s="588"/>
      <c r="AS26" s="590"/>
      <c r="BE26"/>
    </row>
    <row r="27" spans="2:57" ht="31.5" customHeight="1">
      <c r="B27" s="592"/>
      <c r="C27" s="532"/>
      <c r="D27" s="412"/>
      <c r="E27" s="413"/>
      <c r="F27" s="413"/>
      <c r="G27" s="413"/>
      <c r="H27" s="413"/>
      <c r="I27" s="413"/>
      <c r="J27" s="413"/>
      <c r="K27" s="413"/>
      <c r="L27" s="413"/>
      <c r="M27" s="413"/>
      <c r="N27" s="413"/>
      <c r="O27" s="413"/>
      <c r="P27" s="414"/>
      <c r="Q27" s="412"/>
      <c r="R27" s="413"/>
      <c r="S27" s="413"/>
      <c r="T27" s="413"/>
      <c r="U27" s="413"/>
      <c r="V27" s="413"/>
      <c r="W27" s="413"/>
      <c r="X27" s="414"/>
      <c r="Y27" s="412" t="s">
        <v>280</v>
      </c>
      <c r="Z27" s="413"/>
      <c r="AA27" s="413"/>
      <c r="AB27" s="414"/>
      <c r="AC27" s="412"/>
      <c r="AD27" s="413"/>
      <c r="AE27" s="413"/>
      <c r="AF27" s="413"/>
      <c r="AG27" s="413"/>
      <c r="AH27" s="413"/>
      <c r="AI27" s="413"/>
      <c r="AJ27" s="414"/>
      <c r="AK27" s="412"/>
      <c r="AL27" s="413"/>
      <c r="AM27" s="413"/>
      <c r="AN27" s="414"/>
      <c r="AO27" s="545"/>
      <c r="AP27" s="556"/>
      <c r="AQ27" s="587"/>
      <c r="AR27" s="589"/>
      <c r="AS27" s="591"/>
      <c r="BE27"/>
    </row>
    <row r="28" spans="2:57">
      <c r="B28" s="592">
        <v>8</v>
      </c>
      <c r="C28" s="532"/>
      <c r="D28" s="649" t="s">
        <v>1389</v>
      </c>
      <c r="E28" s="407"/>
      <c r="F28" s="407"/>
      <c r="G28" s="407"/>
      <c r="H28" s="407"/>
      <c r="I28" s="407"/>
      <c r="J28" s="407"/>
      <c r="K28" s="407"/>
      <c r="L28" s="407"/>
      <c r="M28" s="407"/>
      <c r="N28" s="407"/>
      <c r="O28" s="407"/>
      <c r="P28" s="408"/>
      <c r="Q28" s="650" t="s">
        <v>1720</v>
      </c>
      <c r="R28" s="651"/>
      <c r="S28" s="651"/>
      <c r="T28" s="651"/>
      <c r="U28" s="651"/>
      <c r="V28" s="651"/>
      <c r="W28" s="651"/>
      <c r="X28" s="652"/>
      <c r="Y28" s="406" t="s">
        <v>321</v>
      </c>
      <c r="Z28" s="407"/>
      <c r="AA28" s="407"/>
      <c r="AB28" s="408"/>
      <c r="AC28" s="406" t="s">
        <v>1825</v>
      </c>
      <c r="AD28" s="407"/>
      <c r="AE28" s="407"/>
      <c r="AF28" s="407"/>
      <c r="AG28" s="407"/>
      <c r="AH28" s="407"/>
      <c r="AI28" s="407"/>
      <c r="AJ28" s="408"/>
      <c r="AK28" s="406"/>
      <c r="AL28" s="407"/>
      <c r="AM28" s="407"/>
      <c r="AN28" s="408"/>
      <c r="AO28" s="542"/>
      <c r="AP28" s="554"/>
      <c r="AQ28" s="586"/>
      <c r="AR28" s="588"/>
      <c r="AS28" s="590"/>
      <c r="BE28"/>
    </row>
    <row r="29" spans="2:57" ht="31.5" customHeight="1">
      <c r="B29" s="592"/>
      <c r="C29" s="532"/>
      <c r="D29" s="412"/>
      <c r="E29" s="413"/>
      <c r="F29" s="413"/>
      <c r="G29" s="413"/>
      <c r="H29" s="413"/>
      <c r="I29" s="413"/>
      <c r="J29" s="413"/>
      <c r="K29" s="413"/>
      <c r="L29" s="413"/>
      <c r="M29" s="413"/>
      <c r="N29" s="413"/>
      <c r="O29" s="413"/>
      <c r="P29" s="414"/>
      <c r="Q29" s="653"/>
      <c r="R29" s="654"/>
      <c r="S29" s="654"/>
      <c r="T29" s="654"/>
      <c r="U29" s="654"/>
      <c r="V29" s="654"/>
      <c r="W29" s="654"/>
      <c r="X29" s="655"/>
      <c r="Y29" s="412" t="s">
        <v>1392</v>
      </c>
      <c r="Z29" s="413"/>
      <c r="AA29" s="413"/>
      <c r="AB29" s="414"/>
      <c r="AC29" s="412"/>
      <c r="AD29" s="413"/>
      <c r="AE29" s="413"/>
      <c r="AF29" s="413"/>
      <c r="AG29" s="413"/>
      <c r="AH29" s="413"/>
      <c r="AI29" s="413"/>
      <c r="AJ29" s="414"/>
      <c r="AK29" s="412"/>
      <c r="AL29" s="413"/>
      <c r="AM29" s="413"/>
      <c r="AN29" s="414"/>
      <c r="AO29" s="545"/>
      <c r="AP29" s="556"/>
      <c r="AQ29" s="587"/>
      <c r="AR29" s="589"/>
      <c r="AS29" s="591"/>
      <c r="BE29"/>
    </row>
    <row r="30" spans="2:57">
      <c r="B30" s="592">
        <v>9</v>
      </c>
      <c r="C30" s="532"/>
      <c r="D30" s="406" t="s">
        <v>1736</v>
      </c>
      <c r="E30" s="407"/>
      <c r="F30" s="407"/>
      <c r="G30" s="407"/>
      <c r="H30" s="407"/>
      <c r="I30" s="407"/>
      <c r="J30" s="407"/>
      <c r="K30" s="407"/>
      <c r="L30" s="407"/>
      <c r="M30" s="407"/>
      <c r="N30" s="407"/>
      <c r="O30" s="407"/>
      <c r="P30" s="408"/>
      <c r="Q30" s="409" t="s">
        <v>1730</v>
      </c>
      <c r="R30" s="410"/>
      <c r="S30" s="410"/>
      <c r="T30" s="410"/>
      <c r="U30" s="410"/>
      <c r="V30" s="410"/>
      <c r="W30" s="410"/>
      <c r="X30" s="411"/>
      <c r="Y30" s="406" t="s">
        <v>24</v>
      </c>
      <c r="Z30" s="407"/>
      <c r="AA30" s="407"/>
      <c r="AB30" s="408"/>
      <c r="AC30" s="406"/>
      <c r="AD30" s="407"/>
      <c r="AE30" s="407"/>
      <c r="AF30" s="407"/>
      <c r="AG30" s="407"/>
      <c r="AH30" s="407"/>
      <c r="AI30" s="407"/>
      <c r="AJ30" s="408"/>
      <c r="AK30" s="406"/>
      <c r="AL30" s="407"/>
      <c r="AM30" s="407"/>
      <c r="AN30" s="408"/>
      <c r="AO30" s="542"/>
      <c r="AP30" s="554"/>
      <c r="AQ30" s="586"/>
      <c r="AR30" s="588"/>
      <c r="AS30" s="590"/>
      <c r="BE30"/>
    </row>
    <row r="31" spans="2:57" ht="31.5" customHeight="1">
      <c r="B31" s="592"/>
      <c r="C31" s="532"/>
      <c r="D31" s="412"/>
      <c r="E31" s="413"/>
      <c r="F31" s="413"/>
      <c r="G31" s="413"/>
      <c r="H31" s="413"/>
      <c r="I31" s="413"/>
      <c r="J31" s="413"/>
      <c r="K31" s="413"/>
      <c r="L31" s="413"/>
      <c r="M31" s="413"/>
      <c r="N31" s="413"/>
      <c r="O31" s="413"/>
      <c r="P31" s="414"/>
      <c r="Q31" s="412"/>
      <c r="R31" s="413"/>
      <c r="S31" s="413"/>
      <c r="T31" s="413"/>
      <c r="U31" s="413"/>
      <c r="V31" s="413"/>
      <c r="W31" s="413"/>
      <c r="X31" s="414"/>
      <c r="Y31" s="412" t="s">
        <v>1721</v>
      </c>
      <c r="Z31" s="413"/>
      <c r="AA31" s="413"/>
      <c r="AB31" s="414"/>
      <c r="AC31" s="412"/>
      <c r="AD31" s="413"/>
      <c r="AE31" s="413"/>
      <c r="AF31" s="413"/>
      <c r="AG31" s="413"/>
      <c r="AH31" s="413"/>
      <c r="AI31" s="413"/>
      <c r="AJ31" s="414"/>
      <c r="AK31" s="412"/>
      <c r="AL31" s="413"/>
      <c r="AM31" s="413"/>
      <c r="AN31" s="414"/>
      <c r="AO31" s="545"/>
      <c r="AP31" s="556"/>
      <c r="AQ31" s="587"/>
      <c r="AR31" s="589"/>
      <c r="AS31" s="591"/>
      <c r="BE31"/>
    </row>
    <row r="32" spans="2:57" ht="15" customHeight="1">
      <c r="B32" s="592">
        <v>10</v>
      </c>
      <c r="C32" s="532"/>
      <c r="D32" s="406" t="s">
        <v>1735</v>
      </c>
      <c r="E32" s="407"/>
      <c r="F32" s="407"/>
      <c r="G32" s="407"/>
      <c r="H32" s="407"/>
      <c r="I32" s="407"/>
      <c r="J32" s="407"/>
      <c r="K32" s="407"/>
      <c r="L32" s="407"/>
      <c r="M32" s="407"/>
      <c r="N32" s="407"/>
      <c r="O32" s="407"/>
      <c r="P32" s="408"/>
      <c r="Q32" s="406" t="s">
        <v>1730</v>
      </c>
      <c r="R32" s="407"/>
      <c r="S32" s="407"/>
      <c r="T32" s="407"/>
      <c r="U32" s="407"/>
      <c r="V32" s="407"/>
      <c r="W32" s="407"/>
      <c r="X32" s="408"/>
      <c r="Y32" s="406" t="s">
        <v>24</v>
      </c>
      <c r="Z32" s="407"/>
      <c r="AA32" s="407"/>
      <c r="AB32" s="408"/>
      <c r="AC32" s="406"/>
      <c r="AD32" s="407"/>
      <c r="AE32" s="407"/>
      <c r="AF32" s="407"/>
      <c r="AG32" s="407"/>
      <c r="AH32" s="407"/>
      <c r="AI32" s="407"/>
      <c r="AJ32" s="408"/>
      <c r="AK32" s="406"/>
      <c r="AL32" s="407"/>
      <c r="AM32" s="407"/>
      <c r="AN32" s="408"/>
      <c r="AO32" s="542"/>
      <c r="AP32" s="554"/>
      <c r="AQ32" s="586"/>
      <c r="AR32" s="588"/>
      <c r="AS32" s="590"/>
      <c r="BE32"/>
    </row>
    <row r="33" spans="2:57" ht="31.5" customHeight="1">
      <c r="B33" s="592"/>
      <c r="C33" s="532"/>
      <c r="D33" s="412"/>
      <c r="E33" s="413"/>
      <c r="F33" s="413"/>
      <c r="G33" s="413"/>
      <c r="H33" s="413"/>
      <c r="I33" s="413"/>
      <c r="J33" s="413"/>
      <c r="K33" s="413"/>
      <c r="L33" s="413"/>
      <c r="M33" s="413"/>
      <c r="N33" s="413"/>
      <c r="O33" s="413"/>
      <c r="P33" s="414"/>
      <c r="Q33" s="412"/>
      <c r="R33" s="413"/>
      <c r="S33" s="413"/>
      <c r="T33" s="413"/>
      <c r="U33" s="413"/>
      <c r="V33" s="413"/>
      <c r="W33" s="413"/>
      <c r="X33" s="414"/>
      <c r="Y33" s="412" t="s">
        <v>1721</v>
      </c>
      <c r="Z33" s="413"/>
      <c r="AA33" s="413"/>
      <c r="AB33" s="414"/>
      <c r="AC33" s="412"/>
      <c r="AD33" s="413"/>
      <c r="AE33" s="413"/>
      <c r="AF33" s="413"/>
      <c r="AG33" s="413"/>
      <c r="AH33" s="413"/>
      <c r="AI33" s="413"/>
      <c r="AJ33" s="414"/>
      <c r="AK33" s="412"/>
      <c r="AL33" s="413"/>
      <c r="AM33" s="413"/>
      <c r="AN33" s="414"/>
      <c r="AO33" s="545"/>
      <c r="AP33" s="556"/>
      <c r="AQ33" s="587"/>
      <c r="AR33" s="589"/>
      <c r="AS33" s="591"/>
      <c r="BE33"/>
    </row>
    <row r="34" spans="2:57" ht="15" hidden="1" customHeight="1">
      <c r="B34" s="592">
        <v>11</v>
      </c>
      <c r="C34" s="532"/>
      <c r="D34" s="406" t="s">
        <v>1728</v>
      </c>
      <c r="E34" s="407"/>
      <c r="F34" s="407"/>
      <c r="G34" s="407"/>
      <c r="H34" s="407"/>
      <c r="I34" s="407"/>
      <c r="J34" s="407"/>
      <c r="K34" s="407"/>
      <c r="L34" s="407"/>
      <c r="M34" s="407"/>
      <c r="N34" s="407"/>
      <c r="O34" s="407"/>
      <c r="P34" s="408"/>
      <c r="Q34" s="406" t="s">
        <v>1731</v>
      </c>
      <c r="R34" s="407"/>
      <c r="S34" s="407"/>
      <c r="T34" s="407"/>
      <c r="U34" s="407"/>
      <c r="V34" s="407"/>
      <c r="W34" s="407"/>
      <c r="X34" s="408"/>
      <c r="Y34" s="406" t="s">
        <v>24</v>
      </c>
      <c r="Z34" s="407"/>
      <c r="AA34" s="407"/>
      <c r="AB34" s="408"/>
      <c r="AC34" s="406"/>
      <c r="AD34" s="407"/>
      <c r="AE34" s="407"/>
      <c r="AF34" s="407"/>
      <c r="AG34" s="407"/>
      <c r="AH34" s="407"/>
      <c r="AI34" s="407"/>
      <c r="AJ34" s="408"/>
      <c r="AK34" s="406"/>
      <c r="AL34" s="407"/>
      <c r="AM34" s="407"/>
      <c r="AN34" s="408"/>
      <c r="AO34" s="542"/>
      <c r="AP34" s="554"/>
      <c r="AQ34" s="586"/>
      <c r="AR34" s="588"/>
      <c r="AS34" s="590"/>
      <c r="BE34"/>
    </row>
    <row r="35" spans="2:57" ht="31.5" hidden="1"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t="s">
        <v>1721</v>
      </c>
      <c r="Z35" s="413"/>
      <c r="AA35" s="413"/>
      <c r="AB35" s="414"/>
      <c r="AC35" s="412"/>
      <c r="AD35" s="413"/>
      <c r="AE35" s="413"/>
      <c r="AF35" s="413"/>
      <c r="AG35" s="413"/>
      <c r="AH35" s="413"/>
      <c r="AI35" s="413"/>
      <c r="AJ35" s="414"/>
      <c r="AK35" s="412"/>
      <c r="AL35" s="413"/>
      <c r="AM35" s="413"/>
      <c r="AN35" s="414"/>
      <c r="AO35" s="545"/>
      <c r="AP35" s="556"/>
      <c r="AQ35" s="587"/>
      <c r="AR35" s="589"/>
      <c r="AS35" s="591"/>
      <c r="BE35"/>
    </row>
    <row r="36" spans="2:57" hidden="1">
      <c r="B36" s="592">
        <v>12</v>
      </c>
      <c r="C36" s="532"/>
      <c r="D36" s="406" t="s">
        <v>1729</v>
      </c>
      <c r="E36" s="407"/>
      <c r="F36" s="407"/>
      <c r="G36" s="407"/>
      <c r="H36" s="407"/>
      <c r="I36" s="407"/>
      <c r="J36" s="407"/>
      <c r="K36" s="407"/>
      <c r="L36" s="407"/>
      <c r="M36" s="407"/>
      <c r="N36" s="407"/>
      <c r="O36" s="407"/>
      <c r="P36" s="408"/>
      <c r="Q36" s="406" t="s">
        <v>1731</v>
      </c>
      <c r="R36" s="407"/>
      <c r="S36" s="407"/>
      <c r="T36" s="407"/>
      <c r="U36" s="407"/>
      <c r="V36" s="407"/>
      <c r="W36" s="407"/>
      <c r="X36" s="408"/>
      <c r="Y36" s="406" t="s">
        <v>24</v>
      </c>
      <c r="Z36" s="407"/>
      <c r="AA36" s="407"/>
      <c r="AB36" s="408"/>
      <c r="AC36" s="406"/>
      <c r="AD36" s="407"/>
      <c r="AE36" s="407"/>
      <c r="AF36" s="408"/>
      <c r="AG36" s="406"/>
      <c r="AH36" s="407"/>
      <c r="AI36" s="407"/>
      <c r="AJ36" s="408"/>
      <c r="AK36" s="406"/>
      <c r="AL36" s="407"/>
      <c r="AM36" s="407"/>
      <c r="AN36" s="408"/>
      <c r="AO36" s="542"/>
      <c r="AP36" s="554"/>
      <c r="AQ36" s="586"/>
      <c r="AR36" s="588"/>
      <c r="AS36" s="590"/>
      <c r="BE36"/>
    </row>
    <row r="37" spans="2:57" ht="31.5" hidden="1"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t="s">
        <v>1721</v>
      </c>
      <c r="Z37" s="413"/>
      <c r="AA37" s="413"/>
      <c r="AB37" s="414"/>
      <c r="AC37" s="412"/>
      <c r="AD37" s="413"/>
      <c r="AE37" s="413"/>
      <c r="AF37" s="414"/>
      <c r="AG37" s="412"/>
      <c r="AH37" s="413"/>
      <c r="AI37" s="413"/>
      <c r="AJ37" s="414"/>
      <c r="AK37" s="412"/>
      <c r="AL37" s="413"/>
      <c r="AM37" s="413"/>
      <c r="AN37" s="414"/>
      <c r="AO37" s="545"/>
      <c r="AP37" s="556"/>
      <c r="AQ37" s="587"/>
      <c r="AR37" s="589"/>
      <c r="AS37" s="591"/>
      <c r="BE37"/>
    </row>
    <row r="38" spans="2:57">
      <c r="B38" s="592">
        <v>13</v>
      </c>
      <c r="C38" s="532"/>
      <c r="D38" s="649" t="s">
        <v>1732</v>
      </c>
      <c r="E38" s="407"/>
      <c r="F38" s="407"/>
      <c r="G38" s="407"/>
      <c r="H38" s="407"/>
      <c r="I38" s="407"/>
      <c r="J38" s="407"/>
      <c r="K38" s="407"/>
      <c r="L38" s="407"/>
      <c r="M38" s="407"/>
      <c r="N38" s="407"/>
      <c r="O38" s="407"/>
      <c r="P38" s="408"/>
      <c r="Q38" s="650" t="s">
        <v>1720</v>
      </c>
      <c r="R38" s="651"/>
      <c r="S38" s="651"/>
      <c r="T38" s="651"/>
      <c r="U38" s="651"/>
      <c r="V38" s="651"/>
      <c r="W38" s="651"/>
      <c r="X38" s="652"/>
      <c r="Y38" s="406" t="s">
        <v>321</v>
      </c>
      <c r="Z38" s="407"/>
      <c r="AA38" s="407"/>
      <c r="AB38" s="408"/>
      <c r="AC38" s="406"/>
      <c r="AD38" s="407"/>
      <c r="AE38" s="407"/>
      <c r="AF38" s="407"/>
      <c r="AG38" s="407"/>
      <c r="AH38" s="407"/>
      <c r="AI38" s="407"/>
      <c r="AJ38" s="408"/>
      <c r="AK38" s="406"/>
      <c r="AL38" s="407"/>
      <c r="AM38" s="407"/>
      <c r="AN38" s="408"/>
      <c r="AO38" s="542"/>
      <c r="AP38" s="554"/>
      <c r="AQ38" s="586"/>
      <c r="AR38" s="588"/>
      <c r="AS38" s="590"/>
      <c r="BE38"/>
    </row>
    <row r="39" spans="2:57" ht="31.5" customHeight="1">
      <c r="B39" s="592"/>
      <c r="C39" s="532"/>
      <c r="D39" s="412"/>
      <c r="E39" s="413"/>
      <c r="F39" s="413"/>
      <c r="G39" s="413"/>
      <c r="H39" s="413"/>
      <c r="I39" s="413"/>
      <c r="J39" s="413"/>
      <c r="K39" s="413"/>
      <c r="L39" s="413"/>
      <c r="M39" s="413"/>
      <c r="N39" s="413"/>
      <c r="O39" s="413"/>
      <c r="P39" s="414"/>
      <c r="Q39" s="653"/>
      <c r="R39" s="654"/>
      <c r="S39" s="654"/>
      <c r="T39" s="654"/>
      <c r="U39" s="654"/>
      <c r="V39" s="654"/>
      <c r="W39" s="654"/>
      <c r="X39" s="655"/>
      <c r="Y39" s="412" t="s">
        <v>1392</v>
      </c>
      <c r="Z39" s="413"/>
      <c r="AA39" s="413"/>
      <c r="AB39" s="414"/>
      <c r="AC39" s="412"/>
      <c r="AD39" s="413"/>
      <c r="AE39" s="413"/>
      <c r="AF39" s="413"/>
      <c r="AG39" s="413"/>
      <c r="AH39" s="413"/>
      <c r="AI39" s="413"/>
      <c r="AJ39" s="414"/>
      <c r="AK39" s="412"/>
      <c r="AL39" s="413"/>
      <c r="AM39" s="413"/>
      <c r="AN39" s="414"/>
      <c r="AO39" s="545"/>
      <c r="AP39" s="556"/>
      <c r="AQ39" s="587"/>
      <c r="AR39" s="589"/>
      <c r="AS39" s="591"/>
      <c r="BE39"/>
    </row>
    <row r="40" spans="2:57">
      <c r="B40" s="592">
        <v>14</v>
      </c>
      <c r="C40" s="532"/>
      <c r="D40" s="406" t="s">
        <v>1728</v>
      </c>
      <c r="E40" s="407"/>
      <c r="F40" s="407"/>
      <c r="G40" s="407"/>
      <c r="H40" s="407"/>
      <c r="I40" s="407"/>
      <c r="J40" s="407"/>
      <c r="K40" s="407"/>
      <c r="L40" s="407"/>
      <c r="M40" s="407"/>
      <c r="N40" s="407"/>
      <c r="O40" s="407"/>
      <c r="P40" s="408"/>
      <c r="Q40" s="406" t="s">
        <v>1733</v>
      </c>
      <c r="R40" s="407"/>
      <c r="S40" s="407"/>
      <c r="T40" s="407"/>
      <c r="U40" s="407"/>
      <c r="V40" s="407"/>
      <c r="W40" s="407"/>
      <c r="X40" s="408"/>
      <c r="Y40" s="406" t="s">
        <v>24</v>
      </c>
      <c r="Z40" s="407"/>
      <c r="AA40" s="407"/>
      <c r="AB40" s="408"/>
      <c r="AC40" s="406"/>
      <c r="AD40" s="407"/>
      <c r="AE40" s="407"/>
      <c r="AF40" s="407"/>
      <c r="AG40" s="407"/>
      <c r="AH40" s="407"/>
      <c r="AI40" s="407"/>
      <c r="AJ40" s="408"/>
      <c r="AK40" s="406"/>
      <c r="AL40" s="407"/>
      <c r="AM40" s="407"/>
      <c r="AN40" s="408"/>
      <c r="AO40" s="542"/>
      <c r="AP40" s="554"/>
      <c r="AQ40" s="586"/>
      <c r="AR40" s="588"/>
      <c r="AS40" s="590"/>
      <c r="BE40"/>
    </row>
    <row r="41" spans="2:57" ht="31.5"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t="s">
        <v>1721</v>
      </c>
      <c r="Z41" s="413"/>
      <c r="AA41" s="413"/>
      <c r="AB41" s="414"/>
      <c r="AC41" s="412"/>
      <c r="AD41" s="413"/>
      <c r="AE41" s="413"/>
      <c r="AF41" s="413"/>
      <c r="AG41" s="413"/>
      <c r="AH41" s="413"/>
      <c r="AI41" s="413"/>
      <c r="AJ41" s="414"/>
      <c r="AK41" s="412"/>
      <c r="AL41" s="413"/>
      <c r="AM41" s="413"/>
      <c r="AN41" s="414"/>
      <c r="AO41" s="545"/>
      <c r="AP41" s="556"/>
      <c r="AQ41" s="587"/>
      <c r="AR41" s="589"/>
      <c r="AS41" s="591"/>
      <c r="BE41"/>
    </row>
    <row r="42" spans="2:57">
      <c r="B42" s="592">
        <v>15</v>
      </c>
      <c r="C42" s="532"/>
      <c r="D42" s="406" t="s">
        <v>1729</v>
      </c>
      <c r="E42" s="407"/>
      <c r="F42" s="407"/>
      <c r="G42" s="407"/>
      <c r="H42" s="407"/>
      <c r="I42" s="407"/>
      <c r="J42" s="407"/>
      <c r="K42" s="407"/>
      <c r="L42" s="407"/>
      <c r="M42" s="407"/>
      <c r="N42" s="407"/>
      <c r="O42" s="407"/>
      <c r="P42" s="408"/>
      <c r="Q42" s="406" t="s">
        <v>1733</v>
      </c>
      <c r="R42" s="407"/>
      <c r="S42" s="407"/>
      <c r="T42" s="407"/>
      <c r="U42" s="407"/>
      <c r="V42" s="407"/>
      <c r="W42" s="407"/>
      <c r="X42" s="408"/>
      <c r="Y42" s="406" t="s">
        <v>24</v>
      </c>
      <c r="Z42" s="407"/>
      <c r="AA42" s="407"/>
      <c r="AB42" s="408"/>
      <c r="AC42" s="406"/>
      <c r="AD42" s="407"/>
      <c r="AE42" s="407"/>
      <c r="AF42" s="407"/>
      <c r="AG42" s="407"/>
      <c r="AH42" s="407"/>
      <c r="AI42" s="407"/>
      <c r="AJ42" s="408"/>
      <c r="AK42" s="406"/>
      <c r="AL42" s="407"/>
      <c r="AM42" s="407"/>
      <c r="AN42" s="408"/>
      <c r="AO42" s="542"/>
      <c r="AP42" s="554"/>
      <c r="AQ42" s="586"/>
      <c r="AR42" s="588"/>
      <c r="AS42" s="590"/>
      <c r="BE42"/>
    </row>
    <row r="43" spans="2:57" ht="31.5"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t="s">
        <v>1721</v>
      </c>
      <c r="Z43" s="413"/>
      <c r="AA43" s="413"/>
      <c r="AB43" s="414"/>
      <c r="AC43" s="412"/>
      <c r="AD43" s="413"/>
      <c r="AE43" s="413"/>
      <c r="AF43" s="413"/>
      <c r="AG43" s="413"/>
      <c r="AH43" s="413"/>
      <c r="AI43" s="413"/>
      <c r="AJ43" s="414"/>
      <c r="AK43" s="412"/>
      <c r="AL43" s="413"/>
      <c r="AM43" s="413"/>
      <c r="AN43" s="414"/>
      <c r="AO43" s="545"/>
      <c r="AP43" s="556"/>
      <c r="AQ43" s="587"/>
      <c r="AR43" s="589"/>
      <c r="AS43" s="591"/>
      <c r="BE43"/>
    </row>
    <row r="44" spans="2:57">
      <c r="B44" s="592">
        <v>16</v>
      </c>
      <c r="C44" s="532"/>
      <c r="D44" s="406" t="s">
        <v>1734</v>
      </c>
      <c r="E44" s="407"/>
      <c r="F44" s="407"/>
      <c r="G44" s="407"/>
      <c r="H44" s="407"/>
      <c r="I44" s="407"/>
      <c r="J44" s="407"/>
      <c r="K44" s="407"/>
      <c r="L44" s="407"/>
      <c r="M44" s="407"/>
      <c r="N44" s="407"/>
      <c r="O44" s="407"/>
      <c r="P44" s="408"/>
      <c r="Q44" s="406" t="s">
        <v>1733</v>
      </c>
      <c r="R44" s="407"/>
      <c r="S44" s="407"/>
      <c r="T44" s="407"/>
      <c r="U44" s="407"/>
      <c r="V44" s="407"/>
      <c r="W44" s="407"/>
      <c r="X44" s="408"/>
      <c r="Y44" s="406" t="s">
        <v>24</v>
      </c>
      <c r="Z44" s="407"/>
      <c r="AA44" s="407"/>
      <c r="AB44" s="408"/>
      <c r="AC44" s="406"/>
      <c r="AD44" s="407"/>
      <c r="AE44" s="407"/>
      <c r="AF44" s="407"/>
      <c r="AG44" s="407"/>
      <c r="AH44" s="407"/>
      <c r="AI44" s="407"/>
      <c r="AJ44" s="408"/>
      <c r="AK44" s="406"/>
      <c r="AL44" s="407"/>
      <c r="AM44" s="407"/>
      <c r="AN44" s="408"/>
      <c r="AO44" s="542"/>
      <c r="AP44" s="554"/>
      <c r="AQ44" s="586"/>
      <c r="AR44" s="588"/>
      <c r="AS44" s="590"/>
      <c r="BE44"/>
    </row>
    <row r="45" spans="2:57" ht="31.5" customHeight="1" thickBo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t="s">
        <v>1721</v>
      </c>
      <c r="Z45" s="413"/>
      <c r="AA45" s="413"/>
      <c r="AB45" s="414"/>
      <c r="AC45" s="412"/>
      <c r="AD45" s="413"/>
      <c r="AE45" s="413"/>
      <c r="AF45" s="413"/>
      <c r="AG45" s="413"/>
      <c r="AH45" s="413"/>
      <c r="AI45" s="413"/>
      <c r="AJ45" s="414"/>
      <c r="AK45" s="412"/>
      <c r="AL45" s="413"/>
      <c r="AM45" s="413"/>
      <c r="AN45" s="414"/>
      <c r="AO45" s="545"/>
      <c r="AP45" s="556"/>
      <c r="AQ45" s="587"/>
      <c r="AR45" s="589"/>
      <c r="AS45" s="591"/>
      <c r="BE45"/>
    </row>
    <row r="46" spans="2:57" ht="22.5" hidden="1" customHeight="1">
      <c r="B46" s="592">
        <v>17</v>
      </c>
      <c r="C46" s="532"/>
      <c r="D46" s="406" t="s">
        <v>1729</v>
      </c>
      <c r="E46" s="407"/>
      <c r="F46" s="407"/>
      <c r="G46" s="407"/>
      <c r="H46" s="407"/>
      <c r="I46" s="407"/>
      <c r="J46" s="407"/>
      <c r="K46" s="407"/>
      <c r="L46" s="407"/>
      <c r="M46" s="407"/>
      <c r="N46" s="407"/>
      <c r="O46" s="407"/>
      <c r="P46" s="408"/>
      <c r="Q46" s="406" t="s">
        <v>1733</v>
      </c>
      <c r="R46" s="407"/>
      <c r="S46" s="407"/>
      <c r="T46" s="407"/>
      <c r="U46" s="407"/>
      <c r="V46" s="407"/>
      <c r="W46" s="407"/>
      <c r="X46" s="408"/>
      <c r="Y46" s="406" t="s">
        <v>24</v>
      </c>
      <c r="Z46" s="407"/>
      <c r="AA46" s="407"/>
      <c r="AB46" s="408"/>
      <c r="AC46" s="406"/>
      <c r="AD46" s="407"/>
      <c r="AE46" s="407"/>
      <c r="AF46" s="408"/>
      <c r="AG46" s="406"/>
      <c r="AH46" s="407"/>
      <c r="AI46" s="407"/>
      <c r="AJ46" s="408"/>
      <c r="AK46" s="406"/>
      <c r="AL46" s="407"/>
      <c r="AM46" s="407"/>
      <c r="AN46" s="408"/>
      <c r="AO46" s="542"/>
      <c r="AP46" s="554"/>
      <c r="AQ46" s="586"/>
      <c r="AR46" s="588"/>
      <c r="AS46" s="590"/>
      <c r="BE46"/>
    </row>
    <row r="47" spans="2:57" ht="31.5" hidden="1"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t="s">
        <v>1721</v>
      </c>
      <c r="Z47" s="413"/>
      <c r="AA47" s="413"/>
      <c r="AB47" s="414"/>
      <c r="AC47" s="412"/>
      <c r="AD47" s="413"/>
      <c r="AE47" s="413"/>
      <c r="AF47" s="414"/>
      <c r="AG47" s="412"/>
      <c r="AH47" s="413"/>
      <c r="AI47" s="413"/>
      <c r="AJ47" s="414"/>
      <c r="AK47" s="412"/>
      <c r="AL47" s="413"/>
      <c r="AM47" s="413"/>
      <c r="AN47" s="414"/>
      <c r="AO47" s="545"/>
      <c r="AP47" s="556"/>
      <c r="AQ47" s="587"/>
      <c r="AR47" s="589"/>
      <c r="AS47" s="591"/>
      <c r="BE47"/>
    </row>
    <row r="48" spans="2:57" ht="22.5" hidden="1" customHeight="1">
      <c r="B48" s="592">
        <v>18</v>
      </c>
      <c r="C48" s="532"/>
      <c r="D48" s="406"/>
      <c r="E48" s="407"/>
      <c r="F48" s="407"/>
      <c r="G48" s="407"/>
      <c r="H48" s="407"/>
      <c r="I48" s="407"/>
      <c r="J48" s="407"/>
      <c r="K48" s="407"/>
      <c r="L48" s="407"/>
      <c r="M48" s="407"/>
      <c r="N48" s="407"/>
      <c r="O48" s="407"/>
      <c r="P48" s="408"/>
      <c r="Q48" s="409"/>
      <c r="R48" s="410"/>
      <c r="S48" s="410"/>
      <c r="T48" s="410"/>
      <c r="U48" s="410"/>
      <c r="V48" s="410"/>
      <c r="W48" s="410"/>
      <c r="X48" s="411"/>
      <c r="Y48" s="406"/>
      <c r="Z48" s="407"/>
      <c r="AA48" s="407"/>
      <c r="AB48" s="408"/>
      <c r="AC48" s="406"/>
      <c r="AD48" s="407"/>
      <c r="AE48" s="407"/>
      <c r="AF48" s="408"/>
      <c r="AG48" s="406"/>
      <c r="AH48" s="407"/>
      <c r="AI48" s="407"/>
      <c r="AJ48" s="408"/>
      <c r="AK48" s="406"/>
      <c r="AL48" s="407"/>
      <c r="AM48" s="407"/>
      <c r="AN48" s="408"/>
      <c r="AO48" s="542"/>
      <c r="AP48" s="554"/>
      <c r="AQ48" s="586"/>
      <c r="AR48" s="588"/>
      <c r="AS48" s="590"/>
      <c r="BE48"/>
    </row>
    <row r="49" spans="2:57" ht="31.5" hidden="1"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c r="Z49" s="413"/>
      <c r="AA49" s="413"/>
      <c r="AB49" s="414"/>
      <c r="AC49" s="412"/>
      <c r="AD49" s="413"/>
      <c r="AE49" s="413"/>
      <c r="AF49" s="414"/>
      <c r="AG49" s="412"/>
      <c r="AH49" s="413"/>
      <c r="AI49" s="413"/>
      <c r="AJ49" s="414"/>
      <c r="AK49" s="412"/>
      <c r="AL49" s="413"/>
      <c r="AM49" s="413"/>
      <c r="AN49" s="414"/>
      <c r="AO49" s="545"/>
      <c r="AP49" s="556"/>
      <c r="AQ49" s="587"/>
      <c r="AR49" s="589"/>
      <c r="AS49" s="591"/>
      <c r="BE49"/>
    </row>
    <row r="50" spans="2:57" ht="22.5" hidden="1" customHeight="1">
      <c r="B50" s="592">
        <v>19</v>
      </c>
      <c r="C50" s="532"/>
      <c r="D50" s="406"/>
      <c r="E50" s="407"/>
      <c r="F50" s="407"/>
      <c r="G50" s="407"/>
      <c r="H50" s="407"/>
      <c r="I50" s="407"/>
      <c r="J50" s="407"/>
      <c r="K50" s="407"/>
      <c r="L50" s="407"/>
      <c r="M50" s="407"/>
      <c r="N50" s="407"/>
      <c r="O50" s="407"/>
      <c r="P50" s="408"/>
      <c r="Q50" s="409"/>
      <c r="R50" s="410"/>
      <c r="S50" s="410"/>
      <c r="T50" s="410"/>
      <c r="U50" s="410"/>
      <c r="V50" s="410"/>
      <c r="W50" s="410"/>
      <c r="X50" s="411"/>
      <c r="Y50" s="406"/>
      <c r="Z50" s="407"/>
      <c r="AA50" s="407"/>
      <c r="AB50" s="408"/>
      <c r="AC50" s="406"/>
      <c r="AD50" s="407"/>
      <c r="AE50" s="407"/>
      <c r="AF50" s="408"/>
      <c r="AG50" s="406"/>
      <c r="AH50" s="407"/>
      <c r="AI50" s="407"/>
      <c r="AJ50" s="408"/>
      <c r="AK50" s="406"/>
      <c r="AL50" s="407"/>
      <c r="AM50" s="407"/>
      <c r="AN50" s="408"/>
      <c r="AO50" s="542"/>
      <c r="AP50" s="554"/>
      <c r="AQ50" s="586"/>
      <c r="AR50" s="588"/>
      <c r="AS50" s="590"/>
      <c r="BE50"/>
    </row>
    <row r="51" spans="2:57" ht="31.5" hidden="1"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c r="Z51" s="413"/>
      <c r="AA51" s="413"/>
      <c r="AB51" s="414"/>
      <c r="AC51" s="412"/>
      <c r="AD51" s="413"/>
      <c r="AE51" s="413"/>
      <c r="AF51" s="414"/>
      <c r="AG51" s="412"/>
      <c r="AH51" s="413"/>
      <c r="AI51" s="413"/>
      <c r="AJ51" s="414"/>
      <c r="AK51" s="412"/>
      <c r="AL51" s="413"/>
      <c r="AM51" s="413"/>
      <c r="AN51" s="414"/>
      <c r="AO51" s="545"/>
      <c r="AP51" s="556"/>
      <c r="AQ51" s="587"/>
      <c r="AR51" s="589"/>
      <c r="AS51" s="591"/>
      <c r="BE51"/>
    </row>
    <row r="52" spans="2:57" ht="22.5" hidden="1" customHeight="1">
      <c r="B52" s="592">
        <v>20</v>
      </c>
      <c r="C52" s="532"/>
      <c r="D52" s="406"/>
      <c r="E52" s="407"/>
      <c r="F52" s="407"/>
      <c r="G52" s="407"/>
      <c r="H52" s="407"/>
      <c r="I52" s="407"/>
      <c r="J52" s="407"/>
      <c r="K52" s="407"/>
      <c r="L52" s="407"/>
      <c r="M52" s="407"/>
      <c r="N52" s="407"/>
      <c r="O52" s="407"/>
      <c r="P52" s="408"/>
      <c r="Q52" s="409"/>
      <c r="R52" s="410"/>
      <c r="S52" s="410"/>
      <c r="T52" s="410"/>
      <c r="U52" s="410"/>
      <c r="V52" s="410"/>
      <c r="W52" s="410"/>
      <c r="X52" s="411"/>
      <c r="Y52" s="406"/>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hidden="1"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hidden="1" customHeight="1">
      <c r="B54" s="592">
        <v>21</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hidden="1" customHeight="1">
      <c r="B56" s="592">
        <v>22</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31.5" hidden="1"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hidden="1" customHeight="1">
      <c r="B58" s="592">
        <v>23</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24</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25</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26</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27</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28</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29</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c r="B71" s="592"/>
      <c r="C71" s="532"/>
      <c r="D71" s="412"/>
      <c r="E71" s="413"/>
      <c r="F71" s="413"/>
      <c r="G71" s="413"/>
      <c r="H71" s="413"/>
      <c r="I71" s="413"/>
      <c r="J71" s="413"/>
      <c r="K71" s="413"/>
      <c r="L71" s="413"/>
      <c r="M71" s="413"/>
      <c r="N71" s="413"/>
      <c r="O71" s="413"/>
      <c r="P71" s="414"/>
      <c r="Q71" s="412"/>
      <c r="R71" s="413"/>
      <c r="S71" s="413"/>
      <c r="T71" s="413"/>
      <c r="U71" s="413"/>
      <c r="V71" s="413"/>
      <c r="W71" s="413"/>
      <c r="X71" s="414"/>
      <c r="Y71" s="412"/>
      <c r="Z71" s="413"/>
      <c r="AA71" s="413"/>
      <c r="AB71" s="414"/>
      <c r="AC71" s="412"/>
      <c r="AD71" s="413"/>
      <c r="AE71" s="413"/>
      <c r="AF71" s="414"/>
      <c r="AG71" s="412"/>
      <c r="AH71" s="413"/>
      <c r="AI71" s="413"/>
      <c r="AJ71" s="414"/>
      <c r="AK71" s="412"/>
      <c r="AL71" s="413"/>
      <c r="AM71" s="413"/>
      <c r="AN71" s="414"/>
      <c r="AO71" s="545"/>
      <c r="AP71" s="556"/>
      <c r="AQ71" s="587"/>
      <c r="AR71" s="589"/>
      <c r="AS71" s="591"/>
      <c r="BE71"/>
    </row>
    <row r="72" spans="2:57" ht="22.5" hidden="1" customHeight="1">
      <c r="B72" s="592">
        <v>30</v>
      </c>
      <c r="C72" s="532"/>
      <c r="D72" s="406"/>
      <c r="E72" s="407"/>
      <c r="F72" s="407"/>
      <c r="G72" s="407"/>
      <c r="H72" s="407"/>
      <c r="I72" s="407"/>
      <c r="J72" s="407"/>
      <c r="K72" s="407"/>
      <c r="L72" s="407"/>
      <c r="M72" s="407"/>
      <c r="N72" s="407"/>
      <c r="O72" s="407"/>
      <c r="P72" s="408"/>
      <c r="Q72" s="409"/>
      <c r="R72" s="410"/>
      <c r="S72" s="410"/>
      <c r="T72" s="410"/>
      <c r="U72" s="410"/>
      <c r="V72" s="410"/>
      <c r="W72" s="410"/>
      <c r="X72" s="411"/>
      <c r="Y72" s="406"/>
      <c r="Z72" s="407"/>
      <c r="AA72" s="407"/>
      <c r="AB72" s="408"/>
      <c r="AC72" s="406"/>
      <c r="AD72" s="407"/>
      <c r="AE72" s="407"/>
      <c r="AF72" s="408"/>
      <c r="AG72" s="406"/>
      <c r="AH72" s="407"/>
      <c r="AI72" s="407"/>
      <c r="AJ72" s="408"/>
      <c r="AK72" s="406"/>
      <c r="AL72" s="407"/>
      <c r="AM72" s="407"/>
      <c r="AN72" s="408"/>
      <c r="AO72" s="542"/>
      <c r="AP72" s="554"/>
      <c r="AQ72" s="586"/>
      <c r="AR72" s="588"/>
      <c r="AS72" s="590"/>
      <c r="BE72"/>
    </row>
    <row r="73" spans="2:57" ht="31.5" hidden="1" customHeight="1" thickBot="1">
      <c r="B73" s="610"/>
      <c r="C73" s="611"/>
      <c r="D73" s="581"/>
      <c r="E73" s="582"/>
      <c r="F73" s="582"/>
      <c r="G73" s="582"/>
      <c r="H73" s="582"/>
      <c r="I73" s="582"/>
      <c r="J73" s="582"/>
      <c r="K73" s="582"/>
      <c r="L73" s="582"/>
      <c r="M73" s="582"/>
      <c r="N73" s="582"/>
      <c r="O73" s="582"/>
      <c r="P73" s="583"/>
      <c r="Q73" s="412"/>
      <c r="R73" s="413"/>
      <c r="S73" s="413"/>
      <c r="T73" s="413"/>
      <c r="U73" s="413"/>
      <c r="V73" s="413"/>
      <c r="W73" s="413"/>
      <c r="X73" s="414"/>
      <c r="Y73" s="581"/>
      <c r="Z73" s="582"/>
      <c r="AA73" s="582"/>
      <c r="AB73" s="583"/>
      <c r="AC73" s="581"/>
      <c r="AD73" s="582"/>
      <c r="AE73" s="582"/>
      <c r="AF73" s="583"/>
      <c r="AG73" s="581"/>
      <c r="AH73" s="582"/>
      <c r="AI73" s="582"/>
      <c r="AJ73" s="583"/>
      <c r="AK73" s="581"/>
      <c r="AL73" s="582"/>
      <c r="AM73" s="582"/>
      <c r="AN73" s="583"/>
      <c r="AO73" s="481"/>
      <c r="AP73" s="606"/>
      <c r="AQ73" s="607"/>
      <c r="AR73" s="608"/>
      <c r="AS73" s="609"/>
      <c r="BE73"/>
    </row>
    <row r="74" spans="2:57" ht="15.75" hidden="1" thickBot="1">
      <c r="B74" s="612" t="s">
        <v>33</v>
      </c>
      <c r="C74" s="613"/>
      <c r="D74" s="613"/>
      <c r="E74" s="614"/>
      <c r="F74" s="615" t="s">
        <v>2</v>
      </c>
      <c r="G74" s="613"/>
      <c r="H74" s="613"/>
      <c r="I74" s="613"/>
      <c r="J74" s="613"/>
      <c r="K74" s="613"/>
      <c r="L74" s="613"/>
      <c r="M74" s="613"/>
      <c r="N74" s="613"/>
      <c r="O74" s="613"/>
      <c r="P74" s="613"/>
      <c r="Q74" s="613"/>
      <c r="R74" s="613"/>
      <c r="S74" s="613"/>
      <c r="T74" s="613"/>
      <c r="U74" s="614"/>
      <c r="V74" s="615" t="s">
        <v>3</v>
      </c>
      <c r="W74" s="613"/>
      <c r="X74" s="614"/>
      <c r="Y74" s="615" t="s">
        <v>34</v>
      </c>
      <c r="Z74" s="613"/>
      <c r="AA74" s="614"/>
      <c r="AB74" s="615" t="s">
        <v>35</v>
      </c>
      <c r="AC74" s="613"/>
      <c r="AD74" s="613"/>
      <c r="AE74" s="613"/>
      <c r="AF74" s="613"/>
      <c r="AG74" s="613"/>
      <c r="AH74" s="613"/>
      <c r="AI74" s="613"/>
      <c r="AJ74" s="613"/>
      <c r="AK74" s="613"/>
      <c r="AL74" s="613"/>
      <c r="AM74" s="613"/>
      <c r="AN74" s="613"/>
      <c r="AO74" s="613"/>
      <c r="AP74" s="613"/>
      <c r="AQ74" s="613"/>
      <c r="AR74" s="613"/>
      <c r="AS74" s="616"/>
      <c r="BE74"/>
    </row>
    <row r="75" spans="2:57" ht="24.75" hidden="1" customHeight="1">
      <c r="B75" s="617"/>
      <c r="C75" s="618"/>
      <c r="D75" s="618"/>
      <c r="E75" s="619"/>
      <c r="F75" s="620"/>
      <c r="G75" s="618"/>
      <c r="H75" s="618"/>
      <c r="I75" s="618"/>
      <c r="J75" s="618"/>
      <c r="K75" s="618"/>
      <c r="L75" s="618"/>
      <c r="M75" s="618"/>
      <c r="N75" s="618"/>
      <c r="O75" s="618"/>
      <c r="P75" s="618"/>
      <c r="Q75" s="618"/>
      <c r="R75" s="618"/>
      <c r="S75" s="618"/>
      <c r="T75" s="618"/>
      <c r="U75" s="619"/>
      <c r="V75" s="620"/>
      <c r="W75" s="618"/>
      <c r="X75" s="619"/>
      <c r="Y75" s="620"/>
      <c r="Z75" s="618"/>
      <c r="AA75" s="619"/>
      <c r="AB75" s="620"/>
      <c r="AC75" s="618"/>
      <c r="AD75" s="618"/>
      <c r="AE75" s="618"/>
      <c r="AF75" s="618"/>
      <c r="AG75" s="618"/>
      <c r="AH75" s="618"/>
      <c r="AI75" s="618"/>
      <c r="AJ75" s="618"/>
      <c r="AK75" s="618"/>
      <c r="AL75" s="618"/>
      <c r="AM75" s="618"/>
      <c r="AN75" s="618"/>
      <c r="AO75" s="618"/>
      <c r="AP75" s="618"/>
      <c r="AQ75" s="618"/>
      <c r="AR75" s="618"/>
      <c r="AS75" s="621"/>
      <c r="BE75"/>
    </row>
    <row r="76" spans="2:57" ht="24.75" hidden="1" customHeight="1">
      <c r="B76" s="622"/>
      <c r="C76" s="623"/>
      <c r="D76" s="623"/>
      <c r="E76" s="624"/>
      <c r="F76" s="625"/>
      <c r="G76" s="623"/>
      <c r="H76" s="623"/>
      <c r="I76" s="623"/>
      <c r="J76" s="623"/>
      <c r="K76" s="623"/>
      <c r="L76" s="623"/>
      <c r="M76" s="623"/>
      <c r="N76" s="623"/>
      <c r="O76" s="623"/>
      <c r="P76" s="623"/>
      <c r="Q76" s="623"/>
      <c r="R76" s="623"/>
      <c r="S76" s="623"/>
      <c r="T76" s="623"/>
      <c r="U76" s="624"/>
      <c r="V76" s="625"/>
      <c r="W76" s="623"/>
      <c r="X76" s="624"/>
      <c r="Y76" s="625"/>
      <c r="Z76" s="623"/>
      <c r="AA76" s="624"/>
      <c r="AB76" s="625"/>
      <c r="AC76" s="623"/>
      <c r="AD76" s="623"/>
      <c r="AE76" s="623"/>
      <c r="AF76" s="623"/>
      <c r="AG76" s="623"/>
      <c r="AH76" s="623"/>
      <c r="AI76" s="623"/>
      <c r="AJ76" s="623"/>
      <c r="AK76" s="623"/>
      <c r="AL76" s="623"/>
      <c r="AM76" s="623"/>
      <c r="AN76" s="623"/>
      <c r="AO76" s="623"/>
      <c r="AP76" s="623"/>
      <c r="AQ76" s="623"/>
      <c r="AR76" s="623"/>
      <c r="AS76" s="626"/>
      <c r="BE76"/>
    </row>
    <row r="77" spans="2:57" ht="24.75" hidden="1" customHeight="1">
      <c r="B77" s="622"/>
      <c r="C77" s="623"/>
      <c r="D77" s="623"/>
      <c r="E77" s="624"/>
      <c r="F77" s="625"/>
      <c r="G77" s="623"/>
      <c r="H77" s="623"/>
      <c r="I77" s="623"/>
      <c r="J77" s="623"/>
      <c r="K77" s="623"/>
      <c r="L77" s="623"/>
      <c r="M77" s="623"/>
      <c r="N77" s="623"/>
      <c r="O77" s="623"/>
      <c r="P77" s="623"/>
      <c r="Q77" s="623"/>
      <c r="R77" s="623"/>
      <c r="S77" s="623"/>
      <c r="T77" s="623"/>
      <c r="U77" s="624"/>
      <c r="V77" s="625"/>
      <c r="W77" s="623"/>
      <c r="X77" s="624"/>
      <c r="Y77" s="625"/>
      <c r="Z77" s="623"/>
      <c r="AA77" s="624"/>
      <c r="AB77" s="625"/>
      <c r="AC77" s="623"/>
      <c r="AD77" s="623"/>
      <c r="AE77" s="623"/>
      <c r="AF77" s="623"/>
      <c r="AG77" s="623"/>
      <c r="AH77" s="623"/>
      <c r="AI77" s="623"/>
      <c r="AJ77" s="623"/>
      <c r="AK77" s="623"/>
      <c r="AL77" s="623"/>
      <c r="AM77" s="623"/>
      <c r="AN77" s="623"/>
      <c r="AO77" s="623"/>
      <c r="AP77" s="623"/>
      <c r="AQ77" s="623"/>
      <c r="AR77" s="623"/>
      <c r="AS77" s="626"/>
      <c r="BE77"/>
    </row>
    <row r="78" spans="2:57" ht="24.75" hidden="1" customHeight="1">
      <c r="B78" s="622"/>
      <c r="C78" s="623"/>
      <c r="D78" s="623"/>
      <c r="E78" s="624"/>
      <c r="F78" s="625"/>
      <c r="G78" s="623"/>
      <c r="H78" s="623"/>
      <c r="I78" s="623"/>
      <c r="J78" s="623"/>
      <c r="K78" s="623"/>
      <c r="L78" s="623"/>
      <c r="M78" s="623"/>
      <c r="N78" s="623"/>
      <c r="O78" s="623"/>
      <c r="P78" s="623"/>
      <c r="Q78" s="623"/>
      <c r="R78" s="623"/>
      <c r="S78" s="623"/>
      <c r="T78" s="623"/>
      <c r="U78" s="624"/>
      <c r="V78" s="625"/>
      <c r="W78" s="623"/>
      <c r="X78" s="624"/>
      <c r="Y78" s="625"/>
      <c r="Z78" s="623"/>
      <c r="AA78" s="624"/>
      <c r="AB78" s="625"/>
      <c r="AC78" s="623"/>
      <c r="AD78" s="623"/>
      <c r="AE78" s="623"/>
      <c r="AF78" s="623"/>
      <c r="AG78" s="623"/>
      <c r="AH78" s="623"/>
      <c r="AI78" s="623"/>
      <c r="AJ78" s="623"/>
      <c r="AK78" s="623"/>
      <c r="AL78" s="623"/>
      <c r="AM78" s="623"/>
      <c r="AN78" s="623"/>
      <c r="AO78" s="623"/>
      <c r="AP78" s="623"/>
      <c r="AQ78" s="623"/>
      <c r="AR78" s="623"/>
      <c r="AS78" s="626"/>
      <c r="BE78"/>
    </row>
    <row r="79" spans="2:57" ht="24.75" hidden="1" customHeight="1">
      <c r="B79" s="622"/>
      <c r="C79" s="623"/>
      <c r="D79" s="623"/>
      <c r="E79" s="624"/>
      <c r="F79" s="625"/>
      <c r="G79" s="623"/>
      <c r="H79" s="623"/>
      <c r="I79" s="623"/>
      <c r="J79" s="623"/>
      <c r="K79" s="623"/>
      <c r="L79" s="623"/>
      <c r="M79" s="623"/>
      <c r="N79" s="623"/>
      <c r="O79" s="623"/>
      <c r="P79" s="623"/>
      <c r="Q79" s="623"/>
      <c r="R79" s="623"/>
      <c r="S79" s="623"/>
      <c r="T79" s="623"/>
      <c r="U79" s="624"/>
      <c r="V79" s="625"/>
      <c r="W79" s="623"/>
      <c r="X79" s="624"/>
      <c r="Y79" s="625"/>
      <c r="Z79" s="623"/>
      <c r="AA79" s="624"/>
      <c r="AB79" s="625"/>
      <c r="AC79" s="623"/>
      <c r="AD79" s="623"/>
      <c r="AE79" s="623"/>
      <c r="AF79" s="623"/>
      <c r="AG79" s="623"/>
      <c r="AH79" s="623"/>
      <c r="AI79" s="623"/>
      <c r="AJ79" s="623"/>
      <c r="AK79" s="623"/>
      <c r="AL79" s="623"/>
      <c r="AM79" s="623"/>
      <c r="AN79" s="623"/>
      <c r="AO79" s="623"/>
      <c r="AP79" s="623"/>
      <c r="AQ79" s="623"/>
      <c r="AR79" s="623"/>
      <c r="AS79" s="626"/>
      <c r="BE79"/>
    </row>
    <row r="80" spans="2:57" ht="24.75" hidden="1" customHeight="1" thickBot="1">
      <c r="B80" s="622"/>
      <c r="C80" s="623"/>
      <c r="D80" s="623"/>
      <c r="E80" s="624"/>
      <c r="F80" s="625"/>
      <c r="G80" s="623"/>
      <c r="H80" s="623"/>
      <c r="I80" s="623"/>
      <c r="J80" s="623"/>
      <c r="K80" s="623"/>
      <c r="L80" s="623"/>
      <c r="M80" s="623"/>
      <c r="N80" s="623"/>
      <c r="O80" s="623"/>
      <c r="P80" s="623"/>
      <c r="Q80" s="623"/>
      <c r="R80" s="623"/>
      <c r="S80" s="623"/>
      <c r="T80" s="623"/>
      <c r="U80" s="624"/>
      <c r="V80" s="625"/>
      <c r="W80" s="623"/>
      <c r="X80" s="624"/>
      <c r="Y80" s="625"/>
      <c r="Z80" s="623"/>
      <c r="AA80" s="624"/>
      <c r="AB80" s="625"/>
      <c r="AC80" s="623"/>
      <c r="AD80" s="623"/>
      <c r="AE80" s="623"/>
      <c r="AF80" s="623"/>
      <c r="AG80" s="623"/>
      <c r="AH80" s="623"/>
      <c r="AI80" s="623"/>
      <c r="AJ80" s="623"/>
      <c r="AK80" s="623"/>
      <c r="AL80" s="623"/>
      <c r="AM80" s="623"/>
      <c r="AN80" s="623"/>
      <c r="AO80" s="623"/>
      <c r="AP80" s="623"/>
      <c r="AQ80" s="623"/>
      <c r="AR80" s="623"/>
      <c r="AS80" s="626"/>
      <c r="BE80"/>
    </row>
    <row r="81" spans="2:57">
      <c r="B81" s="612" t="s">
        <v>36</v>
      </c>
      <c r="C81" s="613"/>
      <c r="D81" s="613"/>
      <c r="E81" s="613"/>
      <c r="F81" s="613"/>
      <c r="G81" s="613"/>
      <c r="H81" s="613"/>
      <c r="I81" s="613"/>
      <c r="J81" s="613"/>
      <c r="K81" s="613"/>
      <c r="L81" s="613"/>
      <c r="M81" s="613"/>
      <c r="N81" s="613"/>
      <c r="O81" s="613"/>
      <c r="P81" s="613"/>
      <c r="Q81" s="613"/>
      <c r="R81" s="613"/>
      <c r="S81" s="613"/>
      <c r="T81" s="613"/>
      <c r="U81" s="613"/>
      <c r="V81" s="613"/>
      <c r="W81" s="613"/>
      <c r="X81" s="613"/>
      <c r="Y81" s="613"/>
      <c r="Z81" s="613"/>
      <c r="AA81" s="613"/>
      <c r="AB81" s="613"/>
      <c r="AC81" s="613"/>
      <c r="AD81" s="613"/>
      <c r="AE81" s="613"/>
      <c r="AF81" s="613"/>
      <c r="AG81" s="613"/>
      <c r="AH81" s="613"/>
      <c r="AI81" s="613"/>
      <c r="AJ81" s="613"/>
      <c r="AK81" s="613"/>
      <c r="AL81" s="613"/>
      <c r="AM81" s="613"/>
      <c r="AN81" s="613"/>
      <c r="AO81" s="613"/>
      <c r="AP81" s="613"/>
      <c r="AQ81" s="613"/>
      <c r="AR81" s="613"/>
      <c r="AS81" s="616"/>
      <c r="BE81"/>
    </row>
    <row r="82" spans="2:57" ht="68.25" customHeight="1" thickBot="1">
      <c r="B82" s="672">
        <v>43405</v>
      </c>
      <c r="C82" s="673"/>
      <c r="D82" s="673"/>
      <c r="E82" s="673"/>
      <c r="F82" s="673"/>
      <c r="G82" s="673"/>
      <c r="H82" s="673"/>
      <c r="I82" s="673"/>
      <c r="J82" s="673"/>
      <c r="K82" s="673"/>
      <c r="L82" s="673"/>
      <c r="M82" s="673"/>
      <c r="N82" s="673"/>
      <c r="O82" s="673"/>
      <c r="P82" s="673"/>
      <c r="Q82" s="673"/>
      <c r="R82" s="673"/>
      <c r="S82" s="673"/>
      <c r="T82" s="673"/>
      <c r="U82" s="673"/>
      <c r="V82" s="673"/>
      <c r="W82" s="673"/>
      <c r="X82" s="673"/>
      <c r="Y82" s="673"/>
      <c r="Z82" s="673"/>
      <c r="AA82" s="673"/>
      <c r="AB82" s="673"/>
      <c r="AC82" s="673"/>
      <c r="AD82" s="673"/>
      <c r="AE82" s="673"/>
      <c r="AF82" s="673"/>
      <c r="AG82" s="673"/>
      <c r="AH82" s="673"/>
      <c r="AI82" s="673"/>
      <c r="AJ82" s="673"/>
      <c r="AK82" s="673"/>
      <c r="AL82" s="673"/>
      <c r="AM82" s="673"/>
      <c r="AN82" s="673"/>
      <c r="AO82" s="673"/>
      <c r="AP82" s="673"/>
      <c r="AQ82" s="673"/>
      <c r="AR82" s="673"/>
      <c r="AS82" s="674"/>
      <c r="BE82"/>
    </row>
    <row r="83" spans="2:57" ht="22.5" hidden="1"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21.75" customHeight="1">
      <c r="B84" s="10"/>
      <c r="C84" s="388" t="s">
        <v>44</v>
      </c>
      <c r="D84" s="386"/>
      <c r="E84" s="386"/>
      <c r="F84" s="386"/>
      <c r="G84" s="386"/>
      <c r="H84" s="386"/>
      <c r="I84" s="386"/>
      <c r="J84" s="386"/>
      <c r="K84" s="386"/>
      <c r="L84" s="386"/>
      <c r="M84" s="386"/>
      <c r="N84" s="386"/>
      <c r="O84" s="386"/>
      <c r="P84" s="386"/>
      <c r="Q84" s="386"/>
      <c r="R84" s="386"/>
      <c r="S84" s="386"/>
      <c r="T84" s="386"/>
      <c r="U84" s="386"/>
      <c r="V84" s="386"/>
      <c r="W84" s="387"/>
      <c r="X84" s="406" t="s">
        <v>1706</v>
      </c>
      <c r="Y84" s="407"/>
      <c r="Z84" s="407"/>
      <c r="AA84" s="407"/>
      <c r="AB84" s="407"/>
      <c r="AC84" s="407"/>
      <c r="AD84" s="407"/>
      <c r="AE84" s="407"/>
      <c r="AF84" s="407"/>
      <c r="AG84" s="407"/>
      <c r="AH84" s="407"/>
      <c r="AI84" s="407"/>
      <c r="AJ84" s="407"/>
      <c r="AK84" s="407"/>
      <c r="AL84" s="407"/>
      <c r="AM84" s="407"/>
      <c r="AN84" s="407"/>
      <c r="AO84" s="407"/>
      <c r="AP84" s="407"/>
      <c r="AQ84" s="407"/>
      <c r="AR84" s="408"/>
      <c r="AS84" s="8"/>
      <c r="BE84"/>
    </row>
    <row r="85" spans="2:57" ht="30" customHeight="1">
      <c r="B85" s="10"/>
      <c r="C85" s="473" t="s">
        <v>40</v>
      </c>
      <c r="D85" s="438"/>
      <c r="E85" s="438"/>
      <c r="F85" s="438"/>
      <c r="G85" s="438"/>
      <c r="H85" s="438"/>
      <c r="I85" s="449"/>
      <c r="J85" s="473" t="s">
        <v>41</v>
      </c>
      <c r="K85" s="438"/>
      <c r="L85" s="438"/>
      <c r="M85" s="438"/>
      <c r="N85" s="438"/>
      <c r="O85" s="438"/>
      <c r="P85" s="449"/>
      <c r="Q85" s="473" t="s">
        <v>42</v>
      </c>
      <c r="R85" s="438"/>
      <c r="S85" s="438"/>
      <c r="T85" s="438"/>
      <c r="U85" s="438"/>
      <c r="V85" s="438"/>
      <c r="W85" s="449"/>
      <c r="X85" s="473" t="s">
        <v>40</v>
      </c>
      <c r="Y85" s="438"/>
      <c r="Z85" s="438"/>
      <c r="AA85" s="438"/>
      <c r="AB85" s="438"/>
      <c r="AC85" s="438"/>
      <c r="AD85" s="449"/>
      <c r="AE85" s="473" t="s">
        <v>41</v>
      </c>
      <c r="AF85" s="438"/>
      <c r="AG85" s="438"/>
      <c r="AH85" s="438"/>
      <c r="AI85" s="438"/>
      <c r="AJ85" s="438"/>
      <c r="AK85" s="449"/>
      <c r="AL85" s="473" t="s">
        <v>42</v>
      </c>
      <c r="AM85" s="438"/>
      <c r="AN85" s="438"/>
      <c r="AO85" s="438"/>
      <c r="AP85" s="438"/>
      <c r="AQ85" s="438"/>
      <c r="AR85" s="449"/>
      <c r="AS85" s="11"/>
      <c r="BE85"/>
    </row>
    <row r="86" spans="2:57" ht="46.5" customHeight="1">
      <c r="B86" s="10"/>
      <c r="C86" s="517" t="str">
        <f>'Lot Register'!$U$13</f>
        <v>Jan van Wyk</v>
      </c>
      <c r="D86" s="518"/>
      <c r="E86" s="518"/>
      <c r="F86" s="518"/>
      <c r="G86" s="518"/>
      <c r="H86" s="518"/>
      <c r="I86" s="519"/>
      <c r="J86" s="517"/>
      <c r="K86" s="518"/>
      <c r="L86" s="518"/>
      <c r="M86" s="518"/>
      <c r="N86" s="518"/>
      <c r="O86" s="518"/>
      <c r="P86" s="519"/>
      <c r="Q86" s="520"/>
      <c r="R86" s="521"/>
      <c r="S86" s="521"/>
      <c r="T86" s="521"/>
      <c r="U86" s="521"/>
      <c r="V86" s="521"/>
      <c r="W86" s="522"/>
      <c r="X86" s="517" t="str">
        <f>'Lot Register'!$U$12</f>
        <v>TBA</v>
      </c>
      <c r="Y86" s="518"/>
      <c r="Z86" s="518"/>
      <c r="AA86" s="518"/>
      <c r="AB86" s="518"/>
      <c r="AC86" s="518"/>
      <c r="AD86" s="519"/>
      <c r="AE86" s="517"/>
      <c r="AF86" s="518"/>
      <c r="AG86" s="518"/>
      <c r="AH86" s="518"/>
      <c r="AI86" s="518"/>
      <c r="AJ86" s="518"/>
      <c r="AK86" s="519"/>
      <c r="AL86" s="520"/>
      <c r="AM86" s="521"/>
      <c r="AN86" s="521"/>
      <c r="AO86" s="521"/>
      <c r="AP86" s="521"/>
      <c r="AQ86" s="521"/>
      <c r="AR86" s="522"/>
      <c r="AS86" s="8"/>
      <c r="BE86"/>
    </row>
    <row r="87" spans="2:57" ht="15.7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37">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AL86:AR86"/>
    <mergeCell ref="B82:AS82"/>
    <mergeCell ref="C84:W84"/>
    <mergeCell ref="X84:AR84"/>
    <mergeCell ref="C85:I85"/>
    <mergeCell ref="J85:P85"/>
    <mergeCell ref="Q85:W85"/>
    <mergeCell ref="X85:AD85"/>
    <mergeCell ref="AE85:AK85"/>
    <mergeCell ref="AL85:AR85"/>
    <mergeCell ref="C86:I86"/>
    <mergeCell ref="J86:P86"/>
    <mergeCell ref="Q86:W86"/>
    <mergeCell ref="X86:AD86"/>
    <mergeCell ref="AE86:AK86"/>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J45"/>
    <mergeCell ref="AK42:AN43"/>
    <mergeCell ref="AO42:AP43"/>
    <mergeCell ref="AQ42:AQ43"/>
    <mergeCell ref="AR42:AR43"/>
    <mergeCell ref="AS42:AS43"/>
    <mergeCell ref="Y43:AB43"/>
    <mergeCell ref="B42:C43"/>
    <mergeCell ref="D42:P43"/>
    <mergeCell ref="Q42:X43"/>
    <mergeCell ref="Y42:AB42"/>
    <mergeCell ref="AC42:AJ43"/>
    <mergeCell ref="AK40:AN41"/>
    <mergeCell ref="AO40:AP41"/>
    <mergeCell ref="AQ40:AQ41"/>
    <mergeCell ref="AR40:AR41"/>
    <mergeCell ref="AS40:AS41"/>
    <mergeCell ref="Y41:AB41"/>
    <mergeCell ref="B40:C41"/>
    <mergeCell ref="D40:P41"/>
    <mergeCell ref="Q40:X41"/>
    <mergeCell ref="Y40:AB40"/>
    <mergeCell ref="AK38:AN39"/>
    <mergeCell ref="AO38:AP39"/>
    <mergeCell ref="AQ38:AQ39"/>
    <mergeCell ref="AR38:AR39"/>
    <mergeCell ref="AS38:AS39"/>
    <mergeCell ref="Y39:AB39"/>
    <mergeCell ref="B38:C39"/>
    <mergeCell ref="D38:P39"/>
    <mergeCell ref="Q38:X39"/>
    <mergeCell ref="Y38:AB38"/>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K32:AN33"/>
    <mergeCell ref="AO32:AP33"/>
    <mergeCell ref="AQ32:AQ33"/>
    <mergeCell ref="AR32:AR33"/>
    <mergeCell ref="AS32:AS33"/>
    <mergeCell ref="Y33:AB33"/>
    <mergeCell ref="B32:C33"/>
    <mergeCell ref="D32:P33"/>
    <mergeCell ref="Q32:X33"/>
    <mergeCell ref="Y32:AB32"/>
    <mergeCell ref="AK30:AN31"/>
    <mergeCell ref="AO30:AP31"/>
    <mergeCell ref="AQ30:AQ31"/>
    <mergeCell ref="AR30:AR31"/>
    <mergeCell ref="AS30:AS31"/>
    <mergeCell ref="Y31:AB31"/>
    <mergeCell ref="B30:C31"/>
    <mergeCell ref="D30:P31"/>
    <mergeCell ref="Q30:X31"/>
    <mergeCell ref="Y30:AB30"/>
    <mergeCell ref="AK28:AN29"/>
    <mergeCell ref="AO28:AP29"/>
    <mergeCell ref="AQ28:AQ29"/>
    <mergeCell ref="AR28:AR29"/>
    <mergeCell ref="AS28:AS29"/>
    <mergeCell ref="Y29:AB29"/>
    <mergeCell ref="B28:C29"/>
    <mergeCell ref="D28:P29"/>
    <mergeCell ref="Q28:X29"/>
    <mergeCell ref="Y28:AB28"/>
    <mergeCell ref="AK26:AN27"/>
    <mergeCell ref="AO26:AP27"/>
    <mergeCell ref="AQ26:AQ27"/>
    <mergeCell ref="AR26:AR27"/>
    <mergeCell ref="AS26:AS27"/>
    <mergeCell ref="Y27:AB27"/>
    <mergeCell ref="B26:C27"/>
    <mergeCell ref="D26:P27"/>
    <mergeCell ref="Q26:X27"/>
    <mergeCell ref="Y26:AB26"/>
    <mergeCell ref="AC26:AJ27"/>
    <mergeCell ref="AK24:AN25"/>
    <mergeCell ref="AO24:AP25"/>
    <mergeCell ref="AQ24:AQ25"/>
    <mergeCell ref="AR24:AR25"/>
    <mergeCell ref="AS24:AS25"/>
    <mergeCell ref="Y25:AB25"/>
    <mergeCell ref="B24:C25"/>
    <mergeCell ref="D24:P25"/>
    <mergeCell ref="Q24:X25"/>
    <mergeCell ref="Y24:AB24"/>
    <mergeCell ref="AC24:AJ25"/>
    <mergeCell ref="AO22:AP23"/>
    <mergeCell ref="AQ22:AQ23"/>
    <mergeCell ref="AR22:AR23"/>
    <mergeCell ref="AS22:AS23"/>
    <mergeCell ref="Y23:AB23"/>
    <mergeCell ref="B22:C23"/>
    <mergeCell ref="D22:P23"/>
    <mergeCell ref="Q22:X23"/>
    <mergeCell ref="Y22:AB22"/>
    <mergeCell ref="AC22:AJ23"/>
    <mergeCell ref="Y19:AB19"/>
    <mergeCell ref="B18:C19"/>
    <mergeCell ref="D18:P19"/>
    <mergeCell ref="Q18:X19"/>
    <mergeCell ref="Y18:AB18"/>
    <mergeCell ref="AK20:AN21"/>
    <mergeCell ref="AO20:AP21"/>
    <mergeCell ref="AQ20:AQ21"/>
    <mergeCell ref="AR20:AR21"/>
    <mergeCell ref="Y21:AB21"/>
    <mergeCell ref="B20:C21"/>
    <mergeCell ref="D20:P21"/>
    <mergeCell ref="Q20:X21"/>
    <mergeCell ref="Y20:AB20"/>
    <mergeCell ref="AC18:AJ19"/>
    <mergeCell ref="AC20:AJ21"/>
    <mergeCell ref="Y15:AB15"/>
    <mergeCell ref="B16:C17"/>
    <mergeCell ref="D16:P17"/>
    <mergeCell ref="Q16:X17"/>
    <mergeCell ref="Y16:AB16"/>
    <mergeCell ref="Y17:AB17"/>
    <mergeCell ref="AK14:AN15"/>
    <mergeCell ref="AO14:AP15"/>
    <mergeCell ref="AQ14:AQ15"/>
    <mergeCell ref="B14:C15"/>
    <mergeCell ref="D14:P15"/>
    <mergeCell ref="Q14:X15"/>
    <mergeCell ref="Y14:AB14"/>
    <mergeCell ref="AC14:AJ15"/>
    <mergeCell ref="AC16:AJ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Y13:AB13"/>
    <mergeCell ref="AK13:AN13"/>
    <mergeCell ref="AO12:AP13"/>
    <mergeCell ref="AF7:AI7"/>
    <mergeCell ref="J8:J9"/>
    <mergeCell ref="K8:K9"/>
    <mergeCell ref="L8:L9"/>
    <mergeCell ref="AF8:AI8"/>
    <mergeCell ref="AJ8:AM11"/>
    <mergeCell ref="AF10:AI10"/>
    <mergeCell ref="AF11:AI11"/>
    <mergeCell ref="AJ7:AS7"/>
    <mergeCell ref="AN8:AS11"/>
    <mergeCell ref="J4:Z5"/>
    <mergeCell ref="AA4:AE4"/>
    <mergeCell ref="AF4:AI4"/>
    <mergeCell ref="AA5:AE5"/>
    <mergeCell ref="AF5:AI5"/>
    <mergeCell ref="J6:L7"/>
    <mergeCell ref="M6:P9"/>
    <mergeCell ref="Q6:AE9"/>
    <mergeCell ref="AF6:AI6"/>
    <mergeCell ref="AF9:AI9"/>
    <mergeCell ref="AJ4:AS4"/>
    <mergeCell ref="AJ5:AS5"/>
    <mergeCell ref="AJ6:AS6"/>
    <mergeCell ref="AC28:AJ29"/>
    <mergeCell ref="AC30:AJ31"/>
    <mergeCell ref="AC32:AJ33"/>
    <mergeCell ref="AC34:AJ35"/>
    <mergeCell ref="AC38:AJ39"/>
    <mergeCell ref="AC40:AJ41"/>
    <mergeCell ref="AQ12:AS13"/>
    <mergeCell ref="AK16:AN17"/>
    <mergeCell ref="AO16:AP17"/>
    <mergeCell ref="AQ16:AQ17"/>
    <mergeCell ref="AR16:AR17"/>
    <mergeCell ref="AS16:AS17"/>
    <mergeCell ref="AR14:AR15"/>
    <mergeCell ref="AS14:AS15"/>
    <mergeCell ref="AK18:AN19"/>
    <mergeCell ref="AO18:AP19"/>
    <mergeCell ref="AQ18:AQ19"/>
    <mergeCell ref="AR18:AR19"/>
    <mergeCell ref="AS18:AS19"/>
    <mergeCell ref="AS20:AS21"/>
    <mergeCell ref="AK22:AN23"/>
  </mergeCells>
  <conditionalFormatting sqref="AF11">
    <cfRule type="expression" dxfId="1265" priority="8">
      <formula>$V11="y"</formula>
    </cfRule>
    <cfRule type="expression" dxfId="1264" priority="9">
      <formula>$T11="y"</formula>
    </cfRule>
  </conditionalFormatting>
  <conditionalFormatting sqref="AF7">
    <cfRule type="expression" dxfId="1263" priority="12">
      <formula>$V7="y"</formula>
    </cfRule>
    <cfRule type="expression" dxfId="1262" priority="13">
      <formula>$T7="y"</formula>
    </cfRule>
  </conditionalFormatting>
  <conditionalFormatting sqref="AF9">
    <cfRule type="expression" dxfId="1261" priority="10">
      <formula>$V9="y"</formula>
    </cfRule>
    <cfRule type="expression" dxfId="1260" priority="11">
      <formula>$T9="y"</formula>
    </cfRule>
  </conditionalFormatting>
  <conditionalFormatting sqref="Y48:AB73 Y14:AB25">
    <cfRule type="expression" dxfId="1259" priority="7">
      <formula>OR(ISNUMBER(SEARCH("Hold Point",Y14)),ISNUMBER(SEARCH("Witness Point",Y14)))</formula>
    </cfRule>
  </conditionalFormatting>
  <conditionalFormatting sqref="AK14:AN73">
    <cfRule type="expression" dxfId="1258" priority="6">
      <formula>OR(Y14="Check Item",Y14="Milestone")</formula>
    </cfRule>
  </conditionalFormatting>
  <conditionalFormatting sqref="Y26:AB27">
    <cfRule type="expression" dxfId="1257" priority="4">
      <formula>OR(ISNUMBER(SEARCH("Hold Point",Y26)),ISNUMBER(SEARCH("Witness Point",Y26)))</formula>
    </cfRule>
  </conditionalFormatting>
  <conditionalFormatting sqref="Y28:AB37">
    <cfRule type="expression" dxfId="1256" priority="3">
      <formula>OR(ISNUMBER(SEARCH("Hold Point",Y28)),ISNUMBER(SEARCH("Witness Point",Y28)))</formula>
    </cfRule>
  </conditionalFormatting>
  <conditionalFormatting sqref="Y38:AB39 Y44:AB47">
    <cfRule type="expression" dxfId="1255" priority="2">
      <formula>OR(ISNUMBER(SEARCH("Hold Point",Y38)),ISNUMBER(SEARCH("Witness Point",Y38)))</formula>
    </cfRule>
  </conditionalFormatting>
  <conditionalFormatting sqref="Y40:AB43">
    <cfRule type="expression" dxfId="1254" priority="1">
      <formula>OR(ISNUMBER(SEARCH("Hold Point",Y40)),ISNUMBER(SEARCH("Witness Point",Y40)))</formula>
    </cfRule>
  </conditionalFormatting>
  <printOptions horizontalCentered="1" verticalCentered="1"/>
  <pageMargins left="0.23622047244094491" right="0.23622047244094491" top="0.19685039370078741" bottom="0.19685039370078741" header="7.874015748031496E-2" footer="7.874015748031496E-2"/>
  <pageSetup paperSize="9" scale="61" fitToHeight="0" orientation="portrait" horizontalDpi="300" verticalDpi="300"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5">
    <pageSetUpPr fitToPage="1"/>
  </sheetPr>
  <dimension ref="A1:BR98"/>
  <sheetViews>
    <sheetView topLeftCell="B22" zoomScale="85" zoomScaleNormal="85" workbookViewId="0">
      <selection activeCell="AC22" sqref="AC22:AJ23"/>
    </sheetView>
  </sheetViews>
  <sheetFormatPr defaultColWidth="9.140625" defaultRowHeight="15"/>
  <cols>
    <col min="1" max="1" width="0" hidden="1" customWidth="1"/>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Subgrade</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Subgrade</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633" t="s">
        <v>1939</v>
      </c>
      <c r="AK4" s="634"/>
      <c r="AL4" s="634"/>
      <c r="AM4" s="634"/>
      <c r="AN4" s="634"/>
      <c r="AO4" s="634"/>
      <c r="AP4" s="634"/>
      <c r="AQ4" s="634"/>
      <c r="AR4" s="634"/>
      <c r="AS4" s="635"/>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str">
        <f>'Lot Register'!$M$13</f>
        <v>CN22189</v>
      </c>
      <c r="AG5" s="460"/>
      <c r="AH5" s="460"/>
      <c r="AI5" s="461"/>
      <c r="AJ5" s="636" t="s">
        <v>1704</v>
      </c>
      <c r="AK5" s="637"/>
      <c r="AL5" s="637"/>
      <c r="AM5" s="637"/>
      <c r="AN5" s="637"/>
      <c r="AO5" s="637"/>
      <c r="AP5" s="637"/>
      <c r="AQ5" s="637"/>
      <c r="AR5" s="637"/>
      <c r="AS5" s="638"/>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636" t="s">
        <v>2095</v>
      </c>
      <c r="AK6" s="637"/>
      <c r="AL6" s="637"/>
      <c r="AM6" s="637"/>
      <c r="AN6" s="637"/>
      <c r="AO6" s="637"/>
      <c r="AP6" s="637"/>
      <c r="AQ6" s="637"/>
      <c r="AR6" s="637"/>
      <c r="AS6" s="638"/>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Register'!$J$2), "", 'Lot Register'!$J$2)</f>
        <v>45343</v>
      </c>
      <c r="AG7" s="469"/>
      <c r="AH7" s="469"/>
      <c r="AI7" s="470"/>
      <c r="AJ7" s="636" t="s">
        <v>2441</v>
      </c>
      <c r="AK7" s="637"/>
      <c r="AL7" s="637"/>
      <c r="AM7" s="637"/>
      <c r="AN7" s="637"/>
      <c r="AO7" s="637"/>
      <c r="AP7" s="637"/>
      <c r="AQ7" s="637"/>
      <c r="AR7" s="637"/>
      <c r="AS7" s="638"/>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v>4.09</v>
      </c>
      <c r="AK8" s="574"/>
      <c r="AL8" s="574"/>
      <c r="AM8" s="574"/>
      <c r="AN8" s="566" t="s">
        <v>159</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Register'!$K$2), "", 'Lot Register'!$K$2)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f>IF(ISBLANK('Lot Register'!$I$2), "", 'Lot Register'!$I$2)</f>
        <v>0</v>
      </c>
      <c r="AE10" s="449"/>
      <c r="AF10" s="451" t="s">
        <v>30</v>
      </c>
      <c r="AG10" s="451"/>
      <c r="AH10" s="451"/>
      <c r="AI10" s="452"/>
      <c r="AJ10" s="573"/>
      <c r="AK10" s="574"/>
      <c r="AL10" s="574"/>
      <c r="AM10" s="574"/>
      <c r="AN10" s="566"/>
      <c r="AO10" s="566"/>
      <c r="AP10" s="566"/>
      <c r="AQ10" s="566"/>
      <c r="AR10" s="566"/>
      <c r="AS10" s="567"/>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Register'!$L$2), "", 'Lot Register'!$L$2)</f>
        <v>45343</v>
      </c>
      <c r="AG11" s="496"/>
      <c r="AH11" s="496"/>
      <c r="AI11" s="497"/>
      <c r="AJ11" s="575"/>
      <c r="AK11" s="576"/>
      <c r="AL11" s="576"/>
      <c r="AM11" s="576"/>
      <c r="AN11" s="381"/>
      <c r="AO11" s="381"/>
      <c r="AP11" s="381"/>
      <c r="AQ11" s="381"/>
      <c r="AR11" s="381"/>
      <c r="AS11" s="568"/>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t="s">
        <v>39</v>
      </c>
      <c r="AH13" s="439"/>
      <c r="AI13" s="439"/>
      <c r="AJ13" s="439"/>
      <c r="AK13" s="439" t="s">
        <v>27</v>
      </c>
      <c r="AL13" s="439"/>
      <c r="AM13" s="439"/>
      <c r="AN13" s="439"/>
      <c r="AO13" s="571"/>
      <c r="AP13" s="571"/>
      <c r="AQ13" s="571"/>
      <c r="AR13" s="571"/>
      <c r="AS13" s="572"/>
      <c r="BE13"/>
    </row>
    <row r="14" spans="1:70">
      <c r="B14" s="553">
        <v>1</v>
      </c>
      <c r="C14" s="549"/>
      <c r="D14" s="507" t="s">
        <v>160</v>
      </c>
      <c r="E14" s="508"/>
      <c r="F14" s="508"/>
      <c r="G14" s="508"/>
      <c r="H14" s="508"/>
      <c r="I14" s="508"/>
      <c r="J14" s="508"/>
      <c r="K14" s="508"/>
      <c r="L14" s="508"/>
      <c r="M14" s="508"/>
      <c r="N14" s="508"/>
      <c r="O14" s="508"/>
      <c r="P14" s="509"/>
      <c r="Q14" s="597" t="s">
        <v>161</v>
      </c>
      <c r="R14" s="598"/>
      <c r="S14" s="598"/>
      <c r="T14" s="598"/>
      <c r="U14" s="598"/>
      <c r="V14" s="598"/>
      <c r="W14" s="598"/>
      <c r="X14" s="599"/>
      <c r="Y14" s="507" t="s">
        <v>24</v>
      </c>
      <c r="Z14" s="508"/>
      <c r="AA14" s="508"/>
      <c r="AB14" s="509"/>
      <c r="AC14" s="406"/>
      <c r="AD14" s="407"/>
      <c r="AE14" s="407"/>
      <c r="AF14" s="407"/>
      <c r="AG14" s="407"/>
      <c r="AH14" s="407"/>
      <c r="AI14" s="407"/>
      <c r="AJ14" s="408"/>
      <c r="AK14" s="507"/>
      <c r="AL14" s="508"/>
      <c r="AM14" s="508"/>
      <c r="AN14" s="509"/>
      <c r="AO14" s="475"/>
      <c r="AP14" s="593"/>
      <c r="AQ14" s="594"/>
      <c r="AR14" s="595"/>
      <c r="AS14" s="596"/>
      <c r="BE14"/>
    </row>
    <row r="15" spans="1:70" ht="31.5" customHeight="1">
      <c r="B15" s="592"/>
      <c r="C15" s="532"/>
      <c r="D15" s="412"/>
      <c r="E15" s="413"/>
      <c r="F15" s="413"/>
      <c r="G15" s="413"/>
      <c r="H15" s="413"/>
      <c r="I15" s="413"/>
      <c r="J15" s="413"/>
      <c r="K15" s="413"/>
      <c r="L15" s="413"/>
      <c r="M15" s="413"/>
      <c r="N15" s="413"/>
      <c r="O15" s="413"/>
      <c r="P15" s="414"/>
      <c r="Q15" s="600"/>
      <c r="R15" s="601"/>
      <c r="S15" s="601"/>
      <c r="T15" s="601"/>
      <c r="U15" s="601"/>
      <c r="V15" s="601"/>
      <c r="W15" s="601"/>
      <c r="X15" s="602"/>
      <c r="Y15" s="412" t="s">
        <v>162</v>
      </c>
      <c r="Z15" s="413"/>
      <c r="AA15" s="413"/>
      <c r="AB15" s="414"/>
      <c r="AC15" s="412"/>
      <c r="AD15" s="413"/>
      <c r="AE15" s="413"/>
      <c r="AF15" s="413"/>
      <c r="AG15" s="413"/>
      <c r="AH15" s="413"/>
      <c r="AI15" s="413"/>
      <c r="AJ15" s="414"/>
      <c r="AK15" s="412"/>
      <c r="AL15" s="413"/>
      <c r="AM15" s="413"/>
      <c r="AN15" s="414"/>
      <c r="AO15" s="545"/>
      <c r="AP15" s="556"/>
      <c r="AQ15" s="587"/>
      <c r="AR15" s="589"/>
      <c r="AS15" s="591"/>
      <c r="BE15"/>
    </row>
    <row r="16" spans="1:70">
      <c r="B16" s="592">
        <v>2</v>
      </c>
      <c r="C16" s="532"/>
      <c r="D16" s="406" t="s">
        <v>1737</v>
      </c>
      <c r="E16" s="407"/>
      <c r="F16" s="407"/>
      <c r="G16" s="407"/>
      <c r="H16" s="407"/>
      <c r="I16" s="407"/>
      <c r="J16" s="407"/>
      <c r="K16" s="407"/>
      <c r="L16" s="407"/>
      <c r="M16" s="407"/>
      <c r="N16" s="407"/>
      <c r="O16" s="407"/>
      <c r="P16" s="408"/>
      <c r="Q16" s="603" t="s">
        <v>142</v>
      </c>
      <c r="R16" s="604"/>
      <c r="S16" s="604"/>
      <c r="T16" s="604"/>
      <c r="U16" s="604"/>
      <c r="V16" s="604"/>
      <c r="W16" s="604"/>
      <c r="X16" s="605"/>
      <c r="Y16" s="406" t="s">
        <v>143</v>
      </c>
      <c r="Z16" s="407"/>
      <c r="AA16" s="407"/>
      <c r="AB16" s="408"/>
      <c r="AC16" s="406"/>
      <c r="AD16" s="407"/>
      <c r="AE16" s="407"/>
      <c r="AF16" s="407"/>
      <c r="AG16" s="407"/>
      <c r="AH16" s="407"/>
      <c r="AI16" s="407"/>
      <c r="AJ16" s="408"/>
      <c r="AK16" s="406"/>
      <c r="AL16" s="407"/>
      <c r="AM16" s="407"/>
      <c r="AN16" s="408"/>
      <c r="AO16" s="542"/>
      <c r="AP16" s="554"/>
      <c r="AQ16" s="586"/>
      <c r="AR16" s="588"/>
      <c r="AS16" s="590"/>
      <c r="BE16"/>
    </row>
    <row r="17" spans="2:57" ht="63.75" customHeight="1">
      <c r="B17" s="592"/>
      <c r="C17" s="532"/>
      <c r="D17" s="412"/>
      <c r="E17" s="413"/>
      <c r="F17" s="413"/>
      <c r="G17" s="413"/>
      <c r="H17" s="413"/>
      <c r="I17" s="413"/>
      <c r="J17" s="413"/>
      <c r="K17" s="413"/>
      <c r="L17" s="413"/>
      <c r="M17" s="413"/>
      <c r="N17" s="413"/>
      <c r="O17" s="413"/>
      <c r="P17" s="414"/>
      <c r="Q17" s="600"/>
      <c r="R17" s="601"/>
      <c r="S17" s="601"/>
      <c r="T17" s="601"/>
      <c r="U17" s="601"/>
      <c r="V17" s="601"/>
      <c r="W17" s="601"/>
      <c r="X17" s="602"/>
      <c r="Y17" s="412" t="s">
        <v>144</v>
      </c>
      <c r="Z17" s="413"/>
      <c r="AA17" s="413"/>
      <c r="AB17" s="414"/>
      <c r="AC17" s="412"/>
      <c r="AD17" s="413"/>
      <c r="AE17" s="413"/>
      <c r="AF17" s="413"/>
      <c r="AG17" s="413"/>
      <c r="AH17" s="413"/>
      <c r="AI17" s="413"/>
      <c r="AJ17" s="414"/>
      <c r="AK17" s="412"/>
      <c r="AL17" s="413"/>
      <c r="AM17" s="413"/>
      <c r="AN17" s="414"/>
      <c r="AO17" s="545"/>
      <c r="AP17" s="556"/>
      <c r="AQ17" s="587"/>
      <c r="AR17" s="589"/>
      <c r="AS17" s="591"/>
      <c r="BE17"/>
    </row>
    <row r="18" spans="2:57">
      <c r="B18" s="592">
        <v>3</v>
      </c>
      <c r="C18" s="532"/>
      <c r="D18" s="406" t="s">
        <v>163</v>
      </c>
      <c r="E18" s="407"/>
      <c r="F18" s="407"/>
      <c r="G18" s="407"/>
      <c r="H18" s="407"/>
      <c r="I18" s="407"/>
      <c r="J18" s="407"/>
      <c r="K18" s="407"/>
      <c r="L18" s="407"/>
      <c r="M18" s="407"/>
      <c r="N18" s="407"/>
      <c r="O18" s="407"/>
      <c r="P18" s="408"/>
      <c r="Q18" s="603" t="s">
        <v>164</v>
      </c>
      <c r="R18" s="604"/>
      <c r="S18" s="604"/>
      <c r="T18" s="604"/>
      <c r="U18" s="604"/>
      <c r="V18" s="604"/>
      <c r="W18" s="604"/>
      <c r="X18" s="605"/>
      <c r="Y18" s="406" t="s">
        <v>24</v>
      </c>
      <c r="Z18" s="407"/>
      <c r="AA18" s="407"/>
      <c r="AB18" s="408"/>
      <c r="AC18" s="406"/>
      <c r="AD18" s="407"/>
      <c r="AE18" s="407"/>
      <c r="AF18" s="407"/>
      <c r="AG18" s="407"/>
      <c r="AH18" s="407"/>
      <c r="AI18" s="407"/>
      <c r="AJ18" s="408"/>
      <c r="AK18" s="406"/>
      <c r="AL18" s="407"/>
      <c r="AM18" s="407"/>
      <c r="AN18" s="408"/>
      <c r="AO18" s="542"/>
      <c r="AP18" s="554"/>
      <c r="AQ18" s="586"/>
      <c r="AR18" s="588"/>
      <c r="AS18" s="590"/>
      <c r="BE18"/>
    </row>
    <row r="19" spans="2:57" ht="47.25" customHeight="1">
      <c r="B19" s="592"/>
      <c r="C19" s="532"/>
      <c r="D19" s="412"/>
      <c r="E19" s="413"/>
      <c r="F19" s="413"/>
      <c r="G19" s="413"/>
      <c r="H19" s="413"/>
      <c r="I19" s="413"/>
      <c r="J19" s="413"/>
      <c r="K19" s="413"/>
      <c r="L19" s="413"/>
      <c r="M19" s="413"/>
      <c r="N19" s="413"/>
      <c r="O19" s="413"/>
      <c r="P19" s="414"/>
      <c r="Q19" s="600"/>
      <c r="R19" s="601"/>
      <c r="S19" s="601"/>
      <c r="T19" s="601"/>
      <c r="U19" s="601"/>
      <c r="V19" s="601"/>
      <c r="W19" s="601"/>
      <c r="X19" s="602"/>
      <c r="Y19" s="412" t="s">
        <v>1162</v>
      </c>
      <c r="Z19" s="413"/>
      <c r="AA19" s="413"/>
      <c r="AB19" s="414"/>
      <c r="AC19" s="412"/>
      <c r="AD19" s="413"/>
      <c r="AE19" s="413"/>
      <c r="AF19" s="413"/>
      <c r="AG19" s="413"/>
      <c r="AH19" s="413"/>
      <c r="AI19" s="413"/>
      <c r="AJ19" s="414"/>
      <c r="AK19" s="412"/>
      <c r="AL19" s="413"/>
      <c r="AM19" s="413"/>
      <c r="AN19" s="414"/>
      <c r="AO19" s="545"/>
      <c r="AP19" s="556"/>
      <c r="AQ19" s="587"/>
      <c r="AR19" s="589"/>
      <c r="AS19" s="591"/>
      <c r="BE19"/>
    </row>
    <row r="20" spans="2:57">
      <c r="B20" s="592">
        <v>4</v>
      </c>
      <c r="C20" s="532"/>
      <c r="D20" s="406" t="s">
        <v>1163</v>
      </c>
      <c r="E20" s="407"/>
      <c r="F20" s="407"/>
      <c r="G20" s="407"/>
      <c r="H20" s="407"/>
      <c r="I20" s="407"/>
      <c r="J20" s="407"/>
      <c r="K20" s="407"/>
      <c r="L20" s="407"/>
      <c r="M20" s="407"/>
      <c r="N20" s="407"/>
      <c r="O20" s="407"/>
      <c r="P20" s="408"/>
      <c r="Q20" s="409" t="s">
        <v>91</v>
      </c>
      <c r="R20" s="410"/>
      <c r="S20" s="410"/>
      <c r="T20" s="410"/>
      <c r="U20" s="410"/>
      <c r="V20" s="410"/>
      <c r="W20" s="410"/>
      <c r="X20" s="411"/>
      <c r="Y20" s="406" t="s">
        <v>24</v>
      </c>
      <c r="Z20" s="407"/>
      <c r="AA20" s="407"/>
      <c r="AB20" s="408"/>
      <c r="AC20" s="406"/>
      <c r="AD20" s="407"/>
      <c r="AE20" s="407"/>
      <c r="AF20" s="407"/>
      <c r="AG20" s="407"/>
      <c r="AH20" s="407"/>
      <c r="AI20" s="407"/>
      <c r="AJ20" s="408"/>
      <c r="AK20" s="406"/>
      <c r="AL20" s="407"/>
      <c r="AM20" s="407"/>
      <c r="AN20" s="408"/>
      <c r="AO20" s="542"/>
      <c r="AP20" s="554"/>
      <c r="AQ20" s="586"/>
      <c r="AR20" s="588"/>
      <c r="AS20" s="590"/>
      <c r="BE20"/>
    </row>
    <row r="21" spans="2:57" ht="61.5" customHeight="1">
      <c r="B21" s="592"/>
      <c r="C21" s="532"/>
      <c r="D21" s="412"/>
      <c r="E21" s="413"/>
      <c r="F21" s="413"/>
      <c r="G21" s="413"/>
      <c r="H21" s="413"/>
      <c r="I21" s="413"/>
      <c r="J21" s="413"/>
      <c r="K21" s="413"/>
      <c r="L21" s="413"/>
      <c r="M21" s="413"/>
      <c r="N21" s="413"/>
      <c r="O21" s="413"/>
      <c r="P21" s="414"/>
      <c r="Q21" s="412"/>
      <c r="R21" s="413"/>
      <c r="S21" s="413"/>
      <c r="T21" s="413"/>
      <c r="U21" s="413"/>
      <c r="V21" s="413"/>
      <c r="W21" s="413"/>
      <c r="X21" s="414"/>
      <c r="Y21" s="412" t="s">
        <v>1164</v>
      </c>
      <c r="Z21" s="413"/>
      <c r="AA21" s="413"/>
      <c r="AB21" s="414"/>
      <c r="AC21" s="412"/>
      <c r="AD21" s="413"/>
      <c r="AE21" s="413"/>
      <c r="AF21" s="413"/>
      <c r="AG21" s="413"/>
      <c r="AH21" s="413"/>
      <c r="AI21" s="413"/>
      <c r="AJ21" s="414"/>
      <c r="AK21" s="412"/>
      <c r="AL21" s="413"/>
      <c r="AM21" s="413"/>
      <c r="AN21" s="414"/>
      <c r="AO21" s="545"/>
      <c r="AP21" s="556"/>
      <c r="AQ21" s="587"/>
      <c r="AR21" s="589"/>
      <c r="AS21" s="591"/>
      <c r="BE21"/>
    </row>
    <row r="22" spans="2:57">
      <c r="B22" s="592">
        <v>6</v>
      </c>
      <c r="C22" s="532"/>
      <c r="D22" s="406" t="s">
        <v>1830</v>
      </c>
      <c r="E22" s="407"/>
      <c r="F22" s="407"/>
      <c r="G22" s="407"/>
      <c r="H22" s="407"/>
      <c r="I22" s="407"/>
      <c r="J22" s="407"/>
      <c r="K22" s="407"/>
      <c r="L22" s="407"/>
      <c r="M22" s="407"/>
      <c r="N22" s="407"/>
      <c r="O22" s="407"/>
      <c r="P22" s="408"/>
      <c r="Q22" s="603" t="s">
        <v>1268</v>
      </c>
      <c r="R22" s="604"/>
      <c r="S22" s="604"/>
      <c r="T22" s="604"/>
      <c r="U22" s="604"/>
      <c r="V22" s="604"/>
      <c r="W22" s="604"/>
      <c r="X22" s="605"/>
      <c r="Y22" s="406" t="s">
        <v>81</v>
      </c>
      <c r="Z22" s="407"/>
      <c r="AA22" s="407"/>
      <c r="AB22" s="408"/>
      <c r="AC22" s="406"/>
      <c r="AD22" s="407"/>
      <c r="AE22" s="407"/>
      <c r="AF22" s="407"/>
      <c r="AG22" s="407"/>
      <c r="AH22" s="407"/>
      <c r="AI22" s="407"/>
      <c r="AJ22" s="408"/>
      <c r="AK22" s="406"/>
      <c r="AL22" s="407"/>
      <c r="AM22" s="407"/>
      <c r="AN22" s="408"/>
      <c r="AO22" s="542"/>
      <c r="AP22" s="554"/>
      <c r="AQ22" s="586"/>
      <c r="AR22" s="588"/>
      <c r="AS22" s="590"/>
      <c r="BE22"/>
    </row>
    <row r="23" spans="2:57" ht="33" customHeight="1">
      <c r="B23" s="592"/>
      <c r="C23" s="532"/>
      <c r="D23" s="412"/>
      <c r="E23" s="413"/>
      <c r="F23" s="413"/>
      <c r="G23" s="413"/>
      <c r="H23" s="413"/>
      <c r="I23" s="413"/>
      <c r="J23" s="413"/>
      <c r="K23" s="413"/>
      <c r="L23" s="413"/>
      <c r="M23" s="413"/>
      <c r="N23" s="413"/>
      <c r="O23" s="413"/>
      <c r="P23" s="414"/>
      <c r="Q23" s="600"/>
      <c r="R23" s="601"/>
      <c r="S23" s="601"/>
      <c r="T23" s="601"/>
      <c r="U23" s="601"/>
      <c r="V23" s="601"/>
      <c r="W23" s="601"/>
      <c r="X23" s="602"/>
      <c r="Y23" s="412" t="s">
        <v>1828</v>
      </c>
      <c r="Z23" s="413"/>
      <c r="AA23" s="413"/>
      <c r="AB23" s="414"/>
      <c r="AC23" s="412"/>
      <c r="AD23" s="413"/>
      <c r="AE23" s="413"/>
      <c r="AF23" s="413"/>
      <c r="AG23" s="413"/>
      <c r="AH23" s="413"/>
      <c r="AI23" s="413"/>
      <c r="AJ23" s="414"/>
      <c r="AK23" s="412"/>
      <c r="AL23" s="413"/>
      <c r="AM23" s="413"/>
      <c r="AN23" s="414"/>
      <c r="AO23" s="545"/>
      <c r="AP23" s="556"/>
      <c r="AQ23" s="587"/>
      <c r="AR23" s="589"/>
      <c r="AS23" s="591"/>
      <c r="BE23"/>
    </row>
    <row r="24" spans="2:57">
      <c r="B24" s="592">
        <v>7</v>
      </c>
      <c r="C24" s="532"/>
      <c r="D24" s="406" t="s">
        <v>1831</v>
      </c>
      <c r="E24" s="407"/>
      <c r="F24" s="407"/>
      <c r="G24" s="407"/>
      <c r="H24" s="407"/>
      <c r="I24" s="407"/>
      <c r="J24" s="407"/>
      <c r="K24" s="407"/>
      <c r="L24" s="407"/>
      <c r="M24" s="407"/>
      <c r="N24" s="407"/>
      <c r="O24" s="407"/>
      <c r="P24" s="408"/>
      <c r="Q24" s="603" t="s">
        <v>1268</v>
      </c>
      <c r="R24" s="604"/>
      <c r="S24" s="604"/>
      <c r="T24" s="604"/>
      <c r="U24" s="604"/>
      <c r="V24" s="604"/>
      <c r="W24" s="604"/>
      <c r="X24" s="605"/>
      <c r="Y24" s="406" t="s">
        <v>156</v>
      </c>
      <c r="Z24" s="407"/>
      <c r="AA24" s="407"/>
      <c r="AB24" s="408"/>
      <c r="AC24" s="406"/>
      <c r="AD24" s="407"/>
      <c r="AE24" s="407"/>
      <c r="AF24" s="407"/>
      <c r="AG24" s="407"/>
      <c r="AH24" s="407"/>
      <c r="AI24" s="407"/>
      <c r="AJ24" s="408"/>
      <c r="AK24" s="406"/>
      <c r="AL24" s="407"/>
      <c r="AM24" s="407"/>
      <c r="AN24" s="408"/>
      <c r="AO24" s="542"/>
      <c r="AP24" s="554"/>
      <c r="AQ24" s="586"/>
      <c r="AR24" s="588"/>
      <c r="AS24" s="590"/>
      <c r="BE24"/>
    </row>
    <row r="25" spans="2:57" ht="20.25" customHeight="1">
      <c r="B25" s="592"/>
      <c r="C25" s="532"/>
      <c r="D25" s="412"/>
      <c r="E25" s="413"/>
      <c r="F25" s="413"/>
      <c r="G25" s="413"/>
      <c r="H25" s="413"/>
      <c r="I25" s="413"/>
      <c r="J25" s="413"/>
      <c r="K25" s="413"/>
      <c r="L25" s="413"/>
      <c r="M25" s="413"/>
      <c r="N25" s="413"/>
      <c r="O25" s="413"/>
      <c r="P25" s="414"/>
      <c r="Q25" s="600"/>
      <c r="R25" s="601"/>
      <c r="S25" s="601"/>
      <c r="T25" s="601"/>
      <c r="U25" s="601"/>
      <c r="V25" s="601"/>
      <c r="W25" s="601"/>
      <c r="X25" s="602"/>
      <c r="Y25" s="412" t="s">
        <v>1829</v>
      </c>
      <c r="Z25" s="413"/>
      <c r="AA25" s="413"/>
      <c r="AB25" s="414"/>
      <c r="AC25" s="412"/>
      <c r="AD25" s="413"/>
      <c r="AE25" s="413"/>
      <c r="AF25" s="413"/>
      <c r="AG25" s="413"/>
      <c r="AH25" s="413"/>
      <c r="AI25" s="413"/>
      <c r="AJ25" s="414"/>
      <c r="AK25" s="412"/>
      <c r="AL25" s="413"/>
      <c r="AM25" s="413"/>
      <c r="AN25" s="414"/>
      <c r="AO25" s="545"/>
      <c r="AP25" s="556"/>
      <c r="AQ25" s="587"/>
      <c r="AR25" s="589"/>
      <c r="AS25" s="591"/>
      <c r="BE25"/>
    </row>
    <row r="26" spans="2:57" ht="15" customHeight="1">
      <c r="B26" s="592">
        <v>8</v>
      </c>
      <c r="C26" s="532"/>
      <c r="D26" s="406" t="s">
        <v>165</v>
      </c>
      <c r="E26" s="407"/>
      <c r="F26" s="407"/>
      <c r="G26" s="407"/>
      <c r="H26" s="407"/>
      <c r="I26" s="407"/>
      <c r="J26" s="407"/>
      <c r="K26" s="407"/>
      <c r="L26" s="407"/>
      <c r="M26" s="407"/>
      <c r="N26" s="407"/>
      <c r="O26" s="407"/>
      <c r="P26" s="408"/>
      <c r="Q26" s="603" t="s">
        <v>166</v>
      </c>
      <c r="R26" s="604"/>
      <c r="S26" s="604"/>
      <c r="T26" s="604"/>
      <c r="U26" s="604"/>
      <c r="V26" s="604"/>
      <c r="W26" s="604"/>
      <c r="X26" s="605"/>
      <c r="Y26" s="406" t="s">
        <v>158</v>
      </c>
      <c r="Z26" s="407"/>
      <c r="AA26" s="407"/>
      <c r="AB26" s="408"/>
      <c r="AC26" s="406"/>
      <c r="AD26" s="407"/>
      <c r="AE26" s="407"/>
      <c r="AF26" s="407"/>
      <c r="AG26" s="407"/>
      <c r="AH26" s="407"/>
      <c r="AI26" s="407"/>
      <c r="AJ26" s="408"/>
      <c r="AK26" s="406"/>
      <c r="AL26" s="407"/>
      <c r="AM26" s="407"/>
      <c r="AN26" s="408"/>
      <c r="AO26" s="542"/>
      <c r="AP26" s="554"/>
      <c r="AQ26" s="586"/>
      <c r="AR26" s="588"/>
      <c r="AS26" s="590"/>
      <c r="BE26"/>
    </row>
    <row r="27" spans="2:57" ht="27" customHeight="1">
      <c r="B27" s="592"/>
      <c r="C27" s="532"/>
      <c r="D27" s="412"/>
      <c r="E27" s="413"/>
      <c r="F27" s="413"/>
      <c r="G27" s="413"/>
      <c r="H27" s="413"/>
      <c r="I27" s="413"/>
      <c r="J27" s="413"/>
      <c r="K27" s="413"/>
      <c r="L27" s="413"/>
      <c r="M27" s="413"/>
      <c r="N27" s="413"/>
      <c r="O27" s="413"/>
      <c r="P27" s="414"/>
      <c r="Q27" s="600"/>
      <c r="R27" s="601"/>
      <c r="S27" s="601"/>
      <c r="T27" s="601"/>
      <c r="U27" s="601"/>
      <c r="V27" s="601"/>
      <c r="W27" s="601"/>
      <c r="X27" s="602"/>
      <c r="Y27" s="412" t="s">
        <v>1375</v>
      </c>
      <c r="Z27" s="413"/>
      <c r="AA27" s="413"/>
      <c r="AB27" s="414"/>
      <c r="AC27" s="412"/>
      <c r="AD27" s="413"/>
      <c r="AE27" s="413"/>
      <c r="AF27" s="413"/>
      <c r="AG27" s="413"/>
      <c r="AH27" s="413"/>
      <c r="AI27" s="413"/>
      <c r="AJ27" s="414"/>
      <c r="AK27" s="412"/>
      <c r="AL27" s="413"/>
      <c r="AM27" s="413"/>
      <c r="AN27" s="414"/>
      <c r="AO27" s="545"/>
      <c r="AP27" s="556"/>
      <c r="AQ27" s="587"/>
      <c r="AR27" s="589"/>
      <c r="AS27" s="591"/>
      <c r="BE27"/>
    </row>
    <row r="28" spans="2:57" ht="15" customHeight="1">
      <c r="B28" s="592">
        <v>9</v>
      </c>
      <c r="C28" s="532"/>
      <c r="D28" s="406" t="s">
        <v>1765</v>
      </c>
      <c r="E28" s="407"/>
      <c r="F28" s="407"/>
      <c r="G28" s="407"/>
      <c r="H28" s="407"/>
      <c r="I28" s="407"/>
      <c r="J28" s="407"/>
      <c r="K28" s="407"/>
      <c r="L28" s="407"/>
      <c r="M28" s="407"/>
      <c r="N28" s="407"/>
      <c r="O28" s="407"/>
      <c r="P28" s="408"/>
      <c r="Q28" s="603" t="s">
        <v>1766</v>
      </c>
      <c r="R28" s="604"/>
      <c r="S28" s="604"/>
      <c r="T28" s="604"/>
      <c r="U28" s="604"/>
      <c r="V28" s="604"/>
      <c r="W28" s="604"/>
      <c r="X28" s="605"/>
      <c r="Y28" s="406" t="s">
        <v>596</v>
      </c>
      <c r="Z28" s="407"/>
      <c r="AA28" s="407"/>
      <c r="AB28" s="408"/>
      <c r="AC28" s="406"/>
      <c r="AD28" s="407"/>
      <c r="AE28" s="407"/>
      <c r="AF28" s="407"/>
      <c r="AG28" s="407"/>
      <c r="AH28" s="407"/>
      <c r="AI28" s="407"/>
      <c r="AJ28" s="408"/>
      <c r="AK28" s="406"/>
      <c r="AL28" s="407"/>
      <c r="AM28" s="407"/>
      <c r="AN28" s="408"/>
      <c r="AO28" s="542"/>
      <c r="AP28" s="554"/>
      <c r="AQ28" s="586"/>
      <c r="AR28" s="588"/>
      <c r="AS28" s="590"/>
      <c r="BE28"/>
    </row>
    <row r="29" spans="2:57" ht="22.5" customHeight="1">
      <c r="B29" s="592"/>
      <c r="C29" s="532"/>
      <c r="D29" s="412"/>
      <c r="E29" s="413"/>
      <c r="F29" s="413"/>
      <c r="G29" s="413"/>
      <c r="H29" s="413"/>
      <c r="I29" s="413"/>
      <c r="J29" s="413"/>
      <c r="K29" s="413"/>
      <c r="L29" s="413"/>
      <c r="M29" s="413"/>
      <c r="N29" s="413"/>
      <c r="O29" s="413"/>
      <c r="P29" s="414"/>
      <c r="Q29" s="600"/>
      <c r="R29" s="601"/>
      <c r="S29" s="601"/>
      <c r="T29" s="601"/>
      <c r="U29" s="601"/>
      <c r="V29" s="601"/>
      <c r="W29" s="601"/>
      <c r="X29" s="602"/>
      <c r="Y29" s="412" t="s">
        <v>1832</v>
      </c>
      <c r="Z29" s="413"/>
      <c r="AA29" s="413"/>
      <c r="AB29" s="414"/>
      <c r="AC29" s="412"/>
      <c r="AD29" s="413"/>
      <c r="AE29" s="413"/>
      <c r="AF29" s="413"/>
      <c r="AG29" s="413"/>
      <c r="AH29" s="413"/>
      <c r="AI29" s="413"/>
      <c r="AJ29" s="414"/>
      <c r="AK29" s="412"/>
      <c r="AL29" s="413"/>
      <c r="AM29" s="413"/>
      <c r="AN29" s="414"/>
      <c r="AO29" s="545"/>
      <c r="AP29" s="556"/>
      <c r="AQ29" s="587"/>
      <c r="AR29" s="589"/>
      <c r="AS29" s="591"/>
      <c r="BE29"/>
    </row>
    <row r="30" spans="2:57" ht="15" customHeight="1">
      <c r="B30" s="592">
        <v>10</v>
      </c>
      <c r="C30" s="532"/>
      <c r="D30" s="406" t="s">
        <v>168</v>
      </c>
      <c r="E30" s="407"/>
      <c r="F30" s="407"/>
      <c r="G30" s="407"/>
      <c r="H30" s="407"/>
      <c r="I30" s="407"/>
      <c r="J30" s="407"/>
      <c r="K30" s="407"/>
      <c r="L30" s="407"/>
      <c r="M30" s="407"/>
      <c r="N30" s="407"/>
      <c r="O30" s="407"/>
      <c r="P30" s="408"/>
      <c r="Q30" s="603" t="s">
        <v>1944</v>
      </c>
      <c r="R30" s="604"/>
      <c r="S30" s="604"/>
      <c r="T30" s="604"/>
      <c r="U30" s="604"/>
      <c r="V30" s="604"/>
      <c r="W30" s="604"/>
      <c r="X30" s="605"/>
      <c r="Y30" s="406" t="s">
        <v>24</v>
      </c>
      <c r="Z30" s="407"/>
      <c r="AA30" s="407"/>
      <c r="AB30" s="408"/>
      <c r="AC30" s="406"/>
      <c r="AD30" s="407"/>
      <c r="AE30" s="407"/>
      <c r="AF30" s="407"/>
      <c r="AG30" s="407"/>
      <c r="AH30" s="407"/>
      <c r="AI30" s="407"/>
      <c r="AJ30" s="408"/>
      <c r="AK30" s="406"/>
      <c r="AL30" s="407"/>
      <c r="AM30" s="407"/>
      <c r="AN30" s="408"/>
      <c r="AO30" s="542"/>
      <c r="AP30" s="554"/>
      <c r="AQ30" s="586"/>
      <c r="AR30" s="588"/>
      <c r="AS30" s="590"/>
      <c r="BE30"/>
    </row>
    <row r="31" spans="2:57" ht="31.5" customHeight="1">
      <c r="B31" s="592"/>
      <c r="C31" s="532"/>
      <c r="D31" s="412"/>
      <c r="E31" s="413"/>
      <c r="F31" s="413"/>
      <c r="G31" s="413"/>
      <c r="H31" s="413"/>
      <c r="I31" s="413"/>
      <c r="J31" s="413"/>
      <c r="K31" s="413"/>
      <c r="L31" s="413"/>
      <c r="M31" s="413"/>
      <c r="N31" s="413"/>
      <c r="O31" s="413"/>
      <c r="P31" s="414"/>
      <c r="Q31" s="600"/>
      <c r="R31" s="601"/>
      <c r="S31" s="601"/>
      <c r="T31" s="601"/>
      <c r="U31" s="601"/>
      <c r="V31" s="601"/>
      <c r="W31" s="601"/>
      <c r="X31" s="602"/>
      <c r="Y31" s="412" t="s">
        <v>169</v>
      </c>
      <c r="Z31" s="413"/>
      <c r="AA31" s="413"/>
      <c r="AB31" s="414"/>
      <c r="AC31" s="412"/>
      <c r="AD31" s="413"/>
      <c r="AE31" s="413"/>
      <c r="AF31" s="413"/>
      <c r="AG31" s="413"/>
      <c r="AH31" s="413"/>
      <c r="AI31" s="413"/>
      <c r="AJ31" s="414"/>
      <c r="AK31" s="412"/>
      <c r="AL31" s="413"/>
      <c r="AM31" s="413"/>
      <c r="AN31" s="414"/>
      <c r="AO31" s="545"/>
      <c r="AP31" s="556"/>
      <c r="AQ31" s="587"/>
      <c r="AR31" s="589"/>
      <c r="AS31" s="591"/>
      <c r="BE31"/>
    </row>
    <row r="32" spans="2:57" ht="15" customHeight="1">
      <c r="B32" s="592">
        <v>11</v>
      </c>
      <c r="C32" s="532"/>
      <c r="D32" s="649" t="s">
        <v>1752</v>
      </c>
      <c r="E32" s="407"/>
      <c r="F32" s="407"/>
      <c r="G32" s="407"/>
      <c r="H32" s="407"/>
      <c r="I32" s="407"/>
      <c r="J32" s="407"/>
      <c r="K32" s="407"/>
      <c r="L32" s="407"/>
      <c r="M32" s="407"/>
      <c r="N32" s="407"/>
      <c r="O32" s="407"/>
      <c r="P32" s="408"/>
      <c r="Q32" s="650" t="s">
        <v>1720</v>
      </c>
      <c r="R32" s="651"/>
      <c r="S32" s="651"/>
      <c r="T32" s="651"/>
      <c r="U32" s="651"/>
      <c r="V32" s="651"/>
      <c r="W32" s="651"/>
      <c r="X32" s="652"/>
      <c r="Y32" s="406" t="s">
        <v>24</v>
      </c>
      <c r="Z32" s="407"/>
      <c r="AA32" s="407"/>
      <c r="AB32" s="408"/>
      <c r="AC32" s="406"/>
      <c r="AD32" s="407"/>
      <c r="AE32" s="407"/>
      <c r="AF32" s="407"/>
      <c r="AG32" s="407"/>
      <c r="AH32" s="407"/>
      <c r="AI32" s="407"/>
      <c r="AJ32" s="408"/>
      <c r="AK32" s="406"/>
      <c r="AL32" s="407"/>
      <c r="AM32" s="407"/>
      <c r="AN32" s="408"/>
      <c r="AO32" s="542"/>
      <c r="AP32" s="554"/>
      <c r="AQ32" s="586"/>
      <c r="AR32" s="588"/>
      <c r="AS32" s="590"/>
      <c r="BE32"/>
    </row>
    <row r="33" spans="2:57" ht="29.25" customHeight="1">
      <c r="B33" s="592"/>
      <c r="C33" s="532"/>
      <c r="D33" s="412"/>
      <c r="E33" s="413"/>
      <c r="F33" s="413"/>
      <c r="G33" s="413"/>
      <c r="H33" s="413"/>
      <c r="I33" s="413"/>
      <c r="J33" s="413"/>
      <c r="K33" s="413"/>
      <c r="L33" s="413"/>
      <c r="M33" s="413"/>
      <c r="N33" s="413"/>
      <c r="O33" s="413"/>
      <c r="P33" s="414"/>
      <c r="Q33" s="653"/>
      <c r="R33" s="654"/>
      <c r="S33" s="654"/>
      <c r="T33" s="654"/>
      <c r="U33" s="654"/>
      <c r="V33" s="654"/>
      <c r="W33" s="654"/>
      <c r="X33" s="655"/>
      <c r="Y33" s="412" t="s">
        <v>1721</v>
      </c>
      <c r="Z33" s="413"/>
      <c r="AA33" s="413"/>
      <c r="AB33" s="414"/>
      <c r="AC33" s="412"/>
      <c r="AD33" s="413"/>
      <c r="AE33" s="413"/>
      <c r="AF33" s="413"/>
      <c r="AG33" s="413"/>
      <c r="AH33" s="413"/>
      <c r="AI33" s="413"/>
      <c r="AJ33" s="414"/>
      <c r="AK33" s="412"/>
      <c r="AL33" s="413"/>
      <c r="AM33" s="413"/>
      <c r="AN33" s="414"/>
      <c r="AO33" s="545"/>
      <c r="AP33" s="556"/>
      <c r="AQ33" s="587"/>
      <c r="AR33" s="589"/>
      <c r="AS33" s="591"/>
      <c r="BE33"/>
    </row>
    <row r="34" spans="2:57" ht="15" hidden="1" customHeight="1">
      <c r="B34" s="592">
        <v>12</v>
      </c>
      <c r="C34" s="532"/>
      <c r="D34" s="406" t="s">
        <v>1864</v>
      </c>
      <c r="E34" s="407"/>
      <c r="F34" s="407"/>
      <c r="G34" s="407"/>
      <c r="H34" s="407"/>
      <c r="I34" s="407"/>
      <c r="J34" s="407"/>
      <c r="K34" s="407"/>
      <c r="L34" s="407"/>
      <c r="M34" s="407"/>
      <c r="N34" s="407"/>
      <c r="O34" s="407"/>
      <c r="P34" s="408"/>
      <c r="Q34" s="409" t="s">
        <v>91</v>
      </c>
      <c r="R34" s="410"/>
      <c r="S34" s="410"/>
      <c r="T34" s="410"/>
      <c r="U34" s="410"/>
      <c r="V34" s="410"/>
      <c r="W34" s="410"/>
      <c r="X34" s="411"/>
      <c r="Y34" s="406" t="s">
        <v>934</v>
      </c>
      <c r="Z34" s="407"/>
      <c r="AA34" s="407"/>
      <c r="AB34" s="408"/>
      <c r="AC34" s="406"/>
      <c r="AD34" s="407"/>
      <c r="AE34" s="407"/>
      <c r="AF34" s="407"/>
      <c r="AG34" s="407"/>
      <c r="AH34" s="407"/>
      <c r="AI34" s="407"/>
      <c r="AJ34" s="408"/>
      <c r="AK34" s="406"/>
      <c r="AL34" s="407"/>
      <c r="AM34" s="407"/>
      <c r="AN34" s="408"/>
      <c r="AO34" s="542"/>
      <c r="AP34" s="554"/>
      <c r="AQ34" s="586"/>
      <c r="AR34" s="588"/>
      <c r="AS34" s="590"/>
      <c r="BE34"/>
    </row>
    <row r="35" spans="2:57" ht="30" hidden="1"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t="s">
        <v>1865</v>
      </c>
      <c r="Z35" s="413"/>
      <c r="AA35" s="413"/>
      <c r="AB35" s="414"/>
      <c r="AC35" s="412"/>
      <c r="AD35" s="413"/>
      <c r="AE35" s="413"/>
      <c r="AF35" s="413"/>
      <c r="AG35" s="413"/>
      <c r="AH35" s="413"/>
      <c r="AI35" s="413"/>
      <c r="AJ35" s="414"/>
      <c r="AK35" s="412"/>
      <c r="AL35" s="413"/>
      <c r="AM35" s="413"/>
      <c r="AN35" s="414"/>
      <c r="AO35" s="545"/>
      <c r="AP35" s="556"/>
      <c r="AQ35" s="587"/>
      <c r="AR35" s="589"/>
      <c r="AS35" s="591"/>
      <c r="BE35"/>
    </row>
    <row r="36" spans="2:57" ht="15" hidden="1" customHeight="1">
      <c r="B36" s="592">
        <v>13</v>
      </c>
      <c r="C36" s="532"/>
      <c r="D36" s="406" t="s">
        <v>1866</v>
      </c>
      <c r="E36" s="407"/>
      <c r="F36" s="407"/>
      <c r="G36" s="407"/>
      <c r="H36" s="407"/>
      <c r="I36" s="407"/>
      <c r="J36" s="407"/>
      <c r="K36" s="407"/>
      <c r="L36" s="407"/>
      <c r="M36" s="407"/>
      <c r="N36" s="407"/>
      <c r="O36" s="407"/>
      <c r="P36" s="408"/>
      <c r="Q36" s="409" t="s">
        <v>91</v>
      </c>
      <c r="R36" s="410"/>
      <c r="S36" s="410"/>
      <c r="T36" s="410"/>
      <c r="U36" s="410"/>
      <c r="V36" s="410"/>
      <c r="W36" s="410"/>
      <c r="X36" s="411"/>
      <c r="Y36" s="406" t="s">
        <v>936</v>
      </c>
      <c r="Z36" s="407"/>
      <c r="AA36" s="407"/>
      <c r="AB36" s="408"/>
      <c r="AC36" s="406"/>
      <c r="AD36" s="407"/>
      <c r="AE36" s="407"/>
      <c r="AF36" s="407"/>
      <c r="AG36" s="407"/>
      <c r="AH36" s="407"/>
      <c r="AI36" s="407"/>
      <c r="AJ36" s="408"/>
      <c r="AK36" s="406"/>
      <c r="AL36" s="407"/>
      <c r="AM36" s="407"/>
      <c r="AN36" s="408"/>
      <c r="AO36" s="542"/>
      <c r="AP36" s="554"/>
      <c r="AQ36" s="586"/>
      <c r="AR36" s="588"/>
      <c r="AS36" s="590"/>
      <c r="BE36"/>
    </row>
    <row r="37" spans="2:57" ht="30" hidden="1"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t="s">
        <v>1867</v>
      </c>
      <c r="Z37" s="413"/>
      <c r="AA37" s="413"/>
      <c r="AB37" s="414"/>
      <c r="AC37" s="412"/>
      <c r="AD37" s="413"/>
      <c r="AE37" s="413"/>
      <c r="AF37" s="413"/>
      <c r="AG37" s="413"/>
      <c r="AH37" s="413"/>
      <c r="AI37" s="413"/>
      <c r="AJ37" s="414"/>
      <c r="AK37" s="412"/>
      <c r="AL37" s="413"/>
      <c r="AM37" s="413"/>
      <c r="AN37" s="414"/>
      <c r="AO37" s="545"/>
      <c r="AP37" s="556"/>
      <c r="AQ37" s="587"/>
      <c r="AR37" s="589"/>
      <c r="AS37" s="591"/>
      <c r="BE37"/>
    </row>
    <row r="38" spans="2:57" ht="22.5" hidden="1" customHeight="1">
      <c r="B38" s="592">
        <v>14</v>
      </c>
      <c r="C38" s="532"/>
      <c r="D38" s="406" t="s">
        <v>1868</v>
      </c>
      <c r="E38" s="407"/>
      <c r="F38" s="407"/>
      <c r="G38" s="407"/>
      <c r="H38" s="407"/>
      <c r="I38" s="407"/>
      <c r="J38" s="407"/>
      <c r="K38" s="407"/>
      <c r="L38" s="407"/>
      <c r="M38" s="407"/>
      <c r="N38" s="407"/>
      <c r="O38" s="407"/>
      <c r="P38" s="408"/>
      <c r="Q38" s="409" t="s">
        <v>1268</v>
      </c>
      <c r="R38" s="410"/>
      <c r="S38" s="410"/>
      <c r="T38" s="410"/>
      <c r="U38" s="410"/>
      <c r="V38" s="410"/>
      <c r="W38" s="410"/>
      <c r="X38" s="411"/>
      <c r="Y38" s="406" t="s">
        <v>1608</v>
      </c>
      <c r="Z38" s="407"/>
      <c r="AA38" s="407"/>
      <c r="AB38" s="408"/>
      <c r="AC38" s="406"/>
      <c r="AD38" s="407"/>
      <c r="AE38" s="407"/>
      <c r="AF38" s="407"/>
      <c r="AG38" s="407"/>
      <c r="AH38" s="407"/>
      <c r="AI38" s="407"/>
      <c r="AJ38" s="408"/>
      <c r="AK38" s="406"/>
      <c r="AL38" s="407"/>
      <c r="AM38" s="407"/>
      <c r="AN38" s="408"/>
      <c r="AO38" s="542"/>
      <c r="AP38" s="554"/>
      <c r="AQ38" s="586"/>
      <c r="AR38" s="588"/>
      <c r="AS38" s="590"/>
      <c r="BE38"/>
    </row>
    <row r="39" spans="2:57" ht="31.5" hidden="1"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t="s">
        <v>1869</v>
      </c>
      <c r="Z39" s="413"/>
      <c r="AA39" s="413"/>
      <c r="AB39" s="414"/>
      <c r="AC39" s="412"/>
      <c r="AD39" s="413"/>
      <c r="AE39" s="413"/>
      <c r="AF39" s="413"/>
      <c r="AG39" s="413"/>
      <c r="AH39" s="413"/>
      <c r="AI39" s="413"/>
      <c r="AJ39" s="414"/>
      <c r="AK39" s="412"/>
      <c r="AL39" s="413"/>
      <c r="AM39" s="413"/>
      <c r="AN39" s="414"/>
      <c r="AO39" s="545"/>
      <c r="AP39" s="556"/>
      <c r="AQ39" s="587"/>
      <c r="AR39" s="589"/>
      <c r="AS39" s="591"/>
      <c r="BE39"/>
    </row>
    <row r="40" spans="2:57" ht="22.5" customHeight="1">
      <c r="B40" s="592">
        <v>15</v>
      </c>
      <c r="C40" s="532"/>
      <c r="D40" s="406" t="s">
        <v>1759</v>
      </c>
      <c r="E40" s="407"/>
      <c r="F40" s="407"/>
      <c r="G40" s="407"/>
      <c r="H40" s="407"/>
      <c r="I40" s="407"/>
      <c r="J40" s="407"/>
      <c r="K40" s="407"/>
      <c r="L40" s="407"/>
      <c r="M40" s="407"/>
      <c r="N40" s="407"/>
      <c r="O40" s="407"/>
      <c r="P40" s="408"/>
      <c r="Q40" s="409" t="s">
        <v>1760</v>
      </c>
      <c r="R40" s="410"/>
      <c r="S40" s="410"/>
      <c r="T40" s="410"/>
      <c r="U40" s="410"/>
      <c r="V40" s="410"/>
      <c r="W40" s="410"/>
      <c r="X40" s="411"/>
      <c r="Y40" s="406" t="s">
        <v>24</v>
      </c>
      <c r="Z40" s="407"/>
      <c r="AA40" s="407"/>
      <c r="AB40" s="408"/>
      <c r="AC40" s="406"/>
      <c r="AD40" s="407"/>
      <c r="AE40" s="407"/>
      <c r="AF40" s="407"/>
      <c r="AG40" s="407"/>
      <c r="AH40" s="407"/>
      <c r="AI40" s="407"/>
      <c r="AJ40" s="408"/>
      <c r="AK40" s="406"/>
      <c r="AL40" s="407"/>
      <c r="AM40" s="407"/>
      <c r="AN40" s="408"/>
      <c r="AO40" s="542"/>
      <c r="AP40" s="554"/>
      <c r="AQ40" s="586"/>
      <c r="AR40" s="588"/>
      <c r="AS40" s="590"/>
      <c r="BE40"/>
    </row>
    <row r="41" spans="2:57" ht="31.5"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t="s">
        <v>1755</v>
      </c>
      <c r="Z41" s="413"/>
      <c r="AA41" s="413"/>
      <c r="AB41" s="414"/>
      <c r="AC41" s="412"/>
      <c r="AD41" s="413"/>
      <c r="AE41" s="413"/>
      <c r="AF41" s="413"/>
      <c r="AG41" s="413"/>
      <c r="AH41" s="413"/>
      <c r="AI41" s="413"/>
      <c r="AJ41" s="414"/>
      <c r="AK41" s="412"/>
      <c r="AL41" s="413"/>
      <c r="AM41" s="413"/>
      <c r="AN41" s="414"/>
      <c r="AO41" s="545"/>
      <c r="AP41" s="556"/>
      <c r="AQ41" s="587"/>
      <c r="AR41" s="589"/>
      <c r="AS41" s="591"/>
      <c r="BE41"/>
    </row>
    <row r="42" spans="2:57" ht="22.5" customHeight="1">
      <c r="B42" s="592">
        <v>16</v>
      </c>
      <c r="C42" s="532"/>
      <c r="D42" s="406" t="s">
        <v>1761</v>
      </c>
      <c r="E42" s="407"/>
      <c r="F42" s="407"/>
      <c r="G42" s="407"/>
      <c r="H42" s="407"/>
      <c r="I42" s="407"/>
      <c r="J42" s="407"/>
      <c r="K42" s="407"/>
      <c r="L42" s="407"/>
      <c r="M42" s="407"/>
      <c r="N42" s="407"/>
      <c r="O42" s="407"/>
      <c r="P42" s="408"/>
      <c r="Q42" s="409" t="s">
        <v>1764</v>
      </c>
      <c r="R42" s="410"/>
      <c r="S42" s="410"/>
      <c r="T42" s="410"/>
      <c r="U42" s="410"/>
      <c r="V42" s="410"/>
      <c r="W42" s="410"/>
      <c r="X42" s="411"/>
      <c r="Y42" s="406" t="s">
        <v>24</v>
      </c>
      <c r="Z42" s="407"/>
      <c r="AA42" s="407"/>
      <c r="AB42" s="408"/>
      <c r="AC42" s="406"/>
      <c r="AD42" s="407"/>
      <c r="AE42" s="407"/>
      <c r="AF42" s="407"/>
      <c r="AG42" s="407"/>
      <c r="AH42" s="407"/>
      <c r="AI42" s="407"/>
      <c r="AJ42" s="408"/>
      <c r="AK42" s="406"/>
      <c r="AL42" s="407"/>
      <c r="AM42" s="407"/>
      <c r="AN42" s="408"/>
      <c r="AO42" s="542"/>
      <c r="AP42" s="554"/>
      <c r="AQ42" s="586"/>
      <c r="AR42" s="588"/>
      <c r="AS42" s="590"/>
      <c r="BE42"/>
    </row>
    <row r="43" spans="2:57" ht="31.5"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t="s">
        <v>1755</v>
      </c>
      <c r="Z43" s="413"/>
      <c r="AA43" s="413"/>
      <c r="AB43" s="414"/>
      <c r="AC43" s="412"/>
      <c r="AD43" s="413"/>
      <c r="AE43" s="413"/>
      <c r="AF43" s="413"/>
      <c r="AG43" s="413"/>
      <c r="AH43" s="413"/>
      <c r="AI43" s="413"/>
      <c r="AJ43" s="414"/>
      <c r="AK43" s="412"/>
      <c r="AL43" s="413"/>
      <c r="AM43" s="413"/>
      <c r="AN43" s="414"/>
      <c r="AO43" s="545"/>
      <c r="AP43" s="556"/>
      <c r="AQ43" s="587"/>
      <c r="AR43" s="589"/>
      <c r="AS43" s="591"/>
      <c r="BE43"/>
    </row>
    <row r="44" spans="2:57" ht="22.5" customHeight="1">
      <c r="B44" s="592">
        <v>17</v>
      </c>
      <c r="C44" s="532"/>
      <c r="D44" s="406" t="s">
        <v>1763</v>
      </c>
      <c r="E44" s="407"/>
      <c r="F44" s="407"/>
      <c r="G44" s="407"/>
      <c r="H44" s="407"/>
      <c r="I44" s="407"/>
      <c r="J44" s="407"/>
      <c r="K44" s="407"/>
      <c r="L44" s="407"/>
      <c r="M44" s="407"/>
      <c r="N44" s="407"/>
      <c r="O44" s="407"/>
      <c r="P44" s="408"/>
      <c r="Q44" s="409" t="s">
        <v>1764</v>
      </c>
      <c r="R44" s="410"/>
      <c r="S44" s="410"/>
      <c r="T44" s="410"/>
      <c r="U44" s="410"/>
      <c r="V44" s="410"/>
      <c r="W44" s="410"/>
      <c r="X44" s="411"/>
      <c r="Y44" s="406" t="s">
        <v>24</v>
      </c>
      <c r="Z44" s="407"/>
      <c r="AA44" s="407"/>
      <c r="AB44" s="408"/>
      <c r="AC44" s="406"/>
      <c r="AD44" s="407"/>
      <c r="AE44" s="407"/>
      <c r="AF44" s="407"/>
      <c r="AG44" s="407"/>
      <c r="AH44" s="407"/>
      <c r="AI44" s="407"/>
      <c r="AJ44" s="408"/>
      <c r="AK44" s="406"/>
      <c r="AL44" s="407"/>
      <c r="AM44" s="407"/>
      <c r="AN44" s="408"/>
      <c r="AO44" s="542"/>
      <c r="AP44" s="554"/>
      <c r="AQ44" s="586"/>
      <c r="AR44" s="588"/>
      <c r="AS44" s="590"/>
      <c r="BE44"/>
    </row>
    <row r="45" spans="2:57" ht="31.5"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t="s">
        <v>1755</v>
      </c>
      <c r="Z45" s="413"/>
      <c r="AA45" s="413"/>
      <c r="AB45" s="414"/>
      <c r="AC45" s="412"/>
      <c r="AD45" s="413"/>
      <c r="AE45" s="413"/>
      <c r="AF45" s="413"/>
      <c r="AG45" s="413"/>
      <c r="AH45" s="413"/>
      <c r="AI45" s="413"/>
      <c r="AJ45" s="414"/>
      <c r="AK45" s="412"/>
      <c r="AL45" s="413"/>
      <c r="AM45" s="413"/>
      <c r="AN45" s="414"/>
      <c r="AO45" s="545"/>
      <c r="AP45" s="556"/>
      <c r="AQ45" s="587"/>
      <c r="AR45" s="589"/>
      <c r="AS45" s="591"/>
      <c r="BE45"/>
    </row>
    <row r="46" spans="2:57" ht="22.5" customHeight="1">
      <c r="B46" s="592">
        <v>18</v>
      </c>
      <c r="C46" s="532"/>
      <c r="D46" s="406" t="s">
        <v>1762</v>
      </c>
      <c r="E46" s="407"/>
      <c r="F46" s="407"/>
      <c r="G46" s="407"/>
      <c r="H46" s="407"/>
      <c r="I46" s="407"/>
      <c r="J46" s="407"/>
      <c r="K46" s="407"/>
      <c r="L46" s="407"/>
      <c r="M46" s="407"/>
      <c r="N46" s="407"/>
      <c r="O46" s="407"/>
      <c r="P46" s="408"/>
      <c r="Q46" s="409" t="s">
        <v>1764</v>
      </c>
      <c r="R46" s="410"/>
      <c r="S46" s="410"/>
      <c r="T46" s="410"/>
      <c r="U46" s="410"/>
      <c r="V46" s="410"/>
      <c r="W46" s="410"/>
      <c r="X46" s="411"/>
      <c r="Y46" s="406" t="s">
        <v>24</v>
      </c>
      <c r="Z46" s="407"/>
      <c r="AA46" s="407"/>
      <c r="AB46" s="408"/>
      <c r="AC46" s="406"/>
      <c r="AD46" s="407"/>
      <c r="AE46" s="407"/>
      <c r="AF46" s="407"/>
      <c r="AG46" s="407"/>
      <c r="AH46" s="407"/>
      <c r="AI46" s="407"/>
      <c r="AJ46" s="408"/>
      <c r="AK46" s="406"/>
      <c r="AL46" s="407"/>
      <c r="AM46" s="407"/>
      <c r="AN46" s="408"/>
      <c r="AO46" s="542"/>
      <c r="AP46" s="554"/>
      <c r="AQ46" s="586"/>
      <c r="AR46" s="588"/>
      <c r="AS46" s="590"/>
      <c r="BE46"/>
    </row>
    <row r="47" spans="2:57" ht="31.5" customHeight="1" thickBo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t="s">
        <v>1755</v>
      </c>
      <c r="Z47" s="413"/>
      <c r="AA47" s="413"/>
      <c r="AB47" s="414"/>
      <c r="AC47" s="412"/>
      <c r="AD47" s="413"/>
      <c r="AE47" s="413"/>
      <c r="AF47" s="413"/>
      <c r="AG47" s="413"/>
      <c r="AH47" s="413"/>
      <c r="AI47" s="413"/>
      <c r="AJ47" s="414"/>
      <c r="AK47" s="412"/>
      <c r="AL47" s="413"/>
      <c r="AM47" s="413"/>
      <c r="AN47" s="414"/>
      <c r="AO47" s="545"/>
      <c r="AP47" s="556"/>
      <c r="AQ47" s="587"/>
      <c r="AR47" s="589"/>
      <c r="AS47" s="591"/>
      <c r="BE47"/>
    </row>
    <row r="48" spans="2:57" ht="22.5" hidden="1" customHeight="1">
      <c r="B48" s="592">
        <v>19</v>
      </c>
      <c r="C48" s="532"/>
      <c r="D48" s="406"/>
      <c r="E48" s="407"/>
      <c r="F48" s="407"/>
      <c r="G48" s="407"/>
      <c r="H48" s="407"/>
      <c r="I48" s="407"/>
      <c r="J48" s="407"/>
      <c r="K48" s="407"/>
      <c r="L48" s="407"/>
      <c r="M48" s="407"/>
      <c r="N48" s="407"/>
      <c r="O48" s="407"/>
      <c r="P48" s="408"/>
      <c r="Q48" s="409"/>
      <c r="R48" s="410"/>
      <c r="S48" s="410"/>
      <c r="T48" s="410"/>
      <c r="U48" s="410"/>
      <c r="V48" s="410"/>
      <c r="W48" s="410"/>
      <c r="X48" s="411"/>
      <c r="Y48" s="406"/>
      <c r="Z48" s="407"/>
      <c r="AA48" s="407"/>
      <c r="AB48" s="408"/>
      <c r="AC48" s="406"/>
      <c r="AD48" s="407"/>
      <c r="AE48" s="407"/>
      <c r="AF48" s="408"/>
      <c r="AG48" s="406"/>
      <c r="AH48" s="407"/>
      <c r="AI48" s="407"/>
      <c r="AJ48" s="408"/>
      <c r="AK48" s="406"/>
      <c r="AL48" s="407"/>
      <c r="AM48" s="407"/>
      <c r="AN48" s="408"/>
      <c r="AO48" s="542"/>
      <c r="AP48" s="554"/>
      <c r="AQ48" s="586"/>
      <c r="AR48" s="588"/>
      <c r="AS48" s="590"/>
      <c r="BE48"/>
    </row>
    <row r="49" spans="2:57" ht="31.5" hidden="1"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c r="Z49" s="413"/>
      <c r="AA49" s="413"/>
      <c r="AB49" s="414"/>
      <c r="AC49" s="412"/>
      <c r="AD49" s="413"/>
      <c r="AE49" s="413"/>
      <c r="AF49" s="414"/>
      <c r="AG49" s="412"/>
      <c r="AH49" s="413"/>
      <c r="AI49" s="413"/>
      <c r="AJ49" s="414"/>
      <c r="AK49" s="412"/>
      <c r="AL49" s="413"/>
      <c r="AM49" s="413"/>
      <c r="AN49" s="414"/>
      <c r="AO49" s="545"/>
      <c r="AP49" s="556"/>
      <c r="AQ49" s="587"/>
      <c r="AR49" s="589"/>
      <c r="AS49" s="591"/>
      <c r="BE49"/>
    </row>
    <row r="50" spans="2:57" ht="22.5" hidden="1" customHeight="1">
      <c r="B50" s="592">
        <v>20</v>
      </c>
      <c r="C50" s="532"/>
      <c r="D50" s="406"/>
      <c r="E50" s="407"/>
      <c r="F50" s="407"/>
      <c r="G50" s="407"/>
      <c r="H50" s="407"/>
      <c r="I50" s="407"/>
      <c r="J50" s="407"/>
      <c r="K50" s="407"/>
      <c r="L50" s="407"/>
      <c r="M50" s="407"/>
      <c r="N50" s="407"/>
      <c r="O50" s="407"/>
      <c r="P50" s="408"/>
      <c r="Q50" s="409"/>
      <c r="R50" s="410"/>
      <c r="S50" s="410"/>
      <c r="T50" s="410"/>
      <c r="U50" s="410"/>
      <c r="V50" s="410"/>
      <c r="W50" s="410"/>
      <c r="X50" s="411"/>
      <c r="Y50" s="406"/>
      <c r="Z50" s="407"/>
      <c r="AA50" s="407"/>
      <c r="AB50" s="408"/>
      <c r="AC50" s="406"/>
      <c r="AD50" s="407"/>
      <c r="AE50" s="407"/>
      <c r="AF50" s="408"/>
      <c r="AG50" s="406"/>
      <c r="AH50" s="407"/>
      <c r="AI50" s="407"/>
      <c r="AJ50" s="408"/>
      <c r="AK50" s="406"/>
      <c r="AL50" s="407"/>
      <c r="AM50" s="407"/>
      <c r="AN50" s="408"/>
      <c r="AO50" s="542"/>
      <c r="AP50" s="554"/>
      <c r="AQ50" s="586"/>
      <c r="AR50" s="588"/>
      <c r="AS50" s="590"/>
      <c r="BE50"/>
    </row>
    <row r="51" spans="2:57" ht="31.5" hidden="1"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c r="Z51" s="413"/>
      <c r="AA51" s="413"/>
      <c r="AB51" s="414"/>
      <c r="AC51" s="412"/>
      <c r="AD51" s="413"/>
      <c r="AE51" s="413"/>
      <c r="AF51" s="414"/>
      <c r="AG51" s="412"/>
      <c r="AH51" s="413"/>
      <c r="AI51" s="413"/>
      <c r="AJ51" s="414"/>
      <c r="AK51" s="412"/>
      <c r="AL51" s="413"/>
      <c r="AM51" s="413"/>
      <c r="AN51" s="414"/>
      <c r="AO51" s="545"/>
      <c r="AP51" s="556"/>
      <c r="AQ51" s="587"/>
      <c r="AR51" s="589"/>
      <c r="AS51" s="591"/>
      <c r="BE51"/>
    </row>
    <row r="52" spans="2:57" ht="22.5" hidden="1" customHeight="1">
      <c r="B52" s="592">
        <v>21</v>
      </c>
      <c r="C52" s="532"/>
      <c r="D52" s="406"/>
      <c r="E52" s="407"/>
      <c r="F52" s="407"/>
      <c r="G52" s="407"/>
      <c r="H52" s="407"/>
      <c r="I52" s="407"/>
      <c r="J52" s="407"/>
      <c r="K52" s="407"/>
      <c r="L52" s="407"/>
      <c r="M52" s="407"/>
      <c r="N52" s="407"/>
      <c r="O52" s="407"/>
      <c r="P52" s="408"/>
      <c r="Q52" s="409"/>
      <c r="R52" s="410"/>
      <c r="S52" s="410"/>
      <c r="T52" s="410"/>
      <c r="U52" s="410"/>
      <c r="V52" s="410"/>
      <c r="W52" s="410"/>
      <c r="X52" s="411"/>
      <c r="Y52" s="406"/>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hidden="1"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hidden="1" customHeight="1">
      <c r="B54" s="592">
        <v>22</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hidden="1" customHeight="1">
      <c r="B56" s="592">
        <v>23</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31.5" hidden="1"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hidden="1" customHeight="1">
      <c r="B58" s="592">
        <v>24</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25</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26</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27</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28</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29</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30</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thickBot="1">
      <c r="B71" s="592"/>
      <c r="C71" s="532"/>
      <c r="D71" s="581"/>
      <c r="E71" s="582"/>
      <c r="F71" s="582"/>
      <c r="G71" s="582"/>
      <c r="H71" s="582"/>
      <c r="I71" s="582"/>
      <c r="J71" s="582"/>
      <c r="K71" s="582"/>
      <c r="L71" s="582"/>
      <c r="M71" s="582"/>
      <c r="N71" s="582"/>
      <c r="O71" s="582"/>
      <c r="P71" s="583"/>
      <c r="Q71" s="412"/>
      <c r="R71" s="413"/>
      <c r="S71" s="413"/>
      <c r="T71" s="413"/>
      <c r="U71" s="413"/>
      <c r="V71" s="413"/>
      <c r="W71" s="413"/>
      <c r="X71" s="414"/>
      <c r="Y71" s="581"/>
      <c r="Z71" s="582"/>
      <c r="AA71" s="582"/>
      <c r="AB71" s="583"/>
      <c r="AC71" s="581"/>
      <c r="AD71" s="582"/>
      <c r="AE71" s="582"/>
      <c r="AF71" s="583"/>
      <c r="AG71" s="581"/>
      <c r="AH71" s="582"/>
      <c r="AI71" s="582"/>
      <c r="AJ71" s="583"/>
      <c r="AK71" s="581"/>
      <c r="AL71" s="582"/>
      <c r="AM71" s="582"/>
      <c r="AN71" s="583"/>
      <c r="AO71" s="481"/>
      <c r="AP71" s="606"/>
      <c r="AQ71" s="607"/>
      <c r="AR71" s="608"/>
      <c r="AS71" s="609"/>
      <c r="BE71"/>
    </row>
    <row r="72" spans="2:57" ht="15.75" hidden="1" thickBot="1">
      <c r="B72" s="612" t="s">
        <v>33</v>
      </c>
      <c r="C72" s="613"/>
      <c r="D72" s="613"/>
      <c r="E72" s="614"/>
      <c r="F72" s="615" t="s">
        <v>2</v>
      </c>
      <c r="G72" s="613"/>
      <c r="H72" s="613"/>
      <c r="I72" s="613"/>
      <c r="J72" s="613"/>
      <c r="K72" s="613"/>
      <c r="L72" s="613"/>
      <c r="M72" s="613"/>
      <c r="N72" s="613"/>
      <c r="O72" s="613"/>
      <c r="P72" s="613"/>
      <c r="Q72" s="613"/>
      <c r="R72" s="613"/>
      <c r="S72" s="613"/>
      <c r="T72" s="613"/>
      <c r="U72" s="614"/>
      <c r="V72" s="615" t="s">
        <v>3</v>
      </c>
      <c r="W72" s="613"/>
      <c r="X72" s="614"/>
      <c r="Y72" s="615" t="s">
        <v>34</v>
      </c>
      <c r="Z72" s="613"/>
      <c r="AA72" s="614"/>
      <c r="AB72" s="615" t="s">
        <v>35</v>
      </c>
      <c r="AC72" s="613"/>
      <c r="AD72" s="613"/>
      <c r="AE72" s="613"/>
      <c r="AF72" s="613"/>
      <c r="AG72" s="613"/>
      <c r="AH72" s="613"/>
      <c r="AI72" s="613"/>
      <c r="AJ72" s="613"/>
      <c r="AK72" s="613"/>
      <c r="AL72" s="613"/>
      <c r="AM72" s="613"/>
      <c r="AN72" s="613"/>
      <c r="AO72" s="613"/>
      <c r="AP72" s="613"/>
      <c r="AQ72" s="613"/>
      <c r="AR72" s="613"/>
      <c r="AS72" s="616"/>
      <c r="BE72"/>
    </row>
    <row r="73" spans="2:57" ht="24.75" hidden="1" customHeight="1">
      <c r="B73" s="617"/>
      <c r="C73" s="618"/>
      <c r="D73" s="618"/>
      <c r="E73" s="619"/>
      <c r="F73" s="620"/>
      <c r="G73" s="618"/>
      <c r="H73" s="618"/>
      <c r="I73" s="618"/>
      <c r="J73" s="618"/>
      <c r="K73" s="618"/>
      <c r="L73" s="618"/>
      <c r="M73" s="618"/>
      <c r="N73" s="618"/>
      <c r="O73" s="618"/>
      <c r="P73" s="618"/>
      <c r="Q73" s="618"/>
      <c r="R73" s="618"/>
      <c r="S73" s="618"/>
      <c r="T73" s="618"/>
      <c r="U73" s="619"/>
      <c r="V73" s="620"/>
      <c r="W73" s="618"/>
      <c r="X73" s="619"/>
      <c r="Y73" s="620"/>
      <c r="Z73" s="618"/>
      <c r="AA73" s="619"/>
      <c r="AB73" s="620"/>
      <c r="AC73" s="618"/>
      <c r="AD73" s="618"/>
      <c r="AE73" s="618"/>
      <c r="AF73" s="618"/>
      <c r="AG73" s="618"/>
      <c r="AH73" s="618"/>
      <c r="AI73" s="618"/>
      <c r="AJ73" s="618"/>
      <c r="AK73" s="618"/>
      <c r="AL73" s="618"/>
      <c r="AM73" s="618"/>
      <c r="AN73" s="618"/>
      <c r="AO73" s="618"/>
      <c r="AP73" s="618"/>
      <c r="AQ73" s="618"/>
      <c r="AR73" s="618"/>
      <c r="AS73" s="621"/>
      <c r="BE73"/>
    </row>
    <row r="74" spans="2:57" ht="24.75" hidden="1" customHeight="1">
      <c r="B74" s="622"/>
      <c r="C74" s="623"/>
      <c r="D74" s="623"/>
      <c r="E74" s="624"/>
      <c r="F74" s="625"/>
      <c r="G74" s="623"/>
      <c r="H74" s="623"/>
      <c r="I74" s="623"/>
      <c r="J74" s="623"/>
      <c r="K74" s="623"/>
      <c r="L74" s="623"/>
      <c r="M74" s="623"/>
      <c r="N74" s="623"/>
      <c r="O74" s="623"/>
      <c r="P74" s="623"/>
      <c r="Q74" s="623"/>
      <c r="R74" s="623"/>
      <c r="S74" s="623"/>
      <c r="T74" s="623"/>
      <c r="U74" s="624"/>
      <c r="V74" s="625"/>
      <c r="W74" s="623"/>
      <c r="X74" s="624"/>
      <c r="Y74" s="625"/>
      <c r="Z74" s="623"/>
      <c r="AA74" s="624"/>
      <c r="AB74" s="625"/>
      <c r="AC74" s="623"/>
      <c r="AD74" s="623"/>
      <c r="AE74" s="623"/>
      <c r="AF74" s="623"/>
      <c r="AG74" s="623"/>
      <c r="AH74" s="623"/>
      <c r="AI74" s="623"/>
      <c r="AJ74" s="623"/>
      <c r="AK74" s="623"/>
      <c r="AL74" s="623"/>
      <c r="AM74" s="623"/>
      <c r="AN74" s="623"/>
      <c r="AO74" s="623"/>
      <c r="AP74" s="623"/>
      <c r="AQ74" s="623"/>
      <c r="AR74" s="623"/>
      <c r="AS74" s="626"/>
      <c r="BE74"/>
    </row>
    <row r="75" spans="2:57" ht="24.75" hidden="1" customHeight="1">
      <c r="B75" s="622"/>
      <c r="C75" s="623"/>
      <c r="D75" s="623"/>
      <c r="E75" s="624"/>
      <c r="F75" s="625"/>
      <c r="G75" s="623"/>
      <c r="H75" s="623"/>
      <c r="I75" s="623"/>
      <c r="J75" s="623"/>
      <c r="K75" s="623"/>
      <c r="L75" s="623"/>
      <c r="M75" s="623"/>
      <c r="N75" s="623"/>
      <c r="O75" s="623"/>
      <c r="P75" s="623"/>
      <c r="Q75" s="623"/>
      <c r="R75" s="623"/>
      <c r="S75" s="623"/>
      <c r="T75" s="623"/>
      <c r="U75" s="624"/>
      <c r="V75" s="625"/>
      <c r="W75" s="623"/>
      <c r="X75" s="624"/>
      <c r="Y75" s="625"/>
      <c r="Z75" s="623"/>
      <c r="AA75" s="624"/>
      <c r="AB75" s="625"/>
      <c r="AC75" s="623"/>
      <c r="AD75" s="623"/>
      <c r="AE75" s="623"/>
      <c r="AF75" s="623"/>
      <c r="AG75" s="623"/>
      <c r="AH75" s="623"/>
      <c r="AI75" s="623"/>
      <c r="AJ75" s="623"/>
      <c r="AK75" s="623"/>
      <c r="AL75" s="623"/>
      <c r="AM75" s="623"/>
      <c r="AN75" s="623"/>
      <c r="AO75" s="623"/>
      <c r="AP75" s="623"/>
      <c r="AQ75" s="623"/>
      <c r="AR75" s="623"/>
      <c r="AS75" s="626"/>
      <c r="BE75"/>
    </row>
    <row r="76" spans="2:57" ht="46.5" hidden="1" customHeight="1">
      <c r="B76" s="622"/>
      <c r="C76" s="623"/>
      <c r="D76" s="623"/>
      <c r="E76" s="624"/>
      <c r="F76" s="625"/>
      <c r="G76" s="623"/>
      <c r="H76" s="623"/>
      <c r="I76" s="623"/>
      <c r="J76" s="623"/>
      <c r="K76" s="623"/>
      <c r="L76" s="623"/>
      <c r="M76" s="623"/>
      <c r="N76" s="623"/>
      <c r="O76" s="623"/>
      <c r="P76" s="623"/>
      <c r="Q76" s="623"/>
      <c r="R76" s="623"/>
      <c r="S76" s="623"/>
      <c r="T76" s="623"/>
      <c r="U76" s="624"/>
      <c r="V76" s="625"/>
      <c r="W76" s="623"/>
      <c r="X76" s="624"/>
      <c r="Y76" s="625"/>
      <c r="Z76" s="623"/>
      <c r="AA76" s="624"/>
      <c r="AB76" s="625"/>
      <c r="AC76" s="623"/>
      <c r="AD76" s="623"/>
      <c r="AE76" s="623"/>
      <c r="AF76" s="623"/>
      <c r="AG76" s="623"/>
      <c r="AH76" s="623"/>
      <c r="AI76" s="623"/>
      <c r="AJ76" s="623"/>
      <c r="AK76" s="623"/>
      <c r="AL76" s="623"/>
      <c r="AM76" s="623"/>
      <c r="AN76" s="623"/>
      <c r="AO76" s="623"/>
      <c r="AP76" s="623"/>
      <c r="AQ76" s="623"/>
      <c r="AR76" s="623"/>
      <c r="AS76" s="626"/>
      <c r="BE76"/>
    </row>
    <row r="77" spans="2:57" ht="46.5" hidden="1" customHeight="1">
      <c r="B77" s="622"/>
      <c r="C77" s="623"/>
      <c r="D77" s="623"/>
      <c r="E77" s="624"/>
      <c r="F77" s="625"/>
      <c r="G77" s="623"/>
      <c r="H77" s="623"/>
      <c r="I77" s="623"/>
      <c r="J77" s="623"/>
      <c r="K77" s="623"/>
      <c r="L77" s="623"/>
      <c r="M77" s="623"/>
      <c r="N77" s="623"/>
      <c r="O77" s="623"/>
      <c r="P77" s="623"/>
      <c r="Q77" s="623"/>
      <c r="R77" s="623"/>
      <c r="S77" s="623"/>
      <c r="T77" s="623"/>
      <c r="U77" s="624"/>
      <c r="V77" s="625"/>
      <c r="W77" s="623"/>
      <c r="X77" s="624"/>
      <c r="Y77" s="625"/>
      <c r="Z77" s="623"/>
      <c r="AA77" s="624"/>
      <c r="AB77" s="625"/>
      <c r="AC77" s="623"/>
      <c r="AD77" s="623"/>
      <c r="AE77" s="623"/>
      <c r="AF77" s="623"/>
      <c r="AG77" s="623"/>
      <c r="AH77" s="623"/>
      <c r="AI77" s="623"/>
      <c r="AJ77" s="623"/>
      <c r="AK77" s="623"/>
      <c r="AL77" s="623"/>
      <c r="AM77" s="623"/>
      <c r="AN77" s="623"/>
      <c r="AO77" s="623"/>
      <c r="AP77" s="623"/>
      <c r="AQ77" s="623"/>
      <c r="AR77" s="623"/>
      <c r="AS77" s="626"/>
      <c r="BE77"/>
    </row>
    <row r="78" spans="2:57" ht="46.5" hidden="1" customHeight="1" thickBot="1">
      <c r="B78" s="622"/>
      <c r="C78" s="623"/>
      <c r="D78" s="623"/>
      <c r="E78" s="624"/>
      <c r="F78" s="625"/>
      <c r="G78" s="623"/>
      <c r="H78" s="623"/>
      <c r="I78" s="623"/>
      <c r="J78" s="623"/>
      <c r="K78" s="623"/>
      <c r="L78" s="623"/>
      <c r="M78" s="623"/>
      <c r="N78" s="623"/>
      <c r="O78" s="623"/>
      <c r="P78" s="623"/>
      <c r="Q78" s="623"/>
      <c r="R78" s="623"/>
      <c r="S78" s="623"/>
      <c r="T78" s="623"/>
      <c r="U78" s="624"/>
      <c r="V78" s="625"/>
      <c r="W78" s="623"/>
      <c r="X78" s="624"/>
      <c r="Y78" s="625"/>
      <c r="Z78" s="623"/>
      <c r="AA78" s="624"/>
      <c r="AB78" s="625"/>
      <c r="AC78" s="623"/>
      <c r="AD78" s="623"/>
      <c r="AE78" s="623"/>
      <c r="AF78" s="623"/>
      <c r="AG78" s="623"/>
      <c r="AH78" s="623"/>
      <c r="AI78" s="623"/>
      <c r="AJ78" s="623"/>
      <c r="AK78" s="623"/>
      <c r="AL78" s="623"/>
      <c r="AM78" s="623"/>
      <c r="AN78" s="623"/>
      <c r="AO78" s="623"/>
      <c r="AP78" s="623"/>
      <c r="AQ78" s="623"/>
      <c r="AR78" s="623"/>
      <c r="AS78" s="626"/>
      <c r="BE78"/>
    </row>
    <row r="79" spans="2:57">
      <c r="B79" s="612" t="s">
        <v>36</v>
      </c>
      <c r="C79" s="613"/>
      <c r="D79" s="613"/>
      <c r="E79" s="613"/>
      <c r="F79" s="613"/>
      <c r="G79" s="613"/>
      <c r="H79" s="613"/>
      <c r="I79" s="613"/>
      <c r="J79" s="613"/>
      <c r="K79" s="613"/>
      <c r="L79" s="613"/>
      <c r="M79" s="613"/>
      <c r="N79" s="613"/>
      <c r="O79" s="613"/>
      <c r="P79" s="613"/>
      <c r="Q79" s="613"/>
      <c r="R79" s="613"/>
      <c r="S79" s="613"/>
      <c r="T79" s="613"/>
      <c r="U79" s="613"/>
      <c r="V79" s="613"/>
      <c r="W79" s="613"/>
      <c r="X79" s="613"/>
      <c r="Y79" s="613"/>
      <c r="Z79" s="613"/>
      <c r="AA79" s="613"/>
      <c r="AB79" s="613"/>
      <c r="AC79" s="613"/>
      <c r="AD79" s="613"/>
      <c r="AE79" s="613"/>
      <c r="AF79" s="613"/>
      <c r="AG79" s="613"/>
      <c r="AH79" s="613"/>
      <c r="AI79" s="613"/>
      <c r="AJ79" s="613"/>
      <c r="AK79" s="613"/>
      <c r="AL79" s="613"/>
      <c r="AM79" s="613"/>
      <c r="AN79" s="613"/>
      <c r="AO79" s="613"/>
      <c r="AP79" s="613"/>
      <c r="AQ79" s="613"/>
      <c r="AR79" s="613"/>
      <c r="AS79" s="616"/>
      <c r="BE79"/>
    </row>
    <row r="80" spans="2:57" ht="87" customHeight="1" thickBot="1">
      <c r="B80" s="672">
        <v>43405</v>
      </c>
      <c r="C80" s="673"/>
      <c r="D80" s="673"/>
      <c r="E80" s="673"/>
      <c r="F80" s="673"/>
      <c r="G80" s="673"/>
      <c r="H80" s="673"/>
      <c r="I80" s="673"/>
      <c r="J80" s="673"/>
      <c r="K80" s="673"/>
      <c r="L80" s="673"/>
      <c r="M80" s="673"/>
      <c r="N80" s="673"/>
      <c r="O80" s="673"/>
      <c r="P80" s="673"/>
      <c r="Q80" s="673"/>
      <c r="R80" s="673"/>
      <c r="S80" s="673"/>
      <c r="T80" s="673"/>
      <c r="U80" s="673"/>
      <c r="V80" s="673"/>
      <c r="W80" s="673"/>
      <c r="X80" s="673"/>
      <c r="Y80" s="673"/>
      <c r="Z80" s="673"/>
      <c r="AA80" s="673"/>
      <c r="AB80" s="673"/>
      <c r="AC80" s="673"/>
      <c r="AD80" s="673"/>
      <c r="AE80" s="673"/>
      <c r="AF80" s="673"/>
      <c r="AG80" s="673"/>
      <c r="AH80" s="673"/>
      <c r="AI80" s="673"/>
      <c r="AJ80" s="673"/>
      <c r="AK80" s="673"/>
      <c r="AL80" s="673"/>
      <c r="AM80" s="673"/>
      <c r="AN80" s="673"/>
      <c r="AO80" s="673"/>
      <c r="AP80" s="673"/>
      <c r="AQ80" s="673"/>
      <c r="AR80" s="673"/>
      <c r="AS80" s="674"/>
      <c r="BE80"/>
    </row>
    <row r="81" spans="2:57" ht="22.5" customHeight="1">
      <c r="B81" s="9"/>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14"/>
      <c r="BE81"/>
    </row>
    <row r="82" spans="2:57" ht="46.5" customHeight="1">
      <c r="B82" s="10"/>
      <c r="C82" s="388" t="s">
        <v>44</v>
      </c>
      <c r="D82" s="386"/>
      <c r="E82" s="386"/>
      <c r="F82" s="386"/>
      <c r="G82" s="386"/>
      <c r="H82" s="386"/>
      <c r="I82" s="386"/>
      <c r="J82" s="386"/>
      <c r="K82" s="386"/>
      <c r="L82" s="386"/>
      <c r="M82" s="386"/>
      <c r="N82" s="386"/>
      <c r="O82" s="386"/>
      <c r="P82" s="386"/>
      <c r="Q82" s="386"/>
      <c r="R82" s="386"/>
      <c r="S82" s="386"/>
      <c r="T82" s="386"/>
      <c r="U82" s="386"/>
      <c r="V82" s="386"/>
      <c r="W82" s="387"/>
      <c r="X82" s="406" t="s">
        <v>1706</v>
      </c>
      <c r="Y82" s="407"/>
      <c r="Z82" s="407"/>
      <c r="AA82" s="407"/>
      <c r="AB82" s="407"/>
      <c r="AC82" s="407"/>
      <c r="AD82" s="407"/>
      <c r="AE82" s="407"/>
      <c r="AF82" s="407"/>
      <c r="AG82" s="407"/>
      <c r="AH82" s="407"/>
      <c r="AI82" s="407"/>
      <c r="AJ82" s="407"/>
      <c r="AK82" s="407"/>
      <c r="AL82" s="407"/>
      <c r="AM82" s="407"/>
      <c r="AN82" s="407"/>
      <c r="AO82" s="407"/>
      <c r="AP82" s="407"/>
      <c r="AQ82" s="407"/>
      <c r="AR82" s="408"/>
      <c r="AS82" s="8"/>
      <c r="BE82"/>
    </row>
    <row r="83" spans="2:57" ht="46.5" customHeight="1">
      <c r="B83" s="10"/>
      <c r="C83" s="473" t="s">
        <v>40</v>
      </c>
      <c r="D83" s="438"/>
      <c r="E83" s="438"/>
      <c r="F83" s="438"/>
      <c r="G83" s="438"/>
      <c r="H83" s="438"/>
      <c r="I83" s="449"/>
      <c r="J83" s="473" t="s">
        <v>41</v>
      </c>
      <c r="K83" s="438"/>
      <c r="L83" s="438"/>
      <c r="M83" s="438"/>
      <c r="N83" s="438"/>
      <c r="O83" s="438"/>
      <c r="P83" s="449"/>
      <c r="Q83" s="473" t="s">
        <v>42</v>
      </c>
      <c r="R83" s="438"/>
      <c r="S83" s="438"/>
      <c r="T83" s="438"/>
      <c r="U83" s="438"/>
      <c r="V83" s="438"/>
      <c r="W83" s="449"/>
      <c r="X83" s="473" t="s">
        <v>40</v>
      </c>
      <c r="Y83" s="438"/>
      <c r="Z83" s="438"/>
      <c r="AA83" s="438"/>
      <c r="AB83" s="438"/>
      <c r="AC83" s="438"/>
      <c r="AD83" s="449"/>
      <c r="AE83" s="473" t="s">
        <v>41</v>
      </c>
      <c r="AF83" s="438"/>
      <c r="AG83" s="438"/>
      <c r="AH83" s="438"/>
      <c r="AI83" s="438"/>
      <c r="AJ83" s="438"/>
      <c r="AK83" s="449"/>
      <c r="AL83" s="473" t="s">
        <v>42</v>
      </c>
      <c r="AM83" s="438"/>
      <c r="AN83" s="438"/>
      <c r="AO83" s="438"/>
      <c r="AP83" s="438"/>
      <c r="AQ83" s="438"/>
      <c r="AR83" s="449"/>
      <c r="AS83" s="11"/>
      <c r="BE83"/>
    </row>
    <row r="84" spans="2:57" ht="46.5" customHeight="1">
      <c r="B84" s="10"/>
      <c r="C84" s="517" t="str">
        <f>'Lot Register'!$U$13</f>
        <v>Jan van Wyk</v>
      </c>
      <c r="D84" s="518"/>
      <c r="E84" s="518"/>
      <c r="F84" s="518"/>
      <c r="G84" s="518"/>
      <c r="H84" s="518"/>
      <c r="I84" s="519"/>
      <c r="J84" s="517"/>
      <c r="K84" s="518"/>
      <c r="L84" s="518"/>
      <c r="M84" s="518"/>
      <c r="N84" s="518"/>
      <c r="O84" s="518"/>
      <c r="P84" s="519"/>
      <c r="Q84" s="520"/>
      <c r="R84" s="521"/>
      <c r="S84" s="521"/>
      <c r="T84" s="521"/>
      <c r="U84" s="521"/>
      <c r="V84" s="521"/>
      <c r="W84" s="522"/>
      <c r="X84" s="517" t="str">
        <f>'Lot Register'!$U$12</f>
        <v>TBA</v>
      </c>
      <c r="Y84" s="518"/>
      <c r="Z84" s="518"/>
      <c r="AA84" s="518"/>
      <c r="AB84" s="518"/>
      <c r="AC84" s="518"/>
      <c r="AD84" s="519"/>
      <c r="AE84" s="517"/>
      <c r="AF84" s="518"/>
      <c r="AG84" s="518"/>
      <c r="AH84" s="518"/>
      <c r="AI84" s="518"/>
      <c r="AJ84" s="518"/>
      <c r="AK84" s="519"/>
      <c r="AL84" s="520"/>
      <c r="AM84" s="521"/>
      <c r="AN84" s="521"/>
      <c r="AO84" s="521"/>
      <c r="AP84" s="521"/>
      <c r="AQ84" s="521"/>
      <c r="AR84" s="522"/>
      <c r="AS84" s="8"/>
      <c r="BE84"/>
    </row>
    <row r="85" spans="2:57" ht="22.5" customHeight="1" thickBot="1">
      <c r="B85" s="12"/>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c r="AC85" s="13"/>
      <c r="AD85" s="13"/>
      <c r="AE85" s="13"/>
      <c r="AF85" s="13"/>
      <c r="AG85" s="13"/>
      <c r="AH85" s="13"/>
      <c r="AI85" s="13"/>
      <c r="AJ85" s="13"/>
      <c r="AK85" s="13"/>
      <c r="AL85" s="13"/>
      <c r="AM85" s="13"/>
      <c r="AN85" s="13"/>
      <c r="AO85" s="13"/>
      <c r="AP85" s="13"/>
      <c r="AQ85" s="13"/>
      <c r="AR85" s="13"/>
      <c r="AS85" s="15"/>
      <c r="BE85"/>
    </row>
    <row r="86" spans="2:57">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BE86"/>
    </row>
    <row r="87" spans="2:57">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BE87"/>
    </row>
    <row r="88" spans="2:57">
      <c r="BE88"/>
    </row>
    <row r="89" spans="2:57">
      <c r="BE89"/>
    </row>
    <row r="90" spans="2:57">
      <c r="C90" s="7"/>
      <c r="BE90"/>
    </row>
    <row r="91" spans="2:57">
      <c r="C91" s="7"/>
      <c r="BE91"/>
    </row>
    <row r="92" spans="2:57">
      <c r="C92" s="7"/>
      <c r="BE92"/>
    </row>
    <row r="93" spans="2:57">
      <c r="C93" s="7"/>
      <c r="BE93"/>
    </row>
    <row r="94" spans="2:57">
      <c r="BE94"/>
    </row>
    <row r="95" spans="2:57">
      <c r="BE95"/>
    </row>
    <row r="96" spans="2:57">
      <c r="BE96"/>
    </row>
    <row r="97" spans="57:57">
      <c r="BE97"/>
    </row>
    <row r="98" spans="57:57">
      <c r="BE98"/>
    </row>
  </sheetData>
  <sheetProtection selectLockedCells="1" autoFilter="0"/>
  <mergeCells count="424">
    <mergeCell ref="AJ4:AS4"/>
    <mergeCell ref="AJ5:AS5"/>
    <mergeCell ref="AJ6:AS6"/>
    <mergeCell ref="AJ7:AS7"/>
    <mergeCell ref="AC14:AJ15"/>
    <mergeCell ref="AC16:AJ17"/>
    <mergeCell ref="AC18:AJ19"/>
    <mergeCell ref="AC20:AJ21"/>
    <mergeCell ref="AQ14:AQ15"/>
    <mergeCell ref="AR14:AR15"/>
    <mergeCell ref="AS14:AS15"/>
    <mergeCell ref="AQ12:AS13"/>
    <mergeCell ref="AK18:AN19"/>
    <mergeCell ref="AO18:AP19"/>
    <mergeCell ref="AQ18:AQ19"/>
    <mergeCell ref="AR18:AR19"/>
    <mergeCell ref="AS18:AS19"/>
    <mergeCell ref="AS20:AS21"/>
    <mergeCell ref="AO20:AP21"/>
    <mergeCell ref="AQ20:AQ21"/>
    <mergeCell ref="AR20:AR21"/>
    <mergeCell ref="J4:Z5"/>
    <mergeCell ref="AA4:AE4"/>
    <mergeCell ref="AF4:AI4"/>
    <mergeCell ref="B14:C15"/>
    <mergeCell ref="B12:C13"/>
    <mergeCell ref="D12:P13"/>
    <mergeCell ref="Q12:X13"/>
    <mergeCell ref="Y12:AB12"/>
    <mergeCell ref="AC12:AN12"/>
    <mergeCell ref="AK14:AN15"/>
    <mergeCell ref="AA5:AE5"/>
    <mergeCell ref="AF5:AI5"/>
    <mergeCell ref="J6:L7"/>
    <mergeCell ref="M6:P9"/>
    <mergeCell ref="Q6:AE9"/>
    <mergeCell ref="AF6:AI6"/>
    <mergeCell ref="AF7:AI7"/>
    <mergeCell ref="J8:J9"/>
    <mergeCell ref="K8:K9"/>
    <mergeCell ref="L8:L9"/>
    <mergeCell ref="AF8:AI8"/>
    <mergeCell ref="AF9:AI9"/>
    <mergeCell ref="B10:I11"/>
    <mergeCell ref="J10:P11"/>
    <mergeCell ref="Q10:T11"/>
    <mergeCell ref="U10:W11"/>
    <mergeCell ref="X10:Z11"/>
    <mergeCell ref="AA10:AB11"/>
    <mergeCell ref="AC10:AC11"/>
    <mergeCell ref="AD10:AE11"/>
    <mergeCell ref="AF10:AI10"/>
    <mergeCell ref="AF11:AI11"/>
    <mergeCell ref="AO14:AP15"/>
    <mergeCell ref="Y13:AB13"/>
    <mergeCell ref="AC13:AF13"/>
    <mergeCell ref="AG13:AJ13"/>
    <mergeCell ref="AK13:AN13"/>
    <mergeCell ref="AO12:AP13"/>
    <mergeCell ref="AJ8:AM11"/>
    <mergeCell ref="AN8:AS11"/>
    <mergeCell ref="B18:C19"/>
    <mergeCell ref="AK16:AN17"/>
    <mergeCell ref="AO16:AP17"/>
    <mergeCell ref="AQ16:AQ17"/>
    <mergeCell ref="AR16:AR17"/>
    <mergeCell ref="AS16:AS17"/>
    <mergeCell ref="B16:C17"/>
    <mergeCell ref="AK22:AN23"/>
    <mergeCell ref="AO22:AP23"/>
    <mergeCell ref="AQ22:AQ23"/>
    <mergeCell ref="AR22:AR23"/>
    <mergeCell ref="AS22:AS23"/>
    <mergeCell ref="B22:C23"/>
    <mergeCell ref="AC22:AJ23"/>
    <mergeCell ref="Y21:AB21"/>
    <mergeCell ref="B20:C21"/>
    <mergeCell ref="D20:P21"/>
    <mergeCell ref="Q20:X21"/>
    <mergeCell ref="Y20:AB20"/>
    <mergeCell ref="AK20:AN21"/>
    <mergeCell ref="Y22:AB22"/>
    <mergeCell ref="AC28:AJ29"/>
    <mergeCell ref="AK28:AN29"/>
    <mergeCell ref="AO28:AP29"/>
    <mergeCell ref="AQ28:AQ29"/>
    <mergeCell ref="AR28:AR29"/>
    <mergeCell ref="B24:C25"/>
    <mergeCell ref="AC24:AJ25"/>
    <mergeCell ref="AC26:AJ27"/>
    <mergeCell ref="AK24:AN25"/>
    <mergeCell ref="AO24:AP25"/>
    <mergeCell ref="AQ24:AQ25"/>
    <mergeCell ref="AR24:AR25"/>
    <mergeCell ref="AS28:AS29"/>
    <mergeCell ref="AS26:AS27"/>
    <mergeCell ref="AS24:AS25"/>
    <mergeCell ref="AS30:AS31"/>
    <mergeCell ref="Y31:AB31"/>
    <mergeCell ref="B30:C31"/>
    <mergeCell ref="D30:P31"/>
    <mergeCell ref="Q30:X31"/>
    <mergeCell ref="Y30:AB30"/>
    <mergeCell ref="AC30:AJ31"/>
    <mergeCell ref="AK30:AN31"/>
    <mergeCell ref="AO30:AP31"/>
    <mergeCell ref="AQ30:AQ31"/>
    <mergeCell ref="AR30:AR31"/>
    <mergeCell ref="Y29:AB29"/>
    <mergeCell ref="B28:C29"/>
    <mergeCell ref="D28:P29"/>
    <mergeCell ref="Q28:X29"/>
    <mergeCell ref="Y28:AB28"/>
    <mergeCell ref="AK26:AN27"/>
    <mergeCell ref="AO26:AP27"/>
    <mergeCell ref="AQ26:AQ27"/>
    <mergeCell ref="AR26:AR27"/>
    <mergeCell ref="B26:C27"/>
    <mergeCell ref="AK32:AN33"/>
    <mergeCell ref="AO32:AP33"/>
    <mergeCell ref="AQ32:AQ33"/>
    <mergeCell ref="AR32:AR33"/>
    <mergeCell ref="AS32:AS33"/>
    <mergeCell ref="Y33:AB33"/>
    <mergeCell ref="B32:C33"/>
    <mergeCell ref="D32:P33"/>
    <mergeCell ref="Q32:X33"/>
    <mergeCell ref="Y32:AB32"/>
    <mergeCell ref="AC32:AJ33"/>
    <mergeCell ref="AK34:AN35"/>
    <mergeCell ref="AO34:AP35"/>
    <mergeCell ref="AQ34:AQ35"/>
    <mergeCell ref="AR34:AR35"/>
    <mergeCell ref="AS34:AS35"/>
    <mergeCell ref="Y35:AB35"/>
    <mergeCell ref="B34:C35"/>
    <mergeCell ref="D34:P35"/>
    <mergeCell ref="Q34:X35"/>
    <mergeCell ref="Y34:AB34"/>
    <mergeCell ref="AC34:AJ35"/>
    <mergeCell ref="AK36:AN37"/>
    <mergeCell ref="AO36:AP37"/>
    <mergeCell ref="AQ36:AQ37"/>
    <mergeCell ref="AR36:AR37"/>
    <mergeCell ref="AS36:AS37"/>
    <mergeCell ref="Y37:AB37"/>
    <mergeCell ref="B36:C37"/>
    <mergeCell ref="D36:P37"/>
    <mergeCell ref="Q36:X37"/>
    <mergeCell ref="Y36:AB36"/>
    <mergeCell ref="AC36:AJ37"/>
    <mergeCell ref="AK38:AN39"/>
    <mergeCell ref="AO38:AP39"/>
    <mergeCell ref="AQ38:AQ39"/>
    <mergeCell ref="AR38:AR39"/>
    <mergeCell ref="AS38:AS39"/>
    <mergeCell ref="Y39:AB39"/>
    <mergeCell ref="B38:C39"/>
    <mergeCell ref="D38:P39"/>
    <mergeCell ref="Q38:X39"/>
    <mergeCell ref="Y38:AB38"/>
    <mergeCell ref="AC38:AJ39"/>
    <mergeCell ref="AK40:AN41"/>
    <mergeCell ref="AO40:AP41"/>
    <mergeCell ref="AQ40:AQ41"/>
    <mergeCell ref="AR40:AR41"/>
    <mergeCell ref="AS40:AS41"/>
    <mergeCell ref="Y41:AB41"/>
    <mergeCell ref="B40:C41"/>
    <mergeCell ref="D40:P41"/>
    <mergeCell ref="Q40:X41"/>
    <mergeCell ref="Y40:AB40"/>
    <mergeCell ref="AC40:AJ41"/>
    <mergeCell ref="AK42:AN43"/>
    <mergeCell ref="AO42:AP43"/>
    <mergeCell ref="AQ42:AQ43"/>
    <mergeCell ref="AR42:AR43"/>
    <mergeCell ref="AS42:AS43"/>
    <mergeCell ref="Y43:AB43"/>
    <mergeCell ref="B42:C43"/>
    <mergeCell ref="D42:P43"/>
    <mergeCell ref="Q42:X43"/>
    <mergeCell ref="Y42:AB42"/>
    <mergeCell ref="AC42:AJ43"/>
    <mergeCell ref="AK44:AN45"/>
    <mergeCell ref="AO44:AP45"/>
    <mergeCell ref="AQ44:AQ45"/>
    <mergeCell ref="AR44:AR45"/>
    <mergeCell ref="AS44:AS45"/>
    <mergeCell ref="Y45:AB45"/>
    <mergeCell ref="B44:C45"/>
    <mergeCell ref="D44:P45"/>
    <mergeCell ref="Q44:X45"/>
    <mergeCell ref="Y44:AB44"/>
    <mergeCell ref="AC44:AJ45"/>
    <mergeCell ref="AK46:AN47"/>
    <mergeCell ref="AO46:AP47"/>
    <mergeCell ref="AQ46:AQ47"/>
    <mergeCell ref="AR46:AR47"/>
    <mergeCell ref="AS46:AS47"/>
    <mergeCell ref="Y47:AB47"/>
    <mergeCell ref="B46:C47"/>
    <mergeCell ref="D46:P47"/>
    <mergeCell ref="Q46:X47"/>
    <mergeCell ref="Y46:AB46"/>
    <mergeCell ref="AC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B64:C65"/>
    <mergeCell ref="D64:P65"/>
    <mergeCell ref="Q64:X65"/>
    <mergeCell ref="Y64:AB64"/>
    <mergeCell ref="AC64:AF65"/>
    <mergeCell ref="AG64:AJ65"/>
    <mergeCell ref="AR62:AR63"/>
    <mergeCell ref="AS62:AS63"/>
    <mergeCell ref="Y63:AB63"/>
    <mergeCell ref="B62:C63"/>
    <mergeCell ref="D62:P63"/>
    <mergeCell ref="Q62:X63"/>
    <mergeCell ref="Y62:AB62"/>
    <mergeCell ref="AC62:AF63"/>
    <mergeCell ref="AG62:AJ63"/>
    <mergeCell ref="AS64:AS65"/>
    <mergeCell ref="AK62:AN63"/>
    <mergeCell ref="AO62:AP63"/>
    <mergeCell ref="AQ62:AQ63"/>
    <mergeCell ref="B70:C71"/>
    <mergeCell ref="D70:P71"/>
    <mergeCell ref="Q70:X71"/>
    <mergeCell ref="Y70:AB70"/>
    <mergeCell ref="AC70:AF71"/>
    <mergeCell ref="AG70:AJ71"/>
    <mergeCell ref="AK68:AN69"/>
    <mergeCell ref="AO68:AP69"/>
    <mergeCell ref="AQ68:AQ69"/>
    <mergeCell ref="Y69:AB69"/>
    <mergeCell ref="B68:C69"/>
    <mergeCell ref="D68:P69"/>
    <mergeCell ref="Q68:X69"/>
    <mergeCell ref="Y68:AB68"/>
    <mergeCell ref="AC68:AF69"/>
    <mergeCell ref="AG68:AJ69"/>
    <mergeCell ref="AK70:AN71"/>
    <mergeCell ref="AO70:AP71"/>
    <mergeCell ref="AQ70:AQ71"/>
    <mergeCell ref="B66:C67"/>
    <mergeCell ref="D14:P15"/>
    <mergeCell ref="Q14:X15"/>
    <mergeCell ref="Y14:AB14"/>
    <mergeCell ref="D16:P17"/>
    <mergeCell ref="Q16:X17"/>
    <mergeCell ref="Y16:AB16"/>
    <mergeCell ref="Y17:AB17"/>
    <mergeCell ref="Y15:AB15"/>
    <mergeCell ref="Y19:AB19"/>
    <mergeCell ref="D18:P19"/>
    <mergeCell ref="Q18:X19"/>
    <mergeCell ref="Y18:AB18"/>
    <mergeCell ref="Y27:AB27"/>
    <mergeCell ref="D26:P27"/>
    <mergeCell ref="Q26:X27"/>
    <mergeCell ref="Y26:AB26"/>
    <mergeCell ref="Y25:AB25"/>
    <mergeCell ref="D24:P25"/>
    <mergeCell ref="Q24:X25"/>
    <mergeCell ref="Y24:AB24"/>
    <mergeCell ref="Y23:AB23"/>
    <mergeCell ref="D22:P23"/>
    <mergeCell ref="Q22:X23"/>
    <mergeCell ref="AO66:AP67"/>
    <mergeCell ref="AQ66:AQ67"/>
    <mergeCell ref="AR66:AR67"/>
    <mergeCell ref="Y67:AB67"/>
    <mergeCell ref="AR64:AR65"/>
    <mergeCell ref="D66:P67"/>
    <mergeCell ref="Q66:X67"/>
    <mergeCell ref="Y66:AB66"/>
    <mergeCell ref="AC66:AF67"/>
    <mergeCell ref="AG66:AJ67"/>
    <mergeCell ref="AK64:AN65"/>
    <mergeCell ref="AO64:AP65"/>
    <mergeCell ref="AQ64:AQ65"/>
    <mergeCell ref="Y65:AB65"/>
    <mergeCell ref="C84:I84"/>
    <mergeCell ref="J84:P84"/>
    <mergeCell ref="Q84:W84"/>
    <mergeCell ref="X84:AD84"/>
    <mergeCell ref="AE84:AK84"/>
    <mergeCell ref="AL84:AR84"/>
    <mergeCell ref="AR70:AR71"/>
    <mergeCell ref="AS70:AS71"/>
    <mergeCell ref="Y71:AB71"/>
    <mergeCell ref="J83:P83"/>
    <mergeCell ref="Q83:W83"/>
    <mergeCell ref="X83:AD83"/>
    <mergeCell ref="AE83:AK83"/>
    <mergeCell ref="AL83:AR83"/>
    <mergeCell ref="B72:E72"/>
    <mergeCell ref="F72:U72"/>
    <mergeCell ref="V72:X72"/>
    <mergeCell ref="Y72:AA72"/>
    <mergeCell ref="AB72:AS72"/>
    <mergeCell ref="B73:E73"/>
    <mergeCell ref="F73:U73"/>
    <mergeCell ref="V73:X73"/>
    <mergeCell ref="Y73:AA73"/>
    <mergeCell ref="AB73:AS73"/>
    <mergeCell ref="B80:AS80"/>
    <mergeCell ref="C82:W82"/>
    <mergeCell ref="X82:AR82"/>
    <mergeCell ref="C83:I83"/>
    <mergeCell ref="B78:E78"/>
    <mergeCell ref="F78:U78"/>
    <mergeCell ref="V78:X78"/>
    <mergeCell ref="Y78:AA78"/>
    <mergeCell ref="AB78:AS78"/>
    <mergeCell ref="B79:AS79"/>
    <mergeCell ref="AS68:AS69"/>
    <mergeCell ref="AS66:AS67"/>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AR68:AR69"/>
    <mergeCell ref="AK66:AN67"/>
  </mergeCells>
  <conditionalFormatting sqref="AF11">
    <cfRule type="expression" dxfId="1253" priority="26">
      <formula>$V11="y"</formula>
    </cfRule>
    <cfRule type="expression" dxfId="1252" priority="27">
      <formula>$T11="y"</formula>
    </cfRule>
  </conditionalFormatting>
  <conditionalFormatting sqref="AF7">
    <cfRule type="expression" dxfId="1251" priority="30">
      <formula>$V7="y"</formula>
    </cfRule>
    <cfRule type="expression" dxfId="1250" priority="31">
      <formula>$T7="y"</formula>
    </cfRule>
  </conditionalFormatting>
  <conditionalFormatting sqref="AF9">
    <cfRule type="expression" dxfId="1249" priority="28">
      <formula>$V9="y"</formula>
    </cfRule>
    <cfRule type="expression" dxfId="1248" priority="29">
      <formula>$T9="y"</formula>
    </cfRule>
  </conditionalFormatting>
  <conditionalFormatting sqref="Y48:AB71 Y14:AB25">
    <cfRule type="expression" dxfId="1247" priority="25">
      <formula>OR(ISNUMBER(SEARCH("Hold Point",Y14)),ISNUMBER(SEARCH("Witness Point",Y14)))</formula>
    </cfRule>
  </conditionalFormatting>
  <conditionalFormatting sqref="AK14:AN71">
    <cfRule type="expression" dxfId="1246" priority="24">
      <formula>OR(Y14="Check Item",Y14="Milestone")</formula>
    </cfRule>
  </conditionalFormatting>
  <conditionalFormatting sqref="Y30:AB31">
    <cfRule type="expression" dxfId="1245" priority="10">
      <formula>OR(ISNUMBER(SEARCH("Hold Point",Y30)),ISNUMBER(SEARCH("Witness Point",Y30)))</formula>
    </cfRule>
  </conditionalFormatting>
  <conditionalFormatting sqref="Y35:AB35">
    <cfRule type="expression" dxfId="1244" priority="11">
      <formula>OR(ISNUMBER(SEARCH("Hold Point",Y35)),ISNUMBER(SEARCH("Witness Point",Y35)))</formula>
    </cfRule>
  </conditionalFormatting>
  <conditionalFormatting sqref="Y34:AB34">
    <cfRule type="expression" dxfId="1243" priority="13">
      <formula>OR(ISNUMBER(SEARCH("Hold Point",Y34)),ISNUMBER(SEARCH("Witness Point",Y34)))</formula>
    </cfRule>
  </conditionalFormatting>
  <conditionalFormatting sqref="Y36:AB37">
    <cfRule type="expression" dxfId="1242" priority="12">
      <formula>OR(ISNUMBER(SEARCH("Hold Point",Y36)),ISNUMBER(SEARCH("Witness Point",Y36)))</formula>
    </cfRule>
  </conditionalFormatting>
  <conditionalFormatting sqref="Y26:AB29">
    <cfRule type="expression" dxfId="1241" priority="8">
      <formula>OR(ISNUMBER(SEARCH("Hold Point",Y26)),ISNUMBER(SEARCH("Witness Point",Y26)))</formula>
    </cfRule>
  </conditionalFormatting>
  <conditionalFormatting sqref="Y46:AB47">
    <cfRule type="expression" dxfId="1240" priority="6">
      <formula>OR(ISNUMBER(SEARCH("Hold Point",Y46)),ISNUMBER(SEARCH("Witness Point",Y46)))</formula>
    </cfRule>
  </conditionalFormatting>
  <conditionalFormatting sqref="Y44:AB45">
    <cfRule type="expression" dxfId="1239" priority="7">
      <formula>OR(ISNUMBER(SEARCH("Hold Point",Y44)),ISNUMBER(SEARCH("Witness Point",Y44)))</formula>
    </cfRule>
  </conditionalFormatting>
  <conditionalFormatting sqref="Y42:AB43">
    <cfRule type="expression" dxfId="1238" priority="5">
      <formula>OR(ISNUMBER(SEARCH("Hold Point",Y42)),ISNUMBER(SEARCH("Witness Point",Y42)))</formula>
    </cfRule>
  </conditionalFormatting>
  <conditionalFormatting sqref="Y41:AB41">
    <cfRule type="expression" dxfId="1237" priority="3">
      <formula>OR(ISNUMBER(SEARCH("Hold Point",Y41)),ISNUMBER(SEARCH("Witness Point",Y41)))</formula>
    </cfRule>
  </conditionalFormatting>
  <conditionalFormatting sqref="Y40:AB40">
    <cfRule type="expression" dxfId="1236" priority="4">
      <formula>OR(ISNUMBER(SEARCH("Hold Point",Y40)),ISNUMBER(SEARCH("Witness Point",Y40)))</formula>
    </cfRule>
  </conditionalFormatting>
  <conditionalFormatting sqref="Y38:AB39">
    <cfRule type="expression" dxfId="1235" priority="2">
      <formula>OR(ISNUMBER(SEARCH("Hold Point",Y38)),ISNUMBER(SEARCH("Witness Point",Y38)))</formula>
    </cfRule>
  </conditionalFormatting>
  <conditionalFormatting sqref="Y32:AB33">
    <cfRule type="expression" dxfId="1234" priority="1">
      <formula>OR(ISNUMBER(SEARCH("Hold Point",Y32)),ISNUMBER(SEARCH("Witness Point",Y32)))</formula>
    </cfRule>
  </conditionalFormatting>
  <pageMargins left="0.62992125984251968" right="0.23622047244094488" top="0.82677165354330706" bottom="0.23622047244094488" header="0.31496062992125984" footer="0.31496062992125984"/>
  <pageSetup paperSize="9" scale="57" orientation="portrait" r:id="rId1"/>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16">
    <pageSetUpPr fitToPage="1"/>
  </sheetPr>
  <dimension ref="A1:BR96"/>
  <sheetViews>
    <sheetView topLeftCell="A3" zoomScale="85" zoomScaleNormal="85" workbookViewId="0">
      <selection activeCell="Q28" sqref="Q28:X29"/>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Backfill</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Backfill</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633" t="s">
        <v>1939</v>
      </c>
      <c r="AK4" s="634"/>
      <c r="AL4" s="634"/>
      <c r="AM4" s="634"/>
      <c r="AN4" s="634"/>
      <c r="AO4" s="634"/>
      <c r="AP4" s="634"/>
      <c r="AQ4" s="634"/>
      <c r="AR4" s="634"/>
      <c r="AS4" s="635"/>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str">
        <f>'Lot Register'!$M$13</f>
        <v>CN22189</v>
      </c>
      <c r="AG5" s="460"/>
      <c r="AH5" s="460"/>
      <c r="AI5" s="461"/>
      <c r="AJ5" s="636" t="s">
        <v>1704</v>
      </c>
      <c r="AK5" s="637"/>
      <c r="AL5" s="637"/>
      <c r="AM5" s="637"/>
      <c r="AN5" s="637"/>
      <c r="AO5" s="637"/>
      <c r="AP5" s="637"/>
      <c r="AQ5" s="637"/>
      <c r="AR5" s="637"/>
      <c r="AS5" s="638"/>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713" t="s">
        <v>31</v>
      </c>
      <c r="AG6" s="451"/>
      <c r="AH6" s="451"/>
      <c r="AI6" s="452"/>
      <c r="AJ6" s="636" t="s">
        <v>2095</v>
      </c>
      <c r="AK6" s="637"/>
      <c r="AL6" s="637"/>
      <c r="AM6" s="637"/>
      <c r="AN6" s="637"/>
      <c r="AO6" s="637"/>
      <c r="AP6" s="637"/>
      <c r="AQ6" s="637"/>
      <c r="AR6" s="637"/>
      <c r="AS6" s="638"/>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Register'!$J$2), "", 'Lot Register'!$J$2)</f>
        <v>45343</v>
      </c>
      <c r="AG7" s="469"/>
      <c r="AH7" s="469"/>
      <c r="AI7" s="470"/>
      <c r="AJ7" s="636" t="s">
        <v>2096</v>
      </c>
      <c r="AK7" s="637"/>
      <c r="AL7" s="637"/>
      <c r="AM7" s="637"/>
      <c r="AN7" s="637"/>
      <c r="AO7" s="637"/>
      <c r="AP7" s="637"/>
      <c r="AQ7" s="637"/>
      <c r="AR7" s="637"/>
      <c r="AS7" s="638"/>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713" t="s">
        <v>45</v>
      </c>
      <c r="AG8" s="451"/>
      <c r="AH8" s="451"/>
      <c r="AI8" s="452"/>
      <c r="AJ8" s="573">
        <v>4.0999999999999996</v>
      </c>
      <c r="AK8" s="574"/>
      <c r="AL8" s="574"/>
      <c r="AM8" s="574"/>
      <c r="AN8" s="566" t="s">
        <v>170</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Register'!$K$2), "", 'Lot Register'!$K$2)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f>IF(ISBLANK('Lot Register'!$I$2), "", 'Lot Register'!$I$2)</f>
        <v>0</v>
      </c>
      <c r="AE10" s="449"/>
      <c r="AF10" s="713" t="s">
        <v>30</v>
      </c>
      <c r="AG10" s="451"/>
      <c r="AH10" s="451"/>
      <c r="AI10" s="452"/>
      <c r="AJ10" s="573"/>
      <c r="AK10" s="574"/>
      <c r="AL10" s="574"/>
      <c r="AM10" s="574"/>
      <c r="AN10" s="566"/>
      <c r="AO10" s="566"/>
      <c r="AP10" s="566"/>
      <c r="AQ10" s="566"/>
      <c r="AR10" s="566"/>
      <c r="AS10" s="567"/>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Register'!$L$2), "", 'Lot Register'!$L$2)</f>
        <v>45343</v>
      </c>
      <c r="AG11" s="496"/>
      <c r="AH11" s="496"/>
      <c r="AI11" s="497"/>
      <c r="AJ11" s="575"/>
      <c r="AK11" s="576"/>
      <c r="AL11" s="576"/>
      <c r="AM11" s="576"/>
      <c r="AN11" s="381"/>
      <c r="AO11" s="381"/>
      <c r="AP11" s="381"/>
      <c r="AQ11" s="381"/>
      <c r="AR11" s="381"/>
      <c r="AS11" s="568"/>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c r="AH13" s="439"/>
      <c r="AI13" s="439"/>
      <c r="AJ13" s="439"/>
      <c r="AK13" s="439" t="s">
        <v>27</v>
      </c>
      <c r="AL13" s="439"/>
      <c r="AM13" s="439"/>
      <c r="AN13" s="439"/>
      <c r="AO13" s="571"/>
      <c r="AP13" s="571"/>
      <c r="AQ13" s="571"/>
      <c r="AR13" s="571"/>
      <c r="AS13" s="572"/>
      <c r="BE13"/>
    </row>
    <row r="14" spans="1:70">
      <c r="B14" s="553">
        <v>1</v>
      </c>
      <c r="C14" s="549"/>
      <c r="D14" s="507" t="s">
        <v>171</v>
      </c>
      <c r="E14" s="508"/>
      <c r="F14" s="508"/>
      <c r="G14" s="508"/>
      <c r="H14" s="508"/>
      <c r="I14" s="508"/>
      <c r="J14" s="508"/>
      <c r="K14" s="508"/>
      <c r="L14" s="508"/>
      <c r="M14" s="508"/>
      <c r="N14" s="508"/>
      <c r="O14" s="508"/>
      <c r="P14" s="509"/>
      <c r="Q14" s="597" t="s">
        <v>172</v>
      </c>
      <c r="R14" s="598"/>
      <c r="S14" s="598"/>
      <c r="T14" s="598"/>
      <c r="U14" s="598"/>
      <c r="V14" s="598"/>
      <c r="W14" s="598"/>
      <c r="X14" s="599"/>
      <c r="Y14" s="507" t="s">
        <v>595</v>
      </c>
      <c r="Z14" s="508"/>
      <c r="AA14" s="508"/>
      <c r="AB14" s="509"/>
      <c r="AC14" s="406"/>
      <c r="AD14" s="407"/>
      <c r="AE14" s="407"/>
      <c r="AF14" s="407"/>
      <c r="AG14" s="407"/>
      <c r="AH14" s="407"/>
      <c r="AI14" s="407"/>
      <c r="AJ14" s="408"/>
      <c r="AK14" s="507"/>
      <c r="AL14" s="508"/>
      <c r="AM14" s="508"/>
      <c r="AN14" s="509"/>
      <c r="AO14" s="475"/>
      <c r="AP14" s="593"/>
      <c r="AQ14" s="594"/>
      <c r="AR14" s="595"/>
      <c r="AS14" s="596"/>
      <c r="BE14"/>
    </row>
    <row r="15" spans="1:70" ht="60.75" customHeight="1">
      <c r="B15" s="592"/>
      <c r="C15" s="532"/>
      <c r="D15" s="412"/>
      <c r="E15" s="413"/>
      <c r="F15" s="413"/>
      <c r="G15" s="413"/>
      <c r="H15" s="413"/>
      <c r="I15" s="413"/>
      <c r="J15" s="413"/>
      <c r="K15" s="413"/>
      <c r="L15" s="413"/>
      <c r="M15" s="413"/>
      <c r="N15" s="413"/>
      <c r="O15" s="413"/>
      <c r="P15" s="414"/>
      <c r="Q15" s="600"/>
      <c r="R15" s="601"/>
      <c r="S15" s="601"/>
      <c r="T15" s="601"/>
      <c r="U15" s="601"/>
      <c r="V15" s="601"/>
      <c r="W15" s="601"/>
      <c r="X15" s="602"/>
      <c r="Y15" s="412" t="s">
        <v>173</v>
      </c>
      <c r="Z15" s="413"/>
      <c r="AA15" s="413"/>
      <c r="AB15" s="414"/>
      <c r="AC15" s="412"/>
      <c r="AD15" s="413"/>
      <c r="AE15" s="413"/>
      <c r="AF15" s="413"/>
      <c r="AG15" s="413"/>
      <c r="AH15" s="413"/>
      <c r="AI15" s="413"/>
      <c r="AJ15" s="414"/>
      <c r="AK15" s="412"/>
      <c r="AL15" s="413"/>
      <c r="AM15" s="413"/>
      <c r="AN15" s="414"/>
      <c r="AO15" s="545"/>
      <c r="AP15" s="556"/>
      <c r="AQ15" s="587"/>
      <c r="AR15" s="589"/>
      <c r="AS15" s="591"/>
      <c r="BE15"/>
    </row>
    <row r="16" spans="1:70">
      <c r="B16" s="592">
        <v>2</v>
      </c>
      <c r="C16" s="532"/>
      <c r="D16" s="406" t="s">
        <v>174</v>
      </c>
      <c r="E16" s="407"/>
      <c r="F16" s="407"/>
      <c r="G16" s="407"/>
      <c r="H16" s="407"/>
      <c r="I16" s="407"/>
      <c r="J16" s="407"/>
      <c r="K16" s="407"/>
      <c r="L16" s="407"/>
      <c r="M16" s="407"/>
      <c r="N16" s="407"/>
      <c r="O16" s="407"/>
      <c r="P16" s="408"/>
      <c r="Q16" s="603" t="s">
        <v>1376</v>
      </c>
      <c r="R16" s="604"/>
      <c r="S16" s="604"/>
      <c r="T16" s="604"/>
      <c r="U16" s="604"/>
      <c r="V16" s="604"/>
      <c r="W16" s="604"/>
      <c r="X16" s="605"/>
      <c r="Y16" s="406" t="s">
        <v>24</v>
      </c>
      <c r="Z16" s="407"/>
      <c r="AA16" s="407"/>
      <c r="AB16" s="408"/>
      <c r="AC16" s="406"/>
      <c r="AD16" s="407"/>
      <c r="AE16" s="407"/>
      <c r="AF16" s="407"/>
      <c r="AG16" s="407"/>
      <c r="AH16" s="407"/>
      <c r="AI16" s="407"/>
      <c r="AJ16" s="408"/>
      <c r="AK16" s="406"/>
      <c r="AL16" s="407"/>
      <c r="AM16" s="407"/>
      <c r="AN16" s="408"/>
      <c r="AO16" s="542"/>
      <c r="AP16" s="554"/>
      <c r="AQ16" s="586"/>
      <c r="AR16" s="588"/>
      <c r="AS16" s="590"/>
      <c r="BE16"/>
    </row>
    <row r="17" spans="2:57" ht="78" customHeight="1">
      <c r="B17" s="592"/>
      <c r="C17" s="532"/>
      <c r="D17" s="412"/>
      <c r="E17" s="413"/>
      <c r="F17" s="413"/>
      <c r="G17" s="413"/>
      <c r="H17" s="413"/>
      <c r="I17" s="413"/>
      <c r="J17" s="413"/>
      <c r="K17" s="413"/>
      <c r="L17" s="413"/>
      <c r="M17" s="413"/>
      <c r="N17" s="413"/>
      <c r="O17" s="413"/>
      <c r="P17" s="414"/>
      <c r="Q17" s="600"/>
      <c r="R17" s="601"/>
      <c r="S17" s="601"/>
      <c r="T17" s="601"/>
      <c r="U17" s="601"/>
      <c r="V17" s="601"/>
      <c r="W17" s="601"/>
      <c r="X17" s="602"/>
      <c r="Y17" s="412" t="s">
        <v>175</v>
      </c>
      <c r="Z17" s="413"/>
      <c r="AA17" s="413"/>
      <c r="AB17" s="414"/>
      <c r="AC17" s="412"/>
      <c r="AD17" s="413"/>
      <c r="AE17" s="413"/>
      <c r="AF17" s="413"/>
      <c r="AG17" s="413"/>
      <c r="AH17" s="413"/>
      <c r="AI17" s="413"/>
      <c r="AJ17" s="414"/>
      <c r="AK17" s="412"/>
      <c r="AL17" s="413"/>
      <c r="AM17" s="413"/>
      <c r="AN17" s="414"/>
      <c r="AO17" s="545"/>
      <c r="AP17" s="556"/>
      <c r="AQ17" s="587"/>
      <c r="AR17" s="589"/>
      <c r="AS17" s="591"/>
      <c r="BE17"/>
    </row>
    <row r="18" spans="2:57">
      <c r="B18" s="592">
        <v>3</v>
      </c>
      <c r="C18" s="532"/>
      <c r="D18" s="406" t="s">
        <v>176</v>
      </c>
      <c r="E18" s="407"/>
      <c r="F18" s="407"/>
      <c r="G18" s="407"/>
      <c r="H18" s="407"/>
      <c r="I18" s="407"/>
      <c r="J18" s="407"/>
      <c r="K18" s="407"/>
      <c r="L18" s="407"/>
      <c r="M18" s="407"/>
      <c r="N18" s="407"/>
      <c r="O18" s="407"/>
      <c r="P18" s="408"/>
      <c r="Q18" s="603" t="s">
        <v>91</v>
      </c>
      <c r="R18" s="604"/>
      <c r="S18" s="604"/>
      <c r="T18" s="604"/>
      <c r="U18" s="604"/>
      <c r="V18" s="604"/>
      <c r="W18" s="604"/>
      <c r="X18" s="605"/>
      <c r="Y18" s="406" t="s">
        <v>167</v>
      </c>
      <c r="Z18" s="407"/>
      <c r="AA18" s="407"/>
      <c r="AB18" s="408"/>
      <c r="AC18" s="406"/>
      <c r="AD18" s="407"/>
      <c r="AE18" s="407"/>
      <c r="AF18" s="407"/>
      <c r="AG18" s="407"/>
      <c r="AH18" s="407"/>
      <c r="AI18" s="407"/>
      <c r="AJ18" s="408"/>
      <c r="AK18" s="406"/>
      <c r="AL18" s="407"/>
      <c r="AM18" s="407"/>
      <c r="AN18" s="408"/>
      <c r="AO18" s="542"/>
      <c r="AP18" s="554"/>
      <c r="AQ18" s="586"/>
      <c r="AR18" s="588"/>
      <c r="AS18" s="590"/>
      <c r="BE18"/>
    </row>
    <row r="19" spans="2:57" ht="31.5" customHeight="1">
      <c r="B19" s="592"/>
      <c r="C19" s="532"/>
      <c r="D19" s="412"/>
      <c r="E19" s="413"/>
      <c r="F19" s="413"/>
      <c r="G19" s="413"/>
      <c r="H19" s="413"/>
      <c r="I19" s="413"/>
      <c r="J19" s="413"/>
      <c r="K19" s="413"/>
      <c r="L19" s="413"/>
      <c r="M19" s="413"/>
      <c r="N19" s="413"/>
      <c r="O19" s="413"/>
      <c r="P19" s="414"/>
      <c r="Q19" s="600"/>
      <c r="R19" s="601"/>
      <c r="S19" s="601"/>
      <c r="T19" s="601"/>
      <c r="U19" s="601"/>
      <c r="V19" s="601"/>
      <c r="W19" s="601"/>
      <c r="X19" s="602"/>
      <c r="Y19" s="412" t="s">
        <v>178</v>
      </c>
      <c r="Z19" s="413"/>
      <c r="AA19" s="413"/>
      <c r="AB19" s="414"/>
      <c r="AC19" s="412"/>
      <c r="AD19" s="413"/>
      <c r="AE19" s="413"/>
      <c r="AF19" s="413"/>
      <c r="AG19" s="413"/>
      <c r="AH19" s="413"/>
      <c r="AI19" s="413"/>
      <c r="AJ19" s="414"/>
      <c r="AK19" s="412"/>
      <c r="AL19" s="413"/>
      <c r="AM19" s="413"/>
      <c r="AN19" s="414"/>
      <c r="AO19" s="545"/>
      <c r="AP19" s="556"/>
      <c r="AQ19" s="587"/>
      <c r="AR19" s="589"/>
      <c r="AS19" s="591"/>
      <c r="BE19"/>
    </row>
    <row r="20" spans="2:57">
      <c r="B20" s="592">
        <v>4</v>
      </c>
      <c r="C20" s="532"/>
      <c r="D20" s="406" t="s">
        <v>179</v>
      </c>
      <c r="E20" s="407"/>
      <c r="F20" s="407"/>
      <c r="G20" s="407"/>
      <c r="H20" s="407"/>
      <c r="I20" s="407"/>
      <c r="J20" s="407"/>
      <c r="K20" s="407"/>
      <c r="L20" s="407"/>
      <c r="M20" s="407"/>
      <c r="N20" s="407"/>
      <c r="O20" s="407"/>
      <c r="P20" s="408"/>
      <c r="Q20" s="603" t="s">
        <v>180</v>
      </c>
      <c r="R20" s="604"/>
      <c r="S20" s="604"/>
      <c r="T20" s="604"/>
      <c r="U20" s="604"/>
      <c r="V20" s="604"/>
      <c r="W20" s="604"/>
      <c r="X20" s="605"/>
      <c r="Y20" s="406" t="s">
        <v>24</v>
      </c>
      <c r="Z20" s="407"/>
      <c r="AA20" s="407"/>
      <c r="AB20" s="408"/>
      <c r="AC20" s="406"/>
      <c r="AD20" s="407"/>
      <c r="AE20" s="407"/>
      <c r="AF20" s="407"/>
      <c r="AG20" s="407"/>
      <c r="AH20" s="407"/>
      <c r="AI20" s="407"/>
      <c r="AJ20" s="408"/>
      <c r="AK20" s="406"/>
      <c r="AL20" s="407"/>
      <c r="AM20" s="407"/>
      <c r="AN20" s="408"/>
      <c r="AO20" s="542"/>
      <c r="AP20" s="554"/>
      <c r="AQ20" s="586"/>
      <c r="AR20" s="588"/>
      <c r="AS20" s="590"/>
      <c r="BE20"/>
    </row>
    <row r="21" spans="2:57" ht="121.5" customHeight="1">
      <c r="B21" s="592"/>
      <c r="C21" s="532"/>
      <c r="D21" s="412"/>
      <c r="E21" s="413"/>
      <c r="F21" s="413"/>
      <c r="G21" s="413"/>
      <c r="H21" s="413"/>
      <c r="I21" s="413"/>
      <c r="J21" s="413"/>
      <c r="K21" s="413"/>
      <c r="L21" s="413"/>
      <c r="M21" s="413"/>
      <c r="N21" s="413"/>
      <c r="O21" s="413"/>
      <c r="P21" s="414"/>
      <c r="Q21" s="600"/>
      <c r="R21" s="601"/>
      <c r="S21" s="601"/>
      <c r="T21" s="601"/>
      <c r="U21" s="601"/>
      <c r="V21" s="601"/>
      <c r="W21" s="601"/>
      <c r="X21" s="602"/>
      <c r="Y21" s="412" t="s">
        <v>181</v>
      </c>
      <c r="Z21" s="413"/>
      <c r="AA21" s="413"/>
      <c r="AB21" s="414"/>
      <c r="AC21" s="412"/>
      <c r="AD21" s="413"/>
      <c r="AE21" s="413"/>
      <c r="AF21" s="413"/>
      <c r="AG21" s="413"/>
      <c r="AH21" s="413"/>
      <c r="AI21" s="413"/>
      <c r="AJ21" s="414"/>
      <c r="AK21" s="412"/>
      <c r="AL21" s="413"/>
      <c r="AM21" s="413"/>
      <c r="AN21" s="414"/>
      <c r="AO21" s="545"/>
      <c r="AP21" s="556"/>
      <c r="AQ21" s="587"/>
      <c r="AR21" s="589"/>
      <c r="AS21" s="591"/>
      <c r="BE21"/>
    </row>
    <row r="22" spans="2:57">
      <c r="B22" s="592">
        <v>5</v>
      </c>
      <c r="C22" s="532"/>
      <c r="D22" s="649" t="s">
        <v>1389</v>
      </c>
      <c r="E22" s="407"/>
      <c r="F22" s="407"/>
      <c r="G22" s="407"/>
      <c r="H22" s="407"/>
      <c r="I22" s="407"/>
      <c r="J22" s="407"/>
      <c r="K22" s="407"/>
      <c r="L22" s="407"/>
      <c r="M22" s="407"/>
      <c r="N22" s="407"/>
      <c r="O22" s="407"/>
      <c r="P22" s="408"/>
      <c r="Q22" s="650" t="s">
        <v>1720</v>
      </c>
      <c r="R22" s="651"/>
      <c r="S22" s="651"/>
      <c r="T22" s="651"/>
      <c r="U22" s="651"/>
      <c r="V22" s="651"/>
      <c r="W22" s="651"/>
      <c r="X22" s="652"/>
      <c r="Y22" s="406" t="s">
        <v>321</v>
      </c>
      <c r="Z22" s="407"/>
      <c r="AA22" s="407"/>
      <c r="AB22" s="408"/>
      <c r="AC22" s="406"/>
      <c r="AD22" s="407"/>
      <c r="AE22" s="407"/>
      <c r="AF22" s="407"/>
      <c r="AG22" s="407"/>
      <c r="AH22" s="407"/>
      <c r="AI22" s="407"/>
      <c r="AJ22" s="408"/>
      <c r="AK22" s="406"/>
      <c r="AL22" s="407"/>
      <c r="AM22" s="407"/>
      <c r="AN22" s="408"/>
      <c r="AO22" s="542"/>
      <c r="AP22" s="554"/>
      <c r="AQ22" s="586"/>
      <c r="AR22" s="588"/>
      <c r="AS22" s="590"/>
      <c r="BE22"/>
    </row>
    <row r="23" spans="2:57" ht="31.5" customHeight="1">
      <c r="B23" s="592"/>
      <c r="C23" s="532"/>
      <c r="D23" s="412"/>
      <c r="E23" s="413"/>
      <c r="F23" s="413"/>
      <c r="G23" s="413"/>
      <c r="H23" s="413"/>
      <c r="I23" s="413"/>
      <c r="J23" s="413"/>
      <c r="K23" s="413"/>
      <c r="L23" s="413"/>
      <c r="M23" s="413"/>
      <c r="N23" s="413"/>
      <c r="O23" s="413"/>
      <c r="P23" s="414"/>
      <c r="Q23" s="653"/>
      <c r="R23" s="654"/>
      <c r="S23" s="654"/>
      <c r="T23" s="654"/>
      <c r="U23" s="654"/>
      <c r="V23" s="654"/>
      <c r="W23" s="654"/>
      <c r="X23" s="655"/>
      <c r="Y23" s="412" t="s">
        <v>1392</v>
      </c>
      <c r="Z23" s="413"/>
      <c r="AA23" s="413"/>
      <c r="AB23" s="414"/>
      <c r="AC23" s="412"/>
      <c r="AD23" s="413"/>
      <c r="AE23" s="413"/>
      <c r="AF23" s="413"/>
      <c r="AG23" s="413"/>
      <c r="AH23" s="413"/>
      <c r="AI23" s="413"/>
      <c r="AJ23" s="414"/>
      <c r="AK23" s="412"/>
      <c r="AL23" s="413"/>
      <c r="AM23" s="413"/>
      <c r="AN23" s="414"/>
      <c r="AO23" s="545"/>
      <c r="AP23" s="556"/>
      <c r="AQ23" s="587"/>
      <c r="AR23" s="589"/>
      <c r="AS23" s="591"/>
      <c r="BE23"/>
    </row>
    <row r="24" spans="2:57">
      <c r="B24" s="592">
        <v>6</v>
      </c>
      <c r="C24" s="532"/>
      <c r="D24" s="406" t="s">
        <v>1736</v>
      </c>
      <c r="E24" s="407"/>
      <c r="F24" s="407"/>
      <c r="G24" s="407"/>
      <c r="H24" s="407"/>
      <c r="I24" s="407"/>
      <c r="J24" s="407"/>
      <c r="K24" s="407"/>
      <c r="L24" s="407"/>
      <c r="M24" s="407"/>
      <c r="N24" s="407"/>
      <c r="O24" s="407"/>
      <c r="P24" s="408"/>
      <c r="Q24" s="409" t="s">
        <v>1767</v>
      </c>
      <c r="R24" s="410"/>
      <c r="S24" s="410"/>
      <c r="T24" s="410"/>
      <c r="U24" s="410"/>
      <c r="V24" s="410"/>
      <c r="W24" s="410"/>
      <c r="X24" s="411"/>
      <c r="Y24" s="406" t="s">
        <v>24</v>
      </c>
      <c r="Z24" s="407"/>
      <c r="AA24" s="407"/>
      <c r="AB24" s="408"/>
      <c r="AC24" s="406"/>
      <c r="AD24" s="407"/>
      <c r="AE24" s="407"/>
      <c r="AF24" s="407"/>
      <c r="AG24" s="407"/>
      <c r="AH24" s="407"/>
      <c r="AI24" s="407"/>
      <c r="AJ24" s="408"/>
      <c r="AK24" s="406"/>
      <c r="AL24" s="407"/>
      <c r="AM24" s="407"/>
      <c r="AN24" s="408"/>
      <c r="AO24" s="542"/>
      <c r="AP24" s="554"/>
      <c r="AQ24" s="586"/>
      <c r="AR24" s="588"/>
      <c r="AS24" s="590"/>
      <c r="BE24"/>
    </row>
    <row r="25" spans="2:57" ht="31.5" customHeight="1">
      <c r="B25" s="592"/>
      <c r="C25" s="532"/>
      <c r="D25" s="412"/>
      <c r="E25" s="413"/>
      <c r="F25" s="413"/>
      <c r="G25" s="413"/>
      <c r="H25" s="413"/>
      <c r="I25" s="413"/>
      <c r="J25" s="413"/>
      <c r="K25" s="413"/>
      <c r="L25" s="413"/>
      <c r="M25" s="413"/>
      <c r="N25" s="413"/>
      <c r="O25" s="413"/>
      <c r="P25" s="414"/>
      <c r="Q25" s="412"/>
      <c r="R25" s="413"/>
      <c r="S25" s="413"/>
      <c r="T25" s="413"/>
      <c r="U25" s="413"/>
      <c r="V25" s="413"/>
      <c r="W25" s="413"/>
      <c r="X25" s="414"/>
      <c r="Y25" s="412" t="s">
        <v>1721</v>
      </c>
      <c r="Z25" s="413"/>
      <c r="AA25" s="413"/>
      <c r="AB25" s="414"/>
      <c r="AC25" s="412"/>
      <c r="AD25" s="413"/>
      <c r="AE25" s="413"/>
      <c r="AF25" s="413"/>
      <c r="AG25" s="413"/>
      <c r="AH25" s="413"/>
      <c r="AI25" s="413"/>
      <c r="AJ25" s="414"/>
      <c r="AK25" s="412"/>
      <c r="AL25" s="413"/>
      <c r="AM25" s="413"/>
      <c r="AN25" s="414"/>
      <c r="AO25" s="545"/>
      <c r="AP25" s="556"/>
      <c r="AQ25" s="587"/>
      <c r="AR25" s="589"/>
      <c r="AS25" s="591"/>
      <c r="BE25"/>
    </row>
    <row r="26" spans="2:57">
      <c r="B26" s="592">
        <v>7</v>
      </c>
      <c r="C26" s="532"/>
      <c r="D26" s="406" t="s">
        <v>1735</v>
      </c>
      <c r="E26" s="407"/>
      <c r="F26" s="407"/>
      <c r="G26" s="407"/>
      <c r="H26" s="407"/>
      <c r="I26" s="407"/>
      <c r="J26" s="407"/>
      <c r="K26" s="407"/>
      <c r="L26" s="407"/>
      <c r="M26" s="407"/>
      <c r="N26" s="407"/>
      <c r="O26" s="407"/>
      <c r="P26" s="408"/>
      <c r="Q26" s="409" t="s">
        <v>1767</v>
      </c>
      <c r="R26" s="410"/>
      <c r="S26" s="410"/>
      <c r="T26" s="410"/>
      <c r="U26" s="410"/>
      <c r="V26" s="410"/>
      <c r="W26" s="410"/>
      <c r="X26" s="411"/>
      <c r="Y26" s="406" t="s">
        <v>24</v>
      </c>
      <c r="Z26" s="407"/>
      <c r="AA26" s="407"/>
      <c r="AB26" s="408"/>
      <c r="AC26" s="406"/>
      <c r="AD26" s="407"/>
      <c r="AE26" s="407"/>
      <c r="AF26" s="407"/>
      <c r="AG26" s="407"/>
      <c r="AH26" s="407"/>
      <c r="AI26" s="407"/>
      <c r="AJ26" s="408"/>
      <c r="AK26" s="406"/>
      <c r="AL26" s="407"/>
      <c r="AM26" s="407"/>
      <c r="AN26" s="408"/>
      <c r="AO26" s="542"/>
      <c r="AP26" s="554"/>
      <c r="AQ26" s="586"/>
      <c r="AR26" s="588"/>
      <c r="AS26" s="590"/>
      <c r="BE26"/>
    </row>
    <row r="27" spans="2:57" ht="31.5" customHeight="1">
      <c r="B27" s="592"/>
      <c r="C27" s="532"/>
      <c r="D27" s="412"/>
      <c r="E27" s="413"/>
      <c r="F27" s="413"/>
      <c r="G27" s="413"/>
      <c r="H27" s="413"/>
      <c r="I27" s="413"/>
      <c r="J27" s="413"/>
      <c r="K27" s="413"/>
      <c r="L27" s="413"/>
      <c r="M27" s="413"/>
      <c r="N27" s="413"/>
      <c r="O27" s="413"/>
      <c r="P27" s="414"/>
      <c r="Q27" s="412"/>
      <c r="R27" s="413"/>
      <c r="S27" s="413"/>
      <c r="T27" s="413"/>
      <c r="U27" s="413"/>
      <c r="V27" s="413"/>
      <c r="W27" s="413"/>
      <c r="X27" s="414"/>
      <c r="Y27" s="412" t="s">
        <v>1721</v>
      </c>
      <c r="Z27" s="413"/>
      <c r="AA27" s="413"/>
      <c r="AB27" s="414"/>
      <c r="AC27" s="412"/>
      <c r="AD27" s="413"/>
      <c r="AE27" s="413"/>
      <c r="AF27" s="413"/>
      <c r="AG27" s="413"/>
      <c r="AH27" s="413"/>
      <c r="AI27" s="413"/>
      <c r="AJ27" s="414"/>
      <c r="AK27" s="412"/>
      <c r="AL27" s="413"/>
      <c r="AM27" s="413"/>
      <c r="AN27" s="414"/>
      <c r="AO27" s="545"/>
      <c r="AP27" s="556"/>
      <c r="AQ27" s="587"/>
      <c r="AR27" s="589"/>
      <c r="AS27" s="591"/>
      <c r="BE27"/>
    </row>
    <row r="28" spans="2:57">
      <c r="B28" s="592">
        <v>10</v>
      </c>
      <c r="C28" s="532"/>
      <c r="D28" s="649" t="s">
        <v>1732</v>
      </c>
      <c r="E28" s="407"/>
      <c r="F28" s="407"/>
      <c r="G28" s="407"/>
      <c r="H28" s="407"/>
      <c r="I28" s="407"/>
      <c r="J28" s="407"/>
      <c r="K28" s="407"/>
      <c r="L28" s="407"/>
      <c r="M28" s="407"/>
      <c r="N28" s="407"/>
      <c r="O28" s="407"/>
      <c r="P28" s="408"/>
      <c r="Q28" s="650" t="s">
        <v>1720</v>
      </c>
      <c r="R28" s="651"/>
      <c r="S28" s="651"/>
      <c r="T28" s="651"/>
      <c r="U28" s="651"/>
      <c r="V28" s="651"/>
      <c r="W28" s="651"/>
      <c r="X28" s="652"/>
      <c r="Y28" s="406" t="s">
        <v>321</v>
      </c>
      <c r="Z28" s="407"/>
      <c r="AA28" s="407"/>
      <c r="AB28" s="408"/>
      <c r="AC28" s="406"/>
      <c r="AD28" s="407"/>
      <c r="AE28" s="407"/>
      <c r="AF28" s="407"/>
      <c r="AG28" s="407"/>
      <c r="AH28" s="407"/>
      <c r="AI28" s="407"/>
      <c r="AJ28" s="408"/>
      <c r="AK28" s="406"/>
      <c r="AL28" s="407"/>
      <c r="AM28" s="407"/>
      <c r="AN28" s="408"/>
      <c r="AO28" s="542"/>
      <c r="AP28" s="554"/>
      <c r="AQ28" s="586"/>
      <c r="AR28" s="588"/>
      <c r="AS28" s="590"/>
      <c r="BE28"/>
    </row>
    <row r="29" spans="2:57" ht="31.5" customHeight="1">
      <c r="B29" s="592"/>
      <c r="C29" s="532"/>
      <c r="D29" s="412"/>
      <c r="E29" s="413"/>
      <c r="F29" s="413"/>
      <c r="G29" s="413"/>
      <c r="H29" s="413"/>
      <c r="I29" s="413"/>
      <c r="J29" s="413"/>
      <c r="K29" s="413"/>
      <c r="L29" s="413"/>
      <c r="M29" s="413"/>
      <c r="N29" s="413"/>
      <c r="O29" s="413"/>
      <c r="P29" s="414"/>
      <c r="Q29" s="653"/>
      <c r="R29" s="654"/>
      <c r="S29" s="654"/>
      <c r="T29" s="654"/>
      <c r="U29" s="654"/>
      <c r="V29" s="654"/>
      <c r="W29" s="654"/>
      <c r="X29" s="655"/>
      <c r="Y29" s="412" t="s">
        <v>1392</v>
      </c>
      <c r="Z29" s="413"/>
      <c r="AA29" s="413"/>
      <c r="AB29" s="414"/>
      <c r="AC29" s="412"/>
      <c r="AD29" s="413"/>
      <c r="AE29" s="413"/>
      <c r="AF29" s="413"/>
      <c r="AG29" s="413"/>
      <c r="AH29" s="413"/>
      <c r="AI29" s="413"/>
      <c r="AJ29" s="414"/>
      <c r="AK29" s="412"/>
      <c r="AL29" s="413"/>
      <c r="AM29" s="413"/>
      <c r="AN29" s="414"/>
      <c r="AO29" s="545"/>
      <c r="AP29" s="556"/>
      <c r="AQ29" s="587"/>
      <c r="AR29" s="589"/>
      <c r="AS29" s="591"/>
      <c r="BE29"/>
    </row>
    <row r="30" spans="2:57">
      <c r="B30" s="592">
        <v>11</v>
      </c>
      <c r="C30" s="532"/>
      <c r="D30" s="406" t="s">
        <v>1728</v>
      </c>
      <c r="E30" s="407"/>
      <c r="F30" s="407"/>
      <c r="G30" s="407"/>
      <c r="H30" s="407"/>
      <c r="I30" s="407"/>
      <c r="J30" s="407"/>
      <c r="K30" s="407"/>
      <c r="L30" s="407"/>
      <c r="M30" s="407"/>
      <c r="N30" s="407"/>
      <c r="O30" s="407"/>
      <c r="P30" s="408"/>
      <c r="Q30" s="409" t="s">
        <v>1767</v>
      </c>
      <c r="R30" s="410"/>
      <c r="S30" s="410"/>
      <c r="T30" s="410"/>
      <c r="U30" s="410"/>
      <c r="V30" s="410"/>
      <c r="W30" s="410"/>
      <c r="X30" s="411"/>
      <c r="Y30" s="406" t="s">
        <v>24</v>
      </c>
      <c r="Z30" s="407"/>
      <c r="AA30" s="407"/>
      <c r="AB30" s="408"/>
      <c r="AC30" s="406"/>
      <c r="AD30" s="407"/>
      <c r="AE30" s="407"/>
      <c r="AF30" s="407"/>
      <c r="AG30" s="407"/>
      <c r="AH30" s="407"/>
      <c r="AI30" s="407"/>
      <c r="AJ30" s="408"/>
      <c r="AK30" s="406"/>
      <c r="AL30" s="407"/>
      <c r="AM30" s="407"/>
      <c r="AN30" s="408"/>
      <c r="AO30" s="542"/>
      <c r="AP30" s="554"/>
      <c r="AQ30" s="586"/>
      <c r="AR30" s="588"/>
      <c r="AS30" s="590"/>
      <c r="BE30"/>
    </row>
    <row r="31" spans="2:57" ht="31.5" customHeight="1">
      <c r="B31" s="592"/>
      <c r="C31" s="532"/>
      <c r="D31" s="412"/>
      <c r="E31" s="413"/>
      <c r="F31" s="413"/>
      <c r="G31" s="413"/>
      <c r="H31" s="413"/>
      <c r="I31" s="413"/>
      <c r="J31" s="413"/>
      <c r="K31" s="413"/>
      <c r="L31" s="413"/>
      <c r="M31" s="413"/>
      <c r="N31" s="413"/>
      <c r="O31" s="413"/>
      <c r="P31" s="414"/>
      <c r="Q31" s="412"/>
      <c r="R31" s="413"/>
      <c r="S31" s="413"/>
      <c r="T31" s="413"/>
      <c r="U31" s="413"/>
      <c r="V31" s="413"/>
      <c r="W31" s="413"/>
      <c r="X31" s="414"/>
      <c r="Y31" s="412" t="s">
        <v>1721</v>
      </c>
      <c r="Z31" s="413"/>
      <c r="AA31" s="413"/>
      <c r="AB31" s="414"/>
      <c r="AC31" s="412"/>
      <c r="AD31" s="413"/>
      <c r="AE31" s="413"/>
      <c r="AF31" s="413"/>
      <c r="AG31" s="413"/>
      <c r="AH31" s="413"/>
      <c r="AI31" s="413"/>
      <c r="AJ31" s="414"/>
      <c r="AK31" s="412"/>
      <c r="AL31" s="413"/>
      <c r="AM31" s="413"/>
      <c r="AN31" s="414"/>
      <c r="AO31" s="545"/>
      <c r="AP31" s="556"/>
      <c r="AQ31" s="587"/>
      <c r="AR31" s="589"/>
      <c r="AS31" s="591"/>
      <c r="BE31"/>
    </row>
    <row r="32" spans="2:57">
      <c r="B32" s="592">
        <v>12</v>
      </c>
      <c r="C32" s="532"/>
      <c r="D32" s="406" t="s">
        <v>1729</v>
      </c>
      <c r="E32" s="407"/>
      <c r="F32" s="407"/>
      <c r="G32" s="407"/>
      <c r="H32" s="407"/>
      <c r="I32" s="407"/>
      <c r="J32" s="407"/>
      <c r="K32" s="407"/>
      <c r="L32" s="407"/>
      <c r="M32" s="407"/>
      <c r="N32" s="407"/>
      <c r="O32" s="407"/>
      <c r="P32" s="408"/>
      <c r="Q32" s="409" t="s">
        <v>1767</v>
      </c>
      <c r="R32" s="410"/>
      <c r="S32" s="410"/>
      <c r="T32" s="410"/>
      <c r="U32" s="410"/>
      <c r="V32" s="410"/>
      <c r="W32" s="410"/>
      <c r="X32" s="411"/>
      <c r="Y32" s="406" t="s">
        <v>24</v>
      </c>
      <c r="Z32" s="407"/>
      <c r="AA32" s="407"/>
      <c r="AB32" s="408"/>
      <c r="AC32" s="406"/>
      <c r="AD32" s="407"/>
      <c r="AE32" s="407"/>
      <c r="AF32" s="407"/>
      <c r="AG32" s="407"/>
      <c r="AH32" s="407"/>
      <c r="AI32" s="407"/>
      <c r="AJ32" s="408"/>
      <c r="AK32" s="406"/>
      <c r="AL32" s="407"/>
      <c r="AM32" s="407"/>
      <c r="AN32" s="408"/>
      <c r="AO32" s="542"/>
      <c r="AP32" s="554"/>
      <c r="AQ32" s="586"/>
      <c r="AR32" s="588"/>
      <c r="AS32" s="590"/>
      <c r="BE32"/>
    </row>
    <row r="33" spans="2:57" ht="31.5" customHeight="1">
      <c r="B33" s="592"/>
      <c r="C33" s="532"/>
      <c r="D33" s="412"/>
      <c r="E33" s="413"/>
      <c r="F33" s="413"/>
      <c r="G33" s="413"/>
      <c r="H33" s="413"/>
      <c r="I33" s="413"/>
      <c r="J33" s="413"/>
      <c r="K33" s="413"/>
      <c r="L33" s="413"/>
      <c r="M33" s="413"/>
      <c r="N33" s="413"/>
      <c r="O33" s="413"/>
      <c r="P33" s="414"/>
      <c r="Q33" s="412"/>
      <c r="R33" s="413"/>
      <c r="S33" s="413"/>
      <c r="T33" s="413"/>
      <c r="U33" s="413"/>
      <c r="V33" s="413"/>
      <c r="W33" s="413"/>
      <c r="X33" s="414"/>
      <c r="Y33" s="412" t="s">
        <v>1721</v>
      </c>
      <c r="Z33" s="413"/>
      <c r="AA33" s="413"/>
      <c r="AB33" s="414"/>
      <c r="AC33" s="412"/>
      <c r="AD33" s="413"/>
      <c r="AE33" s="413"/>
      <c r="AF33" s="413"/>
      <c r="AG33" s="413"/>
      <c r="AH33" s="413"/>
      <c r="AI33" s="413"/>
      <c r="AJ33" s="414"/>
      <c r="AK33" s="412"/>
      <c r="AL33" s="413"/>
      <c r="AM33" s="413"/>
      <c r="AN33" s="414"/>
      <c r="AO33" s="545"/>
      <c r="AP33" s="556"/>
      <c r="AQ33" s="587"/>
      <c r="AR33" s="589"/>
      <c r="AS33" s="591"/>
      <c r="BE33"/>
    </row>
    <row r="34" spans="2:57">
      <c r="B34" s="592">
        <v>13</v>
      </c>
      <c r="C34" s="532"/>
      <c r="D34" s="406" t="s">
        <v>1768</v>
      </c>
      <c r="E34" s="407"/>
      <c r="F34" s="407"/>
      <c r="G34" s="407"/>
      <c r="H34" s="407"/>
      <c r="I34" s="407"/>
      <c r="J34" s="407"/>
      <c r="K34" s="407"/>
      <c r="L34" s="407"/>
      <c r="M34" s="407"/>
      <c r="N34" s="407"/>
      <c r="O34" s="407"/>
      <c r="P34" s="408"/>
      <c r="Q34" s="409" t="s">
        <v>1767</v>
      </c>
      <c r="R34" s="410"/>
      <c r="S34" s="410"/>
      <c r="T34" s="410"/>
      <c r="U34" s="410"/>
      <c r="V34" s="410"/>
      <c r="W34" s="410"/>
      <c r="X34" s="411"/>
      <c r="Y34" s="406" t="s">
        <v>24</v>
      </c>
      <c r="Z34" s="407"/>
      <c r="AA34" s="407"/>
      <c r="AB34" s="408"/>
      <c r="AC34" s="406"/>
      <c r="AD34" s="407"/>
      <c r="AE34" s="407"/>
      <c r="AF34" s="407"/>
      <c r="AG34" s="407"/>
      <c r="AH34" s="407"/>
      <c r="AI34" s="407"/>
      <c r="AJ34" s="408"/>
      <c r="AK34" s="406"/>
      <c r="AL34" s="407"/>
      <c r="AM34" s="407"/>
      <c r="AN34" s="408"/>
      <c r="AO34" s="542"/>
      <c r="AP34" s="554"/>
      <c r="AQ34" s="586"/>
      <c r="AR34" s="588"/>
      <c r="AS34" s="590"/>
      <c r="BE34"/>
    </row>
    <row r="35" spans="2:57" ht="31.5"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t="s">
        <v>1721</v>
      </c>
      <c r="Z35" s="413"/>
      <c r="AA35" s="413"/>
      <c r="AB35" s="414"/>
      <c r="AC35" s="412"/>
      <c r="AD35" s="413"/>
      <c r="AE35" s="413"/>
      <c r="AF35" s="413"/>
      <c r="AG35" s="413"/>
      <c r="AH35" s="413"/>
      <c r="AI35" s="413"/>
      <c r="AJ35" s="414"/>
      <c r="AK35" s="412"/>
      <c r="AL35" s="413"/>
      <c r="AM35" s="413"/>
      <c r="AN35" s="414"/>
      <c r="AO35" s="545"/>
      <c r="AP35" s="556"/>
      <c r="AQ35" s="587"/>
      <c r="AR35" s="589"/>
      <c r="AS35" s="591"/>
      <c r="BE35"/>
    </row>
    <row r="36" spans="2:57">
      <c r="B36" s="592">
        <v>14</v>
      </c>
      <c r="C36" s="532"/>
      <c r="D36" s="406" t="s">
        <v>1769</v>
      </c>
      <c r="E36" s="407"/>
      <c r="F36" s="407"/>
      <c r="G36" s="407"/>
      <c r="H36" s="407"/>
      <c r="I36" s="407"/>
      <c r="J36" s="407"/>
      <c r="K36" s="407"/>
      <c r="L36" s="407"/>
      <c r="M36" s="407"/>
      <c r="N36" s="407"/>
      <c r="O36" s="407"/>
      <c r="P36" s="408"/>
      <c r="Q36" s="409" t="s">
        <v>1767</v>
      </c>
      <c r="R36" s="410"/>
      <c r="S36" s="410"/>
      <c r="T36" s="410"/>
      <c r="U36" s="410"/>
      <c r="V36" s="410"/>
      <c r="W36" s="410"/>
      <c r="X36" s="411"/>
      <c r="Y36" s="406" t="s">
        <v>24</v>
      </c>
      <c r="Z36" s="407"/>
      <c r="AA36" s="407"/>
      <c r="AB36" s="408"/>
      <c r="AC36" s="406"/>
      <c r="AD36" s="407"/>
      <c r="AE36" s="407"/>
      <c r="AF36" s="407"/>
      <c r="AG36" s="407"/>
      <c r="AH36" s="407"/>
      <c r="AI36" s="407"/>
      <c r="AJ36" s="408"/>
      <c r="AK36" s="406"/>
      <c r="AL36" s="407"/>
      <c r="AM36" s="407"/>
      <c r="AN36" s="408"/>
      <c r="AO36" s="542"/>
      <c r="AP36" s="554"/>
      <c r="AQ36" s="586"/>
      <c r="AR36" s="588"/>
      <c r="AS36" s="590"/>
      <c r="BE36"/>
    </row>
    <row r="37" spans="2:57" ht="31.5" customHeight="1" thickBo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t="s">
        <v>1721</v>
      </c>
      <c r="Z37" s="413"/>
      <c r="AA37" s="413"/>
      <c r="AB37" s="414"/>
      <c r="AC37" s="412"/>
      <c r="AD37" s="413"/>
      <c r="AE37" s="413"/>
      <c r="AF37" s="413"/>
      <c r="AG37" s="413"/>
      <c r="AH37" s="413"/>
      <c r="AI37" s="413"/>
      <c r="AJ37" s="414"/>
      <c r="AK37" s="412"/>
      <c r="AL37" s="413"/>
      <c r="AM37" s="413"/>
      <c r="AN37" s="414"/>
      <c r="AO37" s="545"/>
      <c r="AP37" s="556"/>
      <c r="AQ37" s="587"/>
      <c r="AR37" s="589"/>
      <c r="AS37" s="591"/>
      <c r="BE37"/>
    </row>
    <row r="38" spans="2:57" ht="22.5" hidden="1" customHeight="1">
      <c r="B38" s="592">
        <v>15</v>
      </c>
      <c r="C38" s="532"/>
      <c r="D38" s="406"/>
      <c r="E38" s="407"/>
      <c r="F38" s="407"/>
      <c r="G38" s="407"/>
      <c r="H38" s="407"/>
      <c r="I38" s="407"/>
      <c r="J38" s="407"/>
      <c r="K38" s="407"/>
      <c r="L38" s="407"/>
      <c r="M38" s="407"/>
      <c r="N38" s="407"/>
      <c r="O38" s="407"/>
      <c r="P38" s="408"/>
      <c r="Q38" s="409"/>
      <c r="R38" s="410"/>
      <c r="S38" s="410"/>
      <c r="T38" s="410"/>
      <c r="U38" s="410"/>
      <c r="V38" s="410"/>
      <c r="W38" s="410"/>
      <c r="X38" s="411"/>
      <c r="Y38" s="406"/>
      <c r="Z38" s="407"/>
      <c r="AA38" s="407"/>
      <c r="AB38" s="408"/>
      <c r="AC38" s="406"/>
      <c r="AD38" s="407"/>
      <c r="AE38" s="407"/>
      <c r="AF38" s="408"/>
      <c r="AG38" s="406"/>
      <c r="AH38" s="407"/>
      <c r="AI38" s="407"/>
      <c r="AJ38" s="408"/>
      <c r="AK38" s="406"/>
      <c r="AL38" s="407"/>
      <c r="AM38" s="407"/>
      <c r="AN38" s="408"/>
      <c r="AO38" s="542"/>
      <c r="AP38" s="554"/>
      <c r="AQ38" s="586"/>
      <c r="AR38" s="588"/>
      <c r="AS38" s="590"/>
      <c r="BE38"/>
    </row>
    <row r="39" spans="2:57" ht="31.5" hidden="1"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c r="Z39" s="413"/>
      <c r="AA39" s="413"/>
      <c r="AB39" s="414"/>
      <c r="AC39" s="412"/>
      <c r="AD39" s="413"/>
      <c r="AE39" s="413"/>
      <c r="AF39" s="414"/>
      <c r="AG39" s="412"/>
      <c r="AH39" s="413"/>
      <c r="AI39" s="413"/>
      <c r="AJ39" s="414"/>
      <c r="AK39" s="412"/>
      <c r="AL39" s="413"/>
      <c r="AM39" s="413"/>
      <c r="AN39" s="414"/>
      <c r="AO39" s="545"/>
      <c r="AP39" s="556"/>
      <c r="AQ39" s="587"/>
      <c r="AR39" s="589"/>
      <c r="AS39" s="591"/>
      <c r="BE39"/>
    </row>
    <row r="40" spans="2:57" ht="22.5" hidden="1" customHeight="1">
      <c r="B40" s="592">
        <v>16</v>
      </c>
      <c r="C40" s="532"/>
      <c r="D40" s="406"/>
      <c r="E40" s="407"/>
      <c r="F40" s="407"/>
      <c r="G40" s="407"/>
      <c r="H40" s="407"/>
      <c r="I40" s="407"/>
      <c r="J40" s="407"/>
      <c r="K40" s="407"/>
      <c r="L40" s="407"/>
      <c r="M40" s="407"/>
      <c r="N40" s="407"/>
      <c r="O40" s="407"/>
      <c r="P40" s="408"/>
      <c r="Q40" s="409"/>
      <c r="R40" s="410"/>
      <c r="S40" s="410"/>
      <c r="T40" s="410"/>
      <c r="U40" s="410"/>
      <c r="V40" s="410"/>
      <c r="W40" s="410"/>
      <c r="X40" s="411"/>
      <c r="Y40" s="406"/>
      <c r="Z40" s="407"/>
      <c r="AA40" s="407"/>
      <c r="AB40" s="408"/>
      <c r="AC40" s="406"/>
      <c r="AD40" s="407"/>
      <c r="AE40" s="407"/>
      <c r="AF40" s="408"/>
      <c r="AG40" s="406"/>
      <c r="AH40" s="407"/>
      <c r="AI40" s="407"/>
      <c r="AJ40" s="408"/>
      <c r="AK40" s="406"/>
      <c r="AL40" s="407"/>
      <c r="AM40" s="407"/>
      <c r="AN40" s="408"/>
      <c r="AO40" s="542"/>
      <c r="AP40" s="554"/>
      <c r="AQ40" s="586"/>
      <c r="AR40" s="588"/>
      <c r="AS40" s="590"/>
      <c r="BE40"/>
    </row>
    <row r="41" spans="2:57" ht="31.5" hidden="1"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c r="Z41" s="413"/>
      <c r="AA41" s="413"/>
      <c r="AB41" s="414"/>
      <c r="AC41" s="412"/>
      <c r="AD41" s="413"/>
      <c r="AE41" s="413"/>
      <c r="AF41" s="414"/>
      <c r="AG41" s="412"/>
      <c r="AH41" s="413"/>
      <c r="AI41" s="413"/>
      <c r="AJ41" s="414"/>
      <c r="AK41" s="412"/>
      <c r="AL41" s="413"/>
      <c r="AM41" s="413"/>
      <c r="AN41" s="414"/>
      <c r="AO41" s="545"/>
      <c r="AP41" s="556"/>
      <c r="AQ41" s="587"/>
      <c r="AR41" s="589"/>
      <c r="AS41" s="591"/>
      <c r="BE41"/>
    </row>
    <row r="42" spans="2:57" ht="22.5" hidden="1" customHeight="1">
      <c r="B42" s="592">
        <v>17</v>
      </c>
      <c r="C42" s="532"/>
      <c r="D42" s="406"/>
      <c r="E42" s="407"/>
      <c r="F42" s="407"/>
      <c r="G42" s="407"/>
      <c r="H42" s="407"/>
      <c r="I42" s="407"/>
      <c r="J42" s="407"/>
      <c r="K42" s="407"/>
      <c r="L42" s="407"/>
      <c r="M42" s="407"/>
      <c r="N42" s="407"/>
      <c r="O42" s="407"/>
      <c r="P42" s="408"/>
      <c r="Q42" s="409"/>
      <c r="R42" s="410"/>
      <c r="S42" s="410"/>
      <c r="T42" s="410"/>
      <c r="U42" s="410"/>
      <c r="V42" s="410"/>
      <c r="W42" s="410"/>
      <c r="X42" s="411"/>
      <c r="Y42" s="406"/>
      <c r="Z42" s="407"/>
      <c r="AA42" s="407"/>
      <c r="AB42" s="408"/>
      <c r="AC42" s="406"/>
      <c r="AD42" s="407"/>
      <c r="AE42" s="407"/>
      <c r="AF42" s="408"/>
      <c r="AG42" s="406"/>
      <c r="AH42" s="407"/>
      <c r="AI42" s="407"/>
      <c r="AJ42" s="408"/>
      <c r="AK42" s="406"/>
      <c r="AL42" s="407"/>
      <c r="AM42" s="407"/>
      <c r="AN42" s="408"/>
      <c r="AO42" s="542"/>
      <c r="AP42" s="554"/>
      <c r="AQ42" s="586"/>
      <c r="AR42" s="588"/>
      <c r="AS42" s="590"/>
      <c r="BE42"/>
    </row>
    <row r="43" spans="2:57" ht="31.5" hidden="1"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c r="Z43" s="413"/>
      <c r="AA43" s="413"/>
      <c r="AB43" s="414"/>
      <c r="AC43" s="412"/>
      <c r="AD43" s="413"/>
      <c r="AE43" s="413"/>
      <c r="AF43" s="414"/>
      <c r="AG43" s="412"/>
      <c r="AH43" s="413"/>
      <c r="AI43" s="413"/>
      <c r="AJ43" s="414"/>
      <c r="AK43" s="412"/>
      <c r="AL43" s="413"/>
      <c r="AM43" s="413"/>
      <c r="AN43" s="414"/>
      <c r="AO43" s="545"/>
      <c r="AP43" s="556"/>
      <c r="AQ43" s="587"/>
      <c r="AR43" s="589"/>
      <c r="AS43" s="591"/>
      <c r="BE43"/>
    </row>
    <row r="44" spans="2:57" ht="22.5" hidden="1" customHeight="1">
      <c r="B44" s="592">
        <v>18</v>
      </c>
      <c r="C44" s="532"/>
      <c r="D44" s="406"/>
      <c r="E44" s="407"/>
      <c r="F44" s="407"/>
      <c r="G44" s="407"/>
      <c r="H44" s="407"/>
      <c r="I44" s="407"/>
      <c r="J44" s="407"/>
      <c r="K44" s="407"/>
      <c r="L44" s="407"/>
      <c r="M44" s="407"/>
      <c r="N44" s="407"/>
      <c r="O44" s="407"/>
      <c r="P44" s="408"/>
      <c r="Q44" s="409"/>
      <c r="R44" s="410"/>
      <c r="S44" s="410"/>
      <c r="T44" s="410"/>
      <c r="U44" s="410"/>
      <c r="V44" s="410"/>
      <c r="W44" s="410"/>
      <c r="X44" s="411"/>
      <c r="Y44" s="406"/>
      <c r="Z44" s="407"/>
      <c r="AA44" s="407"/>
      <c r="AB44" s="408"/>
      <c r="AC44" s="406"/>
      <c r="AD44" s="407"/>
      <c r="AE44" s="407"/>
      <c r="AF44" s="408"/>
      <c r="AG44" s="406"/>
      <c r="AH44" s="407"/>
      <c r="AI44" s="407"/>
      <c r="AJ44" s="408"/>
      <c r="AK44" s="406"/>
      <c r="AL44" s="407"/>
      <c r="AM44" s="407"/>
      <c r="AN44" s="408"/>
      <c r="AO44" s="542"/>
      <c r="AP44" s="554"/>
      <c r="AQ44" s="586"/>
      <c r="AR44" s="588"/>
      <c r="AS44" s="590"/>
      <c r="BE44"/>
    </row>
    <row r="45" spans="2:57" ht="31.5" hidden="1"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c r="Z45" s="413"/>
      <c r="AA45" s="413"/>
      <c r="AB45" s="414"/>
      <c r="AC45" s="412"/>
      <c r="AD45" s="413"/>
      <c r="AE45" s="413"/>
      <c r="AF45" s="414"/>
      <c r="AG45" s="412"/>
      <c r="AH45" s="413"/>
      <c r="AI45" s="413"/>
      <c r="AJ45" s="414"/>
      <c r="AK45" s="412"/>
      <c r="AL45" s="413"/>
      <c r="AM45" s="413"/>
      <c r="AN45" s="414"/>
      <c r="AO45" s="545"/>
      <c r="AP45" s="556"/>
      <c r="AQ45" s="587"/>
      <c r="AR45" s="589"/>
      <c r="AS45" s="591"/>
      <c r="BE45"/>
    </row>
    <row r="46" spans="2:57" ht="22.5" hidden="1" customHeight="1">
      <c r="B46" s="592">
        <v>19</v>
      </c>
      <c r="C46" s="532"/>
      <c r="D46" s="406"/>
      <c r="E46" s="407"/>
      <c r="F46" s="407"/>
      <c r="G46" s="407"/>
      <c r="H46" s="407"/>
      <c r="I46" s="407"/>
      <c r="J46" s="407"/>
      <c r="K46" s="407"/>
      <c r="L46" s="407"/>
      <c r="M46" s="407"/>
      <c r="N46" s="407"/>
      <c r="O46" s="407"/>
      <c r="P46" s="408"/>
      <c r="Q46" s="409"/>
      <c r="R46" s="410"/>
      <c r="S46" s="410"/>
      <c r="T46" s="410"/>
      <c r="U46" s="410"/>
      <c r="V46" s="410"/>
      <c r="W46" s="410"/>
      <c r="X46" s="411"/>
      <c r="Y46" s="406"/>
      <c r="Z46" s="407"/>
      <c r="AA46" s="407"/>
      <c r="AB46" s="408"/>
      <c r="AC46" s="406"/>
      <c r="AD46" s="407"/>
      <c r="AE46" s="407"/>
      <c r="AF46" s="408"/>
      <c r="AG46" s="406"/>
      <c r="AH46" s="407"/>
      <c r="AI46" s="407"/>
      <c r="AJ46" s="408"/>
      <c r="AK46" s="406"/>
      <c r="AL46" s="407"/>
      <c r="AM46" s="407"/>
      <c r="AN46" s="408"/>
      <c r="AO46" s="542"/>
      <c r="AP46" s="554"/>
      <c r="AQ46" s="586"/>
      <c r="AR46" s="588"/>
      <c r="AS46" s="590"/>
      <c r="BE46"/>
    </row>
    <row r="47" spans="2:57" ht="31.5" hidden="1"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c r="Z47" s="413"/>
      <c r="AA47" s="413"/>
      <c r="AB47" s="414"/>
      <c r="AC47" s="412"/>
      <c r="AD47" s="413"/>
      <c r="AE47" s="413"/>
      <c r="AF47" s="414"/>
      <c r="AG47" s="412"/>
      <c r="AH47" s="413"/>
      <c r="AI47" s="413"/>
      <c r="AJ47" s="414"/>
      <c r="AK47" s="412"/>
      <c r="AL47" s="413"/>
      <c r="AM47" s="413"/>
      <c r="AN47" s="414"/>
      <c r="AO47" s="545"/>
      <c r="AP47" s="556"/>
      <c r="AQ47" s="587"/>
      <c r="AR47" s="589"/>
      <c r="AS47" s="591"/>
      <c r="BE47"/>
    </row>
    <row r="48" spans="2:57" ht="22.5" hidden="1" customHeight="1">
      <c r="B48" s="592">
        <v>20</v>
      </c>
      <c r="C48" s="532"/>
      <c r="D48" s="406"/>
      <c r="E48" s="407"/>
      <c r="F48" s="407"/>
      <c r="G48" s="407"/>
      <c r="H48" s="407"/>
      <c r="I48" s="407"/>
      <c r="J48" s="407"/>
      <c r="K48" s="407"/>
      <c r="L48" s="407"/>
      <c r="M48" s="407"/>
      <c r="N48" s="407"/>
      <c r="O48" s="407"/>
      <c r="P48" s="408"/>
      <c r="Q48" s="409"/>
      <c r="R48" s="410"/>
      <c r="S48" s="410"/>
      <c r="T48" s="410"/>
      <c r="U48" s="410"/>
      <c r="V48" s="410"/>
      <c r="W48" s="410"/>
      <c r="X48" s="411"/>
      <c r="Y48" s="406"/>
      <c r="Z48" s="407"/>
      <c r="AA48" s="407"/>
      <c r="AB48" s="408"/>
      <c r="AC48" s="406"/>
      <c r="AD48" s="407"/>
      <c r="AE48" s="407"/>
      <c r="AF48" s="408"/>
      <c r="AG48" s="406"/>
      <c r="AH48" s="407"/>
      <c r="AI48" s="407"/>
      <c r="AJ48" s="408"/>
      <c r="AK48" s="406"/>
      <c r="AL48" s="407"/>
      <c r="AM48" s="407"/>
      <c r="AN48" s="408"/>
      <c r="AO48" s="542"/>
      <c r="AP48" s="554"/>
      <c r="AQ48" s="586"/>
      <c r="AR48" s="588"/>
      <c r="AS48" s="590"/>
      <c r="BE48"/>
    </row>
    <row r="49" spans="2:57" ht="31.5" hidden="1"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c r="Z49" s="413"/>
      <c r="AA49" s="413"/>
      <c r="AB49" s="414"/>
      <c r="AC49" s="412"/>
      <c r="AD49" s="413"/>
      <c r="AE49" s="413"/>
      <c r="AF49" s="414"/>
      <c r="AG49" s="412"/>
      <c r="AH49" s="413"/>
      <c r="AI49" s="413"/>
      <c r="AJ49" s="414"/>
      <c r="AK49" s="412"/>
      <c r="AL49" s="413"/>
      <c r="AM49" s="413"/>
      <c r="AN49" s="414"/>
      <c r="AO49" s="545"/>
      <c r="AP49" s="556"/>
      <c r="AQ49" s="587"/>
      <c r="AR49" s="589"/>
      <c r="AS49" s="591"/>
      <c r="BE49"/>
    </row>
    <row r="50" spans="2:57" ht="22.5" hidden="1" customHeight="1">
      <c r="B50" s="592">
        <v>21</v>
      </c>
      <c r="C50" s="532"/>
      <c r="D50" s="406"/>
      <c r="E50" s="407"/>
      <c r="F50" s="407"/>
      <c r="G50" s="407"/>
      <c r="H50" s="407"/>
      <c r="I50" s="407"/>
      <c r="J50" s="407"/>
      <c r="K50" s="407"/>
      <c r="L50" s="407"/>
      <c r="M50" s="407"/>
      <c r="N50" s="407"/>
      <c r="O50" s="407"/>
      <c r="P50" s="408"/>
      <c r="Q50" s="409"/>
      <c r="R50" s="410"/>
      <c r="S50" s="410"/>
      <c r="T50" s="410"/>
      <c r="U50" s="410"/>
      <c r="V50" s="410"/>
      <c r="W50" s="410"/>
      <c r="X50" s="411"/>
      <c r="Y50" s="406"/>
      <c r="Z50" s="407"/>
      <c r="AA50" s="407"/>
      <c r="AB50" s="408"/>
      <c r="AC50" s="406"/>
      <c r="AD50" s="407"/>
      <c r="AE50" s="407"/>
      <c r="AF50" s="408"/>
      <c r="AG50" s="406"/>
      <c r="AH50" s="407"/>
      <c r="AI50" s="407"/>
      <c r="AJ50" s="408"/>
      <c r="AK50" s="406"/>
      <c r="AL50" s="407"/>
      <c r="AM50" s="407"/>
      <c r="AN50" s="408"/>
      <c r="AO50" s="542"/>
      <c r="AP50" s="554"/>
      <c r="AQ50" s="586"/>
      <c r="AR50" s="588"/>
      <c r="AS50" s="590"/>
      <c r="BE50"/>
    </row>
    <row r="51" spans="2:57" ht="31.5" hidden="1"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c r="Z51" s="413"/>
      <c r="AA51" s="413"/>
      <c r="AB51" s="414"/>
      <c r="AC51" s="412"/>
      <c r="AD51" s="413"/>
      <c r="AE51" s="413"/>
      <c r="AF51" s="414"/>
      <c r="AG51" s="412"/>
      <c r="AH51" s="413"/>
      <c r="AI51" s="413"/>
      <c r="AJ51" s="414"/>
      <c r="AK51" s="412"/>
      <c r="AL51" s="413"/>
      <c r="AM51" s="413"/>
      <c r="AN51" s="414"/>
      <c r="AO51" s="545"/>
      <c r="AP51" s="556"/>
      <c r="AQ51" s="587"/>
      <c r="AR51" s="589"/>
      <c r="AS51" s="591"/>
      <c r="BE51"/>
    </row>
    <row r="52" spans="2:57" ht="22.5" hidden="1" customHeight="1">
      <c r="B52" s="592">
        <v>22</v>
      </c>
      <c r="C52" s="532"/>
      <c r="D52" s="406"/>
      <c r="E52" s="407"/>
      <c r="F52" s="407"/>
      <c r="G52" s="407"/>
      <c r="H52" s="407"/>
      <c r="I52" s="407"/>
      <c r="J52" s="407"/>
      <c r="K52" s="407"/>
      <c r="L52" s="407"/>
      <c r="M52" s="407"/>
      <c r="N52" s="407"/>
      <c r="O52" s="407"/>
      <c r="P52" s="408"/>
      <c r="Q52" s="409"/>
      <c r="R52" s="410"/>
      <c r="S52" s="410"/>
      <c r="T52" s="410"/>
      <c r="U52" s="410"/>
      <c r="V52" s="410"/>
      <c r="W52" s="410"/>
      <c r="X52" s="411"/>
      <c r="Y52" s="406"/>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hidden="1"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hidden="1" customHeight="1">
      <c r="B54" s="592">
        <v>23</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hidden="1" customHeight="1">
      <c r="B56" s="592">
        <v>24</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31.5" hidden="1"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hidden="1" customHeight="1">
      <c r="B58" s="592">
        <v>25</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26</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27</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28</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29</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30</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thickBot="1">
      <c r="B69" s="610"/>
      <c r="C69" s="611"/>
      <c r="D69" s="581"/>
      <c r="E69" s="582"/>
      <c r="F69" s="582"/>
      <c r="G69" s="582"/>
      <c r="H69" s="582"/>
      <c r="I69" s="582"/>
      <c r="J69" s="582"/>
      <c r="K69" s="582"/>
      <c r="L69" s="582"/>
      <c r="M69" s="582"/>
      <c r="N69" s="582"/>
      <c r="O69" s="582"/>
      <c r="P69" s="583"/>
      <c r="Q69" s="412"/>
      <c r="R69" s="413"/>
      <c r="S69" s="413"/>
      <c r="T69" s="413"/>
      <c r="U69" s="413"/>
      <c r="V69" s="413"/>
      <c r="W69" s="413"/>
      <c r="X69" s="414"/>
      <c r="Y69" s="581"/>
      <c r="Z69" s="582"/>
      <c r="AA69" s="582"/>
      <c r="AB69" s="583"/>
      <c r="AC69" s="581"/>
      <c r="AD69" s="582"/>
      <c r="AE69" s="582"/>
      <c r="AF69" s="583"/>
      <c r="AG69" s="581"/>
      <c r="AH69" s="582"/>
      <c r="AI69" s="582"/>
      <c r="AJ69" s="583"/>
      <c r="AK69" s="581"/>
      <c r="AL69" s="582"/>
      <c r="AM69" s="582"/>
      <c r="AN69" s="583"/>
      <c r="AO69" s="481"/>
      <c r="AP69" s="606"/>
      <c r="AQ69" s="607"/>
      <c r="AR69" s="608"/>
      <c r="AS69" s="609"/>
      <c r="BE69"/>
    </row>
    <row r="70" spans="2:57" ht="15.75" hidden="1" thickBot="1">
      <c r="B70" s="612" t="s">
        <v>33</v>
      </c>
      <c r="C70" s="613"/>
      <c r="D70" s="613"/>
      <c r="E70" s="614"/>
      <c r="F70" s="615" t="s">
        <v>2</v>
      </c>
      <c r="G70" s="613"/>
      <c r="H70" s="613"/>
      <c r="I70" s="613"/>
      <c r="J70" s="613"/>
      <c r="K70" s="613"/>
      <c r="L70" s="613"/>
      <c r="M70" s="613"/>
      <c r="N70" s="613"/>
      <c r="O70" s="613"/>
      <c r="P70" s="613"/>
      <c r="Q70" s="613"/>
      <c r="R70" s="613"/>
      <c r="S70" s="613"/>
      <c r="T70" s="613"/>
      <c r="U70" s="614"/>
      <c r="V70" s="615" t="s">
        <v>3</v>
      </c>
      <c r="W70" s="613"/>
      <c r="X70" s="614"/>
      <c r="Y70" s="615" t="s">
        <v>34</v>
      </c>
      <c r="Z70" s="613"/>
      <c r="AA70" s="614"/>
      <c r="AB70" s="615" t="s">
        <v>35</v>
      </c>
      <c r="AC70" s="613"/>
      <c r="AD70" s="613"/>
      <c r="AE70" s="613"/>
      <c r="AF70" s="613"/>
      <c r="AG70" s="613"/>
      <c r="AH70" s="613"/>
      <c r="AI70" s="613"/>
      <c r="AJ70" s="613"/>
      <c r="AK70" s="613"/>
      <c r="AL70" s="613"/>
      <c r="AM70" s="613"/>
      <c r="AN70" s="613"/>
      <c r="AO70" s="613"/>
      <c r="AP70" s="613"/>
      <c r="AQ70" s="613"/>
      <c r="AR70" s="613"/>
      <c r="AS70" s="616"/>
      <c r="BE70"/>
    </row>
    <row r="71" spans="2:57" ht="46.5" hidden="1" customHeight="1">
      <c r="B71" s="617"/>
      <c r="C71" s="618"/>
      <c r="D71" s="618"/>
      <c r="E71" s="619"/>
      <c r="F71" s="620"/>
      <c r="G71" s="618"/>
      <c r="H71" s="618"/>
      <c r="I71" s="618"/>
      <c r="J71" s="618"/>
      <c r="K71" s="618"/>
      <c r="L71" s="618"/>
      <c r="M71" s="618"/>
      <c r="N71" s="618"/>
      <c r="O71" s="618"/>
      <c r="P71" s="618"/>
      <c r="Q71" s="618"/>
      <c r="R71" s="618"/>
      <c r="S71" s="618"/>
      <c r="T71" s="618"/>
      <c r="U71" s="619"/>
      <c r="V71" s="620"/>
      <c r="W71" s="618"/>
      <c r="X71" s="619"/>
      <c r="Y71" s="620"/>
      <c r="Z71" s="618"/>
      <c r="AA71" s="619"/>
      <c r="AB71" s="620"/>
      <c r="AC71" s="618"/>
      <c r="AD71" s="618"/>
      <c r="AE71" s="618"/>
      <c r="AF71" s="618"/>
      <c r="AG71" s="618"/>
      <c r="AH71" s="618"/>
      <c r="AI71" s="618"/>
      <c r="AJ71" s="618"/>
      <c r="AK71" s="618"/>
      <c r="AL71" s="618"/>
      <c r="AM71" s="618"/>
      <c r="AN71" s="618"/>
      <c r="AO71" s="618"/>
      <c r="AP71" s="618"/>
      <c r="AQ71" s="618"/>
      <c r="AR71" s="618"/>
      <c r="AS71" s="621"/>
      <c r="BE71"/>
    </row>
    <row r="72" spans="2:57" ht="46.5" hidden="1" customHeight="1">
      <c r="B72" s="622"/>
      <c r="C72" s="623"/>
      <c r="D72" s="623"/>
      <c r="E72" s="624"/>
      <c r="F72" s="625"/>
      <c r="G72" s="623"/>
      <c r="H72" s="623"/>
      <c r="I72" s="623"/>
      <c r="J72" s="623"/>
      <c r="K72" s="623"/>
      <c r="L72" s="623"/>
      <c r="M72" s="623"/>
      <c r="N72" s="623"/>
      <c r="O72" s="623"/>
      <c r="P72" s="623"/>
      <c r="Q72" s="623"/>
      <c r="R72" s="623"/>
      <c r="S72" s="623"/>
      <c r="T72" s="623"/>
      <c r="U72" s="624"/>
      <c r="V72" s="625"/>
      <c r="W72" s="623"/>
      <c r="X72" s="624"/>
      <c r="Y72" s="625"/>
      <c r="Z72" s="623"/>
      <c r="AA72" s="624"/>
      <c r="AB72" s="625"/>
      <c r="AC72" s="623"/>
      <c r="AD72" s="623"/>
      <c r="AE72" s="623"/>
      <c r="AF72" s="623"/>
      <c r="AG72" s="623"/>
      <c r="AH72" s="623"/>
      <c r="AI72" s="623"/>
      <c r="AJ72" s="623"/>
      <c r="AK72" s="623"/>
      <c r="AL72" s="623"/>
      <c r="AM72" s="623"/>
      <c r="AN72" s="623"/>
      <c r="AO72" s="623"/>
      <c r="AP72" s="623"/>
      <c r="AQ72" s="623"/>
      <c r="AR72" s="623"/>
      <c r="AS72" s="626"/>
      <c r="BE72"/>
    </row>
    <row r="73" spans="2:57" ht="46.5" hidden="1" customHeight="1">
      <c r="B73" s="622"/>
      <c r="C73" s="623"/>
      <c r="D73" s="623"/>
      <c r="E73" s="624"/>
      <c r="F73" s="625"/>
      <c r="G73" s="623"/>
      <c r="H73" s="623"/>
      <c r="I73" s="623"/>
      <c r="J73" s="623"/>
      <c r="K73" s="623"/>
      <c r="L73" s="623"/>
      <c r="M73" s="623"/>
      <c r="N73" s="623"/>
      <c r="O73" s="623"/>
      <c r="P73" s="623"/>
      <c r="Q73" s="623"/>
      <c r="R73" s="623"/>
      <c r="S73" s="623"/>
      <c r="T73" s="623"/>
      <c r="U73" s="624"/>
      <c r="V73" s="625"/>
      <c r="W73" s="623"/>
      <c r="X73" s="624"/>
      <c r="Y73" s="625"/>
      <c r="Z73" s="623"/>
      <c r="AA73" s="624"/>
      <c r="AB73" s="625"/>
      <c r="AC73" s="623"/>
      <c r="AD73" s="623"/>
      <c r="AE73" s="623"/>
      <c r="AF73" s="623"/>
      <c r="AG73" s="623"/>
      <c r="AH73" s="623"/>
      <c r="AI73" s="623"/>
      <c r="AJ73" s="623"/>
      <c r="AK73" s="623"/>
      <c r="AL73" s="623"/>
      <c r="AM73" s="623"/>
      <c r="AN73" s="623"/>
      <c r="AO73" s="623"/>
      <c r="AP73" s="623"/>
      <c r="AQ73" s="623"/>
      <c r="AR73" s="623"/>
      <c r="AS73" s="626"/>
      <c r="BE73"/>
    </row>
    <row r="74" spans="2:57" ht="24.75" hidden="1" customHeight="1">
      <c r="B74" s="622"/>
      <c r="C74" s="623"/>
      <c r="D74" s="623"/>
      <c r="E74" s="624"/>
      <c r="F74" s="625"/>
      <c r="G74" s="623"/>
      <c r="H74" s="623"/>
      <c r="I74" s="623"/>
      <c r="J74" s="623"/>
      <c r="K74" s="623"/>
      <c r="L74" s="623"/>
      <c r="M74" s="623"/>
      <c r="N74" s="623"/>
      <c r="O74" s="623"/>
      <c r="P74" s="623"/>
      <c r="Q74" s="623"/>
      <c r="R74" s="623"/>
      <c r="S74" s="623"/>
      <c r="T74" s="623"/>
      <c r="U74" s="624"/>
      <c r="V74" s="625"/>
      <c r="W74" s="623"/>
      <c r="X74" s="624"/>
      <c r="Y74" s="625"/>
      <c r="Z74" s="623"/>
      <c r="AA74" s="624"/>
      <c r="AB74" s="625"/>
      <c r="AC74" s="623"/>
      <c r="AD74" s="623"/>
      <c r="AE74" s="623"/>
      <c r="AF74" s="623"/>
      <c r="AG74" s="623"/>
      <c r="AH74" s="623"/>
      <c r="AI74" s="623"/>
      <c r="AJ74" s="623"/>
      <c r="AK74" s="623"/>
      <c r="AL74" s="623"/>
      <c r="AM74" s="623"/>
      <c r="AN74" s="623"/>
      <c r="AO74" s="623"/>
      <c r="AP74" s="623"/>
      <c r="AQ74" s="623"/>
      <c r="AR74" s="623"/>
      <c r="AS74" s="626"/>
      <c r="BE74"/>
    </row>
    <row r="75" spans="2:57" ht="24.75" hidden="1" customHeight="1">
      <c r="B75" s="622"/>
      <c r="C75" s="623"/>
      <c r="D75" s="623"/>
      <c r="E75" s="624"/>
      <c r="F75" s="625"/>
      <c r="G75" s="623"/>
      <c r="H75" s="623"/>
      <c r="I75" s="623"/>
      <c r="J75" s="623"/>
      <c r="K75" s="623"/>
      <c r="L75" s="623"/>
      <c r="M75" s="623"/>
      <c r="N75" s="623"/>
      <c r="O75" s="623"/>
      <c r="P75" s="623"/>
      <c r="Q75" s="623"/>
      <c r="R75" s="623"/>
      <c r="S75" s="623"/>
      <c r="T75" s="623"/>
      <c r="U75" s="624"/>
      <c r="V75" s="625"/>
      <c r="W75" s="623"/>
      <c r="X75" s="624"/>
      <c r="Y75" s="625"/>
      <c r="Z75" s="623"/>
      <c r="AA75" s="624"/>
      <c r="AB75" s="625"/>
      <c r="AC75" s="623"/>
      <c r="AD75" s="623"/>
      <c r="AE75" s="623"/>
      <c r="AF75" s="623"/>
      <c r="AG75" s="623"/>
      <c r="AH75" s="623"/>
      <c r="AI75" s="623"/>
      <c r="AJ75" s="623"/>
      <c r="AK75" s="623"/>
      <c r="AL75" s="623"/>
      <c r="AM75" s="623"/>
      <c r="AN75" s="623"/>
      <c r="AO75" s="623"/>
      <c r="AP75" s="623"/>
      <c r="AQ75" s="623"/>
      <c r="AR75" s="623"/>
      <c r="AS75" s="626"/>
      <c r="BE75"/>
    </row>
    <row r="76" spans="2:57" ht="24.75" hidden="1" customHeight="1" thickBot="1">
      <c r="B76" s="622"/>
      <c r="C76" s="623"/>
      <c r="D76" s="623"/>
      <c r="E76" s="624"/>
      <c r="F76" s="625"/>
      <c r="G76" s="623"/>
      <c r="H76" s="623"/>
      <c r="I76" s="623"/>
      <c r="J76" s="623"/>
      <c r="K76" s="623"/>
      <c r="L76" s="623"/>
      <c r="M76" s="623"/>
      <c r="N76" s="623"/>
      <c r="O76" s="623"/>
      <c r="P76" s="623"/>
      <c r="Q76" s="623"/>
      <c r="R76" s="623"/>
      <c r="S76" s="623"/>
      <c r="T76" s="623"/>
      <c r="U76" s="624"/>
      <c r="V76" s="625"/>
      <c r="W76" s="623"/>
      <c r="X76" s="624"/>
      <c r="Y76" s="625"/>
      <c r="Z76" s="623"/>
      <c r="AA76" s="624"/>
      <c r="AB76" s="625"/>
      <c r="AC76" s="623"/>
      <c r="AD76" s="623"/>
      <c r="AE76" s="623"/>
      <c r="AF76" s="623"/>
      <c r="AG76" s="623"/>
      <c r="AH76" s="623"/>
      <c r="AI76" s="623"/>
      <c r="AJ76" s="623"/>
      <c r="AK76" s="623"/>
      <c r="AL76" s="623"/>
      <c r="AM76" s="623"/>
      <c r="AN76" s="623"/>
      <c r="AO76" s="623"/>
      <c r="AP76" s="623"/>
      <c r="AQ76" s="623"/>
      <c r="AR76" s="623"/>
      <c r="AS76" s="626"/>
      <c r="BE76"/>
    </row>
    <row r="77" spans="2:57">
      <c r="B77" s="612" t="s">
        <v>36</v>
      </c>
      <c r="C77" s="613"/>
      <c r="D77" s="613"/>
      <c r="E77" s="613"/>
      <c r="F77" s="613"/>
      <c r="G77" s="613"/>
      <c r="H77" s="613"/>
      <c r="I77" s="613"/>
      <c r="J77" s="613"/>
      <c r="K77" s="613"/>
      <c r="L77" s="613"/>
      <c r="M77" s="613"/>
      <c r="N77" s="613"/>
      <c r="O77" s="613"/>
      <c r="P77" s="613"/>
      <c r="Q77" s="613"/>
      <c r="R77" s="613"/>
      <c r="S77" s="613"/>
      <c r="T77" s="613"/>
      <c r="U77" s="613"/>
      <c r="V77" s="613"/>
      <c r="W77" s="613"/>
      <c r="X77" s="613"/>
      <c r="Y77" s="613"/>
      <c r="Z77" s="613"/>
      <c r="AA77" s="613"/>
      <c r="AB77" s="613"/>
      <c r="AC77" s="613"/>
      <c r="AD77" s="613"/>
      <c r="AE77" s="613"/>
      <c r="AF77" s="613"/>
      <c r="AG77" s="613"/>
      <c r="AH77" s="613"/>
      <c r="AI77" s="613"/>
      <c r="AJ77" s="613"/>
      <c r="AK77" s="613"/>
      <c r="AL77" s="613"/>
      <c r="AM77" s="613"/>
      <c r="AN77" s="613"/>
      <c r="AO77" s="613"/>
      <c r="AP77" s="613"/>
      <c r="AQ77" s="613"/>
      <c r="AR77" s="613"/>
      <c r="AS77" s="616"/>
      <c r="BE77"/>
    </row>
    <row r="78" spans="2:57" ht="84.75" customHeight="1" thickBot="1">
      <c r="B78" s="672">
        <v>43405</v>
      </c>
      <c r="C78" s="673"/>
      <c r="D78" s="673"/>
      <c r="E78" s="673"/>
      <c r="F78" s="673"/>
      <c r="G78" s="673"/>
      <c r="H78" s="673"/>
      <c r="I78" s="673"/>
      <c r="J78" s="673"/>
      <c r="K78" s="673"/>
      <c r="L78" s="673"/>
      <c r="M78" s="673"/>
      <c r="N78" s="673"/>
      <c r="O78" s="673"/>
      <c r="P78" s="673"/>
      <c r="Q78" s="673"/>
      <c r="R78" s="673"/>
      <c r="S78" s="673"/>
      <c r="T78" s="673"/>
      <c r="U78" s="673"/>
      <c r="V78" s="673"/>
      <c r="W78" s="673"/>
      <c r="X78" s="673"/>
      <c r="Y78" s="673"/>
      <c r="Z78" s="673"/>
      <c r="AA78" s="673"/>
      <c r="AB78" s="673"/>
      <c r="AC78" s="673"/>
      <c r="AD78" s="673"/>
      <c r="AE78" s="673"/>
      <c r="AF78" s="673"/>
      <c r="AG78" s="673"/>
      <c r="AH78" s="673"/>
      <c r="AI78" s="673"/>
      <c r="AJ78" s="673"/>
      <c r="AK78" s="673"/>
      <c r="AL78" s="673"/>
      <c r="AM78" s="673"/>
      <c r="AN78" s="673"/>
      <c r="AO78" s="673"/>
      <c r="AP78" s="673"/>
      <c r="AQ78" s="673"/>
      <c r="AR78" s="673"/>
      <c r="AS78" s="674"/>
      <c r="BE78"/>
    </row>
    <row r="79" spans="2:57" ht="22.5" customHeight="1">
      <c r="B79" s="9"/>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c r="AR79" s="4"/>
      <c r="AS79" s="14"/>
      <c r="BE79"/>
    </row>
    <row r="80" spans="2:57" ht="46.5" customHeight="1">
      <c r="B80" s="10"/>
      <c r="C80" s="388" t="s">
        <v>44</v>
      </c>
      <c r="D80" s="386"/>
      <c r="E80" s="386"/>
      <c r="F80" s="386"/>
      <c r="G80" s="386"/>
      <c r="H80" s="386"/>
      <c r="I80" s="386"/>
      <c r="J80" s="386"/>
      <c r="K80" s="386"/>
      <c r="L80" s="386"/>
      <c r="M80" s="386"/>
      <c r="N80" s="386"/>
      <c r="O80" s="386"/>
      <c r="P80" s="386"/>
      <c r="Q80" s="386"/>
      <c r="R80" s="386"/>
      <c r="S80" s="386"/>
      <c r="T80" s="386"/>
      <c r="U80" s="386"/>
      <c r="V80" s="386"/>
      <c r="W80" s="387"/>
      <c r="X80" s="406" t="s">
        <v>1706</v>
      </c>
      <c r="Y80" s="407"/>
      <c r="Z80" s="407"/>
      <c r="AA80" s="407"/>
      <c r="AB80" s="407"/>
      <c r="AC80" s="407"/>
      <c r="AD80" s="407"/>
      <c r="AE80" s="407"/>
      <c r="AF80" s="407"/>
      <c r="AG80" s="407"/>
      <c r="AH80" s="407"/>
      <c r="AI80" s="407"/>
      <c r="AJ80" s="407"/>
      <c r="AK80" s="407"/>
      <c r="AL80" s="407"/>
      <c r="AM80" s="407"/>
      <c r="AN80" s="407"/>
      <c r="AO80" s="407"/>
      <c r="AP80" s="407"/>
      <c r="AQ80" s="407"/>
      <c r="AR80" s="408"/>
      <c r="AS80" s="8"/>
      <c r="BE80"/>
    </row>
    <row r="81" spans="2:57" ht="46.5" customHeight="1">
      <c r="B81" s="10"/>
      <c r="C81" s="473" t="s">
        <v>40</v>
      </c>
      <c r="D81" s="438"/>
      <c r="E81" s="438"/>
      <c r="F81" s="438"/>
      <c r="G81" s="438"/>
      <c r="H81" s="438"/>
      <c r="I81" s="449"/>
      <c r="J81" s="473" t="s">
        <v>41</v>
      </c>
      <c r="K81" s="438"/>
      <c r="L81" s="438"/>
      <c r="M81" s="438"/>
      <c r="N81" s="438"/>
      <c r="O81" s="438"/>
      <c r="P81" s="449"/>
      <c r="Q81" s="473" t="s">
        <v>42</v>
      </c>
      <c r="R81" s="438"/>
      <c r="S81" s="438"/>
      <c r="T81" s="438"/>
      <c r="U81" s="438"/>
      <c r="V81" s="438"/>
      <c r="W81" s="449"/>
      <c r="X81" s="473" t="s">
        <v>40</v>
      </c>
      <c r="Y81" s="438"/>
      <c r="Z81" s="438"/>
      <c r="AA81" s="438"/>
      <c r="AB81" s="438"/>
      <c r="AC81" s="438"/>
      <c r="AD81" s="449"/>
      <c r="AE81" s="473" t="s">
        <v>41</v>
      </c>
      <c r="AF81" s="438"/>
      <c r="AG81" s="438"/>
      <c r="AH81" s="438"/>
      <c r="AI81" s="438"/>
      <c r="AJ81" s="438"/>
      <c r="AK81" s="449"/>
      <c r="AL81" s="473" t="s">
        <v>42</v>
      </c>
      <c r="AM81" s="438"/>
      <c r="AN81" s="438"/>
      <c r="AO81" s="438"/>
      <c r="AP81" s="438"/>
      <c r="AQ81" s="438"/>
      <c r="AR81" s="449"/>
      <c r="AS81" s="11"/>
      <c r="BE81"/>
    </row>
    <row r="82" spans="2:57" ht="46.5" customHeight="1">
      <c r="B82" s="10"/>
      <c r="C82" s="517" t="str">
        <f>'Lot Register'!$U$13</f>
        <v>Jan van Wyk</v>
      </c>
      <c r="D82" s="518"/>
      <c r="E82" s="518"/>
      <c r="F82" s="518"/>
      <c r="G82" s="518"/>
      <c r="H82" s="518"/>
      <c r="I82" s="519"/>
      <c r="J82" s="517"/>
      <c r="K82" s="518"/>
      <c r="L82" s="518"/>
      <c r="M82" s="518"/>
      <c r="N82" s="518"/>
      <c r="O82" s="518"/>
      <c r="P82" s="519"/>
      <c r="Q82" s="520"/>
      <c r="R82" s="521"/>
      <c r="S82" s="521"/>
      <c r="T82" s="521"/>
      <c r="U82" s="521"/>
      <c r="V82" s="521"/>
      <c r="W82" s="522"/>
      <c r="X82" s="517" t="str">
        <f>'Lot Register'!$U$12</f>
        <v>TBA</v>
      </c>
      <c r="Y82" s="518"/>
      <c r="Z82" s="518"/>
      <c r="AA82" s="518"/>
      <c r="AB82" s="518"/>
      <c r="AC82" s="518"/>
      <c r="AD82" s="519"/>
      <c r="AE82" s="517"/>
      <c r="AF82" s="518"/>
      <c r="AG82" s="518"/>
      <c r="AH82" s="518"/>
      <c r="AI82" s="518"/>
      <c r="AJ82" s="518"/>
      <c r="AK82" s="519"/>
      <c r="AL82" s="520"/>
      <c r="AM82" s="521"/>
      <c r="AN82" s="521"/>
      <c r="AO82" s="521"/>
      <c r="AP82" s="521"/>
      <c r="AQ82" s="521"/>
      <c r="AR82" s="522"/>
      <c r="AS82" s="8"/>
      <c r="BE82"/>
    </row>
    <row r="83" spans="2:57" ht="22.5" customHeight="1" thickBot="1">
      <c r="B83" s="12"/>
      <c r="C83" s="13"/>
      <c r="D83" s="13"/>
      <c r="E83" s="13"/>
      <c r="F83" s="13"/>
      <c r="G83" s="13"/>
      <c r="H83" s="13"/>
      <c r="I83" s="13"/>
      <c r="J83" s="13"/>
      <c r="K83" s="13"/>
      <c r="L83" s="13"/>
      <c r="M83" s="13"/>
      <c r="N83" s="13"/>
      <c r="O83" s="13"/>
      <c r="P83" s="13"/>
      <c r="Q83" s="13"/>
      <c r="R83" s="13"/>
      <c r="S83" s="13"/>
      <c r="T83" s="13"/>
      <c r="U83" s="13"/>
      <c r="V83" s="13"/>
      <c r="W83" s="13"/>
      <c r="X83" s="13"/>
      <c r="Y83" s="13"/>
      <c r="Z83" s="13"/>
      <c r="AA83" s="13"/>
      <c r="AB83" s="13"/>
      <c r="AC83" s="13"/>
      <c r="AD83" s="13"/>
      <c r="AE83" s="13"/>
      <c r="AF83" s="13"/>
      <c r="AG83" s="13"/>
      <c r="AH83" s="13"/>
      <c r="AI83" s="13"/>
      <c r="AJ83" s="13"/>
      <c r="AK83" s="13"/>
      <c r="AL83" s="13"/>
      <c r="AM83" s="13"/>
      <c r="AN83" s="13"/>
      <c r="AO83" s="13"/>
      <c r="AP83" s="13"/>
      <c r="AQ83" s="13"/>
      <c r="AR83" s="13"/>
      <c r="AS83" s="15"/>
      <c r="BE83"/>
    </row>
    <row r="84" spans="2:57">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BE84"/>
    </row>
    <row r="85" spans="2:57">
      <c r="C85" s="5"/>
      <c r="D85" s="5"/>
      <c r="E85" s="5"/>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BE85"/>
    </row>
    <row r="86" spans="2:57">
      <c r="BE86"/>
    </row>
    <row r="87" spans="2:57">
      <c r="BE87"/>
    </row>
    <row r="88" spans="2:57">
      <c r="C88" s="7"/>
      <c r="BE88"/>
    </row>
    <row r="89" spans="2:57">
      <c r="C89" s="7"/>
      <c r="BE89"/>
    </row>
    <row r="90" spans="2:57">
      <c r="C90" s="7"/>
      <c r="BE90"/>
    </row>
    <row r="91" spans="2:57">
      <c r="C91" s="7"/>
      <c r="BE91"/>
    </row>
    <row r="92" spans="2:57">
      <c r="BE92"/>
    </row>
    <row r="93" spans="2:57">
      <c r="BE93"/>
    </row>
    <row r="94" spans="2:57">
      <c r="BE94"/>
    </row>
    <row r="95" spans="2:57">
      <c r="BE95"/>
    </row>
    <row r="96" spans="2:57">
      <c r="BE96"/>
    </row>
  </sheetData>
  <sheetProtection selectLockedCells="1" autoFilter="0"/>
  <mergeCells count="416">
    <mergeCell ref="AQ12:AS13"/>
    <mergeCell ref="Y13:AB13"/>
    <mergeCell ref="AK13:AN13"/>
    <mergeCell ref="AJ4:AS4"/>
    <mergeCell ref="AJ5:AS5"/>
    <mergeCell ref="AJ6:AS6"/>
    <mergeCell ref="AJ7:AS7"/>
    <mergeCell ref="AF10:AI10"/>
    <mergeCell ref="AF11:AI11"/>
    <mergeCell ref="J4:Z5"/>
    <mergeCell ref="AA4:AE4"/>
    <mergeCell ref="AF4:AI4"/>
    <mergeCell ref="AF9:AI9"/>
    <mergeCell ref="AA5:AE5"/>
    <mergeCell ref="AF5:AI5"/>
    <mergeCell ref="J6:L7"/>
    <mergeCell ref="M6:P9"/>
    <mergeCell ref="Q6:AE9"/>
    <mergeCell ref="AF6:AI6"/>
    <mergeCell ref="AF7:AI7"/>
    <mergeCell ref="J8:J9"/>
    <mergeCell ref="K8:K9"/>
    <mergeCell ref="L8:L9"/>
    <mergeCell ref="AF8:AI8"/>
    <mergeCell ref="B12:C13"/>
    <mergeCell ref="D12:P13"/>
    <mergeCell ref="Q12:X13"/>
    <mergeCell ref="Y12:AB12"/>
    <mergeCell ref="AC12:AN12"/>
    <mergeCell ref="AO12:AP13"/>
    <mergeCell ref="AC13:AJ13"/>
    <mergeCell ref="AC14:AJ15"/>
    <mergeCell ref="B10:I11"/>
    <mergeCell ref="J10:P11"/>
    <mergeCell ref="Q10:T11"/>
    <mergeCell ref="U10:W11"/>
    <mergeCell ref="X10:Z11"/>
    <mergeCell ref="AA10:AB11"/>
    <mergeCell ref="AC10:AC11"/>
    <mergeCell ref="AD10:AE11"/>
    <mergeCell ref="AK16:AN17"/>
    <mergeCell ref="AO16:AP17"/>
    <mergeCell ref="AQ16:AQ17"/>
    <mergeCell ref="AR16:AR17"/>
    <mergeCell ref="AS16:AS17"/>
    <mergeCell ref="B16:C17"/>
    <mergeCell ref="AK14:AN15"/>
    <mergeCell ref="AO14:AP15"/>
    <mergeCell ref="AQ14:AQ15"/>
    <mergeCell ref="AR14:AR15"/>
    <mergeCell ref="AS14:AS15"/>
    <mergeCell ref="AC16:AJ17"/>
    <mergeCell ref="B14:C15"/>
    <mergeCell ref="AK20:AN21"/>
    <mergeCell ref="AO20:AP21"/>
    <mergeCell ref="AQ20:AQ21"/>
    <mergeCell ref="AR20:AR21"/>
    <mergeCell ref="AS20:AS21"/>
    <mergeCell ref="B20:C21"/>
    <mergeCell ref="AK18:AN19"/>
    <mergeCell ref="AO18:AP19"/>
    <mergeCell ref="AQ18:AQ19"/>
    <mergeCell ref="AR18:AR19"/>
    <mergeCell ref="AS18:AS19"/>
    <mergeCell ref="B18:C19"/>
    <mergeCell ref="AC18:AJ19"/>
    <mergeCell ref="AC20:AJ21"/>
    <mergeCell ref="AK22:AN23"/>
    <mergeCell ref="AO22:AP23"/>
    <mergeCell ref="AQ22:AQ23"/>
    <mergeCell ref="AR22:AR23"/>
    <mergeCell ref="AS22:AS23"/>
    <mergeCell ref="Y23:AB23"/>
    <mergeCell ref="B22:C23"/>
    <mergeCell ref="D22:P23"/>
    <mergeCell ref="Q22:X23"/>
    <mergeCell ref="Y22:AB22"/>
    <mergeCell ref="AC22:AJ23"/>
    <mergeCell ref="AK24:AN25"/>
    <mergeCell ref="AO24:AP25"/>
    <mergeCell ref="AQ24:AQ25"/>
    <mergeCell ref="AR24:AR25"/>
    <mergeCell ref="AS24:AS25"/>
    <mergeCell ref="Y25:AB25"/>
    <mergeCell ref="B24:C25"/>
    <mergeCell ref="D24:P25"/>
    <mergeCell ref="Q24:X25"/>
    <mergeCell ref="Y24:AB24"/>
    <mergeCell ref="AC24:AJ25"/>
    <mergeCell ref="AK26:AN27"/>
    <mergeCell ref="AO26:AP27"/>
    <mergeCell ref="AQ26:AQ27"/>
    <mergeCell ref="AR26:AR27"/>
    <mergeCell ref="AS26:AS27"/>
    <mergeCell ref="Y27:AB27"/>
    <mergeCell ref="B26:C27"/>
    <mergeCell ref="D26:P27"/>
    <mergeCell ref="Q26:X27"/>
    <mergeCell ref="Y26:AB26"/>
    <mergeCell ref="AC26:AJ27"/>
    <mergeCell ref="AK28:AN29"/>
    <mergeCell ref="AO28:AP29"/>
    <mergeCell ref="AQ28:AQ29"/>
    <mergeCell ref="AR28:AR29"/>
    <mergeCell ref="AS28:AS29"/>
    <mergeCell ref="Y29:AB29"/>
    <mergeCell ref="B28:C29"/>
    <mergeCell ref="D28:P29"/>
    <mergeCell ref="Q28:X29"/>
    <mergeCell ref="Y28:AB28"/>
    <mergeCell ref="AC28:AJ29"/>
    <mergeCell ref="AK30:AN31"/>
    <mergeCell ref="AO30:AP31"/>
    <mergeCell ref="AQ30:AQ31"/>
    <mergeCell ref="AR30:AR31"/>
    <mergeCell ref="AS30:AS31"/>
    <mergeCell ref="Y31:AB31"/>
    <mergeCell ref="B30:C31"/>
    <mergeCell ref="D30:P31"/>
    <mergeCell ref="Q30:X31"/>
    <mergeCell ref="Y30:AB30"/>
    <mergeCell ref="AC30:AJ31"/>
    <mergeCell ref="AK32:AN33"/>
    <mergeCell ref="AO32:AP33"/>
    <mergeCell ref="AQ32:AQ33"/>
    <mergeCell ref="AR32:AR33"/>
    <mergeCell ref="AS32:AS33"/>
    <mergeCell ref="Y33:AB33"/>
    <mergeCell ref="B32:C33"/>
    <mergeCell ref="D32:P33"/>
    <mergeCell ref="Q32:X33"/>
    <mergeCell ref="Y32:AB32"/>
    <mergeCell ref="AC32:AJ33"/>
    <mergeCell ref="AK34:AN35"/>
    <mergeCell ref="AO34:AP35"/>
    <mergeCell ref="AQ34:AQ35"/>
    <mergeCell ref="AR34:AR35"/>
    <mergeCell ref="AS34:AS35"/>
    <mergeCell ref="Y35:AB35"/>
    <mergeCell ref="B34:C35"/>
    <mergeCell ref="D34:P35"/>
    <mergeCell ref="Q34:X35"/>
    <mergeCell ref="Y34:AB34"/>
    <mergeCell ref="AC34:AJ35"/>
    <mergeCell ref="AK36:AN37"/>
    <mergeCell ref="AO36:AP37"/>
    <mergeCell ref="AQ36:AQ37"/>
    <mergeCell ref="AR36:AR37"/>
    <mergeCell ref="AS36:AS37"/>
    <mergeCell ref="Y37:AB37"/>
    <mergeCell ref="B36:C37"/>
    <mergeCell ref="D36:P37"/>
    <mergeCell ref="Q36:X37"/>
    <mergeCell ref="Y36:AB36"/>
    <mergeCell ref="AC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B70:E70"/>
    <mergeCell ref="F70:U70"/>
    <mergeCell ref="V70:X70"/>
    <mergeCell ref="Y70:AA70"/>
    <mergeCell ref="AB70:AS70"/>
    <mergeCell ref="B71:E71"/>
    <mergeCell ref="F71:U71"/>
    <mergeCell ref="V71:X71"/>
    <mergeCell ref="Y71:AA71"/>
    <mergeCell ref="AB71:AS71"/>
    <mergeCell ref="B72:E72"/>
    <mergeCell ref="F72:U72"/>
    <mergeCell ref="V72:X72"/>
    <mergeCell ref="Y72:AA72"/>
    <mergeCell ref="AB72:AS72"/>
    <mergeCell ref="B73:E73"/>
    <mergeCell ref="F73:U73"/>
    <mergeCell ref="V73:X73"/>
    <mergeCell ref="Y73:AA73"/>
    <mergeCell ref="AB73:AS73"/>
    <mergeCell ref="B76:E76"/>
    <mergeCell ref="F76:U76"/>
    <mergeCell ref="V76:X76"/>
    <mergeCell ref="Y76:AA76"/>
    <mergeCell ref="AB76:AS76"/>
    <mergeCell ref="B77:AS77"/>
    <mergeCell ref="B74:E74"/>
    <mergeCell ref="F74:U74"/>
    <mergeCell ref="V74:X74"/>
    <mergeCell ref="Y74:AA74"/>
    <mergeCell ref="AB74:AS74"/>
    <mergeCell ref="B75:E75"/>
    <mergeCell ref="F75:U75"/>
    <mergeCell ref="V75:X75"/>
    <mergeCell ref="Y75:AA75"/>
    <mergeCell ref="AB75:AS75"/>
    <mergeCell ref="B78:AS78"/>
    <mergeCell ref="C80:W80"/>
    <mergeCell ref="X80:AR80"/>
    <mergeCell ref="C81:I81"/>
    <mergeCell ref="J81:P81"/>
    <mergeCell ref="Q81:W81"/>
    <mergeCell ref="X81:AD81"/>
    <mergeCell ref="AE81:AK81"/>
    <mergeCell ref="AL81:AR81"/>
    <mergeCell ref="C82:I82"/>
    <mergeCell ref="J82:P82"/>
    <mergeCell ref="Q82:W82"/>
    <mergeCell ref="X82:AD82"/>
    <mergeCell ref="AE82:AK82"/>
    <mergeCell ref="AL82:AR82"/>
    <mergeCell ref="AJ8:AM11"/>
    <mergeCell ref="AN8:AS11"/>
    <mergeCell ref="Y21:AB21"/>
    <mergeCell ref="D20:P21"/>
    <mergeCell ref="Q20:X21"/>
    <mergeCell ref="Y20:AB20"/>
    <mergeCell ref="Y19:AB19"/>
    <mergeCell ref="D18:P19"/>
    <mergeCell ref="Q18:X19"/>
    <mergeCell ref="Y18:AB18"/>
    <mergeCell ref="D14:P15"/>
    <mergeCell ref="Q14:X15"/>
    <mergeCell ref="Y14:AB14"/>
    <mergeCell ref="D16:P17"/>
    <mergeCell ref="Q16:X17"/>
    <mergeCell ref="Y16:AB16"/>
    <mergeCell ref="Y17:AB17"/>
    <mergeCell ref="Y15:AB15"/>
  </mergeCells>
  <conditionalFormatting sqref="AF11">
    <cfRule type="expression" dxfId="1233" priority="7">
      <formula>$V11="y"</formula>
    </cfRule>
    <cfRule type="expression" dxfId="1232" priority="8">
      <formula>$T11="y"</formula>
    </cfRule>
  </conditionalFormatting>
  <conditionalFormatting sqref="AF7">
    <cfRule type="expression" dxfId="1231" priority="11">
      <formula>$V7="y"</formula>
    </cfRule>
    <cfRule type="expression" dxfId="1230" priority="12">
      <formula>$T7="y"</formula>
    </cfRule>
  </conditionalFormatting>
  <conditionalFormatting sqref="AF9">
    <cfRule type="expression" dxfId="1229" priority="9">
      <formula>$V9="y"</formula>
    </cfRule>
    <cfRule type="expression" dxfId="1228" priority="10">
      <formula>$T9="y"</formula>
    </cfRule>
  </conditionalFormatting>
  <conditionalFormatting sqref="Y14:AB21 Y38:AB69">
    <cfRule type="expression" dxfId="1227" priority="6">
      <formula>OR(ISNUMBER(SEARCH("Hold Point",Y14)),ISNUMBER(SEARCH("Witness Point",Y14)))</formula>
    </cfRule>
  </conditionalFormatting>
  <conditionalFormatting sqref="AK14:AN69">
    <cfRule type="expression" dxfId="1226" priority="5">
      <formula>OR(Y14="Check Item",Y14="Milestone")</formula>
    </cfRule>
  </conditionalFormatting>
  <conditionalFormatting sqref="Y22:AB27">
    <cfRule type="expression" dxfId="1225" priority="4">
      <formula>OR(ISNUMBER(SEARCH("Hold Point",Y22)),ISNUMBER(SEARCH("Witness Point",Y22)))</formula>
    </cfRule>
  </conditionalFormatting>
  <conditionalFormatting sqref="Y28:AB29 Y34:AB35">
    <cfRule type="expression" dxfId="1224" priority="3">
      <formula>OR(ISNUMBER(SEARCH("Hold Point",Y28)),ISNUMBER(SEARCH("Witness Point",Y28)))</formula>
    </cfRule>
  </conditionalFormatting>
  <conditionalFormatting sqref="Y30:AB33">
    <cfRule type="expression" dxfId="1223" priority="2">
      <formula>OR(ISNUMBER(SEARCH("Hold Point",Y30)),ISNUMBER(SEARCH("Witness Point",Y30)))</formula>
    </cfRule>
  </conditionalFormatting>
  <conditionalFormatting sqref="Y36:AB37">
    <cfRule type="expression" dxfId="1222" priority="1">
      <formula>OR(ISNUMBER(SEARCH("Hold Point",Y36)),ISNUMBER(SEARCH("Witness Point",Y36)))</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29">
    <pageSetUpPr fitToPage="1"/>
  </sheetPr>
  <dimension ref="A1:BR98"/>
  <sheetViews>
    <sheetView topLeftCell="B34" zoomScale="85" zoomScaleNormal="85" workbookViewId="0">
      <selection activeCell="Y53" sqref="Y53:AB53"/>
    </sheetView>
  </sheetViews>
  <sheetFormatPr defaultColWidth="9.140625" defaultRowHeight="15"/>
  <cols>
    <col min="1" max="1" width="0" hidden="1" customWidth="1"/>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Placement of Unbound Pavement</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Placement of Unbound Pavement</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633" t="s">
        <v>1939</v>
      </c>
      <c r="AK4" s="634"/>
      <c r="AL4" s="634"/>
      <c r="AM4" s="634"/>
      <c r="AN4" s="634"/>
      <c r="AO4" s="634"/>
      <c r="AP4" s="634"/>
      <c r="AQ4" s="634"/>
      <c r="AR4" s="634"/>
      <c r="AS4" s="635"/>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str">
        <f>'Lot Register'!$M$13</f>
        <v>CN22189</v>
      </c>
      <c r="AG5" s="460"/>
      <c r="AH5" s="460"/>
      <c r="AI5" s="461"/>
      <c r="AJ5" s="636" t="s">
        <v>1704</v>
      </c>
      <c r="AK5" s="637"/>
      <c r="AL5" s="637"/>
      <c r="AM5" s="637"/>
      <c r="AN5" s="637"/>
      <c r="AO5" s="637"/>
      <c r="AP5" s="637"/>
      <c r="AQ5" s="637"/>
      <c r="AR5" s="637"/>
      <c r="AS5" s="638"/>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636" t="s">
        <v>2095</v>
      </c>
      <c r="AK6" s="637"/>
      <c r="AL6" s="637"/>
      <c r="AM6" s="637"/>
      <c r="AN6" s="637"/>
      <c r="AO6" s="637"/>
      <c r="AP6" s="637"/>
      <c r="AQ6" s="637"/>
      <c r="AR6" s="637"/>
      <c r="AS6" s="638"/>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Register'!$J$2), "", 'Lot Register'!$J$2)</f>
        <v>45343</v>
      </c>
      <c r="AG7" s="469"/>
      <c r="AH7" s="469"/>
      <c r="AI7" s="470"/>
      <c r="AJ7" s="636" t="s">
        <v>2441</v>
      </c>
      <c r="AK7" s="637"/>
      <c r="AL7" s="637"/>
      <c r="AM7" s="637"/>
      <c r="AN7" s="637"/>
      <c r="AO7" s="637"/>
      <c r="AP7" s="637"/>
      <c r="AQ7" s="637"/>
      <c r="AR7" s="637"/>
      <c r="AS7" s="638"/>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v>5.01</v>
      </c>
      <c r="AK8" s="574"/>
      <c r="AL8" s="574"/>
      <c r="AM8" s="574"/>
      <c r="AN8" s="566" t="s">
        <v>1698</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Register'!$K$2), "", 'Lot Register'!$K$2)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f>IF(ISBLANK('Lot Register'!$I$2), "", 'Lot Register'!$I$2)</f>
        <v>0</v>
      </c>
      <c r="AE10" s="449"/>
      <c r="AF10" s="451" t="s">
        <v>30</v>
      </c>
      <c r="AG10" s="451"/>
      <c r="AH10" s="451"/>
      <c r="AI10" s="452"/>
      <c r="AJ10" s="573"/>
      <c r="AK10" s="574"/>
      <c r="AL10" s="574"/>
      <c r="AM10" s="574"/>
      <c r="AN10" s="566"/>
      <c r="AO10" s="566"/>
      <c r="AP10" s="566"/>
      <c r="AQ10" s="566"/>
      <c r="AR10" s="566"/>
      <c r="AS10" s="567"/>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Register'!$L$2), "", 'Lot Register'!$L$2)</f>
        <v>45343</v>
      </c>
      <c r="AG11" s="496"/>
      <c r="AH11" s="496"/>
      <c r="AI11" s="497"/>
      <c r="AJ11" s="575"/>
      <c r="AK11" s="576"/>
      <c r="AL11" s="576"/>
      <c r="AM11" s="576"/>
      <c r="AN11" s="381"/>
      <c r="AO11" s="381"/>
      <c r="AP11" s="381"/>
      <c r="AQ11" s="381"/>
      <c r="AR11" s="381"/>
      <c r="AS11" s="568"/>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c r="AH13" s="439"/>
      <c r="AI13" s="439"/>
      <c r="AJ13" s="439"/>
      <c r="AK13" s="439" t="s">
        <v>27</v>
      </c>
      <c r="AL13" s="439"/>
      <c r="AM13" s="439"/>
      <c r="AN13" s="439"/>
      <c r="AO13" s="571"/>
      <c r="AP13" s="571"/>
      <c r="AQ13" s="571"/>
      <c r="AR13" s="571"/>
      <c r="AS13" s="572"/>
      <c r="BE13"/>
    </row>
    <row r="14" spans="1:70" ht="22.5" hidden="1" customHeight="1">
      <c r="B14" s="553">
        <v>1</v>
      </c>
      <c r="C14" s="549"/>
      <c r="D14" s="507" t="s">
        <v>1377</v>
      </c>
      <c r="E14" s="508"/>
      <c r="F14" s="508"/>
      <c r="G14" s="508"/>
      <c r="H14" s="508"/>
      <c r="I14" s="508"/>
      <c r="J14" s="508"/>
      <c r="K14" s="508"/>
      <c r="L14" s="508"/>
      <c r="M14" s="508"/>
      <c r="N14" s="508"/>
      <c r="O14" s="508"/>
      <c r="P14" s="509"/>
      <c r="Q14" s="597" t="s">
        <v>91</v>
      </c>
      <c r="R14" s="598"/>
      <c r="S14" s="598"/>
      <c r="T14" s="598"/>
      <c r="U14" s="598"/>
      <c r="V14" s="598"/>
      <c r="W14" s="598"/>
      <c r="X14" s="599"/>
      <c r="Y14" s="507" t="s">
        <v>82</v>
      </c>
      <c r="Z14" s="508"/>
      <c r="AA14" s="508"/>
      <c r="AB14" s="509"/>
      <c r="AC14" s="507"/>
      <c r="AD14" s="508"/>
      <c r="AE14" s="508"/>
      <c r="AF14" s="509"/>
      <c r="AG14" s="507"/>
      <c r="AH14" s="508"/>
      <c r="AI14" s="508"/>
      <c r="AJ14" s="509"/>
      <c r="AK14" s="507"/>
      <c r="AL14" s="508"/>
      <c r="AM14" s="508"/>
      <c r="AN14" s="509"/>
      <c r="AO14" s="475"/>
      <c r="AP14" s="593"/>
      <c r="AQ14" s="594"/>
      <c r="AR14" s="595"/>
      <c r="AS14" s="596"/>
      <c r="BE14"/>
    </row>
    <row r="15" spans="1:70" ht="30" hidden="1" customHeight="1">
      <c r="B15" s="592"/>
      <c r="C15" s="532"/>
      <c r="D15" s="412"/>
      <c r="E15" s="413"/>
      <c r="F15" s="413"/>
      <c r="G15" s="413"/>
      <c r="H15" s="413"/>
      <c r="I15" s="413"/>
      <c r="J15" s="413"/>
      <c r="K15" s="413"/>
      <c r="L15" s="413"/>
      <c r="M15" s="413"/>
      <c r="N15" s="413"/>
      <c r="O15" s="413"/>
      <c r="P15" s="414"/>
      <c r="Q15" s="600"/>
      <c r="R15" s="601"/>
      <c r="S15" s="601"/>
      <c r="T15" s="601"/>
      <c r="U15" s="601"/>
      <c r="V15" s="601"/>
      <c r="W15" s="601"/>
      <c r="X15" s="602"/>
      <c r="Y15" s="412" t="s">
        <v>1378</v>
      </c>
      <c r="Z15" s="413"/>
      <c r="AA15" s="413"/>
      <c r="AB15" s="414"/>
      <c r="AC15" s="412"/>
      <c r="AD15" s="413"/>
      <c r="AE15" s="413"/>
      <c r="AF15" s="414"/>
      <c r="AG15" s="412"/>
      <c r="AH15" s="413"/>
      <c r="AI15" s="413"/>
      <c r="AJ15" s="414"/>
      <c r="AK15" s="412"/>
      <c r="AL15" s="413"/>
      <c r="AM15" s="413"/>
      <c r="AN15" s="414"/>
      <c r="AO15" s="545"/>
      <c r="AP15" s="556"/>
      <c r="AQ15" s="587"/>
      <c r="AR15" s="589"/>
      <c r="AS15" s="591"/>
      <c r="BE15"/>
    </row>
    <row r="16" spans="1:70" ht="22.5" hidden="1" customHeight="1">
      <c r="B16" s="592">
        <v>2</v>
      </c>
      <c r="C16" s="532"/>
      <c r="D16" s="406" t="s">
        <v>1379</v>
      </c>
      <c r="E16" s="407"/>
      <c r="F16" s="407"/>
      <c r="G16" s="407"/>
      <c r="H16" s="407"/>
      <c r="I16" s="407"/>
      <c r="J16" s="407"/>
      <c r="K16" s="407"/>
      <c r="L16" s="407"/>
      <c r="M16" s="407"/>
      <c r="N16" s="407"/>
      <c r="O16" s="407"/>
      <c r="P16" s="408"/>
      <c r="Q16" s="603"/>
      <c r="R16" s="604"/>
      <c r="S16" s="604"/>
      <c r="T16" s="604"/>
      <c r="U16" s="604"/>
      <c r="V16" s="604"/>
      <c r="W16" s="604"/>
      <c r="X16" s="605"/>
      <c r="Y16" s="406" t="s">
        <v>81</v>
      </c>
      <c r="Z16" s="407"/>
      <c r="AA16" s="407"/>
      <c r="AB16" s="408"/>
      <c r="AC16" s="406"/>
      <c r="AD16" s="407"/>
      <c r="AE16" s="407"/>
      <c r="AF16" s="408"/>
      <c r="AG16" s="406"/>
      <c r="AH16" s="407"/>
      <c r="AI16" s="407"/>
      <c r="AJ16" s="408"/>
      <c r="AK16" s="406"/>
      <c r="AL16" s="407"/>
      <c r="AM16" s="407"/>
      <c r="AN16" s="408"/>
      <c r="AO16" s="542"/>
      <c r="AP16" s="554"/>
      <c r="AQ16" s="586"/>
      <c r="AR16" s="588"/>
      <c r="AS16" s="590"/>
      <c r="BE16"/>
    </row>
    <row r="17" spans="2:57" ht="28.5" hidden="1" customHeight="1">
      <c r="B17" s="592"/>
      <c r="C17" s="532"/>
      <c r="D17" s="412"/>
      <c r="E17" s="413"/>
      <c r="F17" s="413"/>
      <c r="G17" s="413"/>
      <c r="H17" s="413"/>
      <c r="I17" s="413"/>
      <c r="J17" s="413"/>
      <c r="K17" s="413"/>
      <c r="L17" s="413"/>
      <c r="M17" s="413"/>
      <c r="N17" s="413"/>
      <c r="O17" s="413"/>
      <c r="P17" s="414"/>
      <c r="Q17" s="600"/>
      <c r="R17" s="601"/>
      <c r="S17" s="601"/>
      <c r="T17" s="601"/>
      <c r="U17" s="601"/>
      <c r="V17" s="601"/>
      <c r="W17" s="601"/>
      <c r="X17" s="602"/>
      <c r="Y17" s="412" t="s">
        <v>1380</v>
      </c>
      <c r="Z17" s="413"/>
      <c r="AA17" s="413"/>
      <c r="AB17" s="414"/>
      <c r="AC17" s="412"/>
      <c r="AD17" s="413"/>
      <c r="AE17" s="413"/>
      <c r="AF17" s="414"/>
      <c r="AG17" s="412"/>
      <c r="AH17" s="413"/>
      <c r="AI17" s="413"/>
      <c r="AJ17" s="414"/>
      <c r="AK17" s="412"/>
      <c r="AL17" s="413"/>
      <c r="AM17" s="413"/>
      <c r="AN17" s="414"/>
      <c r="AO17" s="545"/>
      <c r="AP17" s="556"/>
      <c r="AQ17" s="587"/>
      <c r="AR17" s="589"/>
      <c r="AS17" s="591"/>
      <c r="BE17"/>
    </row>
    <row r="18" spans="2:57" ht="22.5" hidden="1" customHeight="1">
      <c r="B18" s="592">
        <v>3</v>
      </c>
      <c r="C18" s="532"/>
      <c r="D18" s="406" t="s">
        <v>1381</v>
      </c>
      <c r="E18" s="407"/>
      <c r="F18" s="407"/>
      <c r="G18" s="407"/>
      <c r="H18" s="407"/>
      <c r="I18" s="407"/>
      <c r="J18" s="407"/>
      <c r="K18" s="407"/>
      <c r="L18" s="407"/>
      <c r="M18" s="407"/>
      <c r="N18" s="407"/>
      <c r="O18" s="407"/>
      <c r="P18" s="408"/>
      <c r="Q18" s="603"/>
      <c r="R18" s="604"/>
      <c r="S18" s="604"/>
      <c r="T18" s="604"/>
      <c r="U18" s="604"/>
      <c r="V18" s="604"/>
      <c r="W18" s="604"/>
      <c r="X18" s="605"/>
      <c r="Y18" s="406" t="s">
        <v>81</v>
      </c>
      <c r="Z18" s="407"/>
      <c r="AA18" s="407"/>
      <c r="AB18" s="408"/>
      <c r="AC18" s="406"/>
      <c r="AD18" s="407"/>
      <c r="AE18" s="407"/>
      <c r="AF18" s="408"/>
      <c r="AG18" s="406"/>
      <c r="AH18" s="407"/>
      <c r="AI18" s="407"/>
      <c r="AJ18" s="408"/>
      <c r="AK18" s="406"/>
      <c r="AL18" s="407"/>
      <c r="AM18" s="407"/>
      <c r="AN18" s="408"/>
      <c r="AO18" s="542"/>
      <c r="AP18" s="554"/>
      <c r="AQ18" s="586"/>
      <c r="AR18" s="588"/>
      <c r="AS18" s="590"/>
      <c r="BE18"/>
    </row>
    <row r="19" spans="2:57" ht="38.25" hidden="1" customHeight="1">
      <c r="B19" s="592"/>
      <c r="C19" s="532"/>
      <c r="D19" s="412"/>
      <c r="E19" s="413"/>
      <c r="F19" s="413"/>
      <c r="G19" s="413"/>
      <c r="H19" s="413"/>
      <c r="I19" s="413"/>
      <c r="J19" s="413"/>
      <c r="K19" s="413"/>
      <c r="L19" s="413"/>
      <c r="M19" s="413"/>
      <c r="N19" s="413"/>
      <c r="O19" s="413"/>
      <c r="P19" s="414"/>
      <c r="Q19" s="600"/>
      <c r="R19" s="601"/>
      <c r="S19" s="601"/>
      <c r="T19" s="601"/>
      <c r="U19" s="601"/>
      <c r="V19" s="601"/>
      <c r="W19" s="601"/>
      <c r="X19" s="602"/>
      <c r="Y19" s="412" t="s">
        <v>1382</v>
      </c>
      <c r="Z19" s="413"/>
      <c r="AA19" s="413"/>
      <c r="AB19" s="414"/>
      <c r="AC19" s="412"/>
      <c r="AD19" s="413"/>
      <c r="AE19" s="413"/>
      <c r="AF19" s="414"/>
      <c r="AG19" s="412"/>
      <c r="AH19" s="413"/>
      <c r="AI19" s="413"/>
      <c r="AJ19" s="414"/>
      <c r="AK19" s="412"/>
      <c r="AL19" s="413"/>
      <c r="AM19" s="413"/>
      <c r="AN19" s="414"/>
      <c r="AO19" s="545"/>
      <c r="AP19" s="556"/>
      <c r="AQ19" s="587"/>
      <c r="AR19" s="589"/>
      <c r="AS19" s="591"/>
      <c r="BE19"/>
    </row>
    <row r="20" spans="2:57" ht="22.5" hidden="1" customHeight="1">
      <c r="B20" s="592">
        <v>4</v>
      </c>
      <c r="C20" s="532"/>
      <c r="D20" s="409" t="s">
        <v>337</v>
      </c>
      <c r="E20" s="410"/>
      <c r="F20" s="410"/>
      <c r="G20" s="410"/>
      <c r="H20" s="410"/>
      <c r="I20" s="410"/>
      <c r="J20" s="410"/>
      <c r="K20" s="410"/>
      <c r="L20" s="410"/>
      <c r="M20" s="410"/>
      <c r="N20" s="410"/>
      <c r="O20" s="410"/>
      <c r="P20" s="411"/>
      <c r="Q20" s="603" t="s">
        <v>91</v>
      </c>
      <c r="R20" s="604"/>
      <c r="S20" s="604"/>
      <c r="T20" s="604"/>
      <c r="U20" s="604"/>
      <c r="V20" s="604"/>
      <c r="W20" s="604"/>
      <c r="X20" s="605"/>
      <c r="Y20" s="409" t="s">
        <v>81</v>
      </c>
      <c r="Z20" s="410"/>
      <c r="AA20" s="410"/>
      <c r="AB20" s="411"/>
      <c r="AC20" s="406"/>
      <c r="AD20" s="407"/>
      <c r="AE20" s="407"/>
      <c r="AF20" s="408"/>
      <c r="AG20" s="406"/>
      <c r="AH20" s="407"/>
      <c r="AI20" s="407"/>
      <c r="AJ20" s="408"/>
      <c r="AK20" s="406"/>
      <c r="AL20" s="407"/>
      <c r="AM20" s="407"/>
      <c r="AN20" s="408"/>
      <c r="AO20" s="542"/>
      <c r="AP20" s="554"/>
      <c r="AQ20" s="586"/>
      <c r="AR20" s="588"/>
      <c r="AS20" s="590"/>
      <c r="BE20"/>
    </row>
    <row r="21" spans="2:57" ht="51" hidden="1" customHeight="1">
      <c r="B21" s="592"/>
      <c r="C21" s="532"/>
      <c r="D21" s="412"/>
      <c r="E21" s="413"/>
      <c r="F21" s="413"/>
      <c r="G21" s="413"/>
      <c r="H21" s="413"/>
      <c r="I21" s="413"/>
      <c r="J21" s="413"/>
      <c r="K21" s="413"/>
      <c r="L21" s="413"/>
      <c r="M21" s="413"/>
      <c r="N21" s="413"/>
      <c r="O21" s="413"/>
      <c r="P21" s="414"/>
      <c r="Q21" s="600"/>
      <c r="R21" s="601"/>
      <c r="S21" s="601"/>
      <c r="T21" s="601"/>
      <c r="U21" s="601"/>
      <c r="V21" s="601"/>
      <c r="W21" s="601"/>
      <c r="X21" s="602"/>
      <c r="Y21" s="412" t="s">
        <v>336</v>
      </c>
      <c r="Z21" s="413"/>
      <c r="AA21" s="413"/>
      <c r="AB21" s="414"/>
      <c r="AC21" s="412"/>
      <c r="AD21" s="413"/>
      <c r="AE21" s="413"/>
      <c r="AF21" s="414"/>
      <c r="AG21" s="412"/>
      <c r="AH21" s="413"/>
      <c r="AI21" s="413"/>
      <c r="AJ21" s="414"/>
      <c r="AK21" s="412"/>
      <c r="AL21" s="413"/>
      <c r="AM21" s="413"/>
      <c r="AN21" s="414"/>
      <c r="AO21" s="545"/>
      <c r="AP21" s="556"/>
      <c r="AQ21" s="587"/>
      <c r="AR21" s="589"/>
      <c r="AS21" s="591"/>
      <c r="BE21"/>
    </row>
    <row r="22" spans="2:57" ht="22.5" hidden="1" customHeight="1">
      <c r="B22" s="592">
        <v>5</v>
      </c>
      <c r="C22" s="532"/>
      <c r="D22" s="406" t="s">
        <v>338</v>
      </c>
      <c r="E22" s="407"/>
      <c r="F22" s="407"/>
      <c r="G22" s="407"/>
      <c r="H22" s="407"/>
      <c r="I22" s="407"/>
      <c r="J22" s="407"/>
      <c r="K22" s="407"/>
      <c r="L22" s="407"/>
      <c r="M22" s="407"/>
      <c r="N22" s="407"/>
      <c r="O22" s="407"/>
      <c r="P22" s="408"/>
      <c r="Q22" s="603" t="s">
        <v>91</v>
      </c>
      <c r="R22" s="604"/>
      <c r="S22" s="604"/>
      <c r="T22" s="604"/>
      <c r="U22" s="604"/>
      <c r="V22" s="604"/>
      <c r="W22" s="604"/>
      <c r="X22" s="605"/>
      <c r="Y22" s="406" t="s">
        <v>83</v>
      </c>
      <c r="Z22" s="407"/>
      <c r="AA22" s="407"/>
      <c r="AB22" s="408"/>
      <c r="AC22" s="409"/>
      <c r="AD22" s="410"/>
      <c r="AE22" s="410"/>
      <c r="AF22" s="411"/>
      <c r="AG22" s="406"/>
      <c r="AH22" s="407"/>
      <c r="AI22" s="407"/>
      <c r="AJ22" s="408"/>
      <c r="AK22" s="406"/>
      <c r="AL22" s="407"/>
      <c r="AM22" s="407"/>
      <c r="AN22" s="408"/>
      <c r="AO22" s="542"/>
      <c r="AP22" s="554"/>
      <c r="AQ22" s="586"/>
      <c r="AR22" s="588"/>
      <c r="AS22" s="590"/>
      <c r="BE22"/>
    </row>
    <row r="23" spans="2:57" ht="30.75" hidden="1" customHeight="1">
      <c r="B23" s="592"/>
      <c r="C23" s="532"/>
      <c r="D23" s="412"/>
      <c r="E23" s="413"/>
      <c r="F23" s="413"/>
      <c r="G23" s="413"/>
      <c r="H23" s="413"/>
      <c r="I23" s="413"/>
      <c r="J23" s="413"/>
      <c r="K23" s="413"/>
      <c r="L23" s="413"/>
      <c r="M23" s="413"/>
      <c r="N23" s="413"/>
      <c r="O23" s="413"/>
      <c r="P23" s="414"/>
      <c r="Q23" s="600"/>
      <c r="R23" s="601"/>
      <c r="S23" s="601"/>
      <c r="T23" s="601"/>
      <c r="U23" s="601"/>
      <c r="V23" s="601"/>
      <c r="W23" s="601"/>
      <c r="X23" s="602"/>
      <c r="Y23" s="412" t="s">
        <v>336</v>
      </c>
      <c r="Z23" s="413"/>
      <c r="AA23" s="413"/>
      <c r="AB23" s="414"/>
      <c r="AC23" s="412"/>
      <c r="AD23" s="413"/>
      <c r="AE23" s="413"/>
      <c r="AF23" s="414"/>
      <c r="AG23" s="412"/>
      <c r="AH23" s="413"/>
      <c r="AI23" s="413"/>
      <c r="AJ23" s="414"/>
      <c r="AK23" s="412"/>
      <c r="AL23" s="413"/>
      <c r="AM23" s="413"/>
      <c r="AN23" s="414"/>
      <c r="AO23" s="545"/>
      <c r="AP23" s="556"/>
      <c r="AQ23" s="587"/>
      <c r="AR23" s="589"/>
      <c r="AS23" s="591"/>
      <c r="BE23"/>
    </row>
    <row r="24" spans="2:57" ht="22.5" hidden="1" customHeight="1">
      <c r="B24" s="592">
        <v>6</v>
      </c>
      <c r="C24" s="532"/>
      <c r="D24" s="406" t="s">
        <v>1383</v>
      </c>
      <c r="E24" s="407"/>
      <c r="F24" s="407"/>
      <c r="G24" s="407"/>
      <c r="H24" s="407"/>
      <c r="I24" s="407"/>
      <c r="J24" s="407"/>
      <c r="K24" s="407"/>
      <c r="L24" s="407"/>
      <c r="M24" s="407"/>
      <c r="N24" s="407"/>
      <c r="O24" s="407"/>
      <c r="P24" s="408"/>
      <c r="Q24" s="603"/>
      <c r="R24" s="604"/>
      <c r="S24" s="604"/>
      <c r="T24" s="604"/>
      <c r="U24" s="604"/>
      <c r="V24" s="604"/>
      <c r="W24" s="604"/>
      <c r="X24" s="605"/>
      <c r="Y24" s="406" t="s">
        <v>1385</v>
      </c>
      <c r="Z24" s="407"/>
      <c r="AA24" s="407"/>
      <c r="AB24" s="408"/>
      <c r="AC24" s="406"/>
      <c r="AD24" s="407"/>
      <c r="AE24" s="407"/>
      <c r="AF24" s="408"/>
      <c r="AG24" s="406"/>
      <c r="AH24" s="407"/>
      <c r="AI24" s="407"/>
      <c r="AJ24" s="408"/>
      <c r="AK24" s="406"/>
      <c r="AL24" s="407"/>
      <c r="AM24" s="407"/>
      <c r="AN24" s="408"/>
      <c r="AO24" s="542"/>
      <c r="AP24" s="554"/>
      <c r="AQ24" s="586"/>
      <c r="AR24" s="588"/>
      <c r="AS24" s="590"/>
      <c r="BE24"/>
    </row>
    <row r="25" spans="2:57" ht="55.5" hidden="1" customHeight="1">
      <c r="B25" s="592"/>
      <c r="C25" s="532"/>
      <c r="D25" s="412"/>
      <c r="E25" s="413"/>
      <c r="F25" s="413"/>
      <c r="G25" s="413"/>
      <c r="H25" s="413"/>
      <c r="I25" s="413"/>
      <c r="J25" s="413"/>
      <c r="K25" s="413"/>
      <c r="L25" s="413"/>
      <c r="M25" s="413"/>
      <c r="N25" s="413"/>
      <c r="O25" s="413"/>
      <c r="P25" s="414"/>
      <c r="Q25" s="600"/>
      <c r="R25" s="601"/>
      <c r="S25" s="601"/>
      <c r="T25" s="601"/>
      <c r="U25" s="601"/>
      <c r="V25" s="601"/>
      <c r="W25" s="601"/>
      <c r="X25" s="602"/>
      <c r="Y25" s="412" t="s">
        <v>1384</v>
      </c>
      <c r="Z25" s="413"/>
      <c r="AA25" s="413"/>
      <c r="AB25" s="414"/>
      <c r="AC25" s="412"/>
      <c r="AD25" s="413"/>
      <c r="AE25" s="413"/>
      <c r="AF25" s="414"/>
      <c r="AG25" s="412"/>
      <c r="AH25" s="413"/>
      <c r="AI25" s="413"/>
      <c r="AJ25" s="414"/>
      <c r="AK25" s="412"/>
      <c r="AL25" s="413"/>
      <c r="AM25" s="413"/>
      <c r="AN25" s="414"/>
      <c r="AO25" s="545"/>
      <c r="AP25" s="556"/>
      <c r="AQ25" s="587"/>
      <c r="AR25" s="589"/>
      <c r="AS25" s="591"/>
      <c r="BE25"/>
    </row>
    <row r="26" spans="2:57" ht="22.5" hidden="1" customHeight="1">
      <c r="B26" s="592">
        <v>7</v>
      </c>
      <c r="C26" s="532"/>
      <c r="D26" s="406" t="s">
        <v>339</v>
      </c>
      <c r="E26" s="407"/>
      <c r="F26" s="407"/>
      <c r="G26" s="407"/>
      <c r="H26" s="407"/>
      <c r="I26" s="407"/>
      <c r="J26" s="407"/>
      <c r="K26" s="407"/>
      <c r="L26" s="407"/>
      <c r="M26" s="407"/>
      <c r="N26" s="407"/>
      <c r="O26" s="407"/>
      <c r="P26" s="408"/>
      <c r="Q26" s="603" t="s">
        <v>91</v>
      </c>
      <c r="R26" s="604"/>
      <c r="S26" s="604"/>
      <c r="T26" s="604"/>
      <c r="U26" s="604"/>
      <c r="V26" s="604"/>
      <c r="W26" s="604"/>
      <c r="X26" s="605"/>
      <c r="Y26" s="406" t="s">
        <v>1385</v>
      </c>
      <c r="Z26" s="407"/>
      <c r="AA26" s="407"/>
      <c r="AB26" s="408"/>
      <c r="AC26" s="406" t="s">
        <v>283</v>
      </c>
      <c r="AD26" s="407"/>
      <c r="AE26" s="407"/>
      <c r="AF26" s="408"/>
      <c r="AG26" s="406"/>
      <c r="AH26" s="407"/>
      <c r="AI26" s="407"/>
      <c r="AJ26" s="408"/>
      <c r="AK26" s="406"/>
      <c r="AL26" s="407"/>
      <c r="AM26" s="407"/>
      <c r="AN26" s="408"/>
      <c r="AO26" s="542"/>
      <c r="AP26" s="554"/>
      <c r="AQ26" s="586"/>
      <c r="AR26" s="588"/>
      <c r="AS26" s="590"/>
      <c r="BE26"/>
    </row>
    <row r="27" spans="2:57" ht="46.5" hidden="1" customHeight="1">
      <c r="B27" s="592"/>
      <c r="C27" s="532"/>
      <c r="D27" s="412"/>
      <c r="E27" s="413"/>
      <c r="F27" s="413"/>
      <c r="G27" s="413"/>
      <c r="H27" s="413"/>
      <c r="I27" s="413"/>
      <c r="J27" s="413"/>
      <c r="K27" s="413"/>
      <c r="L27" s="413"/>
      <c r="M27" s="413"/>
      <c r="N27" s="413"/>
      <c r="O27" s="413"/>
      <c r="P27" s="414"/>
      <c r="Q27" s="600"/>
      <c r="R27" s="601"/>
      <c r="S27" s="601"/>
      <c r="T27" s="601"/>
      <c r="U27" s="601"/>
      <c r="V27" s="601"/>
      <c r="W27" s="601"/>
      <c r="X27" s="602"/>
      <c r="Y27" s="412" t="s">
        <v>340</v>
      </c>
      <c r="Z27" s="413"/>
      <c r="AA27" s="413"/>
      <c r="AB27" s="414"/>
      <c r="AC27" s="412"/>
      <c r="AD27" s="413"/>
      <c r="AE27" s="413"/>
      <c r="AF27" s="414"/>
      <c r="AG27" s="412"/>
      <c r="AH27" s="413"/>
      <c r="AI27" s="413"/>
      <c r="AJ27" s="414"/>
      <c r="AK27" s="412"/>
      <c r="AL27" s="413"/>
      <c r="AM27" s="413"/>
      <c r="AN27" s="414"/>
      <c r="AO27" s="545"/>
      <c r="AP27" s="556"/>
      <c r="AQ27" s="587"/>
      <c r="AR27" s="589"/>
      <c r="AS27" s="591"/>
      <c r="BE27"/>
    </row>
    <row r="28" spans="2:57" ht="22.5" hidden="1" customHeight="1">
      <c r="B28" s="592">
        <v>8</v>
      </c>
      <c r="C28" s="532"/>
      <c r="D28" s="406" t="s">
        <v>342</v>
      </c>
      <c r="E28" s="407"/>
      <c r="F28" s="407"/>
      <c r="G28" s="407"/>
      <c r="H28" s="407"/>
      <c r="I28" s="407"/>
      <c r="J28" s="407"/>
      <c r="K28" s="407"/>
      <c r="L28" s="407"/>
      <c r="M28" s="407"/>
      <c r="N28" s="407"/>
      <c r="O28" s="407"/>
      <c r="P28" s="408"/>
      <c r="Q28" s="603" t="s">
        <v>91</v>
      </c>
      <c r="R28" s="604"/>
      <c r="S28" s="604"/>
      <c r="T28" s="604"/>
      <c r="U28" s="604"/>
      <c r="V28" s="604"/>
      <c r="W28" s="604"/>
      <c r="X28" s="605"/>
      <c r="Y28" s="406" t="s">
        <v>24</v>
      </c>
      <c r="Z28" s="407"/>
      <c r="AA28" s="407"/>
      <c r="AB28" s="408"/>
      <c r="AC28" s="406" t="s">
        <v>283</v>
      </c>
      <c r="AD28" s="407"/>
      <c r="AE28" s="407"/>
      <c r="AF28" s="408"/>
      <c r="AG28" s="406"/>
      <c r="AH28" s="407"/>
      <c r="AI28" s="407"/>
      <c r="AJ28" s="408"/>
      <c r="AK28" s="406"/>
      <c r="AL28" s="407"/>
      <c r="AM28" s="407"/>
      <c r="AN28" s="408"/>
      <c r="AO28" s="542"/>
      <c r="AP28" s="554"/>
      <c r="AQ28" s="586"/>
      <c r="AR28" s="588"/>
      <c r="AS28" s="590"/>
      <c r="BE28"/>
    </row>
    <row r="29" spans="2:57" ht="40.5" hidden="1" customHeight="1">
      <c r="B29" s="592"/>
      <c r="C29" s="532"/>
      <c r="D29" s="412"/>
      <c r="E29" s="413"/>
      <c r="F29" s="413"/>
      <c r="G29" s="413"/>
      <c r="H29" s="413"/>
      <c r="I29" s="413"/>
      <c r="J29" s="413"/>
      <c r="K29" s="413"/>
      <c r="L29" s="413"/>
      <c r="M29" s="413"/>
      <c r="N29" s="413"/>
      <c r="O29" s="413"/>
      <c r="P29" s="414"/>
      <c r="Q29" s="600"/>
      <c r="R29" s="601"/>
      <c r="S29" s="601"/>
      <c r="T29" s="601"/>
      <c r="U29" s="601"/>
      <c r="V29" s="601"/>
      <c r="W29" s="601"/>
      <c r="X29" s="602"/>
      <c r="Y29" s="412" t="s">
        <v>343</v>
      </c>
      <c r="Z29" s="413"/>
      <c r="AA29" s="413"/>
      <c r="AB29" s="414"/>
      <c r="AC29" s="412"/>
      <c r="AD29" s="413"/>
      <c r="AE29" s="413"/>
      <c r="AF29" s="414"/>
      <c r="AG29" s="412"/>
      <c r="AH29" s="413"/>
      <c r="AI29" s="413"/>
      <c r="AJ29" s="414"/>
      <c r="AK29" s="412"/>
      <c r="AL29" s="413"/>
      <c r="AM29" s="413"/>
      <c r="AN29" s="414"/>
      <c r="AO29" s="545"/>
      <c r="AP29" s="556"/>
      <c r="AQ29" s="587"/>
      <c r="AR29" s="589"/>
      <c r="AS29" s="591"/>
      <c r="BE29"/>
    </row>
    <row r="30" spans="2:57" ht="22.5" hidden="1" customHeight="1">
      <c r="B30" s="592">
        <v>9</v>
      </c>
      <c r="C30" s="532"/>
      <c r="D30" s="406" t="s">
        <v>344</v>
      </c>
      <c r="E30" s="407"/>
      <c r="F30" s="407"/>
      <c r="G30" s="407"/>
      <c r="H30" s="407"/>
      <c r="I30" s="407"/>
      <c r="J30" s="407"/>
      <c r="K30" s="407"/>
      <c r="L30" s="407"/>
      <c r="M30" s="407"/>
      <c r="N30" s="407"/>
      <c r="O30" s="407"/>
      <c r="P30" s="408"/>
      <c r="Q30" s="603" t="s">
        <v>91</v>
      </c>
      <c r="R30" s="604"/>
      <c r="S30" s="604"/>
      <c r="T30" s="604"/>
      <c r="U30" s="604"/>
      <c r="V30" s="604"/>
      <c r="W30" s="604"/>
      <c r="X30" s="605"/>
      <c r="Y30" s="406" t="s">
        <v>24</v>
      </c>
      <c r="Z30" s="407"/>
      <c r="AA30" s="407"/>
      <c r="AB30" s="408"/>
      <c r="AC30" s="406" t="s">
        <v>283</v>
      </c>
      <c r="AD30" s="407"/>
      <c r="AE30" s="407"/>
      <c r="AF30" s="408"/>
      <c r="AG30" s="406"/>
      <c r="AH30" s="407"/>
      <c r="AI30" s="407"/>
      <c r="AJ30" s="408"/>
      <c r="AK30" s="406"/>
      <c r="AL30" s="407"/>
      <c r="AM30" s="407"/>
      <c r="AN30" s="408"/>
      <c r="AO30" s="542"/>
      <c r="AP30" s="554"/>
      <c r="AQ30" s="586"/>
      <c r="AR30" s="588"/>
      <c r="AS30" s="590"/>
      <c r="BE30"/>
    </row>
    <row r="31" spans="2:57" ht="37.5" hidden="1" customHeight="1">
      <c r="B31" s="592"/>
      <c r="C31" s="532"/>
      <c r="D31" s="412"/>
      <c r="E31" s="413"/>
      <c r="F31" s="413"/>
      <c r="G31" s="413"/>
      <c r="H31" s="413"/>
      <c r="I31" s="413"/>
      <c r="J31" s="413"/>
      <c r="K31" s="413"/>
      <c r="L31" s="413"/>
      <c r="M31" s="413"/>
      <c r="N31" s="413"/>
      <c r="O31" s="413"/>
      <c r="P31" s="414"/>
      <c r="Q31" s="600"/>
      <c r="R31" s="601"/>
      <c r="S31" s="601"/>
      <c r="T31" s="601"/>
      <c r="U31" s="601"/>
      <c r="V31" s="601"/>
      <c r="W31" s="601"/>
      <c r="X31" s="602"/>
      <c r="Y31" s="412" t="s">
        <v>343</v>
      </c>
      <c r="Z31" s="413"/>
      <c r="AA31" s="413"/>
      <c r="AB31" s="414"/>
      <c r="AC31" s="412"/>
      <c r="AD31" s="413"/>
      <c r="AE31" s="413"/>
      <c r="AF31" s="414"/>
      <c r="AG31" s="412"/>
      <c r="AH31" s="413"/>
      <c r="AI31" s="413"/>
      <c r="AJ31" s="414"/>
      <c r="AK31" s="412"/>
      <c r="AL31" s="413"/>
      <c r="AM31" s="413"/>
      <c r="AN31" s="414"/>
      <c r="AO31" s="545"/>
      <c r="AP31" s="556"/>
      <c r="AQ31" s="587"/>
      <c r="AR31" s="589"/>
      <c r="AS31" s="591"/>
      <c r="BE31"/>
    </row>
    <row r="32" spans="2:57" ht="22.5" customHeight="1">
      <c r="B32" s="592">
        <v>10</v>
      </c>
      <c r="C32" s="532"/>
      <c r="D32" s="406" t="s">
        <v>345</v>
      </c>
      <c r="E32" s="407"/>
      <c r="F32" s="407"/>
      <c r="G32" s="407"/>
      <c r="H32" s="407"/>
      <c r="I32" s="407"/>
      <c r="J32" s="407"/>
      <c r="K32" s="407"/>
      <c r="L32" s="407"/>
      <c r="M32" s="407"/>
      <c r="N32" s="407"/>
      <c r="O32" s="407"/>
      <c r="P32" s="408"/>
      <c r="Q32" s="603" t="s">
        <v>91</v>
      </c>
      <c r="R32" s="604"/>
      <c r="S32" s="604"/>
      <c r="T32" s="604"/>
      <c r="U32" s="604"/>
      <c r="V32" s="604"/>
      <c r="W32" s="604"/>
      <c r="X32" s="605"/>
      <c r="Y32" s="406" t="s">
        <v>156</v>
      </c>
      <c r="Z32" s="407"/>
      <c r="AA32" s="407"/>
      <c r="AB32" s="408"/>
      <c r="AC32" s="406"/>
      <c r="AD32" s="407"/>
      <c r="AE32" s="407"/>
      <c r="AF32" s="407"/>
      <c r="AG32" s="407"/>
      <c r="AH32" s="407"/>
      <c r="AI32" s="407"/>
      <c r="AJ32" s="408"/>
      <c r="AK32" s="406"/>
      <c r="AL32" s="407"/>
      <c r="AM32" s="407"/>
      <c r="AN32" s="408"/>
      <c r="AO32" s="542"/>
      <c r="AP32" s="554"/>
      <c r="AQ32" s="586"/>
      <c r="AR32" s="588"/>
      <c r="AS32" s="590"/>
      <c r="BE32"/>
    </row>
    <row r="33" spans="2:57" ht="31.5" customHeight="1">
      <c r="B33" s="592"/>
      <c r="C33" s="532"/>
      <c r="D33" s="412"/>
      <c r="E33" s="413"/>
      <c r="F33" s="413"/>
      <c r="G33" s="413"/>
      <c r="H33" s="413"/>
      <c r="I33" s="413"/>
      <c r="J33" s="413"/>
      <c r="K33" s="413"/>
      <c r="L33" s="413"/>
      <c r="M33" s="413"/>
      <c r="N33" s="413"/>
      <c r="O33" s="413"/>
      <c r="P33" s="414"/>
      <c r="Q33" s="600"/>
      <c r="R33" s="601"/>
      <c r="S33" s="601"/>
      <c r="T33" s="601"/>
      <c r="U33" s="601"/>
      <c r="V33" s="601"/>
      <c r="W33" s="601"/>
      <c r="X33" s="602"/>
      <c r="Y33" s="412" t="s">
        <v>1386</v>
      </c>
      <c r="Z33" s="413"/>
      <c r="AA33" s="413"/>
      <c r="AB33" s="414"/>
      <c r="AC33" s="412"/>
      <c r="AD33" s="413"/>
      <c r="AE33" s="413"/>
      <c r="AF33" s="413"/>
      <c r="AG33" s="413"/>
      <c r="AH33" s="413"/>
      <c r="AI33" s="413"/>
      <c r="AJ33" s="414"/>
      <c r="AK33" s="412"/>
      <c r="AL33" s="413"/>
      <c r="AM33" s="413"/>
      <c r="AN33" s="414"/>
      <c r="AO33" s="545"/>
      <c r="AP33" s="556"/>
      <c r="AQ33" s="587"/>
      <c r="AR33" s="589"/>
      <c r="AS33" s="591"/>
      <c r="BE33"/>
    </row>
    <row r="34" spans="2:57" ht="22.5" customHeight="1">
      <c r="B34" s="592">
        <v>12</v>
      </c>
      <c r="C34" s="532"/>
      <c r="D34" s="406" t="s">
        <v>349</v>
      </c>
      <c r="E34" s="407"/>
      <c r="F34" s="407"/>
      <c r="G34" s="407"/>
      <c r="H34" s="407"/>
      <c r="I34" s="407"/>
      <c r="J34" s="407"/>
      <c r="K34" s="407"/>
      <c r="L34" s="407"/>
      <c r="M34" s="407"/>
      <c r="N34" s="407"/>
      <c r="O34" s="407"/>
      <c r="P34" s="408"/>
      <c r="Q34" s="409" t="s">
        <v>91</v>
      </c>
      <c r="R34" s="410"/>
      <c r="S34" s="410"/>
      <c r="T34" s="410"/>
      <c r="U34" s="410"/>
      <c r="V34" s="410"/>
      <c r="W34" s="410"/>
      <c r="X34" s="411"/>
      <c r="Y34" s="406" t="s">
        <v>24</v>
      </c>
      <c r="Z34" s="407"/>
      <c r="AA34" s="407"/>
      <c r="AB34" s="408"/>
      <c r="AC34" s="406"/>
      <c r="AD34" s="407"/>
      <c r="AE34" s="407"/>
      <c r="AF34" s="407"/>
      <c r="AG34" s="407"/>
      <c r="AH34" s="407"/>
      <c r="AI34" s="407"/>
      <c r="AJ34" s="408"/>
      <c r="AK34" s="406"/>
      <c r="AL34" s="407"/>
      <c r="AM34" s="407"/>
      <c r="AN34" s="408"/>
      <c r="AO34" s="542"/>
      <c r="AP34" s="554"/>
      <c r="AQ34" s="586"/>
      <c r="AR34" s="588"/>
      <c r="AS34" s="590"/>
      <c r="BE34"/>
    </row>
    <row r="35" spans="2:57" ht="31.5"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t="s">
        <v>1388</v>
      </c>
      <c r="Z35" s="413"/>
      <c r="AA35" s="413"/>
      <c r="AB35" s="414"/>
      <c r="AC35" s="412"/>
      <c r="AD35" s="413"/>
      <c r="AE35" s="413"/>
      <c r="AF35" s="413"/>
      <c r="AG35" s="413"/>
      <c r="AH35" s="413"/>
      <c r="AI35" s="413"/>
      <c r="AJ35" s="414"/>
      <c r="AK35" s="412"/>
      <c r="AL35" s="413"/>
      <c r="AM35" s="413"/>
      <c r="AN35" s="414"/>
      <c r="AO35" s="545"/>
      <c r="AP35" s="556"/>
      <c r="AQ35" s="587"/>
      <c r="AR35" s="589"/>
      <c r="AS35" s="591"/>
      <c r="BE35"/>
    </row>
    <row r="36" spans="2:57" ht="22.5" customHeight="1">
      <c r="B36" s="592">
        <v>13</v>
      </c>
      <c r="C36" s="532"/>
      <c r="D36" s="406" t="s">
        <v>351</v>
      </c>
      <c r="E36" s="407"/>
      <c r="F36" s="407"/>
      <c r="G36" s="407"/>
      <c r="H36" s="407"/>
      <c r="I36" s="407"/>
      <c r="J36" s="407"/>
      <c r="K36" s="407"/>
      <c r="L36" s="407"/>
      <c r="M36" s="407"/>
      <c r="N36" s="407"/>
      <c r="O36" s="407"/>
      <c r="P36" s="408"/>
      <c r="Q36" s="409" t="s">
        <v>91</v>
      </c>
      <c r="R36" s="410"/>
      <c r="S36" s="410"/>
      <c r="T36" s="410"/>
      <c r="U36" s="410"/>
      <c r="V36" s="410"/>
      <c r="W36" s="410"/>
      <c r="X36" s="411"/>
      <c r="Y36" s="406" t="s">
        <v>586</v>
      </c>
      <c r="Z36" s="407"/>
      <c r="AA36" s="407"/>
      <c r="AB36" s="408"/>
      <c r="AC36" s="406"/>
      <c r="AD36" s="407"/>
      <c r="AE36" s="407"/>
      <c r="AF36" s="407"/>
      <c r="AG36" s="407"/>
      <c r="AH36" s="407"/>
      <c r="AI36" s="407"/>
      <c r="AJ36" s="408"/>
      <c r="AK36" s="406"/>
      <c r="AL36" s="407"/>
      <c r="AM36" s="407"/>
      <c r="AN36" s="408"/>
      <c r="AO36" s="542"/>
      <c r="AP36" s="554"/>
      <c r="AQ36" s="586"/>
      <c r="AR36" s="588"/>
      <c r="AS36" s="590"/>
      <c r="BE36"/>
    </row>
    <row r="37" spans="2:57" ht="31.5"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t="s">
        <v>1387</v>
      </c>
      <c r="Z37" s="413"/>
      <c r="AA37" s="413"/>
      <c r="AB37" s="414"/>
      <c r="AC37" s="412"/>
      <c r="AD37" s="413"/>
      <c r="AE37" s="413"/>
      <c r="AF37" s="413"/>
      <c r="AG37" s="413"/>
      <c r="AH37" s="413"/>
      <c r="AI37" s="413"/>
      <c r="AJ37" s="414"/>
      <c r="AK37" s="412"/>
      <c r="AL37" s="413"/>
      <c r="AM37" s="413"/>
      <c r="AN37" s="414"/>
      <c r="AO37" s="545"/>
      <c r="AP37" s="556"/>
      <c r="AQ37" s="587"/>
      <c r="AR37" s="589"/>
      <c r="AS37" s="591"/>
      <c r="BE37"/>
    </row>
    <row r="38" spans="2:57" ht="22.5" customHeight="1">
      <c r="B38" s="592">
        <v>14</v>
      </c>
      <c r="C38" s="532"/>
      <c r="D38" s="406" t="s">
        <v>353</v>
      </c>
      <c r="E38" s="407"/>
      <c r="F38" s="407"/>
      <c r="G38" s="407"/>
      <c r="H38" s="407"/>
      <c r="I38" s="407"/>
      <c r="J38" s="407"/>
      <c r="K38" s="407"/>
      <c r="L38" s="407"/>
      <c r="M38" s="407"/>
      <c r="N38" s="407"/>
      <c r="O38" s="407"/>
      <c r="P38" s="408"/>
      <c r="Q38" s="409" t="s">
        <v>91</v>
      </c>
      <c r="R38" s="410"/>
      <c r="S38" s="410"/>
      <c r="T38" s="410"/>
      <c r="U38" s="410"/>
      <c r="V38" s="410"/>
      <c r="W38" s="410"/>
      <c r="X38" s="411"/>
      <c r="Y38" s="406" t="s">
        <v>24</v>
      </c>
      <c r="Z38" s="407"/>
      <c r="AA38" s="407"/>
      <c r="AB38" s="408"/>
      <c r="AC38" s="406"/>
      <c r="AD38" s="407"/>
      <c r="AE38" s="407"/>
      <c r="AF38" s="407"/>
      <c r="AG38" s="407"/>
      <c r="AH38" s="407"/>
      <c r="AI38" s="407"/>
      <c r="AJ38" s="408"/>
      <c r="AK38" s="406"/>
      <c r="AL38" s="407"/>
      <c r="AM38" s="407"/>
      <c r="AN38" s="408"/>
      <c r="AO38" s="542"/>
      <c r="AP38" s="554"/>
      <c r="AQ38" s="586"/>
      <c r="AR38" s="588"/>
      <c r="AS38" s="590"/>
      <c r="BE38"/>
    </row>
    <row r="39" spans="2:57" ht="31.5"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t="s">
        <v>354</v>
      </c>
      <c r="Z39" s="413"/>
      <c r="AA39" s="413"/>
      <c r="AB39" s="414"/>
      <c r="AC39" s="412"/>
      <c r="AD39" s="413"/>
      <c r="AE39" s="413"/>
      <c r="AF39" s="413"/>
      <c r="AG39" s="413"/>
      <c r="AH39" s="413"/>
      <c r="AI39" s="413"/>
      <c r="AJ39" s="414"/>
      <c r="AK39" s="412"/>
      <c r="AL39" s="413"/>
      <c r="AM39" s="413"/>
      <c r="AN39" s="414"/>
      <c r="AO39" s="545"/>
      <c r="AP39" s="556"/>
      <c r="AQ39" s="587"/>
      <c r="AR39" s="589"/>
      <c r="AS39" s="591"/>
      <c r="BE39"/>
    </row>
    <row r="40" spans="2:57" ht="22.5" customHeight="1">
      <c r="B40" s="592">
        <v>15</v>
      </c>
      <c r="C40" s="532"/>
      <c r="D40" s="406" t="s">
        <v>355</v>
      </c>
      <c r="E40" s="407"/>
      <c r="F40" s="407"/>
      <c r="G40" s="407"/>
      <c r="H40" s="407"/>
      <c r="I40" s="407"/>
      <c r="J40" s="407"/>
      <c r="K40" s="407"/>
      <c r="L40" s="407"/>
      <c r="M40" s="407"/>
      <c r="N40" s="407"/>
      <c r="O40" s="407"/>
      <c r="P40" s="408"/>
      <c r="Q40" s="409" t="s">
        <v>91</v>
      </c>
      <c r="R40" s="410"/>
      <c r="S40" s="410"/>
      <c r="T40" s="410"/>
      <c r="U40" s="410"/>
      <c r="V40" s="410"/>
      <c r="W40" s="410"/>
      <c r="X40" s="411"/>
      <c r="Y40" s="406" t="s">
        <v>158</v>
      </c>
      <c r="Z40" s="407"/>
      <c r="AA40" s="407"/>
      <c r="AB40" s="408"/>
      <c r="AC40" s="406"/>
      <c r="AD40" s="407"/>
      <c r="AE40" s="407"/>
      <c r="AF40" s="407"/>
      <c r="AG40" s="407"/>
      <c r="AH40" s="407"/>
      <c r="AI40" s="407"/>
      <c r="AJ40" s="408"/>
      <c r="AK40" s="406"/>
      <c r="AL40" s="407"/>
      <c r="AM40" s="407"/>
      <c r="AN40" s="408"/>
      <c r="AO40" s="542"/>
      <c r="AP40" s="554"/>
      <c r="AQ40" s="586"/>
      <c r="AR40" s="588"/>
      <c r="AS40" s="590"/>
      <c r="BE40"/>
    </row>
    <row r="41" spans="2:57" ht="54"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t="s">
        <v>1870</v>
      </c>
      <c r="Z41" s="413"/>
      <c r="AA41" s="413"/>
      <c r="AB41" s="414"/>
      <c r="AC41" s="412"/>
      <c r="AD41" s="413"/>
      <c r="AE41" s="413"/>
      <c r="AF41" s="413"/>
      <c r="AG41" s="413"/>
      <c r="AH41" s="413"/>
      <c r="AI41" s="413"/>
      <c r="AJ41" s="414"/>
      <c r="AK41" s="412"/>
      <c r="AL41" s="413"/>
      <c r="AM41" s="413"/>
      <c r="AN41" s="414"/>
      <c r="AO41" s="545"/>
      <c r="AP41" s="556"/>
      <c r="AQ41" s="587"/>
      <c r="AR41" s="589"/>
      <c r="AS41" s="591"/>
      <c r="BE41"/>
    </row>
    <row r="42" spans="2:57" ht="16.5" customHeight="1">
      <c r="B42" s="592">
        <v>16</v>
      </c>
      <c r="C42" s="532"/>
      <c r="D42" s="649" t="s">
        <v>1389</v>
      </c>
      <c r="E42" s="407"/>
      <c r="F42" s="407"/>
      <c r="G42" s="407"/>
      <c r="H42" s="407"/>
      <c r="I42" s="407"/>
      <c r="J42" s="407"/>
      <c r="K42" s="407"/>
      <c r="L42" s="407"/>
      <c r="M42" s="407"/>
      <c r="N42" s="407"/>
      <c r="O42" s="407"/>
      <c r="P42" s="408"/>
      <c r="Q42" s="650" t="s">
        <v>1390</v>
      </c>
      <c r="R42" s="651"/>
      <c r="S42" s="651"/>
      <c r="T42" s="651"/>
      <c r="U42" s="651"/>
      <c r="V42" s="651"/>
      <c r="W42" s="651"/>
      <c r="X42" s="652"/>
      <c r="Y42" s="406" t="s">
        <v>1391</v>
      </c>
      <c r="Z42" s="407"/>
      <c r="AA42" s="407"/>
      <c r="AB42" s="408"/>
      <c r="AC42" s="406"/>
      <c r="AD42" s="407"/>
      <c r="AE42" s="407"/>
      <c r="AF42" s="407"/>
      <c r="AG42" s="407"/>
      <c r="AH42" s="407"/>
      <c r="AI42" s="407"/>
      <c r="AJ42" s="408"/>
      <c r="AK42" s="406"/>
      <c r="AL42" s="407"/>
      <c r="AM42" s="407"/>
      <c r="AN42" s="408"/>
      <c r="AO42" s="542"/>
      <c r="AP42" s="554"/>
      <c r="AQ42" s="586"/>
      <c r="AR42" s="588"/>
      <c r="AS42" s="590"/>
      <c r="BE42"/>
    </row>
    <row r="43" spans="2:57" ht="18" customHeight="1">
      <c r="B43" s="592"/>
      <c r="C43" s="532"/>
      <c r="D43" s="412"/>
      <c r="E43" s="413"/>
      <c r="F43" s="413"/>
      <c r="G43" s="413"/>
      <c r="H43" s="413"/>
      <c r="I43" s="413"/>
      <c r="J43" s="413"/>
      <c r="K43" s="413"/>
      <c r="L43" s="413"/>
      <c r="M43" s="413"/>
      <c r="N43" s="413"/>
      <c r="O43" s="413"/>
      <c r="P43" s="414"/>
      <c r="Q43" s="653"/>
      <c r="R43" s="654"/>
      <c r="S43" s="654"/>
      <c r="T43" s="654"/>
      <c r="U43" s="654"/>
      <c r="V43" s="654"/>
      <c r="W43" s="654"/>
      <c r="X43" s="655"/>
      <c r="Y43" s="412" t="s">
        <v>1392</v>
      </c>
      <c r="Z43" s="413"/>
      <c r="AA43" s="413"/>
      <c r="AB43" s="414"/>
      <c r="AC43" s="412"/>
      <c r="AD43" s="413"/>
      <c r="AE43" s="413"/>
      <c r="AF43" s="413"/>
      <c r="AG43" s="413"/>
      <c r="AH43" s="413"/>
      <c r="AI43" s="413"/>
      <c r="AJ43" s="414"/>
      <c r="AK43" s="412"/>
      <c r="AL43" s="413"/>
      <c r="AM43" s="413"/>
      <c r="AN43" s="414"/>
      <c r="AO43" s="545"/>
      <c r="AP43" s="556"/>
      <c r="AQ43" s="587"/>
      <c r="AR43" s="589"/>
      <c r="AS43" s="591"/>
      <c r="BE43"/>
    </row>
    <row r="44" spans="2:57" ht="22.5" customHeight="1">
      <c r="B44" s="592">
        <v>17</v>
      </c>
      <c r="C44" s="532"/>
      <c r="D44" s="406" t="s">
        <v>1395</v>
      </c>
      <c r="E44" s="407"/>
      <c r="F44" s="407"/>
      <c r="G44" s="407"/>
      <c r="H44" s="407"/>
      <c r="I44" s="407"/>
      <c r="J44" s="407"/>
      <c r="K44" s="407"/>
      <c r="L44" s="407"/>
      <c r="M44" s="407"/>
      <c r="N44" s="407"/>
      <c r="O44" s="407"/>
      <c r="P44" s="408"/>
      <c r="Q44" s="409" t="s">
        <v>1393</v>
      </c>
      <c r="R44" s="410"/>
      <c r="S44" s="410"/>
      <c r="T44" s="410"/>
      <c r="U44" s="410"/>
      <c r="V44" s="410"/>
      <c r="W44" s="410"/>
      <c r="X44" s="411"/>
      <c r="Y44" s="406" t="s">
        <v>154</v>
      </c>
      <c r="Z44" s="407"/>
      <c r="AA44" s="407"/>
      <c r="AB44" s="408"/>
      <c r="AC44" s="406"/>
      <c r="AD44" s="407"/>
      <c r="AE44" s="407"/>
      <c r="AF44" s="407"/>
      <c r="AG44" s="407"/>
      <c r="AH44" s="407"/>
      <c r="AI44" s="407"/>
      <c r="AJ44" s="408"/>
      <c r="AK44" s="406"/>
      <c r="AL44" s="407"/>
      <c r="AM44" s="407"/>
      <c r="AN44" s="408"/>
      <c r="AO44" s="542"/>
      <c r="AP44" s="554"/>
      <c r="AQ44" s="586"/>
      <c r="AR44" s="588"/>
      <c r="AS44" s="590"/>
      <c r="BE44"/>
    </row>
    <row r="45" spans="2:57" ht="31.5"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t="s">
        <v>1394</v>
      </c>
      <c r="Z45" s="413"/>
      <c r="AA45" s="413"/>
      <c r="AB45" s="414"/>
      <c r="AC45" s="412"/>
      <c r="AD45" s="413"/>
      <c r="AE45" s="413"/>
      <c r="AF45" s="413"/>
      <c r="AG45" s="413"/>
      <c r="AH45" s="413"/>
      <c r="AI45" s="413"/>
      <c r="AJ45" s="414"/>
      <c r="AK45" s="412"/>
      <c r="AL45" s="413"/>
      <c r="AM45" s="413"/>
      <c r="AN45" s="414"/>
      <c r="AO45" s="545"/>
      <c r="AP45" s="556"/>
      <c r="AQ45" s="587"/>
      <c r="AR45" s="589"/>
      <c r="AS45" s="591"/>
      <c r="BE45"/>
    </row>
    <row r="46" spans="2:57" ht="22.5" customHeight="1">
      <c r="B46" s="592">
        <v>18</v>
      </c>
      <c r="C46" s="532"/>
      <c r="D46" s="406" t="s">
        <v>1397</v>
      </c>
      <c r="E46" s="407"/>
      <c r="F46" s="407"/>
      <c r="G46" s="407"/>
      <c r="H46" s="407"/>
      <c r="I46" s="407"/>
      <c r="J46" s="407"/>
      <c r="K46" s="407"/>
      <c r="L46" s="407"/>
      <c r="M46" s="407"/>
      <c r="N46" s="407"/>
      <c r="O46" s="407"/>
      <c r="P46" s="408"/>
      <c r="Q46" s="409" t="s">
        <v>1393</v>
      </c>
      <c r="R46" s="410"/>
      <c r="S46" s="410"/>
      <c r="T46" s="410"/>
      <c r="U46" s="410"/>
      <c r="V46" s="410"/>
      <c r="W46" s="410"/>
      <c r="X46" s="411"/>
      <c r="Y46" s="406" t="s">
        <v>24</v>
      </c>
      <c r="Z46" s="407"/>
      <c r="AA46" s="407"/>
      <c r="AB46" s="408"/>
      <c r="AC46" s="406"/>
      <c r="AD46" s="407"/>
      <c r="AE46" s="407"/>
      <c r="AF46" s="407"/>
      <c r="AG46" s="407"/>
      <c r="AH46" s="407"/>
      <c r="AI46" s="407"/>
      <c r="AJ46" s="408"/>
      <c r="AK46" s="406"/>
      <c r="AL46" s="407"/>
      <c r="AM46" s="407"/>
      <c r="AN46" s="408"/>
      <c r="AO46" s="542"/>
      <c r="AP46" s="554"/>
      <c r="AQ46" s="586"/>
      <c r="AR46" s="588"/>
      <c r="AS46" s="590"/>
      <c r="BE46"/>
    </row>
    <row r="47" spans="2:57" ht="31.5"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t="s">
        <v>1396</v>
      </c>
      <c r="Z47" s="413"/>
      <c r="AA47" s="413"/>
      <c r="AB47" s="414"/>
      <c r="AC47" s="412"/>
      <c r="AD47" s="413"/>
      <c r="AE47" s="413"/>
      <c r="AF47" s="413"/>
      <c r="AG47" s="413"/>
      <c r="AH47" s="413"/>
      <c r="AI47" s="413"/>
      <c r="AJ47" s="414"/>
      <c r="AK47" s="412"/>
      <c r="AL47" s="413"/>
      <c r="AM47" s="413"/>
      <c r="AN47" s="414"/>
      <c r="AO47" s="545"/>
      <c r="AP47" s="556"/>
      <c r="AQ47" s="587"/>
      <c r="AR47" s="589"/>
      <c r="AS47" s="591"/>
      <c r="BE47"/>
    </row>
    <row r="48" spans="2:57" ht="22.5" customHeight="1">
      <c r="B48" s="592">
        <v>19</v>
      </c>
      <c r="C48" s="532"/>
      <c r="D48" s="406" t="s">
        <v>1945</v>
      </c>
      <c r="E48" s="407"/>
      <c r="F48" s="407"/>
      <c r="G48" s="407"/>
      <c r="H48" s="407"/>
      <c r="I48" s="407"/>
      <c r="J48" s="407"/>
      <c r="K48" s="407"/>
      <c r="L48" s="407"/>
      <c r="M48" s="407"/>
      <c r="N48" s="407"/>
      <c r="O48" s="407"/>
      <c r="P48" s="408"/>
      <c r="Q48" s="409" t="s">
        <v>1398</v>
      </c>
      <c r="R48" s="410"/>
      <c r="S48" s="410"/>
      <c r="T48" s="410"/>
      <c r="U48" s="410"/>
      <c r="V48" s="410"/>
      <c r="W48" s="410"/>
      <c r="X48" s="411"/>
      <c r="Y48" s="406" t="s">
        <v>24</v>
      </c>
      <c r="Z48" s="407"/>
      <c r="AA48" s="407"/>
      <c r="AB48" s="408"/>
      <c r="AC48" s="406"/>
      <c r="AD48" s="407"/>
      <c r="AE48" s="407"/>
      <c r="AF48" s="407"/>
      <c r="AG48" s="407"/>
      <c r="AH48" s="407"/>
      <c r="AI48" s="407"/>
      <c r="AJ48" s="408"/>
      <c r="AK48" s="406"/>
      <c r="AL48" s="407"/>
      <c r="AM48" s="407"/>
      <c r="AN48" s="408"/>
      <c r="AO48" s="542"/>
      <c r="AP48" s="554"/>
      <c r="AQ48" s="586"/>
      <c r="AR48" s="588"/>
      <c r="AS48" s="590"/>
      <c r="BE48"/>
    </row>
    <row r="49" spans="2:57" ht="31.5"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t="s">
        <v>1400</v>
      </c>
      <c r="Z49" s="413"/>
      <c r="AA49" s="413"/>
      <c r="AB49" s="414"/>
      <c r="AC49" s="412"/>
      <c r="AD49" s="413"/>
      <c r="AE49" s="413"/>
      <c r="AF49" s="413"/>
      <c r="AG49" s="413"/>
      <c r="AH49" s="413"/>
      <c r="AI49" s="413"/>
      <c r="AJ49" s="414"/>
      <c r="AK49" s="412"/>
      <c r="AL49" s="413"/>
      <c r="AM49" s="413"/>
      <c r="AN49" s="414"/>
      <c r="AO49" s="545"/>
      <c r="AP49" s="556"/>
      <c r="AQ49" s="587"/>
      <c r="AR49" s="589"/>
      <c r="AS49" s="591"/>
      <c r="BE49"/>
    </row>
    <row r="50" spans="2:57" ht="22.5" customHeight="1">
      <c r="B50" s="592">
        <v>20</v>
      </c>
      <c r="C50" s="532"/>
      <c r="D50" s="406" t="s">
        <v>1402</v>
      </c>
      <c r="E50" s="407"/>
      <c r="F50" s="407"/>
      <c r="G50" s="407"/>
      <c r="H50" s="407"/>
      <c r="I50" s="407"/>
      <c r="J50" s="407"/>
      <c r="K50" s="407"/>
      <c r="L50" s="407"/>
      <c r="M50" s="407"/>
      <c r="N50" s="407"/>
      <c r="O50" s="407"/>
      <c r="P50" s="408"/>
      <c r="Q50" s="409" t="s">
        <v>1398</v>
      </c>
      <c r="R50" s="410"/>
      <c r="S50" s="410"/>
      <c r="T50" s="410"/>
      <c r="U50" s="410"/>
      <c r="V50" s="410"/>
      <c r="W50" s="410"/>
      <c r="X50" s="411"/>
      <c r="Y50" s="406" t="s">
        <v>24</v>
      </c>
      <c r="Z50" s="407"/>
      <c r="AA50" s="407"/>
      <c r="AB50" s="408"/>
      <c r="AC50" s="406"/>
      <c r="AD50" s="407"/>
      <c r="AE50" s="407"/>
      <c r="AF50" s="407"/>
      <c r="AG50" s="407"/>
      <c r="AH50" s="407"/>
      <c r="AI50" s="407"/>
      <c r="AJ50" s="408"/>
      <c r="AK50" s="406"/>
      <c r="AL50" s="407"/>
      <c r="AM50" s="407"/>
      <c r="AN50" s="408"/>
      <c r="AO50" s="542"/>
      <c r="AP50" s="554"/>
      <c r="AQ50" s="586"/>
      <c r="AR50" s="588"/>
      <c r="AS50" s="590"/>
      <c r="BE50"/>
    </row>
    <row r="51" spans="2:57" ht="31.5"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t="s">
        <v>1401</v>
      </c>
      <c r="Z51" s="413"/>
      <c r="AA51" s="413"/>
      <c r="AB51" s="414"/>
      <c r="AC51" s="412"/>
      <c r="AD51" s="413"/>
      <c r="AE51" s="413"/>
      <c r="AF51" s="413"/>
      <c r="AG51" s="413"/>
      <c r="AH51" s="413"/>
      <c r="AI51" s="413"/>
      <c r="AJ51" s="414"/>
      <c r="AK51" s="412"/>
      <c r="AL51" s="413"/>
      <c r="AM51" s="413"/>
      <c r="AN51" s="414"/>
      <c r="AO51" s="545"/>
      <c r="AP51" s="556"/>
      <c r="AQ51" s="587"/>
      <c r="AR51" s="589"/>
      <c r="AS51" s="591"/>
      <c r="BE51"/>
    </row>
    <row r="52" spans="2:57" ht="22.5" customHeight="1">
      <c r="B52" s="592">
        <v>21</v>
      </c>
      <c r="C52" s="532"/>
      <c r="D52" s="406" t="s">
        <v>1946</v>
      </c>
      <c r="E52" s="407"/>
      <c r="F52" s="407"/>
      <c r="G52" s="407"/>
      <c r="H52" s="407"/>
      <c r="I52" s="407"/>
      <c r="J52" s="407"/>
      <c r="K52" s="407"/>
      <c r="L52" s="407"/>
      <c r="M52" s="407"/>
      <c r="N52" s="407"/>
      <c r="O52" s="407"/>
      <c r="P52" s="408"/>
      <c r="Q52" s="409" t="s">
        <v>1405</v>
      </c>
      <c r="R52" s="410"/>
      <c r="S52" s="410"/>
      <c r="T52" s="410"/>
      <c r="U52" s="410"/>
      <c r="V52" s="410"/>
      <c r="W52" s="410"/>
      <c r="X52" s="411"/>
      <c r="Y52" s="406" t="s">
        <v>24</v>
      </c>
      <c r="Z52" s="407"/>
      <c r="AA52" s="407"/>
      <c r="AB52" s="408"/>
      <c r="AC52" s="406"/>
      <c r="AD52" s="407"/>
      <c r="AE52" s="407"/>
      <c r="AF52" s="407"/>
      <c r="AG52" s="407"/>
      <c r="AH52" s="407"/>
      <c r="AI52" s="407"/>
      <c r="AJ52" s="408"/>
      <c r="AK52" s="406"/>
      <c r="AL52" s="407"/>
      <c r="AM52" s="407"/>
      <c r="AN52" s="408"/>
      <c r="AO52" s="542"/>
      <c r="AP52" s="554"/>
      <c r="AQ52" s="586"/>
      <c r="AR52" s="588"/>
      <c r="AS52" s="590"/>
      <c r="BE52"/>
    </row>
    <row r="53" spans="2:57" ht="31.5" customHeight="1" thickBo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t="s">
        <v>1403</v>
      </c>
      <c r="Z53" s="413"/>
      <c r="AA53" s="413"/>
      <c r="AB53" s="414"/>
      <c r="AC53" s="412"/>
      <c r="AD53" s="413"/>
      <c r="AE53" s="413"/>
      <c r="AF53" s="413"/>
      <c r="AG53" s="413"/>
      <c r="AH53" s="413"/>
      <c r="AI53" s="413"/>
      <c r="AJ53" s="414"/>
      <c r="AK53" s="412"/>
      <c r="AL53" s="413"/>
      <c r="AM53" s="413"/>
      <c r="AN53" s="414"/>
      <c r="AO53" s="545"/>
      <c r="AP53" s="556"/>
      <c r="AQ53" s="587"/>
      <c r="AR53" s="589"/>
      <c r="AS53" s="591"/>
      <c r="BE53"/>
    </row>
    <row r="54" spans="2:57" ht="22.5" hidden="1" customHeight="1">
      <c r="B54" s="592">
        <v>22</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hidden="1" customHeight="1">
      <c r="B56" s="592">
        <v>23</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31.5" hidden="1"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hidden="1" customHeight="1">
      <c r="B58" s="592">
        <v>24</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25</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26</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27</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28</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29</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30</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thickBot="1">
      <c r="B71" s="610"/>
      <c r="C71" s="611"/>
      <c r="D71" s="581"/>
      <c r="E71" s="582"/>
      <c r="F71" s="582"/>
      <c r="G71" s="582"/>
      <c r="H71" s="582"/>
      <c r="I71" s="582"/>
      <c r="J71" s="582"/>
      <c r="K71" s="582"/>
      <c r="L71" s="582"/>
      <c r="M71" s="582"/>
      <c r="N71" s="582"/>
      <c r="O71" s="582"/>
      <c r="P71" s="583"/>
      <c r="Q71" s="412"/>
      <c r="R71" s="413"/>
      <c r="S71" s="413"/>
      <c r="T71" s="413"/>
      <c r="U71" s="413"/>
      <c r="V71" s="413"/>
      <c r="W71" s="413"/>
      <c r="X71" s="414"/>
      <c r="Y71" s="581"/>
      <c r="Z71" s="582"/>
      <c r="AA71" s="582"/>
      <c r="AB71" s="583"/>
      <c r="AC71" s="581"/>
      <c r="AD71" s="582"/>
      <c r="AE71" s="582"/>
      <c r="AF71" s="583"/>
      <c r="AG71" s="581"/>
      <c r="AH71" s="582"/>
      <c r="AI71" s="582"/>
      <c r="AJ71" s="583"/>
      <c r="AK71" s="581"/>
      <c r="AL71" s="582"/>
      <c r="AM71" s="582"/>
      <c r="AN71" s="583"/>
      <c r="AO71" s="481"/>
      <c r="AP71" s="606"/>
      <c r="AQ71" s="607"/>
      <c r="AR71" s="608"/>
      <c r="AS71" s="609"/>
      <c r="BE71"/>
    </row>
    <row r="72" spans="2:57" ht="15.75" hidden="1" thickBot="1">
      <c r="B72" s="612" t="s">
        <v>33</v>
      </c>
      <c r="C72" s="613"/>
      <c r="D72" s="613"/>
      <c r="E72" s="614"/>
      <c r="F72" s="615" t="s">
        <v>2</v>
      </c>
      <c r="G72" s="613"/>
      <c r="H72" s="613"/>
      <c r="I72" s="613"/>
      <c r="J72" s="613"/>
      <c r="K72" s="613"/>
      <c r="L72" s="613"/>
      <c r="M72" s="613"/>
      <c r="N72" s="613"/>
      <c r="O72" s="613"/>
      <c r="P72" s="613"/>
      <c r="Q72" s="613"/>
      <c r="R72" s="613"/>
      <c r="S72" s="613"/>
      <c r="T72" s="613"/>
      <c r="U72" s="614"/>
      <c r="V72" s="615" t="s">
        <v>3</v>
      </c>
      <c r="W72" s="613"/>
      <c r="X72" s="614"/>
      <c r="Y72" s="615" t="s">
        <v>34</v>
      </c>
      <c r="Z72" s="613"/>
      <c r="AA72" s="614"/>
      <c r="AB72" s="615" t="s">
        <v>35</v>
      </c>
      <c r="AC72" s="613"/>
      <c r="AD72" s="613"/>
      <c r="AE72" s="613"/>
      <c r="AF72" s="613"/>
      <c r="AG72" s="613"/>
      <c r="AH72" s="613"/>
      <c r="AI72" s="613"/>
      <c r="AJ72" s="613"/>
      <c r="AK72" s="613"/>
      <c r="AL72" s="613"/>
      <c r="AM72" s="613"/>
      <c r="AN72" s="613"/>
      <c r="AO72" s="613"/>
      <c r="AP72" s="613"/>
      <c r="AQ72" s="613"/>
      <c r="AR72" s="613"/>
      <c r="AS72" s="616"/>
      <c r="BE72"/>
    </row>
    <row r="73" spans="2:57" ht="24.75" hidden="1" customHeight="1">
      <c r="B73" s="617"/>
      <c r="C73" s="618"/>
      <c r="D73" s="618"/>
      <c r="E73" s="619"/>
      <c r="F73" s="620"/>
      <c r="G73" s="618"/>
      <c r="H73" s="618"/>
      <c r="I73" s="618"/>
      <c r="J73" s="618"/>
      <c r="K73" s="618"/>
      <c r="L73" s="618"/>
      <c r="M73" s="618"/>
      <c r="N73" s="618"/>
      <c r="O73" s="618"/>
      <c r="P73" s="618"/>
      <c r="Q73" s="618"/>
      <c r="R73" s="618"/>
      <c r="S73" s="618"/>
      <c r="T73" s="618"/>
      <c r="U73" s="619"/>
      <c r="V73" s="620"/>
      <c r="W73" s="618"/>
      <c r="X73" s="619"/>
      <c r="Y73" s="620"/>
      <c r="Z73" s="618"/>
      <c r="AA73" s="619"/>
      <c r="AB73" s="620"/>
      <c r="AC73" s="618"/>
      <c r="AD73" s="618"/>
      <c r="AE73" s="618"/>
      <c r="AF73" s="618"/>
      <c r="AG73" s="618"/>
      <c r="AH73" s="618"/>
      <c r="AI73" s="618"/>
      <c r="AJ73" s="618"/>
      <c r="AK73" s="618"/>
      <c r="AL73" s="618"/>
      <c r="AM73" s="618"/>
      <c r="AN73" s="618"/>
      <c r="AO73" s="618"/>
      <c r="AP73" s="618"/>
      <c r="AQ73" s="618"/>
      <c r="AR73" s="618"/>
      <c r="AS73" s="621"/>
      <c r="BE73"/>
    </row>
    <row r="74" spans="2:57" ht="24.75" hidden="1" customHeight="1">
      <c r="B74" s="622"/>
      <c r="C74" s="623"/>
      <c r="D74" s="623"/>
      <c r="E74" s="624"/>
      <c r="F74" s="625"/>
      <c r="G74" s="623"/>
      <c r="H74" s="623"/>
      <c r="I74" s="623"/>
      <c r="J74" s="623"/>
      <c r="K74" s="623"/>
      <c r="L74" s="623"/>
      <c r="M74" s="623"/>
      <c r="N74" s="623"/>
      <c r="O74" s="623"/>
      <c r="P74" s="623"/>
      <c r="Q74" s="623"/>
      <c r="R74" s="623"/>
      <c r="S74" s="623"/>
      <c r="T74" s="623"/>
      <c r="U74" s="624"/>
      <c r="V74" s="625"/>
      <c r="W74" s="623"/>
      <c r="X74" s="624"/>
      <c r="Y74" s="625"/>
      <c r="Z74" s="623"/>
      <c r="AA74" s="624"/>
      <c r="AB74" s="625"/>
      <c r="AC74" s="623"/>
      <c r="AD74" s="623"/>
      <c r="AE74" s="623"/>
      <c r="AF74" s="623"/>
      <c r="AG74" s="623"/>
      <c r="AH74" s="623"/>
      <c r="AI74" s="623"/>
      <c r="AJ74" s="623"/>
      <c r="AK74" s="623"/>
      <c r="AL74" s="623"/>
      <c r="AM74" s="623"/>
      <c r="AN74" s="623"/>
      <c r="AO74" s="623"/>
      <c r="AP74" s="623"/>
      <c r="AQ74" s="623"/>
      <c r="AR74" s="623"/>
      <c r="AS74" s="626"/>
      <c r="BE74"/>
    </row>
    <row r="75" spans="2:57" ht="24.75" hidden="1" customHeight="1">
      <c r="B75" s="622"/>
      <c r="C75" s="623"/>
      <c r="D75" s="623"/>
      <c r="E75" s="624"/>
      <c r="F75" s="625"/>
      <c r="G75" s="623"/>
      <c r="H75" s="623"/>
      <c r="I75" s="623"/>
      <c r="J75" s="623"/>
      <c r="K75" s="623"/>
      <c r="L75" s="623"/>
      <c r="M75" s="623"/>
      <c r="N75" s="623"/>
      <c r="O75" s="623"/>
      <c r="P75" s="623"/>
      <c r="Q75" s="623"/>
      <c r="R75" s="623"/>
      <c r="S75" s="623"/>
      <c r="T75" s="623"/>
      <c r="U75" s="624"/>
      <c r="V75" s="625"/>
      <c r="W75" s="623"/>
      <c r="X75" s="624"/>
      <c r="Y75" s="625"/>
      <c r="Z75" s="623"/>
      <c r="AA75" s="624"/>
      <c r="AB75" s="625"/>
      <c r="AC75" s="623"/>
      <c r="AD75" s="623"/>
      <c r="AE75" s="623"/>
      <c r="AF75" s="623"/>
      <c r="AG75" s="623"/>
      <c r="AH75" s="623"/>
      <c r="AI75" s="623"/>
      <c r="AJ75" s="623"/>
      <c r="AK75" s="623"/>
      <c r="AL75" s="623"/>
      <c r="AM75" s="623"/>
      <c r="AN75" s="623"/>
      <c r="AO75" s="623"/>
      <c r="AP75" s="623"/>
      <c r="AQ75" s="623"/>
      <c r="AR75" s="623"/>
      <c r="AS75" s="626"/>
      <c r="BE75"/>
    </row>
    <row r="76" spans="2:57" ht="24.75" hidden="1" customHeight="1">
      <c r="B76" s="622"/>
      <c r="C76" s="623"/>
      <c r="D76" s="623"/>
      <c r="E76" s="624"/>
      <c r="F76" s="625"/>
      <c r="G76" s="623"/>
      <c r="H76" s="623"/>
      <c r="I76" s="623"/>
      <c r="J76" s="623"/>
      <c r="K76" s="623"/>
      <c r="L76" s="623"/>
      <c r="M76" s="623"/>
      <c r="N76" s="623"/>
      <c r="O76" s="623"/>
      <c r="P76" s="623"/>
      <c r="Q76" s="623"/>
      <c r="R76" s="623"/>
      <c r="S76" s="623"/>
      <c r="T76" s="623"/>
      <c r="U76" s="624"/>
      <c r="V76" s="625"/>
      <c r="W76" s="623"/>
      <c r="X76" s="624"/>
      <c r="Y76" s="625"/>
      <c r="Z76" s="623"/>
      <c r="AA76" s="624"/>
      <c r="AB76" s="625"/>
      <c r="AC76" s="623"/>
      <c r="AD76" s="623"/>
      <c r="AE76" s="623"/>
      <c r="AF76" s="623"/>
      <c r="AG76" s="623"/>
      <c r="AH76" s="623"/>
      <c r="AI76" s="623"/>
      <c r="AJ76" s="623"/>
      <c r="AK76" s="623"/>
      <c r="AL76" s="623"/>
      <c r="AM76" s="623"/>
      <c r="AN76" s="623"/>
      <c r="AO76" s="623"/>
      <c r="AP76" s="623"/>
      <c r="AQ76" s="623"/>
      <c r="AR76" s="623"/>
      <c r="AS76" s="626"/>
      <c r="BE76"/>
    </row>
    <row r="77" spans="2:57" ht="24.75" hidden="1" customHeight="1">
      <c r="B77" s="622"/>
      <c r="C77" s="623"/>
      <c r="D77" s="623"/>
      <c r="E77" s="624"/>
      <c r="F77" s="625"/>
      <c r="G77" s="623"/>
      <c r="H77" s="623"/>
      <c r="I77" s="623"/>
      <c r="J77" s="623"/>
      <c r="K77" s="623"/>
      <c r="L77" s="623"/>
      <c r="M77" s="623"/>
      <c r="N77" s="623"/>
      <c r="O77" s="623"/>
      <c r="P77" s="623"/>
      <c r="Q77" s="623"/>
      <c r="R77" s="623"/>
      <c r="S77" s="623"/>
      <c r="T77" s="623"/>
      <c r="U77" s="624"/>
      <c r="V77" s="625"/>
      <c r="W77" s="623"/>
      <c r="X77" s="624"/>
      <c r="Y77" s="625"/>
      <c r="Z77" s="623"/>
      <c r="AA77" s="624"/>
      <c r="AB77" s="625"/>
      <c r="AC77" s="623"/>
      <c r="AD77" s="623"/>
      <c r="AE77" s="623"/>
      <c r="AF77" s="623"/>
      <c r="AG77" s="623"/>
      <c r="AH77" s="623"/>
      <c r="AI77" s="623"/>
      <c r="AJ77" s="623"/>
      <c r="AK77" s="623"/>
      <c r="AL77" s="623"/>
      <c r="AM77" s="623"/>
      <c r="AN77" s="623"/>
      <c r="AO77" s="623"/>
      <c r="AP77" s="623"/>
      <c r="AQ77" s="623"/>
      <c r="AR77" s="623"/>
      <c r="AS77" s="626"/>
      <c r="BE77"/>
    </row>
    <row r="78" spans="2:57" ht="24.75" hidden="1" customHeight="1" thickBot="1">
      <c r="B78" s="622"/>
      <c r="C78" s="623"/>
      <c r="D78" s="623"/>
      <c r="E78" s="624"/>
      <c r="F78" s="625"/>
      <c r="G78" s="623"/>
      <c r="H78" s="623"/>
      <c r="I78" s="623"/>
      <c r="J78" s="623"/>
      <c r="K78" s="623"/>
      <c r="L78" s="623"/>
      <c r="M78" s="623"/>
      <c r="N78" s="623"/>
      <c r="O78" s="623"/>
      <c r="P78" s="623"/>
      <c r="Q78" s="623"/>
      <c r="R78" s="623"/>
      <c r="S78" s="623"/>
      <c r="T78" s="623"/>
      <c r="U78" s="624"/>
      <c r="V78" s="625"/>
      <c r="W78" s="623"/>
      <c r="X78" s="624"/>
      <c r="Y78" s="625"/>
      <c r="Z78" s="623"/>
      <c r="AA78" s="624"/>
      <c r="AB78" s="625"/>
      <c r="AC78" s="623"/>
      <c r="AD78" s="623"/>
      <c r="AE78" s="623"/>
      <c r="AF78" s="623"/>
      <c r="AG78" s="623"/>
      <c r="AH78" s="623"/>
      <c r="AI78" s="623"/>
      <c r="AJ78" s="623"/>
      <c r="AK78" s="623"/>
      <c r="AL78" s="623"/>
      <c r="AM78" s="623"/>
      <c r="AN78" s="623"/>
      <c r="AO78" s="623"/>
      <c r="AP78" s="623"/>
      <c r="AQ78" s="623"/>
      <c r="AR78" s="623"/>
      <c r="AS78" s="626"/>
      <c r="BE78"/>
    </row>
    <row r="79" spans="2:57">
      <c r="B79" s="612" t="s">
        <v>36</v>
      </c>
      <c r="C79" s="613"/>
      <c r="D79" s="613"/>
      <c r="E79" s="613"/>
      <c r="F79" s="613"/>
      <c r="G79" s="613"/>
      <c r="H79" s="613"/>
      <c r="I79" s="613"/>
      <c r="J79" s="613"/>
      <c r="K79" s="613"/>
      <c r="L79" s="613"/>
      <c r="M79" s="613"/>
      <c r="N79" s="613"/>
      <c r="O79" s="613"/>
      <c r="P79" s="613"/>
      <c r="Q79" s="613"/>
      <c r="R79" s="613"/>
      <c r="S79" s="613"/>
      <c r="T79" s="613"/>
      <c r="U79" s="613"/>
      <c r="V79" s="613"/>
      <c r="W79" s="613"/>
      <c r="X79" s="613"/>
      <c r="Y79" s="613"/>
      <c r="Z79" s="613"/>
      <c r="AA79" s="613"/>
      <c r="AB79" s="613"/>
      <c r="AC79" s="613"/>
      <c r="AD79" s="613"/>
      <c r="AE79" s="613"/>
      <c r="AF79" s="613"/>
      <c r="AG79" s="613"/>
      <c r="AH79" s="613"/>
      <c r="AI79" s="613"/>
      <c r="AJ79" s="613"/>
      <c r="AK79" s="613"/>
      <c r="AL79" s="613"/>
      <c r="AM79" s="613"/>
      <c r="AN79" s="613"/>
      <c r="AO79" s="613"/>
      <c r="AP79" s="613"/>
      <c r="AQ79" s="613"/>
      <c r="AR79" s="613"/>
      <c r="AS79" s="616"/>
      <c r="BE79"/>
    </row>
    <row r="80" spans="2:57" ht="54" customHeight="1" thickBot="1">
      <c r="B80" s="672">
        <v>43770</v>
      </c>
      <c r="C80" s="673"/>
      <c r="D80" s="673"/>
      <c r="E80" s="673"/>
      <c r="F80" s="673"/>
      <c r="G80" s="673"/>
      <c r="H80" s="673"/>
      <c r="I80" s="673"/>
      <c r="J80" s="673"/>
      <c r="K80" s="673"/>
      <c r="L80" s="673"/>
      <c r="M80" s="673"/>
      <c r="N80" s="673"/>
      <c r="O80" s="673"/>
      <c r="P80" s="673"/>
      <c r="Q80" s="673"/>
      <c r="R80" s="673"/>
      <c r="S80" s="673"/>
      <c r="T80" s="673"/>
      <c r="U80" s="673"/>
      <c r="V80" s="673"/>
      <c r="W80" s="673"/>
      <c r="X80" s="673"/>
      <c r="Y80" s="673"/>
      <c r="Z80" s="673"/>
      <c r="AA80" s="673"/>
      <c r="AB80" s="673"/>
      <c r="AC80" s="673"/>
      <c r="AD80" s="673"/>
      <c r="AE80" s="673"/>
      <c r="AF80" s="673"/>
      <c r="AG80" s="673"/>
      <c r="AH80" s="673"/>
      <c r="AI80" s="673"/>
      <c r="AJ80" s="673"/>
      <c r="AK80" s="673"/>
      <c r="AL80" s="673"/>
      <c r="AM80" s="673"/>
      <c r="AN80" s="673"/>
      <c r="AO80" s="673"/>
      <c r="AP80" s="673"/>
      <c r="AQ80" s="673"/>
      <c r="AR80" s="673"/>
      <c r="AS80" s="674"/>
      <c r="BE80"/>
    </row>
    <row r="81" spans="2:57" ht="12.75" customHeight="1">
      <c r="B81" s="9"/>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14"/>
      <c r="BE81"/>
    </row>
    <row r="82" spans="2:57" ht="46.5" customHeight="1">
      <c r="B82" s="10"/>
      <c r="C82" s="388" t="s">
        <v>44</v>
      </c>
      <c r="D82" s="386"/>
      <c r="E82" s="386"/>
      <c r="F82" s="386"/>
      <c r="G82" s="386"/>
      <c r="H82" s="386"/>
      <c r="I82" s="386"/>
      <c r="J82" s="386"/>
      <c r="K82" s="386"/>
      <c r="L82" s="386"/>
      <c r="M82" s="386"/>
      <c r="N82" s="386"/>
      <c r="O82" s="386"/>
      <c r="P82" s="386"/>
      <c r="Q82" s="386"/>
      <c r="R82" s="386"/>
      <c r="S82" s="386"/>
      <c r="T82" s="386"/>
      <c r="U82" s="386"/>
      <c r="V82" s="386"/>
      <c r="W82" s="387"/>
      <c r="X82" s="406" t="s">
        <v>1706</v>
      </c>
      <c r="Y82" s="407"/>
      <c r="Z82" s="407"/>
      <c r="AA82" s="407"/>
      <c r="AB82" s="407"/>
      <c r="AC82" s="407"/>
      <c r="AD82" s="407"/>
      <c r="AE82" s="407"/>
      <c r="AF82" s="407"/>
      <c r="AG82" s="407"/>
      <c r="AH82" s="407"/>
      <c r="AI82" s="407"/>
      <c r="AJ82" s="407"/>
      <c r="AK82" s="407"/>
      <c r="AL82" s="407"/>
      <c r="AM82" s="407"/>
      <c r="AN82" s="407"/>
      <c r="AO82" s="407"/>
      <c r="AP82" s="407"/>
      <c r="AQ82" s="407"/>
      <c r="AR82" s="408"/>
      <c r="AS82" s="8"/>
      <c r="BE82"/>
    </row>
    <row r="83" spans="2:57" ht="46.5" customHeight="1">
      <c r="B83" s="10"/>
      <c r="C83" s="473" t="s">
        <v>40</v>
      </c>
      <c r="D83" s="438"/>
      <c r="E83" s="438"/>
      <c r="F83" s="438"/>
      <c r="G83" s="438"/>
      <c r="H83" s="438"/>
      <c r="I83" s="449"/>
      <c r="J83" s="473" t="s">
        <v>41</v>
      </c>
      <c r="K83" s="438"/>
      <c r="L83" s="438"/>
      <c r="M83" s="438"/>
      <c r="N83" s="438"/>
      <c r="O83" s="438"/>
      <c r="P83" s="449"/>
      <c r="Q83" s="473" t="s">
        <v>42</v>
      </c>
      <c r="R83" s="438"/>
      <c r="S83" s="438"/>
      <c r="T83" s="438"/>
      <c r="U83" s="438"/>
      <c r="V83" s="438"/>
      <c r="W83" s="449"/>
      <c r="X83" s="473" t="s">
        <v>40</v>
      </c>
      <c r="Y83" s="438"/>
      <c r="Z83" s="438"/>
      <c r="AA83" s="438"/>
      <c r="AB83" s="438"/>
      <c r="AC83" s="438"/>
      <c r="AD83" s="449"/>
      <c r="AE83" s="473" t="s">
        <v>41</v>
      </c>
      <c r="AF83" s="438"/>
      <c r="AG83" s="438"/>
      <c r="AH83" s="438"/>
      <c r="AI83" s="438"/>
      <c r="AJ83" s="438"/>
      <c r="AK83" s="449"/>
      <c r="AL83" s="473" t="s">
        <v>42</v>
      </c>
      <c r="AM83" s="438"/>
      <c r="AN83" s="438"/>
      <c r="AO83" s="438"/>
      <c r="AP83" s="438"/>
      <c r="AQ83" s="438"/>
      <c r="AR83" s="449"/>
      <c r="AS83" s="11"/>
      <c r="BE83"/>
    </row>
    <row r="84" spans="2:57" ht="46.5" customHeight="1">
      <c r="B84" s="10"/>
      <c r="C84" s="517" t="str">
        <f>'Lot Register'!$U$13</f>
        <v>Jan van Wyk</v>
      </c>
      <c r="D84" s="518"/>
      <c r="E84" s="518"/>
      <c r="F84" s="518"/>
      <c r="G84" s="518"/>
      <c r="H84" s="518"/>
      <c r="I84" s="519"/>
      <c r="J84" s="517"/>
      <c r="K84" s="518"/>
      <c r="L84" s="518"/>
      <c r="M84" s="518"/>
      <c r="N84" s="518"/>
      <c r="O84" s="518"/>
      <c r="P84" s="519"/>
      <c r="Q84" s="520"/>
      <c r="R84" s="521"/>
      <c r="S84" s="521"/>
      <c r="T84" s="521"/>
      <c r="U84" s="521"/>
      <c r="V84" s="521"/>
      <c r="W84" s="522"/>
      <c r="X84" s="517" t="str">
        <f>'Lot Register'!$U$12</f>
        <v>TBA</v>
      </c>
      <c r="Y84" s="518"/>
      <c r="Z84" s="518"/>
      <c r="AA84" s="518"/>
      <c r="AB84" s="518"/>
      <c r="AC84" s="518"/>
      <c r="AD84" s="519"/>
      <c r="AE84" s="517"/>
      <c r="AF84" s="518"/>
      <c r="AG84" s="518"/>
      <c r="AH84" s="518"/>
      <c r="AI84" s="518"/>
      <c r="AJ84" s="518"/>
      <c r="AK84" s="519"/>
      <c r="AL84" s="520"/>
      <c r="AM84" s="521"/>
      <c r="AN84" s="521"/>
      <c r="AO84" s="521"/>
      <c r="AP84" s="521"/>
      <c r="AQ84" s="521"/>
      <c r="AR84" s="522"/>
      <c r="AS84" s="8"/>
      <c r="BE84"/>
    </row>
    <row r="85" spans="2:57" ht="11.25" customHeight="1" thickBot="1">
      <c r="B85" s="12"/>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c r="AC85" s="13"/>
      <c r="AD85" s="13"/>
      <c r="AE85" s="13"/>
      <c r="AF85" s="13"/>
      <c r="AG85" s="13"/>
      <c r="AH85" s="13"/>
      <c r="AI85" s="13"/>
      <c r="AJ85" s="13"/>
      <c r="AK85" s="13"/>
      <c r="AL85" s="13"/>
      <c r="AM85" s="13"/>
      <c r="AN85" s="13"/>
      <c r="AO85" s="13"/>
      <c r="AP85" s="13"/>
      <c r="AQ85" s="13"/>
      <c r="AR85" s="13"/>
      <c r="AS85" s="15"/>
      <c r="BE85"/>
    </row>
    <row r="86" spans="2:57">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BE86"/>
    </row>
    <row r="87" spans="2:57">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BE87"/>
    </row>
    <row r="88" spans="2:57">
      <c r="BE88"/>
    </row>
    <row r="89" spans="2:57">
      <c r="BE89"/>
    </row>
    <row r="90" spans="2:57">
      <c r="C90" s="7"/>
      <c r="BE90"/>
    </row>
    <row r="91" spans="2:57">
      <c r="C91" s="7"/>
      <c r="BE91"/>
    </row>
    <row r="92" spans="2:57">
      <c r="C92" s="7"/>
      <c r="BE92"/>
    </row>
    <row r="93" spans="2:57">
      <c r="C93" s="7"/>
      <c r="BE93"/>
    </row>
    <row r="94" spans="2:57">
      <c r="BE94"/>
    </row>
    <row r="95" spans="2:57">
      <c r="BE95"/>
    </row>
    <row r="96" spans="2:57">
      <c r="BE96"/>
    </row>
    <row r="97" spans="57:57">
      <c r="BE97"/>
    </row>
    <row r="98" spans="57:57">
      <c r="BE98"/>
    </row>
  </sheetData>
  <sheetProtection selectLockedCells="1" autoFilter="0"/>
  <mergeCells count="429">
    <mergeCell ref="C84:I84"/>
    <mergeCell ref="J84:P84"/>
    <mergeCell ref="Q84:W84"/>
    <mergeCell ref="X84:AD84"/>
    <mergeCell ref="AE84:AK84"/>
    <mergeCell ref="AL84:AR84"/>
    <mergeCell ref="B80:AS80"/>
    <mergeCell ref="C82:W82"/>
    <mergeCell ref="X82:AR82"/>
    <mergeCell ref="C83:I83"/>
    <mergeCell ref="J83:P83"/>
    <mergeCell ref="Q83:W83"/>
    <mergeCell ref="X83:AD83"/>
    <mergeCell ref="AE83:AK83"/>
    <mergeCell ref="AL83:AR83"/>
    <mergeCell ref="B78:E78"/>
    <mergeCell ref="F78:U78"/>
    <mergeCell ref="V78:X78"/>
    <mergeCell ref="Y78:AA78"/>
    <mergeCell ref="AB78:AS78"/>
    <mergeCell ref="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B72:E72"/>
    <mergeCell ref="F72:U72"/>
    <mergeCell ref="V72:X72"/>
    <mergeCell ref="Y72:AA72"/>
    <mergeCell ref="AB72:AS72"/>
    <mergeCell ref="B73:E73"/>
    <mergeCell ref="F73:U73"/>
    <mergeCell ref="V73:X73"/>
    <mergeCell ref="Y73:AA73"/>
    <mergeCell ref="AB73:AS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J53"/>
    <mergeCell ref="AK50:AN51"/>
    <mergeCell ref="AO50:AP51"/>
    <mergeCell ref="AQ50:AQ51"/>
    <mergeCell ref="AR50:AR51"/>
    <mergeCell ref="AS50:AS51"/>
    <mergeCell ref="Y51:AB51"/>
    <mergeCell ref="B50:C51"/>
    <mergeCell ref="D50:P51"/>
    <mergeCell ref="Q50:X51"/>
    <mergeCell ref="Y50:AB50"/>
    <mergeCell ref="AC50:AJ51"/>
    <mergeCell ref="AK48:AN49"/>
    <mergeCell ref="AO48:AP49"/>
    <mergeCell ref="AQ48:AQ49"/>
    <mergeCell ref="AR48:AR49"/>
    <mergeCell ref="AS48:AS49"/>
    <mergeCell ref="Y49:AB49"/>
    <mergeCell ref="B48:C49"/>
    <mergeCell ref="D48:P49"/>
    <mergeCell ref="Q48:X49"/>
    <mergeCell ref="Y48:AB48"/>
    <mergeCell ref="AC48:AJ49"/>
    <mergeCell ref="AK46:AN47"/>
    <mergeCell ref="AO46:AP47"/>
    <mergeCell ref="AQ46:AQ47"/>
    <mergeCell ref="AR46:AR47"/>
    <mergeCell ref="AS46:AS47"/>
    <mergeCell ref="Y47:AB47"/>
    <mergeCell ref="B46:C47"/>
    <mergeCell ref="D46:P47"/>
    <mergeCell ref="Q46:X47"/>
    <mergeCell ref="Y46:AB46"/>
    <mergeCell ref="AC46:AJ47"/>
    <mergeCell ref="AK44:AN45"/>
    <mergeCell ref="AO44:AP45"/>
    <mergeCell ref="AQ44:AQ45"/>
    <mergeCell ref="AR44:AR45"/>
    <mergeCell ref="AS44:AS45"/>
    <mergeCell ref="Y45:AB45"/>
    <mergeCell ref="B44:C45"/>
    <mergeCell ref="D44:P45"/>
    <mergeCell ref="Q44:X45"/>
    <mergeCell ref="Y44:AB44"/>
    <mergeCell ref="AC44:AJ45"/>
    <mergeCell ref="AK42:AN43"/>
    <mergeCell ref="AO42:AP43"/>
    <mergeCell ref="AQ42:AQ43"/>
    <mergeCell ref="AR42:AR43"/>
    <mergeCell ref="AS42:AS43"/>
    <mergeCell ref="Y43:AB43"/>
    <mergeCell ref="B42:C43"/>
    <mergeCell ref="D42:P43"/>
    <mergeCell ref="Q42:X43"/>
    <mergeCell ref="Y42:AB42"/>
    <mergeCell ref="AC42:AJ43"/>
    <mergeCell ref="AK40:AN41"/>
    <mergeCell ref="AO40:AP41"/>
    <mergeCell ref="AQ40:AQ41"/>
    <mergeCell ref="AR40:AR41"/>
    <mergeCell ref="AS40:AS41"/>
    <mergeCell ref="Y41:AB41"/>
    <mergeCell ref="B40:C41"/>
    <mergeCell ref="D40:P41"/>
    <mergeCell ref="Q40:X41"/>
    <mergeCell ref="Y40:AB40"/>
    <mergeCell ref="AC40:AJ41"/>
    <mergeCell ref="AK38:AN39"/>
    <mergeCell ref="AO38:AP39"/>
    <mergeCell ref="AQ38:AQ39"/>
    <mergeCell ref="AR38:AR39"/>
    <mergeCell ref="AS38:AS39"/>
    <mergeCell ref="Y39:AB39"/>
    <mergeCell ref="B38:C39"/>
    <mergeCell ref="D38:P39"/>
    <mergeCell ref="Q38:X39"/>
    <mergeCell ref="Y38:AB38"/>
    <mergeCell ref="AC38:AJ39"/>
    <mergeCell ref="AK36:AN37"/>
    <mergeCell ref="AO36:AP37"/>
    <mergeCell ref="AQ36:AQ37"/>
    <mergeCell ref="AR36:AR37"/>
    <mergeCell ref="AS36:AS37"/>
    <mergeCell ref="Y37:AB37"/>
    <mergeCell ref="B36:C37"/>
    <mergeCell ref="D36:P37"/>
    <mergeCell ref="Q36:X37"/>
    <mergeCell ref="Y36:AB36"/>
    <mergeCell ref="AC36:AJ37"/>
    <mergeCell ref="AK34:AN35"/>
    <mergeCell ref="AO34:AP35"/>
    <mergeCell ref="AQ34:AQ35"/>
    <mergeCell ref="AR34:AR35"/>
    <mergeCell ref="AS34:AS35"/>
    <mergeCell ref="Y35:AB35"/>
    <mergeCell ref="B34:C35"/>
    <mergeCell ref="D34:P35"/>
    <mergeCell ref="Q34:X35"/>
    <mergeCell ref="Y34:AB34"/>
    <mergeCell ref="AC34:AJ35"/>
    <mergeCell ref="AK32:AN33"/>
    <mergeCell ref="AO32:AP33"/>
    <mergeCell ref="AQ32:AQ33"/>
    <mergeCell ref="AR32:AR33"/>
    <mergeCell ref="AS32:AS33"/>
    <mergeCell ref="Y33:AB33"/>
    <mergeCell ref="B32:C33"/>
    <mergeCell ref="D32:P33"/>
    <mergeCell ref="Q32:X33"/>
    <mergeCell ref="Y32:AB32"/>
    <mergeCell ref="AC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Y23:AB23"/>
    <mergeCell ref="B22:C23"/>
    <mergeCell ref="D22:P23"/>
    <mergeCell ref="Q22:X23"/>
    <mergeCell ref="Y22:AB22"/>
    <mergeCell ref="AC22:AF23"/>
    <mergeCell ref="AG22:AJ23"/>
    <mergeCell ref="AK20:AN21"/>
    <mergeCell ref="AO20:AP21"/>
    <mergeCell ref="AQ20:AQ21"/>
    <mergeCell ref="AR20:AR21"/>
    <mergeCell ref="AS20:AS21"/>
    <mergeCell ref="Y21:AB21"/>
    <mergeCell ref="B20:C21"/>
    <mergeCell ref="D20:P21"/>
    <mergeCell ref="Q20:X21"/>
    <mergeCell ref="Y20:AB20"/>
    <mergeCell ref="AC20:AF21"/>
    <mergeCell ref="AG20:AJ21"/>
    <mergeCell ref="AK18:AN19"/>
    <mergeCell ref="AO18:AP19"/>
    <mergeCell ref="AQ18:AQ19"/>
    <mergeCell ref="AR18:AR19"/>
    <mergeCell ref="AS18:AS19"/>
    <mergeCell ref="Y19:AB19"/>
    <mergeCell ref="B18:C19"/>
    <mergeCell ref="D18:P19"/>
    <mergeCell ref="Q18:X19"/>
    <mergeCell ref="Y18:AB18"/>
    <mergeCell ref="AC18:AF19"/>
    <mergeCell ref="AG18:AJ19"/>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AQ12:AS13"/>
    <mergeCell ref="Y13:AB13"/>
    <mergeCell ref="AK13:AN13"/>
    <mergeCell ref="AO12:AP13"/>
    <mergeCell ref="AF7:AI7"/>
    <mergeCell ref="J8:J9"/>
    <mergeCell ref="K8:K9"/>
    <mergeCell ref="L8:L9"/>
    <mergeCell ref="AF8:AI8"/>
    <mergeCell ref="AJ8:AM11"/>
    <mergeCell ref="AF10:AI10"/>
    <mergeCell ref="AF11:AI11"/>
    <mergeCell ref="AJ7:AS7"/>
    <mergeCell ref="AN8:AS11"/>
    <mergeCell ref="AJ4:AS4"/>
    <mergeCell ref="AJ5:AS5"/>
    <mergeCell ref="AJ6:AS6"/>
    <mergeCell ref="J4:Z5"/>
    <mergeCell ref="AA4:AE4"/>
    <mergeCell ref="AF4:AI4"/>
    <mergeCell ref="AA5:AE5"/>
    <mergeCell ref="AF5:AI5"/>
    <mergeCell ref="J6:L7"/>
    <mergeCell ref="M6:P9"/>
    <mergeCell ref="Q6:AE9"/>
    <mergeCell ref="AF6:AI6"/>
    <mergeCell ref="AF9:AI9"/>
  </mergeCells>
  <conditionalFormatting sqref="AF11">
    <cfRule type="expression" dxfId="1221" priority="10">
      <formula>$V11="y"</formula>
    </cfRule>
    <cfRule type="expression" dxfId="1220" priority="11">
      <formula>$T11="y"</formula>
    </cfRule>
  </conditionalFormatting>
  <conditionalFormatting sqref="AF7">
    <cfRule type="expression" dxfId="1219" priority="14">
      <formula>$V7="y"</formula>
    </cfRule>
    <cfRule type="expression" dxfId="1218" priority="15">
      <formula>$T7="y"</formula>
    </cfRule>
  </conditionalFormatting>
  <conditionalFormatting sqref="AF9">
    <cfRule type="expression" dxfId="1217" priority="12">
      <formula>$V9="y"</formula>
    </cfRule>
    <cfRule type="expression" dxfId="1216" priority="13">
      <formula>$T9="y"</formula>
    </cfRule>
  </conditionalFormatting>
  <conditionalFormatting sqref="Y14:AB19 Y34:AB71">
    <cfRule type="expression" dxfId="1215" priority="9">
      <formula>OR(ISNUMBER(SEARCH("Hold Point",Y14)),ISNUMBER(SEARCH("Witness Point",Y14)))</formula>
    </cfRule>
  </conditionalFormatting>
  <conditionalFormatting sqref="AK14:AN71">
    <cfRule type="expression" dxfId="1214" priority="8">
      <formula>OR(Y14="Check Item",Y14="Milestone")</formula>
    </cfRule>
  </conditionalFormatting>
  <conditionalFormatting sqref="Y32:AB33">
    <cfRule type="expression" dxfId="1213" priority="6">
      <formula>OR(ISNUMBER(SEARCH("Hold Point",Y32)),ISNUMBER(SEARCH("Witness Point",Y32)))</formula>
    </cfRule>
  </conditionalFormatting>
  <conditionalFormatting sqref="Y30:AB31">
    <cfRule type="expression" dxfId="1212" priority="5">
      <formula>OR(ISNUMBER(SEARCH("Hold Point",Y30)),ISNUMBER(SEARCH("Witness Point",Y30)))</formula>
    </cfRule>
  </conditionalFormatting>
  <conditionalFormatting sqref="Y28:AB29">
    <cfRule type="expression" dxfId="1211" priority="4">
      <formula>OR(ISNUMBER(SEARCH("Hold Point",Y28)),ISNUMBER(SEARCH("Witness Point",Y28)))</formula>
    </cfRule>
  </conditionalFormatting>
  <conditionalFormatting sqref="Y24:AB27">
    <cfRule type="expression" dxfId="1210" priority="3">
      <formula>OR(ISNUMBER(SEARCH("Hold Point",Y24)),ISNUMBER(SEARCH("Witness Point",Y24)))</formula>
    </cfRule>
  </conditionalFormatting>
  <conditionalFormatting sqref="Y20:AB21">
    <cfRule type="expression" dxfId="1209" priority="2">
      <formula>OR(ISNUMBER(SEARCH("Hold Point",Y20)),ISNUMBER(SEARCH("Witness Point",Y20)))</formula>
    </cfRule>
  </conditionalFormatting>
  <conditionalFormatting sqref="Y22:AB23">
    <cfRule type="expression" dxfId="1208" priority="1">
      <formula>OR(ISNUMBER(SEARCH("Hold Point",Y22)),ISNUMBER(SEARCH("Witness Point",Y22)))</formula>
    </cfRule>
  </conditionalFormatting>
  <pageMargins left="0.62992125984251968" right="0.23622047244094488" top="0.82677165354330706" bottom="0.23622047244094488" header="0.31496062992125984" footer="0.31496062992125984"/>
  <pageSetup paperSize="9" scale="57" fitToHeight="0" orientation="portrait" horizontalDpi="300" verticalDpi="300" r:id="rId1"/>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71">
    <pageSetUpPr fitToPage="1"/>
  </sheetPr>
  <dimension ref="A1:BR100"/>
  <sheetViews>
    <sheetView topLeftCell="A3" zoomScale="85" zoomScaleNormal="85" workbookViewId="0">
      <selection activeCell="B75" sqref="B75:E75"/>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Unbound Pavement</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Unbound Pavement</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441" t="s">
        <v>28</v>
      </c>
      <c r="AK4" s="442"/>
      <c r="AL4" s="442"/>
      <c r="AM4" s="442"/>
      <c r="AN4" s="442"/>
      <c r="AO4" s="442"/>
      <c r="AP4" s="442"/>
      <c r="AQ4" s="442"/>
      <c r="AR4" s="442"/>
      <c r="AS4" s="564"/>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e">
        <f>'Lot Register'!#REF!</f>
        <v>#REF!</v>
      </c>
      <c r="AG5" s="460"/>
      <c r="AH5" s="460"/>
      <c r="AI5" s="461"/>
      <c r="AJ5" s="533"/>
      <c r="AK5" s="534"/>
      <c r="AL5" s="534"/>
      <c r="AM5" s="534"/>
      <c r="AN5" s="534"/>
      <c r="AO5" s="534"/>
      <c r="AP5" s="534"/>
      <c r="AQ5" s="534"/>
      <c r="AR5" s="534"/>
      <c r="AS5" s="565"/>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533"/>
      <c r="AK6" s="534"/>
      <c r="AL6" s="534"/>
      <c r="AM6" s="534"/>
      <c r="AN6" s="534"/>
      <c r="AO6" s="534"/>
      <c r="AP6" s="534"/>
      <c r="AQ6" s="534"/>
      <c r="AR6" s="534"/>
      <c r="AS6" s="565"/>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Register'!$I$2), "", 'Lot Register'!$I$2)</f>
        <v>0</v>
      </c>
      <c r="AG7" s="469"/>
      <c r="AH7" s="469"/>
      <c r="AI7" s="470"/>
      <c r="AJ7" s="533"/>
      <c r="AK7" s="534"/>
      <c r="AL7" s="534"/>
      <c r="AM7" s="534"/>
      <c r="AN7" s="534"/>
      <c r="AO7" s="534"/>
      <c r="AP7" s="534"/>
      <c r="AQ7" s="534"/>
      <c r="AR7" s="534"/>
      <c r="AS7" s="565"/>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t="s">
        <v>1152</v>
      </c>
      <c r="AK8" s="574"/>
      <c r="AL8" s="574"/>
      <c r="AM8" s="574"/>
      <c r="AN8" s="566" t="s">
        <v>357</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Register'!$J$2), "", 'Lot Register'!$J$2)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t="e">
        <f>IF(ISBLANK('Lot Register'!#REF!), "", 'Lot Register'!#REF!)</f>
        <v>#REF!</v>
      </c>
      <c r="AE10" s="449"/>
      <c r="AF10" s="451" t="s">
        <v>30</v>
      </c>
      <c r="AG10" s="451"/>
      <c r="AH10" s="451"/>
      <c r="AI10" s="452"/>
      <c r="AJ10" s="573"/>
      <c r="AK10" s="574"/>
      <c r="AL10" s="574"/>
      <c r="AM10" s="574"/>
      <c r="AN10" s="566"/>
      <c r="AO10" s="566"/>
      <c r="AP10" s="566"/>
      <c r="AQ10" s="566"/>
      <c r="AR10" s="566"/>
      <c r="AS10" s="567"/>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Register'!$K$2), "", 'Lot Register'!$K$2)</f>
        <v>45343</v>
      </c>
      <c r="AG11" s="496"/>
      <c r="AH11" s="496"/>
      <c r="AI11" s="497"/>
      <c r="AJ11" s="575"/>
      <c r="AK11" s="576"/>
      <c r="AL11" s="576"/>
      <c r="AM11" s="576"/>
      <c r="AN11" s="381"/>
      <c r="AO11" s="381"/>
      <c r="AP11" s="381"/>
      <c r="AQ11" s="381"/>
      <c r="AR11" s="381"/>
      <c r="AS11" s="568"/>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t="s">
        <v>39</v>
      </c>
      <c r="AH13" s="439"/>
      <c r="AI13" s="439"/>
      <c r="AJ13" s="439"/>
      <c r="AK13" s="439" t="s">
        <v>27</v>
      </c>
      <c r="AL13" s="439"/>
      <c r="AM13" s="439"/>
      <c r="AN13" s="439"/>
      <c r="AO13" s="571"/>
      <c r="AP13" s="571"/>
      <c r="AQ13" s="571"/>
      <c r="AR13" s="571"/>
      <c r="AS13" s="572"/>
      <c r="BE13"/>
    </row>
    <row r="14" spans="1:70" ht="22.5" customHeight="1">
      <c r="B14" s="553">
        <v>1</v>
      </c>
      <c r="C14" s="549"/>
      <c r="D14" s="507" t="s">
        <v>337</v>
      </c>
      <c r="E14" s="508"/>
      <c r="F14" s="508"/>
      <c r="G14" s="508"/>
      <c r="H14" s="508"/>
      <c r="I14" s="508"/>
      <c r="J14" s="508"/>
      <c r="K14" s="508"/>
      <c r="L14" s="508"/>
      <c r="M14" s="508"/>
      <c r="N14" s="508"/>
      <c r="O14" s="508"/>
      <c r="P14" s="509"/>
      <c r="Q14" s="597" t="s">
        <v>91</v>
      </c>
      <c r="R14" s="598"/>
      <c r="S14" s="598"/>
      <c r="T14" s="598"/>
      <c r="U14" s="598"/>
      <c r="V14" s="598"/>
      <c r="W14" s="598"/>
      <c r="X14" s="599"/>
      <c r="Y14" s="507" t="s">
        <v>81</v>
      </c>
      <c r="Z14" s="508"/>
      <c r="AA14" s="508"/>
      <c r="AB14" s="509"/>
      <c r="AC14" s="507"/>
      <c r="AD14" s="508"/>
      <c r="AE14" s="508"/>
      <c r="AF14" s="509"/>
      <c r="AG14" s="507"/>
      <c r="AH14" s="508"/>
      <c r="AI14" s="508"/>
      <c r="AJ14" s="509"/>
      <c r="AK14" s="507"/>
      <c r="AL14" s="508"/>
      <c r="AM14" s="508"/>
      <c r="AN14" s="509"/>
      <c r="AO14" s="475"/>
      <c r="AP14" s="593"/>
      <c r="AQ14" s="594"/>
      <c r="AR14" s="595"/>
      <c r="AS14" s="596"/>
      <c r="BE14"/>
    </row>
    <row r="15" spans="1:70" ht="60.75" customHeight="1">
      <c r="B15" s="592"/>
      <c r="C15" s="532"/>
      <c r="D15" s="412"/>
      <c r="E15" s="413"/>
      <c r="F15" s="413"/>
      <c r="G15" s="413"/>
      <c r="H15" s="413"/>
      <c r="I15" s="413"/>
      <c r="J15" s="413"/>
      <c r="K15" s="413"/>
      <c r="L15" s="413"/>
      <c r="M15" s="413"/>
      <c r="N15" s="413"/>
      <c r="O15" s="413"/>
      <c r="P15" s="414"/>
      <c r="Q15" s="600"/>
      <c r="R15" s="601"/>
      <c r="S15" s="601"/>
      <c r="T15" s="601"/>
      <c r="U15" s="601"/>
      <c r="V15" s="601"/>
      <c r="W15" s="601"/>
      <c r="X15" s="602"/>
      <c r="Y15" s="412" t="s">
        <v>336</v>
      </c>
      <c r="Z15" s="413"/>
      <c r="AA15" s="413"/>
      <c r="AB15" s="414"/>
      <c r="AC15" s="412"/>
      <c r="AD15" s="413"/>
      <c r="AE15" s="413"/>
      <c r="AF15" s="414"/>
      <c r="AG15" s="412"/>
      <c r="AH15" s="413"/>
      <c r="AI15" s="413"/>
      <c r="AJ15" s="414"/>
      <c r="AK15" s="412"/>
      <c r="AL15" s="413"/>
      <c r="AM15" s="413"/>
      <c r="AN15" s="414"/>
      <c r="AO15" s="545"/>
      <c r="AP15" s="556"/>
      <c r="AQ15" s="587"/>
      <c r="AR15" s="589"/>
      <c r="AS15" s="591"/>
      <c r="BE15"/>
    </row>
    <row r="16" spans="1:70" ht="22.5" customHeight="1">
      <c r="B16" s="592">
        <v>2</v>
      </c>
      <c r="C16" s="532"/>
      <c r="D16" s="406" t="s">
        <v>338</v>
      </c>
      <c r="E16" s="407"/>
      <c r="F16" s="407"/>
      <c r="G16" s="407"/>
      <c r="H16" s="407"/>
      <c r="I16" s="407"/>
      <c r="J16" s="407"/>
      <c r="K16" s="407"/>
      <c r="L16" s="407"/>
      <c r="M16" s="407"/>
      <c r="N16" s="407"/>
      <c r="O16" s="407"/>
      <c r="P16" s="408"/>
      <c r="Q16" s="603" t="s">
        <v>91</v>
      </c>
      <c r="R16" s="604"/>
      <c r="S16" s="604"/>
      <c r="T16" s="604"/>
      <c r="U16" s="604"/>
      <c r="V16" s="604"/>
      <c r="W16" s="604"/>
      <c r="X16" s="605"/>
      <c r="Y16" s="406" t="s">
        <v>82</v>
      </c>
      <c r="Z16" s="407"/>
      <c r="AA16" s="407"/>
      <c r="AB16" s="408"/>
      <c r="AC16" s="406"/>
      <c r="AD16" s="407"/>
      <c r="AE16" s="407"/>
      <c r="AF16" s="408"/>
      <c r="AG16" s="406"/>
      <c r="AH16" s="407"/>
      <c r="AI16" s="407"/>
      <c r="AJ16" s="408"/>
      <c r="AK16" s="406"/>
      <c r="AL16" s="407"/>
      <c r="AM16" s="407"/>
      <c r="AN16" s="408"/>
      <c r="AO16" s="542"/>
      <c r="AP16" s="554"/>
      <c r="AQ16" s="586"/>
      <c r="AR16" s="588"/>
      <c r="AS16" s="590"/>
      <c r="BE16"/>
    </row>
    <row r="17" spans="2:57" ht="30.75" customHeight="1">
      <c r="B17" s="592"/>
      <c r="C17" s="532"/>
      <c r="D17" s="412"/>
      <c r="E17" s="413"/>
      <c r="F17" s="413"/>
      <c r="G17" s="413"/>
      <c r="H17" s="413"/>
      <c r="I17" s="413"/>
      <c r="J17" s="413"/>
      <c r="K17" s="413"/>
      <c r="L17" s="413"/>
      <c r="M17" s="413"/>
      <c r="N17" s="413"/>
      <c r="O17" s="413"/>
      <c r="P17" s="414"/>
      <c r="Q17" s="600"/>
      <c r="R17" s="601"/>
      <c r="S17" s="601"/>
      <c r="T17" s="601"/>
      <c r="U17" s="601"/>
      <c r="V17" s="601"/>
      <c r="W17" s="601"/>
      <c r="X17" s="602"/>
      <c r="Y17" s="412" t="s">
        <v>336</v>
      </c>
      <c r="Z17" s="413"/>
      <c r="AA17" s="413"/>
      <c r="AB17" s="414"/>
      <c r="AC17" s="412"/>
      <c r="AD17" s="413"/>
      <c r="AE17" s="413"/>
      <c r="AF17" s="414"/>
      <c r="AG17" s="412"/>
      <c r="AH17" s="413"/>
      <c r="AI17" s="413"/>
      <c r="AJ17" s="414"/>
      <c r="AK17" s="412"/>
      <c r="AL17" s="413"/>
      <c r="AM17" s="413"/>
      <c r="AN17" s="414"/>
      <c r="AO17" s="545"/>
      <c r="AP17" s="556"/>
      <c r="AQ17" s="587"/>
      <c r="AR17" s="589"/>
      <c r="AS17" s="591"/>
      <c r="BE17"/>
    </row>
    <row r="18" spans="2:57" ht="22.5" customHeight="1">
      <c r="B18" s="592">
        <v>13</v>
      </c>
      <c r="C18" s="532"/>
      <c r="D18" s="406" t="s">
        <v>1153</v>
      </c>
      <c r="E18" s="407"/>
      <c r="F18" s="407"/>
      <c r="G18" s="407"/>
      <c r="H18" s="407"/>
      <c r="I18" s="407"/>
      <c r="J18" s="407"/>
      <c r="K18" s="407"/>
      <c r="L18" s="407"/>
      <c r="M18" s="407"/>
      <c r="N18" s="407"/>
      <c r="O18" s="407"/>
      <c r="P18" s="408"/>
      <c r="Q18" s="409" t="s">
        <v>91</v>
      </c>
      <c r="R18" s="410"/>
      <c r="S18" s="410"/>
      <c r="T18" s="410"/>
      <c r="U18" s="410"/>
      <c r="V18" s="410"/>
      <c r="W18" s="410"/>
      <c r="X18" s="411"/>
      <c r="Y18" s="406" t="s">
        <v>85</v>
      </c>
      <c r="Z18" s="407"/>
      <c r="AA18" s="407"/>
      <c r="AB18" s="408"/>
      <c r="AC18" s="406"/>
      <c r="AD18" s="407"/>
      <c r="AE18" s="407"/>
      <c r="AF18" s="408"/>
      <c r="AG18" s="406"/>
      <c r="AH18" s="407"/>
      <c r="AI18" s="407"/>
      <c r="AJ18" s="408"/>
      <c r="AK18" s="406"/>
      <c r="AL18" s="407"/>
      <c r="AM18" s="407"/>
      <c r="AN18" s="408"/>
      <c r="AO18" s="542"/>
      <c r="AP18" s="554"/>
      <c r="AQ18" s="586"/>
      <c r="AR18" s="588"/>
      <c r="AS18" s="590"/>
      <c r="BE18"/>
    </row>
    <row r="19" spans="2:57" ht="31.5" customHeight="1">
      <c r="B19" s="592"/>
      <c r="C19" s="532"/>
      <c r="D19" s="412"/>
      <c r="E19" s="413"/>
      <c r="F19" s="413"/>
      <c r="G19" s="413"/>
      <c r="H19" s="413"/>
      <c r="I19" s="413"/>
      <c r="J19" s="413"/>
      <c r="K19" s="413"/>
      <c r="L19" s="413"/>
      <c r="M19" s="413"/>
      <c r="N19" s="413"/>
      <c r="O19" s="413"/>
      <c r="P19" s="414"/>
      <c r="Q19" s="412"/>
      <c r="R19" s="413"/>
      <c r="S19" s="413"/>
      <c r="T19" s="413"/>
      <c r="U19" s="413"/>
      <c r="V19" s="413"/>
      <c r="W19" s="413"/>
      <c r="X19" s="414"/>
      <c r="Y19" s="735" t="s">
        <v>1154</v>
      </c>
      <c r="Z19" s="413"/>
      <c r="AA19" s="413"/>
      <c r="AB19" s="414"/>
      <c r="AC19" s="412"/>
      <c r="AD19" s="413"/>
      <c r="AE19" s="413"/>
      <c r="AF19" s="414"/>
      <c r="AG19" s="412"/>
      <c r="AH19" s="413"/>
      <c r="AI19" s="413"/>
      <c r="AJ19" s="414"/>
      <c r="AK19" s="412"/>
      <c r="AL19" s="413"/>
      <c r="AM19" s="413"/>
      <c r="AN19" s="414"/>
      <c r="AO19" s="545"/>
      <c r="AP19" s="556"/>
      <c r="AQ19" s="587"/>
      <c r="AR19" s="589"/>
      <c r="AS19" s="591"/>
      <c r="BE19"/>
    </row>
    <row r="20" spans="2:57" ht="22.5" customHeight="1">
      <c r="B20" s="592">
        <v>3</v>
      </c>
      <c r="C20" s="532"/>
      <c r="D20" s="406" t="s">
        <v>339</v>
      </c>
      <c r="E20" s="407"/>
      <c r="F20" s="407"/>
      <c r="G20" s="407"/>
      <c r="H20" s="407"/>
      <c r="I20" s="407"/>
      <c r="J20" s="407"/>
      <c r="K20" s="407"/>
      <c r="L20" s="407"/>
      <c r="M20" s="407"/>
      <c r="N20" s="407"/>
      <c r="O20" s="407"/>
      <c r="P20" s="408"/>
      <c r="Q20" s="603" t="s">
        <v>91</v>
      </c>
      <c r="R20" s="604"/>
      <c r="S20" s="604"/>
      <c r="T20" s="604"/>
      <c r="U20" s="604"/>
      <c r="V20" s="604"/>
      <c r="W20" s="604"/>
      <c r="X20" s="605"/>
      <c r="Y20" s="406" t="s">
        <v>341</v>
      </c>
      <c r="Z20" s="407"/>
      <c r="AA20" s="407"/>
      <c r="AB20" s="408"/>
      <c r="AC20" s="406"/>
      <c r="AD20" s="407"/>
      <c r="AE20" s="407"/>
      <c r="AF20" s="408"/>
      <c r="AG20" s="406"/>
      <c r="AH20" s="407"/>
      <c r="AI20" s="407"/>
      <c r="AJ20" s="408"/>
      <c r="AK20" s="406"/>
      <c r="AL20" s="407"/>
      <c r="AM20" s="407"/>
      <c r="AN20" s="408"/>
      <c r="AO20" s="542"/>
      <c r="AP20" s="554"/>
      <c r="AQ20" s="586"/>
      <c r="AR20" s="588"/>
      <c r="AS20" s="590"/>
      <c r="BE20"/>
    </row>
    <row r="21" spans="2:57" ht="55.5" customHeight="1">
      <c r="B21" s="592"/>
      <c r="C21" s="532"/>
      <c r="D21" s="412"/>
      <c r="E21" s="413"/>
      <c r="F21" s="413"/>
      <c r="G21" s="413"/>
      <c r="H21" s="413"/>
      <c r="I21" s="413"/>
      <c r="J21" s="413"/>
      <c r="K21" s="413"/>
      <c r="L21" s="413"/>
      <c r="M21" s="413"/>
      <c r="N21" s="413"/>
      <c r="O21" s="413"/>
      <c r="P21" s="414"/>
      <c r="Q21" s="600"/>
      <c r="R21" s="601"/>
      <c r="S21" s="601"/>
      <c r="T21" s="601"/>
      <c r="U21" s="601"/>
      <c r="V21" s="601"/>
      <c r="W21" s="601"/>
      <c r="X21" s="602"/>
      <c r="Y21" s="412" t="s">
        <v>340</v>
      </c>
      <c r="Z21" s="413"/>
      <c r="AA21" s="413"/>
      <c r="AB21" s="414"/>
      <c r="AC21" s="412"/>
      <c r="AD21" s="413"/>
      <c r="AE21" s="413"/>
      <c r="AF21" s="414"/>
      <c r="AG21" s="412"/>
      <c r="AH21" s="413"/>
      <c r="AI21" s="413"/>
      <c r="AJ21" s="414"/>
      <c r="AK21" s="412"/>
      <c r="AL21" s="413"/>
      <c r="AM21" s="413"/>
      <c r="AN21" s="414"/>
      <c r="AO21" s="545"/>
      <c r="AP21" s="556"/>
      <c r="AQ21" s="587"/>
      <c r="AR21" s="589"/>
      <c r="AS21" s="591"/>
      <c r="BE21"/>
    </row>
    <row r="22" spans="2:57" ht="22.5" customHeight="1">
      <c r="B22" s="592">
        <v>4</v>
      </c>
      <c r="C22" s="532"/>
      <c r="D22" s="406" t="s">
        <v>342</v>
      </c>
      <c r="E22" s="407"/>
      <c r="F22" s="407"/>
      <c r="G22" s="407"/>
      <c r="H22" s="407"/>
      <c r="I22" s="407"/>
      <c r="J22" s="407"/>
      <c r="K22" s="407"/>
      <c r="L22" s="407"/>
      <c r="M22" s="407"/>
      <c r="N22" s="407"/>
      <c r="O22" s="407"/>
      <c r="P22" s="408"/>
      <c r="Q22" s="603" t="s">
        <v>91</v>
      </c>
      <c r="R22" s="604"/>
      <c r="S22" s="604"/>
      <c r="T22" s="604"/>
      <c r="U22" s="604"/>
      <c r="V22" s="604"/>
      <c r="W22" s="604"/>
      <c r="X22" s="605"/>
      <c r="Y22" s="406" t="s">
        <v>24</v>
      </c>
      <c r="Z22" s="407"/>
      <c r="AA22" s="407"/>
      <c r="AB22" s="408"/>
      <c r="AC22" s="406"/>
      <c r="AD22" s="407"/>
      <c r="AE22" s="407"/>
      <c r="AF22" s="408"/>
      <c r="AG22" s="406"/>
      <c r="AH22" s="407"/>
      <c r="AI22" s="407"/>
      <c r="AJ22" s="408"/>
      <c r="AK22" s="406"/>
      <c r="AL22" s="407"/>
      <c r="AM22" s="407"/>
      <c r="AN22" s="408"/>
      <c r="AO22" s="542"/>
      <c r="AP22" s="554"/>
      <c r="AQ22" s="586"/>
      <c r="AR22" s="588"/>
      <c r="AS22" s="590"/>
      <c r="BE22"/>
    </row>
    <row r="23" spans="2:57" ht="46.5" customHeight="1">
      <c r="B23" s="592"/>
      <c r="C23" s="532"/>
      <c r="D23" s="412"/>
      <c r="E23" s="413"/>
      <c r="F23" s="413"/>
      <c r="G23" s="413"/>
      <c r="H23" s="413"/>
      <c r="I23" s="413"/>
      <c r="J23" s="413"/>
      <c r="K23" s="413"/>
      <c r="L23" s="413"/>
      <c r="M23" s="413"/>
      <c r="N23" s="413"/>
      <c r="O23" s="413"/>
      <c r="P23" s="414"/>
      <c r="Q23" s="600"/>
      <c r="R23" s="601"/>
      <c r="S23" s="601"/>
      <c r="T23" s="601"/>
      <c r="U23" s="601"/>
      <c r="V23" s="601"/>
      <c r="W23" s="601"/>
      <c r="X23" s="602"/>
      <c r="Y23" s="412" t="s">
        <v>343</v>
      </c>
      <c r="Z23" s="413"/>
      <c r="AA23" s="413"/>
      <c r="AB23" s="414"/>
      <c r="AC23" s="412"/>
      <c r="AD23" s="413"/>
      <c r="AE23" s="413"/>
      <c r="AF23" s="414"/>
      <c r="AG23" s="412"/>
      <c r="AH23" s="413"/>
      <c r="AI23" s="413"/>
      <c r="AJ23" s="414"/>
      <c r="AK23" s="412"/>
      <c r="AL23" s="413"/>
      <c r="AM23" s="413"/>
      <c r="AN23" s="414"/>
      <c r="AO23" s="545"/>
      <c r="AP23" s="556"/>
      <c r="AQ23" s="587"/>
      <c r="AR23" s="589"/>
      <c r="AS23" s="591"/>
      <c r="BE23"/>
    </row>
    <row r="24" spans="2:57" ht="22.5" customHeight="1">
      <c r="B24" s="592">
        <v>5</v>
      </c>
      <c r="C24" s="532"/>
      <c r="D24" s="406" t="s">
        <v>344</v>
      </c>
      <c r="E24" s="407"/>
      <c r="F24" s="407"/>
      <c r="G24" s="407"/>
      <c r="H24" s="407"/>
      <c r="I24" s="407"/>
      <c r="J24" s="407"/>
      <c r="K24" s="407"/>
      <c r="L24" s="407"/>
      <c r="M24" s="407"/>
      <c r="N24" s="407"/>
      <c r="O24" s="407"/>
      <c r="P24" s="408"/>
      <c r="Q24" s="603" t="s">
        <v>91</v>
      </c>
      <c r="R24" s="604"/>
      <c r="S24" s="604"/>
      <c r="T24" s="604"/>
      <c r="U24" s="604"/>
      <c r="V24" s="604"/>
      <c r="W24" s="604"/>
      <c r="X24" s="605"/>
      <c r="Y24" s="406" t="s">
        <v>24</v>
      </c>
      <c r="Z24" s="407"/>
      <c r="AA24" s="407"/>
      <c r="AB24" s="408"/>
      <c r="AC24" s="406"/>
      <c r="AD24" s="407"/>
      <c r="AE24" s="407"/>
      <c r="AF24" s="408"/>
      <c r="AG24" s="406"/>
      <c r="AH24" s="407"/>
      <c r="AI24" s="407"/>
      <c r="AJ24" s="408"/>
      <c r="AK24" s="406"/>
      <c r="AL24" s="407"/>
      <c r="AM24" s="407"/>
      <c r="AN24" s="408"/>
      <c r="AO24" s="542"/>
      <c r="AP24" s="554"/>
      <c r="AQ24" s="586"/>
      <c r="AR24" s="588"/>
      <c r="AS24" s="590"/>
      <c r="BE24"/>
    </row>
    <row r="25" spans="2:57" ht="54.75" customHeight="1">
      <c r="B25" s="592"/>
      <c r="C25" s="532"/>
      <c r="D25" s="412"/>
      <c r="E25" s="413"/>
      <c r="F25" s="413"/>
      <c r="G25" s="413"/>
      <c r="H25" s="413"/>
      <c r="I25" s="413"/>
      <c r="J25" s="413"/>
      <c r="K25" s="413"/>
      <c r="L25" s="413"/>
      <c r="M25" s="413"/>
      <c r="N25" s="413"/>
      <c r="O25" s="413"/>
      <c r="P25" s="414"/>
      <c r="Q25" s="600"/>
      <c r="R25" s="601"/>
      <c r="S25" s="601"/>
      <c r="T25" s="601"/>
      <c r="U25" s="601"/>
      <c r="V25" s="601"/>
      <c r="W25" s="601"/>
      <c r="X25" s="602"/>
      <c r="Y25" s="412" t="s">
        <v>343</v>
      </c>
      <c r="Z25" s="413"/>
      <c r="AA25" s="413"/>
      <c r="AB25" s="414"/>
      <c r="AC25" s="412"/>
      <c r="AD25" s="413"/>
      <c r="AE25" s="413"/>
      <c r="AF25" s="414"/>
      <c r="AG25" s="412"/>
      <c r="AH25" s="413"/>
      <c r="AI25" s="413"/>
      <c r="AJ25" s="414"/>
      <c r="AK25" s="412"/>
      <c r="AL25" s="413"/>
      <c r="AM25" s="413"/>
      <c r="AN25" s="414"/>
      <c r="AO25" s="545"/>
      <c r="AP25" s="556"/>
      <c r="AQ25" s="587"/>
      <c r="AR25" s="589"/>
      <c r="AS25" s="591"/>
      <c r="BE25"/>
    </row>
    <row r="26" spans="2:57" ht="22.5" customHeight="1">
      <c r="B26" s="592">
        <v>6</v>
      </c>
      <c r="C26" s="532"/>
      <c r="D26" s="406" t="s">
        <v>345</v>
      </c>
      <c r="E26" s="407"/>
      <c r="F26" s="407"/>
      <c r="G26" s="407"/>
      <c r="H26" s="407"/>
      <c r="I26" s="407"/>
      <c r="J26" s="407"/>
      <c r="K26" s="407"/>
      <c r="L26" s="407"/>
      <c r="M26" s="407"/>
      <c r="N26" s="407"/>
      <c r="O26" s="407"/>
      <c r="P26" s="408"/>
      <c r="Q26" s="603" t="s">
        <v>91</v>
      </c>
      <c r="R26" s="604"/>
      <c r="S26" s="604"/>
      <c r="T26" s="604"/>
      <c r="U26" s="604"/>
      <c r="V26" s="604"/>
      <c r="W26" s="604"/>
      <c r="X26" s="605"/>
      <c r="Y26" s="406" t="s">
        <v>346</v>
      </c>
      <c r="Z26" s="407"/>
      <c r="AA26" s="407"/>
      <c r="AB26" s="408"/>
      <c r="AC26" s="406"/>
      <c r="AD26" s="407"/>
      <c r="AE26" s="407"/>
      <c r="AF26" s="408"/>
      <c r="AG26" s="406"/>
      <c r="AH26" s="407"/>
      <c r="AI26" s="407"/>
      <c r="AJ26" s="408"/>
      <c r="AK26" s="406"/>
      <c r="AL26" s="407"/>
      <c r="AM26" s="407"/>
      <c r="AN26" s="408"/>
      <c r="AO26" s="542"/>
      <c r="AP26" s="554"/>
      <c r="AQ26" s="586"/>
      <c r="AR26" s="588"/>
      <c r="AS26" s="590"/>
      <c r="BE26"/>
    </row>
    <row r="27" spans="2:57" ht="32.25" customHeight="1">
      <c r="B27" s="592"/>
      <c r="C27" s="532"/>
      <c r="D27" s="412"/>
      <c r="E27" s="413"/>
      <c r="F27" s="413"/>
      <c r="G27" s="413"/>
      <c r="H27" s="413"/>
      <c r="I27" s="413"/>
      <c r="J27" s="413"/>
      <c r="K27" s="413"/>
      <c r="L27" s="413"/>
      <c r="M27" s="413"/>
      <c r="N27" s="413"/>
      <c r="O27" s="413"/>
      <c r="P27" s="414"/>
      <c r="Q27" s="600"/>
      <c r="R27" s="601"/>
      <c r="S27" s="601"/>
      <c r="T27" s="601"/>
      <c r="U27" s="601"/>
      <c r="V27" s="601"/>
      <c r="W27" s="601"/>
      <c r="X27" s="602"/>
      <c r="Y27" s="412" t="s">
        <v>347</v>
      </c>
      <c r="Z27" s="413"/>
      <c r="AA27" s="413"/>
      <c r="AB27" s="414"/>
      <c r="AC27" s="412"/>
      <c r="AD27" s="413"/>
      <c r="AE27" s="413"/>
      <c r="AF27" s="414"/>
      <c r="AG27" s="412"/>
      <c r="AH27" s="413"/>
      <c r="AI27" s="413"/>
      <c r="AJ27" s="414"/>
      <c r="AK27" s="412"/>
      <c r="AL27" s="413"/>
      <c r="AM27" s="413"/>
      <c r="AN27" s="414"/>
      <c r="AO27" s="545"/>
      <c r="AP27" s="556"/>
      <c r="AQ27" s="587"/>
      <c r="AR27" s="589"/>
      <c r="AS27" s="591"/>
      <c r="BE27"/>
    </row>
    <row r="28" spans="2:57" ht="22.5" customHeight="1">
      <c r="B28" s="592">
        <v>7</v>
      </c>
      <c r="C28" s="532"/>
      <c r="D28" s="406" t="s">
        <v>348</v>
      </c>
      <c r="E28" s="407"/>
      <c r="F28" s="407"/>
      <c r="G28" s="407"/>
      <c r="H28" s="407"/>
      <c r="I28" s="407"/>
      <c r="J28" s="407"/>
      <c r="K28" s="407"/>
      <c r="L28" s="407"/>
      <c r="M28" s="407"/>
      <c r="N28" s="407"/>
      <c r="O28" s="407"/>
      <c r="P28" s="408"/>
      <c r="Q28" s="603" t="s">
        <v>161</v>
      </c>
      <c r="R28" s="604"/>
      <c r="S28" s="604"/>
      <c r="T28" s="604"/>
      <c r="U28" s="604"/>
      <c r="V28" s="604"/>
      <c r="W28" s="604"/>
      <c r="X28" s="605"/>
      <c r="Y28" s="406" t="s">
        <v>24</v>
      </c>
      <c r="Z28" s="407"/>
      <c r="AA28" s="407"/>
      <c r="AB28" s="408"/>
      <c r="AC28" s="406"/>
      <c r="AD28" s="407"/>
      <c r="AE28" s="407"/>
      <c r="AF28" s="408"/>
      <c r="AG28" s="406"/>
      <c r="AH28" s="407"/>
      <c r="AI28" s="407"/>
      <c r="AJ28" s="408"/>
      <c r="AK28" s="406"/>
      <c r="AL28" s="407"/>
      <c r="AM28" s="407"/>
      <c r="AN28" s="408"/>
      <c r="AO28" s="542"/>
      <c r="AP28" s="554"/>
      <c r="AQ28" s="586"/>
      <c r="AR28" s="588"/>
      <c r="AS28" s="590"/>
      <c r="BE28"/>
    </row>
    <row r="29" spans="2:57" ht="33" customHeight="1">
      <c r="B29" s="592"/>
      <c r="C29" s="532"/>
      <c r="D29" s="412"/>
      <c r="E29" s="413"/>
      <c r="F29" s="413"/>
      <c r="G29" s="413"/>
      <c r="H29" s="413"/>
      <c r="I29" s="413"/>
      <c r="J29" s="413"/>
      <c r="K29" s="413"/>
      <c r="L29" s="413"/>
      <c r="M29" s="413"/>
      <c r="N29" s="413"/>
      <c r="O29" s="413"/>
      <c r="P29" s="414"/>
      <c r="Q29" s="600"/>
      <c r="R29" s="601"/>
      <c r="S29" s="601"/>
      <c r="T29" s="601"/>
      <c r="U29" s="601"/>
      <c r="V29" s="601"/>
      <c r="W29" s="601"/>
      <c r="X29" s="602"/>
      <c r="Y29" s="412" t="s">
        <v>1160</v>
      </c>
      <c r="Z29" s="413"/>
      <c r="AA29" s="413"/>
      <c r="AB29" s="414"/>
      <c r="AC29" s="412"/>
      <c r="AD29" s="413"/>
      <c r="AE29" s="413"/>
      <c r="AF29" s="414"/>
      <c r="AG29" s="412"/>
      <c r="AH29" s="413"/>
      <c r="AI29" s="413"/>
      <c r="AJ29" s="414"/>
      <c r="AK29" s="412"/>
      <c r="AL29" s="413"/>
      <c r="AM29" s="413"/>
      <c r="AN29" s="414"/>
      <c r="AO29" s="545"/>
      <c r="AP29" s="556"/>
      <c r="AQ29" s="587"/>
      <c r="AR29" s="589"/>
      <c r="AS29" s="591"/>
      <c r="BE29"/>
    </row>
    <row r="30" spans="2:57" ht="22.5" customHeight="1">
      <c r="B30" s="592">
        <v>8</v>
      </c>
      <c r="C30" s="532"/>
      <c r="D30" s="406" t="s">
        <v>349</v>
      </c>
      <c r="E30" s="407"/>
      <c r="F30" s="407"/>
      <c r="G30" s="407"/>
      <c r="H30" s="407"/>
      <c r="I30" s="407"/>
      <c r="J30" s="407"/>
      <c r="K30" s="407"/>
      <c r="L30" s="407"/>
      <c r="M30" s="407"/>
      <c r="N30" s="407"/>
      <c r="O30" s="407"/>
      <c r="P30" s="408"/>
      <c r="Q30" s="409" t="s">
        <v>91</v>
      </c>
      <c r="R30" s="410"/>
      <c r="S30" s="410"/>
      <c r="T30" s="410"/>
      <c r="U30" s="410"/>
      <c r="V30" s="410"/>
      <c r="W30" s="410"/>
      <c r="X30" s="411"/>
      <c r="Y30" s="406" t="s">
        <v>24</v>
      </c>
      <c r="Z30" s="407"/>
      <c r="AA30" s="407"/>
      <c r="AB30" s="408"/>
      <c r="AC30" s="406"/>
      <c r="AD30" s="407"/>
      <c r="AE30" s="407"/>
      <c r="AF30" s="408"/>
      <c r="AG30" s="406"/>
      <c r="AH30" s="407"/>
      <c r="AI30" s="407"/>
      <c r="AJ30" s="408"/>
      <c r="AK30" s="406"/>
      <c r="AL30" s="407"/>
      <c r="AM30" s="407"/>
      <c r="AN30" s="408"/>
      <c r="AO30" s="542"/>
      <c r="AP30" s="554"/>
      <c r="AQ30" s="586"/>
      <c r="AR30" s="588"/>
      <c r="AS30" s="590"/>
      <c r="BE30"/>
    </row>
    <row r="31" spans="2:57" ht="31.5" customHeight="1">
      <c r="B31" s="592"/>
      <c r="C31" s="532"/>
      <c r="D31" s="412"/>
      <c r="E31" s="413"/>
      <c r="F31" s="413"/>
      <c r="G31" s="413"/>
      <c r="H31" s="413"/>
      <c r="I31" s="413"/>
      <c r="J31" s="413"/>
      <c r="K31" s="413"/>
      <c r="L31" s="413"/>
      <c r="M31" s="413"/>
      <c r="N31" s="413"/>
      <c r="O31" s="413"/>
      <c r="P31" s="414"/>
      <c r="Q31" s="412"/>
      <c r="R31" s="413"/>
      <c r="S31" s="413"/>
      <c r="T31" s="413"/>
      <c r="U31" s="413"/>
      <c r="V31" s="413"/>
      <c r="W31" s="413"/>
      <c r="X31" s="414"/>
      <c r="Y31" s="412" t="s">
        <v>350</v>
      </c>
      <c r="Z31" s="413"/>
      <c r="AA31" s="413"/>
      <c r="AB31" s="414"/>
      <c r="AC31" s="412"/>
      <c r="AD31" s="413"/>
      <c r="AE31" s="413"/>
      <c r="AF31" s="414"/>
      <c r="AG31" s="412"/>
      <c r="AH31" s="413"/>
      <c r="AI31" s="413"/>
      <c r="AJ31" s="414"/>
      <c r="AK31" s="412"/>
      <c r="AL31" s="413"/>
      <c r="AM31" s="413"/>
      <c r="AN31" s="414"/>
      <c r="AO31" s="545"/>
      <c r="AP31" s="556"/>
      <c r="AQ31" s="587"/>
      <c r="AR31" s="589"/>
      <c r="AS31" s="591"/>
      <c r="BE31"/>
    </row>
    <row r="32" spans="2:57" ht="22.5" customHeight="1">
      <c r="B32" s="592">
        <v>9</v>
      </c>
      <c r="C32" s="532"/>
      <c r="D32" s="406" t="s">
        <v>351</v>
      </c>
      <c r="E32" s="407"/>
      <c r="F32" s="407"/>
      <c r="G32" s="407"/>
      <c r="H32" s="407"/>
      <c r="I32" s="407"/>
      <c r="J32" s="407"/>
      <c r="K32" s="407"/>
      <c r="L32" s="407"/>
      <c r="M32" s="407"/>
      <c r="N32" s="407"/>
      <c r="O32" s="407"/>
      <c r="P32" s="408"/>
      <c r="Q32" s="409" t="s">
        <v>91</v>
      </c>
      <c r="R32" s="410"/>
      <c r="S32" s="410"/>
      <c r="T32" s="410"/>
      <c r="U32" s="410"/>
      <c r="V32" s="410"/>
      <c r="W32" s="410"/>
      <c r="X32" s="411"/>
      <c r="Y32" s="406" t="s">
        <v>24</v>
      </c>
      <c r="Z32" s="407"/>
      <c r="AA32" s="407"/>
      <c r="AB32" s="408"/>
      <c r="AC32" s="406"/>
      <c r="AD32" s="407"/>
      <c r="AE32" s="407"/>
      <c r="AF32" s="408"/>
      <c r="AG32" s="406"/>
      <c r="AH32" s="407"/>
      <c r="AI32" s="407"/>
      <c r="AJ32" s="408"/>
      <c r="AK32" s="406"/>
      <c r="AL32" s="407"/>
      <c r="AM32" s="407"/>
      <c r="AN32" s="408"/>
      <c r="AO32" s="542"/>
      <c r="AP32" s="554"/>
      <c r="AQ32" s="586"/>
      <c r="AR32" s="588"/>
      <c r="AS32" s="590"/>
      <c r="BE32"/>
    </row>
    <row r="33" spans="2:57" ht="31.5" customHeight="1">
      <c r="B33" s="592"/>
      <c r="C33" s="532"/>
      <c r="D33" s="412"/>
      <c r="E33" s="413"/>
      <c r="F33" s="413"/>
      <c r="G33" s="413"/>
      <c r="H33" s="413"/>
      <c r="I33" s="413"/>
      <c r="J33" s="413"/>
      <c r="K33" s="413"/>
      <c r="L33" s="413"/>
      <c r="M33" s="413"/>
      <c r="N33" s="413"/>
      <c r="O33" s="413"/>
      <c r="P33" s="414"/>
      <c r="Q33" s="412"/>
      <c r="R33" s="413"/>
      <c r="S33" s="413"/>
      <c r="T33" s="413"/>
      <c r="U33" s="413"/>
      <c r="V33" s="413"/>
      <c r="W33" s="413"/>
      <c r="X33" s="414"/>
      <c r="Y33" s="412" t="s">
        <v>352</v>
      </c>
      <c r="Z33" s="413"/>
      <c r="AA33" s="413"/>
      <c r="AB33" s="414"/>
      <c r="AC33" s="412"/>
      <c r="AD33" s="413"/>
      <c r="AE33" s="413"/>
      <c r="AF33" s="414"/>
      <c r="AG33" s="412"/>
      <c r="AH33" s="413"/>
      <c r="AI33" s="413"/>
      <c r="AJ33" s="414"/>
      <c r="AK33" s="412"/>
      <c r="AL33" s="413"/>
      <c r="AM33" s="413"/>
      <c r="AN33" s="414"/>
      <c r="AO33" s="545"/>
      <c r="AP33" s="556"/>
      <c r="AQ33" s="587"/>
      <c r="AR33" s="589"/>
      <c r="AS33" s="591"/>
      <c r="BE33"/>
    </row>
    <row r="34" spans="2:57" ht="22.5" customHeight="1">
      <c r="B34" s="592">
        <v>15</v>
      </c>
      <c r="C34" s="532"/>
      <c r="D34" s="406" t="s">
        <v>1157</v>
      </c>
      <c r="E34" s="407"/>
      <c r="F34" s="407"/>
      <c r="G34" s="407"/>
      <c r="H34" s="407"/>
      <c r="I34" s="407"/>
      <c r="J34" s="407"/>
      <c r="K34" s="407"/>
      <c r="L34" s="407"/>
      <c r="M34" s="407"/>
      <c r="N34" s="407"/>
      <c r="O34" s="407"/>
      <c r="P34" s="408"/>
      <c r="Q34" s="409" t="s">
        <v>91</v>
      </c>
      <c r="R34" s="410"/>
      <c r="S34" s="410"/>
      <c r="T34" s="410"/>
      <c r="U34" s="410"/>
      <c r="V34" s="410"/>
      <c r="W34" s="410"/>
      <c r="X34" s="411"/>
      <c r="Y34" s="406" t="s">
        <v>86</v>
      </c>
      <c r="Z34" s="407"/>
      <c r="AA34" s="407"/>
      <c r="AB34" s="408"/>
      <c r="AC34" s="406"/>
      <c r="AD34" s="407"/>
      <c r="AE34" s="407"/>
      <c r="AF34" s="408"/>
      <c r="AG34" s="406"/>
      <c r="AH34" s="407"/>
      <c r="AI34" s="407"/>
      <c r="AJ34" s="408"/>
      <c r="AK34" s="406"/>
      <c r="AL34" s="407"/>
      <c r="AM34" s="407"/>
      <c r="AN34" s="408"/>
      <c r="AO34" s="542"/>
      <c r="AP34" s="554"/>
      <c r="AQ34" s="586"/>
      <c r="AR34" s="588"/>
      <c r="AS34" s="590"/>
      <c r="BE34"/>
    </row>
    <row r="35" spans="2:57" ht="31.5"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735" t="s">
        <v>1155</v>
      </c>
      <c r="Z35" s="413"/>
      <c r="AA35" s="413"/>
      <c r="AB35" s="414"/>
      <c r="AC35" s="412"/>
      <c r="AD35" s="413"/>
      <c r="AE35" s="413"/>
      <c r="AF35" s="414"/>
      <c r="AG35" s="412"/>
      <c r="AH35" s="413"/>
      <c r="AI35" s="413"/>
      <c r="AJ35" s="414"/>
      <c r="AK35" s="412"/>
      <c r="AL35" s="413"/>
      <c r="AM35" s="413"/>
      <c r="AN35" s="414"/>
      <c r="AO35" s="545"/>
      <c r="AP35" s="556"/>
      <c r="AQ35" s="587"/>
      <c r="AR35" s="589"/>
      <c r="AS35" s="591"/>
      <c r="BE35"/>
    </row>
    <row r="36" spans="2:57" ht="22.5" customHeight="1">
      <c r="B36" s="592">
        <v>16</v>
      </c>
      <c r="C36" s="532"/>
      <c r="D36" s="406" t="s">
        <v>1159</v>
      </c>
      <c r="E36" s="407"/>
      <c r="F36" s="407"/>
      <c r="G36" s="407"/>
      <c r="H36" s="407"/>
      <c r="I36" s="407"/>
      <c r="J36" s="407"/>
      <c r="K36" s="407"/>
      <c r="L36" s="407"/>
      <c r="M36" s="407"/>
      <c r="N36" s="407"/>
      <c r="O36" s="407"/>
      <c r="P36" s="408"/>
      <c r="Q36" s="409" t="s">
        <v>91</v>
      </c>
      <c r="R36" s="410"/>
      <c r="S36" s="410"/>
      <c r="T36" s="410"/>
      <c r="U36" s="410"/>
      <c r="V36" s="410"/>
      <c r="W36" s="410"/>
      <c r="X36" s="411"/>
      <c r="Y36" s="406" t="s">
        <v>86</v>
      </c>
      <c r="Z36" s="407"/>
      <c r="AA36" s="407"/>
      <c r="AB36" s="408"/>
      <c r="AC36" s="406"/>
      <c r="AD36" s="407"/>
      <c r="AE36" s="407"/>
      <c r="AF36" s="408"/>
      <c r="AG36" s="406"/>
      <c r="AH36" s="407"/>
      <c r="AI36" s="407"/>
      <c r="AJ36" s="408"/>
      <c r="AK36" s="406"/>
      <c r="AL36" s="407"/>
      <c r="AM36" s="407"/>
      <c r="AN36" s="408"/>
      <c r="AO36" s="542"/>
      <c r="AP36" s="554"/>
      <c r="AQ36" s="586"/>
      <c r="AR36" s="588"/>
      <c r="AS36" s="590"/>
      <c r="BE36"/>
    </row>
    <row r="37" spans="2:57" ht="31.5"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735" t="s">
        <v>1156</v>
      </c>
      <c r="Z37" s="413"/>
      <c r="AA37" s="413"/>
      <c r="AB37" s="414"/>
      <c r="AC37" s="412"/>
      <c r="AD37" s="413"/>
      <c r="AE37" s="413"/>
      <c r="AF37" s="414"/>
      <c r="AG37" s="412"/>
      <c r="AH37" s="413"/>
      <c r="AI37" s="413"/>
      <c r="AJ37" s="414"/>
      <c r="AK37" s="412"/>
      <c r="AL37" s="413"/>
      <c r="AM37" s="413"/>
      <c r="AN37" s="414"/>
      <c r="AO37" s="545"/>
      <c r="AP37" s="556"/>
      <c r="AQ37" s="587"/>
      <c r="AR37" s="589"/>
      <c r="AS37" s="591"/>
      <c r="BE37"/>
    </row>
    <row r="38" spans="2:57" ht="22.5" customHeight="1">
      <c r="B38" s="592">
        <v>10</v>
      </c>
      <c r="C38" s="532"/>
      <c r="D38" s="406" t="s">
        <v>353</v>
      </c>
      <c r="E38" s="407"/>
      <c r="F38" s="407"/>
      <c r="G38" s="407"/>
      <c r="H38" s="407"/>
      <c r="I38" s="407"/>
      <c r="J38" s="407"/>
      <c r="K38" s="407"/>
      <c r="L38" s="407"/>
      <c r="M38" s="407"/>
      <c r="N38" s="407"/>
      <c r="O38" s="407"/>
      <c r="P38" s="408"/>
      <c r="Q38" s="409" t="s">
        <v>91</v>
      </c>
      <c r="R38" s="410"/>
      <c r="S38" s="410"/>
      <c r="T38" s="410"/>
      <c r="U38" s="410"/>
      <c r="V38" s="410"/>
      <c r="W38" s="410"/>
      <c r="X38" s="411"/>
      <c r="Y38" s="406" t="s">
        <v>24</v>
      </c>
      <c r="Z38" s="407"/>
      <c r="AA38" s="407"/>
      <c r="AB38" s="408"/>
      <c r="AC38" s="406"/>
      <c r="AD38" s="407"/>
      <c r="AE38" s="407"/>
      <c r="AF38" s="408"/>
      <c r="AG38" s="406"/>
      <c r="AH38" s="407"/>
      <c r="AI38" s="407"/>
      <c r="AJ38" s="408"/>
      <c r="AK38" s="406"/>
      <c r="AL38" s="407"/>
      <c r="AM38" s="407"/>
      <c r="AN38" s="408"/>
      <c r="AO38" s="542"/>
      <c r="AP38" s="554"/>
      <c r="AQ38" s="586"/>
      <c r="AR38" s="588"/>
      <c r="AS38" s="590"/>
      <c r="BE38"/>
    </row>
    <row r="39" spans="2:57" ht="31.5"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t="s">
        <v>354</v>
      </c>
      <c r="Z39" s="413"/>
      <c r="AA39" s="413"/>
      <c r="AB39" s="414"/>
      <c r="AC39" s="412"/>
      <c r="AD39" s="413"/>
      <c r="AE39" s="413"/>
      <c r="AF39" s="414"/>
      <c r="AG39" s="412"/>
      <c r="AH39" s="413"/>
      <c r="AI39" s="413"/>
      <c r="AJ39" s="414"/>
      <c r="AK39" s="412"/>
      <c r="AL39" s="413"/>
      <c r="AM39" s="413"/>
      <c r="AN39" s="414"/>
      <c r="AO39" s="545"/>
      <c r="AP39" s="556"/>
      <c r="AQ39" s="587"/>
      <c r="AR39" s="589"/>
      <c r="AS39" s="591"/>
      <c r="BE39"/>
    </row>
    <row r="40" spans="2:57" ht="22.5" customHeight="1">
      <c r="B40" s="592">
        <v>14</v>
      </c>
      <c r="C40" s="532"/>
      <c r="D40" s="406" t="s">
        <v>1158</v>
      </c>
      <c r="E40" s="407"/>
      <c r="F40" s="407"/>
      <c r="G40" s="407"/>
      <c r="H40" s="407"/>
      <c r="I40" s="407"/>
      <c r="J40" s="407"/>
      <c r="K40" s="407"/>
      <c r="L40" s="407"/>
      <c r="M40" s="407"/>
      <c r="N40" s="407"/>
      <c r="O40" s="407"/>
      <c r="P40" s="408"/>
      <c r="Q40" s="409" t="s">
        <v>91</v>
      </c>
      <c r="R40" s="410"/>
      <c r="S40" s="410"/>
      <c r="T40" s="410"/>
      <c r="U40" s="410"/>
      <c r="V40" s="410"/>
      <c r="W40" s="410"/>
      <c r="X40" s="411"/>
      <c r="Y40" s="406" t="s">
        <v>85</v>
      </c>
      <c r="Z40" s="407"/>
      <c r="AA40" s="407"/>
      <c r="AB40" s="408"/>
      <c r="AC40" s="406"/>
      <c r="AD40" s="407"/>
      <c r="AE40" s="407"/>
      <c r="AF40" s="408"/>
      <c r="AG40" s="406"/>
      <c r="AH40" s="407"/>
      <c r="AI40" s="407"/>
      <c r="AJ40" s="408"/>
      <c r="AK40" s="406"/>
      <c r="AL40" s="407"/>
      <c r="AM40" s="407"/>
      <c r="AN40" s="408"/>
      <c r="AO40" s="542"/>
      <c r="AP40" s="554"/>
      <c r="AQ40" s="586"/>
      <c r="AR40" s="588"/>
      <c r="AS40" s="590"/>
      <c r="BE40"/>
    </row>
    <row r="41" spans="2:57" ht="31.5"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735" t="s">
        <v>1156</v>
      </c>
      <c r="Z41" s="413"/>
      <c r="AA41" s="413"/>
      <c r="AB41" s="414"/>
      <c r="AC41" s="412"/>
      <c r="AD41" s="413"/>
      <c r="AE41" s="413"/>
      <c r="AF41" s="414"/>
      <c r="AG41" s="412"/>
      <c r="AH41" s="413"/>
      <c r="AI41" s="413"/>
      <c r="AJ41" s="414"/>
      <c r="AK41" s="412"/>
      <c r="AL41" s="413"/>
      <c r="AM41" s="413"/>
      <c r="AN41" s="414"/>
      <c r="AO41" s="545"/>
      <c r="AP41" s="556"/>
      <c r="AQ41" s="587"/>
      <c r="AR41" s="589"/>
      <c r="AS41" s="591"/>
      <c r="BE41"/>
    </row>
    <row r="42" spans="2:57" ht="22.5" customHeight="1">
      <c r="B42" s="592">
        <v>11</v>
      </c>
      <c r="C42" s="532"/>
      <c r="D42" s="406" t="s">
        <v>355</v>
      </c>
      <c r="E42" s="407"/>
      <c r="F42" s="407"/>
      <c r="G42" s="407"/>
      <c r="H42" s="407"/>
      <c r="I42" s="407"/>
      <c r="J42" s="407"/>
      <c r="K42" s="407"/>
      <c r="L42" s="407"/>
      <c r="M42" s="407"/>
      <c r="N42" s="407"/>
      <c r="O42" s="407"/>
      <c r="P42" s="408"/>
      <c r="Q42" s="409" t="s">
        <v>91</v>
      </c>
      <c r="R42" s="410"/>
      <c r="S42" s="410"/>
      <c r="T42" s="410"/>
      <c r="U42" s="410"/>
      <c r="V42" s="410"/>
      <c r="W42" s="410"/>
      <c r="X42" s="411"/>
      <c r="Y42" s="406" t="s">
        <v>143</v>
      </c>
      <c r="Z42" s="407"/>
      <c r="AA42" s="407"/>
      <c r="AB42" s="408"/>
      <c r="AC42" s="406"/>
      <c r="AD42" s="407"/>
      <c r="AE42" s="407"/>
      <c r="AF42" s="408"/>
      <c r="AG42" s="406"/>
      <c r="AH42" s="407"/>
      <c r="AI42" s="407"/>
      <c r="AJ42" s="408"/>
      <c r="AK42" s="406"/>
      <c r="AL42" s="407"/>
      <c r="AM42" s="407"/>
      <c r="AN42" s="408"/>
      <c r="AO42" s="542"/>
      <c r="AP42" s="554"/>
      <c r="AQ42" s="586"/>
      <c r="AR42" s="588"/>
      <c r="AS42" s="590"/>
      <c r="BE42"/>
    </row>
    <row r="43" spans="2:57" ht="62.25" customHeight="1" thickBo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t="s">
        <v>356</v>
      </c>
      <c r="Z43" s="413"/>
      <c r="AA43" s="413"/>
      <c r="AB43" s="414"/>
      <c r="AC43" s="412"/>
      <c r="AD43" s="413"/>
      <c r="AE43" s="413"/>
      <c r="AF43" s="414"/>
      <c r="AG43" s="412"/>
      <c r="AH43" s="413"/>
      <c r="AI43" s="413"/>
      <c r="AJ43" s="414"/>
      <c r="AK43" s="412"/>
      <c r="AL43" s="413"/>
      <c r="AM43" s="413"/>
      <c r="AN43" s="414"/>
      <c r="AO43" s="545"/>
      <c r="AP43" s="556"/>
      <c r="AQ43" s="587"/>
      <c r="AR43" s="589"/>
      <c r="AS43" s="591"/>
      <c r="BE43"/>
    </row>
    <row r="44" spans="2:57" ht="22.5" hidden="1" customHeight="1">
      <c r="B44" s="592">
        <v>12</v>
      </c>
      <c r="C44" s="532"/>
      <c r="D44" s="406"/>
      <c r="E44" s="407"/>
      <c r="F44" s="407"/>
      <c r="G44" s="407"/>
      <c r="H44" s="407"/>
      <c r="I44" s="407"/>
      <c r="J44" s="407"/>
      <c r="K44" s="407"/>
      <c r="L44" s="407"/>
      <c r="M44" s="407"/>
      <c r="N44" s="407"/>
      <c r="O44" s="407"/>
      <c r="P44" s="408"/>
      <c r="Q44" s="409"/>
      <c r="R44" s="410"/>
      <c r="S44" s="410"/>
      <c r="T44" s="410"/>
      <c r="U44" s="410"/>
      <c r="V44" s="410"/>
      <c r="W44" s="410"/>
      <c r="X44" s="411"/>
      <c r="Y44" s="406"/>
      <c r="Z44" s="407"/>
      <c r="AA44" s="407"/>
      <c r="AB44" s="408"/>
      <c r="AC44" s="406"/>
      <c r="AD44" s="407"/>
      <c r="AE44" s="407"/>
      <c r="AF44" s="408"/>
      <c r="AG44" s="406"/>
      <c r="AH44" s="407"/>
      <c r="AI44" s="407"/>
      <c r="AJ44" s="408"/>
      <c r="AK44" s="406"/>
      <c r="AL44" s="407"/>
      <c r="AM44" s="407"/>
      <c r="AN44" s="408"/>
      <c r="AO44" s="542"/>
      <c r="AP44" s="554"/>
      <c r="AQ44" s="586"/>
      <c r="AR44" s="588"/>
      <c r="AS44" s="590"/>
      <c r="BE44"/>
    </row>
    <row r="45" spans="2:57" ht="31.5" hidden="1"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c r="Z45" s="413"/>
      <c r="AA45" s="413"/>
      <c r="AB45" s="414"/>
      <c r="AC45" s="412"/>
      <c r="AD45" s="413"/>
      <c r="AE45" s="413"/>
      <c r="AF45" s="414"/>
      <c r="AG45" s="412"/>
      <c r="AH45" s="413"/>
      <c r="AI45" s="413"/>
      <c r="AJ45" s="414"/>
      <c r="AK45" s="412"/>
      <c r="AL45" s="413"/>
      <c r="AM45" s="413"/>
      <c r="AN45" s="414"/>
      <c r="AO45" s="545"/>
      <c r="AP45" s="556"/>
      <c r="AQ45" s="587"/>
      <c r="AR45" s="589"/>
      <c r="AS45" s="591"/>
      <c r="BE45"/>
    </row>
    <row r="46" spans="2:57" ht="22.5" hidden="1" customHeight="1">
      <c r="B46" s="592">
        <v>17</v>
      </c>
      <c r="C46" s="532"/>
      <c r="D46" s="406"/>
      <c r="E46" s="407"/>
      <c r="F46" s="407"/>
      <c r="G46" s="407"/>
      <c r="H46" s="407"/>
      <c r="I46" s="407"/>
      <c r="J46" s="407"/>
      <c r="K46" s="407"/>
      <c r="L46" s="407"/>
      <c r="M46" s="407"/>
      <c r="N46" s="407"/>
      <c r="O46" s="407"/>
      <c r="P46" s="408"/>
      <c r="Q46" s="409"/>
      <c r="R46" s="410"/>
      <c r="S46" s="410"/>
      <c r="T46" s="410"/>
      <c r="U46" s="410"/>
      <c r="V46" s="410"/>
      <c r="W46" s="410"/>
      <c r="X46" s="411"/>
      <c r="Y46" s="406"/>
      <c r="Z46" s="407"/>
      <c r="AA46" s="407"/>
      <c r="AB46" s="408"/>
      <c r="AC46" s="406"/>
      <c r="AD46" s="407"/>
      <c r="AE46" s="407"/>
      <c r="AF46" s="408"/>
      <c r="AG46" s="406"/>
      <c r="AH46" s="407"/>
      <c r="AI46" s="407"/>
      <c r="AJ46" s="408"/>
      <c r="AK46" s="406"/>
      <c r="AL46" s="407"/>
      <c r="AM46" s="407"/>
      <c r="AN46" s="408"/>
      <c r="AO46" s="542"/>
      <c r="AP46" s="554"/>
      <c r="AQ46" s="586"/>
      <c r="AR46" s="588"/>
      <c r="AS46" s="590"/>
      <c r="BE46"/>
    </row>
    <row r="47" spans="2:57" ht="31.5" hidden="1"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c r="Z47" s="413"/>
      <c r="AA47" s="413"/>
      <c r="AB47" s="414"/>
      <c r="AC47" s="412"/>
      <c r="AD47" s="413"/>
      <c r="AE47" s="413"/>
      <c r="AF47" s="414"/>
      <c r="AG47" s="412"/>
      <c r="AH47" s="413"/>
      <c r="AI47" s="413"/>
      <c r="AJ47" s="414"/>
      <c r="AK47" s="412"/>
      <c r="AL47" s="413"/>
      <c r="AM47" s="413"/>
      <c r="AN47" s="414"/>
      <c r="AO47" s="545"/>
      <c r="AP47" s="556"/>
      <c r="AQ47" s="587"/>
      <c r="AR47" s="589"/>
      <c r="AS47" s="591"/>
      <c r="BE47"/>
    </row>
    <row r="48" spans="2:57" ht="22.5" hidden="1" customHeight="1">
      <c r="B48" s="592">
        <v>18</v>
      </c>
      <c r="C48" s="532"/>
      <c r="D48" s="406"/>
      <c r="E48" s="407"/>
      <c r="F48" s="407"/>
      <c r="G48" s="407"/>
      <c r="H48" s="407"/>
      <c r="I48" s="407"/>
      <c r="J48" s="407"/>
      <c r="K48" s="407"/>
      <c r="L48" s="407"/>
      <c r="M48" s="407"/>
      <c r="N48" s="407"/>
      <c r="O48" s="407"/>
      <c r="P48" s="408"/>
      <c r="Q48" s="409"/>
      <c r="R48" s="410"/>
      <c r="S48" s="410"/>
      <c r="T48" s="410"/>
      <c r="U48" s="410"/>
      <c r="V48" s="410"/>
      <c r="W48" s="410"/>
      <c r="X48" s="411"/>
      <c r="Y48" s="406"/>
      <c r="Z48" s="407"/>
      <c r="AA48" s="407"/>
      <c r="AB48" s="408"/>
      <c r="AC48" s="406"/>
      <c r="AD48" s="407"/>
      <c r="AE48" s="407"/>
      <c r="AF48" s="408"/>
      <c r="AG48" s="406"/>
      <c r="AH48" s="407"/>
      <c r="AI48" s="407"/>
      <c r="AJ48" s="408"/>
      <c r="AK48" s="406"/>
      <c r="AL48" s="407"/>
      <c r="AM48" s="407"/>
      <c r="AN48" s="408"/>
      <c r="AO48" s="542"/>
      <c r="AP48" s="554"/>
      <c r="AQ48" s="586"/>
      <c r="AR48" s="588"/>
      <c r="AS48" s="590"/>
      <c r="BE48"/>
    </row>
    <row r="49" spans="2:57" ht="31.5" hidden="1"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c r="Z49" s="413"/>
      <c r="AA49" s="413"/>
      <c r="AB49" s="414"/>
      <c r="AC49" s="412"/>
      <c r="AD49" s="413"/>
      <c r="AE49" s="413"/>
      <c r="AF49" s="414"/>
      <c r="AG49" s="412"/>
      <c r="AH49" s="413"/>
      <c r="AI49" s="413"/>
      <c r="AJ49" s="414"/>
      <c r="AK49" s="412"/>
      <c r="AL49" s="413"/>
      <c r="AM49" s="413"/>
      <c r="AN49" s="414"/>
      <c r="AO49" s="545"/>
      <c r="AP49" s="556"/>
      <c r="AQ49" s="587"/>
      <c r="AR49" s="589"/>
      <c r="AS49" s="591"/>
      <c r="BE49"/>
    </row>
    <row r="50" spans="2:57" ht="22.5" hidden="1" customHeight="1">
      <c r="B50" s="592">
        <v>19</v>
      </c>
      <c r="C50" s="532"/>
      <c r="D50" s="406"/>
      <c r="E50" s="407"/>
      <c r="F50" s="407"/>
      <c r="G50" s="407"/>
      <c r="H50" s="407"/>
      <c r="I50" s="407"/>
      <c r="J50" s="407"/>
      <c r="K50" s="407"/>
      <c r="L50" s="407"/>
      <c r="M50" s="407"/>
      <c r="N50" s="407"/>
      <c r="O50" s="407"/>
      <c r="P50" s="408"/>
      <c r="Q50" s="409"/>
      <c r="R50" s="410"/>
      <c r="S50" s="410"/>
      <c r="T50" s="410"/>
      <c r="U50" s="410"/>
      <c r="V50" s="410"/>
      <c r="W50" s="410"/>
      <c r="X50" s="411"/>
      <c r="Y50" s="406"/>
      <c r="Z50" s="407"/>
      <c r="AA50" s="407"/>
      <c r="AB50" s="408"/>
      <c r="AC50" s="406"/>
      <c r="AD50" s="407"/>
      <c r="AE50" s="407"/>
      <c r="AF50" s="408"/>
      <c r="AG50" s="406"/>
      <c r="AH50" s="407"/>
      <c r="AI50" s="407"/>
      <c r="AJ50" s="408"/>
      <c r="AK50" s="406"/>
      <c r="AL50" s="407"/>
      <c r="AM50" s="407"/>
      <c r="AN50" s="408"/>
      <c r="AO50" s="542"/>
      <c r="AP50" s="554"/>
      <c r="AQ50" s="586"/>
      <c r="AR50" s="588"/>
      <c r="AS50" s="590"/>
      <c r="BE50"/>
    </row>
    <row r="51" spans="2:57" ht="31.5" hidden="1"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c r="Z51" s="413"/>
      <c r="AA51" s="413"/>
      <c r="AB51" s="414"/>
      <c r="AC51" s="412"/>
      <c r="AD51" s="413"/>
      <c r="AE51" s="413"/>
      <c r="AF51" s="414"/>
      <c r="AG51" s="412"/>
      <c r="AH51" s="413"/>
      <c r="AI51" s="413"/>
      <c r="AJ51" s="414"/>
      <c r="AK51" s="412"/>
      <c r="AL51" s="413"/>
      <c r="AM51" s="413"/>
      <c r="AN51" s="414"/>
      <c r="AO51" s="545"/>
      <c r="AP51" s="556"/>
      <c r="AQ51" s="587"/>
      <c r="AR51" s="589"/>
      <c r="AS51" s="591"/>
      <c r="BE51"/>
    </row>
    <row r="52" spans="2:57" ht="22.5" hidden="1" customHeight="1">
      <c r="B52" s="592">
        <v>20</v>
      </c>
      <c r="C52" s="532"/>
      <c r="D52" s="406"/>
      <c r="E52" s="407"/>
      <c r="F52" s="407"/>
      <c r="G52" s="407"/>
      <c r="H52" s="407"/>
      <c r="I52" s="407"/>
      <c r="J52" s="407"/>
      <c r="K52" s="407"/>
      <c r="L52" s="407"/>
      <c r="M52" s="407"/>
      <c r="N52" s="407"/>
      <c r="O52" s="407"/>
      <c r="P52" s="408"/>
      <c r="Q52" s="409"/>
      <c r="R52" s="410"/>
      <c r="S52" s="410"/>
      <c r="T52" s="410"/>
      <c r="U52" s="410"/>
      <c r="V52" s="410"/>
      <c r="W52" s="410"/>
      <c r="X52" s="411"/>
      <c r="Y52" s="406"/>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hidden="1"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hidden="1" customHeight="1">
      <c r="B54" s="592">
        <v>21</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hidden="1" customHeight="1">
      <c r="B56" s="592">
        <v>22</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31.5" hidden="1"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hidden="1" customHeight="1">
      <c r="B58" s="592">
        <v>23</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24</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25</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26</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27</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28</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29</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c r="B71" s="592"/>
      <c r="C71" s="532"/>
      <c r="D71" s="412"/>
      <c r="E71" s="413"/>
      <c r="F71" s="413"/>
      <c r="G71" s="413"/>
      <c r="H71" s="413"/>
      <c r="I71" s="413"/>
      <c r="J71" s="413"/>
      <c r="K71" s="413"/>
      <c r="L71" s="413"/>
      <c r="M71" s="413"/>
      <c r="N71" s="413"/>
      <c r="O71" s="413"/>
      <c r="P71" s="414"/>
      <c r="Q71" s="412"/>
      <c r="R71" s="413"/>
      <c r="S71" s="413"/>
      <c r="T71" s="413"/>
      <c r="U71" s="413"/>
      <c r="V71" s="413"/>
      <c r="W71" s="413"/>
      <c r="X71" s="414"/>
      <c r="Y71" s="412"/>
      <c r="Z71" s="413"/>
      <c r="AA71" s="413"/>
      <c r="AB71" s="414"/>
      <c r="AC71" s="412"/>
      <c r="AD71" s="413"/>
      <c r="AE71" s="413"/>
      <c r="AF71" s="414"/>
      <c r="AG71" s="412"/>
      <c r="AH71" s="413"/>
      <c r="AI71" s="413"/>
      <c r="AJ71" s="414"/>
      <c r="AK71" s="412"/>
      <c r="AL71" s="413"/>
      <c r="AM71" s="413"/>
      <c r="AN71" s="414"/>
      <c r="AO71" s="545"/>
      <c r="AP71" s="556"/>
      <c r="AQ71" s="587"/>
      <c r="AR71" s="589"/>
      <c r="AS71" s="591"/>
      <c r="BE71"/>
    </row>
    <row r="72" spans="2:57" ht="22.5" hidden="1" customHeight="1">
      <c r="B72" s="592">
        <v>30</v>
      </c>
      <c r="C72" s="532"/>
      <c r="D72" s="406"/>
      <c r="E72" s="407"/>
      <c r="F72" s="407"/>
      <c r="G72" s="407"/>
      <c r="H72" s="407"/>
      <c r="I72" s="407"/>
      <c r="J72" s="407"/>
      <c r="K72" s="407"/>
      <c r="L72" s="407"/>
      <c r="M72" s="407"/>
      <c r="N72" s="407"/>
      <c r="O72" s="407"/>
      <c r="P72" s="408"/>
      <c r="Q72" s="409"/>
      <c r="R72" s="410"/>
      <c r="S72" s="410"/>
      <c r="T72" s="410"/>
      <c r="U72" s="410"/>
      <c r="V72" s="410"/>
      <c r="W72" s="410"/>
      <c r="X72" s="411"/>
      <c r="Y72" s="406"/>
      <c r="Z72" s="407"/>
      <c r="AA72" s="407"/>
      <c r="AB72" s="408"/>
      <c r="AC72" s="406"/>
      <c r="AD72" s="407"/>
      <c r="AE72" s="407"/>
      <c r="AF72" s="408"/>
      <c r="AG72" s="406"/>
      <c r="AH72" s="407"/>
      <c r="AI72" s="407"/>
      <c r="AJ72" s="408"/>
      <c r="AK72" s="406"/>
      <c r="AL72" s="407"/>
      <c r="AM72" s="407"/>
      <c r="AN72" s="408"/>
      <c r="AO72" s="542"/>
      <c r="AP72" s="554"/>
      <c r="AQ72" s="586"/>
      <c r="AR72" s="588"/>
      <c r="AS72" s="590"/>
      <c r="BE72"/>
    </row>
    <row r="73" spans="2:57" ht="31.5" hidden="1" customHeight="1" thickBot="1">
      <c r="B73" s="610"/>
      <c r="C73" s="611"/>
      <c r="D73" s="581"/>
      <c r="E73" s="582"/>
      <c r="F73" s="582"/>
      <c r="G73" s="582"/>
      <c r="H73" s="582"/>
      <c r="I73" s="582"/>
      <c r="J73" s="582"/>
      <c r="K73" s="582"/>
      <c r="L73" s="582"/>
      <c r="M73" s="582"/>
      <c r="N73" s="582"/>
      <c r="O73" s="582"/>
      <c r="P73" s="583"/>
      <c r="Q73" s="412"/>
      <c r="R73" s="413"/>
      <c r="S73" s="413"/>
      <c r="T73" s="413"/>
      <c r="U73" s="413"/>
      <c r="V73" s="413"/>
      <c r="W73" s="413"/>
      <c r="X73" s="414"/>
      <c r="Y73" s="581"/>
      <c r="Z73" s="582"/>
      <c r="AA73" s="582"/>
      <c r="AB73" s="583"/>
      <c r="AC73" s="581"/>
      <c r="AD73" s="582"/>
      <c r="AE73" s="582"/>
      <c r="AF73" s="583"/>
      <c r="AG73" s="581"/>
      <c r="AH73" s="582"/>
      <c r="AI73" s="582"/>
      <c r="AJ73" s="583"/>
      <c r="AK73" s="581"/>
      <c r="AL73" s="582"/>
      <c r="AM73" s="582"/>
      <c r="AN73" s="583"/>
      <c r="AO73" s="481"/>
      <c r="AP73" s="606"/>
      <c r="AQ73" s="607"/>
      <c r="AR73" s="608"/>
      <c r="AS73" s="609"/>
      <c r="BE73"/>
    </row>
    <row r="74" spans="2:57" ht="46.5" customHeight="1" thickBot="1">
      <c r="B74" s="612" t="s">
        <v>33</v>
      </c>
      <c r="C74" s="613"/>
      <c r="D74" s="613"/>
      <c r="E74" s="614"/>
      <c r="F74" s="615" t="s">
        <v>2</v>
      </c>
      <c r="G74" s="613"/>
      <c r="H74" s="613"/>
      <c r="I74" s="613"/>
      <c r="J74" s="613"/>
      <c r="K74" s="613"/>
      <c r="L74" s="613"/>
      <c r="M74" s="613"/>
      <c r="N74" s="613"/>
      <c r="O74" s="613"/>
      <c r="P74" s="613"/>
      <c r="Q74" s="613"/>
      <c r="R74" s="613"/>
      <c r="S74" s="613"/>
      <c r="T74" s="613"/>
      <c r="U74" s="614"/>
      <c r="V74" s="615" t="s">
        <v>3</v>
      </c>
      <c r="W74" s="613"/>
      <c r="X74" s="614"/>
      <c r="Y74" s="615" t="s">
        <v>34</v>
      </c>
      <c r="Z74" s="613"/>
      <c r="AA74" s="614"/>
      <c r="AB74" s="615" t="s">
        <v>35</v>
      </c>
      <c r="AC74" s="613"/>
      <c r="AD74" s="613"/>
      <c r="AE74" s="613"/>
      <c r="AF74" s="613"/>
      <c r="AG74" s="613"/>
      <c r="AH74" s="613"/>
      <c r="AI74" s="613"/>
      <c r="AJ74" s="613"/>
      <c r="AK74" s="613"/>
      <c r="AL74" s="613"/>
      <c r="AM74" s="613"/>
      <c r="AN74" s="613"/>
      <c r="AO74" s="613"/>
      <c r="AP74" s="613"/>
      <c r="AQ74" s="613"/>
      <c r="AR74" s="613"/>
      <c r="AS74" s="616"/>
      <c r="BE74"/>
    </row>
    <row r="75" spans="2:57" ht="46.5" customHeight="1">
      <c r="B75" s="617"/>
      <c r="C75" s="618"/>
      <c r="D75" s="618"/>
      <c r="E75" s="619"/>
      <c r="F75" s="620"/>
      <c r="G75" s="618"/>
      <c r="H75" s="618"/>
      <c r="I75" s="618"/>
      <c r="J75" s="618"/>
      <c r="K75" s="618"/>
      <c r="L75" s="618"/>
      <c r="M75" s="618"/>
      <c r="N75" s="618"/>
      <c r="O75" s="618"/>
      <c r="P75" s="618"/>
      <c r="Q75" s="618"/>
      <c r="R75" s="618"/>
      <c r="S75" s="618"/>
      <c r="T75" s="618"/>
      <c r="U75" s="619"/>
      <c r="V75" s="620"/>
      <c r="W75" s="618"/>
      <c r="X75" s="619"/>
      <c r="Y75" s="620"/>
      <c r="Z75" s="618"/>
      <c r="AA75" s="619"/>
      <c r="AB75" s="620"/>
      <c r="AC75" s="618"/>
      <c r="AD75" s="618"/>
      <c r="AE75" s="618"/>
      <c r="AF75" s="618"/>
      <c r="AG75" s="618"/>
      <c r="AH75" s="618"/>
      <c r="AI75" s="618"/>
      <c r="AJ75" s="618"/>
      <c r="AK75" s="618"/>
      <c r="AL75" s="618"/>
      <c r="AM75" s="618"/>
      <c r="AN75" s="618"/>
      <c r="AO75" s="618"/>
      <c r="AP75" s="618"/>
      <c r="AQ75" s="618"/>
      <c r="AR75" s="618"/>
      <c r="AS75" s="621"/>
      <c r="BE75"/>
    </row>
    <row r="76" spans="2:57" ht="46.5" customHeight="1" thickBot="1">
      <c r="B76" s="622"/>
      <c r="C76" s="623"/>
      <c r="D76" s="623"/>
      <c r="E76" s="624"/>
      <c r="F76" s="625"/>
      <c r="G76" s="623"/>
      <c r="H76" s="623"/>
      <c r="I76" s="623"/>
      <c r="J76" s="623"/>
      <c r="K76" s="623"/>
      <c r="L76" s="623"/>
      <c r="M76" s="623"/>
      <c r="N76" s="623"/>
      <c r="O76" s="623"/>
      <c r="P76" s="623"/>
      <c r="Q76" s="623"/>
      <c r="R76" s="623"/>
      <c r="S76" s="623"/>
      <c r="T76" s="623"/>
      <c r="U76" s="624"/>
      <c r="V76" s="625"/>
      <c r="W76" s="623"/>
      <c r="X76" s="624"/>
      <c r="Y76" s="625"/>
      <c r="Z76" s="623"/>
      <c r="AA76" s="624"/>
      <c r="AB76" s="625"/>
      <c r="AC76" s="623"/>
      <c r="AD76" s="623"/>
      <c r="AE76" s="623"/>
      <c r="AF76" s="623"/>
      <c r="AG76" s="623"/>
      <c r="AH76" s="623"/>
      <c r="AI76" s="623"/>
      <c r="AJ76" s="623"/>
      <c r="AK76" s="623"/>
      <c r="AL76" s="623"/>
      <c r="AM76" s="623"/>
      <c r="AN76" s="623"/>
      <c r="AO76" s="623"/>
      <c r="AP76" s="623"/>
      <c r="AQ76" s="623"/>
      <c r="AR76" s="623"/>
      <c r="AS76" s="626"/>
      <c r="BE76"/>
    </row>
    <row r="77" spans="2:57" ht="46.5" hidden="1" customHeight="1" thickBot="1">
      <c r="B77" s="622"/>
      <c r="C77" s="623"/>
      <c r="D77" s="623"/>
      <c r="E77" s="624"/>
      <c r="F77" s="625"/>
      <c r="G77" s="623"/>
      <c r="H77" s="623"/>
      <c r="I77" s="623"/>
      <c r="J77" s="623"/>
      <c r="K77" s="623"/>
      <c r="L77" s="623"/>
      <c r="M77" s="623"/>
      <c r="N77" s="623"/>
      <c r="O77" s="623"/>
      <c r="P77" s="623"/>
      <c r="Q77" s="623"/>
      <c r="R77" s="623"/>
      <c r="S77" s="623"/>
      <c r="T77" s="623"/>
      <c r="U77" s="624"/>
      <c r="V77" s="625"/>
      <c r="W77" s="623"/>
      <c r="X77" s="624"/>
      <c r="Y77" s="625"/>
      <c r="Z77" s="623"/>
      <c r="AA77" s="624"/>
      <c r="AB77" s="625"/>
      <c r="AC77" s="623"/>
      <c r="AD77" s="623"/>
      <c r="AE77" s="623"/>
      <c r="AF77" s="623"/>
      <c r="AG77" s="623"/>
      <c r="AH77" s="623"/>
      <c r="AI77" s="623"/>
      <c r="AJ77" s="623"/>
      <c r="AK77" s="623"/>
      <c r="AL77" s="623"/>
      <c r="AM77" s="623"/>
      <c r="AN77" s="623"/>
      <c r="AO77" s="623"/>
      <c r="AP77" s="623"/>
      <c r="AQ77" s="623"/>
      <c r="AR77" s="623"/>
      <c r="AS77" s="626"/>
      <c r="BE77"/>
    </row>
    <row r="78" spans="2:57" ht="46.5" hidden="1" customHeight="1">
      <c r="B78" s="622"/>
      <c r="C78" s="623"/>
      <c r="D78" s="623"/>
      <c r="E78" s="624"/>
      <c r="F78" s="625"/>
      <c r="G78" s="623"/>
      <c r="H78" s="623"/>
      <c r="I78" s="623"/>
      <c r="J78" s="623"/>
      <c r="K78" s="623"/>
      <c r="L78" s="623"/>
      <c r="M78" s="623"/>
      <c r="N78" s="623"/>
      <c r="O78" s="623"/>
      <c r="P78" s="623"/>
      <c r="Q78" s="623"/>
      <c r="R78" s="623"/>
      <c r="S78" s="623"/>
      <c r="T78" s="623"/>
      <c r="U78" s="624"/>
      <c r="V78" s="625"/>
      <c r="W78" s="623"/>
      <c r="X78" s="624"/>
      <c r="Y78" s="625"/>
      <c r="Z78" s="623"/>
      <c r="AA78" s="624"/>
      <c r="AB78" s="625"/>
      <c r="AC78" s="623"/>
      <c r="AD78" s="623"/>
      <c r="AE78" s="623"/>
      <c r="AF78" s="623"/>
      <c r="AG78" s="623"/>
      <c r="AH78" s="623"/>
      <c r="AI78" s="623"/>
      <c r="AJ78" s="623"/>
      <c r="AK78" s="623"/>
      <c r="AL78" s="623"/>
      <c r="AM78" s="623"/>
      <c r="AN78" s="623"/>
      <c r="AO78" s="623"/>
      <c r="AP78" s="623"/>
      <c r="AQ78" s="623"/>
      <c r="AR78" s="623"/>
      <c r="AS78" s="626"/>
      <c r="BE78"/>
    </row>
    <row r="79" spans="2:57" ht="46.5" hidden="1" customHeight="1">
      <c r="B79" s="622"/>
      <c r="C79" s="623"/>
      <c r="D79" s="623"/>
      <c r="E79" s="624"/>
      <c r="F79" s="625"/>
      <c r="G79" s="623"/>
      <c r="H79" s="623"/>
      <c r="I79" s="623"/>
      <c r="J79" s="623"/>
      <c r="K79" s="623"/>
      <c r="L79" s="623"/>
      <c r="M79" s="623"/>
      <c r="N79" s="623"/>
      <c r="O79" s="623"/>
      <c r="P79" s="623"/>
      <c r="Q79" s="623"/>
      <c r="R79" s="623"/>
      <c r="S79" s="623"/>
      <c r="T79" s="623"/>
      <c r="U79" s="624"/>
      <c r="V79" s="625"/>
      <c r="W79" s="623"/>
      <c r="X79" s="624"/>
      <c r="Y79" s="625"/>
      <c r="Z79" s="623"/>
      <c r="AA79" s="624"/>
      <c r="AB79" s="625"/>
      <c r="AC79" s="623"/>
      <c r="AD79" s="623"/>
      <c r="AE79" s="623"/>
      <c r="AF79" s="623"/>
      <c r="AG79" s="623"/>
      <c r="AH79" s="623"/>
      <c r="AI79" s="623"/>
      <c r="AJ79" s="623"/>
      <c r="AK79" s="623"/>
      <c r="AL79" s="623"/>
      <c r="AM79" s="623"/>
      <c r="AN79" s="623"/>
      <c r="AO79" s="623"/>
      <c r="AP79" s="623"/>
      <c r="AQ79" s="623"/>
      <c r="AR79" s="623"/>
      <c r="AS79" s="626"/>
      <c r="BE79"/>
    </row>
    <row r="80" spans="2:57" ht="46.5" hidden="1" customHeight="1" thickBot="1">
      <c r="B80" s="622"/>
      <c r="C80" s="623"/>
      <c r="D80" s="623"/>
      <c r="E80" s="624"/>
      <c r="F80" s="625"/>
      <c r="G80" s="623"/>
      <c r="H80" s="623"/>
      <c r="I80" s="623"/>
      <c r="J80" s="623"/>
      <c r="K80" s="623"/>
      <c r="L80" s="623"/>
      <c r="M80" s="623"/>
      <c r="N80" s="623"/>
      <c r="O80" s="623"/>
      <c r="P80" s="623"/>
      <c r="Q80" s="623"/>
      <c r="R80" s="623"/>
      <c r="S80" s="623"/>
      <c r="T80" s="623"/>
      <c r="U80" s="624"/>
      <c r="V80" s="625"/>
      <c r="W80" s="623"/>
      <c r="X80" s="624"/>
      <c r="Y80" s="625"/>
      <c r="Z80" s="623"/>
      <c r="AA80" s="624"/>
      <c r="AB80" s="625"/>
      <c r="AC80" s="623"/>
      <c r="AD80" s="623"/>
      <c r="AE80" s="623"/>
      <c r="AF80" s="623"/>
      <c r="AG80" s="623"/>
      <c r="AH80" s="623"/>
      <c r="AI80" s="623"/>
      <c r="AJ80" s="623"/>
      <c r="AK80" s="623"/>
      <c r="AL80" s="623"/>
      <c r="AM80" s="623"/>
      <c r="AN80" s="623"/>
      <c r="AO80" s="623"/>
      <c r="AP80" s="623"/>
      <c r="AQ80" s="623"/>
      <c r="AR80" s="623"/>
      <c r="AS80" s="626"/>
      <c r="BE80"/>
    </row>
    <row r="81" spans="2:57" ht="46.5" customHeight="1">
      <c r="B81" s="612" t="s">
        <v>36</v>
      </c>
      <c r="C81" s="613"/>
      <c r="D81" s="613"/>
      <c r="E81" s="613"/>
      <c r="F81" s="613"/>
      <c r="G81" s="613"/>
      <c r="H81" s="613"/>
      <c r="I81" s="613"/>
      <c r="J81" s="613"/>
      <c r="K81" s="613"/>
      <c r="L81" s="613"/>
      <c r="M81" s="613"/>
      <c r="N81" s="613"/>
      <c r="O81" s="613"/>
      <c r="P81" s="613"/>
      <c r="Q81" s="613"/>
      <c r="R81" s="613"/>
      <c r="S81" s="613"/>
      <c r="T81" s="613"/>
      <c r="U81" s="613"/>
      <c r="V81" s="613"/>
      <c r="W81" s="613"/>
      <c r="X81" s="613"/>
      <c r="Y81" s="613"/>
      <c r="Z81" s="613"/>
      <c r="AA81" s="613"/>
      <c r="AB81" s="613"/>
      <c r="AC81" s="613"/>
      <c r="AD81" s="613"/>
      <c r="AE81" s="613"/>
      <c r="AF81" s="613"/>
      <c r="AG81" s="613"/>
      <c r="AH81" s="613"/>
      <c r="AI81" s="613"/>
      <c r="AJ81" s="613"/>
      <c r="AK81" s="613"/>
      <c r="AL81" s="613"/>
      <c r="AM81" s="613"/>
      <c r="AN81" s="613"/>
      <c r="AO81" s="613"/>
      <c r="AP81" s="613"/>
      <c r="AQ81" s="613"/>
      <c r="AR81" s="613"/>
      <c r="AS81" s="616"/>
      <c r="BE81"/>
    </row>
    <row r="82" spans="2:57" ht="134.25" customHeight="1" thickBot="1">
      <c r="B82" s="627"/>
      <c r="C82" s="628"/>
      <c r="D82" s="628"/>
      <c r="E82" s="628"/>
      <c r="F82" s="628"/>
      <c r="G82" s="628"/>
      <c r="H82" s="628"/>
      <c r="I82" s="628"/>
      <c r="J82" s="628"/>
      <c r="K82" s="628"/>
      <c r="L82" s="628"/>
      <c r="M82" s="628"/>
      <c r="N82" s="628"/>
      <c r="O82" s="628"/>
      <c r="P82" s="628"/>
      <c r="Q82" s="628"/>
      <c r="R82" s="628"/>
      <c r="S82" s="628"/>
      <c r="T82" s="628"/>
      <c r="U82" s="628"/>
      <c r="V82" s="628"/>
      <c r="W82" s="628"/>
      <c r="X82" s="628"/>
      <c r="Y82" s="628"/>
      <c r="Z82" s="628"/>
      <c r="AA82" s="628"/>
      <c r="AB82" s="628"/>
      <c r="AC82" s="628"/>
      <c r="AD82" s="628"/>
      <c r="AE82" s="628"/>
      <c r="AF82" s="628"/>
      <c r="AG82" s="628"/>
      <c r="AH82" s="628"/>
      <c r="AI82" s="628"/>
      <c r="AJ82" s="628"/>
      <c r="AK82" s="628"/>
      <c r="AL82" s="628"/>
      <c r="AM82" s="628"/>
      <c r="AN82" s="628"/>
      <c r="AO82" s="628"/>
      <c r="AP82" s="628"/>
      <c r="AQ82" s="628"/>
      <c r="AR82" s="628"/>
      <c r="AS82" s="629"/>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406" t="s">
        <v>43</v>
      </c>
      <c r="D84" s="407"/>
      <c r="E84" s="407"/>
      <c r="F84" s="407"/>
      <c r="G84" s="407"/>
      <c r="H84" s="407"/>
      <c r="I84" s="407"/>
      <c r="J84" s="407"/>
      <c r="K84" s="407"/>
      <c r="L84" s="407"/>
      <c r="M84" s="407"/>
      <c r="N84" s="407"/>
      <c r="O84" s="407"/>
      <c r="P84" s="407"/>
      <c r="Q84" s="407"/>
      <c r="R84" s="407"/>
      <c r="S84" s="407"/>
      <c r="T84" s="407"/>
      <c r="U84" s="407"/>
      <c r="V84" s="407"/>
      <c r="W84" s="408"/>
      <c r="X84" s="406" t="s">
        <v>44</v>
      </c>
      <c r="Y84" s="407"/>
      <c r="Z84" s="407"/>
      <c r="AA84" s="407"/>
      <c r="AB84" s="407"/>
      <c r="AC84" s="407"/>
      <c r="AD84" s="407"/>
      <c r="AE84" s="407"/>
      <c r="AF84" s="407"/>
      <c r="AG84" s="407"/>
      <c r="AH84" s="407"/>
      <c r="AI84" s="407"/>
      <c r="AJ84" s="407"/>
      <c r="AK84" s="407"/>
      <c r="AL84" s="407"/>
      <c r="AM84" s="407"/>
      <c r="AN84" s="407"/>
      <c r="AO84" s="407"/>
      <c r="AP84" s="407"/>
      <c r="AQ84" s="407"/>
      <c r="AR84" s="408"/>
      <c r="AS84" s="8"/>
      <c r="BE84"/>
    </row>
    <row r="85" spans="2:57" ht="46.5" customHeight="1">
      <c r="B85" s="10"/>
      <c r="C85" s="473" t="s">
        <v>40</v>
      </c>
      <c r="D85" s="438"/>
      <c r="E85" s="438"/>
      <c r="F85" s="438"/>
      <c r="G85" s="438"/>
      <c r="H85" s="438"/>
      <c r="I85" s="449"/>
      <c r="J85" s="473" t="s">
        <v>41</v>
      </c>
      <c r="K85" s="438"/>
      <c r="L85" s="438"/>
      <c r="M85" s="438"/>
      <c r="N85" s="438"/>
      <c r="O85" s="438"/>
      <c r="P85" s="449"/>
      <c r="Q85" s="473" t="s">
        <v>42</v>
      </c>
      <c r="R85" s="438"/>
      <c r="S85" s="438"/>
      <c r="T85" s="438"/>
      <c r="U85" s="438"/>
      <c r="V85" s="438"/>
      <c r="W85" s="449"/>
      <c r="X85" s="473" t="s">
        <v>40</v>
      </c>
      <c r="Y85" s="438"/>
      <c r="Z85" s="438"/>
      <c r="AA85" s="438"/>
      <c r="AB85" s="438"/>
      <c r="AC85" s="438"/>
      <c r="AD85" s="449"/>
      <c r="AE85" s="473" t="s">
        <v>41</v>
      </c>
      <c r="AF85" s="438"/>
      <c r="AG85" s="438"/>
      <c r="AH85" s="438"/>
      <c r="AI85" s="438"/>
      <c r="AJ85" s="438"/>
      <c r="AK85" s="449"/>
      <c r="AL85" s="473" t="s">
        <v>42</v>
      </c>
      <c r="AM85" s="438"/>
      <c r="AN85" s="438"/>
      <c r="AO85" s="438"/>
      <c r="AP85" s="438"/>
      <c r="AQ85" s="438"/>
      <c r="AR85" s="449"/>
      <c r="AS85" s="11"/>
      <c r="BE85"/>
    </row>
    <row r="86" spans="2:57" ht="46.5" customHeight="1">
      <c r="B86" s="10"/>
      <c r="C86" s="517"/>
      <c r="D86" s="518"/>
      <c r="E86" s="518"/>
      <c r="F86" s="518"/>
      <c r="G86" s="518"/>
      <c r="H86" s="518"/>
      <c r="I86" s="519"/>
      <c r="J86" s="517"/>
      <c r="K86" s="518"/>
      <c r="L86" s="518"/>
      <c r="M86" s="518"/>
      <c r="N86" s="518"/>
      <c r="O86" s="518"/>
      <c r="P86" s="519"/>
      <c r="Q86" s="520"/>
      <c r="R86" s="521"/>
      <c r="S86" s="521"/>
      <c r="T86" s="521"/>
      <c r="U86" s="521"/>
      <c r="V86" s="521"/>
      <c r="W86" s="522"/>
      <c r="X86" s="517"/>
      <c r="Y86" s="518"/>
      <c r="Z86" s="518"/>
      <c r="AA86" s="518"/>
      <c r="AB86" s="518"/>
      <c r="AC86" s="518"/>
      <c r="AD86" s="519"/>
      <c r="AE86" s="517"/>
      <c r="AF86" s="518"/>
      <c r="AG86" s="518"/>
      <c r="AH86" s="518"/>
      <c r="AI86" s="518"/>
      <c r="AJ86" s="518"/>
      <c r="AK86" s="519"/>
      <c r="AL86" s="520"/>
      <c r="AM86" s="521"/>
      <c r="AN86" s="521"/>
      <c r="AO86" s="521"/>
      <c r="AP86" s="521"/>
      <c r="AQ86" s="521"/>
      <c r="AR86" s="522"/>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heet="1" objects="1" scenarios="1" selectLockedCells="1" autoFilter="0"/>
  <mergeCells count="450">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40:AN41"/>
    <mergeCell ref="AO40:AP41"/>
    <mergeCell ref="AQ40:AQ41"/>
    <mergeCell ref="AR40:AR41"/>
    <mergeCell ref="AS40:AS41"/>
    <mergeCell ref="Y41:AB41"/>
    <mergeCell ref="B40:C41"/>
    <mergeCell ref="D40:P41"/>
    <mergeCell ref="Q40:X41"/>
    <mergeCell ref="Y40:AB40"/>
    <mergeCell ref="AC40:AF41"/>
    <mergeCell ref="AG40:AJ41"/>
    <mergeCell ref="AK18:AN19"/>
    <mergeCell ref="AO18:AP19"/>
    <mergeCell ref="AQ18:AQ19"/>
    <mergeCell ref="AR18:AR19"/>
    <mergeCell ref="AS18:AS19"/>
    <mergeCell ref="Y19:AB19"/>
    <mergeCell ref="B18:C19"/>
    <mergeCell ref="D18:P19"/>
    <mergeCell ref="Q18:X19"/>
    <mergeCell ref="Y18:AB18"/>
    <mergeCell ref="AC18:AF19"/>
    <mergeCell ref="AG18:AJ19"/>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38:AN39"/>
    <mergeCell ref="AO38:AP39"/>
    <mergeCell ref="AQ38:AQ39"/>
    <mergeCell ref="AR38:AR39"/>
    <mergeCell ref="AS38:AS39"/>
    <mergeCell ref="Y39:AB39"/>
    <mergeCell ref="B38:C39"/>
    <mergeCell ref="D38:P39"/>
    <mergeCell ref="Q38:X39"/>
    <mergeCell ref="Y38:AB38"/>
    <mergeCell ref="AC38:AF39"/>
    <mergeCell ref="AG38:AJ39"/>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Y23:AB23"/>
    <mergeCell ref="B22:C23"/>
    <mergeCell ref="D22:P23"/>
    <mergeCell ref="Q22:X23"/>
    <mergeCell ref="Y22:AB22"/>
    <mergeCell ref="AC22:AF23"/>
    <mergeCell ref="AG22:AJ23"/>
    <mergeCell ref="AK20:AN21"/>
    <mergeCell ref="AO20:AP21"/>
    <mergeCell ref="AQ20:AQ21"/>
    <mergeCell ref="AR20:AR21"/>
    <mergeCell ref="AS20:AS21"/>
    <mergeCell ref="Y21:AB21"/>
    <mergeCell ref="B20:C21"/>
    <mergeCell ref="D20:P21"/>
    <mergeCell ref="Q20:X21"/>
    <mergeCell ref="Y20:AB20"/>
    <mergeCell ref="AC20:AF21"/>
    <mergeCell ref="AG20:AJ21"/>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s>
  <conditionalFormatting sqref="AF11">
    <cfRule type="expression" dxfId="1207" priority="3">
      <formula>$V11="y"</formula>
    </cfRule>
    <cfRule type="expression" dxfId="1206" priority="4">
      <formula>$T11="y"</formula>
    </cfRule>
  </conditionalFormatting>
  <conditionalFormatting sqref="AF7">
    <cfRule type="expression" dxfId="1205" priority="7">
      <formula>$V7="y"</formula>
    </cfRule>
    <cfRule type="expression" dxfId="1204" priority="8">
      <formula>$T7="y"</formula>
    </cfRule>
  </conditionalFormatting>
  <conditionalFormatting sqref="AF9">
    <cfRule type="expression" dxfId="1203" priority="5">
      <formula>$V9="y"</formula>
    </cfRule>
    <cfRule type="expression" dxfId="1202" priority="6">
      <formula>$T9="y"</formula>
    </cfRule>
  </conditionalFormatting>
  <conditionalFormatting sqref="Y14:AB73">
    <cfRule type="expression" dxfId="1201" priority="2">
      <formula>OR(ISNUMBER(SEARCH("Hold Point",Y14)),ISNUMBER(SEARCH("Witness Point",Y14)))</formula>
    </cfRule>
  </conditionalFormatting>
  <conditionalFormatting sqref="AK14:AN73">
    <cfRule type="expression" dxfId="1200" priority="1">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34">
    <pageSetUpPr fitToPage="1"/>
  </sheetPr>
  <dimension ref="A1:BR98"/>
  <sheetViews>
    <sheetView topLeftCell="B15" zoomScale="85" zoomScaleNormal="85" workbookViewId="0">
      <selection activeCell="Y31" sqref="Y31:AB31"/>
    </sheetView>
  </sheetViews>
  <sheetFormatPr defaultColWidth="9.140625" defaultRowHeight="15"/>
  <cols>
    <col min="1" max="1" width="0" hidden="1" customWidth="1"/>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Supply of Unbound Material</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Supply of Unbound Material</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633" t="s">
        <v>1939</v>
      </c>
      <c r="AK4" s="634"/>
      <c r="AL4" s="634"/>
      <c r="AM4" s="634"/>
      <c r="AN4" s="634"/>
      <c r="AO4" s="634"/>
      <c r="AP4" s="634"/>
      <c r="AQ4" s="634"/>
      <c r="AR4" s="634"/>
      <c r="AS4" s="635"/>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str">
        <f>'Lot Register'!$M$13</f>
        <v>CN22189</v>
      </c>
      <c r="AG5" s="460"/>
      <c r="AH5" s="460"/>
      <c r="AI5" s="461"/>
      <c r="AJ5" s="636" t="s">
        <v>1704</v>
      </c>
      <c r="AK5" s="637"/>
      <c r="AL5" s="637"/>
      <c r="AM5" s="637"/>
      <c r="AN5" s="637"/>
      <c r="AO5" s="637"/>
      <c r="AP5" s="637"/>
      <c r="AQ5" s="637"/>
      <c r="AR5" s="637"/>
      <c r="AS5" s="638"/>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636" t="s">
        <v>2095</v>
      </c>
      <c r="AK6" s="637"/>
      <c r="AL6" s="637"/>
      <c r="AM6" s="637"/>
      <c r="AN6" s="637"/>
      <c r="AO6" s="637"/>
      <c r="AP6" s="637"/>
      <c r="AQ6" s="637"/>
      <c r="AR6" s="637"/>
      <c r="AS6" s="638"/>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Register'!$J$2), "", 'Lot Register'!$J$2)</f>
        <v>45343</v>
      </c>
      <c r="AG7" s="469"/>
      <c r="AH7" s="469"/>
      <c r="AI7" s="470"/>
      <c r="AJ7" s="636" t="s">
        <v>2441</v>
      </c>
      <c r="AK7" s="637"/>
      <c r="AL7" s="637"/>
      <c r="AM7" s="637"/>
      <c r="AN7" s="637"/>
      <c r="AO7" s="637"/>
      <c r="AP7" s="637"/>
      <c r="AQ7" s="637"/>
      <c r="AR7" s="637"/>
      <c r="AS7" s="638"/>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v>5.0199999999999996</v>
      </c>
      <c r="AK8" s="574"/>
      <c r="AL8" s="574"/>
      <c r="AM8" s="574"/>
      <c r="AN8" s="566" t="s">
        <v>1697</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Register'!$K$2), "", 'Lot Register'!$K$2)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f>IF(ISBLANK('Lot Register'!$I$2), "", 'Lot Register'!$I$2)</f>
        <v>0</v>
      </c>
      <c r="AE10" s="449"/>
      <c r="AF10" s="451" t="s">
        <v>30</v>
      </c>
      <c r="AG10" s="451"/>
      <c r="AH10" s="451"/>
      <c r="AI10" s="452"/>
      <c r="AJ10" s="573"/>
      <c r="AK10" s="574"/>
      <c r="AL10" s="574"/>
      <c r="AM10" s="574"/>
      <c r="AN10" s="566"/>
      <c r="AO10" s="566"/>
      <c r="AP10" s="566"/>
      <c r="AQ10" s="566"/>
      <c r="AR10" s="566"/>
      <c r="AS10" s="567"/>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Register'!$L$2), "", 'Lot Register'!$L$2)</f>
        <v>45343</v>
      </c>
      <c r="AG11" s="496"/>
      <c r="AH11" s="496"/>
      <c r="AI11" s="497"/>
      <c r="AJ11" s="575"/>
      <c r="AK11" s="576"/>
      <c r="AL11" s="576"/>
      <c r="AM11" s="576"/>
      <c r="AN11" s="381"/>
      <c r="AO11" s="381"/>
      <c r="AP11" s="381"/>
      <c r="AQ11" s="381"/>
      <c r="AR11" s="381"/>
      <c r="AS11" s="568"/>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c r="AH13" s="439"/>
      <c r="AI13" s="439"/>
      <c r="AJ13" s="439"/>
      <c r="AK13" s="439" t="s">
        <v>27</v>
      </c>
      <c r="AL13" s="439"/>
      <c r="AM13" s="439"/>
      <c r="AN13" s="439"/>
      <c r="AO13" s="571"/>
      <c r="AP13" s="571"/>
      <c r="AQ13" s="571"/>
      <c r="AR13" s="571"/>
      <c r="AS13" s="572"/>
      <c r="BE13"/>
    </row>
    <row r="14" spans="1:70" ht="22.5" customHeight="1">
      <c r="B14" s="553">
        <v>1</v>
      </c>
      <c r="C14" s="549"/>
      <c r="D14" s="507" t="s">
        <v>1377</v>
      </c>
      <c r="E14" s="508"/>
      <c r="F14" s="508"/>
      <c r="G14" s="508"/>
      <c r="H14" s="508"/>
      <c r="I14" s="508"/>
      <c r="J14" s="508"/>
      <c r="K14" s="508"/>
      <c r="L14" s="508"/>
      <c r="M14" s="508"/>
      <c r="N14" s="508"/>
      <c r="O14" s="508"/>
      <c r="P14" s="509"/>
      <c r="Q14" s="597" t="s">
        <v>91</v>
      </c>
      <c r="R14" s="598"/>
      <c r="S14" s="598"/>
      <c r="T14" s="598"/>
      <c r="U14" s="598"/>
      <c r="V14" s="598"/>
      <c r="W14" s="598"/>
      <c r="X14" s="599"/>
      <c r="Y14" s="507" t="s">
        <v>82</v>
      </c>
      <c r="Z14" s="508"/>
      <c r="AA14" s="508"/>
      <c r="AB14" s="509"/>
      <c r="AC14" s="406"/>
      <c r="AD14" s="407"/>
      <c r="AE14" s="407"/>
      <c r="AF14" s="407"/>
      <c r="AG14" s="407"/>
      <c r="AH14" s="407"/>
      <c r="AI14" s="407"/>
      <c r="AJ14" s="408"/>
      <c r="AK14" s="507"/>
      <c r="AL14" s="508"/>
      <c r="AM14" s="508"/>
      <c r="AN14" s="509"/>
      <c r="AO14" s="475"/>
      <c r="AP14" s="593"/>
      <c r="AQ14" s="594"/>
      <c r="AR14" s="595"/>
      <c r="AS14" s="596"/>
      <c r="BE14"/>
    </row>
    <row r="15" spans="1:70" ht="30" customHeight="1">
      <c r="B15" s="592"/>
      <c r="C15" s="532"/>
      <c r="D15" s="412"/>
      <c r="E15" s="413"/>
      <c r="F15" s="413"/>
      <c r="G15" s="413"/>
      <c r="H15" s="413"/>
      <c r="I15" s="413"/>
      <c r="J15" s="413"/>
      <c r="K15" s="413"/>
      <c r="L15" s="413"/>
      <c r="M15" s="413"/>
      <c r="N15" s="413"/>
      <c r="O15" s="413"/>
      <c r="P15" s="414"/>
      <c r="Q15" s="600"/>
      <c r="R15" s="601"/>
      <c r="S15" s="601"/>
      <c r="T15" s="601"/>
      <c r="U15" s="601"/>
      <c r="V15" s="601"/>
      <c r="W15" s="601"/>
      <c r="X15" s="602"/>
      <c r="Y15" s="412" t="s">
        <v>1378</v>
      </c>
      <c r="Z15" s="413"/>
      <c r="AA15" s="413"/>
      <c r="AB15" s="414"/>
      <c r="AC15" s="412"/>
      <c r="AD15" s="413"/>
      <c r="AE15" s="413"/>
      <c r="AF15" s="413"/>
      <c r="AG15" s="413"/>
      <c r="AH15" s="413"/>
      <c r="AI15" s="413"/>
      <c r="AJ15" s="414"/>
      <c r="AK15" s="412"/>
      <c r="AL15" s="413"/>
      <c r="AM15" s="413"/>
      <c r="AN15" s="414"/>
      <c r="AO15" s="545"/>
      <c r="AP15" s="556"/>
      <c r="AQ15" s="587"/>
      <c r="AR15" s="589"/>
      <c r="AS15" s="591"/>
      <c r="BE15"/>
    </row>
    <row r="16" spans="1:70" ht="22.5" customHeight="1">
      <c r="B16" s="592">
        <v>2</v>
      </c>
      <c r="C16" s="532"/>
      <c r="D16" s="406" t="s">
        <v>1379</v>
      </c>
      <c r="E16" s="407"/>
      <c r="F16" s="407"/>
      <c r="G16" s="407"/>
      <c r="H16" s="407"/>
      <c r="I16" s="407"/>
      <c r="J16" s="407"/>
      <c r="K16" s="407"/>
      <c r="L16" s="407"/>
      <c r="M16" s="407"/>
      <c r="N16" s="407"/>
      <c r="O16" s="407"/>
      <c r="P16" s="408"/>
      <c r="Q16" s="603"/>
      <c r="R16" s="604"/>
      <c r="S16" s="604"/>
      <c r="T16" s="604"/>
      <c r="U16" s="604"/>
      <c r="V16" s="604"/>
      <c r="W16" s="604"/>
      <c r="X16" s="605"/>
      <c r="Y16" s="406" t="s">
        <v>81</v>
      </c>
      <c r="Z16" s="407"/>
      <c r="AA16" s="407"/>
      <c r="AB16" s="408"/>
      <c r="AC16" s="406"/>
      <c r="AD16" s="407"/>
      <c r="AE16" s="407"/>
      <c r="AF16" s="407"/>
      <c r="AG16" s="407"/>
      <c r="AH16" s="407"/>
      <c r="AI16" s="407"/>
      <c r="AJ16" s="408"/>
      <c r="AK16" s="406"/>
      <c r="AL16" s="407"/>
      <c r="AM16" s="407"/>
      <c r="AN16" s="408"/>
      <c r="AO16" s="542"/>
      <c r="AP16" s="554"/>
      <c r="AQ16" s="586"/>
      <c r="AR16" s="588"/>
      <c r="AS16" s="590"/>
      <c r="BE16"/>
    </row>
    <row r="17" spans="2:57" ht="28.5" customHeight="1">
      <c r="B17" s="592"/>
      <c r="C17" s="532"/>
      <c r="D17" s="412"/>
      <c r="E17" s="413"/>
      <c r="F17" s="413"/>
      <c r="G17" s="413"/>
      <c r="H17" s="413"/>
      <c r="I17" s="413"/>
      <c r="J17" s="413"/>
      <c r="K17" s="413"/>
      <c r="L17" s="413"/>
      <c r="M17" s="413"/>
      <c r="N17" s="413"/>
      <c r="O17" s="413"/>
      <c r="P17" s="414"/>
      <c r="Q17" s="600"/>
      <c r="R17" s="601"/>
      <c r="S17" s="601"/>
      <c r="T17" s="601"/>
      <c r="U17" s="601"/>
      <c r="V17" s="601"/>
      <c r="W17" s="601"/>
      <c r="X17" s="602"/>
      <c r="Y17" s="412" t="s">
        <v>1380</v>
      </c>
      <c r="Z17" s="413"/>
      <c r="AA17" s="413"/>
      <c r="AB17" s="414"/>
      <c r="AC17" s="412"/>
      <c r="AD17" s="413"/>
      <c r="AE17" s="413"/>
      <c r="AF17" s="413"/>
      <c r="AG17" s="413"/>
      <c r="AH17" s="413"/>
      <c r="AI17" s="413"/>
      <c r="AJ17" s="414"/>
      <c r="AK17" s="412"/>
      <c r="AL17" s="413"/>
      <c r="AM17" s="413"/>
      <c r="AN17" s="414"/>
      <c r="AO17" s="545"/>
      <c r="AP17" s="556"/>
      <c r="AQ17" s="587"/>
      <c r="AR17" s="589"/>
      <c r="AS17" s="591"/>
      <c r="BE17"/>
    </row>
    <row r="18" spans="2:57" ht="22.5" customHeight="1">
      <c r="B18" s="592">
        <v>3</v>
      </c>
      <c r="C18" s="532"/>
      <c r="D18" s="406" t="s">
        <v>1381</v>
      </c>
      <c r="E18" s="407"/>
      <c r="F18" s="407"/>
      <c r="G18" s="407"/>
      <c r="H18" s="407"/>
      <c r="I18" s="407"/>
      <c r="J18" s="407"/>
      <c r="K18" s="407"/>
      <c r="L18" s="407"/>
      <c r="M18" s="407"/>
      <c r="N18" s="407"/>
      <c r="O18" s="407"/>
      <c r="P18" s="408"/>
      <c r="Q18" s="603"/>
      <c r="R18" s="604"/>
      <c r="S18" s="604"/>
      <c r="T18" s="604"/>
      <c r="U18" s="604"/>
      <c r="V18" s="604"/>
      <c r="W18" s="604"/>
      <c r="X18" s="605"/>
      <c r="Y18" s="406" t="s">
        <v>81</v>
      </c>
      <c r="Z18" s="407"/>
      <c r="AA18" s="407"/>
      <c r="AB18" s="408"/>
      <c r="AC18" s="406"/>
      <c r="AD18" s="407"/>
      <c r="AE18" s="407"/>
      <c r="AF18" s="407"/>
      <c r="AG18" s="407"/>
      <c r="AH18" s="407"/>
      <c r="AI18" s="407"/>
      <c r="AJ18" s="408"/>
      <c r="AK18" s="406"/>
      <c r="AL18" s="407"/>
      <c r="AM18" s="407"/>
      <c r="AN18" s="408"/>
      <c r="AO18" s="542"/>
      <c r="AP18" s="554"/>
      <c r="AQ18" s="586"/>
      <c r="AR18" s="588"/>
      <c r="AS18" s="590"/>
      <c r="BE18"/>
    </row>
    <row r="19" spans="2:57" ht="38.25" customHeight="1">
      <c r="B19" s="592"/>
      <c r="C19" s="532"/>
      <c r="D19" s="412"/>
      <c r="E19" s="413"/>
      <c r="F19" s="413"/>
      <c r="G19" s="413"/>
      <c r="H19" s="413"/>
      <c r="I19" s="413"/>
      <c r="J19" s="413"/>
      <c r="K19" s="413"/>
      <c r="L19" s="413"/>
      <c r="M19" s="413"/>
      <c r="N19" s="413"/>
      <c r="O19" s="413"/>
      <c r="P19" s="414"/>
      <c r="Q19" s="600"/>
      <c r="R19" s="601"/>
      <c r="S19" s="601"/>
      <c r="T19" s="601"/>
      <c r="U19" s="601"/>
      <c r="V19" s="601"/>
      <c r="W19" s="601"/>
      <c r="X19" s="602"/>
      <c r="Y19" s="412" t="s">
        <v>1382</v>
      </c>
      <c r="Z19" s="413"/>
      <c r="AA19" s="413"/>
      <c r="AB19" s="414"/>
      <c r="AC19" s="412"/>
      <c r="AD19" s="413"/>
      <c r="AE19" s="413"/>
      <c r="AF19" s="413"/>
      <c r="AG19" s="413"/>
      <c r="AH19" s="413"/>
      <c r="AI19" s="413"/>
      <c r="AJ19" s="414"/>
      <c r="AK19" s="412"/>
      <c r="AL19" s="413"/>
      <c r="AM19" s="413"/>
      <c r="AN19" s="414"/>
      <c r="AO19" s="545"/>
      <c r="AP19" s="556"/>
      <c r="AQ19" s="587"/>
      <c r="AR19" s="589"/>
      <c r="AS19" s="591"/>
      <c r="BE19"/>
    </row>
    <row r="20" spans="2:57" ht="22.5" customHeight="1">
      <c r="B20" s="592">
        <v>4</v>
      </c>
      <c r="C20" s="532"/>
      <c r="D20" s="409" t="s">
        <v>337</v>
      </c>
      <c r="E20" s="410"/>
      <c r="F20" s="410"/>
      <c r="G20" s="410"/>
      <c r="H20" s="410"/>
      <c r="I20" s="410"/>
      <c r="J20" s="410"/>
      <c r="K20" s="410"/>
      <c r="L20" s="410"/>
      <c r="M20" s="410"/>
      <c r="N20" s="410"/>
      <c r="O20" s="410"/>
      <c r="P20" s="411"/>
      <c r="Q20" s="603" t="s">
        <v>91</v>
      </c>
      <c r="R20" s="604"/>
      <c r="S20" s="604"/>
      <c r="T20" s="604"/>
      <c r="U20" s="604"/>
      <c r="V20" s="604"/>
      <c r="W20" s="604"/>
      <c r="X20" s="605"/>
      <c r="Y20" s="409" t="s">
        <v>81</v>
      </c>
      <c r="Z20" s="410"/>
      <c r="AA20" s="410"/>
      <c r="AB20" s="411"/>
      <c r="AC20" s="406"/>
      <c r="AD20" s="407"/>
      <c r="AE20" s="407"/>
      <c r="AF20" s="407"/>
      <c r="AG20" s="407"/>
      <c r="AH20" s="407"/>
      <c r="AI20" s="407"/>
      <c r="AJ20" s="408"/>
      <c r="AK20" s="406"/>
      <c r="AL20" s="407"/>
      <c r="AM20" s="407"/>
      <c r="AN20" s="408"/>
      <c r="AO20" s="542"/>
      <c r="AP20" s="554"/>
      <c r="AQ20" s="586"/>
      <c r="AR20" s="588"/>
      <c r="AS20" s="590"/>
      <c r="BE20"/>
    </row>
    <row r="21" spans="2:57" ht="51" customHeight="1">
      <c r="B21" s="592"/>
      <c r="C21" s="532"/>
      <c r="D21" s="412"/>
      <c r="E21" s="413"/>
      <c r="F21" s="413"/>
      <c r="G21" s="413"/>
      <c r="H21" s="413"/>
      <c r="I21" s="413"/>
      <c r="J21" s="413"/>
      <c r="K21" s="413"/>
      <c r="L21" s="413"/>
      <c r="M21" s="413"/>
      <c r="N21" s="413"/>
      <c r="O21" s="413"/>
      <c r="P21" s="414"/>
      <c r="Q21" s="600"/>
      <c r="R21" s="601"/>
      <c r="S21" s="601"/>
      <c r="T21" s="601"/>
      <c r="U21" s="601"/>
      <c r="V21" s="601"/>
      <c r="W21" s="601"/>
      <c r="X21" s="602"/>
      <c r="Y21" s="412" t="s">
        <v>336</v>
      </c>
      <c r="Z21" s="413"/>
      <c r="AA21" s="413"/>
      <c r="AB21" s="414"/>
      <c r="AC21" s="412"/>
      <c r="AD21" s="413"/>
      <c r="AE21" s="413"/>
      <c r="AF21" s="413"/>
      <c r="AG21" s="413"/>
      <c r="AH21" s="413"/>
      <c r="AI21" s="413"/>
      <c r="AJ21" s="414"/>
      <c r="AK21" s="412"/>
      <c r="AL21" s="413"/>
      <c r="AM21" s="413"/>
      <c r="AN21" s="414"/>
      <c r="AO21" s="545"/>
      <c r="AP21" s="556"/>
      <c r="AQ21" s="587"/>
      <c r="AR21" s="589"/>
      <c r="AS21" s="591"/>
      <c r="BE21"/>
    </row>
    <row r="22" spans="2:57" ht="22.5" customHeight="1">
      <c r="B22" s="592">
        <v>5</v>
      </c>
      <c r="C22" s="532"/>
      <c r="D22" s="406" t="s">
        <v>338</v>
      </c>
      <c r="E22" s="407"/>
      <c r="F22" s="407"/>
      <c r="G22" s="407"/>
      <c r="H22" s="407"/>
      <c r="I22" s="407"/>
      <c r="J22" s="407"/>
      <c r="K22" s="407"/>
      <c r="L22" s="407"/>
      <c r="M22" s="407"/>
      <c r="N22" s="407"/>
      <c r="O22" s="407"/>
      <c r="P22" s="408"/>
      <c r="Q22" s="603" t="s">
        <v>91</v>
      </c>
      <c r="R22" s="604"/>
      <c r="S22" s="604"/>
      <c r="T22" s="604"/>
      <c r="U22" s="604"/>
      <c r="V22" s="604"/>
      <c r="W22" s="604"/>
      <c r="X22" s="605"/>
      <c r="Y22" s="406" t="s">
        <v>83</v>
      </c>
      <c r="Z22" s="407"/>
      <c r="AA22" s="407"/>
      <c r="AB22" s="408"/>
      <c r="AC22" s="406"/>
      <c r="AD22" s="407"/>
      <c r="AE22" s="407"/>
      <c r="AF22" s="407"/>
      <c r="AG22" s="407"/>
      <c r="AH22" s="407"/>
      <c r="AI22" s="407"/>
      <c r="AJ22" s="408"/>
      <c r="AK22" s="406"/>
      <c r="AL22" s="407"/>
      <c r="AM22" s="407"/>
      <c r="AN22" s="408"/>
      <c r="AO22" s="542"/>
      <c r="AP22" s="554"/>
      <c r="AQ22" s="586"/>
      <c r="AR22" s="588"/>
      <c r="AS22" s="590"/>
      <c r="BE22"/>
    </row>
    <row r="23" spans="2:57" ht="30.75" customHeight="1">
      <c r="B23" s="592"/>
      <c r="C23" s="532"/>
      <c r="D23" s="412"/>
      <c r="E23" s="413"/>
      <c r="F23" s="413"/>
      <c r="G23" s="413"/>
      <c r="H23" s="413"/>
      <c r="I23" s="413"/>
      <c r="J23" s="413"/>
      <c r="K23" s="413"/>
      <c r="L23" s="413"/>
      <c r="M23" s="413"/>
      <c r="N23" s="413"/>
      <c r="O23" s="413"/>
      <c r="P23" s="414"/>
      <c r="Q23" s="600"/>
      <c r="R23" s="601"/>
      <c r="S23" s="601"/>
      <c r="T23" s="601"/>
      <c r="U23" s="601"/>
      <c r="V23" s="601"/>
      <c r="W23" s="601"/>
      <c r="X23" s="602"/>
      <c r="Y23" s="412" t="s">
        <v>336</v>
      </c>
      <c r="Z23" s="413"/>
      <c r="AA23" s="413"/>
      <c r="AB23" s="414"/>
      <c r="AC23" s="412"/>
      <c r="AD23" s="413"/>
      <c r="AE23" s="413"/>
      <c r="AF23" s="413"/>
      <c r="AG23" s="413"/>
      <c r="AH23" s="413"/>
      <c r="AI23" s="413"/>
      <c r="AJ23" s="414"/>
      <c r="AK23" s="412"/>
      <c r="AL23" s="413"/>
      <c r="AM23" s="413"/>
      <c r="AN23" s="414"/>
      <c r="AO23" s="545"/>
      <c r="AP23" s="556"/>
      <c r="AQ23" s="587"/>
      <c r="AR23" s="589"/>
      <c r="AS23" s="591"/>
      <c r="BE23"/>
    </row>
    <row r="24" spans="2:57" ht="22.5" customHeight="1">
      <c r="B24" s="592">
        <v>6</v>
      </c>
      <c r="C24" s="532"/>
      <c r="D24" s="406" t="s">
        <v>1383</v>
      </c>
      <c r="E24" s="407"/>
      <c r="F24" s="407"/>
      <c r="G24" s="407"/>
      <c r="H24" s="407"/>
      <c r="I24" s="407"/>
      <c r="J24" s="407"/>
      <c r="K24" s="407"/>
      <c r="L24" s="407"/>
      <c r="M24" s="407"/>
      <c r="N24" s="407"/>
      <c r="O24" s="407"/>
      <c r="P24" s="408"/>
      <c r="Q24" s="603" t="s">
        <v>2451</v>
      </c>
      <c r="R24" s="604"/>
      <c r="S24" s="604"/>
      <c r="T24" s="604"/>
      <c r="U24" s="604"/>
      <c r="V24" s="604"/>
      <c r="W24" s="604"/>
      <c r="X24" s="605"/>
      <c r="Y24" s="406" t="s">
        <v>1385</v>
      </c>
      <c r="Z24" s="407"/>
      <c r="AA24" s="407"/>
      <c r="AB24" s="408"/>
      <c r="AC24" s="406"/>
      <c r="AD24" s="407"/>
      <c r="AE24" s="407"/>
      <c r="AF24" s="407"/>
      <c r="AG24" s="407"/>
      <c r="AH24" s="407"/>
      <c r="AI24" s="407"/>
      <c r="AJ24" s="408"/>
      <c r="AK24" s="406"/>
      <c r="AL24" s="407"/>
      <c r="AM24" s="407"/>
      <c r="AN24" s="408"/>
      <c r="AO24" s="542"/>
      <c r="AP24" s="554"/>
      <c r="AQ24" s="586"/>
      <c r="AR24" s="588"/>
      <c r="AS24" s="590"/>
      <c r="BE24"/>
    </row>
    <row r="25" spans="2:57" ht="55.5" customHeight="1">
      <c r="B25" s="592"/>
      <c r="C25" s="532"/>
      <c r="D25" s="412"/>
      <c r="E25" s="413"/>
      <c r="F25" s="413"/>
      <c r="G25" s="413"/>
      <c r="H25" s="413"/>
      <c r="I25" s="413"/>
      <c r="J25" s="413"/>
      <c r="K25" s="413"/>
      <c r="L25" s="413"/>
      <c r="M25" s="413"/>
      <c r="N25" s="413"/>
      <c r="O25" s="413"/>
      <c r="P25" s="414"/>
      <c r="Q25" s="600"/>
      <c r="R25" s="601"/>
      <c r="S25" s="601"/>
      <c r="T25" s="601"/>
      <c r="U25" s="601"/>
      <c r="V25" s="601"/>
      <c r="W25" s="601"/>
      <c r="X25" s="602"/>
      <c r="Y25" s="412" t="s">
        <v>1384</v>
      </c>
      <c r="Z25" s="413"/>
      <c r="AA25" s="413"/>
      <c r="AB25" s="414"/>
      <c r="AC25" s="412"/>
      <c r="AD25" s="413"/>
      <c r="AE25" s="413"/>
      <c r="AF25" s="413"/>
      <c r="AG25" s="413"/>
      <c r="AH25" s="413"/>
      <c r="AI25" s="413"/>
      <c r="AJ25" s="414"/>
      <c r="AK25" s="412"/>
      <c r="AL25" s="413"/>
      <c r="AM25" s="413"/>
      <c r="AN25" s="414"/>
      <c r="AO25" s="545"/>
      <c r="AP25" s="556"/>
      <c r="AQ25" s="587"/>
      <c r="AR25" s="589"/>
      <c r="AS25" s="591"/>
      <c r="BE25"/>
    </row>
    <row r="26" spans="2:57" ht="22.5" customHeight="1">
      <c r="B26" s="592">
        <v>7</v>
      </c>
      <c r="C26" s="532"/>
      <c r="D26" s="406" t="s">
        <v>339</v>
      </c>
      <c r="E26" s="407"/>
      <c r="F26" s="407"/>
      <c r="G26" s="407"/>
      <c r="H26" s="407"/>
      <c r="I26" s="407"/>
      <c r="J26" s="407"/>
      <c r="K26" s="407"/>
      <c r="L26" s="407"/>
      <c r="M26" s="407"/>
      <c r="N26" s="407"/>
      <c r="O26" s="407"/>
      <c r="P26" s="408"/>
      <c r="Q26" s="603" t="s">
        <v>91</v>
      </c>
      <c r="R26" s="604"/>
      <c r="S26" s="604"/>
      <c r="T26" s="604"/>
      <c r="U26" s="604"/>
      <c r="V26" s="604"/>
      <c r="W26" s="604"/>
      <c r="X26" s="605"/>
      <c r="Y26" s="406" t="s">
        <v>1385</v>
      </c>
      <c r="Z26" s="407"/>
      <c r="AA26" s="407"/>
      <c r="AB26" s="408"/>
      <c r="AC26" s="406" t="s">
        <v>283</v>
      </c>
      <c r="AD26" s="407"/>
      <c r="AE26" s="407"/>
      <c r="AF26" s="407"/>
      <c r="AG26" s="407"/>
      <c r="AH26" s="407"/>
      <c r="AI26" s="407"/>
      <c r="AJ26" s="408"/>
      <c r="AK26" s="406"/>
      <c r="AL26" s="407"/>
      <c r="AM26" s="407"/>
      <c r="AN26" s="408"/>
      <c r="AO26" s="542"/>
      <c r="AP26" s="554"/>
      <c r="AQ26" s="586"/>
      <c r="AR26" s="588"/>
      <c r="AS26" s="590"/>
      <c r="BE26"/>
    </row>
    <row r="27" spans="2:57" ht="46.5" customHeight="1">
      <c r="B27" s="592"/>
      <c r="C27" s="532"/>
      <c r="D27" s="412"/>
      <c r="E27" s="413"/>
      <c r="F27" s="413"/>
      <c r="G27" s="413"/>
      <c r="H27" s="413"/>
      <c r="I27" s="413"/>
      <c r="J27" s="413"/>
      <c r="K27" s="413"/>
      <c r="L27" s="413"/>
      <c r="M27" s="413"/>
      <c r="N27" s="413"/>
      <c r="O27" s="413"/>
      <c r="P27" s="414"/>
      <c r="Q27" s="600"/>
      <c r="R27" s="601"/>
      <c r="S27" s="601"/>
      <c r="T27" s="601"/>
      <c r="U27" s="601"/>
      <c r="V27" s="601"/>
      <c r="W27" s="601"/>
      <c r="X27" s="602"/>
      <c r="Y27" s="412" t="s">
        <v>340</v>
      </c>
      <c r="Z27" s="413"/>
      <c r="AA27" s="413"/>
      <c r="AB27" s="414"/>
      <c r="AC27" s="412"/>
      <c r="AD27" s="413"/>
      <c r="AE27" s="413"/>
      <c r="AF27" s="413"/>
      <c r="AG27" s="413"/>
      <c r="AH27" s="413"/>
      <c r="AI27" s="413"/>
      <c r="AJ27" s="414"/>
      <c r="AK27" s="412"/>
      <c r="AL27" s="413"/>
      <c r="AM27" s="413"/>
      <c r="AN27" s="414"/>
      <c r="AO27" s="545"/>
      <c r="AP27" s="556"/>
      <c r="AQ27" s="587"/>
      <c r="AR27" s="589"/>
      <c r="AS27" s="591"/>
      <c r="BE27"/>
    </row>
    <row r="28" spans="2:57" ht="22.5" customHeight="1">
      <c r="B28" s="592">
        <v>8</v>
      </c>
      <c r="C28" s="532"/>
      <c r="D28" s="406" t="s">
        <v>342</v>
      </c>
      <c r="E28" s="407"/>
      <c r="F28" s="407"/>
      <c r="G28" s="407"/>
      <c r="H28" s="407"/>
      <c r="I28" s="407"/>
      <c r="J28" s="407"/>
      <c r="K28" s="407"/>
      <c r="L28" s="407"/>
      <c r="M28" s="407"/>
      <c r="N28" s="407"/>
      <c r="O28" s="407"/>
      <c r="P28" s="408"/>
      <c r="Q28" s="603" t="s">
        <v>91</v>
      </c>
      <c r="R28" s="604"/>
      <c r="S28" s="604"/>
      <c r="T28" s="604"/>
      <c r="U28" s="604"/>
      <c r="V28" s="604"/>
      <c r="W28" s="604"/>
      <c r="X28" s="605"/>
      <c r="Y28" s="406" t="s">
        <v>24</v>
      </c>
      <c r="Z28" s="407"/>
      <c r="AA28" s="407"/>
      <c r="AB28" s="408"/>
      <c r="AC28" s="406" t="s">
        <v>283</v>
      </c>
      <c r="AD28" s="407"/>
      <c r="AE28" s="407"/>
      <c r="AF28" s="407"/>
      <c r="AG28" s="407"/>
      <c r="AH28" s="407"/>
      <c r="AI28" s="407"/>
      <c r="AJ28" s="408"/>
      <c r="AK28" s="406"/>
      <c r="AL28" s="407"/>
      <c r="AM28" s="407"/>
      <c r="AN28" s="408"/>
      <c r="AO28" s="542"/>
      <c r="AP28" s="554"/>
      <c r="AQ28" s="586"/>
      <c r="AR28" s="588"/>
      <c r="AS28" s="590"/>
      <c r="BE28"/>
    </row>
    <row r="29" spans="2:57" ht="40.5" customHeight="1">
      <c r="B29" s="592"/>
      <c r="C29" s="532"/>
      <c r="D29" s="412"/>
      <c r="E29" s="413"/>
      <c r="F29" s="413"/>
      <c r="G29" s="413"/>
      <c r="H29" s="413"/>
      <c r="I29" s="413"/>
      <c r="J29" s="413"/>
      <c r="K29" s="413"/>
      <c r="L29" s="413"/>
      <c r="M29" s="413"/>
      <c r="N29" s="413"/>
      <c r="O29" s="413"/>
      <c r="P29" s="414"/>
      <c r="Q29" s="600"/>
      <c r="R29" s="601"/>
      <c r="S29" s="601"/>
      <c r="T29" s="601"/>
      <c r="U29" s="601"/>
      <c r="V29" s="601"/>
      <c r="W29" s="601"/>
      <c r="X29" s="602"/>
      <c r="Y29" s="412" t="s">
        <v>343</v>
      </c>
      <c r="Z29" s="413"/>
      <c r="AA29" s="413"/>
      <c r="AB29" s="414"/>
      <c r="AC29" s="412"/>
      <c r="AD29" s="413"/>
      <c r="AE29" s="413"/>
      <c r="AF29" s="413"/>
      <c r="AG29" s="413"/>
      <c r="AH29" s="413"/>
      <c r="AI29" s="413"/>
      <c r="AJ29" s="414"/>
      <c r="AK29" s="412"/>
      <c r="AL29" s="413"/>
      <c r="AM29" s="413"/>
      <c r="AN29" s="414"/>
      <c r="AO29" s="545"/>
      <c r="AP29" s="556"/>
      <c r="AQ29" s="587"/>
      <c r="AR29" s="589"/>
      <c r="AS29" s="591"/>
      <c r="BE29"/>
    </row>
    <row r="30" spans="2:57" ht="22.5" customHeight="1">
      <c r="B30" s="592">
        <v>9</v>
      </c>
      <c r="C30" s="532"/>
      <c r="D30" s="406" t="s">
        <v>344</v>
      </c>
      <c r="E30" s="407"/>
      <c r="F30" s="407"/>
      <c r="G30" s="407"/>
      <c r="H30" s="407"/>
      <c r="I30" s="407"/>
      <c r="J30" s="407"/>
      <c r="K30" s="407"/>
      <c r="L30" s="407"/>
      <c r="M30" s="407"/>
      <c r="N30" s="407"/>
      <c r="O30" s="407"/>
      <c r="P30" s="408"/>
      <c r="Q30" s="603" t="s">
        <v>91</v>
      </c>
      <c r="R30" s="604"/>
      <c r="S30" s="604"/>
      <c r="T30" s="604"/>
      <c r="U30" s="604"/>
      <c r="V30" s="604"/>
      <c r="W30" s="604"/>
      <c r="X30" s="605"/>
      <c r="Y30" s="406" t="s">
        <v>24</v>
      </c>
      <c r="Z30" s="407"/>
      <c r="AA30" s="407"/>
      <c r="AB30" s="408"/>
      <c r="AC30" s="406"/>
      <c r="AD30" s="407"/>
      <c r="AE30" s="407"/>
      <c r="AF30" s="407"/>
      <c r="AG30" s="407"/>
      <c r="AH30" s="407"/>
      <c r="AI30" s="407"/>
      <c r="AJ30" s="408"/>
      <c r="AK30" s="406"/>
      <c r="AL30" s="407"/>
      <c r="AM30" s="407"/>
      <c r="AN30" s="408"/>
      <c r="AO30" s="542"/>
      <c r="AP30" s="554"/>
      <c r="AQ30" s="586"/>
      <c r="AR30" s="588"/>
      <c r="AS30" s="590"/>
      <c r="BE30"/>
    </row>
    <row r="31" spans="2:57" ht="37.5" customHeight="1" thickBot="1">
      <c r="B31" s="592"/>
      <c r="C31" s="532"/>
      <c r="D31" s="412"/>
      <c r="E31" s="413"/>
      <c r="F31" s="413"/>
      <c r="G31" s="413"/>
      <c r="H31" s="413"/>
      <c r="I31" s="413"/>
      <c r="J31" s="413"/>
      <c r="K31" s="413"/>
      <c r="L31" s="413"/>
      <c r="M31" s="413"/>
      <c r="N31" s="413"/>
      <c r="O31" s="413"/>
      <c r="P31" s="414"/>
      <c r="Q31" s="600"/>
      <c r="R31" s="601"/>
      <c r="S31" s="601"/>
      <c r="T31" s="601"/>
      <c r="U31" s="601"/>
      <c r="V31" s="601"/>
      <c r="W31" s="601"/>
      <c r="X31" s="602"/>
      <c r="Y31" s="412" t="s">
        <v>343</v>
      </c>
      <c r="Z31" s="413"/>
      <c r="AA31" s="413"/>
      <c r="AB31" s="414"/>
      <c r="AC31" s="412"/>
      <c r="AD31" s="413"/>
      <c r="AE31" s="413"/>
      <c r="AF31" s="413"/>
      <c r="AG31" s="413"/>
      <c r="AH31" s="413"/>
      <c r="AI31" s="413"/>
      <c r="AJ31" s="414"/>
      <c r="AK31" s="412"/>
      <c r="AL31" s="413"/>
      <c r="AM31" s="413"/>
      <c r="AN31" s="414"/>
      <c r="AO31" s="545"/>
      <c r="AP31" s="556"/>
      <c r="AQ31" s="587"/>
      <c r="AR31" s="589"/>
      <c r="AS31" s="591"/>
      <c r="BE31"/>
    </row>
    <row r="32" spans="2:57" ht="22.5" hidden="1" customHeight="1">
      <c r="B32" s="592">
        <v>10</v>
      </c>
      <c r="C32" s="532"/>
      <c r="D32" s="406" t="s">
        <v>345</v>
      </c>
      <c r="E32" s="407"/>
      <c r="F32" s="407"/>
      <c r="G32" s="407"/>
      <c r="H32" s="407"/>
      <c r="I32" s="407"/>
      <c r="J32" s="407"/>
      <c r="K32" s="407"/>
      <c r="L32" s="407"/>
      <c r="M32" s="407"/>
      <c r="N32" s="407"/>
      <c r="O32" s="407"/>
      <c r="P32" s="408"/>
      <c r="Q32" s="603" t="s">
        <v>91</v>
      </c>
      <c r="R32" s="604"/>
      <c r="S32" s="604"/>
      <c r="T32" s="604"/>
      <c r="U32" s="604"/>
      <c r="V32" s="604"/>
      <c r="W32" s="604"/>
      <c r="X32" s="605"/>
      <c r="Y32" s="406" t="s">
        <v>156</v>
      </c>
      <c r="Z32" s="407"/>
      <c r="AA32" s="407"/>
      <c r="AB32" s="408"/>
      <c r="AC32" s="406"/>
      <c r="AD32" s="407"/>
      <c r="AE32" s="407"/>
      <c r="AF32" s="408"/>
      <c r="AG32" s="406"/>
      <c r="AH32" s="407"/>
      <c r="AI32" s="407"/>
      <c r="AJ32" s="408"/>
      <c r="AK32" s="406"/>
      <c r="AL32" s="407"/>
      <c r="AM32" s="407"/>
      <c r="AN32" s="408"/>
      <c r="AO32" s="542"/>
      <c r="AP32" s="554"/>
      <c r="AQ32" s="586"/>
      <c r="AR32" s="588"/>
      <c r="AS32" s="590"/>
      <c r="BE32"/>
    </row>
    <row r="33" spans="2:57" ht="31.5" hidden="1" customHeight="1">
      <c r="B33" s="592"/>
      <c r="C33" s="532"/>
      <c r="D33" s="412"/>
      <c r="E33" s="413"/>
      <c r="F33" s="413"/>
      <c r="G33" s="413"/>
      <c r="H33" s="413"/>
      <c r="I33" s="413"/>
      <c r="J33" s="413"/>
      <c r="K33" s="413"/>
      <c r="L33" s="413"/>
      <c r="M33" s="413"/>
      <c r="N33" s="413"/>
      <c r="O33" s="413"/>
      <c r="P33" s="414"/>
      <c r="Q33" s="600"/>
      <c r="R33" s="601"/>
      <c r="S33" s="601"/>
      <c r="T33" s="601"/>
      <c r="U33" s="601"/>
      <c r="V33" s="601"/>
      <c r="W33" s="601"/>
      <c r="X33" s="602"/>
      <c r="Y33" s="412" t="s">
        <v>1386</v>
      </c>
      <c r="Z33" s="413"/>
      <c r="AA33" s="413"/>
      <c r="AB33" s="414"/>
      <c r="AC33" s="412"/>
      <c r="AD33" s="413"/>
      <c r="AE33" s="413"/>
      <c r="AF33" s="414"/>
      <c r="AG33" s="412"/>
      <c r="AH33" s="413"/>
      <c r="AI33" s="413"/>
      <c r="AJ33" s="414"/>
      <c r="AK33" s="412"/>
      <c r="AL33" s="413"/>
      <c r="AM33" s="413"/>
      <c r="AN33" s="414"/>
      <c r="AO33" s="545"/>
      <c r="AP33" s="556"/>
      <c r="AQ33" s="587"/>
      <c r="AR33" s="589"/>
      <c r="AS33" s="591"/>
      <c r="BE33"/>
    </row>
    <row r="34" spans="2:57" ht="22.5" hidden="1" customHeight="1">
      <c r="B34" s="592">
        <v>12</v>
      </c>
      <c r="C34" s="532"/>
      <c r="D34" s="406" t="s">
        <v>349</v>
      </c>
      <c r="E34" s="407"/>
      <c r="F34" s="407"/>
      <c r="G34" s="407"/>
      <c r="H34" s="407"/>
      <c r="I34" s="407"/>
      <c r="J34" s="407"/>
      <c r="K34" s="407"/>
      <c r="L34" s="407"/>
      <c r="M34" s="407"/>
      <c r="N34" s="407"/>
      <c r="O34" s="407"/>
      <c r="P34" s="408"/>
      <c r="Q34" s="409" t="s">
        <v>91</v>
      </c>
      <c r="R34" s="410"/>
      <c r="S34" s="410"/>
      <c r="T34" s="410"/>
      <c r="U34" s="410"/>
      <c r="V34" s="410"/>
      <c r="W34" s="410"/>
      <c r="X34" s="411"/>
      <c r="Y34" s="406" t="s">
        <v>24</v>
      </c>
      <c r="Z34" s="407"/>
      <c r="AA34" s="407"/>
      <c r="AB34" s="408"/>
      <c r="AC34" s="406"/>
      <c r="AD34" s="407"/>
      <c r="AE34" s="407"/>
      <c r="AF34" s="408"/>
      <c r="AG34" s="406"/>
      <c r="AH34" s="407"/>
      <c r="AI34" s="407"/>
      <c r="AJ34" s="408"/>
      <c r="AK34" s="406"/>
      <c r="AL34" s="407"/>
      <c r="AM34" s="407"/>
      <c r="AN34" s="408"/>
      <c r="AO34" s="542"/>
      <c r="AP34" s="554"/>
      <c r="AQ34" s="586"/>
      <c r="AR34" s="588"/>
      <c r="AS34" s="590"/>
      <c r="BE34"/>
    </row>
    <row r="35" spans="2:57" ht="31.5" hidden="1"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t="s">
        <v>1388</v>
      </c>
      <c r="Z35" s="413"/>
      <c r="AA35" s="413"/>
      <c r="AB35" s="414"/>
      <c r="AC35" s="412"/>
      <c r="AD35" s="413"/>
      <c r="AE35" s="413"/>
      <c r="AF35" s="414"/>
      <c r="AG35" s="412"/>
      <c r="AH35" s="413"/>
      <c r="AI35" s="413"/>
      <c r="AJ35" s="414"/>
      <c r="AK35" s="412"/>
      <c r="AL35" s="413"/>
      <c r="AM35" s="413"/>
      <c r="AN35" s="414"/>
      <c r="AO35" s="545"/>
      <c r="AP35" s="556"/>
      <c r="AQ35" s="587"/>
      <c r="AR35" s="589"/>
      <c r="AS35" s="591"/>
      <c r="BE35"/>
    </row>
    <row r="36" spans="2:57" ht="22.5" hidden="1" customHeight="1">
      <c r="B36" s="592">
        <v>13</v>
      </c>
      <c r="C36" s="532"/>
      <c r="D36" s="406" t="s">
        <v>351</v>
      </c>
      <c r="E36" s="407"/>
      <c r="F36" s="407"/>
      <c r="G36" s="407"/>
      <c r="H36" s="407"/>
      <c r="I36" s="407"/>
      <c r="J36" s="407"/>
      <c r="K36" s="407"/>
      <c r="L36" s="407"/>
      <c r="M36" s="407"/>
      <c r="N36" s="407"/>
      <c r="O36" s="407"/>
      <c r="P36" s="408"/>
      <c r="Q36" s="409" t="s">
        <v>91</v>
      </c>
      <c r="R36" s="410"/>
      <c r="S36" s="410"/>
      <c r="T36" s="410"/>
      <c r="U36" s="410"/>
      <c r="V36" s="410"/>
      <c r="W36" s="410"/>
      <c r="X36" s="411"/>
      <c r="Y36" s="406" t="s">
        <v>86</v>
      </c>
      <c r="Z36" s="407"/>
      <c r="AA36" s="407"/>
      <c r="AB36" s="408"/>
      <c r="AC36" s="406"/>
      <c r="AD36" s="407"/>
      <c r="AE36" s="407"/>
      <c r="AF36" s="408"/>
      <c r="AG36" s="406"/>
      <c r="AH36" s="407"/>
      <c r="AI36" s="407"/>
      <c r="AJ36" s="408"/>
      <c r="AK36" s="406"/>
      <c r="AL36" s="407"/>
      <c r="AM36" s="407"/>
      <c r="AN36" s="408"/>
      <c r="AO36" s="542"/>
      <c r="AP36" s="554"/>
      <c r="AQ36" s="586"/>
      <c r="AR36" s="588"/>
      <c r="AS36" s="590"/>
      <c r="BE36"/>
    </row>
    <row r="37" spans="2:57" ht="31.5" hidden="1"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t="s">
        <v>1387</v>
      </c>
      <c r="Z37" s="413"/>
      <c r="AA37" s="413"/>
      <c r="AB37" s="414"/>
      <c r="AC37" s="412"/>
      <c r="AD37" s="413"/>
      <c r="AE37" s="413"/>
      <c r="AF37" s="414"/>
      <c r="AG37" s="412"/>
      <c r="AH37" s="413"/>
      <c r="AI37" s="413"/>
      <c r="AJ37" s="414"/>
      <c r="AK37" s="412"/>
      <c r="AL37" s="413"/>
      <c r="AM37" s="413"/>
      <c r="AN37" s="414"/>
      <c r="AO37" s="545"/>
      <c r="AP37" s="556"/>
      <c r="AQ37" s="587"/>
      <c r="AR37" s="589"/>
      <c r="AS37" s="591"/>
      <c r="BE37"/>
    </row>
    <row r="38" spans="2:57" ht="22.5" hidden="1" customHeight="1">
      <c r="B38" s="592">
        <v>14</v>
      </c>
      <c r="C38" s="532"/>
      <c r="D38" s="406" t="s">
        <v>353</v>
      </c>
      <c r="E38" s="407"/>
      <c r="F38" s="407"/>
      <c r="G38" s="407"/>
      <c r="H38" s="407"/>
      <c r="I38" s="407"/>
      <c r="J38" s="407"/>
      <c r="K38" s="407"/>
      <c r="L38" s="407"/>
      <c r="M38" s="407"/>
      <c r="N38" s="407"/>
      <c r="O38" s="407"/>
      <c r="P38" s="408"/>
      <c r="Q38" s="409" t="s">
        <v>91</v>
      </c>
      <c r="R38" s="410"/>
      <c r="S38" s="410"/>
      <c r="T38" s="410"/>
      <c r="U38" s="410"/>
      <c r="V38" s="410"/>
      <c r="W38" s="410"/>
      <c r="X38" s="411"/>
      <c r="Y38" s="406" t="s">
        <v>24</v>
      </c>
      <c r="Z38" s="407"/>
      <c r="AA38" s="407"/>
      <c r="AB38" s="408"/>
      <c r="AC38" s="406"/>
      <c r="AD38" s="407"/>
      <c r="AE38" s="407"/>
      <c r="AF38" s="408"/>
      <c r="AG38" s="406"/>
      <c r="AH38" s="407"/>
      <c r="AI38" s="407"/>
      <c r="AJ38" s="408"/>
      <c r="AK38" s="406"/>
      <c r="AL38" s="407"/>
      <c r="AM38" s="407"/>
      <c r="AN38" s="408"/>
      <c r="AO38" s="542"/>
      <c r="AP38" s="554"/>
      <c r="AQ38" s="586"/>
      <c r="AR38" s="588"/>
      <c r="AS38" s="590"/>
      <c r="BE38"/>
    </row>
    <row r="39" spans="2:57" ht="31.5" hidden="1"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t="s">
        <v>354</v>
      </c>
      <c r="Z39" s="413"/>
      <c r="AA39" s="413"/>
      <c r="AB39" s="414"/>
      <c r="AC39" s="412"/>
      <c r="AD39" s="413"/>
      <c r="AE39" s="413"/>
      <c r="AF39" s="414"/>
      <c r="AG39" s="412"/>
      <c r="AH39" s="413"/>
      <c r="AI39" s="413"/>
      <c r="AJ39" s="414"/>
      <c r="AK39" s="412"/>
      <c r="AL39" s="413"/>
      <c r="AM39" s="413"/>
      <c r="AN39" s="414"/>
      <c r="AO39" s="545"/>
      <c r="AP39" s="556"/>
      <c r="AQ39" s="587"/>
      <c r="AR39" s="589"/>
      <c r="AS39" s="591"/>
      <c r="BE39"/>
    </row>
    <row r="40" spans="2:57" ht="22.5" hidden="1" customHeight="1">
      <c r="B40" s="592">
        <v>15</v>
      </c>
      <c r="C40" s="532"/>
      <c r="D40" s="406" t="s">
        <v>355</v>
      </c>
      <c r="E40" s="407"/>
      <c r="F40" s="407"/>
      <c r="G40" s="407"/>
      <c r="H40" s="407"/>
      <c r="I40" s="407"/>
      <c r="J40" s="407"/>
      <c r="K40" s="407"/>
      <c r="L40" s="407"/>
      <c r="M40" s="407"/>
      <c r="N40" s="407"/>
      <c r="O40" s="407"/>
      <c r="P40" s="408"/>
      <c r="Q40" s="409" t="s">
        <v>91</v>
      </c>
      <c r="R40" s="410"/>
      <c r="S40" s="410"/>
      <c r="T40" s="410"/>
      <c r="U40" s="410"/>
      <c r="V40" s="410"/>
      <c r="W40" s="410"/>
      <c r="X40" s="411"/>
      <c r="Y40" s="406" t="s">
        <v>158</v>
      </c>
      <c r="Z40" s="407"/>
      <c r="AA40" s="407"/>
      <c r="AB40" s="408"/>
      <c r="AC40" s="406"/>
      <c r="AD40" s="407"/>
      <c r="AE40" s="407"/>
      <c r="AF40" s="408"/>
      <c r="AG40" s="406"/>
      <c r="AH40" s="407"/>
      <c r="AI40" s="407"/>
      <c r="AJ40" s="408"/>
      <c r="AK40" s="406"/>
      <c r="AL40" s="407"/>
      <c r="AM40" s="407"/>
      <c r="AN40" s="408"/>
      <c r="AO40" s="542"/>
      <c r="AP40" s="554"/>
      <c r="AQ40" s="586"/>
      <c r="AR40" s="588"/>
      <c r="AS40" s="590"/>
      <c r="BE40"/>
    </row>
    <row r="41" spans="2:57" ht="54" hidden="1"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t="s">
        <v>356</v>
      </c>
      <c r="Z41" s="413"/>
      <c r="AA41" s="413"/>
      <c r="AB41" s="414"/>
      <c r="AC41" s="412"/>
      <c r="AD41" s="413"/>
      <c r="AE41" s="413"/>
      <c r="AF41" s="414"/>
      <c r="AG41" s="412"/>
      <c r="AH41" s="413"/>
      <c r="AI41" s="413"/>
      <c r="AJ41" s="414"/>
      <c r="AK41" s="412"/>
      <c r="AL41" s="413"/>
      <c r="AM41" s="413"/>
      <c r="AN41" s="414"/>
      <c r="AO41" s="545"/>
      <c r="AP41" s="556"/>
      <c r="AQ41" s="587"/>
      <c r="AR41" s="589"/>
      <c r="AS41" s="591"/>
      <c r="BE41"/>
    </row>
    <row r="42" spans="2:57" ht="16.5" hidden="1" customHeight="1">
      <c r="B42" s="592">
        <v>16</v>
      </c>
      <c r="C42" s="532"/>
      <c r="D42" s="649" t="s">
        <v>1389</v>
      </c>
      <c r="E42" s="407"/>
      <c r="F42" s="407"/>
      <c r="G42" s="407"/>
      <c r="H42" s="407"/>
      <c r="I42" s="407"/>
      <c r="J42" s="407"/>
      <c r="K42" s="407"/>
      <c r="L42" s="407"/>
      <c r="M42" s="407"/>
      <c r="N42" s="407"/>
      <c r="O42" s="407"/>
      <c r="P42" s="408"/>
      <c r="Q42" s="650" t="s">
        <v>1390</v>
      </c>
      <c r="R42" s="651"/>
      <c r="S42" s="651"/>
      <c r="T42" s="651"/>
      <c r="U42" s="651"/>
      <c r="V42" s="651"/>
      <c r="W42" s="651"/>
      <c r="X42" s="652"/>
      <c r="Y42" s="406" t="s">
        <v>1391</v>
      </c>
      <c r="Z42" s="407"/>
      <c r="AA42" s="407"/>
      <c r="AB42" s="408"/>
      <c r="AC42" s="406"/>
      <c r="AD42" s="407"/>
      <c r="AE42" s="407"/>
      <c r="AF42" s="408"/>
      <c r="AG42" s="406"/>
      <c r="AH42" s="407"/>
      <c r="AI42" s="407"/>
      <c r="AJ42" s="408"/>
      <c r="AK42" s="406"/>
      <c r="AL42" s="407"/>
      <c r="AM42" s="407"/>
      <c r="AN42" s="408"/>
      <c r="AO42" s="542"/>
      <c r="AP42" s="554"/>
      <c r="AQ42" s="586"/>
      <c r="AR42" s="588"/>
      <c r="AS42" s="590"/>
      <c r="BE42"/>
    </row>
    <row r="43" spans="2:57" ht="18" hidden="1" customHeight="1">
      <c r="B43" s="592"/>
      <c r="C43" s="532"/>
      <c r="D43" s="412"/>
      <c r="E43" s="413"/>
      <c r="F43" s="413"/>
      <c r="G43" s="413"/>
      <c r="H43" s="413"/>
      <c r="I43" s="413"/>
      <c r="J43" s="413"/>
      <c r="K43" s="413"/>
      <c r="L43" s="413"/>
      <c r="M43" s="413"/>
      <c r="N43" s="413"/>
      <c r="O43" s="413"/>
      <c r="P43" s="414"/>
      <c r="Q43" s="653"/>
      <c r="R43" s="654"/>
      <c r="S43" s="654"/>
      <c r="T43" s="654"/>
      <c r="U43" s="654"/>
      <c r="V43" s="654"/>
      <c r="W43" s="654"/>
      <c r="X43" s="655"/>
      <c r="Y43" s="412" t="s">
        <v>1392</v>
      </c>
      <c r="Z43" s="413"/>
      <c r="AA43" s="413"/>
      <c r="AB43" s="414"/>
      <c r="AC43" s="412"/>
      <c r="AD43" s="413"/>
      <c r="AE43" s="413"/>
      <c r="AF43" s="414"/>
      <c r="AG43" s="412"/>
      <c r="AH43" s="413"/>
      <c r="AI43" s="413"/>
      <c r="AJ43" s="414"/>
      <c r="AK43" s="412"/>
      <c r="AL43" s="413"/>
      <c r="AM43" s="413"/>
      <c r="AN43" s="414"/>
      <c r="AO43" s="545"/>
      <c r="AP43" s="556"/>
      <c r="AQ43" s="587"/>
      <c r="AR43" s="589"/>
      <c r="AS43" s="591"/>
      <c r="BE43"/>
    </row>
    <row r="44" spans="2:57" ht="22.5" hidden="1" customHeight="1">
      <c r="B44" s="592">
        <v>17</v>
      </c>
      <c r="C44" s="532"/>
      <c r="D44" s="406" t="s">
        <v>1395</v>
      </c>
      <c r="E44" s="407"/>
      <c r="F44" s="407"/>
      <c r="G44" s="407"/>
      <c r="H44" s="407"/>
      <c r="I44" s="407"/>
      <c r="J44" s="407"/>
      <c r="K44" s="407"/>
      <c r="L44" s="407"/>
      <c r="M44" s="407"/>
      <c r="N44" s="407"/>
      <c r="O44" s="407"/>
      <c r="P44" s="408"/>
      <c r="Q44" s="409" t="s">
        <v>1393</v>
      </c>
      <c r="R44" s="410"/>
      <c r="S44" s="410"/>
      <c r="T44" s="410"/>
      <c r="U44" s="410"/>
      <c r="V44" s="410"/>
      <c r="W44" s="410"/>
      <c r="X44" s="411"/>
      <c r="Y44" s="406" t="s">
        <v>24</v>
      </c>
      <c r="Z44" s="407"/>
      <c r="AA44" s="407"/>
      <c r="AB44" s="408"/>
      <c r="AC44" s="406"/>
      <c r="AD44" s="407"/>
      <c r="AE44" s="407"/>
      <c r="AF44" s="408"/>
      <c r="AG44" s="406"/>
      <c r="AH44" s="407"/>
      <c r="AI44" s="407"/>
      <c r="AJ44" s="408"/>
      <c r="AK44" s="406"/>
      <c r="AL44" s="407"/>
      <c r="AM44" s="407"/>
      <c r="AN44" s="408"/>
      <c r="AO44" s="542"/>
      <c r="AP44" s="554"/>
      <c r="AQ44" s="586"/>
      <c r="AR44" s="588"/>
      <c r="AS44" s="590"/>
      <c r="BE44"/>
    </row>
    <row r="45" spans="2:57" ht="31.5" hidden="1"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t="s">
        <v>1394</v>
      </c>
      <c r="Z45" s="413"/>
      <c r="AA45" s="413"/>
      <c r="AB45" s="414"/>
      <c r="AC45" s="412"/>
      <c r="AD45" s="413"/>
      <c r="AE45" s="413"/>
      <c r="AF45" s="414"/>
      <c r="AG45" s="412"/>
      <c r="AH45" s="413"/>
      <c r="AI45" s="413"/>
      <c r="AJ45" s="414"/>
      <c r="AK45" s="412"/>
      <c r="AL45" s="413"/>
      <c r="AM45" s="413"/>
      <c r="AN45" s="414"/>
      <c r="AO45" s="545"/>
      <c r="AP45" s="556"/>
      <c r="AQ45" s="587"/>
      <c r="AR45" s="589"/>
      <c r="AS45" s="591"/>
      <c r="BE45"/>
    </row>
    <row r="46" spans="2:57" ht="22.5" hidden="1" customHeight="1">
      <c r="B46" s="592">
        <v>18</v>
      </c>
      <c r="C46" s="532"/>
      <c r="D46" s="406" t="s">
        <v>1397</v>
      </c>
      <c r="E46" s="407"/>
      <c r="F46" s="407"/>
      <c r="G46" s="407"/>
      <c r="H46" s="407"/>
      <c r="I46" s="407"/>
      <c r="J46" s="407"/>
      <c r="K46" s="407"/>
      <c r="L46" s="407"/>
      <c r="M46" s="407"/>
      <c r="N46" s="407"/>
      <c r="O46" s="407"/>
      <c r="P46" s="408"/>
      <c r="Q46" s="409" t="s">
        <v>1393</v>
      </c>
      <c r="R46" s="410"/>
      <c r="S46" s="410"/>
      <c r="T46" s="410"/>
      <c r="U46" s="410"/>
      <c r="V46" s="410"/>
      <c r="W46" s="410"/>
      <c r="X46" s="411"/>
      <c r="Y46" s="406" t="s">
        <v>24</v>
      </c>
      <c r="Z46" s="407"/>
      <c r="AA46" s="407"/>
      <c r="AB46" s="408"/>
      <c r="AC46" s="406"/>
      <c r="AD46" s="407"/>
      <c r="AE46" s="407"/>
      <c r="AF46" s="408"/>
      <c r="AG46" s="406"/>
      <c r="AH46" s="407"/>
      <c r="AI46" s="407"/>
      <c r="AJ46" s="408"/>
      <c r="AK46" s="406"/>
      <c r="AL46" s="407"/>
      <c r="AM46" s="407"/>
      <c r="AN46" s="408"/>
      <c r="AO46" s="542"/>
      <c r="AP46" s="554"/>
      <c r="AQ46" s="586"/>
      <c r="AR46" s="588"/>
      <c r="AS46" s="590"/>
      <c r="BE46"/>
    </row>
    <row r="47" spans="2:57" ht="31.5" hidden="1"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t="s">
        <v>1396</v>
      </c>
      <c r="Z47" s="413"/>
      <c r="AA47" s="413"/>
      <c r="AB47" s="414"/>
      <c r="AC47" s="412"/>
      <c r="AD47" s="413"/>
      <c r="AE47" s="413"/>
      <c r="AF47" s="414"/>
      <c r="AG47" s="412"/>
      <c r="AH47" s="413"/>
      <c r="AI47" s="413"/>
      <c r="AJ47" s="414"/>
      <c r="AK47" s="412"/>
      <c r="AL47" s="413"/>
      <c r="AM47" s="413"/>
      <c r="AN47" s="414"/>
      <c r="AO47" s="545"/>
      <c r="AP47" s="556"/>
      <c r="AQ47" s="587"/>
      <c r="AR47" s="589"/>
      <c r="AS47" s="591"/>
      <c r="BE47"/>
    </row>
    <row r="48" spans="2:57" ht="22.5" hidden="1" customHeight="1">
      <c r="B48" s="592">
        <v>19</v>
      </c>
      <c r="C48" s="532"/>
      <c r="D48" s="406" t="s">
        <v>1399</v>
      </c>
      <c r="E48" s="407"/>
      <c r="F48" s="407"/>
      <c r="G48" s="407"/>
      <c r="H48" s="407"/>
      <c r="I48" s="407"/>
      <c r="J48" s="407"/>
      <c r="K48" s="407"/>
      <c r="L48" s="407"/>
      <c r="M48" s="407"/>
      <c r="N48" s="407"/>
      <c r="O48" s="407"/>
      <c r="P48" s="408"/>
      <c r="Q48" s="409" t="s">
        <v>1398</v>
      </c>
      <c r="R48" s="410"/>
      <c r="S48" s="410"/>
      <c r="T48" s="410"/>
      <c r="U48" s="410"/>
      <c r="V48" s="410"/>
      <c r="W48" s="410"/>
      <c r="X48" s="411"/>
      <c r="Y48" s="406" t="s">
        <v>24</v>
      </c>
      <c r="Z48" s="407"/>
      <c r="AA48" s="407"/>
      <c r="AB48" s="408"/>
      <c r="AC48" s="406"/>
      <c r="AD48" s="407"/>
      <c r="AE48" s="407"/>
      <c r="AF48" s="408"/>
      <c r="AG48" s="406"/>
      <c r="AH48" s="407"/>
      <c r="AI48" s="407"/>
      <c r="AJ48" s="408"/>
      <c r="AK48" s="406"/>
      <c r="AL48" s="407"/>
      <c r="AM48" s="407"/>
      <c r="AN48" s="408"/>
      <c r="AO48" s="542"/>
      <c r="AP48" s="554"/>
      <c r="AQ48" s="586"/>
      <c r="AR48" s="588"/>
      <c r="AS48" s="590"/>
      <c r="BE48"/>
    </row>
    <row r="49" spans="2:57" ht="31.5" hidden="1"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t="s">
        <v>1400</v>
      </c>
      <c r="Z49" s="413"/>
      <c r="AA49" s="413"/>
      <c r="AB49" s="414"/>
      <c r="AC49" s="412"/>
      <c r="AD49" s="413"/>
      <c r="AE49" s="413"/>
      <c r="AF49" s="414"/>
      <c r="AG49" s="412"/>
      <c r="AH49" s="413"/>
      <c r="AI49" s="413"/>
      <c r="AJ49" s="414"/>
      <c r="AK49" s="412"/>
      <c r="AL49" s="413"/>
      <c r="AM49" s="413"/>
      <c r="AN49" s="414"/>
      <c r="AO49" s="545"/>
      <c r="AP49" s="556"/>
      <c r="AQ49" s="587"/>
      <c r="AR49" s="589"/>
      <c r="AS49" s="591"/>
      <c r="BE49"/>
    </row>
    <row r="50" spans="2:57" ht="22.5" hidden="1" customHeight="1">
      <c r="B50" s="592">
        <v>20</v>
      </c>
      <c r="C50" s="532"/>
      <c r="D50" s="406" t="s">
        <v>1402</v>
      </c>
      <c r="E50" s="407"/>
      <c r="F50" s="407"/>
      <c r="G50" s="407"/>
      <c r="H50" s="407"/>
      <c r="I50" s="407"/>
      <c r="J50" s="407"/>
      <c r="K50" s="407"/>
      <c r="L50" s="407"/>
      <c r="M50" s="407"/>
      <c r="N50" s="407"/>
      <c r="O50" s="407"/>
      <c r="P50" s="408"/>
      <c r="Q50" s="409" t="s">
        <v>1398</v>
      </c>
      <c r="R50" s="410"/>
      <c r="S50" s="410"/>
      <c r="T50" s="410"/>
      <c r="U50" s="410"/>
      <c r="V50" s="410"/>
      <c r="W50" s="410"/>
      <c r="X50" s="411"/>
      <c r="Y50" s="406" t="s">
        <v>24</v>
      </c>
      <c r="Z50" s="407"/>
      <c r="AA50" s="407"/>
      <c r="AB50" s="408"/>
      <c r="AC50" s="406"/>
      <c r="AD50" s="407"/>
      <c r="AE50" s="407"/>
      <c r="AF50" s="408"/>
      <c r="AG50" s="406"/>
      <c r="AH50" s="407"/>
      <c r="AI50" s="407"/>
      <c r="AJ50" s="408"/>
      <c r="AK50" s="406"/>
      <c r="AL50" s="407"/>
      <c r="AM50" s="407"/>
      <c r="AN50" s="408"/>
      <c r="AO50" s="542"/>
      <c r="AP50" s="554"/>
      <c r="AQ50" s="586"/>
      <c r="AR50" s="588"/>
      <c r="AS50" s="590"/>
      <c r="BE50"/>
    </row>
    <row r="51" spans="2:57" ht="31.5" hidden="1"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t="s">
        <v>1401</v>
      </c>
      <c r="Z51" s="413"/>
      <c r="AA51" s="413"/>
      <c r="AB51" s="414"/>
      <c r="AC51" s="412"/>
      <c r="AD51" s="413"/>
      <c r="AE51" s="413"/>
      <c r="AF51" s="414"/>
      <c r="AG51" s="412"/>
      <c r="AH51" s="413"/>
      <c r="AI51" s="413"/>
      <c r="AJ51" s="414"/>
      <c r="AK51" s="412"/>
      <c r="AL51" s="413"/>
      <c r="AM51" s="413"/>
      <c r="AN51" s="414"/>
      <c r="AO51" s="545"/>
      <c r="AP51" s="556"/>
      <c r="AQ51" s="587"/>
      <c r="AR51" s="589"/>
      <c r="AS51" s="591"/>
      <c r="BE51"/>
    </row>
    <row r="52" spans="2:57" ht="22.5" hidden="1" customHeight="1">
      <c r="B52" s="592">
        <v>21</v>
      </c>
      <c r="C52" s="532"/>
      <c r="D52" s="406" t="s">
        <v>1404</v>
      </c>
      <c r="E52" s="407"/>
      <c r="F52" s="407"/>
      <c r="G52" s="407"/>
      <c r="H52" s="407"/>
      <c r="I52" s="407"/>
      <c r="J52" s="407"/>
      <c r="K52" s="407"/>
      <c r="L52" s="407"/>
      <c r="M52" s="407"/>
      <c r="N52" s="407"/>
      <c r="O52" s="407"/>
      <c r="P52" s="408"/>
      <c r="Q52" s="409" t="s">
        <v>1405</v>
      </c>
      <c r="R52" s="410"/>
      <c r="S52" s="410"/>
      <c r="T52" s="410"/>
      <c r="U52" s="410"/>
      <c r="V52" s="410"/>
      <c r="W52" s="410"/>
      <c r="X52" s="411"/>
      <c r="Y52" s="406" t="s">
        <v>24</v>
      </c>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hidden="1" customHeight="1" thickBo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t="s">
        <v>1403</v>
      </c>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hidden="1" customHeight="1">
      <c r="B54" s="592">
        <v>22</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hidden="1" customHeight="1">
      <c r="B56" s="592">
        <v>23</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31.5" hidden="1"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hidden="1" customHeight="1">
      <c r="B58" s="592">
        <v>24</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25</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26</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27</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28</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29</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30</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thickBot="1">
      <c r="B71" s="610"/>
      <c r="C71" s="611"/>
      <c r="D71" s="581"/>
      <c r="E71" s="582"/>
      <c r="F71" s="582"/>
      <c r="G71" s="582"/>
      <c r="H71" s="582"/>
      <c r="I71" s="582"/>
      <c r="J71" s="582"/>
      <c r="K71" s="582"/>
      <c r="L71" s="582"/>
      <c r="M71" s="582"/>
      <c r="N71" s="582"/>
      <c r="O71" s="582"/>
      <c r="P71" s="583"/>
      <c r="Q71" s="412"/>
      <c r="R71" s="413"/>
      <c r="S71" s="413"/>
      <c r="T71" s="413"/>
      <c r="U71" s="413"/>
      <c r="V71" s="413"/>
      <c r="W71" s="413"/>
      <c r="X71" s="414"/>
      <c r="Y71" s="581"/>
      <c r="Z71" s="582"/>
      <c r="AA71" s="582"/>
      <c r="AB71" s="583"/>
      <c r="AC71" s="581"/>
      <c r="AD71" s="582"/>
      <c r="AE71" s="582"/>
      <c r="AF71" s="583"/>
      <c r="AG71" s="581"/>
      <c r="AH71" s="582"/>
      <c r="AI71" s="582"/>
      <c r="AJ71" s="583"/>
      <c r="AK71" s="581"/>
      <c r="AL71" s="582"/>
      <c r="AM71" s="582"/>
      <c r="AN71" s="583"/>
      <c r="AO71" s="481"/>
      <c r="AP71" s="606"/>
      <c r="AQ71" s="607"/>
      <c r="AR71" s="608"/>
      <c r="AS71" s="609"/>
      <c r="BE71"/>
    </row>
    <row r="72" spans="2:57" ht="15.75" hidden="1" thickBot="1">
      <c r="B72" s="612" t="s">
        <v>33</v>
      </c>
      <c r="C72" s="613"/>
      <c r="D72" s="613"/>
      <c r="E72" s="614"/>
      <c r="F72" s="615" t="s">
        <v>2</v>
      </c>
      <c r="G72" s="613"/>
      <c r="H72" s="613"/>
      <c r="I72" s="613"/>
      <c r="J72" s="613"/>
      <c r="K72" s="613"/>
      <c r="L72" s="613"/>
      <c r="M72" s="613"/>
      <c r="N72" s="613"/>
      <c r="O72" s="613"/>
      <c r="P72" s="613"/>
      <c r="Q72" s="613"/>
      <c r="R72" s="613"/>
      <c r="S72" s="613"/>
      <c r="T72" s="613"/>
      <c r="U72" s="614"/>
      <c r="V72" s="615" t="s">
        <v>3</v>
      </c>
      <c r="W72" s="613"/>
      <c r="X72" s="614"/>
      <c r="Y72" s="615" t="s">
        <v>34</v>
      </c>
      <c r="Z72" s="613"/>
      <c r="AA72" s="614"/>
      <c r="AB72" s="615" t="s">
        <v>35</v>
      </c>
      <c r="AC72" s="613"/>
      <c r="AD72" s="613"/>
      <c r="AE72" s="613"/>
      <c r="AF72" s="613"/>
      <c r="AG72" s="613"/>
      <c r="AH72" s="613"/>
      <c r="AI72" s="613"/>
      <c r="AJ72" s="613"/>
      <c r="AK72" s="613"/>
      <c r="AL72" s="613"/>
      <c r="AM72" s="613"/>
      <c r="AN72" s="613"/>
      <c r="AO72" s="613"/>
      <c r="AP72" s="613"/>
      <c r="AQ72" s="613"/>
      <c r="AR72" s="613"/>
      <c r="AS72" s="616"/>
      <c r="BE72"/>
    </row>
    <row r="73" spans="2:57" ht="24.75" hidden="1" customHeight="1">
      <c r="B73" s="617"/>
      <c r="C73" s="618"/>
      <c r="D73" s="618"/>
      <c r="E73" s="619"/>
      <c r="F73" s="620"/>
      <c r="G73" s="618"/>
      <c r="H73" s="618"/>
      <c r="I73" s="618"/>
      <c r="J73" s="618"/>
      <c r="K73" s="618"/>
      <c r="L73" s="618"/>
      <c r="M73" s="618"/>
      <c r="N73" s="618"/>
      <c r="O73" s="618"/>
      <c r="P73" s="618"/>
      <c r="Q73" s="618"/>
      <c r="R73" s="618"/>
      <c r="S73" s="618"/>
      <c r="T73" s="618"/>
      <c r="U73" s="619"/>
      <c r="V73" s="620"/>
      <c r="W73" s="618"/>
      <c r="X73" s="619"/>
      <c r="Y73" s="620"/>
      <c r="Z73" s="618"/>
      <c r="AA73" s="619"/>
      <c r="AB73" s="620"/>
      <c r="AC73" s="618"/>
      <c r="AD73" s="618"/>
      <c r="AE73" s="618"/>
      <c r="AF73" s="618"/>
      <c r="AG73" s="618"/>
      <c r="AH73" s="618"/>
      <c r="AI73" s="618"/>
      <c r="AJ73" s="618"/>
      <c r="AK73" s="618"/>
      <c r="AL73" s="618"/>
      <c r="AM73" s="618"/>
      <c r="AN73" s="618"/>
      <c r="AO73" s="618"/>
      <c r="AP73" s="618"/>
      <c r="AQ73" s="618"/>
      <c r="AR73" s="618"/>
      <c r="AS73" s="621"/>
      <c r="BE73"/>
    </row>
    <row r="74" spans="2:57" ht="24.75" hidden="1" customHeight="1">
      <c r="B74" s="622"/>
      <c r="C74" s="623"/>
      <c r="D74" s="623"/>
      <c r="E74" s="624"/>
      <c r="F74" s="625"/>
      <c r="G74" s="623"/>
      <c r="H74" s="623"/>
      <c r="I74" s="623"/>
      <c r="J74" s="623"/>
      <c r="K74" s="623"/>
      <c r="L74" s="623"/>
      <c r="M74" s="623"/>
      <c r="N74" s="623"/>
      <c r="O74" s="623"/>
      <c r="P74" s="623"/>
      <c r="Q74" s="623"/>
      <c r="R74" s="623"/>
      <c r="S74" s="623"/>
      <c r="T74" s="623"/>
      <c r="U74" s="624"/>
      <c r="V74" s="625"/>
      <c r="W74" s="623"/>
      <c r="X74" s="624"/>
      <c r="Y74" s="625"/>
      <c r="Z74" s="623"/>
      <c r="AA74" s="624"/>
      <c r="AB74" s="625"/>
      <c r="AC74" s="623"/>
      <c r="AD74" s="623"/>
      <c r="AE74" s="623"/>
      <c r="AF74" s="623"/>
      <c r="AG74" s="623"/>
      <c r="AH74" s="623"/>
      <c r="AI74" s="623"/>
      <c r="AJ74" s="623"/>
      <c r="AK74" s="623"/>
      <c r="AL74" s="623"/>
      <c r="AM74" s="623"/>
      <c r="AN74" s="623"/>
      <c r="AO74" s="623"/>
      <c r="AP74" s="623"/>
      <c r="AQ74" s="623"/>
      <c r="AR74" s="623"/>
      <c r="AS74" s="626"/>
      <c r="BE74"/>
    </row>
    <row r="75" spans="2:57" ht="24.75" hidden="1" customHeight="1">
      <c r="B75" s="622"/>
      <c r="C75" s="623"/>
      <c r="D75" s="623"/>
      <c r="E75" s="624"/>
      <c r="F75" s="625"/>
      <c r="G75" s="623"/>
      <c r="H75" s="623"/>
      <c r="I75" s="623"/>
      <c r="J75" s="623"/>
      <c r="K75" s="623"/>
      <c r="L75" s="623"/>
      <c r="M75" s="623"/>
      <c r="N75" s="623"/>
      <c r="O75" s="623"/>
      <c r="P75" s="623"/>
      <c r="Q75" s="623"/>
      <c r="R75" s="623"/>
      <c r="S75" s="623"/>
      <c r="T75" s="623"/>
      <c r="U75" s="624"/>
      <c r="V75" s="625"/>
      <c r="W75" s="623"/>
      <c r="X75" s="624"/>
      <c r="Y75" s="625"/>
      <c r="Z75" s="623"/>
      <c r="AA75" s="624"/>
      <c r="AB75" s="625"/>
      <c r="AC75" s="623"/>
      <c r="AD75" s="623"/>
      <c r="AE75" s="623"/>
      <c r="AF75" s="623"/>
      <c r="AG75" s="623"/>
      <c r="AH75" s="623"/>
      <c r="AI75" s="623"/>
      <c r="AJ75" s="623"/>
      <c r="AK75" s="623"/>
      <c r="AL75" s="623"/>
      <c r="AM75" s="623"/>
      <c r="AN75" s="623"/>
      <c r="AO75" s="623"/>
      <c r="AP75" s="623"/>
      <c r="AQ75" s="623"/>
      <c r="AR75" s="623"/>
      <c r="AS75" s="626"/>
      <c r="BE75"/>
    </row>
    <row r="76" spans="2:57" ht="24.75" hidden="1" customHeight="1">
      <c r="B76" s="622"/>
      <c r="C76" s="623"/>
      <c r="D76" s="623"/>
      <c r="E76" s="624"/>
      <c r="F76" s="625"/>
      <c r="G76" s="623"/>
      <c r="H76" s="623"/>
      <c r="I76" s="623"/>
      <c r="J76" s="623"/>
      <c r="K76" s="623"/>
      <c r="L76" s="623"/>
      <c r="M76" s="623"/>
      <c r="N76" s="623"/>
      <c r="O76" s="623"/>
      <c r="P76" s="623"/>
      <c r="Q76" s="623"/>
      <c r="R76" s="623"/>
      <c r="S76" s="623"/>
      <c r="T76" s="623"/>
      <c r="U76" s="624"/>
      <c r="V76" s="625"/>
      <c r="W76" s="623"/>
      <c r="X76" s="624"/>
      <c r="Y76" s="625"/>
      <c r="Z76" s="623"/>
      <c r="AA76" s="624"/>
      <c r="AB76" s="625"/>
      <c r="AC76" s="623"/>
      <c r="AD76" s="623"/>
      <c r="AE76" s="623"/>
      <c r="AF76" s="623"/>
      <c r="AG76" s="623"/>
      <c r="AH76" s="623"/>
      <c r="AI76" s="623"/>
      <c r="AJ76" s="623"/>
      <c r="AK76" s="623"/>
      <c r="AL76" s="623"/>
      <c r="AM76" s="623"/>
      <c r="AN76" s="623"/>
      <c r="AO76" s="623"/>
      <c r="AP76" s="623"/>
      <c r="AQ76" s="623"/>
      <c r="AR76" s="623"/>
      <c r="AS76" s="626"/>
      <c r="BE76"/>
    </row>
    <row r="77" spans="2:57" ht="24.75" hidden="1" customHeight="1">
      <c r="B77" s="622"/>
      <c r="C77" s="623"/>
      <c r="D77" s="623"/>
      <c r="E77" s="624"/>
      <c r="F77" s="625"/>
      <c r="G77" s="623"/>
      <c r="H77" s="623"/>
      <c r="I77" s="623"/>
      <c r="J77" s="623"/>
      <c r="K77" s="623"/>
      <c r="L77" s="623"/>
      <c r="M77" s="623"/>
      <c r="N77" s="623"/>
      <c r="O77" s="623"/>
      <c r="P77" s="623"/>
      <c r="Q77" s="623"/>
      <c r="R77" s="623"/>
      <c r="S77" s="623"/>
      <c r="T77" s="623"/>
      <c r="U77" s="624"/>
      <c r="V77" s="625"/>
      <c r="W77" s="623"/>
      <c r="X77" s="624"/>
      <c r="Y77" s="625"/>
      <c r="Z77" s="623"/>
      <c r="AA77" s="624"/>
      <c r="AB77" s="625"/>
      <c r="AC77" s="623"/>
      <c r="AD77" s="623"/>
      <c r="AE77" s="623"/>
      <c r="AF77" s="623"/>
      <c r="AG77" s="623"/>
      <c r="AH77" s="623"/>
      <c r="AI77" s="623"/>
      <c r="AJ77" s="623"/>
      <c r="AK77" s="623"/>
      <c r="AL77" s="623"/>
      <c r="AM77" s="623"/>
      <c r="AN77" s="623"/>
      <c r="AO77" s="623"/>
      <c r="AP77" s="623"/>
      <c r="AQ77" s="623"/>
      <c r="AR77" s="623"/>
      <c r="AS77" s="626"/>
      <c r="BE77"/>
    </row>
    <row r="78" spans="2:57" ht="24.75" hidden="1" customHeight="1" thickBot="1">
      <c r="B78" s="622"/>
      <c r="C78" s="623"/>
      <c r="D78" s="623"/>
      <c r="E78" s="624"/>
      <c r="F78" s="625"/>
      <c r="G78" s="623"/>
      <c r="H78" s="623"/>
      <c r="I78" s="623"/>
      <c r="J78" s="623"/>
      <c r="K78" s="623"/>
      <c r="L78" s="623"/>
      <c r="M78" s="623"/>
      <c r="N78" s="623"/>
      <c r="O78" s="623"/>
      <c r="P78" s="623"/>
      <c r="Q78" s="623"/>
      <c r="R78" s="623"/>
      <c r="S78" s="623"/>
      <c r="T78" s="623"/>
      <c r="U78" s="624"/>
      <c r="V78" s="625"/>
      <c r="W78" s="623"/>
      <c r="X78" s="624"/>
      <c r="Y78" s="625"/>
      <c r="Z78" s="623"/>
      <c r="AA78" s="624"/>
      <c r="AB78" s="625"/>
      <c r="AC78" s="623"/>
      <c r="AD78" s="623"/>
      <c r="AE78" s="623"/>
      <c r="AF78" s="623"/>
      <c r="AG78" s="623"/>
      <c r="AH78" s="623"/>
      <c r="AI78" s="623"/>
      <c r="AJ78" s="623"/>
      <c r="AK78" s="623"/>
      <c r="AL78" s="623"/>
      <c r="AM78" s="623"/>
      <c r="AN78" s="623"/>
      <c r="AO78" s="623"/>
      <c r="AP78" s="623"/>
      <c r="AQ78" s="623"/>
      <c r="AR78" s="623"/>
      <c r="AS78" s="626"/>
      <c r="BE78"/>
    </row>
    <row r="79" spans="2:57">
      <c r="B79" s="612" t="s">
        <v>36</v>
      </c>
      <c r="C79" s="613"/>
      <c r="D79" s="613"/>
      <c r="E79" s="613"/>
      <c r="F79" s="613"/>
      <c r="G79" s="613"/>
      <c r="H79" s="613"/>
      <c r="I79" s="613"/>
      <c r="J79" s="613"/>
      <c r="K79" s="613"/>
      <c r="L79" s="613"/>
      <c r="M79" s="613"/>
      <c r="N79" s="613"/>
      <c r="O79" s="613"/>
      <c r="P79" s="613"/>
      <c r="Q79" s="613"/>
      <c r="R79" s="613"/>
      <c r="S79" s="613"/>
      <c r="T79" s="613"/>
      <c r="U79" s="613"/>
      <c r="V79" s="613"/>
      <c r="W79" s="613"/>
      <c r="X79" s="613"/>
      <c r="Y79" s="613"/>
      <c r="Z79" s="613"/>
      <c r="AA79" s="613"/>
      <c r="AB79" s="613"/>
      <c r="AC79" s="613"/>
      <c r="AD79" s="613"/>
      <c r="AE79" s="613"/>
      <c r="AF79" s="613"/>
      <c r="AG79" s="613"/>
      <c r="AH79" s="613"/>
      <c r="AI79" s="613"/>
      <c r="AJ79" s="613"/>
      <c r="AK79" s="613"/>
      <c r="AL79" s="613"/>
      <c r="AM79" s="613"/>
      <c r="AN79" s="613"/>
      <c r="AO79" s="613"/>
      <c r="AP79" s="613"/>
      <c r="AQ79" s="613"/>
      <c r="AR79" s="613"/>
      <c r="AS79" s="616"/>
      <c r="BE79"/>
    </row>
    <row r="80" spans="2:57" ht="54" customHeight="1" thickBot="1">
      <c r="B80" s="672">
        <v>43770</v>
      </c>
      <c r="C80" s="673"/>
      <c r="D80" s="673"/>
      <c r="E80" s="673"/>
      <c r="F80" s="673"/>
      <c r="G80" s="673"/>
      <c r="H80" s="673"/>
      <c r="I80" s="673"/>
      <c r="J80" s="673"/>
      <c r="K80" s="673"/>
      <c r="L80" s="673"/>
      <c r="M80" s="673"/>
      <c r="N80" s="673"/>
      <c r="O80" s="673"/>
      <c r="P80" s="673"/>
      <c r="Q80" s="673"/>
      <c r="R80" s="673"/>
      <c r="S80" s="673"/>
      <c r="T80" s="673"/>
      <c r="U80" s="673"/>
      <c r="V80" s="673"/>
      <c r="W80" s="673"/>
      <c r="X80" s="673"/>
      <c r="Y80" s="673"/>
      <c r="Z80" s="673"/>
      <c r="AA80" s="673"/>
      <c r="AB80" s="673"/>
      <c r="AC80" s="673"/>
      <c r="AD80" s="673"/>
      <c r="AE80" s="673"/>
      <c r="AF80" s="673"/>
      <c r="AG80" s="673"/>
      <c r="AH80" s="673"/>
      <c r="AI80" s="673"/>
      <c r="AJ80" s="673"/>
      <c r="AK80" s="673"/>
      <c r="AL80" s="673"/>
      <c r="AM80" s="673"/>
      <c r="AN80" s="673"/>
      <c r="AO80" s="673"/>
      <c r="AP80" s="673"/>
      <c r="AQ80" s="673"/>
      <c r="AR80" s="673"/>
      <c r="AS80" s="674"/>
      <c r="BE80"/>
    </row>
    <row r="81" spans="2:57" ht="12.75" customHeight="1">
      <c r="B81" s="9"/>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14"/>
      <c r="BE81"/>
    </row>
    <row r="82" spans="2:57" ht="46.5" customHeight="1">
      <c r="B82" s="10"/>
      <c r="C82" s="388" t="s">
        <v>44</v>
      </c>
      <c r="D82" s="386"/>
      <c r="E82" s="386"/>
      <c r="F82" s="386"/>
      <c r="G82" s="386"/>
      <c r="H82" s="386"/>
      <c r="I82" s="386"/>
      <c r="J82" s="386"/>
      <c r="K82" s="386"/>
      <c r="L82" s="386"/>
      <c r="M82" s="386"/>
      <c r="N82" s="386"/>
      <c r="O82" s="386"/>
      <c r="P82" s="386"/>
      <c r="Q82" s="386"/>
      <c r="R82" s="386"/>
      <c r="S82" s="386"/>
      <c r="T82" s="386"/>
      <c r="U82" s="386"/>
      <c r="V82" s="386"/>
      <c r="W82" s="387"/>
      <c r="X82" s="406" t="s">
        <v>1706</v>
      </c>
      <c r="Y82" s="407"/>
      <c r="Z82" s="407"/>
      <c r="AA82" s="407"/>
      <c r="AB82" s="407"/>
      <c r="AC82" s="407"/>
      <c r="AD82" s="407"/>
      <c r="AE82" s="407"/>
      <c r="AF82" s="407"/>
      <c r="AG82" s="407"/>
      <c r="AH82" s="407"/>
      <c r="AI82" s="407"/>
      <c r="AJ82" s="407"/>
      <c r="AK82" s="407"/>
      <c r="AL82" s="407"/>
      <c r="AM82" s="407"/>
      <c r="AN82" s="407"/>
      <c r="AO82" s="407"/>
      <c r="AP82" s="407"/>
      <c r="AQ82" s="407"/>
      <c r="AR82" s="408"/>
      <c r="AS82" s="8"/>
      <c r="BE82"/>
    </row>
    <row r="83" spans="2:57" ht="46.5" customHeight="1">
      <c r="B83" s="10"/>
      <c r="C83" s="473" t="s">
        <v>40</v>
      </c>
      <c r="D83" s="438"/>
      <c r="E83" s="438"/>
      <c r="F83" s="438"/>
      <c r="G83" s="438"/>
      <c r="H83" s="438"/>
      <c r="I83" s="449"/>
      <c r="J83" s="473" t="s">
        <v>41</v>
      </c>
      <c r="K83" s="438"/>
      <c r="L83" s="438"/>
      <c r="M83" s="438"/>
      <c r="N83" s="438"/>
      <c r="O83" s="438"/>
      <c r="P83" s="449"/>
      <c r="Q83" s="473" t="s">
        <v>42</v>
      </c>
      <c r="R83" s="438"/>
      <c r="S83" s="438"/>
      <c r="T83" s="438"/>
      <c r="U83" s="438"/>
      <c r="V83" s="438"/>
      <c r="W83" s="449"/>
      <c r="X83" s="473" t="s">
        <v>40</v>
      </c>
      <c r="Y83" s="438"/>
      <c r="Z83" s="438"/>
      <c r="AA83" s="438"/>
      <c r="AB83" s="438"/>
      <c r="AC83" s="438"/>
      <c r="AD83" s="449"/>
      <c r="AE83" s="473" t="s">
        <v>41</v>
      </c>
      <c r="AF83" s="438"/>
      <c r="AG83" s="438"/>
      <c r="AH83" s="438"/>
      <c r="AI83" s="438"/>
      <c r="AJ83" s="438"/>
      <c r="AK83" s="449"/>
      <c r="AL83" s="473" t="s">
        <v>42</v>
      </c>
      <c r="AM83" s="438"/>
      <c r="AN83" s="438"/>
      <c r="AO83" s="438"/>
      <c r="AP83" s="438"/>
      <c r="AQ83" s="438"/>
      <c r="AR83" s="449"/>
      <c r="AS83" s="11"/>
      <c r="BE83"/>
    </row>
    <row r="84" spans="2:57" ht="46.5" customHeight="1">
      <c r="B84" s="10"/>
      <c r="C84" s="517" t="str">
        <f>'Lot Register'!$U$13</f>
        <v>Jan van Wyk</v>
      </c>
      <c r="D84" s="518"/>
      <c r="E84" s="518"/>
      <c r="F84" s="518"/>
      <c r="G84" s="518"/>
      <c r="H84" s="518"/>
      <c r="I84" s="519"/>
      <c r="J84" s="517"/>
      <c r="K84" s="518"/>
      <c r="L84" s="518"/>
      <c r="M84" s="518"/>
      <c r="N84" s="518"/>
      <c r="O84" s="518"/>
      <c r="P84" s="519"/>
      <c r="Q84" s="520"/>
      <c r="R84" s="521"/>
      <c r="S84" s="521"/>
      <c r="T84" s="521"/>
      <c r="U84" s="521"/>
      <c r="V84" s="521"/>
      <c r="W84" s="522"/>
      <c r="X84" s="517" t="str">
        <f>'Lot Register'!$U$12</f>
        <v>TBA</v>
      </c>
      <c r="Y84" s="518"/>
      <c r="Z84" s="518"/>
      <c r="AA84" s="518"/>
      <c r="AB84" s="518"/>
      <c r="AC84" s="518"/>
      <c r="AD84" s="519"/>
      <c r="AE84" s="517"/>
      <c r="AF84" s="518"/>
      <c r="AG84" s="518"/>
      <c r="AH84" s="518"/>
      <c r="AI84" s="518"/>
      <c r="AJ84" s="518"/>
      <c r="AK84" s="519"/>
      <c r="AL84" s="520"/>
      <c r="AM84" s="521"/>
      <c r="AN84" s="521"/>
      <c r="AO84" s="521"/>
      <c r="AP84" s="521"/>
      <c r="AQ84" s="521"/>
      <c r="AR84" s="522"/>
      <c r="AS84" s="8"/>
      <c r="BE84"/>
    </row>
    <row r="85" spans="2:57" ht="11.25" customHeight="1" thickBot="1">
      <c r="B85" s="12"/>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c r="AC85" s="13"/>
      <c r="AD85" s="13"/>
      <c r="AE85" s="13"/>
      <c r="AF85" s="13"/>
      <c r="AG85" s="13"/>
      <c r="AH85" s="13"/>
      <c r="AI85" s="13"/>
      <c r="AJ85" s="13"/>
      <c r="AK85" s="13"/>
      <c r="AL85" s="13"/>
      <c r="AM85" s="13"/>
      <c r="AN85" s="13"/>
      <c r="AO85" s="13"/>
      <c r="AP85" s="13"/>
      <c r="AQ85" s="13"/>
      <c r="AR85" s="13"/>
      <c r="AS85" s="15"/>
      <c r="BE85"/>
    </row>
    <row r="86" spans="2:57">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BE86"/>
    </row>
    <row r="87" spans="2:57">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BE87"/>
    </row>
    <row r="88" spans="2:57">
      <c r="BE88"/>
    </row>
    <row r="89" spans="2:57">
      <c r="BE89"/>
    </row>
    <row r="90" spans="2:57">
      <c r="C90" s="7"/>
      <c r="BE90"/>
    </row>
    <row r="91" spans="2:57">
      <c r="C91" s="7"/>
      <c r="BE91"/>
    </row>
    <row r="92" spans="2:57">
      <c r="C92" s="7"/>
      <c r="BE92"/>
    </row>
    <row r="93" spans="2:57">
      <c r="C93" s="7"/>
      <c r="BE93"/>
    </row>
    <row r="94" spans="2:57">
      <c r="BE94"/>
    </row>
    <row r="95" spans="2:57">
      <c r="BE95"/>
    </row>
    <row r="96" spans="2:57">
      <c r="BE96"/>
    </row>
    <row r="97" spans="57:57">
      <c r="BE97"/>
    </row>
    <row r="98" spans="57:57">
      <c r="BE98"/>
    </row>
  </sheetData>
  <sheetProtection selectLockedCells="1" autoFilter="0"/>
  <mergeCells count="431">
    <mergeCell ref="AJ4:AS4"/>
    <mergeCell ref="AJ5:AS5"/>
    <mergeCell ref="AJ6:AS6"/>
    <mergeCell ref="AJ7:AS7"/>
    <mergeCell ref="AQ12:AS13"/>
    <mergeCell ref="Y13:AB13"/>
    <mergeCell ref="AK13:AN13"/>
    <mergeCell ref="AO12:AP13"/>
    <mergeCell ref="AF7:AI7"/>
    <mergeCell ref="AF8:AI8"/>
    <mergeCell ref="AJ8:AM11"/>
    <mergeCell ref="AF10:AI10"/>
    <mergeCell ref="AF11:AI11"/>
    <mergeCell ref="AC13:AJ13"/>
    <mergeCell ref="J4:Z5"/>
    <mergeCell ref="AA4:AE4"/>
    <mergeCell ref="AF4:AI4"/>
    <mergeCell ref="AA5:AE5"/>
    <mergeCell ref="AF5:AI5"/>
    <mergeCell ref="J6:L7"/>
    <mergeCell ref="M6:P9"/>
    <mergeCell ref="Q6:AE9"/>
    <mergeCell ref="AF6:AI6"/>
    <mergeCell ref="J8:J9"/>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K8:K9"/>
    <mergeCell ref="L8:L9"/>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AK18:AN19"/>
    <mergeCell ref="AO18:AP19"/>
    <mergeCell ref="AQ18:AQ19"/>
    <mergeCell ref="AR18:AR19"/>
    <mergeCell ref="AS18:AS19"/>
    <mergeCell ref="Y19:AB19"/>
    <mergeCell ref="B18:C19"/>
    <mergeCell ref="D18:P19"/>
    <mergeCell ref="Q18:X19"/>
    <mergeCell ref="Y18:AB18"/>
    <mergeCell ref="AC18:AJ19"/>
    <mergeCell ref="AK20:AN21"/>
    <mergeCell ref="AO20:AP21"/>
    <mergeCell ref="AQ20:AQ21"/>
    <mergeCell ref="AR20:AR21"/>
    <mergeCell ref="AS20:AS21"/>
    <mergeCell ref="Y21:AB21"/>
    <mergeCell ref="B20:C21"/>
    <mergeCell ref="D20:P21"/>
    <mergeCell ref="Q20:X21"/>
    <mergeCell ref="Y20:AB20"/>
    <mergeCell ref="AC20:AJ21"/>
    <mergeCell ref="AK22:AN23"/>
    <mergeCell ref="AO22:AP23"/>
    <mergeCell ref="AQ22:AQ23"/>
    <mergeCell ref="AR22:AR23"/>
    <mergeCell ref="AS22:AS23"/>
    <mergeCell ref="Y23:AB23"/>
    <mergeCell ref="B22:C23"/>
    <mergeCell ref="D22:P23"/>
    <mergeCell ref="Q22:X23"/>
    <mergeCell ref="Y22:AB22"/>
    <mergeCell ref="AC22:AJ23"/>
    <mergeCell ref="AK24:AN25"/>
    <mergeCell ref="AO24:AP25"/>
    <mergeCell ref="AQ24:AQ25"/>
    <mergeCell ref="AR24:AR25"/>
    <mergeCell ref="AS24:AS25"/>
    <mergeCell ref="Y25:AB25"/>
    <mergeCell ref="B24:C25"/>
    <mergeCell ref="D24:P25"/>
    <mergeCell ref="Q24:X25"/>
    <mergeCell ref="Y24:AB24"/>
    <mergeCell ref="AC24:AJ25"/>
    <mergeCell ref="AK26:AN27"/>
    <mergeCell ref="AO26:AP27"/>
    <mergeCell ref="AQ26:AQ27"/>
    <mergeCell ref="AR26:AR27"/>
    <mergeCell ref="AS26:AS27"/>
    <mergeCell ref="Y27:AB27"/>
    <mergeCell ref="B26:C27"/>
    <mergeCell ref="D26:P27"/>
    <mergeCell ref="Q26:X27"/>
    <mergeCell ref="Y26:AB26"/>
    <mergeCell ref="AC26:AJ27"/>
    <mergeCell ref="AK28:AN29"/>
    <mergeCell ref="AO28:AP29"/>
    <mergeCell ref="AQ28:AQ29"/>
    <mergeCell ref="AR28:AR29"/>
    <mergeCell ref="AS28:AS29"/>
    <mergeCell ref="Y29:AB29"/>
    <mergeCell ref="B28:C29"/>
    <mergeCell ref="D28:P29"/>
    <mergeCell ref="Q28:X29"/>
    <mergeCell ref="Y28:AB28"/>
    <mergeCell ref="AC28:AJ29"/>
    <mergeCell ref="AK30:AN31"/>
    <mergeCell ref="AO30:AP31"/>
    <mergeCell ref="AQ30:AQ31"/>
    <mergeCell ref="AR30:AR31"/>
    <mergeCell ref="AS30:AS31"/>
    <mergeCell ref="Y31:AB31"/>
    <mergeCell ref="B30:C31"/>
    <mergeCell ref="D30:P31"/>
    <mergeCell ref="Q30:X31"/>
    <mergeCell ref="Y30:AB30"/>
    <mergeCell ref="AC30:AJ31"/>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B72:E72"/>
    <mergeCell ref="F72:U72"/>
    <mergeCell ref="V72:X72"/>
    <mergeCell ref="Y72:AA72"/>
    <mergeCell ref="AB72:AS72"/>
    <mergeCell ref="B73:E73"/>
    <mergeCell ref="F73:U73"/>
    <mergeCell ref="V73:X73"/>
    <mergeCell ref="Y73:AA73"/>
    <mergeCell ref="AB73:AS73"/>
    <mergeCell ref="B74:E74"/>
    <mergeCell ref="F74:U74"/>
    <mergeCell ref="V74:X74"/>
    <mergeCell ref="Y74:AA74"/>
    <mergeCell ref="AB74:AS74"/>
    <mergeCell ref="B75:E75"/>
    <mergeCell ref="F75:U75"/>
    <mergeCell ref="V75:X75"/>
    <mergeCell ref="Y75:AA75"/>
    <mergeCell ref="AB75:AS75"/>
    <mergeCell ref="B78:E78"/>
    <mergeCell ref="F78:U78"/>
    <mergeCell ref="V78:X78"/>
    <mergeCell ref="Y78:AA78"/>
    <mergeCell ref="AB78:AS78"/>
    <mergeCell ref="B79:AS79"/>
    <mergeCell ref="B76:E76"/>
    <mergeCell ref="F76:U76"/>
    <mergeCell ref="V76:X76"/>
    <mergeCell ref="Y76:AA76"/>
    <mergeCell ref="AB76:AS76"/>
    <mergeCell ref="B77:E77"/>
    <mergeCell ref="F77:U77"/>
    <mergeCell ref="V77:X77"/>
    <mergeCell ref="Y77:AA77"/>
    <mergeCell ref="AB77:AS77"/>
    <mergeCell ref="C84:I84"/>
    <mergeCell ref="J84:P84"/>
    <mergeCell ref="Q84:W84"/>
    <mergeCell ref="X84:AD84"/>
    <mergeCell ref="AE84:AK84"/>
    <mergeCell ref="AL84:AR84"/>
    <mergeCell ref="B80:AS80"/>
    <mergeCell ref="C82:W82"/>
    <mergeCell ref="X82:AR82"/>
    <mergeCell ref="C83:I83"/>
    <mergeCell ref="J83:P83"/>
    <mergeCell ref="Q83:W83"/>
    <mergeCell ref="X83:AD83"/>
    <mergeCell ref="AE83:AK83"/>
    <mergeCell ref="AL83:AR83"/>
  </mergeCells>
  <conditionalFormatting sqref="AF11">
    <cfRule type="expression" dxfId="1199" priority="9">
      <formula>$V11="y"</formula>
    </cfRule>
    <cfRule type="expression" dxfId="1198" priority="10">
      <formula>$T11="y"</formula>
    </cfRule>
  </conditionalFormatting>
  <conditionalFormatting sqref="AF7">
    <cfRule type="expression" dxfId="1197" priority="13">
      <formula>$V7="y"</formula>
    </cfRule>
    <cfRule type="expression" dxfId="1196" priority="14">
      <formula>$T7="y"</formula>
    </cfRule>
  </conditionalFormatting>
  <conditionalFormatting sqref="AF9">
    <cfRule type="expression" dxfId="1195" priority="11">
      <formula>$V9="y"</formula>
    </cfRule>
    <cfRule type="expression" dxfId="1194" priority="12">
      <formula>$T9="y"</formula>
    </cfRule>
  </conditionalFormatting>
  <conditionalFormatting sqref="Y14:AB19 Y34:AB71">
    <cfRule type="expression" dxfId="1193" priority="8">
      <formula>OR(ISNUMBER(SEARCH("Hold Point",Y14)),ISNUMBER(SEARCH("Witness Point",Y14)))</formula>
    </cfRule>
  </conditionalFormatting>
  <conditionalFormatting sqref="AK14:AN71">
    <cfRule type="expression" dxfId="1192" priority="7">
      <formula>OR(Y14="Check Item",Y14="Milestone")</formula>
    </cfRule>
  </conditionalFormatting>
  <conditionalFormatting sqref="Y32:AB33">
    <cfRule type="expression" dxfId="1191" priority="6">
      <formula>OR(ISNUMBER(SEARCH("Hold Point",Y32)),ISNUMBER(SEARCH("Witness Point",Y32)))</formula>
    </cfRule>
  </conditionalFormatting>
  <conditionalFormatting sqref="Y30:AB31">
    <cfRule type="expression" dxfId="1190" priority="5">
      <formula>OR(ISNUMBER(SEARCH("Hold Point",Y30)),ISNUMBER(SEARCH("Witness Point",Y30)))</formula>
    </cfRule>
  </conditionalFormatting>
  <conditionalFormatting sqref="Y28:AB29">
    <cfRule type="expression" dxfId="1189" priority="4">
      <formula>OR(ISNUMBER(SEARCH("Hold Point",Y28)),ISNUMBER(SEARCH("Witness Point",Y28)))</formula>
    </cfRule>
  </conditionalFormatting>
  <conditionalFormatting sqref="Y24:AB27">
    <cfRule type="expression" dxfId="1188" priority="3">
      <formula>OR(ISNUMBER(SEARCH("Hold Point",Y24)),ISNUMBER(SEARCH("Witness Point",Y24)))</formula>
    </cfRule>
  </conditionalFormatting>
  <conditionalFormatting sqref="Y20:AB21">
    <cfRule type="expression" dxfId="1187" priority="2">
      <formula>OR(ISNUMBER(SEARCH("Hold Point",Y20)),ISNUMBER(SEARCH("Witness Point",Y20)))</formula>
    </cfRule>
  </conditionalFormatting>
  <conditionalFormatting sqref="Y22:AB23">
    <cfRule type="expression" dxfId="1186" priority="1">
      <formula>OR(ISNUMBER(SEARCH("Hold Point",Y22)),ISNUMBER(SEARCH("Witness Point",Y22)))</formula>
    </cfRule>
  </conditionalFormatting>
  <pageMargins left="0.62992125984251968" right="0.23622047244094488" top="0.82677165354330706" bottom="0.23622047244094488" header="0.31496062992125984" footer="0.31496062992125984"/>
  <pageSetup paperSize="9" scale="57" fitToHeight="0" orientation="portrait" horizontalDpi="300" verticalDpi="300"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26">
    <pageSetUpPr fitToPage="1"/>
  </sheetPr>
  <dimension ref="A1:BR100"/>
  <sheetViews>
    <sheetView topLeftCell="A3" zoomScale="85" zoomScaleNormal="85" workbookViewId="0">
      <selection activeCell="AR14" sqref="AR14:AR15"/>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Reinforced Soil Structures</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Reinforced Soil Structures</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441" t="s">
        <v>28</v>
      </c>
      <c r="AK4" s="442"/>
      <c r="AL4" s="442"/>
      <c r="AM4" s="442"/>
      <c r="AN4" s="442"/>
      <c r="AO4" s="442"/>
      <c r="AP4" s="442"/>
      <c r="AQ4" s="442"/>
      <c r="AR4" s="442"/>
      <c r="AS4" s="564"/>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e">
        <f>'Lot Register'!#REF!</f>
        <v>#REF!</v>
      </c>
      <c r="AG5" s="460"/>
      <c r="AH5" s="460"/>
      <c r="AI5" s="461"/>
      <c r="AJ5" s="533"/>
      <c r="AK5" s="534"/>
      <c r="AL5" s="534"/>
      <c r="AM5" s="534"/>
      <c r="AN5" s="534"/>
      <c r="AO5" s="534"/>
      <c r="AP5" s="534"/>
      <c r="AQ5" s="534"/>
      <c r="AR5" s="534"/>
      <c r="AS5" s="565"/>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533"/>
      <c r="AK6" s="534"/>
      <c r="AL6" s="534"/>
      <c r="AM6" s="534"/>
      <c r="AN6" s="534"/>
      <c r="AO6" s="534"/>
      <c r="AP6" s="534"/>
      <c r="AQ6" s="534"/>
      <c r="AR6" s="534"/>
      <c r="AS6" s="565"/>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Register'!$I$2), "", 'Lot Register'!$I$2)</f>
        <v>0</v>
      </c>
      <c r="AG7" s="469"/>
      <c r="AH7" s="469"/>
      <c r="AI7" s="470"/>
      <c r="AJ7" s="533"/>
      <c r="AK7" s="534"/>
      <c r="AL7" s="534"/>
      <c r="AM7" s="534"/>
      <c r="AN7" s="534"/>
      <c r="AO7" s="534"/>
      <c r="AP7" s="534"/>
      <c r="AQ7" s="534"/>
      <c r="AR7" s="534"/>
      <c r="AS7" s="565"/>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v>6.01</v>
      </c>
      <c r="AK8" s="574"/>
      <c r="AL8" s="574"/>
      <c r="AM8" s="574"/>
      <c r="AN8" s="566" t="s">
        <v>319</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Register'!$J$2), "", 'Lot Register'!$J$2)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t="e">
        <f>IF(ISBLANK('Lot Register'!#REF!), "", 'Lot Register'!#REF!)</f>
        <v>#REF!</v>
      </c>
      <c r="AE10" s="449"/>
      <c r="AF10" s="451" t="s">
        <v>30</v>
      </c>
      <c r="AG10" s="451"/>
      <c r="AH10" s="451"/>
      <c r="AI10" s="452"/>
      <c r="AJ10" s="573"/>
      <c r="AK10" s="574"/>
      <c r="AL10" s="574"/>
      <c r="AM10" s="574"/>
      <c r="AN10" s="566"/>
      <c r="AO10" s="566"/>
      <c r="AP10" s="566"/>
      <c r="AQ10" s="566"/>
      <c r="AR10" s="566"/>
      <c r="AS10" s="567"/>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Register'!$K$2), "", 'Lot Register'!$K$2)</f>
        <v>45343</v>
      </c>
      <c r="AG11" s="496"/>
      <c r="AH11" s="496"/>
      <c r="AI11" s="497"/>
      <c r="AJ11" s="575"/>
      <c r="AK11" s="576"/>
      <c r="AL11" s="576"/>
      <c r="AM11" s="576"/>
      <c r="AN11" s="381"/>
      <c r="AO11" s="381"/>
      <c r="AP11" s="381"/>
      <c r="AQ11" s="381"/>
      <c r="AR11" s="381"/>
      <c r="AS11" s="568"/>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t="s">
        <v>39</v>
      </c>
      <c r="AH13" s="439"/>
      <c r="AI13" s="439"/>
      <c r="AJ13" s="439"/>
      <c r="AK13" s="439" t="s">
        <v>27</v>
      </c>
      <c r="AL13" s="439"/>
      <c r="AM13" s="439"/>
      <c r="AN13" s="439"/>
      <c r="AO13" s="571"/>
      <c r="AP13" s="571"/>
      <c r="AQ13" s="571"/>
      <c r="AR13" s="571"/>
      <c r="AS13" s="572"/>
      <c r="BE13"/>
    </row>
    <row r="14" spans="1:70" ht="22.5" customHeight="1">
      <c r="B14" s="553">
        <v>1</v>
      </c>
      <c r="C14" s="549"/>
      <c r="D14" s="507"/>
      <c r="E14" s="508"/>
      <c r="F14" s="508"/>
      <c r="G14" s="508"/>
      <c r="H14" s="508"/>
      <c r="I14" s="508"/>
      <c r="J14" s="508"/>
      <c r="K14" s="508"/>
      <c r="L14" s="508"/>
      <c r="M14" s="508"/>
      <c r="N14" s="508"/>
      <c r="O14" s="508"/>
      <c r="P14" s="509"/>
      <c r="Q14" s="507"/>
      <c r="R14" s="508"/>
      <c r="S14" s="508"/>
      <c r="T14" s="508"/>
      <c r="U14" s="508"/>
      <c r="V14" s="508"/>
      <c r="W14" s="508"/>
      <c r="X14" s="509"/>
      <c r="Y14" s="507" t="s">
        <v>24</v>
      </c>
      <c r="Z14" s="508"/>
      <c r="AA14" s="508"/>
      <c r="AB14" s="509"/>
      <c r="AC14" s="507"/>
      <c r="AD14" s="508"/>
      <c r="AE14" s="508"/>
      <c r="AF14" s="509"/>
      <c r="AG14" s="507"/>
      <c r="AH14" s="508"/>
      <c r="AI14" s="508"/>
      <c r="AJ14" s="509"/>
      <c r="AK14" s="507"/>
      <c r="AL14" s="508"/>
      <c r="AM14" s="508"/>
      <c r="AN14" s="509"/>
      <c r="AO14" s="475"/>
      <c r="AP14" s="593"/>
      <c r="AQ14" s="594"/>
      <c r="AR14" s="595"/>
      <c r="AS14" s="596"/>
      <c r="BE14"/>
    </row>
    <row r="15" spans="1:70" ht="31.5" customHeight="1">
      <c r="B15" s="592"/>
      <c r="C15" s="532"/>
      <c r="D15" s="412"/>
      <c r="E15" s="413"/>
      <c r="F15" s="413"/>
      <c r="G15" s="413"/>
      <c r="H15" s="413"/>
      <c r="I15" s="413"/>
      <c r="J15" s="413"/>
      <c r="K15" s="413"/>
      <c r="L15" s="413"/>
      <c r="M15" s="413"/>
      <c r="N15" s="413"/>
      <c r="O15" s="413"/>
      <c r="P15" s="414"/>
      <c r="Q15" s="412"/>
      <c r="R15" s="413"/>
      <c r="S15" s="413"/>
      <c r="T15" s="413"/>
      <c r="U15" s="413"/>
      <c r="V15" s="413"/>
      <c r="W15" s="413"/>
      <c r="X15" s="414"/>
      <c r="Y15" s="412"/>
      <c r="Z15" s="413"/>
      <c r="AA15" s="413"/>
      <c r="AB15" s="414"/>
      <c r="AC15" s="412"/>
      <c r="AD15" s="413"/>
      <c r="AE15" s="413"/>
      <c r="AF15" s="414"/>
      <c r="AG15" s="412"/>
      <c r="AH15" s="413"/>
      <c r="AI15" s="413"/>
      <c r="AJ15" s="414"/>
      <c r="AK15" s="412"/>
      <c r="AL15" s="413"/>
      <c r="AM15" s="413"/>
      <c r="AN15" s="414"/>
      <c r="AO15" s="545"/>
      <c r="AP15" s="556"/>
      <c r="AQ15" s="587"/>
      <c r="AR15" s="589"/>
      <c r="AS15" s="591"/>
      <c r="BE15"/>
    </row>
    <row r="16" spans="1:70" ht="22.5" customHeight="1">
      <c r="B16" s="592">
        <v>2</v>
      </c>
      <c r="C16" s="532"/>
      <c r="D16" s="406"/>
      <c r="E16" s="407"/>
      <c r="F16" s="407"/>
      <c r="G16" s="407"/>
      <c r="H16" s="407"/>
      <c r="I16" s="407"/>
      <c r="J16" s="407"/>
      <c r="K16" s="407"/>
      <c r="L16" s="407"/>
      <c r="M16" s="407"/>
      <c r="N16" s="407"/>
      <c r="O16" s="407"/>
      <c r="P16" s="408"/>
      <c r="Q16" s="409"/>
      <c r="R16" s="410"/>
      <c r="S16" s="410"/>
      <c r="T16" s="410"/>
      <c r="U16" s="410"/>
      <c r="V16" s="410"/>
      <c r="W16" s="410"/>
      <c r="X16" s="411"/>
      <c r="Y16" s="406" t="s">
        <v>85</v>
      </c>
      <c r="Z16" s="407"/>
      <c r="AA16" s="407"/>
      <c r="AB16" s="408"/>
      <c r="AC16" s="406"/>
      <c r="AD16" s="407"/>
      <c r="AE16" s="407"/>
      <c r="AF16" s="408"/>
      <c r="AG16" s="406"/>
      <c r="AH16" s="407"/>
      <c r="AI16" s="407"/>
      <c r="AJ16" s="408"/>
      <c r="AK16" s="406"/>
      <c r="AL16" s="407"/>
      <c r="AM16" s="407"/>
      <c r="AN16" s="408"/>
      <c r="AO16" s="542"/>
      <c r="AP16" s="554"/>
      <c r="AQ16" s="586"/>
      <c r="AR16" s="588"/>
      <c r="AS16" s="590"/>
      <c r="BE16"/>
    </row>
    <row r="17" spans="2:57" ht="31.5" customHeight="1">
      <c r="B17" s="592"/>
      <c r="C17" s="532"/>
      <c r="D17" s="412"/>
      <c r="E17" s="413"/>
      <c r="F17" s="413"/>
      <c r="G17" s="413"/>
      <c r="H17" s="413"/>
      <c r="I17" s="413"/>
      <c r="J17" s="413"/>
      <c r="K17" s="413"/>
      <c r="L17" s="413"/>
      <c r="M17" s="413"/>
      <c r="N17" s="413"/>
      <c r="O17" s="413"/>
      <c r="P17" s="414"/>
      <c r="Q17" s="412"/>
      <c r="R17" s="413"/>
      <c r="S17" s="413"/>
      <c r="T17" s="413"/>
      <c r="U17" s="413"/>
      <c r="V17" s="413"/>
      <c r="W17" s="413"/>
      <c r="X17" s="414"/>
      <c r="Y17" s="412"/>
      <c r="Z17" s="413"/>
      <c r="AA17" s="413"/>
      <c r="AB17" s="414"/>
      <c r="AC17" s="412"/>
      <c r="AD17" s="413"/>
      <c r="AE17" s="413"/>
      <c r="AF17" s="414"/>
      <c r="AG17" s="412"/>
      <c r="AH17" s="413"/>
      <c r="AI17" s="413"/>
      <c r="AJ17" s="414"/>
      <c r="AK17" s="412"/>
      <c r="AL17" s="413"/>
      <c r="AM17" s="413"/>
      <c r="AN17" s="414"/>
      <c r="AO17" s="545"/>
      <c r="AP17" s="556"/>
      <c r="AQ17" s="587"/>
      <c r="AR17" s="589"/>
      <c r="AS17" s="591"/>
      <c r="BE17"/>
    </row>
    <row r="18" spans="2:57" ht="22.5" customHeight="1">
      <c r="B18" s="592">
        <v>3</v>
      </c>
      <c r="C18" s="532"/>
      <c r="D18" s="406"/>
      <c r="E18" s="407"/>
      <c r="F18" s="407"/>
      <c r="G18" s="407"/>
      <c r="H18" s="407"/>
      <c r="I18" s="407"/>
      <c r="J18" s="407"/>
      <c r="K18" s="407"/>
      <c r="L18" s="407"/>
      <c r="M18" s="407"/>
      <c r="N18" s="407"/>
      <c r="O18" s="407"/>
      <c r="P18" s="408"/>
      <c r="Q18" s="409"/>
      <c r="R18" s="410"/>
      <c r="S18" s="410"/>
      <c r="T18" s="410"/>
      <c r="U18" s="410"/>
      <c r="V18" s="410"/>
      <c r="W18" s="410"/>
      <c r="X18" s="411"/>
      <c r="Y18" s="406" t="s">
        <v>86</v>
      </c>
      <c r="Z18" s="407"/>
      <c r="AA18" s="407"/>
      <c r="AB18" s="408"/>
      <c r="AC18" s="406"/>
      <c r="AD18" s="407"/>
      <c r="AE18" s="407"/>
      <c r="AF18" s="408"/>
      <c r="AG18" s="406"/>
      <c r="AH18" s="407"/>
      <c r="AI18" s="407"/>
      <c r="AJ18" s="408"/>
      <c r="AK18" s="406"/>
      <c r="AL18" s="407"/>
      <c r="AM18" s="407"/>
      <c r="AN18" s="408"/>
      <c r="AO18" s="542"/>
      <c r="AP18" s="554"/>
      <c r="AQ18" s="586"/>
      <c r="AR18" s="588"/>
      <c r="AS18" s="590"/>
      <c r="BE18"/>
    </row>
    <row r="19" spans="2:57" ht="31.5" customHeight="1">
      <c r="B19" s="592"/>
      <c r="C19" s="532"/>
      <c r="D19" s="412"/>
      <c r="E19" s="413"/>
      <c r="F19" s="413"/>
      <c r="G19" s="413"/>
      <c r="H19" s="413"/>
      <c r="I19" s="413"/>
      <c r="J19" s="413"/>
      <c r="K19" s="413"/>
      <c r="L19" s="413"/>
      <c r="M19" s="413"/>
      <c r="N19" s="413"/>
      <c r="O19" s="413"/>
      <c r="P19" s="414"/>
      <c r="Q19" s="412"/>
      <c r="R19" s="413"/>
      <c r="S19" s="413"/>
      <c r="T19" s="413"/>
      <c r="U19" s="413"/>
      <c r="V19" s="413"/>
      <c r="W19" s="413"/>
      <c r="X19" s="414"/>
      <c r="Y19" s="412"/>
      <c r="Z19" s="413"/>
      <c r="AA19" s="413"/>
      <c r="AB19" s="414"/>
      <c r="AC19" s="412"/>
      <c r="AD19" s="413"/>
      <c r="AE19" s="413"/>
      <c r="AF19" s="414"/>
      <c r="AG19" s="412"/>
      <c r="AH19" s="413"/>
      <c r="AI19" s="413"/>
      <c r="AJ19" s="414"/>
      <c r="AK19" s="412"/>
      <c r="AL19" s="413"/>
      <c r="AM19" s="413"/>
      <c r="AN19" s="414"/>
      <c r="AO19" s="545"/>
      <c r="AP19" s="556"/>
      <c r="AQ19" s="587"/>
      <c r="AR19" s="589"/>
      <c r="AS19" s="591"/>
      <c r="BE19"/>
    </row>
    <row r="20" spans="2:57" ht="22.5" customHeight="1">
      <c r="B20" s="592">
        <v>4</v>
      </c>
      <c r="C20" s="532"/>
      <c r="D20" s="406"/>
      <c r="E20" s="407"/>
      <c r="F20" s="407"/>
      <c r="G20" s="407"/>
      <c r="H20" s="407"/>
      <c r="I20" s="407"/>
      <c r="J20" s="407"/>
      <c r="K20" s="407"/>
      <c r="L20" s="407"/>
      <c r="M20" s="407"/>
      <c r="N20" s="407"/>
      <c r="O20" s="407"/>
      <c r="P20" s="408"/>
      <c r="Q20" s="409"/>
      <c r="R20" s="410"/>
      <c r="S20" s="410"/>
      <c r="T20" s="410"/>
      <c r="U20" s="410"/>
      <c r="V20" s="410"/>
      <c r="W20" s="410"/>
      <c r="X20" s="411"/>
      <c r="Y20" s="406" t="s">
        <v>81</v>
      </c>
      <c r="Z20" s="407"/>
      <c r="AA20" s="407"/>
      <c r="AB20" s="408"/>
      <c r="AC20" s="406"/>
      <c r="AD20" s="407"/>
      <c r="AE20" s="407"/>
      <c r="AF20" s="408"/>
      <c r="AG20" s="406"/>
      <c r="AH20" s="407"/>
      <c r="AI20" s="407"/>
      <c r="AJ20" s="408"/>
      <c r="AK20" s="406"/>
      <c r="AL20" s="407"/>
      <c r="AM20" s="407"/>
      <c r="AN20" s="408"/>
      <c r="AO20" s="542"/>
      <c r="AP20" s="554"/>
      <c r="AQ20" s="586"/>
      <c r="AR20" s="588"/>
      <c r="AS20" s="590"/>
      <c r="BE20"/>
    </row>
    <row r="21" spans="2:57" ht="31.5" customHeight="1">
      <c r="B21" s="592"/>
      <c r="C21" s="532"/>
      <c r="D21" s="412"/>
      <c r="E21" s="413"/>
      <c r="F21" s="413"/>
      <c r="G21" s="413"/>
      <c r="H21" s="413"/>
      <c r="I21" s="413"/>
      <c r="J21" s="413"/>
      <c r="K21" s="413"/>
      <c r="L21" s="413"/>
      <c r="M21" s="413"/>
      <c r="N21" s="413"/>
      <c r="O21" s="413"/>
      <c r="P21" s="414"/>
      <c r="Q21" s="412"/>
      <c r="R21" s="413"/>
      <c r="S21" s="413"/>
      <c r="T21" s="413"/>
      <c r="U21" s="413"/>
      <c r="V21" s="413"/>
      <c r="W21" s="413"/>
      <c r="X21" s="414"/>
      <c r="Y21" s="412"/>
      <c r="Z21" s="413"/>
      <c r="AA21" s="413"/>
      <c r="AB21" s="414"/>
      <c r="AC21" s="412"/>
      <c r="AD21" s="413"/>
      <c r="AE21" s="413"/>
      <c r="AF21" s="414"/>
      <c r="AG21" s="412"/>
      <c r="AH21" s="413"/>
      <c r="AI21" s="413"/>
      <c r="AJ21" s="414"/>
      <c r="AK21" s="412"/>
      <c r="AL21" s="413"/>
      <c r="AM21" s="413"/>
      <c r="AN21" s="414"/>
      <c r="AO21" s="545"/>
      <c r="AP21" s="556"/>
      <c r="AQ21" s="587"/>
      <c r="AR21" s="589"/>
      <c r="AS21" s="591"/>
      <c r="BE21"/>
    </row>
    <row r="22" spans="2:57" ht="22.5" customHeight="1">
      <c r="B22" s="592">
        <v>5</v>
      </c>
      <c r="C22" s="532"/>
      <c r="D22" s="406"/>
      <c r="E22" s="407"/>
      <c r="F22" s="407"/>
      <c r="G22" s="407"/>
      <c r="H22" s="407"/>
      <c r="I22" s="407"/>
      <c r="J22" s="407"/>
      <c r="K22" s="407"/>
      <c r="L22" s="407"/>
      <c r="M22" s="407"/>
      <c r="N22" s="407"/>
      <c r="O22" s="407"/>
      <c r="P22" s="408"/>
      <c r="Q22" s="409"/>
      <c r="R22" s="410"/>
      <c r="S22" s="410"/>
      <c r="T22" s="410"/>
      <c r="U22" s="410"/>
      <c r="V22" s="410"/>
      <c r="W22" s="410"/>
      <c r="X22" s="411"/>
      <c r="Y22" s="406"/>
      <c r="Z22" s="407"/>
      <c r="AA22" s="407"/>
      <c r="AB22" s="408"/>
      <c r="AC22" s="406"/>
      <c r="AD22" s="407"/>
      <c r="AE22" s="407"/>
      <c r="AF22" s="408"/>
      <c r="AG22" s="406"/>
      <c r="AH22" s="407"/>
      <c r="AI22" s="407"/>
      <c r="AJ22" s="408"/>
      <c r="AK22" s="406"/>
      <c r="AL22" s="407"/>
      <c r="AM22" s="407"/>
      <c r="AN22" s="408"/>
      <c r="AO22" s="542"/>
      <c r="AP22" s="554"/>
      <c r="AQ22" s="586"/>
      <c r="AR22" s="588"/>
      <c r="AS22" s="590"/>
      <c r="BE22"/>
    </row>
    <row r="23" spans="2:57" ht="31.5" customHeight="1">
      <c r="B23" s="592"/>
      <c r="C23" s="532"/>
      <c r="D23" s="412"/>
      <c r="E23" s="413"/>
      <c r="F23" s="413"/>
      <c r="G23" s="413"/>
      <c r="H23" s="413"/>
      <c r="I23" s="413"/>
      <c r="J23" s="413"/>
      <c r="K23" s="413"/>
      <c r="L23" s="413"/>
      <c r="M23" s="413"/>
      <c r="N23" s="413"/>
      <c r="O23" s="413"/>
      <c r="P23" s="414"/>
      <c r="Q23" s="412"/>
      <c r="R23" s="413"/>
      <c r="S23" s="413"/>
      <c r="T23" s="413"/>
      <c r="U23" s="413"/>
      <c r="V23" s="413"/>
      <c r="W23" s="413"/>
      <c r="X23" s="414"/>
      <c r="Y23" s="412"/>
      <c r="Z23" s="413"/>
      <c r="AA23" s="413"/>
      <c r="AB23" s="414"/>
      <c r="AC23" s="412"/>
      <c r="AD23" s="413"/>
      <c r="AE23" s="413"/>
      <c r="AF23" s="414"/>
      <c r="AG23" s="412"/>
      <c r="AH23" s="413"/>
      <c r="AI23" s="413"/>
      <c r="AJ23" s="414"/>
      <c r="AK23" s="412"/>
      <c r="AL23" s="413"/>
      <c r="AM23" s="413"/>
      <c r="AN23" s="414"/>
      <c r="AO23" s="545"/>
      <c r="AP23" s="556"/>
      <c r="AQ23" s="587"/>
      <c r="AR23" s="589"/>
      <c r="AS23" s="591"/>
      <c r="BE23"/>
    </row>
    <row r="24" spans="2:57" ht="22.5" customHeight="1">
      <c r="B24" s="592">
        <v>6</v>
      </c>
      <c r="C24" s="532"/>
      <c r="D24" s="406"/>
      <c r="E24" s="407"/>
      <c r="F24" s="407"/>
      <c r="G24" s="407"/>
      <c r="H24" s="407"/>
      <c r="I24" s="407"/>
      <c r="J24" s="407"/>
      <c r="K24" s="407"/>
      <c r="L24" s="407"/>
      <c r="M24" s="407"/>
      <c r="N24" s="407"/>
      <c r="O24" s="407"/>
      <c r="P24" s="408"/>
      <c r="Q24" s="409"/>
      <c r="R24" s="410"/>
      <c r="S24" s="410"/>
      <c r="T24" s="410"/>
      <c r="U24" s="410"/>
      <c r="V24" s="410"/>
      <c r="W24" s="410"/>
      <c r="X24" s="411"/>
      <c r="Y24" s="406"/>
      <c r="Z24" s="407"/>
      <c r="AA24" s="407"/>
      <c r="AB24" s="408"/>
      <c r="AC24" s="406"/>
      <c r="AD24" s="407"/>
      <c r="AE24" s="407"/>
      <c r="AF24" s="408"/>
      <c r="AG24" s="406"/>
      <c r="AH24" s="407"/>
      <c r="AI24" s="407"/>
      <c r="AJ24" s="408"/>
      <c r="AK24" s="406"/>
      <c r="AL24" s="407"/>
      <c r="AM24" s="407"/>
      <c r="AN24" s="408"/>
      <c r="AO24" s="542"/>
      <c r="AP24" s="554"/>
      <c r="AQ24" s="586"/>
      <c r="AR24" s="588"/>
      <c r="AS24" s="590"/>
      <c r="BE24"/>
    </row>
    <row r="25" spans="2:57" ht="31.5" customHeight="1">
      <c r="B25" s="592"/>
      <c r="C25" s="532"/>
      <c r="D25" s="412"/>
      <c r="E25" s="413"/>
      <c r="F25" s="413"/>
      <c r="G25" s="413"/>
      <c r="H25" s="413"/>
      <c r="I25" s="413"/>
      <c r="J25" s="413"/>
      <c r="K25" s="413"/>
      <c r="L25" s="413"/>
      <c r="M25" s="413"/>
      <c r="N25" s="413"/>
      <c r="O25" s="413"/>
      <c r="P25" s="414"/>
      <c r="Q25" s="412"/>
      <c r="R25" s="413"/>
      <c r="S25" s="413"/>
      <c r="T25" s="413"/>
      <c r="U25" s="413"/>
      <c r="V25" s="413"/>
      <c r="W25" s="413"/>
      <c r="X25" s="414"/>
      <c r="Y25" s="412"/>
      <c r="Z25" s="413"/>
      <c r="AA25" s="413"/>
      <c r="AB25" s="414"/>
      <c r="AC25" s="412"/>
      <c r="AD25" s="413"/>
      <c r="AE25" s="413"/>
      <c r="AF25" s="414"/>
      <c r="AG25" s="412"/>
      <c r="AH25" s="413"/>
      <c r="AI25" s="413"/>
      <c r="AJ25" s="414"/>
      <c r="AK25" s="412"/>
      <c r="AL25" s="413"/>
      <c r="AM25" s="413"/>
      <c r="AN25" s="414"/>
      <c r="AO25" s="545"/>
      <c r="AP25" s="556"/>
      <c r="AQ25" s="587"/>
      <c r="AR25" s="589"/>
      <c r="AS25" s="591"/>
      <c r="BE25"/>
    </row>
    <row r="26" spans="2:57" ht="22.5" customHeight="1">
      <c r="B26" s="592">
        <v>7</v>
      </c>
      <c r="C26" s="532"/>
      <c r="D26" s="406"/>
      <c r="E26" s="407"/>
      <c r="F26" s="407"/>
      <c r="G26" s="407"/>
      <c r="H26" s="407"/>
      <c r="I26" s="407"/>
      <c r="J26" s="407"/>
      <c r="K26" s="407"/>
      <c r="L26" s="407"/>
      <c r="M26" s="407"/>
      <c r="N26" s="407"/>
      <c r="O26" s="407"/>
      <c r="P26" s="408"/>
      <c r="Q26" s="409"/>
      <c r="R26" s="410"/>
      <c r="S26" s="410"/>
      <c r="T26" s="410"/>
      <c r="U26" s="410"/>
      <c r="V26" s="410"/>
      <c r="W26" s="410"/>
      <c r="X26" s="411"/>
      <c r="Y26" s="406"/>
      <c r="Z26" s="407"/>
      <c r="AA26" s="407"/>
      <c r="AB26" s="408"/>
      <c r="AC26" s="406"/>
      <c r="AD26" s="407"/>
      <c r="AE26" s="407"/>
      <c r="AF26" s="408"/>
      <c r="AG26" s="406"/>
      <c r="AH26" s="407"/>
      <c r="AI26" s="407"/>
      <c r="AJ26" s="408"/>
      <c r="AK26" s="406"/>
      <c r="AL26" s="407"/>
      <c r="AM26" s="407"/>
      <c r="AN26" s="408"/>
      <c r="AO26" s="542"/>
      <c r="AP26" s="554"/>
      <c r="AQ26" s="586"/>
      <c r="AR26" s="588"/>
      <c r="AS26" s="590"/>
      <c r="BE26"/>
    </row>
    <row r="27" spans="2:57" ht="31.5" customHeight="1">
      <c r="B27" s="592"/>
      <c r="C27" s="532"/>
      <c r="D27" s="412"/>
      <c r="E27" s="413"/>
      <c r="F27" s="413"/>
      <c r="G27" s="413"/>
      <c r="H27" s="413"/>
      <c r="I27" s="413"/>
      <c r="J27" s="413"/>
      <c r="K27" s="413"/>
      <c r="L27" s="413"/>
      <c r="M27" s="413"/>
      <c r="N27" s="413"/>
      <c r="O27" s="413"/>
      <c r="P27" s="414"/>
      <c r="Q27" s="412"/>
      <c r="R27" s="413"/>
      <c r="S27" s="413"/>
      <c r="T27" s="413"/>
      <c r="U27" s="413"/>
      <c r="V27" s="413"/>
      <c r="W27" s="413"/>
      <c r="X27" s="414"/>
      <c r="Y27" s="412"/>
      <c r="Z27" s="413"/>
      <c r="AA27" s="413"/>
      <c r="AB27" s="414"/>
      <c r="AC27" s="412"/>
      <c r="AD27" s="413"/>
      <c r="AE27" s="413"/>
      <c r="AF27" s="414"/>
      <c r="AG27" s="412"/>
      <c r="AH27" s="413"/>
      <c r="AI27" s="413"/>
      <c r="AJ27" s="414"/>
      <c r="AK27" s="412"/>
      <c r="AL27" s="413"/>
      <c r="AM27" s="413"/>
      <c r="AN27" s="414"/>
      <c r="AO27" s="545"/>
      <c r="AP27" s="556"/>
      <c r="AQ27" s="587"/>
      <c r="AR27" s="589"/>
      <c r="AS27" s="591"/>
      <c r="BE27"/>
    </row>
    <row r="28" spans="2:57" ht="22.5" customHeight="1">
      <c r="B28" s="592">
        <v>8</v>
      </c>
      <c r="C28" s="532"/>
      <c r="D28" s="406"/>
      <c r="E28" s="407"/>
      <c r="F28" s="407"/>
      <c r="G28" s="407"/>
      <c r="H28" s="407"/>
      <c r="I28" s="407"/>
      <c r="J28" s="407"/>
      <c r="K28" s="407"/>
      <c r="L28" s="407"/>
      <c r="M28" s="407"/>
      <c r="N28" s="407"/>
      <c r="O28" s="407"/>
      <c r="P28" s="408"/>
      <c r="Q28" s="409"/>
      <c r="R28" s="410"/>
      <c r="S28" s="410"/>
      <c r="T28" s="410"/>
      <c r="U28" s="410"/>
      <c r="V28" s="410"/>
      <c r="W28" s="410"/>
      <c r="X28" s="411"/>
      <c r="Y28" s="406"/>
      <c r="Z28" s="407"/>
      <c r="AA28" s="407"/>
      <c r="AB28" s="408"/>
      <c r="AC28" s="406"/>
      <c r="AD28" s="407"/>
      <c r="AE28" s="407"/>
      <c r="AF28" s="408"/>
      <c r="AG28" s="406"/>
      <c r="AH28" s="407"/>
      <c r="AI28" s="407"/>
      <c r="AJ28" s="408"/>
      <c r="AK28" s="406"/>
      <c r="AL28" s="407"/>
      <c r="AM28" s="407"/>
      <c r="AN28" s="408"/>
      <c r="AO28" s="542"/>
      <c r="AP28" s="554"/>
      <c r="AQ28" s="586"/>
      <c r="AR28" s="588"/>
      <c r="AS28" s="590"/>
      <c r="BE28"/>
    </row>
    <row r="29" spans="2:57" ht="31.5" customHeight="1">
      <c r="B29" s="592"/>
      <c r="C29" s="532"/>
      <c r="D29" s="412"/>
      <c r="E29" s="413"/>
      <c r="F29" s="413"/>
      <c r="G29" s="413"/>
      <c r="H29" s="413"/>
      <c r="I29" s="413"/>
      <c r="J29" s="413"/>
      <c r="K29" s="413"/>
      <c r="L29" s="413"/>
      <c r="M29" s="413"/>
      <c r="N29" s="413"/>
      <c r="O29" s="413"/>
      <c r="P29" s="414"/>
      <c r="Q29" s="412"/>
      <c r="R29" s="413"/>
      <c r="S29" s="413"/>
      <c r="T29" s="413"/>
      <c r="U29" s="413"/>
      <c r="V29" s="413"/>
      <c r="W29" s="413"/>
      <c r="X29" s="414"/>
      <c r="Y29" s="412"/>
      <c r="Z29" s="413"/>
      <c r="AA29" s="413"/>
      <c r="AB29" s="414"/>
      <c r="AC29" s="412"/>
      <c r="AD29" s="413"/>
      <c r="AE29" s="413"/>
      <c r="AF29" s="414"/>
      <c r="AG29" s="412"/>
      <c r="AH29" s="413"/>
      <c r="AI29" s="413"/>
      <c r="AJ29" s="414"/>
      <c r="AK29" s="412"/>
      <c r="AL29" s="413"/>
      <c r="AM29" s="413"/>
      <c r="AN29" s="414"/>
      <c r="AO29" s="545"/>
      <c r="AP29" s="556"/>
      <c r="AQ29" s="587"/>
      <c r="AR29" s="589"/>
      <c r="AS29" s="591"/>
      <c r="BE29"/>
    </row>
    <row r="30" spans="2:57" ht="22.5" customHeight="1">
      <c r="B30" s="592">
        <v>9</v>
      </c>
      <c r="C30" s="532"/>
      <c r="D30" s="406"/>
      <c r="E30" s="407"/>
      <c r="F30" s="407"/>
      <c r="G30" s="407"/>
      <c r="H30" s="407"/>
      <c r="I30" s="407"/>
      <c r="J30" s="407"/>
      <c r="K30" s="407"/>
      <c r="L30" s="407"/>
      <c r="M30" s="407"/>
      <c r="N30" s="407"/>
      <c r="O30" s="407"/>
      <c r="P30" s="408"/>
      <c r="Q30" s="409"/>
      <c r="R30" s="410"/>
      <c r="S30" s="410"/>
      <c r="T30" s="410"/>
      <c r="U30" s="410"/>
      <c r="V30" s="410"/>
      <c r="W30" s="410"/>
      <c r="X30" s="411"/>
      <c r="Y30" s="406"/>
      <c r="Z30" s="407"/>
      <c r="AA30" s="407"/>
      <c r="AB30" s="408"/>
      <c r="AC30" s="406"/>
      <c r="AD30" s="407"/>
      <c r="AE30" s="407"/>
      <c r="AF30" s="408"/>
      <c r="AG30" s="406"/>
      <c r="AH30" s="407"/>
      <c r="AI30" s="407"/>
      <c r="AJ30" s="408"/>
      <c r="AK30" s="406"/>
      <c r="AL30" s="407"/>
      <c r="AM30" s="407"/>
      <c r="AN30" s="408"/>
      <c r="AO30" s="542"/>
      <c r="AP30" s="554"/>
      <c r="AQ30" s="586"/>
      <c r="AR30" s="588"/>
      <c r="AS30" s="590"/>
      <c r="BE30"/>
    </row>
    <row r="31" spans="2:57" ht="31.5" customHeight="1">
      <c r="B31" s="592"/>
      <c r="C31" s="532"/>
      <c r="D31" s="412"/>
      <c r="E31" s="413"/>
      <c r="F31" s="413"/>
      <c r="G31" s="413"/>
      <c r="H31" s="413"/>
      <c r="I31" s="413"/>
      <c r="J31" s="413"/>
      <c r="K31" s="413"/>
      <c r="L31" s="413"/>
      <c r="M31" s="413"/>
      <c r="N31" s="413"/>
      <c r="O31" s="413"/>
      <c r="P31" s="414"/>
      <c r="Q31" s="412"/>
      <c r="R31" s="413"/>
      <c r="S31" s="413"/>
      <c r="T31" s="413"/>
      <c r="U31" s="413"/>
      <c r="V31" s="413"/>
      <c r="W31" s="413"/>
      <c r="X31" s="414"/>
      <c r="Y31" s="412"/>
      <c r="Z31" s="413"/>
      <c r="AA31" s="413"/>
      <c r="AB31" s="414"/>
      <c r="AC31" s="412"/>
      <c r="AD31" s="413"/>
      <c r="AE31" s="413"/>
      <c r="AF31" s="414"/>
      <c r="AG31" s="412"/>
      <c r="AH31" s="413"/>
      <c r="AI31" s="413"/>
      <c r="AJ31" s="414"/>
      <c r="AK31" s="412"/>
      <c r="AL31" s="413"/>
      <c r="AM31" s="413"/>
      <c r="AN31" s="414"/>
      <c r="AO31" s="545"/>
      <c r="AP31" s="556"/>
      <c r="AQ31" s="587"/>
      <c r="AR31" s="589"/>
      <c r="AS31" s="591"/>
      <c r="BE31"/>
    </row>
    <row r="32" spans="2:57" ht="22.5" customHeight="1">
      <c r="B32" s="592">
        <v>10</v>
      </c>
      <c r="C32" s="532"/>
      <c r="D32" s="406"/>
      <c r="E32" s="407"/>
      <c r="F32" s="407"/>
      <c r="G32" s="407"/>
      <c r="H32" s="407"/>
      <c r="I32" s="407"/>
      <c r="J32" s="407"/>
      <c r="K32" s="407"/>
      <c r="L32" s="407"/>
      <c r="M32" s="407"/>
      <c r="N32" s="407"/>
      <c r="O32" s="407"/>
      <c r="P32" s="408"/>
      <c r="Q32" s="409"/>
      <c r="R32" s="410"/>
      <c r="S32" s="410"/>
      <c r="T32" s="410"/>
      <c r="U32" s="410"/>
      <c r="V32" s="410"/>
      <c r="W32" s="410"/>
      <c r="X32" s="411"/>
      <c r="Y32" s="406"/>
      <c r="Z32" s="407"/>
      <c r="AA32" s="407"/>
      <c r="AB32" s="408"/>
      <c r="AC32" s="406"/>
      <c r="AD32" s="407"/>
      <c r="AE32" s="407"/>
      <c r="AF32" s="408"/>
      <c r="AG32" s="406"/>
      <c r="AH32" s="407"/>
      <c r="AI32" s="407"/>
      <c r="AJ32" s="408"/>
      <c r="AK32" s="406"/>
      <c r="AL32" s="407"/>
      <c r="AM32" s="407"/>
      <c r="AN32" s="408"/>
      <c r="AO32" s="542"/>
      <c r="AP32" s="554"/>
      <c r="AQ32" s="586"/>
      <c r="AR32" s="588"/>
      <c r="AS32" s="590"/>
      <c r="BE32"/>
    </row>
    <row r="33" spans="2:57" ht="31.5" customHeight="1">
      <c r="B33" s="592"/>
      <c r="C33" s="532"/>
      <c r="D33" s="412"/>
      <c r="E33" s="413"/>
      <c r="F33" s="413"/>
      <c r="G33" s="413"/>
      <c r="H33" s="413"/>
      <c r="I33" s="413"/>
      <c r="J33" s="413"/>
      <c r="K33" s="413"/>
      <c r="L33" s="413"/>
      <c r="M33" s="413"/>
      <c r="N33" s="413"/>
      <c r="O33" s="413"/>
      <c r="P33" s="414"/>
      <c r="Q33" s="412"/>
      <c r="R33" s="413"/>
      <c r="S33" s="413"/>
      <c r="T33" s="413"/>
      <c r="U33" s="413"/>
      <c r="V33" s="413"/>
      <c r="W33" s="413"/>
      <c r="X33" s="414"/>
      <c r="Y33" s="412"/>
      <c r="Z33" s="413"/>
      <c r="AA33" s="413"/>
      <c r="AB33" s="414"/>
      <c r="AC33" s="412"/>
      <c r="AD33" s="413"/>
      <c r="AE33" s="413"/>
      <c r="AF33" s="414"/>
      <c r="AG33" s="412"/>
      <c r="AH33" s="413"/>
      <c r="AI33" s="413"/>
      <c r="AJ33" s="414"/>
      <c r="AK33" s="412"/>
      <c r="AL33" s="413"/>
      <c r="AM33" s="413"/>
      <c r="AN33" s="414"/>
      <c r="AO33" s="545"/>
      <c r="AP33" s="556"/>
      <c r="AQ33" s="587"/>
      <c r="AR33" s="589"/>
      <c r="AS33" s="591"/>
      <c r="BE33"/>
    </row>
    <row r="34" spans="2:57" ht="22.5" customHeight="1">
      <c r="B34" s="592">
        <v>11</v>
      </c>
      <c r="C34" s="532"/>
      <c r="D34" s="406"/>
      <c r="E34" s="407"/>
      <c r="F34" s="407"/>
      <c r="G34" s="407"/>
      <c r="H34" s="407"/>
      <c r="I34" s="407"/>
      <c r="J34" s="407"/>
      <c r="K34" s="407"/>
      <c r="L34" s="407"/>
      <c r="M34" s="407"/>
      <c r="N34" s="407"/>
      <c r="O34" s="407"/>
      <c r="P34" s="408"/>
      <c r="Q34" s="409"/>
      <c r="R34" s="410"/>
      <c r="S34" s="410"/>
      <c r="T34" s="410"/>
      <c r="U34" s="410"/>
      <c r="V34" s="410"/>
      <c r="W34" s="410"/>
      <c r="X34" s="411"/>
      <c r="Y34" s="406"/>
      <c r="Z34" s="407"/>
      <c r="AA34" s="407"/>
      <c r="AB34" s="408"/>
      <c r="AC34" s="406"/>
      <c r="AD34" s="407"/>
      <c r="AE34" s="407"/>
      <c r="AF34" s="408"/>
      <c r="AG34" s="406"/>
      <c r="AH34" s="407"/>
      <c r="AI34" s="407"/>
      <c r="AJ34" s="408"/>
      <c r="AK34" s="406"/>
      <c r="AL34" s="407"/>
      <c r="AM34" s="407"/>
      <c r="AN34" s="408"/>
      <c r="AO34" s="542"/>
      <c r="AP34" s="554"/>
      <c r="AQ34" s="586"/>
      <c r="AR34" s="588"/>
      <c r="AS34" s="590"/>
      <c r="BE34"/>
    </row>
    <row r="35" spans="2:57" ht="31.5"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c r="Z35" s="413"/>
      <c r="AA35" s="413"/>
      <c r="AB35" s="414"/>
      <c r="AC35" s="412"/>
      <c r="AD35" s="413"/>
      <c r="AE35" s="413"/>
      <c r="AF35" s="414"/>
      <c r="AG35" s="412"/>
      <c r="AH35" s="413"/>
      <c r="AI35" s="413"/>
      <c r="AJ35" s="414"/>
      <c r="AK35" s="412"/>
      <c r="AL35" s="413"/>
      <c r="AM35" s="413"/>
      <c r="AN35" s="414"/>
      <c r="AO35" s="545"/>
      <c r="AP35" s="556"/>
      <c r="AQ35" s="587"/>
      <c r="AR35" s="589"/>
      <c r="AS35" s="591"/>
      <c r="BE35"/>
    </row>
    <row r="36" spans="2:57" ht="22.5" customHeight="1">
      <c r="B36" s="592">
        <v>12</v>
      </c>
      <c r="C36" s="532"/>
      <c r="D36" s="406"/>
      <c r="E36" s="407"/>
      <c r="F36" s="407"/>
      <c r="G36" s="407"/>
      <c r="H36" s="407"/>
      <c r="I36" s="407"/>
      <c r="J36" s="407"/>
      <c r="K36" s="407"/>
      <c r="L36" s="407"/>
      <c r="M36" s="407"/>
      <c r="N36" s="407"/>
      <c r="O36" s="407"/>
      <c r="P36" s="408"/>
      <c r="Q36" s="409"/>
      <c r="R36" s="410"/>
      <c r="S36" s="410"/>
      <c r="T36" s="410"/>
      <c r="U36" s="410"/>
      <c r="V36" s="410"/>
      <c r="W36" s="410"/>
      <c r="X36" s="411"/>
      <c r="Y36" s="406"/>
      <c r="Z36" s="407"/>
      <c r="AA36" s="407"/>
      <c r="AB36" s="408"/>
      <c r="AC36" s="406"/>
      <c r="AD36" s="407"/>
      <c r="AE36" s="407"/>
      <c r="AF36" s="408"/>
      <c r="AG36" s="406"/>
      <c r="AH36" s="407"/>
      <c r="AI36" s="407"/>
      <c r="AJ36" s="408"/>
      <c r="AK36" s="406"/>
      <c r="AL36" s="407"/>
      <c r="AM36" s="407"/>
      <c r="AN36" s="408"/>
      <c r="AO36" s="542"/>
      <c r="AP36" s="554"/>
      <c r="AQ36" s="586"/>
      <c r="AR36" s="588"/>
      <c r="AS36" s="590"/>
      <c r="BE36"/>
    </row>
    <row r="37" spans="2:57" ht="31.5"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c r="Z37" s="413"/>
      <c r="AA37" s="413"/>
      <c r="AB37" s="414"/>
      <c r="AC37" s="412"/>
      <c r="AD37" s="413"/>
      <c r="AE37" s="413"/>
      <c r="AF37" s="414"/>
      <c r="AG37" s="412"/>
      <c r="AH37" s="413"/>
      <c r="AI37" s="413"/>
      <c r="AJ37" s="414"/>
      <c r="AK37" s="412"/>
      <c r="AL37" s="413"/>
      <c r="AM37" s="413"/>
      <c r="AN37" s="414"/>
      <c r="AO37" s="545"/>
      <c r="AP37" s="556"/>
      <c r="AQ37" s="587"/>
      <c r="AR37" s="589"/>
      <c r="AS37" s="591"/>
      <c r="BE37"/>
    </row>
    <row r="38" spans="2:57" ht="22.5" customHeight="1">
      <c r="B38" s="592">
        <v>13</v>
      </c>
      <c r="C38" s="532"/>
      <c r="D38" s="406"/>
      <c r="E38" s="407"/>
      <c r="F38" s="407"/>
      <c r="G38" s="407"/>
      <c r="H38" s="407"/>
      <c r="I38" s="407"/>
      <c r="J38" s="407"/>
      <c r="K38" s="407"/>
      <c r="L38" s="407"/>
      <c r="M38" s="407"/>
      <c r="N38" s="407"/>
      <c r="O38" s="407"/>
      <c r="P38" s="408"/>
      <c r="Q38" s="409"/>
      <c r="R38" s="410"/>
      <c r="S38" s="410"/>
      <c r="T38" s="410"/>
      <c r="U38" s="410"/>
      <c r="V38" s="410"/>
      <c r="W38" s="410"/>
      <c r="X38" s="411"/>
      <c r="Y38" s="406"/>
      <c r="Z38" s="407"/>
      <c r="AA38" s="407"/>
      <c r="AB38" s="408"/>
      <c r="AC38" s="406"/>
      <c r="AD38" s="407"/>
      <c r="AE38" s="407"/>
      <c r="AF38" s="408"/>
      <c r="AG38" s="406"/>
      <c r="AH38" s="407"/>
      <c r="AI38" s="407"/>
      <c r="AJ38" s="408"/>
      <c r="AK38" s="406"/>
      <c r="AL38" s="407"/>
      <c r="AM38" s="407"/>
      <c r="AN38" s="408"/>
      <c r="AO38" s="542"/>
      <c r="AP38" s="554"/>
      <c r="AQ38" s="586"/>
      <c r="AR38" s="588"/>
      <c r="AS38" s="590"/>
      <c r="BE38"/>
    </row>
    <row r="39" spans="2:57" ht="31.5"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c r="Z39" s="413"/>
      <c r="AA39" s="413"/>
      <c r="AB39" s="414"/>
      <c r="AC39" s="412"/>
      <c r="AD39" s="413"/>
      <c r="AE39" s="413"/>
      <c r="AF39" s="414"/>
      <c r="AG39" s="412"/>
      <c r="AH39" s="413"/>
      <c r="AI39" s="413"/>
      <c r="AJ39" s="414"/>
      <c r="AK39" s="412"/>
      <c r="AL39" s="413"/>
      <c r="AM39" s="413"/>
      <c r="AN39" s="414"/>
      <c r="AO39" s="545"/>
      <c r="AP39" s="556"/>
      <c r="AQ39" s="587"/>
      <c r="AR39" s="589"/>
      <c r="AS39" s="591"/>
      <c r="BE39"/>
    </row>
    <row r="40" spans="2:57" ht="22.5" customHeight="1">
      <c r="B40" s="592">
        <v>14</v>
      </c>
      <c r="C40" s="532"/>
      <c r="D40" s="406"/>
      <c r="E40" s="407"/>
      <c r="F40" s="407"/>
      <c r="G40" s="407"/>
      <c r="H40" s="407"/>
      <c r="I40" s="407"/>
      <c r="J40" s="407"/>
      <c r="K40" s="407"/>
      <c r="L40" s="407"/>
      <c r="M40" s="407"/>
      <c r="N40" s="407"/>
      <c r="O40" s="407"/>
      <c r="P40" s="408"/>
      <c r="Q40" s="409"/>
      <c r="R40" s="410"/>
      <c r="S40" s="410"/>
      <c r="T40" s="410"/>
      <c r="U40" s="410"/>
      <c r="V40" s="410"/>
      <c r="W40" s="410"/>
      <c r="X40" s="411"/>
      <c r="Y40" s="406"/>
      <c r="Z40" s="407"/>
      <c r="AA40" s="407"/>
      <c r="AB40" s="408"/>
      <c r="AC40" s="406"/>
      <c r="AD40" s="407"/>
      <c r="AE40" s="407"/>
      <c r="AF40" s="408"/>
      <c r="AG40" s="406"/>
      <c r="AH40" s="407"/>
      <c r="AI40" s="407"/>
      <c r="AJ40" s="408"/>
      <c r="AK40" s="406"/>
      <c r="AL40" s="407"/>
      <c r="AM40" s="407"/>
      <c r="AN40" s="408"/>
      <c r="AO40" s="542"/>
      <c r="AP40" s="554"/>
      <c r="AQ40" s="586"/>
      <c r="AR40" s="588"/>
      <c r="AS40" s="590"/>
      <c r="BE40"/>
    </row>
    <row r="41" spans="2:57" ht="31.5"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c r="Z41" s="413"/>
      <c r="AA41" s="413"/>
      <c r="AB41" s="414"/>
      <c r="AC41" s="412"/>
      <c r="AD41" s="413"/>
      <c r="AE41" s="413"/>
      <c r="AF41" s="414"/>
      <c r="AG41" s="412"/>
      <c r="AH41" s="413"/>
      <c r="AI41" s="413"/>
      <c r="AJ41" s="414"/>
      <c r="AK41" s="412"/>
      <c r="AL41" s="413"/>
      <c r="AM41" s="413"/>
      <c r="AN41" s="414"/>
      <c r="AO41" s="545"/>
      <c r="AP41" s="556"/>
      <c r="AQ41" s="587"/>
      <c r="AR41" s="589"/>
      <c r="AS41" s="591"/>
      <c r="BE41"/>
    </row>
    <row r="42" spans="2:57" ht="22.5" customHeight="1">
      <c r="B42" s="592">
        <v>15</v>
      </c>
      <c r="C42" s="532"/>
      <c r="D42" s="406"/>
      <c r="E42" s="407"/>
      <c r="F42" s="407"/>
      <c r="G42" s="407"/>
      <c r="H42" s="407"/>
      <c r="I42" s="407"/>
      <c r="J42" s="407"/>
      <c r="K42" s="407"/>
      <c r="L42" s="407"/>
      <c r="M42" s="407"/>
      <c r="N42" s="407"/>
      <c r="O42" s="407"/>
      <c r="P42" s="408"/>
      <c r="Q42" s="409"/>
      <c r="R42" s="410"/>
      <c r="S42" s="410"/>
      <c r="T42" s="410"/>
      <c r="U42" s="410"/>
      <c r="V42" s="410"/>
      <c r="W42" s="410"/>
      <c r="X42" s="411"/>
      <c r="Y42" s="406"/>
      <c r="Z42" s="407"/>
      <c r="AA42" s="407"/>
      <c r="AB42" s="408"/>
      <c r="AC42" s="406"/>
      <c r="AD42" s="407"/>
      <c r="AE42" s="407"/>
      <c r="AF42" s="408"/>
      <c r="AG42" s="406"/>
      <c r="AH42" s="407"/>
      <c r="AI42" s="407"/>
      <c r="AJ42" s="408"/>
      <c r="AK42" s="406"/>
      <c r="AL42" s="407"/>
      <c r="AM42" s="407"/>
      <c r="AN42" s="408"/>
      <c r="AO42" s="542"/>
      <c r="AP42" s="554"/>
      <c r="AQ42" s="586"/>
      <c r="AR42" s="588"/>
      <c r="AS42" s="590"/>
      <c r="BE42"/>
    </row>
    <row r="43" spans="2:57" ht="31.5"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c r="Z43" s="413"/>
      <c r="AA43" s="413"/>
      <c r="AB43" s="414"/>
      <c r="AC43" s="412"/>
      <c r="AD43" s="413"/>
      <c r="AE43" s="413"/>
      <c r="AF43" s="414"/>
      <c r="AG43" s="412"/>
      <c r="AH43" s="413"/>
      <c r="AI43" s="413"/>
      <c r="AJ43" s="414"/>
      <c r="AK43" s="412"/>
      <c r="AL43" s="413"/>
      <c r="AM43" s="413"/>
      <c r="AN43" s="414"/>
      <c r="AO43" s="545"/>
      <c r="AP43" s="556"/>
      <c r="AQ43" s="587"/>
      <c r="AR43" s="589"/>
      <c r="AS43" s="591"/>
      <c r="BE43"/>
    </row>
    <row r="44" spans="2:57" ht="22.5" customHeight="1">
      <c r="B44" s="592">
        <v>16</v>
      </c>
      <c r="C44" s="532"/>
      <c r="D44" s="406"/>
      <c r="E44" s="407"/>
      <c r="F44" s="407"/>
      <c r="G44" s="407"/>
      <c r="H44" s="407"/>
      <c r="I44" s="407"/>
      <c r="J44" s="407"/>
      <c r="K44" s="407"/>
      <c r="L44" s="407"/>
      <c r="M44" s="407"/>
      <c r="N44" s="407"/>
      <c r="O44" s="407"/>
      <c r="P44" s="408"/>
      <c r="Q44" s="409"/>
      <c r="R44" s="410"/>
      <c r="S44" s="410"/>
      <c r="T44" s="410"/>
      <c r="U44" s="410"/>
      <c r="V44" s="410"/>
      <c r="W44" s="410"/>
      <c r="X44" s="411"/>
      <c r="Y44" s="406"/>
      <c r="Z44" s="407"/>
      <c r="AA44" s="407"/>
      <c r="AB44" s="408"/>
      <c r="AC44" s="406"/>
      <c r="AD44" s="407"/>
      <c r="AE44" s="407"/>
      <c r="AF44" s="408"/>
      <c r="AG44" s="406"/>
      <c r="AH44" s="407"/>
      <c r="AI44" s="407"/>
      <c r="AJ44" s="408"/>
      <c r="AK44" s="406"/>
      <c r="AL44" s="407"/>
      <c r="AM44" s="407"/>
      <c r="AN44" s="408"/>
      <c r="AO44" s="542"/>
      <c r="AP44" s="554"/>
      <c r="AQ44" s="586"/>
      <c r="AR44" s="588"/>
      <c r="AS44" s="590"/>
      <c r="BE44"/>
    </row>
    <row r="45" spans="2:57" ht="31.5"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c r="Z45" s="413"/>
      <c r="AA45" s="413"/>
      <c r="AB45" s="414"/>
      <c r="AC45" s="412"/>
      <c r="AD45" s="413"/>
      <c r="AE45" s="413"/>
      <c r="AF45" s="414"/>
      <c r="AG45" s="412"/>
      <c r="AH45" s="413"/>
      <c r="AI45" s="413"/>
      <c r="AJ45" s="414"/>
      <c r="AK45" s="412"/>
      <c r="AL45" s="413"/>
      <c r="AM45" s="413"/>
      <c r="AN45" s="414"/>
      <c r="AO45" s="545"/>
      <c r="AP45" s="556"/>
      <c r="AQ45" s="587"/>
      <c r="AR45" s="589"/>
      <c r="AS45" s="591"/>
      <c r="BE45"/>
    </row>
    <row r="46" spans="2:57" ht="22.5" customHeight="1">
      <c r="B46" s="592">
        <v>17</v>
      </c>
      <c r="C46" s="532"/>
      <c r="D46" s="406"/>
      <c r="E46" s="407"/>
      <c r="F46" s="407"/>
      <c r="G46" s="407"/>
      <c r="H46" s="407"/>
      <c r="I46" s="407"/>
      <c r="J46" s="407"/>
      <c r="K46" s="407"/>
      <c r="L46" s="407"/>
      <c r="M46" s="407"/>
      <c r="N46" s="407"/>
      <c r="O46" s="407"/>
      <c r="P46" s="408"/>
      <c r="Q46" s="409"/>
      <c r="R46" s="410"/>
      <c r="S46" s="410"/>
      <c r="T46" s="410"/>
      <c r="U46" s="410"/>
      <c r="V46" s="410"/>
      <c r="W46" s="410"/>
      <c r="X46" s="411"/>
      <c r="Y46" s="406"/>
      <c r="Z46" s="407"/>
      <c r="AA46" s="407"/>
      <c r="AB46" s="408"/>
      <c r="AC46" s="406"/>
      <c r="AD46" s="407"/>
      <c r="AE46" s="407"/>
      <c r="AF46" s="408"/>
      <c r="AG46" s="406"/>
      <c r="AH46" s="407"/>
      <c r="AI46" s="407"/>
      <c r="AJ46" s="408"/>
      <c r="AK46" s="406"/>
      <c r="AL46" s="407"/>
      <c r="AM46" s="407"/>
      <c r="AN46" s="408"/>
      <c r="AO46" s="542"/>
      <c r="AP46" s="554"/>
      <c r="AQ46" s="586"/>
      <c r="AR46" s="588"/>
      <c r="AS46" s="590"/>
      <c r="BE46"/>
    </row>
    <row r="47" spans="2:57" ht="31.5"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c r="Z47" s="413"/>
      <c r="AA47" s="413"/>
      <c r="AB47" s="414"/>
      <c r="AC47" s="412"/>
      <c r="AD47" s="413"/>
      <c r="AE47" s="413"/>
      <c r="AF47" s="414"/>
      <c r="AG47" s="412"/>
      <c r="AH47" s="413"/>
      <c r="AI47" s="413"/>
      <c r="AJ47" s="414"/>
      <c r="AK47" s="412"/>
      <c r="AL47" s="413"/>
      <c r="AM47" s="413"/>
      <c r="AN47" s="414"/>
      <c r="AO47" s="545"/>
      <c r="AP47" s="556"/>
      <c r="AQ47" s="587"/>
      <c r="AR47" s="589"/>
      <c r="AS47" s="591"/>
      <c r="BE47"/>
    </row>
    <row r="48" spans="2:57" ht="22.5" customHeight="1">
      <c r="B48" s="592">
        <v>18</v>
      </c>
      <c r="C48" s="532"/>
      <c r="D48" s="406"/>
      <c r="E48" s="407"/>
      <c r="F48" s="407"/>
      <c r="G48" s="407"/>
      <c r="H48" s="407"/>
      <c r="I48" s="407"/>
      <c r="J48" s="407"/>
      <c r="K48" s="407"/>
      <c r="L48" s="407"/>
      <c r="M48" s="407"/>
      <c r="N48" s="407"/>
      <c r="O48" s="407"/>
      <c r="P48" s="408"/>
      <c r="Q48" s="409"/>
      <c r="R48" s="410"/>
      <c r="S48" s="410"/>
      <c r="T48" s="410"/>
      <c r="U48" s="410"/>
      <c r="V48" s="410"/>
      <c r="W48" s="410"/>
      <c r="X48" s="411"/>
      <c r="Y48" s="406"/>
      <c r="Z48" s="407"/>
      <c r="AA48" s="407"/>
      <c r="AB48" s="408"/>
      <c r="AC48" s="406"/>
      <c r="AD48" s="407"/>
      <c r="AE48" s="407"/>
      <c r="AF48" s="408"/>
      <c r="AG48" s="406"/>
      <c r="AH48" s="407"/>
      <c r="AI48" s="407"/>
      <c r="AJ48" s="408"/>
      <c r="AK48" s="406"/>
      <c r="AL48" s="407"/>
      <c r="AM48" s="407"/>
      <c r="AN48" s="408"/>
      <c r="AO48" s="542"/>
      <c r="AP48" s="554"/>
      <c r="AQ48" s="586"/>
      <c r="AR48" s="588"/>
      <c r="AS48" s="590"/>
      <c r="BE48"/>
    </row>
    <row r="49" spans="2:57" ht="31.5"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c r="Z49" s="413"/>
      <c r="AA49" s="413"/>
      <c r="AB49" s="414"/>
      <c r="AC49" s="412"/>
      <c r="AD49" s="413"/>
      <c r="AE49" s="413"/>
      <c r="AF49" s="414"/>
      <c r="AG49" s="412"/>
      <c r="AH49" s="413"/>
      <c r="AI49" s="413"/>
      <c r="AJ49" s="414"/>
      <c r="AK49" s="412"/>
      <c r="AL49" s="413"/>
      <c r="AM49" s="413"/>
      <c r="AN49" s="414"/>
      <c r="AO49" s="545"/>
      <c r="AP49" s="556"/>
      <c r="AQ49" s="587"/>
      <c r="AR49" s="589"/>
      <c r="AS49" s="591"/>
      <c r="BE49"/>
    </row>
    <row r="50" spans="2:57" ht="22.5" customHeight="1">
      <c r="B50" s="592">
        <v>19</v>
      </c>
      <c r="C50" s="532"/>
      <c r="D50" s="406"/>
      <c r="E50" s="407"/>
      <c r="F50" s="407"/>
      <c r="G50" s="407"/>
      <c r="H50" s="407"/>
      <c r="I50" s="407"/>
      <c r="J50" s="407"/>
      <c r="K50" s="407"/>
      <c r="L50" s="407"/>
      <c r="M50" s="407"/>
      <c r="N50" s="407"/>
      <c r="O50" s="407"/>
      <c r="P50" s="408"/>
      <c r="Q50" s="409"/>
      <c r="R50" s="410"/>
      <c r="S50" s="410"/>
      <c r="T50" s="410"/>
      <c r="U50" s="410"/>
      <c r="V50" s="410"/>
      <c r="W50" s="410"/>
      <c r="X50" s="411"/>
      <c r="Y50" s="406"/>
      <c r="Z50" s="407"/>
      <c r="AA50" s="407"/>
      <c r="AB50" s="408"/>
      <c r="AC50" s="406"/>
      <c r="AD50" s="407"/>
      <c r="AE50" s="407"/>
      <c r="AF50" s="408"/>
      <c r="AG50" s="406"/>
      <c r="AH50" s="407"/>
      <c r="AI50" s="407"/>
      <c r="AJ50" s="408"/>
      <c r="AK50" s="406"/>
      <c r="AL50" s="407"/>
      <c r="AM50" s="407"/>
      <c r="AN50" s="408"/>
      <c r="AO50" s="542"/>
      <c r="AP50" s="554"/>
      <c r="AQ50" s="586"/>
      <c r="AR50" s="588"/>
      <c r="AS50" s="590"/>
      <c r="BE50"/>
    </row>
    <row r="51" spans="2:57" ht="31.5"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c r="Z51" s="413"/>
      <c r="AA51" s="413"/>
      <c r="AB51" s="414"/>
      <c r="AC51" s="412"/>
      <c r="AD51" s="413"/>
      <c r="AE51" s="413"/>
      <c r="AF51" s="414"/>
      <c r="AG51" s="412"/>
      <c r="AH51" s="413"/>
      <c r="AI51" s="413"/>
      <c r="AJ51" s="414"/>
      <c r="AK51" s="412"/>
      <c r="AL51" s="413"/>
      <c r="AM51" s="413"/>
      <c r="AN51" s="414"/>
      <c r="AO51" s="545"/>
      <c r="AP51" s="556"/>
      <c r="AQ51" s="587"/>
      <c r="AR51" s="589"/>
      <c r="AS51" s="591"/>
      <c r="BE51"/>
    </row>
    <row r="52" spans="2:57" ht="22.5" customHeight="1">
      <c r="B52" s="592">
        <v>20</v>
      </c>
      <c r="C52" s="532"/>
      <c r="D52" s="406"/>
      <c r="E52" s="407"/>
      <c r="F52" s="407"/>
      <c r="G52" s="407"/>
      <c r="H52" s="407"/>
      <c r="I52" s="407"/>
      <c r="J52" s="407"/>
      <c r="K52" s="407"/>
      <c r="L52" s="407"/>
      <c r="M52" s="407"/>
      <c r="N52" s="407"/>
      <c r="O52" s="407"/>
      <c r="P52" s="408"/>
      <c r="Q52" s="409"/>
      <c r="R52" s="410"/>
      <c r="S52" s="410"/>
      <c r="T52" s="410"/>
      <c r="U52" s="410"/>
      <c r="V52" s="410"/>
      <c r="W52" s="410"/>
      <c r="X52" s="411"/>
      <c r="Y52" s="406"/>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customHeight="1">
      <c r="B54" s="592">
        <v>21</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customHeight="1">
      <c r="B56" s="592">
        <v>22</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31.5"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customHeight="1">
      <c r="B58" s="592">
        <v>23</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customHeight="1">
      <c r="B60" s="592">
        <v>24</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customHeight="1">
      <c r="B62" s="592">
        <v>25</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customHeight="1">
      <c r="B64" s="592">
        <v>26</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customHeight="1">
      <c r="B66" s="592">
        <v>27</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customHeight="1">
      <c r="B68" s="592">
        <v>28</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customHeight="1">
      <c r="B70" s="592">
        <v>29</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customHeight="1">
      <c r="B71" s="592"/>
      <c r="C71" s="532"/>
      <c r="D71" s="412"/>
      <c r="E71" s="413"/>
      <c r="F71" s="413"/>
      <c r="G71" s="413"/>
      <c r="H71" s="413"/>
      <c r="I71" s="413"/>
      <c r="J71" s="413"/>
      <c r="K71" s="413"/>
      <c r="L71" s="413"/>
      <c r="M71" s="413"/>
      <c r="N71" s="413"/>
      <c r="O71" s="413"/>
      <c r="P71" s="414"/>
      <c r="Q71" s="412"/>
      <c r="R71" s="413"/>
      <c r="S71" s="413"/>
      <c r="T71" s="413"/>
      <c r="U71" s="413"/>
      <c r="V71" s="413"/>
      <c r="W71" s="413"/>
      <c r="X71" s="414"/>
      <c r="Y71" s="412"/>
      <c r="Z71" s="413"/>
      <c r="AA71" s="413"/>
      <c r="AB71" s="414"/>
      <c r="AC71" s="412"/>
      <c r="AD71" s="413"/>
      <c r="AE71" s="413"/>
      <c r="AF71" s="414"/>
      <c r="AG71" s="412"/>
      <c r="AH71" s="413"/>
      <c r="AI71" s="413"/>
      <c r="AJ71" s="414"/>
      <c r="AK71" s="412"/>
      <c r="AL71" s="413"/>
      <c r="AM71" s="413"/>
      <c r="AN71" s="414"/>
      <c r="AO71" s="545"/>
      <c r="AP71" s="556"/>
      <c r="AQ71" s="587"/>
      <c r="AR71" s="589"/>
      <c r="AS71" s="591"/>
      <c r="BE71"/>
    </row>
    <row r="72" spans="2:57" ht="22.5" customHeight="1">
      <c r="B72" s="592">
        <v>30</v>
      </c>
      <c r="C72" s="532"/>
      <c r="D72" s="406"/>
      <c r="E72" s="407"/>
      <c r="F72" s="407"/>
      <c r="G72" s="407"/>
      <c r="H72" s="407"/>
      <c r="I72" s="407"/>
      <c r="J72" s="407"/>
      <c r="K72" s="407"/>
      <c r="L72" s="407"/>
      <c r="M72" s="407"/>
      <c r="N72" s="407"/>
      <c r="O72" s="407"/>
      <c r="P72" s="408"/>
      <c r="Q72" s="409"/>
      <c r="R72" s="410"/>
      <c r="S72" s="410"/>
      <c r="T72" s="410"/>
      <c r="U72" s="410"/>
      <c r="V72" s="410"/>
      <c r="W72" s="410"/>
      <c r="X72" s="411"/>
      <c r="Y72" s="406"/>
      <c r="Z72" s="407"/>
      <c r="AA72" s="407"/>
      <c r="AB72" s="408"/>
      <c r="AC72" s="406"/>
      <c r="AD72" s="407"/>
      <c r="AE72" s="407"/>
      <c r="AF72" s="408"/>
      <c r="AG72" s="406"/>
      <c r="AH72" s="407"/>
      <c r="AI72" s="407"/>
      <c r="AJ72" s="408"/>
      <c r="AK72" s="406"/>
      <c r="AL72" s="407"/>
      <c r="AM72" s="407"/>
      <c r="AN72" s="408"/>
      <c r="AO72" s="542"/>
      <c r="AP72" s="554"/>
      <c r="AQ72" s="586"/>
      <c r="AR72" s="588"/>
      <c r="AS72" s="590"/>
      <c r="BE72"/>
    </row>
    <row r="73" spans="2:57" ht="31.5" customHeight="1" thickBot="1">
      <c r="B73" s="610"/>
      <c r="C73" s="611"/>
      <c r="D73" s="581"/>
      <c r="E73" s="582"/>
      <c r="F73" s="582"/>
      <c r="G73" s="582"/>
      <c r="H73" s="582"/>
      <c r="I73" s="582"/>
      <c r="J73" s="582"/>
      <c r="K73" s="582"/>
      <c r="L73" s="582"/>
      <c r="M73" s="582"/>
      <c r="N73" s="582"/>
      <c r="O73" s="582"/>
      <c r="P73" s="583"/>
      <c r="Q73" s="412"/>
      <c r="R73" s="413"/>
      <c r="S73" s="413"/>
      <c r="T73" s="413"/>
      <c r="U73" s="413"/>
      <c r="V73" s="413"/>
      <c r="W73" s="413"/>
      <c r="X73" s="414"/>
      <c r="Y73" s="581"/>
      <c r="Z73" s="582"/>
      <c r="AA73" s="582"/>
      <c r="AB73" s="583"/>
      <c r="AC73" s="581"/>
      <c r="AD73" s="582"/>
      <c r="AE73" s="582"/>
      <c r="AF73" s="583"/>
      <c r="AG73" s="581"/>
      <c r="AH73" s="582"/>
      <c r="AI73" s="582"/>
      <c r="AJ73" s="583"/>
      <c r="AK73" s="581"/>
      <c r="AL73" s="582"/>
      <c r="AM73" s="582"/>
      <c r="AN73" s="583"/>
      <c r="AO73" s="481"/>
      <c r="AP73" s="606"/>
      <c r="AQ73" s="607"/>
      <c r="AR73" s="608"/>
      <c r="AS73" s="609"/>
      <c r="BE73"/>
    </row>
    <row r="74" spans="2:57" ht="46.5" customHeight="1" thickBot="1">
      <c r="B74" s="612" t="s">
        <v>33</v>
      </c>
      <c r="C74" s="613"/>
      <c r="D74" s="613"/>
      <c r="E74" s="614"/>
      <c r="F74" s="615" t="s">
        <v>2</v>
      </c>
      <c r="G74" s="613"/>
      <c r="H74" s="613"/>
      <c r="I74" s="613"/>
      <c r="J74" s="613"/>
      <c r="K74" s="613"/>
      <c r="L74" s="613"/>
      <c r="M74" s="613"/>
      <c r="N74" s="613"/>
      <c r="O74" s="613"/>
      <c r="P74" s="613"/>
      <c r="Q74" s="613"/>
      <c r="R74" s="613"/>
      <c r="S74" s="613"/>
      <c r="T74" s="613"/>
      <c r="U74" s="614"/>
      <c r="V74" s="615" t="s">
        <v>3</v>
      </c>
      <c r="W74" s="613"/>
      <c r="X74" s="614"/>
      <c r="Y74" s="615" t="s">
        <v>34</v>
      </c>
      <c r="Z74" s="613"/>
      <c r="AA74" s="614"/>
      <c r="AB74" s="615" t="s">
        <v>35</v>
      </c>
      <c r="AC74" s="613"/>
      <c r="AD74" s="613"/>
      <c r="AE74" s="613"/>
      <c r="AF74" s="613"/>
      <c r="AG74" s="613"/>
      <c r="AH74" s="613"/>
      <c r="AI74" s="613"/>
      <c r="AJ74" s="613"/>
      <c r="AK74" s="613"/>
      <c r="AL74" s="613"/>
      <c r="AM74" s="613"/>
      <c r="AN74" s="613"/>
      <c r="AO74" s="613"/>
      <c r="AP74" s="613"/>
      <c r="AQ74" s="613"/>
      <c r="AR74" s="613"/>
      <c r="AS74" s="616"/>
      <c r="BE74"/>
    </row>
    <row r="75" spans="2:57" ht="46.5" customHeight="1">
      <c r="B75" s="617"/>
      <c r="C75" s="618"/>
      <c r="D75" s="618"/>
      <c r="E75" s="619"/>
      <c r="F75" s="620"/>
      <c r="G75" s="618"/>
      <c r="H75" s="618"/>
      <c r="I75" s="618"/>
      <c r="J75" s="618"/>
      <c r="K75" s="618"/>
      <c r="L75" s="618"/>
      <c r="M75" s="618"/>
      <c r="N75" s="618"/>
      <c r="O75" s="618"/>
      <c r="P75" s="618"/>
      <c r="Q75" s="618"/>
      <c r="R75" s="618"/>
      <c r="S75" s="618"/>
      <c r="T75" s="618"/>
      <c r="U75" s="619"/>
      <c r="V75" s="620"/>
      <c r="W75" s="618"/>
      <c r="X75" s="619"/>
      <c r="Y75" s="620"/>
      <c r="Z75" s="618"/>
      <c r="AA75" s="619"/>
      <c r="AB75" s="620"/>
      <c r="AC75" s="618"/>
      <c r="AD75" s="618"/>
      <c r="AE75" s="618"/>
      <c r="AF75" s="618"/>
      <c r="AG75" s="618"/>
      <c r="AH75" s="618"/>
      <c r="AI75" s="618"/>
      <c r="AJ75" s="618"/>
      <c r="AK75" s="618"/>
      <c r="AL75" s="618"/>
      <c r="AM75" s="618"/>
      <c r="AN75" s="618"/>
      <c r="AO75" s="618"/>
      <c r="AP75" s="618"/>
      <c r="AQ75" s="618"/>
      <c r="AR75" s="618"/>
      <c r="AS75" s="621"/>
      <c r="BE75"/>
    </row>
    <row r="76" spans="2:57" ht="46.5" customHeight="1">
      <c r="B76" s="622"/>
      <c r="C76" s="623"/>
      <c r="D76" s="623"/>
      <c r="E76" s="624"/>
      <c r="F76" s="625"/>
      <c r="G76" s="623"/>
      <c r="H76" s="623"/>
      <c r="I76" s="623"/>
      <c r="J76" s="623"/>
      <c r="K76" s="623"/>
      <c r="L76" s="623"/>
      <c r="M76" s="623"/>
      <c r="N76" s="623"/>
      <c r="O76" s="623"/>
      <c r="P76" s="623"/>
      <c r="Q76" s="623"/>
      <c r="R76" s="623"/>
      <c r="S76" s="623"/>
      <c r="T76" s="623"/>
      <c r="U76" s="624"/>
      <c r="V76" s="625"/>
      <c r="W76" s="623"/>
      <c r="X76" s="624"/>
      <c r="Y76" s="625"/>
      <c r="Z76" s="623"/>
      <c r="AA76" s="624"/>
      <c r="AB76" s="625"/>
      <c r="AC76" s="623"/>
      <c r="AD76" s="623"/>
      <c r="AE76" s="623"/>
      <c r="AF76" s="623"/>
      <c r="AG76" s="623"/>
      <c r="AH76" s="623"/>
      <c r="AI76" s="623"/>
      <c r="AJ76" s="623"/>
      <c r="AK76" s="623"/>
      <c r="AL76" s="623"/>
      <c r="AM76" s="623"/>
      <c r="AN76" s="623"/>
      <c r="AO76" s="623"/>
      <c r="AP76" s="623"/>
      <c r="AQ76" s="623"/>
      <c r="AR76" s="623"/>
      <c r="AS76" s="626"/>
      <c r="BE76"/>
    </row>
    <row r="77" spans="2:57" ht="46.5" customHeight="1">
      <c r="B77" s="622"/>
      <c r="C77" s="623"/>
      <c r="D77" s="623"/>
      <c r="E77" s="624"/>
      <c r="F77" s="625"/>
      <c r="G77" s="623"/>
      <c r="H77" s="623"/>
      <c r="I77" s="623"/>
      <c r="J77" s="623"/>
      <c r="K77" s="623"/>
      <c r="L77" s="623"/>
      <c r="M77" s="623"/>
      <c r="N77" s="623"/>
      <c r="O77" s="623"/>
      <c r="P77" s="623"/>
      <c r="Q77" s="623"/>
      <c r="R77" s="623"/>
      <c r="S77" s="623"/>
      <c r="T77" s="623"/>
      <c r="U77" s="624"/>
      <c r="V77" s="625"/>
      <c r="W77" s="623"/>
      <c r="X77" s="624"/>
      <c r="Y77" s="625"/>
      <c r="Z77" s="623"/>
      <c r="AA77" s="624"/>
      <c r="AB77" s="625"/>
      <c r="AC77" s="623"/>
      <c r="AD77" s="623"/>
      <c r="AE77" s="623"/>
      <c r="AF77" s="623"/>
      <c r="AG77" s="623"/>
      <c r="AH77" s="623"/>
      <c r="AI77" s="623"/>
      <c r="AJ77" s="623"/>
      <c r="AK77" s="623"/>
      <c r="AL77" s="623"/>
      <c r="AM77" s="623"/>
      <c r="AN77" s="623"/>
      <c r="AO77" s="623"/>
      <c r="AP77" s="623"/>
      <c r="AQ77" s="623"/>
      <c r="AR77" s="623"/>
      <c r="AS77" s="626"/>
      <c r="BE77"/>
    </row>
    <row r="78" spans="2:57" ht="46.5" customHeight="1">
      <c r="B78" s="622"/>
      <c r="C78" s="623"/>
      <c r="D78" s="623"/>
      <c r="E78" s="624"/>
      <c r="F78" s="625"/>
      <c r="G78" s="623"/>
      <c r="H78" s="623"/>
      <c r="I78" s="623"/>
      <c r="J78" s="623"/>
      <c r="K78" s="623"/>
      <c r="L78" s="623"/>
      <c r="M78" s="623"/>
      <c r="N78" s="623"/>
      <c r="O78" s="623"/>
      <c r="P78" s="623"/>
      <c r="Q78" s="623"/>
      <c r="R78" s="623"/>
      <c r="S78" s="623"/>
      <c r="T78" s="623"/>
      <c r="U78" s="624"/>
      <c r="V78" s="625"/>
      <c r="W78" s="623"/>
      <c r="X78" s="624"/>
      <c r="Y78" s="625"/>
      <c r="Z78" s="623"/>
      <c r="AA78" s="624"/>
      <c r="AB78" s="625"/>
      <c r="AC78" s="623"/>
      <c r="AD78" s="623"/>
      <c r="AE78" s="623"/>
      <c r="AF78" s="623"/>
      <c r="AG78" s="623"/>
      <c r="AH78" s="623"/>
      <c r="AI78" s="623"/>
      <c r="AJ78" s="623"/>
      <c r="AK78" s="623"/>
      <c r="AL78" s="623"/>
      <c r="AM78" s="623"/>
      <c r="AN78" s="623"/>
      <c r="AO78" s="623"/>
      <c r="AP78" s="623"/>
      <c r="AQ78" s="623"/>
      <c r="AR78" s="623"/>
      <c r="AS78" s="626"/>
      <c r="BE78"/>
    </row>
    <row r="79" spans="2:57" ht="46.5" customHeight="1">
      <c r="B79" s="622"/>
      <c r="C79" s="623"/>
      <c r="D79" s="623"/>
      <c r="E79" s="624"/>
      <c r="F79" s="625"/>
      <c r="G79" s="623"/>
      <c r="H79" s="623"/>
      <c r="I79" s="623"/>
      <c r="J79" s="623"/>
      <c r="K79" s="623"/>
      <c r="L79" s="623"/>
      <c r="M79" s="623"/>
      <c r="N79" s="623"/>
      <c r="O79" s="623"/>
      <c r="P79" s="623"/>
      <c r="Q79" s="623"/>
      <c r="R79" s="623"/>
      <c r="S79" s="623"/>
      <c r="T79" s="623"/>
      <c r="U79" s="624"/>
      <c r="V79" s="625"/>
      <c r="W79" s="623"/>
      <c r="X79" s="624"/>
      <c r="Y79" s="625"/>
      <c r="Z79" s="623"/>
      <c r="AA79" s="624"/>
      <c r="AB79" s="625"/>
      <c r="AC79" s="623"/>
      <c r="AD79" s="623"/>
      <c r="AE79" s="623"/>
      <c r="AF79" s="623"/>
      <c r="AG79" s="623"/>
      <c r="AH79" s="623"/>
      <c r="AI79" s="623"/>
      <c r="AJ79" s="623"/>
      <c r="AK79" s="623"/>
      <c r="AL79" s="623"/>
      <c r="AM79" s="623"/>
      <c r="AN79" s="623"/>
      <c r="AO79" s="623"/>
      <c r="AP79" s="623"/>
      <c r="AQ79" s="623"/>
      <c r="AR79" s="623"/>
      <c r="AS79" s="626"/>
      <c r="BE79"/>
    </row>
    <row r="80" spans="2:57" ht="46.5" customHeight="1" thickBot="1">
      <c r="B80" s="622"/>
      <c r="C80" s="623"/>
      <c r="D80" s="623"/>
      <c r="E80" s="624"/>
      <c r="F80" s="625"/>
      <c r="G80" s="623"/>
      <c r="H80" s="623"/>
      <c r="I80" s="623"/>
      <c r="J80" s="623"/>
      <c r="K80" s="623"/>
      <c r="L80" s="623"/>
      <c r="M80" s="623"/>
      <c r="N80" s="623"/>
      <c r="O80" s="623"/>
      <c r="P80" s="623"/>
      <c r="Q80" s="623"/>
      <c r="R80" s="623"/>
      <c r="S80" s="623"/>
      <c r="T80" s="623"/>
      <c r="U80" s="624"/>
      <c r="V80" s="625"/>
      <c r="W80" s="623"/>
      <c r="X80" s="624"/>
      <c r="Y80" s="625"/>
      <c r="Z80" s="623"/>
      <c r="AA80" s="624"/>
      <c r="AB80" s="625"/>
      <c r="AC80" s="623"/>
      <c r="AD80" s="623"/>
      <c r="AE80" s="623"/>
      <c r="AF80" s="623"/>
      <c r="AG80" s="623"/>
      <c r="AH80" s="623"/>
      <c r="AI80" s="623"/>
      <c r="AJ80" s="623"/>
      <c r="AK80" s="623"/>
      <c r="AL80" s="623"/>
      <c r="AM80" s="623"/>
      <c r="AN80" s="623"/>
      <c r="AO80" s="623"/>
      <c r="AP80" s="623"/>
      <c r="AQ80" s="623"/>
      <c r="AR80" s="623"/>
      <c r="AS80" s="626"/>
      <c r="BE80"/>
    </row>
    <row r="81" spans="2:57" ht="46.5" customHeight="1">
      <c r="B81" s="612" t="s">
        <v>36</v>
      </c>
      <c r="C81" s="613"/>
      <c r="D81" s="613"/>
      <c r="E81" s="613"/>
      <c r="F81" s="613"/>
      <c r="G81" s="613"/>
      <c r="H81" s="613"/>
      <c r="I81" s="613"/>
      <c r="J81" s="613"/>
      <c r="K81" s="613"/>
      <c r="L81" s="613"/>
      <c r="M81" s="613"/>
      <c r="N81" s="613"/>
      <c r="O81" s="613"/>
      <c r="P81" s="613"/>
      <c r="Q81" s="613"/>
      <c r="R81" s="613"/>
      <c r="S81" s="613"/>
      <c r="T81" s="613"/>
      <c r="U81" s="613"/>
      <c r="V81" s="613"/>
      <c r="W81" s="613"/>
      <c r="X81" s="613"/>
      <c r="Y81" s="613"/>
      <c r="Z81" s="613"/>
      <c r="AA81" s="613"/>
      <c r="AB81" s="613"/>
      <c r="AC81" s="613"/>
      <c r="AD81" s="613"/>
      <c r="AE81" s="613"/>
      <c r="AF81" s="613"/>
      <c r="AG81" s="613"/>
      <c r="AH81" s="613"/>
      <c r="AI81" s="613"/>
      <c r="AJ81" s="613"/>
      <c r="AK81" s="613"/>
      <c r="AL81" s="613"/>
      <c r="AM81" s="613"/>
      <c r="AN81" s="613"/>
      <c r="AO81" s="613"/>
      <c r="AP81" s="613"/>
      <c r="AQ81" s="613"/>
      <c r="AR81" s="613"/>
      <c r="AS81" s="616"/>
      <c r="BE81"/>
    </row>
    <row r="82" spans="2:57" ht="192.75" customHeight="1" thickBot="1">
      <c r="B82" s="627"/>
      <c r="C82" s="628"/>
      <c r="D82" s="628"/>
      <c r="E82" s="628"/>
      <c r="F82" s="628"/>
      <c r="G82" s="628"/>
      <c r="H82" s="628"/>
      <c r="I82" s="628"/>
      <c r="J82" s="628"/>
      <c r="K82" s="628"/>
      <c r="L82" s="628"/>
      <c r="M82" s="628"/>
      <c r="N82" s="628"/>
      <c r="O82" s="628"/>
      <c r="P82" s="628"/>
      <c r="Q82" s="628"/>
      <c r="R82" s="628"/>
      <c r="S82" s="628"/>
      <c r="T82" s="628"/>
      <c r="U82" s="628"/>
      <c r="V82" s="628"/>
      <c r="W82" s="628"/>
      <c r="X82" s="628"/>
      <c r="Y82" s="628"/>
      <c r="Z82" s="628"/>
      <c r="AA82" s="628"/>
      <c r="AB82" s="628"/>
      <c r="AC82" s="628"/>
      <c r="AD82" s="628"/>
      <c r="AE82" s="628"/>
      <c r="AF82" s="628"/>
      <c r="AG82" s="628"/>
      <c r="AH82" s="628"/>
      <c r="AI82" s="628"/>
      <c r="AJ82" s="628"/>
      <c r="AK82" s="628"/>
      <c r="AL82" s="628"/>
      <c r="AM82" s="628"/>
      <c r="AN82" s="628"/>
      <c r="AO82" s="628"/>
      <c r="AP82" s="628"/>
      <c r="AQ82" s="628"/>
      <c r="AR82" s="628"/>
      <c r="AS82" s="629"/>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406" t="s">
        <v>43</v>
      </c>
      <c r="D84" s="407"/>
      <c r="E84" s="407"/>
      <c r="F84" s="407"/>
      <c r="G84" s="407"/>
      <c r="H84" s="407"/>
      <c r="I84" s="407"/>
      <c r="J84" s="407"/>
      <c r="K84" s="407"/>
      <c r="L84" s="407"/>
      <c r="M84" s="407"/>
      <c r="N84" s="407"/>
      <c r="O84" s="407"/>
      <c r="P84" s="407"/>
      <c r="Q84" s="407"/>
      <c r="R84" s="407"/>
      <c r="S84" s="407"/>
      <c r="T84" s="407"/>
      <c r="U84" s="407"/>
      <c r="V84" s="407"/>
      <c r="W84" s="408"/>
      <c r="X84" s="406" t="s">
        <v>44</v>
      </c>
      <c r="Y84" s="407"/>
      <c r="Z84" s="407"/>
      <c r="AA84" s="407"/>
      <c r="AB84" s="407"/>
      <c r="AC84" s="407"/>
      <c r="AD84" s="407"/>
      <c r="AE84" s="407"/>
      <c r="AF84" s="407"/>
      <c r="AG84" s="407"/>
      <c r="AH84" s="407"/>
      <c r="AI84" s="407"/>
      <c r="AJ84" s="407"/>
      <c r="AK84" s="407"/>
      <c r="AL84" s="407"/>
      <c r="AM84" s="407"/>
      <c r="AN84" s="407"/>
      <c r="AO84" s="407"/>
      <c r="AP84" s="407"/>
      <c r="AQ84" s="407"/>
      <c r="AR84" s="408"/>
      <c r="AS84" s="8"/>
      <c r="BE84"/>
    </row>
    <row r="85" spans="2:57" ht="46.5" customHeight="1">
      <c r="B85" s="10"/>
      <c r="C85" s="473" t="s">
        <v>40</v>
      </c>
      <c r="D85" s="438"/>
      <c r="E85" s="438"/>
      <c r="F85" s="438"/>
      <c r="G85" s="438"/>
      <c r="H85" s="438"/>
      <c r="I85" s="449"/>
      <c r="J85" s="473" t="s">
        <v>41</v>
      </c>
      <c r="K85" s="438"/>
      <c r="L85" s="438"/>
      <c r="M85" s="438"/>
      <c r="N85" s="438"/>
      <c r="O85" s="438"/>
      <c r="P85" s="449"/>
      <c r="Q85" s="473" t="s">
        <v>42</v>
      </c>
      <c r="R85" s="438"/>
      <c r="S85" s="438"/>
      <c r="T85" s="438"/>
      <c r="U85" s="438"/>
      <c r="V85" s="438"/>
      <c r="W85" s="449"/>
      <c r="X85" s="473" t="s">
        <v>40</v>
      </c>
      <c r="Y85" s="438"/>
      <c r="Z85" s="438"/>
      <c r="AA85" s="438"/>
      <c r="AB85" s="438"/>
      <c r="AC85" s="438"/>
      <c r="AD85" s="449"/>
      <c r="AE85" s="473" t="s">
        <v>41</v>
      </c>
      <c r="AF85" s="438"/>
      <c r="AG85" s="438"/>
      <c r="AH85" s="438"/>
      <c r="AI85" s="438"/>
      <c r="AJ85" s="438"/>
      <c r="AK85" s="449"/>
      <c r="AL85" s="473" t="s">
        <v>42</v>
      </c>
      <c r="AM85" s="438"/>
      <c r="AN85" s="438"/>
      <c r="AO85" s="438"/>
      <c r="AP85" s="438"/>
      <c r="AQ85" s="438"/>
      <c r="AR85" s="449"/>
      <c r="AS85" s="11"/>
      <c r="BE85"/>
    </row>
    <row r="86" spans="2:57" ht="46.5" customHeight="1">
      <c r="B86" s="10"/>
      <c r="C86" s="517"/>
      <c r="D86" s="518"/>
      <c r="E86" s="518"/>
      <c r="F86" s="518"/>
      <c r="G86" s="518"/>
      <c r="H86" s="518"/>
      <c r="I86" s="519"/>
      <c r="J86" s="517"/>
      <c r="K86" s="518"/>
      <c r="L86" s="518"/>
      <c r="M86" s="518"/>
      <c r="N86" s="518"/>
      <c r="O86" s="518"/>
      <c r="P86" s="519"/>
      <c r="Q86" s="520"/>
      <c r="R86" s="521"/>
      <c r="S86" s="521"/>
      <c r="T86" s="521"/>
      <c r="U86" s="521"/>
      <c r="V86" s="521"/>
      <c r="W86" s="522"/>
      <c r="X86" s="517"/>
      <c r="Y86" s="518"/>
      <c r="Z86" s="518"/>
      <c r="AA86" s="518"/>
      <c r="AB86" s="518"/>
      <c r="AC86" s="518"/>
      <c r="AD86" s="519"/>
      <c r="AE86" s="517"/>
      <c r="AF86" s="518"/>
      <c r="AG86" s="518"/>
      <c r="AH86" s="518"/>
      <c r="AI86" s="518"/>
      <c r="AJ86" s="518"/>
      <c r="AK86" s="519"/>
      <c r="AL86" s="520"/>
      <c r="AM86" s="521"/>
      <c r="AN86" s="521"/>
      <c r="AO86" s="521"/>
      <c r="AP86" s="521"/>
      <c r="AQ86" s="521"/>
      <c r="AR86" s="522"/>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heet="1" objects="1" scenarios="1" selectLockedCells="1" autoFilter="0"/>
  <mergeCells count="450">
    <mergeCell ref="J4:Z5"/>
    <mergeCell ref="AA4:AE4"/>
    <mergeCell ref="AF4:AI4"/>
    <mergeCell ref="AJ4:AS7"/>
    <mergeCell ref="AA5:AE5"/>
    <mergeCell ref="AF5:AI5"/>
    <mergeCell ref="J6:L7"/>
    <mergeCell ref="M6:P9"/>
    <mergeCell ref="Q6:AE9"/>
    <mergeCell ref="AF6:AI6"/>
    <mergeCell ref="AN8:AS11"/>
    <mergeCell ref="AF9:AI9"/>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AK18:AN19"/>
    <mergeCell ref="AO18:AP19"/>
    <mergeCell ref="AQ18:AQ19"/>
    <mergeCell ref="AR18:AR19"/>
    <mergeCell ref="AS18:AS19"/>
    <mergeCell ref="Y19:AB19"/>
    <mergeCell ref="B18:C19"/>
    <mergeCell ref="D18:P19"/>
    <mergeCell ref="Q18:X19"/>
    <mergeCell ref="Y18:AB18"/>
    <mergeCell ref="AC18:AF19"/>
    <mergeCell ref="AG18:AJ19"/>
    <mergeCell ref="AK20:AN21"/>
    <mergeCell ref="AO20:AP21"/>
    <mergeCell ref="AQ20:AQ21"/>
    <mergeCell ref="AR20:AR21"/>
    <mergeCell ref="AS20:AS21"/>
    <mergeCell ref="Y21:AB21"/>
    <mergeCell ref="B20:C21"/>
    <mergeCell ref="D20:P21"/>
    <mergeCell ref="Q20:X21"/>
    <mergeCell ref="Y20:AB20"/>
    <mergeCell ref="AC20:AF21"/>
    <mergeCell ref="AG20:AJ21"/>
    <mergeCell ref="AK22:AN23"/>
    <mergeCell ref="AO22:AP23"/>
    <mergeCell ref="AQ22:AQ23"/>
    <mergeCell ref="AR22:AR23"/>
    <mergeCell ref="AS22:AS23"/>
    <mergeCell ref="Y23:AB23"/>
    <mergeCell ref="B22:C23"/>
    <mergeCell ref="D22:P23"/>
    <mergeCell ref="Q22:X23"/>
    <mergeCell ref="Y22:AB22"/>
    <mergeCell ref="AC22:AF23"/>
    <mergeCell ref="AG22:AJ23"/>
    <mergeCell ref="AK24:AN25"/>
    <mergeCell ref="AO24:AP25"/>
    <mergeCell ref="AQ24:AQ25"/>
    <mergeCell ref="AR24:AR25"/>
    <mergeCell ref="AS24:AS25"/>
    <mergeCell ref="Y25:AB25"/>
    <mergeCell ref="B24:C25"/>
    <mergeCell ref="D24:P25"/>
    <mergeCell ref="Q24:X25"/>
    <mergeCell ref="Y24:AB24"/>
    <mergeCell ref="AC24:AF25"/>
    <mergeCell ref="AG24:AJ25"/>
    <mergeCell ref="AK26:AN27"/>
    <mergeCell ref="AO26:AP27"/>
    <mergeCell ref="AQ26:AQ27"/>
    <mergeCell ref="AR26:AR27"/>
    <mergeCell ref="AS26:AS27"/>
    <mergeCell ref="Y27:AB27"/>
    <mergeCell ref="B26:C27"/>
    <mergeCell ref="D26:P27"/>
    <mergeCell ref="Q26:X27"/>
    <mergeCell ref="Y26:AB26"/>
    <mergeCell ref="AC26:AF27"/>
    <mergeCell ref="AG26:AJ27"/>
    <mergeCell ref="AK28:AN29"/>
    <mergeCell ref="AO28:AP29"/>
    <mergeCell ref="AQ28:AQ29"/>
    <mergeCell ref="AR28:AR29"/>
    <mergeCell ref="AS28:AS29"/>
    <mergeCell ref="Y29:AB29"/>
    <mergeCell ref="B28:C29"/>
    <mergeCell ref="D28:P29"/>
    <mergeCell ref="Q28:X29"/>
    <mergeCell ref="Y28:AB28"/>
    <mergeCell ref="AC28:AF29"/>
    <mergeCell ref="AG28:AJ29"/>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s>
  <conditionalFormatting sqref="AF11">
    <cfRule type="expression" dxfId="1185" priority="3">
      <formula>$V11="y"</formula>
    </cfRule>
    <cfRule type="expression" dxfId="1184" priority="4">
      <formula>$T11="y"</formula>
    </cfRule>
  </conditionalFormatting>
  <conditionalFormatting sqref="AF7">
    <cfRule type="expression" dxfId="1183" priority="7">
      <formula>$V7="y"</formula>
    </cfRule>
    <cfRule type="expression" dxfId="1182" priority="8">
      <formula>$T7="y"</formula>
    </cfRule>
  </conditionalFormatting>
  <conditionalFormatting sqref="AF9">
    <cfRule type="expression" dxfId="1181" priority="5">
      <formula>$V9="y"</formula>
    </cfRule>
    <cfRule type="expression" dxfId="1180" priority="6">
      <formula>$T9="y"</formula>
    </cfRule>
  </conditionalFormatting>
  <conditionalFormatting sqref="Y14:AB73">
    <cfRule type="expression" dxfId="1179" priority="2">
      <formula>OR(ISNUMBER(SEARCH("Hold Point",Y14)),ISNUMBER(SEARCH("Witness Point",Y14)))</formula>
    </cfRule>
  </conditionalFormatting>
  <conditionalFormatting sqref="AK14:AN73">
    <cfRule type="expression" dxfId="1178" priority="1">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62">
    <pageSetUpPr fitToPage="1"/>
  </sheetPr>
  <dimension ref="A1:BR100"/>
  <sheetViews>
    <sheetView topLeftCell="A3" zoomScale="70" zoomScaleNormal="70" workbookViewId="0">
      <selection activeCell="AF4" sqref="AF4:AI4"/>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Plant Mixed Heavily Bound (Cemented) Pavements</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Plant Mixed Heavily Bound (Cemented) Pavements</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441" t="s">
        <v>28</v>
      </c>
      <c r="AK4" s="442"/>
      <c r="AL4" s="442"/>
      <c r="AM4" s="442"/>
      <c r="AN4" s="442"/>
      <c r="AO4" s="442"/>
      <c r="AP4" s="442"/>
      <c r="AQ4" s="442"/>
      <c r="AR4" s="442"/>
      <c r="AS4" s="564"/>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e">
        <f>'Lot Register'!#REF!</f>
        <v>#REF!</v>
      </c>
      <c r="AG5" s="460"/>
      <c r="AH5" s="460"/>
      <c r="AI5" s="461"/>
      <c r="AJ5" s="533"/>
      <c r="AK5" s="534"/>
      <c r="AL5" s="534"/>
      <c r="AM5" s="534"/>
      <c r="AN5" s="534"/>
      <c r="AO5" s="534"/>
      <c r="AP5" s="534"/>
      <c r="AQ5" s="534"/>
      <c r="AR5" s="534"/>
      <c r="AS5" s="565"/>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533"/>
      <c r="AK6" s="534"/>
      <c r="AL6" s="534"/>
      <c r="AM6" s="534"/>
      <c r="AN6" s="534"/>
      <c r="AO6" s="534"/>
      <c r="AP6" s="534"/>
      <c r="AQ6" s="534"/>
      <c r="AR6" s="534"/>
      <c r="AS6" s="565"/>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Register'!$I$2), "", 'Lot Register'!$I$2)</f>
        <v>0</v>
      </c>
      <c r="AG7" s="469"/>
      <c r="AH7" s="469"/>
      <c r="AI7" s="470"/>
      <c r="AJ7" s="533"/>
      <c r="AK7" s="534"/>
      <c r="AL7" s="534"/>
      <c r="AM7" s="534"/>
      <c r="AN7" s="534"/>
      <c r="AO7" s="534"/>
      <c r="AP7" s="534"/>
      <c r="AQ7" s="534"/>
      <c r="AR7" s="534"/>
      <c r="AS7" s="565"/>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v>8.01</v>
      </c>
      <c r="AK8" s="574"/>
      <c r="AL8" s="574"/>
      <c r="AM8" s="574"/>
      <c r="AN8" s="709" t="s">
        <v>1337</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Register'!$J$2), "", 'Lot Register'!$J$2)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t="e">
        <f>IF(ISBLANK('Lot Register'!#REF!), "", 'Lot Register'!#REF!)</f>
        <v>#REF!</v>
      </c>
      <c r="AE10" s="449"/>
      <c r="AF10" s="451" t="s">
        <v>30</v>
      </c>
      <c r="AG10" s="451"/>
      <c r="AH10" s="451"/>
      <c r="AI10" s="452"/>
      <c r="AJ10" s="573"/>
      <c r="AK10" s="574"/>
      <c r="AL10" s="574"/>
      <c r="AM10" s="574"/>
      <c r="AN10" s="566"/>
      <c r="AO10" s="566"/>
      <c r="AP10" s="566"/>
      <c r="AQ10" s="566"/>
      <c r="AR10" s="566"/>
      <c r="AS10" s="567"/>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Register'!$K$2), "", 'Lot Register'!$K$2)</f>
        <v>45343</v>
      </c>
      <c r="AG11" s="496"/>
      <c r="AH11" s="496"/>
      <c r="AI11" s="497"/>
      <c r="AJ11" s="575"/>
      <c r="AK11" s="576"/>
      <c r="AL11" s="576"/>
      <c r="AM11" s="576"/>
      <c r="AN11" s="381"/>
      <c r="AO11" s="381"/>
      <c r="AP11" s="381"/>
      <c r="AQ11" s="381"/>
      <c r="AR11" s="381"/>
      <c r="AS11" s="568"/>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t="s">
        <v>39</v>
      </c>
      <c r="AH13" s="439"/>
      <c r="AI13" s="439"/>
      <c r="AJ13" s="439"/>
      <c r="AK13" s="439" t="s">
        <v>27</v>
      </c>
      <c r="AL13" s="439"/>
      <c r="AM13" s="439"/>
      <c r="AN13" s="439"/>
      <c r="AO13" s="571"/>
      <c r="AP13" s="571"/>
      <c r="AQ13" s="571"/>
      <c r="AR13" s="571"/>
      <c r="AS13" s="572"/>
      <c r="BE13"/>
    </row>
    <row r="14" spans="1:70">
      <c r="B14" s="553">
        <v>1</v>
      </c>
      <c r="C14" s="549"/>
      <c r="D14" s="507" t="s">
        <v>1318</v>
      </c>
      <c r="E14" s="508"/>
      <c r="F14" s="508"/>
      <c r="G14" s="508"/>
      <c r="H14" s="508"/>
      <c r="I14" s="508"/>
      <c r="J14" s="508"/>
      <c r="K14" s="508"/>
      <c r="L14" s="508"/>
      <c r="M14" s="508"/>
      <c r="N14" s="508"/>
      <c r="O14" s="508"/>
      <c r="P14" s="509"/>
      <c r="Q14" s="507" t="s">
        <v>1268</v>
      </c>
      <c r="R14" s="508"/>
      <c r="S14" s="508"/>
      <c r="T14" s="508"/>
      <c r="U14" s="508"/>
      <c r="V14" s="508"/>
      <c r="W14" s="508"/>
      <c r="X14" s="509"/>
      <c r="Y14" s="507" t="s">
        <v>82</v>
      </c>
      <c r="Z14" s="508"/>
      <c r="AA14" s="508"/>
      <c r="AB14" s="509"/>
      <c r="AC14" s="507"/>
      <c r="AD14" s="508"/>
      <c r="AE14" s="508"/>
      <c r="AF14" s="509"/>
      <c r="AG14" s="507"/>
      <c r="AH14" s="508"/>
      <c r="AI14" s="508"/>
      <c r="AJ14" s="509"/>
      <c r="AK14" s="507"/>
      <c r="AL14" s="508"/>
      <c r="AM14" s="508"/>
      <c r="AN14" s="509"/>
      <c r="AO14" s="475"/>
      <c r="AP14" s="593"/>
      <c r="AQ14" s="594"/>
      <c r="AR14" s="595"/>
      <c r="AS14" s="596"/>
      <c r="BE14"/>
    </row>
    <row r="15" spans="1:70" ht="61.5" customHeight="1">
      <c r="B15" s="592"/>
      <c r="C15" s="532"/>
      <c r="D15" s="412"/>
      <c r="E15" s="413"/>
      <c r="F15" s="413"/>
      <c r="G15" s="413"/>
      <c r="H15" s="413"/>
      <c r="I15" s="413"/>
      <c r="J15" s="413"/>
      <c r="K15" s="413"/>
      <c r="L15" s="413"/>
      <c r="M15" s="413"/>
      <c r="N15" s="413"/>
      <c r="O15" s="413"/>
      <c r="P15" s="414"/>
      <c r="Q15" s="412"/>
      <c r="R15" s="413"/>
      <c r="S15" s="413"/>
      <c r="T15" s="413"/>
      <c r="U15" s="413"/>
      <c r="V15" s="413"/>
      <c r="W15" s="413"/>
      <c r="X15" s="414"/>
      <c r="Y15" s="412" t="s">
        <v>1319</v>
      </c>
      <c r="Z15" s="413"/>
      <c r="AA15" s="413"/>
      <c r="AB15" s="414"/>
      <c r="AC15" s="412"/>
      <c r="AD15" s="413"/>
      <c r="AE15" s="413"/>
      <c r="AF15" s="414"/>
      <c r="AG15" s="412"/>
      <c r="AH15" s="413"/>
      <c r="AI15" s="413"/>
      <c r="AJ15" s="414"/>
      <c r="AK15" s="412"/>
      <c r="AL15" s="413"/>
      <c r="AM15" s="413"/>
      <c r="AN15" s="414"/>
      <c r="AO15" s="545"/>
      <c r="AP15" s="556"/>
      <c r="AQ15" s="587"/>
      <c r="AR15" s="589"/>
      <c r="AS15" s="591"/>
      <c r="BE15"/>
    </row>
    <row r="16" spans="1:70">
      <c r="B16" s="592">
        <v>2</v>
      </c>
      <c r="C16" s="532"/>
      <c r="D16" s="406" t="s">
        <v>1320</v>
      </c>
      <c r="E16" s="407"/>
      <c r="F16" s="407"/>
      <c r="G16" s="407"/>
      <c r="H16" s="407"/>
      <c r="I16" s="407"/>
      <c r="J16" s="407"/>
      <c r="K16" s="407"/>
      <c r="L16" s="407"/>
      <c r="M16" s="407"/>
      <c r="N16" s="407"/>
      <c r="O16" s="407"/>
      <c r="P16" s="408"/>
      <c r="Q16" s="409" t="s">
        <v>1338</v>
      </c>
      <c r="R16" s="410"/>
      <c r="S16" s="410"/>
      <c r="T16" s="410"/>
      <c r="U16" s="410"/>
      <c r="V16" s="410"/>
      <c r="W16" s="410"/>
      <c r="X16" s="411"/>
      <c r="Y16" s="406" t="s">
        <v>81</v>
      </c>
      <c r="Z16" s="407"/>
      <c r="AA16" s="407"/>
      <c r="AB16" s="408"/>
      <c r="AC16" s="406"/>
      <c r="AD16" s="407"/>
      <c r="AE16" s="407"/>
      <c r="AF16" s="408"/>
      <c r="AG16" s="406"/>
      <c r="AH16" s="407"/>
      <c r="AI16" s="407"/>
      <c r="AJ16" s="408"/>
      <c r="AK16" s="406"/>
      <c r="AL16" s="407"/>
      <c r="AM16" s="407"/>
      <c r="AN16" s="408"/>
      <c r="AO16" s="542"/>
      <c r="AP16" s="554"/>
      <c r="AQ16" s="586"/>
      <c r="AR16" s="588"/>
      <c r="AS16" s="590"/>
      <c r="BE16"/>
    </row>
    <row r="17" spans="2:57" ht="46.5" customHeight="1">
      <c r="B17" s="592"/>
      <c r="C17" s="532"/>
      <c r="D17" s="412"/>
      <c r="E17" s="413"/>
      <c r="F17" s="413"/>
      <c r="G17" s="413"/>
      <c r="H17" s="413"/>
      <c r="I17" s="413"/>
      <c r="J17" s="413"/>
      <c r="K17" s="413"/>
      <c r="L17" s="413"/>
      <c r="M17" s="413"/>
      <c r="N17" s="413"/>
      <c r="O17" s="413"/>
      <c r="P17" s="414"/>
      <c r="Q17" s="412"/>
      <c r="R17" s="413"/>
      <c r="S17" s="413"/>
      <c r="T17" s="413"/>
      <c r="U17" s="413"/>
      <c r="V17" s="413"/>
      <c r="W17" s="413"/>
      <c r="X17" s="414"/>
      <c r="Y17" s="412" t="s">
        <v>1321</v>
      </c>
      <c r="Z17" s="413"/>
      <c r="AA17" s="413"/>
      <c r="AB17" s="414"/>
      <c r="AC17" s="412"/>
      <c r="AD17" s="413"/>
      <c r="AE17" s="413"/>
      <c r="AF17" s="414"/>
      <c r="AG17" s="412"/>
      <c r="AH17" s="413"/>
      <c r="AI17" s="413"/>
      <c r="AJ17" s="414"/>
      <c r="AK17" s="412"/>
      <c r="AL17" s="413"/>
      <c r="AM17" s="413"/>
      <c r="AN17" s="414"/>
      <c r="AO17" s="545"/>
      <c r="AP17" s="556"/>
      <c r="AQ17" s="587"/>
      <c r="AR17" s="589"/>
      <c r="AS17" s="591"/>
      <c r="BE17"/>
    </row>
    <row r="18" spans="2:57">
      <c r="B18" s="592">
        <v>3</v>
      </c>
      <c r="C18" s="532"/>
      <c r="D18" s="406" t="s">
        <v>1322</v>
      </c>
      <c r="E18" s="407"/>
      <c r="F18" s="407"/>
      <c r="G18" s="407"/>
      <c r="H18" s="407"/>
      <c r="I18" s="407"/>
      <c r="J18" s="407"/>
      <c r="K18" s="407"/>
      <c r="L18" s="407"/>
      <c r="M18" s="407"/>
      <c r="N18" s="407"/>
      <c r="O18" s="407"/>
      <c r="P18" s="408"/>
      <c r="Q18" s="409" t="s">
        <v>1268</v>
      </c>
      <c r="R18" s="410"/>
      <c r="S18" s="410"/>
      <c r="T18" s="410"/>
      <c r="U18" s="410"/>
      <c r="V18" s="410"/>
      <c r="W18" s="410"/>
      <c r="X18" s="411"/>
      <c r="Y18" s="406" t="s">
        <v>83</v>
      </c>
      <c r="Z18" s="407"/>
      <c r="AA18" s="407"/>
      <c r="AB18" s="408"/>
      <c r="AC18" s="406"/>
      <c r="AD18" s="407"/>
      <c r="AE18" s="407"/>
      <c r="AF18" s="408"/>
      <c r="AG18" s="406"/>
      <c r="AH18" s="407"/>
      <c r="AI18" s="407"/>
      <c r="AJ18" s="408"/>
      <c r="AK18" s="406"/>
      <c r="AL18" s="407"/>
      <c r="AM18" s="407"/>
      <c r="AN18" s="408"/>
      <c r="AO18" s="542"/>
      <c r="AP18" s="554"/>
      <c r="AQ18" s="586"/>
      <c r="AR18" s="588"/>
      <c r="AS18" s="590"/>
      <c r="BE18"/>
    </row>
    <row r="19" spans="2:57" ht="62.25" customHeight="1">
      <c r="B19" s="592"/>
      <c r="C19" s="532"/>
      <c r="D19" s="412"/>
      <c r="E19" s="413"/>
      <c r="F19" s="413"/>
      <c r="G19" s="413"/>
      <c r="H19" s="413"/>
      <c r="I19" s="413"/>
      <c r="J19" s="413"/>
      <c r="K19" s="413"/>
      <c r="L19" s="413"/>
      <c r="M19" s="413"/>
      <c r="N19" s="413"/>
      <c r="O19" s="413"/>
      <c r="P19" s="414"/>
      <c r="Q19" s="412"/>
      <c r="R19" s="413"/>
      <c r="S19" s="413"/>
      <c r="T19" s="413"/>
      <c r="U19" s="413"/>
      <c r="V19" s="413"/>
      <c r="W19" s="413"/>
      <c r="X19" s="414"/>
      <c r="Y19" s="412" t="s">
        <v>1323</v>
      </c>
      <c r="Z19" s="413"/>
      <c r="AA19" s="413"/>
      <c r="AB19" s="414"/>
      <c r="AC19" s="412"/>
      <c r="AD19" s="413"/>
      <c r="AE19" s="413"/>
      <c r="AF19" s="414"/>
      <c r="AG19" s="412"/>
      <c r="AH19" s="413"/>
      <c r="AI19" s="413"/>
      <c r="AJ19" s="414"/>
      <c r="AK19" s="412"/>
      <c r="AL19" s="413"/>
      <c r="AM19" s="413"/>
      <c r="AN19" s="414"/>
      <c r="AO19" s="545"/>
      <c r="AP19" s="556"/>
      <c r="AQ19" s="587"/>
      <c r="AR19" s="589"/>
      <c r="AS19" s="591"/>
      <c r="BE19"/>
    </row>
    <row r="20" spans="2:57">
      <c r="B20" s="592">
        <v>4</v>
      </c>
      <c r="C20" s="532"/>
      <c r="D20" s="406" t="s">
        <v>1324</v>
      </c>
      <c r="E20" s="407"/>
      <c r="F20" s="407"/>
      <c r="G20" s="407"/>
      <c r="H20" s="407"/>
      <c r="I20" s="407"/>
      <c r="J20" s="407"/>
      <c r="K20" s="407"/>
      <c r="L20" s="407"/>
      <c r="M20" s="407"/>
      <c r="N20" s="407"/>
      <c r="O20" s="407"/>
      <c r="P20" s="408"/>
      <c r="Q20" s="409" t="s">
        <v>1339</v>
      </c>
      <c r="R20" s="410"/>
      <c r="S20" s="410"/>
      <c r="T20" s="410"/>
      <c r="U20" s="410"/>
      <c r="V20" s="410"/>
      <c r="W20" s="410"/>
      <c r="X20" s="411"/>
      <c r="Y20" s="406" t="s">
        <v>81</v>
      </c>
      <c r="Z20" s="407"/>
      <c r="AA20" s="407"/>
      <c r="AB20" s="408"/>
      <c r="AC20" s="406"/>
      <c r="AD20" s="407"/>
      <c r="AE20" s="407"/>
      <c r="AF20" s="408"/>
      <c r="AG20" s="406"/>
      <c r="AH20" s="407"/>
      <c r="AI20" s="407"/>
      <c r="AJ20" s="408"/>
      <c r="AK20" s="406"/>
      <c r="AL20" s="407"/>
      <c r="AM20" s="407"/>
      <c r="AN20" s="408"/>
      <c r="AO20" s="542"/>
      <c r="AP20" s="554"/>
      <c r="AQ20" s="586"/>
      <c r="AR20" s="588"/>
      <c r="AS20" s="590"/>
      <c r="BE20"/>
    </row>
    <row r="21" spans="2:57" ht="31.5" customHeight="1">
      <c r="B21" s="592"/>
      <c r="C21" s="532"/>
      <c r="D21" s="412"/>
      <c r="E21" s="413"/>
      <c r="F21" s="413"/>
      <c r="G21" s="413"/>
      <c r="H21" s="413"/>
      <c r="I21" s="413"/>
      <c r="J21" s="413"/>
      <c r="K21" s="413"/>
      <c r="L21" s="413"/>
      <c r="M21" s="413"/>
      <c r="N21" s="413"/>
      <c r="O21" s="413"/>
      <c r="P21" s="414"/>
      <c r="Q21" s="412"/>
      <c r="R21" s="413"/>
      <c r="S21" s="413"/>
      <c r="T21" s="413"/>
      <c r="U21" s="413"/>
      <c r="V21" s="413"/>
      <c r="W21" s="413"/>
      <c r="X21" s="414"/>
      <c r="Y21" s="412" t="s">
        <v>1325</v>
      </c>
      <c r="Z21" s="413"/>
      <c r="AA21" s="413"/>
      <c r="AB21" s="414"/>
      <c r="AC21" s="412"/>
      <c r="AD21" s="413"/>
      <c r="AE21" s="413"/>
      <c r="AF21" s="414"/>
      <c r="AG21" s="412"/>
      <c r="AH21" s="413"/>
      <c r="AI21" s="413"/>
      <c r="AJ21" s="414"/>
      <c r="AK21" s="412"/>
      <c r="AL21" s="413"/>
      <c r="AM21" s="413"/>
      <c r="AN21" s="414"/>
      <c r="AO21" s="545"/>
      <c r="AP21" s="556"/>
      <c r="AQ21" s="587"/>
      <c r="AR21" s="589"/>
      <c r="AS21" s="591"/>
      <c r="BE21"/>
    </row>
    <row r="22" spans="2:57">
      <c r="B22" s="592">
        <v>5</v>
      </c>
      <c r="C22" s="532"/>
      <c r="D22" s="406" t="s">
        <v>1326</v>
      </c>
      <c r="E22" s="407"/>
      <c r="F22" s="407"/>
      <c r="G22" s="407"/>
      <c r="H22" s="407"/>
      <c r="I22" s="407"/>
      <c r="J22" s="407"/>
      <c r="K22" s="407"/>
      <c r="L22" s="407"/>
      <c r="M22" s="407"/>
      <c r="N22" s="407"/>
      <c r="O22" s="407"/>
      <c r="P22" s="408"/>
      <c r="Q22" s="409" t="s">
        <v>1268</v>
      </c>
      <c r="R22" s="410"/>
      <c r="S22" s="410"/>
      <c r="T22" s="410"/>
      <c r="U22" s="410"/>
      <c r="V22" s="410"/>
      <c r="W22" s="410"/>
      <c r="X22" s="411"/>
      <c r="Y22" s="406" t="s">
        <v>136</v>
      </c>
      <c r="Z22" s="407"/>
      <c r="AA22" s="407"/>
      <c r="AB22" s="408"/>
      <c r="AC22" s="406"/>
      <c r="AD22" s="407"/>
      <c r="AE22" s="407"/>
      <c r="AF22" s="408"/>
      <c r="AG22" s="406"/>
      <c r="AH22" s="407"/>
      <c r="AI22" s="407"/>
      <c r="AJ22" s="408"/>
      <c r="AK22" s="406"/>
      <c r="AL22" s="407"/>
      <c r="AM22" s="407"/>
      <c r="AN22" s="408"/>
      <c r="AO22" s="542"/>
      <c r="AP22" s="554"/>
      <c r="AQ22" s="586"/>
      <c r="AR22" s="588"/>
      <c r="AS22" s="590"/>
      <c r="BE22"/>
    </row>
    <row r="23" spans="2:57" ht="31.5" customHeight="1">
      <c r="B23" s="592"/>
      <c r="C23" s="532"/>
      <c r="D23" s="412"/>
      <c r="E23" s="413"/>
      <c r="F23" s="413"/>
      <c r="G23" s="413"/>
      <c r="H23" s="413"/>
      <c r="I23" s="413"/>
      <c r="J23" s="413"/>
      <c r="K23" s="413"/>
      <c r="L23" s="413"/>
      <c r="M23" s="413"/>
      <c r="N23" s="413"/>
      <c r="O23" s="413"/>
      <c r="P23" s="414"/>
      <c r="Q23" s="412"/>
      <c r="R23" s="413"/>
      <c r="S23" s="413"/>
      <c r="T23" s="413"/>
      <c r="U23" s="413"/>
      <c r="V23" s="413"/>
      <c r="W23" s="413"/>
      <c r="X23" s="414"/>
      <c r="Y23" s="412" t="s">
        <v>1325</v>
      </c>
      <c r="Z23" s="413"/>
      <c r="AA23" s="413"/>
      <c r="AB23" s="414"/>
      <c r="AC23" s="412"/>
      <c r="AD23" s="413"/>
      <c r="AE23" s="413"/>
      <c r="AF23" s="414"/>
      <c r="AG23" s="412"/>
      <c r="AH23" s="413"/>
      <c r="AI23" s="413"/>
      <c r="AJ23" s="414"/>
      <c r="AK23" s="412"/>
      <c r="AL23" s="413"/>
      <c r="AM23" s="413"/>
      <c r="AN23" s="414"/>
      <c r="AO23" s="545"/>
      <c r="AP23" s="556"/>
      <c r="AQ23" s="587"/>
      <c r="AR23" s="589"/>
      <c r="AS23" s="591"/>
      <c r="BE23"/>
    </row>
    <row r="24" spans="2:57">
      <c r="B24" s="592">
        <v>6</v>
      </c>
      <c r="C24" s="532"/>
      <c r="D24" s="406" t="s">
        <v>1327</v>
      </c>
      <c r="E24" s="407"/>
      <c r="F24" s="407"/>
      <c r="G24" s="407"/>
      <c r="H24" s="407"/>
      <c r="I24" s="407"/>
      <c r="J24" s="407"/>
      <c r="K24" s="407"/>
      <c r="L24" s="407"/>
      <c r="M24" s="407"/>
      <c r="N24" s="407"/>
      <c r="O24" s="407"/>
      <c r="P24" s="408"/>
      <c r="Q24" s="409" t="s">
        <v>91</v>
      </c>
      <c r="R24" s="410"/>
      <c r="S24" s="410"/>
      <c r="T24" s="410"/>
      <c r="U24" s="410"/>
      <c r="V24" s="410"/>
      <c r="W24" s="410"/>
      <c r="X24" s="411"/>
      <c r="Y24" s="406" t="s">
        <v>578</v>
      </c>
      <c r="Z24" s="407"/>
      <c r="AA24" s="407"/>
      <c r="AB24" s="408"/>
      <c r="AC24" s="406"/>
      <c r="AD24" s="407"/>
      <c r="AE24" s="407"/>
      <c r="AF24" s="408"/>
      <c r="AG24" s="406"/>
      <c r="AH24" s="407"/>
      <c r="AI24" s="407"/>
      <c r="AJ24" s="408"/>
      <c r="AK24" s="406"/>
      <c r="AL24" s="407"/>
      <c r="AM24" s="407"/>
      <c r="AN24" s="408"/>
      <c r="AO24" s="542"/>
      <c r="AP24" s="554"/>
      <c r="AQ24" s="586"/>
      <c r="AR24" s="588"/>
      <c r="AS24" s="590"/>
      <c r="BE24"/>
    </row>
    <row r="25" spans="2:57" ht="48.75" customHeight="1">
      <c r="B25" s="592"/>
      <c r="C25" s="532"/>
      <c r="D25" s="412"/>
      <c r="E25" s="413"/>
      <c r="F25" s="413"/>
      <c r="G25" s="413"/>
      <c r="H25" s="413"/>
      <c r="I25" s="413"/>
      <c r="J25" s="413"/>
      <c r="K25" s="413"/>
      <c r="L25" s="413"/>
      <c r="M25" s="413"/>
      <c r="N25" s="413"/>
      <c r="O25" s="413"/>
      <c r="P25" s="414"/>
      <c r="Q25" s="412"/>
      <c r="R25" s="413"/>
      <c r="S25" s="413"/>
      <c r="T25" s="413"/>
      <c r="U25" s="413"/>
      <c r="V25" s="413"/>
      <c r="W25" s="413"/>
      <c r="X25" s="414"/>
      <c r="Y25" s="412" t="s">
        <v>1328</v>
      </c>
      <c r="Z25" s="413"/>
      <c r="AA25" s="413"/>
      <c r="AB25" s="414"/>
      <c r="AC25" s="412"/>
      <c r="AD25" s="413"/>
      <c r="AE25" s="413"/>
      <c r="AF25" s="414"/>
      <c r="AG25" s="412"/>
      <c r="AH25" s="413"/>
      <c r="AI25" s="413"/>
      <c r="AJ25" s="414"/>
      <c r="AK25" s="412"/>
      <c r="AL25" s="413"/>
      <c r="AM25" s="413"/>
      <c r="AN25" s="414"/>
      <c r="AO25" s="545"/>
      <c r="AP25" s="556"/>
      <c r="AQ25" s="587"/>
      <c r="AR25" s="589"/>
      <c r="AS25" s="591"/>
      <c r="BE25"/>
    </row>
    <row r="26" spans="2:57">
      <c r="B26" s="592">
        <v>7</v>
      </c>
      <c r="C26" s="532"/>
      <c r="D26" s="406" t="s">
        <v>1329</v>
      </c>
      <c r="E26" s="407"/>
      <c r="F26" s="407"/>
      <c r="G26" s="407"/>
      <c r="H26" s="407"/>
      <c r="I26" s="407"/>
      <c r="J26" s="407"/>
      <c r="K26" s="407"/>
      <c r="L26" s="407"/>
      <c r="M26" s="407"/>
      <c r="N26" s="407"/>
      <c r="O26" s="407"/>
      <c r="P26" s="408"/>
      <c r="Q26" s="409" t="s">
        <v>91</v>
      </c>
      <c r="R26" s="410"/>
      <c r="S26" s="410"/>
      <c r="T26" s="410"/>
      <c r="U26" s="410"/>
      <c r="V26" s="410"/>
      <c r="W26" s="410"/>
      <c r="X26" s="411"/>
      <c r="Y26" s="406" t="s">
        <v>346</v>
      </c>
      <c r="Z26" s="407"/>
      <c r="AA26" s="407"/>
      <c r="AB26" s="408"/>
      <c r="AC26" s="406"/>
      <c r="AD26" s="407"/>
      <c r="AE26" s="407"/>
      <c r="AF26" s="408"/>
      <c r="AG26" s="406"/>
      <c r="AH26" s="407"/>
      <c r="AI26" s="407"/>
      <c r="AJ26" s="408"/>
      <c r="AK26" s="406"/>
      <c r="AL26" s="407"/>
      <c r="AM26" s="407"/>
      <c r="AN26" s="408"/>
      <c r="AO26" s="542"/>
      <c r="AP26" s="554"/>
      <c r="AQ26" s="586"/>
      <c r="AR26" s="588"/>
      <c r="AS26" s="590"/>
      <c r="BE26"/>
    </row>
    <row r="27" spans="2:57" ht="46.5" customHeight="1">
      <c r="B27" s="592"/>
      <c r="C27" s="532"/>
      <c r="D27" s="412"/>
      <c r="E27" s="413"/>
      <c r="F27" s="413"/>
      <c r="G27" s="413"/>
      <c r="H27" s="413"/>
      <c r="I27" s="413"/>
      <c r="J27" s="413"/>
      <c r="K27" s="413"/>
      <c r="L27" s="413"/>
      <c r="M27" s="413"/>
      <c r="N27" s="413"/>
      <c r="O27" s="413"/>
      <c r="P27" s="414"/>
      <c r="Q27" s="412"/>
      <c r="R27" s="413"/>
      <c r="S27" s="413"/>
      <c r="T27" s="413"/>
      <c r="U27" s="413"/>
      <c r="V27" s="413"/>
      <c r="W27" s="413"/>
      <c r="X27" s="414"/>
      <c r="Y27" s="412" t="s">
        <v>1330</v>
      </c>
      <c r="Z27" s="413"/>
      <c r="AA27" s="413"/>
      <c r="AB27" s="414"/>
      <c r="AC27" s="412"/>
      <c r="AD27" s="413"/>
      <c r="AE27" s="413"/>
      <c r="AF27" s="414"/>
      <c r="AG27" s="412"/>
      <c r="AH27" s="413"/>
      <c r="AI27" s="413"/>
      <c r="AJ27" s="414"/>
      <c r="AK27" s="412"/>
      <c r="AL27" s="413"/>
      <c r="AM27" s="413"/>
      <c r="AN27" s="414"/>
      <c r="AO27" s="545"/>
      <c r="AP27" s="556"/>
      <c r="AQ27" s="587"/>
      <c r="AR27" s="589"/>
      <c r="AS27" s="591"/>
      <c r="BE27"/>
    </row>
    <row r="28" spans="2:57">
      <c r="B28" s="592">
        <v>8</v>
      </c>
      <c r="C28" s="532"/>
      <c r="D28" s="406" t="s">
        <v>1331</v>
      </c>
      <c r="E28" s="407"/>
      <c r="F28" s="407"/>
      <c r="G28" s="407"/>
      <c r="H28" s="407"/>
      <c r="I28" s="407"/>
      <c r="J28" s="407"/>
      <c r="K28" s="407"/>
      <c r="L28" s="407"/>
      <c r="M28" s="407"/>
      <c r="N28" s="407"/>
      <c r="O28" s="407"/>
      <c r="P28" s="408"/>
      <c r="Q28" s="409" t="s">
        <v>91</v>
      </c>
      <c r="R28" s="410"/>
      <c r="S28" s="410"/>
      <c r="T28" s="410"/>
      <c r="U28" s="410"/>
      <c r="V28" s="410"/>
      <c r="W28" s="410"/>
      <c r="X28" s="411"/>
      <c r="Y28" s="406" t="s">
        <v>586</v>
      </c>
      <c r="Z28" s="407"/>
      <c r="AA28" s="407"/>
      <c r="AB28" s="408"/>
      <c r="AC28" s="406"/>
      <c r="AD28" s="407"/>
      <c r="AE28" s="407"/>
      <c r="AF28" s="408"/>
      <c r="AG28" s="406"/>
      <c r="AH28" s="407"/>
      <c r="AI28" s="407"/>
      <c r="AJ28" s="408"/>
      <c r="AK28" s="406"/>
      <c r="AL28" s="407"/>
      <c r="AM28" s="407"/>
      <c r="AN28" s="408"/>
      <c r="AO28" s="542"/>
      <c r="AP28" s="554"/>
      <c r="AQ28" s="586"/>
      <c r="AR28" s="588"/>
      <c r="AS28" s="590"/>
      <c r="BE28"/>
    </row>
    <row r="29" spans="2:57" ht="36.75" customHeight="1">
      <c r="B29" s="592"/>
      <c r="C29" s="532"/>
      <c r="D29" s="412"/>
      <c r="E29" s="413"/>
      <c r="F29" s="413"/>
      <c r="G29" s="413"/>
      <c r="H29" s="413"/>
      <c r="I29" s="413"/>
      <c r="J29" s="413"/>
      <c r="K29" s="413"/>
      <c r="L29" s="413"/>
      <c r="M29" s="413"/>
      <c r="N29" s="413"/>
      <c r="O29" s="413"/>
      <c r="P29" s="414"/>
      <c r="Q29" s="412"/>
      <c r="R29" s="413"/>
      <c r="S29" s="413"/>
      <c r="T29" s="413"/>
      <c r="U29" s="413"/>
      <c r="V29" s="413"/>
      <c r="W29" s="413"/>
      <c r="X29" s="414"/>
      <c r="Y29" s="412" t="s">
        <v>1332</v>
      </c>
      <c r="Z29" s="413"/>
      <c r="AA29" s="413"/>
      <c r="AB29" s="414"/>
      <c r="AC29" s="412"/>
      <c r="AD29" s="413"/>
      <c r="AE29" s="413"/>
      <c r="AF29" s="414"/>
      <c r="AG29" s="412"/>
      <c r="AH29" s="413"/>
      <c r="AI29" s="413"/>
      <c r="AJ29" s="414"/>
      <c r="AK29" s="412"/>
      <c r="AL29" s="413"/>
      <c r="AM29" s="413"/>
      <c r="AN29" s="414"/>
      <c r="AO29" s="545"/>
      <c r="AP29" s="556"/>
      <c r="AQ29" s="587"/>
      <c r="AR29" s="589"/>
      <c r="AS29" s="591"/>
      <c r="BE29"/>
    </row>
    <row r="30" spans="2:57">
      <c r="B30" s="592">
        <v>9</v>
      </c>
      <c r="C30" s="532"/>
      <c r="D30" s="406" t="s">
        <v>1334</v>
      </c>
      <c r="E30" s="407"/>
      <c r="F30" s="407"/>
      <c r="G30" s="407"/>
      <c r="H30" s="407"/>
      <c r="I30" s="407"/>
      <c r="J30" s="407"/>
      <c r="K30" s="407"/>
      <c r="L30" s="407"/>
      <c r="M30" s="407"/>
      <c r="N30" s="407"/>
      <c r="O30" s="407"/>
      <c r="P30" s="408"/>
      <c r="Q30" s="409" t="s">
        <v>1268</v>
      </c>
      <c r="R30" s="410"/>
      <c r="S30" s="410"/>
      <c r="T30" s="410"/>
      <c r="U30" s="410"/>
      <c r="V30" s="410"/>
      <c r="W30" s="410"/>
      <c r="X30" s="411"/>
      <c r="Y30" s="406" t="s">
        <v>143</v>
      </c>
      <c r="Z30" s="407"/>
      <c r="AA30" s="407"/>
      <c r="AB30" s="408"/>
      <c r="AC30" s="406"/>
      <c r="AD30" s="407"/>
      <c r="AE30" s="407"/>
      <c r="AF30" s="408"/>
      <c r="AG30" s="406"/>
      <c r="AH30" s="407"/>
      <c r="AI30" s="407"/>
      <c r="AJ30" s="408"/>
      <c r="AK30" s="406"/>
      <c r="AL30" s="407"/>
      <c r="AM30" s="407"/>
      <c r="AN30" s="408"/>
      <c r="AO30" s="542"/>
      <c r="AP30" s="554"/>
      <c r="AQ30" s="586"/>
      <c r="AR30" s="588"/>
      <c r="AS30" s="590"/>
      <c r="BE30"/>
    </row>
    <row r="31" spans="2:57" ht="137.25" customHeight="1">
      <c r="B31" s="592"/>
      <c r="C31" s="532"/>
      <c r="D31" s="412"/>
      <c r="E31" s="413"/>
      <c r="F31" s="413"/>
      <c r="G31" s="413"/>
      <c r="H31" s="413"/>
      <c r="I31" s="413"/>
      <c r="J31" s="413"/>
      <c r="K31" s="413"/>
      <c r="L31" s="413"/>
      <c r="M31" s="413"/>
      <c r="N31" s="413"/>
      <c r="O31" s="413"/>
      <c r="P31" s="414"/>
      <c r="Q31" s="412"/>
      <c r="R31" s="413"/>
      <c r="S31" s="413"/>
      <c r="T31" s="413"/>
      <c r="U31" s="413"/>
      <c r="V31" s="413"/>
      <c r="W31" s="413"/>
      <c r="X31" s="414"/>
      <c r="Y31" s="412" t="s">
        <v>1333</v>
      </c>
      <c r="Z31" s="413"/>
      <c r="AA31" s="413"/>
      <c r="AB31" s="414"/>
      <c r="AC31" s="412"/>
      <c r="AD31" s="413"/>
      <c r="AE31" s="413"/>
      <c r="AF31" s="414"/>
      <c r="AG31" s="412"/>
      <c r="AH31" s="413"/>
      <c r="AI31" s="413"/>
      <c r="AJ31" s="414"/>
      <c r="AK31" s="412"/>
      <c r="AL31" s="413"/>
      <c r="AM31" s="413"/>
      <c r="AN31" s="414"/>
      <c r="AO31" s="545"/>
      <c r="AP31" s="556"/>
      <c r="AQ31" s="587"/>
      <c r="AR31" s="589"/>
      <c r="AS31" s="591"/>
      <c r="BE31"/>
    </row>
    <row r="32" spans="2:57">
      <c r="B32" s="592">
        <v>10</v>
      </c>
      <c r="C32" s="532"/>
      <c r="D32" s="406" t="s">
        <v>1335</v>
      </c>
      <c r="E32" s="407"/>
      <c r="F32" s="407"/>
      <c r="G32" s="407"/>
      <c r="H32" s="407"/>
      <c r="I32" s="407"/>
      <c r="J32" s="407"/>
      <c r="K32" s="407"/>
      <c r="L32" s="407"/>
      <c r="M32" s="407"/>
      <c r="N32" s="407"/>
      <c r="O32" s="407"/>
      <c r="P32" s="408"/>
      <c r="Q32" s="409" t="s">
        <v>1268</v>
      </c>
      <c r="R32" s="410"/>
      <c r="S32" s="410"/>
      <c r="T32" s="410"/>
      <c r="U32" s="410"/>
      <c r="V32" s="410"/>
      <c r="W32" s="410"/>
      <c r="X32" s="411"/>
      <c r="Y32" s="406" t="s">
        <v>154</v>
      </c>
      <c r="Z32" s="407"/>
      <c r="AA32" s="407"/>
      <c r="AB32" s="408"/>
      <c r="AC32" s="406"/>
      <c r="AD32" s="407"/>
      <c r="AE32" s="407"/>
      <c r="AF32" s="408"/>
      <c r="AG32" s="406"/>
      <c r="AH32" s="407"/>
      <c r="AI32" s="407"/>
      <c r="AJ32" s="408"/>
      <c r="AK32" s="406"/>
      <c r="AL32" s="407"/>
      <c r="AM32" s="407"/>
      <c r="AN32" s="408"/>
      <c r="AO32" s="542"/>
      <c r="AP32" s="554"/>
      <c r="AQ32" s="586"/>
      <c r="AR32" s="588"/>
      <c r="AS32" s="590"/>
      <c r="BE32"/>
    </row>
    <row r="33" spans="2:57" ht="39.75" customHeight="1" thickBot="1">
      <c r="B33" s="592"/>
      <c r="C33" s="532"/>
      <c r="D33" s="412"/>
      <c r="E33" s="413"/>
      <c r="F33" s="413"/>
      <c r="G33" s="413"/>
      <c r="H33" s="413"/>
      <c r="I33" s="413"/>
      <c r="J33" s="413"/>
      <c r="K33" s="413"/>
      <c r="L33" s="413"/>
      <c r="M33" s="413"/>
      <c r="N33" s="413"/>
      <c r="O33" s="413"/>
      <c r="P33" s="414"/>
      <c r="Q33" s="412"/>
      <c r="R33" s="413"/>
      <c r="S33" s="413"/>
      <c r="T33" s="413"/>
      <c r="U33" s="413"/>
      <c r="V33" s="413"/>
      <c r="W33" s="413"/>
      <c r="X33" s="414"/>
      <c r="Y33" s="412" t="s">
        <v>1336</v>
      </c>
      <c r="Z33" s="413"/>
      <c r="AA33" s="413"/>
      <c r="AB33" s="414"/>
      <c r="AC33" s="412"/>
      <c r="AD33" s="413"/>
      <c r="AE33" s="413"/>
      <c r="AF33" s="414"/>
      <c r="AG33" s="412"/>
      <c r="AH33" s="413"/>
      <c r="AI33" s="413"/>
      <c r="AJ33" s="414"/>
      <c r="AK33" s="412"/>
      <c r="AL33" s="413"/>
      <c r="AM33" s="413"/>
      <c r="AN33" s="414"/>
      <c r="AO33" s="545"/>
      <c r="AP33" s="556"/>
      <c r="AQ33" s="587"/>
      <c r="AR33" s="589"/>
      <c r="AS33" s="591"/>
      <c r="BE33"/>
    </row>
    <row r="34" spans="2:57" ht="22.5" hidden="1" customHeight="1">
      <c r="B34" s="592">
        <v>11</v>
      </c>
      <c r="C34" s="532"/>
      <c r="D34" s="406"/>
      <c r="E34" s="407"/>
      <c r="F34" s="407"/>
      <c r="G34" s="407"/>
      <c r="H34" s="407"/>
      <c r="I34" s="407"/>
      <c r="J34" s="407"/>
      <c r="K34" s="407"/>
      <c r="L34" s="407"/>
      <c r="M34" s="407"/>
      <c r="N34" s="407"/>
      <c r="O34" s="407"/>
      <c r="P34" s="408"/>
      <c r="Q34" s="409"/>
      <c r="R34" s="410"/>
      <c r="S34" s="410"/>
      <c r="T34" s="410"/>
      <c r="U34" s="410"/>
      <c r="V34" s="410"/>
      <c r="W34" s="410"/>
      <c r="X34" s="411"/>
      <c r="Y34" s="406"/>
      <c r="Z34" s="407"/>
      <c r="AA34" s="407"/>
      <c r="AB34" s="408"/>
      <c r="AC34" s="406"/>
      <c r="AD34" s="407"/>
      <c r="AE34" s="407"/>
      <c r="AF34" s="408"/>
      <c r="AG34" s="406"/>
      <c r="AH34" s="407"/>
      <c r="AI34" s="407"/>
      <c r="AJ34" s="408"/>
      <c r="AK34" s="406"/>
      <c r="AL34" s="407"/>
      <c r="AM34" s="407"/>
      <c r="AN34" s="408"/>
      <c r="AO34" s="542"/>
      <c r="AP34" s="554"/>
      <c r="AQ34" s="586"/>
      <c r="AR34" s="588"/>
      <c r="AS34" s="590"/>
      <c r="BE34"/>
    </row>
    <row r="35" spans="2:57" ht="31.5" hidden="1"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c r="Z35" s="413"/>
      <c r="AA35" s="413"/>
      <c r="AB35" s="414"/>
      <c r="AC35" s="412"/>
      <c r="AD35" s="413"/>
      <c r="AE35" s="413"/>
      <c r="AF35" s="414"/>
      <c r="AG35" s="412"/>
      <c r="AH35" s="413"/>
      <c r="AI35" s="413"/>
      <c r="AJ35" s="414"/>
      <c r="AK35" s="412"/>
      <c r="AL35" s="413"/>
      <c r="AM35" s="413"/>
      <c r="AN35" s="414"/>
      <c r="AO35" s="545"/>
      <c r="AP35" s="556"/>
      <c r="AQ35" s="587"/>
      <c r="AR35" s="589"/>
      <c r="AS35" s="591"/>
      <c r="BE35"/>
    </row>
    <row r="36" spans="2:57" ht="22.5" hidden="1" customHeight="1">
      <c r="B36" s="592">
        <v>12</v>
      </c>
      <c r="C36" s="532"/>
      <c r="D36" s="406"/>
      <c r="E36" s="407"/>
      <c r="F36" s="407"/>
      <c r="G36" s="407"/>
      <c r="H36" s="407"/>
      <c r="I36" s="407"/>
      <c r="J36" s="407"/>
      <c r="K36" s="407"/>
      <c r="L36" s="407"/>
      <c r="M36" s="407"/>
      <c r="N36" s="407"/>
      <c r="O36" s="407"/>
      <c r="P36" s="408"/>
      <c r="Q36" s="409"/>
      <c r="R36" s="410"/>
      <c r="S36" s="410"/>
      <c r="T36" s="410"/>
      <c r="U36" s="410"/>
      <c r="V36" s="410"/>
      <c r="W36" s="410"/>
      <c r="X36" s="411"/>
      <c r="Y36" s="406"/>
      <c r="Z36" s="407"/>
      <c r="AA36" s="407"/>
      <c r="AB36" s="408"/>
      <c r="AC36" s="406"/>
      <c r="AD36" s="407"/>
      <c r="AE36" s="407"/>
      <c r="AF36" s="408"/>
      <c r="AG36" s="406"/>
      <c r="AH36" s="407"/>
      <c r="AI36" s="407"/>
      <c r="AJ36" s="408"/>
      <c r="AK36" s="406"/>
      <c r="AL36" s="407"/>
      <c r="AM36" s="407"/>
      <c r="AN36" s="408"/>
      <c r="AO36" s="542"/>
      <c r="AP36" s="554"/>
      <c r="AQ36" s="586"/>
      <c r="AR36" s="588"/>
      <c r="AS36" s="590"/>
      <c r="BE36"/>
    </row>
    <row r="37" spans="2:57" ht="31.5" hidden="1"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c r="Z37" s="413"/>
      <c r="AA37" s="413"/>
      <c r="AB37" s="414"/>
      <c r="AC37" s="412"/>
      <c r="AD37" s="413"/>
      <c r="AE37" s="413"/>
      <c r="AF37" s="414"/>
      <c r="AG37" s="412"/>
      <c r="AH37" s="413"/>
      <c r="AI37" s="413"/>
      <c r="AJ37" s="414"/>
      <c r="AK37" s="412"/>
      <c r="AL37" s="413"/>
      <c r="AM37" s="413"/>
      <c r="AN37" s="414"/>
      <c r="AO37" s="545"/>
      <c r="AP37" s="556"/>
      <c r="AQ37" s="587"/>
      <c r="AR37" s="589"/>
      <c r="AS37" s="591"/>
      <c r="BE37"/>
    </row>
    <row r="38" spans="2:57" ht="22.5" hidden="1" customHeight="1">
      <c r="B38" s="592">
        <v>13</v>
      </c>
      <c r="C38" s="532"/>
      <c r="D38" s="406"/>
      <c r="E38" s="407"/>
      <c r="F38" s="407"/>
      <c r="G38" s="407"/>
      <c r="H38" s="407"/>
      <c r="I38" s="407"/>
      <c r="J38" s="407"/>
      <c r="K38" s="407"/>
      <c r="L38" s="407"/>
      <c r="M38" s="407"/>
      <c r="N38" s="407"/>
      <c r="O38" s="407"/>
      <c r="P38" s="408"/>
      <c r="Q38" s="409"/>
      <c r="R38" s="410"/>
      <c r="S38" s="410"/>
      <c r="T38" s="410"/>
      <c r="U38" s="410"/>
      <c r="V38" s="410"/>
      <c r="W38" s="410"/>
      <c r="X38" s="411"/>
      <c r="Y38" s="406"/>
      <c r="Z38" s="407"/>
      <c r="AA38" s="407"/>
      <c r="AB38" s="408"/>
      <c r="AC38" s="406"/>
      <c r="AD38" s="407"/>
      <c r="AE38" s="407"/>
      <c r="AF38" s="408"/>
      <c r="AG38" s="406"/>
      <c r="AH38" s="407"/>
      <c r="AI38" s="407"/>
      <c r="AJ38" s="408"/>
      <c r="AK38" s="406"/>
      <c r="AL38" s="407"/>
      <c r="AM38" s="407"/>
      <c r="AN38" s="408"/>
      <c r="AO38" s="542"/>
      <c r="AP38" s="554"/>
      <c r="AQ38" s="586"/>
      <c r="AR38" s="588"/>
      <c r="AS38" s="590"/>
      <c r="BE38"/>
    </row>
    <row r="39" spans="2:57" ht="31.5" hidden="1"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c r="Z39" s="413"/>
      <c r="AA39" s="413"/>
      <c r="AB39" s="414"/>
      <c r="AC39" s="412"/>
      <c r="AD39" s="413"/>
      <c r="AE39" s="413"/>
      <c r="AF39" s="414"/>
      <c r="AG39" s="412"/>
      <c r="AH39" s="413"/>
      <c r="AI39" s="413"/>
      <c r="AJ39" s="414"/>
      <c r="AK39" s="412"/>
      <c r="AL39" s="413"/>
      <c r="AM39" s="413"/>
      <c r="AN39" s="414"/>
      <c r="AO39" s="545"/>
      <c r="AP39" s="556"/>
      <c r="AQ39" s="587"/>
      <c r="AR39" s="589"/>
      <c r="AS39" s="591"/>
      <c r="BE39"/>
    </row>
    <row r="40" spans="2:57" ht="22.5" hidden="1" customHeight="1">
      <c r="B40" s="592">
        <v>14</v>
      </c>
      <c r="C40" s="532"/>
      <c r="D40" s="406"/>
      <c r="E40" s="407"/>
      <c r="F40" s="407"/>
      <c r="G40" s="407"/>
      <c r="H40" s="407"/>
      <c r="I40" s="407"/>
      <c r="J40" s="407"/>
      <c r="K40" s="407"/>
      <c r="L40" s="407"/>
      <c r="M40" s="407"/>
      <c r="N40" s="407"/>
      <c r="O40" s="407"/>
      <c r="P40" s="408"/>
      <c r="Q40" s="409"/>
      <c r="R40" s="410"/>
      <c r="S40" s="410"/>
      <c r="T40" s="410"/>
      <c r="U40" s="410"/>
      <c r="V40" s="410"/>
      <c r="W40" s="410"/>
      <c r="X40" s="411"/>
      <c r="Y40" s="406"/>
      <c r="Z40" s="407"/>
      <c r="AA40" s="407"/>
      <c r="AB40" s="408"/>
      <c r="AC40" s="406"/>
      <c r="AD40" s="407"/>
      <c r="AE40" s="407"/>
      <c r="AF40" s="408"/>
      <c r="AG40" s="406"/>
      <c r="AH40" s="407"/>
      <c r="AI40" s="407"/>
      <c r="AJ40" s="408"/>
      <c r="AK40" s="406"/>
      <c r="AL40" s="407"/>
      <c r="AM40" s="407"/>
      <c r="AN40" s="408"/>
      <c r="AO40" s="542"/>
      <c r="AP40" s="554"/>
      <c r="AQ40" s="586"/>
      <c r="AR40" s="588"/>
      <c r="AS40" s="590"/>
      <c r="BE40"/>
    </row>
    <row r="41" spans="2:57" ht="31.5" hidden="1"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c r="Z41" s="413"/>
      <c r="AA41" s="413"/>
      <c r="AB41" s="414"/>
      <c r="AC41" s="412"/>
      <c r="AD41" s="413"/>
      <c r="AE41" s="413"/>
      <c r="AF41" s="414"/>
      <c r="AG41" s="412"/>
      <c r="AH41" s="413"/>
      <c r="AI41" s="413"/>
      <c r="AJ41" s="414"/>
      <c r="AK41" s="412"/>
      <c r="AL41" s="413"/>
      <c r="AM41" s="413"/>
      <c r="AN41" s="414"/>
      <c r="AO41" s="545"/>
      <c r="AP41" s="556"/>
      <c r="AQ41" s="587"/>
      <c r="AR41" s="589"/>
      <c r="AS41" s="591"/>
      <c r="BE41"/>
    </row>
    <row r="42" spans="2:57" ht="22.5" hidden="1" customHeight="1">
      <c r="B42" s="592">
        <v>15</v>
      </c>
      <c r="C42" s="532"/>
      <c r="D42" s="406"/>
      <c r="E42" s="407"/>
      <c r="F42" s="407"/>
      <c r="G42" s="407"/>
      <c r="H42" s="407"/>
      <c r="I42" s="407"/>
      <c r="J42" s="407"/>
      <c r="K42" s="407"/>
      <c r="L42" s="407"/>
      <c r="M42" s="407"/>
      <c r="N42" s="407"/>
      <c r="O42" s="407"/>
      <c r="P42" s="408"/>
      <c r="Q42" s="409"/>
      <c r="R42" s="410"/>
      <c r="S42" s="410"/>
      <c r="T42" s="410"/>
      <c r="U42" s="410"/>
      <c r="V42" s="410"/>
      <c r="W42" s="410"/>
      <c r="X42" s="411"/>
      <c r="Y42" s="406"/>
      <c r="Z42" s="407"/>
      <c r="AA42" s="407"/>
      <c r="AB42" s="408"/>
      <c r="AC42" s="406"/>
      <c r="AD42" s="407"/>
      <c r="AE42" s="407"/>
      <c r="AF42" s="408"/>
      <c r="AG42" s="406"/>
      <c r="AH42" s="407"/>
      <c r="AI42" s="407"/>
      <c r="AJ42" s="408"/>
      <c r="AK42" s="406"/>
      <c r="AL42" s="407"/>
      <c r="AM42" s="407"/>
      <c r="AN42" s="408"/>
      <c r="AO42" s="542"/>
      <c r="AP42" s="554"/>
      <c r="AQ42" s="586"/>
      <c r="AR42" s="588"/>
      <c r="AS42" s="590"/>
      <c r="BE42"/>
    </row>
    <row r="43" spans="2:57" ht="31.5" hidden="1"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c r="Z43" s="413"/>
      <c r="AA43" s="413"/>
      <c r="AB43" s="414"/>
      <c r="AC43" s="412"/>
      <c r="AD43" s="413"/>
      <c r="AE43" s="413"/>
      <c r="AF43" s="414"/>
      <c r="AG43" s="412"/>
      <c r="AH43" s="413"/>
      <c r="AI43" s="413"/>
      <c r="AJ43" s="414"/>
      <c r="AK43" s="412"/>
      <c r="AL43" s="413"/>
      <c r="AM43" s="413"/>
      <c r="AN43" s="414"/>
      <c r="AO43" s="545"/>
      <c r="AP43" s="556"/>
      <c r="AQ43" s="587"/>
      <c r="AR43" s="589"/>
      <c r="AS43" s="591"/>
      <c r="BE43"/>
    </row>
    <row r="44" spans="2:57" ht="22.5" hidden="1" customHeight="1">
      <c r="B44" s="592">
        <v>16</v>
      </c>
      <c r="C44" s="532"/>
      <c r="D44" s="406"/>
      <c r="E44" s="407"/>
      <c r="F44" s="407"/>
      <c r="G44" s="407"/>
      <c r="H44" s="407"/>
      <c r="I44" s="407"/>
      <c r="J44" s="407"/>
      <c r="K44" s="407"/>
      <c r="L44" s="407"/>
      <c r="M44" s="407"/>
      <c r="N44" s="407"/>
      <c r="O44" s="407"/>
      <c r="P44" s="408"/>
      <c r="Q44" s="409"/>
      <c r="R44" s="410"/>
      <c r="S44" s="410"/>
      <c r="T44" s="410"/>
      <c r="U44" s="410"/>
      <c r="V44" s="410"/>
      <c r="W44" s="410"/>
      <c r="X44" s="411"/>
      <c r="Y44" s="406"/>
      <c r="Z44" s="407"/>
      <c r="AA44" s="407"/>
      <c r="AB44" s="408"/>
      <c r="AC44" s="406"/>
      <c r="AD44" s="407"/>
      <c r="AE44" s="407"/>
      <c r="AF44" s="408"/>
      <c r="AG44" s="406"/>
      <c r="AH44" s="407"/>
      <c r="AI44" s="407"/>
      <c r="AJ44" s="408"/>
      <c r="AK44" s="406"/>
      <c r="AL44" s="407"/>
      <c r="AM44" s="407"/>
      <c r="AN44" s="408"/>
      <c r="AO44" s="542"/>
      <c r="AP44" s="554"/>
      <c r="AQ44" s="586"/>
      <c r="AR44" s="588"/>
      <c r="AS44" s="590"/>
      <c r="BE44"/>
    </row>
    <row r="45" spans="2:57" ht="31.5" hidden="1"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c r="Z45" s="413"/>
      <c r="AA45" s="413"/>
      <c r="AB45" s="414"/>
      <c r="AC45" s="412"/>
      <c r="AD45" s="413"/>
      <c r="AE45" s="413"/>
      <c r="AF45" s="414"/>
      <c r="AG45" s="412"/>
      <c r="AH45" s="413"/>
      <c r="AI45" s="413"/>
      <c r="AJ45" s="414"/>
      <c r="AK45" s="412"/>
      <c r="AL45" s="413"/>
      <c r="AM45" s="413"/>
      <c r="AN45" s="414"/>
      <c r="AO45" s="545"/>
      <c r="AP45" s="556"/>
      <c r="AQ45" s="587"/>
      <c r="AR45" s="589"/>
      <c r="AS45" s="591"/>
      <c r="BE45"/>
    </row>
    <row r="46" spans="2:57" ht="22.5" hidden="1" customHeight="1">
      <c r="B46" s="592">
        <v>17</v>
      </c>
      <c r="C46" s="532"/>
      <c r="D46" s="406"/>
      <c r="E46" s="407"/>
      <c r="F46" s="407"/>
      <c r="G46" s="407"/>
      <c r="H46" s="407"/>
      <c r="I46" s="407"/>
      <c r="J46" s="407"/>
      <c r="K46" s="407"/>
      <c r="L46" s="407"/>
      <c r="M46" s="407"/>
      <c r="N46" s="407"/>
      <c r="O46" s="407"/>
      <c r="P46" s="408"/>
      <c r="Q46" s="409"/>
      <c r="R46" s="410"/>
      <c r="S46" s="410"/>
      <c r="T46" s="410"/>
      <c r="U46" s="410"/>
      <c r="V46" s="410"/>
      <c r="W46" s="410"/>
      <c r="X46" s="411"/>
      <c r="Y46" s="406"/>
      <c r="Z46" s="407"/>
      <c r="AA46" s="407"/>
      <c r="AB46" s="408"/>
      <c r="AC46" s="406"/>
      <c r="AD46" s="407"/>
      <c r="AE46" s="407"/>
      <c r="AF46" s="408"/>
      <c r="AG46" s="406"/>
      <c r="AH46" s="407"/>
      <c r="AI46" s="407"/>
      <c r="AJ46" s="408"/>
      <c r="AK46" s="406"/>
      <c r="AL46" s="407"/>
      <c r="AM46" s="407"/>
      <c r="AN46" s="408"/>
      <c r="AO46" s="542"/>
      <c r="AP46" s="554"/>
      <c r="AQ46" s="586"/>
      <c r="AR46" s="588"/>
      <c r="AS46" s="590"/>
      <c r="BE46"/>
    </row>
    <row r="47" spans="2:57" ht="31.5" hidden="1"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c r="Z47" s="413"/>
      <c r="AA47" s="413"/>
      <c r="AB47" s="414"/>
      <c r="AC47" s="412"/>
      <c r="AD47" s="413"/>
      <c r="AE47" s="413"/>
      <c r="AF47" s="414"/>
      <c r="AG47" s="412"/>
      <c r="AH47" s="413"/>
      <c r="AI47" s="413"/>
      <c r="AJ47" s="414"/>
      <c r="AK47" s="412"/>
      <c r="AL47" s="413"/>
      <c r="AM47" s="413"/>
      <c r="AN47" s="414"/>
      <c r="AO47" s="545"/>
      <c r="AP47" s="556"/>
      <c r="AQ47" s="587"/>
      <c r="AR47" s="589"/>
      <c r="AS47" s="591"/>
      <c r="BE47"/>
    </row>
    <row r="48" spans="2:57" ht="22.5" hidden="1" customHeight="1">
      <c r="B48" s="592">
        <v>18</v>
      </c>
      <c r="C48" s="532"/>
      <c r="D48" s="406"/>
      <c r="E48" s="407"/>
      <c r="F48" s="407"/>
      <c r="G48" s="407"/>
      <c r="H48" s="407"/>
      <c r="I48" s="407"/>
      <c r="J48" s="407"/>
      <c r="K48" s="407"/>
      <c r="L48" s="407"/>
      <c r="M48" s="407"/>
      <c r="N48" s="407"/>
      <c r="O48" s="407"/>
      <c r="P48" s="408"/>
      <c r="Q48" s="409"/>
      <c r="R48" s="410"/>
      <c r="S48" s="410"/>
      <c r="T48" s="410"/>
      <c r="U48" s="410"/>
      <c r="V48" s="410"/>
      <c r="W48" s="410"/>
      <c r="X48" s="411"/>
      <c r="Y48" s="406"/>
      <c r="Z48" s="407"/>
      <c r="AA48" s="407"/>
      <c r="AB48" s="408"/>
      <c r="AC48" s="406"/>
      <c r="AD48" s="407"/>
      <c r="AE48" s="407"/>
      <c r="AF48" s="408"/>
      <c r="AG48" s="406"/>
      <c r="AH48" s="407"/>
      <c r="AI48" s="407"/>
      <c r="AJ48" s="408"/>
      <c r="AK48" s="406"/>
      <c r="AL48" s="407"/>
      <c r="AM48" s="407"/>
      <c r="AN48" s="408"/>
      <c r="AO48" s="542"/>
      <c r="AP48" s="554"/>
      <c r="AQ48" s="586"/>
      <c r="AR48" s="588"/>
      <c r="AS48" s="590"/>
      <c r="BE48"/>
    </row>
    <row r="49" spans="2:57" ht="31.5" hidden="1"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c r="Z49" s="413"/>
      <c r="AA49" s="413"/>
      <c r="AB49" s="414"/>
      <c r="AC49" s="412"/>
      <c r="AD49" s="413"/>
      <c r="AE49" s="413"/>
      <c r="AF49" s="414"/>
      <c r="AG49" s="412"/>
      <c r="AH49" s="413"/>
      <c r="AI49" s="413"/>
      <c r="AJ49" s="414"/>
      <c r="AK49" s="412"/>
      <c r="AL49" s="413"/>
      <c r="AM49" s="413"/>
      <c r="AN49" s="414"/>
      <c r="AO49" s="545"/>
      <c r="AP49" s="556"/>
      <c r="AQ49" s="587"/>
      <c r="AR49" s="589"/>
      <c r="AS49" s="591"/>
      <c r="BE49"/>
    </row>
    <row r="50" spans="2:57" ht="22.5" hidden="1" customHeight="1">
      <c r="B50" s="592">
        <v>19</v>
      </c>
      <c r="C50" s="532"/>
      <c r="D50" s="406"/>
      <c r="E50" s="407"/>
      <c r="F50" s="407"/>
      <c r="G50" s="407"/>
      <c r="H50" s="407"/>
      <c r="I50" s="407"/>
      <c r="J50" s="407"/>
      <c r="K50" s="407"/>
      <c r="L50" s="407"/>
      <c r="M50" s="407"/>
      <c r="N50" s="407"/>
      <c r="O50" s="407"/>
      <c r="P50" s="408"/>
      <c r="Q50" s="409"/>
      <c r="R50" s="410"/>
      <c r="S50" s="410"/>
      <c r="T50" s="410"/>
      <c r="U50" s="410"/>
      <c r="V50" s="410"/>
      <c r="W50" s="410"/>
      <c r="X50" s="411"/>
      <c r="Y50" s="406"/>
      <c r="Z50" s="407"/>
      <c r="AA50" s="407"/>
      <c r="AB50" s="408"/>
      <c r="AC50" s="406"/>
      <c r="AD50" s="407"/>
      <c r="AE50" s="407"/>
      <c r="AF50" s="408"/>
      <c r="AG50" s="406"/>
      <c r="AH50" s="407"/>
      <c r="AI50" s="407"/>
      <c r="AJ50" s="408"/>
      <c r="AK50" s="406"/>
      <c r="AL50" s="407"/>
      <c r="AM50" s="407"/>
      <c r="AN50" s="408"/>
      <c r="AO50" s="542"/>
      <c r="AP50" s="554"/>
      <c r="AQ50" s="586"/>
      <c r="AR50" s="588"/>
      <c r="AS50" s="590"/>
      <c r="BE50"/>
    </row>
    <row r="51" spans="2:57" ht="31.5" hidden="1"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c r="Z51" s="413"/>
      <c r="AA51" s="413"/>
      <c r="AB51" s="414"/>
      <c r="AC51" s="412"/>
      <c r="AD51" s="413"/>
      <c r="AE51" s="413"/>
      <c r="AF51" s="414"/>
      <c r="AG51" s="412"/>
      <c r="AH51" s="413"/>
      <c r="AI51" s="413"/>
      <c r="AJ51" s="414"/>
      <c r="AK51" s="412"/>
      <c r="AL51" s="413"/>
      <c r="AM51" s="413"/>
      <c r="AN51" s="414"/>
      <c r="AO51" s="545"/>
      <c r="AP51" s="556"/>
      <c r="AQ51" s="587"/>
      <c r="AR51" s="589"/>
      <c r="AS51" s="591"/>
      <c r="BE51"/>
    </row>
    <row r="52" spans="2:57" ht="22.5" hidden="1" customHeight="1">
      <c r="B52" s="592">
        <v>20</v>
      </c>
      <c r="C52" s="532"/>
      <c r="D52" s="406"/>
      <c r="E52" s="407"/>
      <c r="F52" s="407"/>
      <c r="G52" s="407"/>
      <c r="H52" s="407"/>
      <c r="I52" s="407"/>
      <c r="J52" s="407"/>
      <c r="K52" s="407"/>
      <c r="L52" s="407"/>
      <c r="M52" s="407"/>
      <c r="N52" s="407"/>
      <c r="O52" s="407"/>
      <c r="P52" s="408"/>
      <c r="Q52" s="409"/>
      <c r="R52" s="410"/>
      <c r="S52" s="410"/>
      <c r="T52" s="410"/>
      <c r="U52" s="410"/>
      <c r="V52" s="410"/>
      <c r="W52" s="410"/>
      <c r="X52" s="411"/>
      <c r="Y52" s="406"/>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hidden="1"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hidden="1" customHeight="1">
      <c r="B54" s="592">
        <v>21</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hidden="1" customHeight="1">
      <c r="B56" s="592">
        <v>22</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31.5" hidden="1"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hidden="1" customHeight="1">
      <c r="B58" s="592">
        <v>23</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24</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25</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26</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27</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28</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29</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c r="B71" s="592"/>
      <c r="C71" s="532"/>
      <c r="D71" s="412"/>
      <c r="E71" s="413"/>
      <c r="F71" s="413"/>
      <c r="G71" s="413"/>
      <c r="H71" s="413"/>
      <c r="I71" s="413"/>
      <c r="J71" s="413"/>
      <c r="K71" s="413"/>
      <c r="L71" s="413"/>
      <c r="M71" s="413"/>
      <c r="N71" s="413"/>
      <c r="O71" s="413"/>
      <c r="P71" s="414"/>
      <c r="Q71" s="412"/>
      <c r="R71" s="413"/>
      <c r="S71" s="413"/>
      <c r="T71" s="413"/>
      <c r="U71" s="413"/>
      <c r="V71" s="413"/>
      <c r="W71" s="413"/>
      <c r="X71" s="414"/>
      <c r="Y71" s="412"/>
      <c r="Z71" s="413"/>
      <c r="AA71" s="413"/>
      <c r="AB71" s="414"/>
      <c r="AC71" s="412"/>
      <c r="AD71" s="413"/>
      <c r="AE71" s="413"/>
      <c r="AF71" s="414"/>
      <c r="AG71" s="412"/>
      <c r="AH71" s="413"/>
      <c r="AI71" s="413"/>
      <c r="AJ71" s="414"/>
      <c r="AK71" s="412"/>
      <c r="AL71" s="413"/>
      <c r="AM71" s="413"/>
      <c r="AN71" s="414"/>
      <c r="AO71" s="545"/>
      <c r="AP71" s="556"/>
      <c r="AQ71" s="587"/>
      <c r="AR71" s="589"/>
      <c r="AS71" s="591"/>
      <c r="BE71"/>
    </row>
    <row r="72" spans="2:57" ht="22.5" hidden="1" customHeight="1">
      <c r="B72" s="592">
        <v>30</v>
      </c>
      <c r="C72" s="532"/>
      <c r="D72" s="406"/>
      <c r="E72" s="407"/>
      <c r="F72" s="407"/>
      <c r="G72" s="407"/>
      <c r="H72" s="407"/>
      <c r="I72" s="407"/>
      <c r="J72" s="407"/>
      <c r="K72" s="407"/>
      <c r="L72" s="407"/>
      <c r="M72" s="407"/>
      <c r="N72" s="407"/>
      <c r="O72" s="407"/>
      <c r="P72" s="408"/>
      <c r="Q72" s="409"/>
      <c r="R72" s="410"/>
      <c r="S72" s="410"/>
      <c r="T72" s="410"/>
      <c r="U72" s="410"/>
      <c r="V72" s="410"/>
      <c r="W72" s="410"/>
      <c r="X72" s="411"/>
      <c r="Y72" s="406"/>
      <c r="Z72" s="407"/>
      <c r="AA72" s="407"/>
      <c r="AB72" s="408"/>
      <c r="AC72" s="406"/>
      <c r="AD72" s="407"/>
      <c r="AE72" s="407"/>
      <c r="AF72" s="408"/>
      <c r="AG72" s="406"/>
      <c r="AH72" s="407"/>
      <c r="AI72" s="407"/>
      <c r="AJ72" s="408"/>
      <c r="AK72" s="406"/>
      <c r="AL72" s="407"/>
      <c r="AM72" s="407"/>
      <c r="AN72" s="408"/>
      <c r="AO72" s="542"/>
      <c r="AP72" s="554"/>
      <c r="AQ72" s="586"/>
      <c r="AR72" s="588"/>
      <c r="AS72" s="590"/>
      <c r="BE72"/>
    </row>
    <row r="73" spans="2:57" ht="31.5" hidden="1" customHeight="1" thickBot="1">
      <c r="B73" s="610"/>
      <c r="C73" s="611"/>
      <c r="D73" s="581"/>
      <c r="E73" s="582"/>
      <c r="F73" s="582"/>
      <c r="G73" s="582"/>
      <c r="H73" s="582"/>
      <c r="I73" s="582"/>
      <c r="J73" s="582"/>
      <c r="K73" s="582"/>
      <c r="L73" s="582"/>
      <c r="M73" s="582"/>
      <c r="N73" s="582"/>
      <c r="O73" s="582"/>
      <c r="P73" s="583"/>
      <c r="Q73" s="412"/>
      <c r="R73" s="413"/>
      <c r="S73" s="413"/>
      <c r="T73" s="413"/>
      <c r="U73" s="413"/>
      <c r="V73" s="413"/>
      <c r="W73" s="413"/>
      <c r="X73" s="414"/>
      <c r="Y73" s="581"/>
      <c r="Z73" s="582"/>
      <c r="AA73" s="582"/>
      <c r="AB73" s="583"/>
      <c r="AC73" s="581"/>
      <c r="AD73" s="582"/>
      <c r="AE73" s="582"/>
      <c r="AF73" s="583"/>
      <c r="AG73" s="581"/>
      <c r="AH73" s="582"/>
      <c r="AI73" s="582"/>
      <c r="AJ73" s="583"/>
      <c r="AK73" s="581"/>
      <c r="AL73" s="582"/>
      <c r="AM73" s="582"/>
      <c r="AN73" s="583"/>
      <c r="AO73" s="481"/>
      <c r="AP73" s="606"/>
      <c r="AQ73" s="607"/>
      <c r="AR73" s="608"/>
      <c r="AS73" s="609"/>
      <c r="BE73"/>
    </row>
    <row r="74" spans="2:57" ht="32.25" customHeight="1" thickBot="1">
      <c r="B74" s="612" t="s">
        <v>33</v>
      </c>
      <c r="C74" s="613"/>
      <c r="D74" s="613"/>
      <c r="E74" s="614"/>
      <c r="F74" s="615" t="s">
        <v>2</v>
      </c>
      <c r="G74" s="613"/>
      <c r="H74" s="613"/>
      <c r="I74" s="613"/>
      <c r="J74" s="613"/>
      <c r="K74" s="613"/>
      <c r="L74" s="613"/>
      <c r="M74" s="613"/>
      <c r="N74" s="613"/>
      <c r="O74" s="613"/>
      <c r="P74" s="613"/>
      <c r="Q74" s="613"/>
      <c r="R74" s="613"/>
      <c r="S74" s="613"/>
      <c r="T74" s="613"/>
      <c r="U74" s="614"/>
      <c r="V74" s="615" t="s">
        <v>3</v>
      </c>
      <c r="W74" s="613"/>
      <c r="X74" s="614"/>
      <c r="Y74" s="615" t="s">
        <v>34</v>
      </c>
      <c r="Z74" s="613"/>
      <c r="AA74" s="614"/>
      <c r="AB74" s="615" t="s">
        <v>35</v>
      </c>
      <c r="AC74" s="613"/>
      <c r="AD74" s="613"/>
      <c r="AE74" s="613"/>
      <c r="AF74" s="613"/>
      <c r="AG74" s="613"/>
      <c r="AH74" s="613"/>
      <c r="AI74" s="613"/>
      <c r="AJ74" s="613"/>
      <c r="AK74" s="613"/>
      <c r="AL74" s="613"/>
      <c r="AM74" s="613"/>
      <c r="AN74" s="613"/>
      <c r="AO74" s="613"/>
      <c r="AP74" s="613"/>
      <c r="AQ74" s="613"/>
      <c r="AR74" s="613"/>
      <c r="AS74" s="616"/>
      <c r="BE74"/>
    </row>
    <row r="75" spans="2:57">
      <c r="B75" s="617"/>
      <c r="C75" s="618"/>
      <c r="D75" s="618"/>
      <c r="E75" s="619"/>
      <c r="F75" s="620"/>
      <c r="G75" s="618"/>
      <c r="H75" s="618"/>
      <c r="I75" s="618"/>
      <c r="J75" s="618"/>
      <c r="K75" s="618"/>
      <c r="L75" s="618"/>
      <c r="M75" s="618"/>
      <c r="N75" s="618"/>
      <c r="O75" s="618"/>
      <c r="P75" s="618"/>
      <c r="Q75" s="618"/>
      <c r="R75" s="618"/>
      <c r="S75" s="618"/>
      <c r="T75" s="618"/>
      <c r="U75" s="619"/>
      <c r="V75" s="620"/>
      <c r="W75" s="618"/>
      <c r="X75" s="619"/>
      <c r="Y75" s="620"/>
      <c r="Z75" s="618"/>
      <c r="AA75" s="619"/>
      <c r="AB75" s="620"/>
      <c r="AC75" s="618"/>
      <c r="AD75" s="618"/>
      <c r="AE75" s="618"/>
      <c r="AF75" s="618"/>
      <c r="AG75" s="618"/>
      <c r="AH75" s="618"/>
      <c r="AI75" s="618"/>
      <c r="AJ75" s="618"/>
      <c r="AK75" s="618"/>
      <c r="AL75" s="618"/>
      <c r="AM75" s="618"/>
      <c r="AN75" s="618"/>
      <c r="AO75" s="618"/>
      <c r="AP75" s="618"/>
      <c r="AQ75" s="618"/>
      <c r="AR75" s="618"/>
      <c r="AS75" s="621"/>
      <c r="BE75"/>
    </row>
    <row r="76" spans="2:57">
      <c r="B76" s="622"/>
      <c r="C76" s="623"/>
      <c r="D76" s="623"/>
      <c r="E76" s="624"/>
      <c r="F76" s="625"/>
      <c r="G76" s="623"/>
      <c r="H76" s="623"/>
      <c r="I76" s="623"/>
      <c r="J76" s="623"/>
      <c r="K76" s="623"/>
      <c r="L76" s="623"/>
      <c r="M76" s="623"/>
      <c r="N76" s="623"/>
      <c r="O76" s="623"/>
      <c r="P76" s="623"/>
      <c r="Q76" s="623"/>
      <c r="R76" s="623"/>
      <c r="S76" s="623"/>
      <c r="T76" s="623"/>
      <c r="U76" s="624"/>
      <c r="V76" s="625"/>
      <c r="W76" s="623"/>
      <c r="X76" s="624"/>
      <c r="Y76" s="625"/>
      <c r="Z76" s="623"/>
      <c r="AA76" s="624"/>
      <c r="AB76" s="625"/>
      <c r="AC76" s="623"/>
      <c r="AD76" s="623"/>
      <c r="AE76" s="623"/>
      <c r="AF76" s="623"/>
      <c r="AG76" s="623"/>
      <c r="AH76" s="623"/>
      <c r="AI76" s="623"/>
      <c r="AJ76" s="623"/>
      <c r="AK76" s="623"/>
      <c r="AL76" s="623"/>
      <c r="AM76" s="623"/>
      <c r="AN76" s="623"/>
      <c r="AO76" s="623"/>
      <c r="AP76" s="623"/>
      <c r="AQ76" s="623"/>
      <c r="AR76" s="623"/>
      <c r="AS76" s="626"/>
      <c r="BE76"/>
    </row>
    <row r="77" spans="2:57">
      <c r="B77" s="622"/>
      <c r="C77" s="623"/>
      <c r="D77" s="623"/>
      <c r="E77" s="624"/>
      <c r="F77" s="625"/>
      <c r="G77" s="623"/>
      <c r="H77" s="623"/>
      <c r="I77" s="623"/>
      <c r="J77" s="623"/>
      <c r="K77" s="623"/>
      <c r="L77" s="623"/>
      <c r="M77" s="623"/>
      <c r="N77" s="623"/>
      <c r="O77" s="623"/>
      <c r="P77" s="623"/>
      <c r="Q77" s="623"/>
      <c r="R77" s="623"/>
      <c r="S77" s="623"/>
      <c r="T77" s="623"/>
      <c r="U77" s="624"/>
      <c r="V77" s="625"/>
      <c r="W77" s="623"/>
      <c r="X77" s="624"/>
      <c r="Y77" s="625"/>
      <c r="Z77" s="623"/>
      <c r="AA77" s="624"/>
      <c r="AB77" s="625"/>
      <c r="AC77" s="623"/>
      <c r="AD77" s="623"/>
      <c r="AE77" s="623"/>
      <c r="AF77" s="623"/>
      <c r="AG77" s="623"/>
      <c r="AH77" s="623"/>
      <c r="AI77" s="623"/>
      <c r="AJ77" s="623"/>
      <c r="AK77" s="623"/>
      <c r="AL77" s="623"/>
      <c r="AM77" s="623"/>
      <c r="AN77" s="623"/>
      <c r="AO77" s="623"/>
      <c r="AP77" s="623"/>
      <c r="AQ77" s="623"/>
      <c r="AR77" s="623"/>
      <c r="AS77" s="626"/>
      <c r="BE77"/>
    </row>
    <row r="78" spans="2:57">
      <c r="B78" s="622"/>
      <c r="C78" s="623"/>
      <c r="D78" s="623"/>
      <c r="E78" s="624"/>
      <c r="F78" s="625"/>
      <c r="G78" s="623"/>
      <c r="H78" s="623"/>
      <c r="I78" s="623"/>
      <c r="J78" s="623"/>
      <c r="K78" s="623"/>
      <c r="L78" s="623"/>
      <c r="M78" s="623"/>
      <c r="N78" s="623"/>
      <c r="O78" s="623"/>
      <c r="P78" s="623"/>
      <c r="Q78" s="623"/>
      <c r="R78" s="623"/>
      <c r="S78" s="623"/>
      <c r="T78" s="623"/>
      <c r="U78" s="624"/>
      <c r="V78" s="625"/>
      <c r="W78" s="623"/>
      <c r="X78" s="624"/>
      <c r="Y78" s="625"/>
      <c r="Z78" s="623"/>
      <c r="AA78" s="624"/>
      <c r="AB78" s="625"/>
      <c r="AC78" s="623"/>
      <c r="AD78" s="623"/>
      <c r="AE78" s="623"/>
      <c r="AF78" s="623"/>
      <c r="AG78" s="623"/>
      <c r="AH78" s="623"/>
      <c r="AI78" s="623"/>
      <c r="AJ78" s="623"/>
      <c r="AK78" s="623"/>
      <c r="AL78" s="623"/>
      <c r="AM78" s="623"/>
      <c r="AN78" s="623"/>
      <c r="AO78" s="623"/>
      <c r="AP78" s="623"/>
      <c r="AQ78" s="623"/>
      <c r="AR78" s="623"/>
      <c r="AS78" s="626"/>
      <c r="BE78"/>
    </row>
    <row r="79" spans="2:57">
      <c r="B79" s="622"/>
      <c r="C79" s="623"/>
      <c r="D79" s="623"/>
      <c r="E79" s="624"/>
      <c r="F79" s="625"/>
      <c r="G79" s="623"/>
      <c r="H79" s="623"/>
      <c r="I79" s="623"/>
      <c r="J79" s="623"/>
      <c r="K79" s="623"/>
      <c r="L79" s="623"/>
      <c r="M79" s="623"/>
      <c r="N79" s="623"/>
      <c r="O79" s="623"/>
      <c r="P79" s="623"/>
      <c r="Q79" s="623"/>
      <c r="R79" s="623"/>
      <c r="S79" s="623"/>
      <c r="T79" s="623"/>
      <c r="U79" s="624"/>
      <c r="V79" s="625"/>
      <c r="W79" s="623"/>
      <c r="X79" s="624"/>
      <c r="Y79" s="625"/>
      <c r="Z79" s="623"/>
      <c r="AA79" s="624"/>
      <c r="AB79" s="625"/>
      <c r="AC79" s="623"/>
      <c r="AD79" s="623"/>
      <c r="AE79" s="623"/>
      <c r="AF79" s="623"/>
      <c r="AG79" s="623"/>
      <c r="AH79" s="623"/>
      <c r="AI79" s="623"/>
      <c r="AJ79" s="623"/>
      <c r="AK79" s="623"/>
      <c r="AL79" s="623"/>
      <c r="AM79" s="623"/>
      <c r="AN79" s="623"/>
      <c r="AO79" s="623"/>
      <c r="AP79" s="623"/>
      <c r="AQ79" s="623"/>
      <c r="AR79" s="623"/>
      <c r="AS79" s="626"/>
      <c r="BE79"/>
    </row>
    <row r="80" spans="2:57" ht="15.75" thickBot="1">
      <c r="B80" s="622"/>
      <c r="C80" s="623"/>
      <c r="D80" s="623"/>
      <c r="E80" s="624"/>
      <c r="F80" s="625"/>
      <c r="G80" s="623"/>
      <c r="H80" s="623"/>
      <c r="I80" s="623"/>
      <c r="J80" s="623"/>
      <c r="K80" s="623"/>
      <c r="L80" s="623"/>
      <c r="M80" s="623"/>
      <c r="N80" s="623"/>
      <c r="O80" s="623"/>
      <c r="P80" s="623"/>
      <c r="Q80" s="623"/>
      <c r="R80" s="623"/>
      <c r="S80" s="623"/>
      <c r="T80" s="623"/>
      <c r="U80" s="624"/>
      <c r="V80" s="625"/>
      <c r="W80" s="623"/>
      <c r="X80" s="624"/>
      <c r="Y80" s="625"/>
      <c r="Z80" s="623"/>
      <c r="AA80" s="624"/>
      <c r="AB80" s="625"/>
      <c r="AC80" s="623"/>
      <c r="AD80" s="623"/>
      <c r="AE80" s="623"/>
      <c r="AF80" s="623"/>
      <c r="AG80" s="623"/>
      <c r="AH80" s="623"/>
      <c r="AI80" s="623"/>
      <c r="AJ80" s="623"/>
      <c r="AK80" s="623"/>
      <c r="AL80" s="623"/>
      <c r="AM80" s="623"/>
      <c r="AN80" s="623"/>
      <c r="AO80" s="623"/>
      <c r="AP80" s="623"/>
      <c r="AQ80" s="623"/>
      <c r="AR80" s="623"/>
      <c r="AS80" s="626"/>
      <c r="BE80"/>
    </row>
    <row r="81" spans="2:57">
      <c r="B81" s="612" t="s">
        <v>36</v>
      </c>
      <c r="C81" s="613"/>
      <c r="D81" s="613"/>
      <c r="E81" s="613"/>
      <c r="F81" s="613"/>
      <c r="G81" s="613"/>
      <c r="H81" s="613"/>
      <c r="I81" s="613"/>
      <c r="J81" s="613"/>
      <c r="K81" s="613"/>
      <c r="L81" s="613"/>
      <c r="M81" s="613"/>
      <c r="N81" s="613"/>
      <c r="O81" s="613"/>
      <c r="P81" s="613"/>
      <c r="Q81" s="613"/>
      <c r="R81" s="613"/>
      <c r="S81" s="613"/>
      <c r="T81" s="613"/>
      <c r="U81" s="613"/>
      <c r="V81" s="613"/>
      <c r="W81" s="613"/>
      <c r="X81" s="613"/>
      <c r="Y81" s="613"/>
      <c r="Z81" s="613"/>
      <c r="AA81" s="613"/>
      <c r="AB81" s="613"/>
      <c r="AC81" s="613"/>
      <c r="AD81" s="613"/>
      <c r="AE81" s="613"/>
      <c r="AF81" s="613"/>
      <c r="AG81" s="613"/>
      <c r="AH81" s="613"/>
      <c r="AI81" s="613"/>
      <c r="AJ81" s="613"/>
      <c r="AK81" s="613"/>
      <c r="AL81" s="613"/>
      <c r="AM81" s="613"/>
      <c r="AN81" s="613"/>
      <c r="AO81" s="613"/>
      <c r="AP81" s="613"/>
      <c r="AQ81" s="613"/>
      <c r="AR81" s="613"/>
      <c r="AS81" s="616"/>
      <c r="BE81"/>
    </row>
    <row r="82" spans="2:57" ht="70.5" customHeight="1" thickBot="1">
      <c r="B82" s="627"/>
      <c r="C82" s="628"/>
      <c r="D82" s="628"/>
      <c r="E82" s="628"/>
      <c r="F82" s="628"/>
      <c r="G82" s="628"/>
      <c r="H82" s="628"/>
      <c r="I82" s="628"/>
      <c r="J82" s="628"/>
      <c r="K82" s="628"/>
      <c r="L82" s="628"/>
      <c r="M82" s="628"/>
      <c r="N82" s="628"/>
      <c r="O82" s="628"/>
      <c r="P82" s="628"/>
      <c r="Q82" s="628"/>
      <c r="R82" s="628"/>
      <c r="S82" s="628"/>
      <c r="T82" s="628"/>
      <c r="U82" s="628"/>
      <c r="V82" s="628"/>
      <c r="W82" s="628"/>
      <c r="X82" s="628"/>
      <c r="Y82" s="628"/>
      <c r="Z82" s="628"/>
      <c r="AA82" s="628"/>
      <c r="AB82" s="628"/>
      <c r="AC82" s="628"/>
      <c r="AD82" s="628"/>
      <c r="AE82" s="628"/>
      <c r="AF82" s="628"/>
      <c r="AG82" s="628"/>
      <c r="AH82" s="628"/>
      <c r="AI82" s="628"/>
      <c r="AJ82" s="628"/>
      <c r="AK82" s="628"/>
      <c r="AL82" s="628"/>
      <c r="AM82" s="628"/>
      <c r="AN82" s="628"/>
      <c r="AO82" s="628"/>
      <c r="AP82" s="628"/>
      <c r="AQ82" s="628"/>
      <c r="AR82" s="628"/>
      <c r="AS82" s="629"/>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406" t="s">
        <v>43</v>
      </c>
      <c r="D84" s="407"/>
      <c r="E84" s="407"/>
      <c r="F84" s="407"/>
      <c r="G84" s="407"/>
      <c r="H84" s="407"/>
      <c r="I84" s="407"/>
      <c r="J84" s="407"/>
      <c r="K84" s="407"/>
      <c r="L84" s="407"/>
      <c r="M84" s="407"/>
      <c r="N84" s="407"/>
      <c r="O84" s="407"/>
      <c r="P84" s="407"/>
      <c r="Q84" s="407"/>
      <c r="R84" s="407"/>
      <c r="S84" s="407"/>
      <c r="T84" s="407"/>
      <c r="U84" s="407"/>
      <c r="V84" s="407"/>
      <c r="W84" s="408"/>
      <c r="X84" s="406" t="s">
        <v>44</v>
      </c>
      <c r="Y84" s="407"/>
      <c r="Z84" s="407"/>
      <c r="AA84" s="407"/>
      <c r="AB84" s="407"/>
      <c r="AC84" s="407"/>
      <c r="AD84" s="407"/>
      <c r="AE84" s="407"/>
      <c r="AF84" s="407"/>
      <c r="AG84" s="407"/>
      <c r="AH84" s="407"/>
      <c r="AI84" s="407"/>
      <c r="AJ84" s="407"/>
      <c r="AK84" s="407"/>
      <c r="AL84" s="407"/>
      <c r="AM84" s="407"/>
      <c r="AN84" s="407"/>
      <c r="AO84" s="407"/>
      <c r="AP84" s="407"/>
      <c r="AQ84" s="407"/>
      <c r="AR84" s="408"/>
      <c r="AS84" s="8"/>
      <c r="BE84"/>
    </row>
    <row r="85" spans="2:57" ht="46.5" customHeight="1">
      <c r="B85" s="10"/>
      <c r="C85" s="473" t="s">
        <v>40</v>
      </c>
      <c r="D85" s="438"/>
      <c r="E85" s="438"/>
      <c r="F85" s="438"/>
      <c r="G85" s="438"/>
      <c r="H85" s="438"/>
      <c r="I85" s="449"/>
      <c r="J85" s="473" t="s">
        <v>41</v>
      </c>
      <c r="K85" s="438"/>
      <c r="L85" s="438"/>
      <c r="M85" s="438"/>
      <c r="N85" s="438"/>
      <c r="O85" s="438"/>
      <c r="P85" s="449"/>
      <c r="Q85" s="473" t="s">
        <v>42</v>
      </c>
      <c r="R85" s="438"/>
      <c r="S85" s="438"/>
      <c r="T85" s="438"/>
      <c r="U85" s="438"/>
      <c r="V85" s="438"/>
      <c r="W85" s="449"/>
      <c r="X85" s="473" t="s">
        <v>40</v>
      </c>
      <c r="Y85" s="438"/>
      <c r="Z85" s="438"/>
      <c r="AA85" s="438"/>
      <c r="AB85" s="438"/>
      <c r="AC85" s="438"/>
      <c r="AD85" s="449"/>
      <c r="AE85" s="473" t="s">
        <v>41</v>
      </c>
      <c r="AF85" s="438"/>
      <c r="AG85" s="438"/>
      <c r="AH85" s="438"/>
      <c r="AI85" s="438"/>
      <c r="AJ85" s="438"/>
      <c r="AK85" s="449"/>
      <c r="AL85" s="473" t="s">
        <v>42</v>
      </c>
      <c r="AM85" s="438"/>
      <c r="AN85" s="438"/>
      <c r="AO85" s="438"/>
      <c r="AP85" s="438"/>
      <c r="AQ85" s="438"/>
      <c r="AR85" s="449"/>
      <c r="AS85" s="11"/>
      <c r="BE85"/>
    </row>
    <row r="86" spans="2:57" ht="46.5" customHeight="1">
      <c r="B86" s="10"/>
      <c r="C86" s="517"/>
      <c r="D86" s="518"/>
      <c r="E86" s="518"/>
      <c r="F86" s="518"/>
      <c r="G86" s="518"/>
      <c r="H86" s="518"/>
      <c r="I86" s="519"/>
      <c r="J86" s="517"/>
      <c r="K86" s="518"/>
      <c r="L86" s="518"/>
      <c r="M86" s="518"/>
      <c r="N86" s="518"/>
      <c r="O86" s="518"/>
      <c r="P86" s="519"/>
      <c r="Q86" s="520"/>
      <c r="R86" s="521"/>
      <c r="S86" s="521"/>
      <c r="T86" s="521"/>
      <c r="U86" s="521"/>
      <c r="V86" s="521"/>
      <c r="W86" s="522"/>
      <c r="X86" s="517"/>
      <c r="Y86" s="518"/>
      <c r="Z86" s="518"/>
      <c r="AA86" s="518"/>
      <c r="AB86" s="518"/>
      <c r="AC86" s="518"/>
      <c r="AD86" s="519"/>
      <c r="AE86" s="517"/>
      <c r="AF86" s="518"/>
      <c r="AG86" s="518"/>
      <c r="AH86" s="518"/>
      <c r="AI86" s="518"/>
      <c r="AJ86" s="518"/>
      <c r="AK86" s="519"/>
      <c r="AL86" s="520"/>
      <c r="AM86" s="521"/>
      <c r="AN86" s="521"/>
      <c r="AO86" s="521"/>
      <c r="AP86" s="521"/>
      <c r="AQ86" s="521"/>
      <c r="AR86" s="522"/>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50">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Y23:AB23"/>
    <mergeCell ref="B22:C23"/>
    <mergeCell ref="D22:P23"/>
    <mergeCell ref="Q22:X23"/>
    <mergeCell ref="Y22:AB22"/>
    <mergeCell ref="AC22:AF23"/>
    <mergeCell ref="AG22:AJ23"/>
    <mergeCell ref="AK20:AN21"/>
    <mergeCell ref="AO20:AP21"/>
    <mergeCell ref="AQ20:AQ21"/>
    <mergeCell ref="AR20:AR21"/>
    <mergeCell ref="AS20:AS21"/>
    <mergeCell ref="Y21:AB21"/>
    <mergeCell ref="B20:C21"/>
    <mergeCell ref="D20:P21"/>
    <mergeCell ref="Q20:X21"/>
    <mergeCell ref="Y20:AB20"/>
    <mergeCell ref="AC20:AF21"/>
    <mergeCell ref="AG20:AJ21"/>
    <mergeCell ref="AK18:AN19"/>
    <mergeCell ref="AO18:AP19"/>
    <mergeCell ref="AQ18:AQ19"/>
    <mergeCell ref="AR18:AR19"/>
    <mergeCell ref="AS18:AS19"/>
    <mergeCell ref="Y19:AB19"/>
    <mergeCell ref="B18:C19"/>
    <mergeCell ref="D18:P19"/>
    <mergeCell ref="Q18:X19"/>
    <mergeCell ref="Y18:AB18"/>
    <mergeCell ref="AC18:AF19"/>
    <mergeCell ref="AG18:AJ19"/>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s>
  <conditionalFormatting sqref="AF11">
    <cfRule type="expression" dxfId="1177" priority="3">
      <formula>$V11="y"</formula>
    </cfRule>
    <cfRule type="expression" dxfId="1176" priority="4">
      <formula>$T11="y"</formula>
    </cfRule>
  </conditionalFormatting>
  <conditionalFormatting sqref="AF7">
    <cfRule type="expression" dxfId="1175" priority="7">
      <formula>$V7="y"</formula>
    </cfRule>
    <cfRule type="expression" dxfId="1174" priority="8">
      <formula>$T7="y"</formula>
    </cfRule>
  </conditionalFormatting>
  <conditionalFormatting sqref="AF9">
    <cfRule type="expression" dxfId="1173" priority="5">
      <formula>$V9="y"</formula>
    </cfRule>
    <cfRule type="expression" dxfId="1172" priority="6">
      <formula>$T9="y"</formula>
    </cfRule>
  </conditionalFormatting>
  <conditionalFormatting sqref="Y14:AB73">
    <cfRule type="expression" dxfId="1171" priority="2">
      <formula>OR(ISNUMBER(SEARCH("Hold Point",Y14)),ISNUMBER(SEARCH("Witness Point",Y14)))</formula>
    </cfRule>
  </conditionalFormatting>
  <conditionalFormatting sqref="AK14:AN73">
    <cfRule type="expression" dxfId="1170" priority="1">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76">
    <pageSetUpPr fitToPage="1"/>
  </sheetPr>
  <dimension ref="A1:BR100"/>
  <sheetViews>
    <sheetView topLeftCell="A3" zoomScale="85" zoomScaleNormal="85" workbookViewId="0">
      <selection activeCell="AO14" sqref="AO14:AP15"/>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Public Utility Plant</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Public Utility Plant</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441" t="s">
        <v>28</v>
      </c>
      <c r="AK4" s="442"/>
      <c r="AL4" s="442"/>
      <c r="AM4" s="442"/>
      <c r="AN4" s="442"/>
      <c r="AO4" s="442"/>
      <c r="AP4" s="442"/>
      <c r="AQ4" s="442"/>
      <c r="AR4" s="442"/>
      <c r="AS4" s="564"/>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e">
        <f>'Lot Register'!#REF!</f>
        <v>#REF!</v>
      </c>
      <c r="AG5" s="460"/>
      <c r="AH5" s="460"/>
      <c r="AI5" s="461"/>
      <c r="AJ5" s="533"/>
      <c r="AK5" s="534"/>
      <c r="AL5" s="534"/>
      <c r="AM5" s="534"/>
      <c r="AN5" s="534"/>
      <c r="AO5" s="534"/>
      <c r="AP5" s="534"/>
      <c r="AQ5" s="534"/>
      <c r="AR5" s="534"/>
      <c r="AS5" s="565"/>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533"/>
      <c r="AK6" s="534"/>
      <c r="AL6" s="534"/>
      <c r="AM6" s="534"/>
      <c r="AN6" s="534"/>
      <c r="AO6" s="534"/>
      <c r="AP6" s="534"/>
      <c r="AQ6" s="534"/>
      <c r="AR6" s="534"/>
      <c r="AS6" s="565"/>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Register'!$I$2), "", 'Lot Register'!$I$2)</f>
        <v>0</v>
      </c>
      <c r="AG7" s="469"/>
      <c r="AH7" s="469"/>
      <c r="AI7" s="470"/>
      <c r="AJ7" s="533"/>
      <c r="AK7" s="534"/>
      <c r="AL7" s="534"/>
      <c r="AM7" s="534"/>
      <c r="AN7" s="534"/>
      <c r="AO7" s="534"/>
      <c r="AP7" s="534"/>
      <c r="AQ7" s="534"/>
      <c r="AR7" s="534"/>
      <c r="AS7" s="565"/>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v>0</v>
      </c>
      <c r="AK8" s="574"/>
      <c r="AL8" s="574"/>
      <c r="AM8" s="574"/>
      <c r="AN8" s="566" t="s">
        <v>1277</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Register'!$J$2), "", 'Lot Register'!$J$2)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t="e">
        <f>IF(ISBLANK('Lot Register'!#REF!), "", 'Lot Register'!#REF!)</f>
        <v>#REF!</v>
      </c>
      <c r="AE10" s="449"/>
      <c r="AF10" s="451" t="s">
        <v>30</v>
      </c>
      <c r="AG10" s="451"/>
      <c r="AH10" s="451"/>
      <c r="AI10" s="452"/>
      <c r="AJ10" s="573"/>
      <c r="AK10" s="574"/>
      <c r="AL10" s="574"/>
      <c r="AM10" s="574"/>
      <c r="AN10" s="566"/>
      <c r="AO10" s="566"/>
      <c r="AP10" s="566"/>
      <c r="AQ10" s="566"/>
      <c r="AR10" s="566"/>
      <c r="AS10" s="567"/>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Register'!$K$2), "", 'Lot Register'!$K$2)</f>
        <v>45343</v>
      </c>
      <c r="AG11" s="496"/>
      <c r="AH11" s="496"/>
      <c r="AI11" s="497"/>
      <c r="AJ11" s="575"/>
      <c r="AK11" s="576"/>
      <c r="AL11" s="576"/>
      <c r="AM11" s="576"/>
      <c r="AN11" s="381"/>
      <c r="AO11" s="381"/>
      <c r="AP11" s="381"/>
      <c r="AQ11" s="381"/>
      <c r="AR11" s="381"/>
      <c r="AS11" s="568"/>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t="s">
        <v>39</v>
      </c>
      <c r="AH13" s="439"/>
      <c r="AI13" s="439"/>
      <c r="AJ13" s="439"/>
      <c r="AK13" s="439" t="s">
        <v>27</v>
      </c>
      <c r="AL13" s="439"/>
      <c r="AM13" s="439"/>
      <c r="AN13" s="439"/>
      <c r="AO13" s="571"/>
      <c r="AP13" s="571"/>
      <c r="AQ13" s="571"/>
      <c r="AR13" s="571"/>
      <c r="AS13" s="572"/>
      <c r="BE13"/>
    </row>
    <row r="14" spans="1:70" ht="22.5" customHeight="1">
      <c r="B14" s="553">
        <v>1</v>
      </c>
      <c r="C14" s="549"/>
      <c r="D14" s="507"/>
      <c r="E14" s="508"/>
      <c r="F14" s="508"/>
      <c r="G14" s="508"/>
      <c r="H14" s="508"/>
      <c r="I14" s="508"/>
      <c r="J14" s="508"/>
      <c r="K14" s="508"/>
      <c r="L14" s="508"/>
      <c r="M14" s="508"/>
      <c r="N14" s="508"/>
      <c r="O14" s="508"/>
      <c r="P14" s="509"/>
      <c r="Q14" s="507"/>
      <c r="R14" s="508"/>
      <c r="S14" s="508"/>
      <c r="T14" s="508"/>
      <c r="U14" s="508"/>
      <c r="V14" s="508"/>
      <c r="W14" s="508"/>
      <c r="X14" s="509"/>
      <c r="Y14" s="507" t="s">
        <v>24</v>
      </c>
      <c r="Z14" s="508"/>
      <c r="AA14" s="508"/>
      <c r="AB14" s="509"/>
      <c r="AC14" s="507"/>
      <c r="AD14" s="508"/>
      <c r="AE14" s="508"/>
      <c r="AF14" s="509"/>
      <c r="AG14" s="507"/>
      <c r="AH14" s="508"/>
      <c r="AI14" s="508"/>
      <c r="AJ14" s="509"/>
      <c r="AK14" s="507"/>
      <c r="AL14" s="508"/>
      <c r="AM14" s="508"/>
      <c r="AN14" s="509"/>
      <c r="AO14" s="475"/>
      <c r="AP14" s="593"/>
      <c r="AQ14" s="594"/>
      <c r="AR14" s="595"/>
      <c r="AS14" s="596"/>
      <c r="BE14"/>
    </row>
    <row r="15" spans="1:70" ht="31.5" customHeight="1">
      <c r="B15" s="592"/>
      <c r="C15" s="532"/>
      <c r="D15" s="412"/>
      <c r="E15" s="413"/>
      <c r="F15" s="413"/>
      <c r="G15" s="413"/>
      <c r="H15" s="413"/>
      <c r="I15" s="413"/>
      <c r="J15" s="413"/>
      <c r="K15" s="413"/>
      <c r="L15" s="413"/>
      <c r="M15" s="413"/>
      <c r="N15" s="413"/>
      <c r="O15" s="413"/>
      <c r="P15" s="414"/>
      <c r="Q15" s="412"/>
      <c r="R15" s="413"/>
      <c r="S15" s="413"/>
      <c r="T15" s="413"/>
      <c r="U15" s="413"/>
      <c r="V15" s="413"/>
      <c r="W15" s="413"/>
      <c r="X15" s="414"/>
      <c r="Y15" s="412"/>
      <c r="Z15" s="413"/>
      <c r="AA15" s="413"/>
      <c r="AB15" s="414"/>
      <c r="AC15" s="412"/>
      <c r="AD15" s="413"/>
      <c r="AE15" s="413"/>
      <c r="AF15" s="414"/>
      <c r="AG15" s="412"/>
      <c r="AH15" s="413"/>
      <c r="AI15" s="413"/>
      <c r="AJ15" s="414"/>
      <c r="AK15" s="412"/>
      <c r="AL15" s="413"/>
      <c r="AM15" s="413"/>
      <c r="AN15" s="414"/>
      <c r="AO15" s="545"/>
      <c r="AP15" s="556"/>
      <c r="AQ15" s="587"/>
      <c r="AR15" s="589"/>
      <c r="AS15" s="591"/>
      <c r="BE15"/>
    </row>
    <row r="16" spans="1:70" ht="22.5" customHeight="1">
      <c r="B16" s="592">
        <v>2</v>
      </c>
      <c r="C16" s="532"/>
      <c r="D16" s="406"/>
      <c r="E16" s="407"/>
      <c r="F16" s="407"/>
      <c r="G16" s="407"/>
      <c r="H16" s="407"/>
      <c r="I16" s="407"/>
      <c r="J16" s="407"/>
      <c r="K16" s="407"/>
      <c r="L16" s="407"/>
      <c r="M16" s="407"/>
      <c r="N16" s="407"/>
      <c r="O16" s="407"/>
      <c r="P16" s="408"/>
      <c r="Q16" s="409"/>
      <c r="R16" s="410"/>
      <c r="S16" s="410"/>
      <c r="T16" s="410"/>
      <c r="U16" s="410"/>
      <c r="V16" s="410"/>
      <c r="W16" s="410"/>
      <c r="X16" s="411"/>
      <c r="Y16" s="406" t="s">
        <v>85</v>
      </c>
      <c r="Z16" s="407"/>
      <c r="AA16" s="407"/>
      <c r="AB16" s="408"/>
      <c r="AC16" s="406"/>
      <c r="AD16" s="407"/>
      <c r="AE16" s="407"/>
      <c r="AF16" s="408"/>
      <c r="AG16" s="406"/>
      <c r="AH16" s="407"/>
      <c r="AI16" s="407"/>
      <c r="AJ16" s="408"/>
      <c r="AK16" s="406"/>
      <c r="AL16" s="407"/>
      <c r="AM16" s="407"/>
      <c r="AN16" s="408"/>
      <c r="AO16" s="542"/>
      <c r="AP16" s="554"/>
      <c r="AQ16" s="586"/>
      <c r="AR16" s="588"/>
      <c r="AS16" s="590"/>
      <c r="BE16"/>
    </row>
    <row r="17" spans="2:57" ht="31.5" customHeight="1">
      <c r="B17" s="592"/>
      <c r="C17" s="532"/>
      <c r="D17" s="412"/>
      <c r="E17" s="413"/>
      <c r="F17" s="413"/>
      <c r="G17" s="413"/>
      <c r="H17" s="413"/>
      <c r="I17" s="413"/>
      <c r="J17" s="413"/>
      <c r="K17" s="413"/>
      <c r="L17" s="413"/>
      <c r="M17" s="413"/>
      <c r="N17" s="413"/>
      <c r="O17" s="413"/>
      <c r="P17" s="414"/>
      <c r="Q17" s="412"/>
      <c r="R17" s="413"/>
      <c r="S17" s="413"/>
      <c r="T17" s="413"/>
      <c r="U17" s="413"/>
      <c r="V17" s="413"/>
      <c r="W17" s="413"/>
      <c r="X17" s="414"/>
      <c r="Y17" s="412"/>
      <c r="Z17" s="413"/>
      <c r="AA17" s="413"/>
      <c r="AB17" s="414"/>
      <c r="AC17" s="412"/>
      <c r="AD17" s="413"/>
      <c r="AE17" s="413"/>
      <c r="AF17" s="414"/>
      <c r="AG17" s="412"/>
      <c r="AH17" s="413"/>
      <c r="AI17" s="413"/>
      <c r="AJ17" s="414"/>
      <c r="AK17" s="412"/>
      <c r="AL17" s="413"/>
      <c r="AM17" s="413"/>
      <c r="AN17" s="414"/>
      <c r="AO17" s="545"/>
      <c r="AP17" s="556"/>
      <c r="AQ17" s="587"/>
      <c r="AR17" s="589"/>
      <c r="AS17" s="591"/>
      <c r="BE17"/>
    </row>
    <row r="18" spans="2:57" ht="22.5" customHeight="1">
      <c r="B18" s="592">
        <v>3</v>
      </c>
      <c r="C18" s="532"/>
      <c r="D18" s="406"/>
      <c r="E18" s="407"/>
      <c r="F18" s="407"/>
      <c r="G18" s="407"/>
      <c r="H18" s="407"/>
      <c r="I18" s="407"/>
      <c r="J18" s="407"/>
      <c r="K18" s="407"/>
      <c r="L18" s="407"/>
      <c r="M18" s="407"/>
      <c r="N18" s="407"/>
      <c r="O18" s="407"/>
      <c r="P18" s="408"/>
      <c r="Q18" s="409"/>
      <c r="R18" s="410"/>
      <c r="S18" s="410"/>
      <c r="T18" s="410"/>
      <c r="U18" s="410"/>
      <c r="V18" s="410"/>
      <c r="W18" s="410"/>
      <c r="X18" s="411"/>
      <c r="Y18" s="406" t="s">
        <v>86</v>
      </c>
      <c r="Z18" s="407"/>
      <c r="AA18" s="407"/>
      <c r="AB18" s="408"/>
      <c r="AC18" s="406"/>
      <c r="AD18" s="407"/>
      <c r="AE18" s="407"/>
      <c r="AF18" s="408"/>
      <c r="AG18" s="406"/>
      <c r="AH18" s="407"/>
      <c r="AI18" s="407"/>
      <c r="AJ18" s="408"/>
      <c r="AK18" s="406"/>
      <c r="AL18" s="407"/>
      <c r="AM18" s="407"/>
      <c r="AN18" s="408"/>
      <c r="AO18" s="542"/>
      <c r="AP18" s="554"/>
      <c r="AQ18" s="586"/>
      <c r="AR18" s="588"/>
      <c r="AS18" s="590"/>
      <c r="BE18"/>
    </row>
    <row r="19" spans="2:57" ht="31.5" customHeight="1">
      <c r="B19" s="592"/>
      <c r="C19" s="532"/>
      <c r="D19" s="412"/>
      <c r="E19" s="413"/>
      <c r="F19" s="413"/>
      <c r="G19" s="413"/>
      <c r="H19" s="413"/>
      <c r="I19" s="413"/>
      <c r="J19" s="413"/>
      <c r="K19" s="413"/>
      <c r="L19" s="413"/>
      <c r="M19" s="413"/>
      <c r="N19" s="413"/>
      <c r="O19" s="413"/>
      <c r="P19" s="414"/>
      <c r="Q19" s="412"/>
      <c r="R19" s="413"/>
      <c r="S19" s="413"/>
      <c r="T19" s="413"/>
      <c r="U19" s="413"/>
      <c r="V19" s="413"/>
      <c r="W19" s="413"/>
      <c r="X19" s="414"/>
      <c r="Y19" s="412"/>
      <c r="Z19" s="413"/>
      <c r="AA19" s="413"/>
      <c r="AB19" s="414"/>
      <c r="AC19" s="412"/>
      <c r="AD19" s="413"/>
      <c r="AE19" s="413"/>
      <c r="AF19" s="414"/>
      <c r="AG19" s="412"/>
      <c r="AH19" s="413"/>
      <c r="AI19" s="413"/>
      <c r="AJ19" s="414"/>
      <c r="AK19" s="412"/>
      <c r="AL19" s="413"/>
      <c r="AM19" s="413"/>
      <c r="AN19" s="414"/>
      <c r="AO19" s="545"/>
      <c r="AP19" s="556"/>
      <c r="AQ19" s="587"/>
      <c r="AR19" s="589"/>
      <c r="AS19" s="591"/>
      <c r="BE19"/>
    </row>
    <row r="20" spans="2:57" ht="22.5" customHeight="1">
      <c r="B20" s="592">
        <v>4</v>
      </c>
      <c r="C20" s="532"/>
      <c r="D20" s="406"/>
      <c r="E20" s="407"/>
      <c r="F20" s="407"/>
      <c r="G20" s="407"/>
      <c r="H20" s="407"/>
      <c r="I20" s="407"/>
      <c r="J20" s="407"/>
      <c r="K20" s="407"/>
      <c r="L20" s="407"/>
      <c r="M20" s="407"/>
      <c r="N20" s="407"/>
      <c r="O20" s="407"/>
      <c r="P20" s="408"/>
      <c r="Q20" s="409"/>
      <c r="R20" s="410"/>
      <c r="S20" s="410"/>
      <c r="T20" s="410"/>
      <c r="U20" s="410"/>
      <c r="V20" s="410"/>
      <c r="W20" s="410"/>
      <c r="X20" s="411"/>
      <c r="Y20" s="406" t="s">
        <v>81</v>
      </c>
      <c r="Z20" s="407"/>
      <c r="AA20" s="407"/>
      <c r="AB20" s="408"/>
      <c r="AC20" s="406"/>
      <c r="AD20" s="407"/>
      <c r="AE20" s="407"/>
      <c r="AF20" s="408"/>
      <c r="AG20" s="406"/>
      <c r="AH20" s="407"/>
      <c r="AI20" s="407"/>
      <c r="AJ20" s="408"/>
      <c r="AK20" s="406"/>
      <c r="AL20" s="407"/>
      <c r="AM20" s="407"/>
      <c r="AN20" s="408"/>
      <c r="AO20" s="542"/>
      <c r="AP20" s="554"/>
      <c r="AQ20" s="586"/>
      <c r="AR20" s="588"/>
      <c r="AS20" s="590"/>
      <c r="BE20"/>
    </row>
    <row r="21" spans="2:57" ht="31.5" customHeight="1">
      <c r="B21" s="592"/>
      <c r="C21" s="532"/>
      <c r="D21" s="412"/>
      <c r="E21" s="413"/>
      <c r="F21" s="413"/>
      <c r="G21" s="413"/>
      <c r="H21" s="413"/>
      <c r="I21" s="413"/>
      <c r="J21" s="413"/>
      <c r="K21" s="413"/>
      <c r="L21" s="413"/>
      <c r="M21" s="413"/>
      <c r="N21" s="413"/>
      <c r="O21" s="413"/>
      <c r="P21" s="414"/>
      <c r="Q21" s="412"/>
      <c r="R21" s="413"/>
      <c r="S21" s="413"/>
      <c r="T21" s="413"/>
      <c r="U21" s="413"/>
      <c r="V21" s="413"/>
      <c r="W21" s="413"/>
      <c r="X21" s="414"/>
      <c r="Y21" s="412"/>
      <c r="Z21" s="413"/>
      <c r="AA21" s="413"/>
      <c r="AB21" s="414"/>
      <c r="AC21" s="412"/>
      <c r="AD21" s="413"/>
      <c r="AE21" s="413"/>
      <c r="AF21" s="414"/>
      <c r="AG21" s="412"/>
      <c r="AH21" s="413"/>
      <c r="AI21" s="413"/>
      <c r="AJ21" s="414"/>
      <c r="AK21" s="412"/>
      <c r="AL21" s="413"/>
      <c r="AM21" s="413"/>
      <c r="AN21" s="414"/>
      <c r="AO21" s="545"/>
      <c r="AP21" s="556"/>
      <c r="AQ21" s="587"/>
      <c r="AR21" s="589"/>
      <c r="AS21" s="591"/>
      <c r="BE21"/>
    </row>
    <row r="22" spans="2:57" ht="22.5" customHeight="1">
      <c r="B22" s="592">
        <v>5</v>
      </c>
      <c r="C22" s="532"/>
      <c r="D22" s="406"/>
      <c r="E22" s="407"/>
      <c r="F22" s="407"/>
      <c r="G22" s="407"/>
      <c r="H22" s="407"/>
      <c r="I22" s="407"/>
      <c r="J22" s="407"/>
      <c r="K22" s="407"/>
      <c r="L22" s="407"/>
      <c r="M22" s="407"/>
      <c r="N22" s="407"/>
      <c r="O22" s="407"/>
      <c r="P22" s="408"/>
      <c r="Q22" s="409"/>
      <c r="R22" s="410"/>
      <c r="S22" s="410"/>
      <c r="T22" s="410"/>
      <c r="U22" s="410"/>
      <c r="V22" s="410"/>
      <c r="W22" s="410"/>
      <c r="X22" s="411"/>
      <c r="Y22" s="406"/>
      <c r="Z22" s="407"/>
      <c r="AA22" s="407"/>
      <c r="AB22" s="408"/>
      <c r="AC22" s="406"/>
      <c r="AD22" s="407"/>
      <c r="AE22" s="407"/>
      <c r="AF22" s="408"/>
      <c r="AG22" s="406"/>
      <c r="AH22" s="407"/>
      <c r="AI22" s="407"/>
      <c r="AJ22" s="408"/>
      <c r="AK22" s="406"/>
      <c r="AL22" s="407"/>
      <c r="AM22" s="407"/>
      <c r="AN22" s="408"/>
      <c r="AO22" s="542"/>
      <c r="AP22" s="554"/>
      <c r="AQ22" s="586"/>
      <c r="AR22" s="588"/>
      <c r="AS22" s="590"/>
      <c r="BE22"/>
    </row>
    <row r="23" spans="2:57" ht="31.5" customHeight="1">
      <c r="B23" s="592"/>
      <c r="C23" s="532"/>
      <c r="D23" s="412"/>
      <c r="E23" s="413"/>
      <c r="F23" s="413"/>
      <c r="G23" s="413"/>
      <c r="H23" s="413"/>
      <c r="I23" s="413"/>
      <c r="J23" s="413"/>
      <c r="K23" s="413"/>
      <c r="L23" s="413"/>
      <c r="M23" s="413"/>
      <c r="N23" s="413"/>
      <c r="O23" s="413"/>
      <c r="P23" s="414"/>
      <c r="Q23" s="412"/>
      <c r="R23" s="413"/>
      <c r="S23" s="413"/>
      <c r="T23" s="413"/>
      <c r="U23" s="413"/>
      <c r="V23" s="413"/>
      <c r="W23" s="413"/>
      <c r="X23" s="414"/>
      <c r="Y23" s="412"/>
      <c r="Z23" s="413"/>
      <c r="AA23" s="413"/>
      <c r="AB23" s="414"/>
      <c r="AC23" s="412"/>
      <c r="AD23" s="413"/>
      <c r="AE23" s="413"/>
      <c r="AF23" s="414"/>
      <c r="AG23" s="412"/>
      <c r="AH23" s="413"/>
      <c r="AI23" s="413"/>
      <c r="AJ23" s="414"/>
      <c r="AK23" s="412"/>
      <c r="AL23" s="413"/>
      <c r="AM23" s="413"/>
      <c r="AN23" s="414"/>
      <c r="AO23" s="545"/>
      <c r="AP23" s="556"/>
      <c r="AQ23" s="587"/>
      <c r="AR23" s="589"/>
      <c r="AS23" s="591"/>
      <c r="BE23"/>
    </row>
    <row r="24" spans="2:57" ht="22.5" customHeight="1">
      <c r="B24" s="592">
        <v>6</v>
      </c>
      <c r="C24" s="532"/>
      <c r="D24" s="406"/>
      <c r="E24" s="407"/>
      <c r="F24" s="407"/>
      <c r="G24" s="407"/>
      <c r="H24" s="407"/>
      <c r="I24" s="407"/>
      <c r="J24" s="407"/>
      <c r="K24" s="407"/>
      <c r="L24" s="407"/>
      <c r="M24" s="407"/>
      <c r="N24" s="407"/>
      <c r="O24" s="407"/>
      <c r="P24" s="408"/>
      <c r="Q24" s="409"/>
      <c r="R24" s="410"/>
      <c r="S24" s="410"/>
      <c r="T24" s="410"/>
      <c r="U24" s="410"/>
      <c r="V24" s="410"/>
      <c r="W24" s="410"/>
      <c r="X24" s="411"/>
      <c r="Y24" s="406"/>
      <c r="Z24" s="407"/>
      <c r="AA24" s="407"/>
      <c r="AB24" s="408"/>
      <c r="AC24" s="406"/>
      <c r="AD24" s="407"/>
      <c r="AE24" s="407"/>
      <c r="AF24" s="408"/>
      <c r="AG24" s="406"/>
      <c r="AH24" s="407"/>
      <c r="AI24" s="407"/>
      <c r="AJ24" s="408"/>
      <c r="AK24" s="406"/>
      <c r="AL24" s="407"/>
      <c r="AM24" s="407"/>
      <c r="AN24" s="408"/>
      <c r="AO24" s="542"/>
      <c r="AP24" s="554"/>
      <c r="AQ24" s="586"/>
      <c r="AR24" s="588"/>
      <c r="AS24" s="590"/>
      <c r="BE24"/>
    </row>
    <row r="25" spans="2:57" ht="31.5" customHeight="1">
      <c r="B25" s="592"/>
      <c r="C25" s="532"/>
      <c r="D25" s="412"/>
      <c r="E25" s="413"/>
      <c r="F25" s="413"/>
      <c r="G25" s="413"/>
      <c r="H25" s="413"/>
      <c r="I25" s="413"/>
      <c r="J25" s="413"/>
      <c r="K25" s="413"/>
      <c r="L25" s="413"/>
      <c r="M25" s="413"/>
      <c r="N25" s="413"/>
      <c r="O25" s="413"/>
      <c r="P25" s="414"/>
      <c r="Q25" s="412"/>
      <c r="R25" s="413"/>
      <c r="S25" s="413"/>
      <c r="T25" s="413"/>
      <c r="U25" s="413"/>
      <c r="V25" s="413"/>
      <c r="W25" s="413"/>
      <c r="X25" s="414"/>
      <c r="Y25" s="412"/>
      <c r="Z25" s="413"/>
      <c r="AA25" s="413"/>
      <c r="AB25" s="414"/>
      <c r="AC25" s="412"/>
      <c r="AD25" s="413"/>
      <c r="AE25" s="413"/>
      <c r="AF25" s="414"/>
      <c r="AG25" s="412"/>
      <c r="AH25" s="413"/>
      <c r="AI25" s="413"/>
      <c r="AJ25" s="414"/>
      <c r="AK25" s="412"/>
      <c r="AL25" s="413"/>
      <c r="AM25" s="413"/>
      <c r="AN25" s="414"/>
      <c r="AO25" s="545"/>
      <c r="AP25" s="556"/>
      <c r="AQ25" s="587"/>
      <c r="AR25" s="589"/>
      <c r="AS25" s="591"/>
      <c r="BE25"/>
    </row>
    <row r="26" spans="2:57" ht="22.5" customHeight="1">
      <c r="B26" s="592">
        <v>7</v>
      </c>
      <c r="C26" s="532"/>
      <c r="D26" s="406"/>
      <c r="E26" s="407"/>
      <c r="F26" s="407"/>
      <c r="G26" s="407"/>
      <c r="H26" s="407"/>
      <c r="I26" s="407"/>
      <c r="J26" s="407"/>
      <c r="K26" s="407"/>
      <c r="L26" s="407"/>
      <c r="M26" s="407"/>
      <c r="N26" s="407"/>
      <c r="O26" s="407"/>
      <c r="P26" s="408"/>
      <c r="Q26" s="409"/>
      <c r="R26" s="410"/>
      <c r="S26" s="410"/>
      <c r="T26" s="410"/>
      <c r="U26" s="410"/>
      <c r="V26" s="410"/>
      <c r="W26" s="410"/>
      <c r="X26" s="411"/>
      <c r="Y26" s="406"/>
      <c r="Z26" s="407"/>
      <c r="AA26" s="407"/>
      <c r="AB26" s="408"/>
      <c r="AC26" s="406"/>
      <c r="AD26" s="407"/>
      <c r="AE26" s="407"/>
      <c r="AF26" s="408"/>
      <c r="AG26" s="406"/>
      <c r="AH26" s="407"/>
      <c r="AI26" s="407"/>
      <c r="AJ26" s="408"/>
      <c r="AK26" s="406"/>
      <c r="AL26" s="407"/>
      <c r="AM26" s="407"/>
      <c r="AN26" s="408"/>
      <c r="AO26" s="542"/>
      <c r="AP26" s="554"/>
      <c r="AQ26" s="586"/>
      <c r="AR26" s="588"/>
      <c r="AS26" s="590"/>
      <c r="BE26"/>
    </row>
    <row r="27" spans="2:57" ht="31.5" customHeight="1">
      <c r="B27" s="592"/>
      <c r="C27" s="532"/>
      <c r="D27" s="412"/>
      <c r="E27" s="413"/>
      <c r="F27" s="413"/>
      <c r="G27" s="413"/>
      <c r="H27" s="413"/>
      <c r="I27" s="413"/>
      <c r="J27" s="413"/>
      <c r="K27" s="413"/>
      <c r="L27" s="413"/>
      <c r="M27" s="413"/>
      <c r="N27" s="413"/>
      <c r="O27" s="413"/>
      <c r="P27" s="414"/>
      <c r="Q27" s="412"/>
      <c r="R27" s="413"/>
      <c r="S27" s="413"/>
      <c r="T27" s="413"/>
      <c r="U27" s="413"/>
      <c r="V27" s="413"/>
      <c r="W27" s="413"/>
      <c r="X27" s="414"/>
      <c r="Y27" s="412"/>
      <c r="Z27" s="413"/>
      <c r="AA27" s="413"/>
      <c r="AB27" s="414"/>
      <c r="AC27" s="412"/>
      <c r="AD27" s="413"/>
      <c r="AE27" s="413"/>
      <c r="AF27" s="414"/>
      <c r="AG27" s="412"/>
      <c r="AH27" s="413"/>
      <c r="AI27" s="413"/>
      <c r="AJ27" s="414"/>
      <c r="AK27" s="412"/>
      <c r="AL27" s="413"/>
      <c r="AM27" s="413"/>
      <c r="AN27" s="414"/>
      <c r="AO27" s="545"/>
      <c r="AP27" s="556"/>
      <c r="AQ27" s="587"/>
      <c r="AR27" s="589"/>
      <c r="AS27" s="591"/>
      <c r="BE27"/>
    </row>
    <row r="28" spans="2:57" ht="22.5" customHeight="1">
      <c r="B28" s="592">
        <v>8</v>
      </c>
      <c r="C28" s="532"/>
      <c r="D28" s="406"/>
      <c r="E28" s="407"/>
      <c r="F28" s="407"/>
      <c r="G28" s="407"/>
      <c r="H28" s="407"/>
      <c r="I28" s="407"/>
      <c r="J28" s="407"/>
      <c r="K28" s="407"/>
      <c r="L28" s="407"/>
      <c r="M28" s="407"/>
      <c r="N28" s="407"/>
      <c r="O28" s="407"/>
      <c r="P28" s="408"/>
      <c r="Q28" s="409"/>
      <c r="R28" s="410"/>
      <c r="S28" s="410"/>
      <c r="T28" s="410"/>
      <c r="U28" s="410"/>
      <c r="V28" s="410"/>
      <c r="W28" s="410"/>
      <c r="X28" s="411"/>
      <c r="Y28" s="406"/>
      <c r="Z28" s="407"/>
      <c r="AA28" s="407"/>
      <c r="AB28" s="408"/>
      <c r="AC28" s="406"/>
      <c r="AD28" s="407"/>
      <c r="AE28" s="407"/>
      <c r="AF28" s="408"/>
      <c r="AG28" s="406"/>
      <c r="AH28" s="407"/>
      <c r="AI28" s="407"/>
      <c r="AJ28" s="408"/>
      <c r="AK28" s="406"/>
      <c r="AL28" s="407"/>
      <c r="AM28" s="407"/>
      <c r="AN28" s="408"/>
      <c r="AO28" s="542"/>
      <c r="AP28" s="554"/>
      <c r="AQ28" s="586"/>
      <c r="AR28" s="588"/>
      <c r="AS28" s="590"/>
      <c r="BE28"/>
    </row>
    <row r="29" spans="2:57" ht="31.5" customHeight="1">
      <c r="B29" s="592"/>
      <c r="C29" s="532"/>
      <c r="D29" s="412"/>
      <c r="E29" s="413"/>
      <c r="F29" s="413"/>
      <c r="G29" s="413"/>
      <c r="H29" s="413"/>
      <c r="I29" s="413"/>
      <c r="J29" s="413"/>
      <c r="K29" s="413"/>
      <c r="L29" s="413"/>
      <c r="M29" s="413"/>
      <c r="N29" s="413"/>
      <c r="O29" s="413"/>
      <c r="P29" s="414"/>
      <c r="Q29" s="412"/>
      <c r="R29" s="413"/>
      <c r="S29" s="413"/>
      <c r="T29" s="413"/>
      <c r="U29" s="413"/>
      <c r="V29" s="413"/>
      <c r="W29" s="413"/>
      <c r="X29" s="414"/>
      <c r="Y29" s="412"/>
      <c r="Z29" s="413"/>
      <c r="AA29" s="413"/>
      <c r="AB29" s="414"/>
      <c r="AC29" s="412"/>
      <c r="AD29" s="413"/>
      <c r="AE29" s="413"/>
      <c r="AF29" s="414"/>
      <c r="AG29" s="412"/>
      <c r="AH29" s="413"/>
      <c r="AI29" s="413"/>
      <c r="AJ29" s="414"/>
      <c r="AK29" s="412"/>
      <c r="AL29" s="413"/>
      <c r="AM29" s="413"/>
      <c r="AN29" s="414"/>
      <c r="AO29" s="545"/>
      <c r="AP29" s="556"/>
      <c r="AQ29" s="587"/>
      <c r="AR29" s="589"/>
      <c r="AS29" s="591"/>
      <c r="BE29"/>
    </row>
    <row r="30" spans="2:57" ht="22.5" customHeight="1">
      <c r="B30" s="592">
        <v>9</v>
      </c>
      <c r="C30" s="532"/>
      <c r="D30" s="406"/>
      <c r="E30" s="407"/>
      <c r="F30" s="407"/>
      <c r="G30" s="407"/>
      <c r="H30" s="407"/>
      <c r="I30" s="407"/>
      <c r="J30" s="407"/>
      <c r="K30" s="407"/>
      <c r="L30" s="407"/>
      <c r="M30" s="407"/>
      <c r="N30" s="407"/>
      <c r="O30" s="407"/>
      <c r="P30" s="408"/>
      <c r="Q30" s="409"/>
      <c r="R30" s="410"/>
      <c r="S30" s="410"/>
      <c r="T30" s="410"/>
      <c r="U30" s="410"/>
      <c r="V30" s="410"/>
      <c r="W30" s="410"/>
      <c r="X30" s="411"/>
      <c r="Y30" s="406"/>
      <c r="Z30" s="407"/>
      <c r="AA30" s="407"/>
      <c r="AB30" s="408"/>
      <c r="AC30" s="406"/>
      <c r="AD30" s="407"/>
      <c r="AE30" s="407"/>
      <c r="AF30" s="408"/>
      <c r="AG30" s="406"/>
      <c r="AH30" s="407"/>
      <c r="AI30" s="407"/>
      <c r="AJ30" s="408"/>
      <c r="AK30" s="406"/>
      <c r="AL30" s="407"/>
      <c r="AM30" s="407"/>
      <c r="AN30" s="408"/>
      <c r="AO30" s="542"/>
      <c r="AP30" s="554"/>
      <c r="AQ30" s="586"/>
      <c r="AR30" s="588"/>
      <c r="AS30" s="590"/>
      <c r="BE30"/>
    </row>
    <row r="31" spans="2:57" ht="31.5" customHeight="1">
      <c r="B31" s="592"/>
      <c r="C31" s="532"/>
      <c r="D31" s="412"/>
      <c r="E31" s="413"/>
      <c r="F31" s="413"/>
      <c r="G31" s="413"/>
      <c r="H31" s="413"/>
      <c r="I31" s="413"/>
      <c r="J31" s="413"/>
      <c r="K31" s="413"/>
      <c r="L31" s="413"/>
      <c r="M31" s="413"/>
      <c r="N31" s="413"/>
      <c r="O31" s="413"/>
      <c r="P31" s="414"/>
      <c r="Q31" s="412"/>
      <c r="R31" s="413"/>
      <c r="S31" s="413"/>
      <c r="T31" s="413"/>
      <c r="U31" s="413"/>
      <c r="V31" s="413"/>
      <c r="W31" s="413"/>
      <c r="X31" s="414"/>
      <c r="Y31" s="412"/>
      <c r="Z31" s="413"/>
      <c r="AA31" s="413"/>
      <c r="AB31" s="414"/>
      <c r="AC31" s="412"/>
      <c r="AD31" s="413"/>
      <c r="AE31" s="413"/>
      <c r="AF31" s="414"/>
      <c r="AG31" s="412"/>
      <c r="AH31" s="413"/>
      <c r="AI31" s="413"/>
      <c r="AJ31" s="414"/>
      <c r="AK31" s="412"/>
      <c r="AL31" s="413"/>
      <c r="AM31" s="413"/>
      <c r="AN31" s="414"/>
      <c r="AO31" s="545"/>
      <c r="AP31" s="556"/>
      <c r="AQ31" s="587"/>
      <c r="AR31" s="589"/>
      <c r="AS31" s="591"/>
      <c r="BE31"/>
    </row>
    <row r="32" spans="2:57" ht="22.5" customHeight="1">
      <c r="B32" s="592">
        <v>10</v>
      </c>
      <c r="C32" s="532"/>
      <c r="D32" s="406"/>
      <c r="E32" s="407"/>
      <c r="F32" s="407"/>
      <c r="G32" s="407"/>
      <c r="H32" s="407"/>
      <c r="I32" s="407"/>
      <c r="J32" s="407"/>
      <c r="K32" s="407"/>
      <c r="L32" s="407"/>
      <c r="M32" s="407"/>
      <c r="N32" s="407"/>
      <c r="O32" s="407"/>
      <c r="P32" s="408"/>
      <c r="Q32" s="409"/>
      <c r="R32" s="410"/>
      <c r="S32" s="410"/>
      <c r="T32" s="410"/>
      <c r="U32" s="410"/>
      <c r="V32" s="410"/>
      <c r="W32" s="410"/>
      <c r="X32" s="411"/>
      <c r="Y32" s="406"/>
      <c r="Z32" s="407"/>
      <c r="AA32" s="407"/>
      <c r="AB32" s="408"/>
      <c r="AC32" s="406"/>
      <c r="AD32" s="407"/>
      <c r="AE32" s="407"/>
      <c r="AF32" s="408"/>
      <c r="AG32" s="406"/>
      <c r="AH32" s="407"/>
      <c r="AI32" s="407"/>
      <c r="AJ32" s="408"/>
      <c r="AK32" s="406"/>
      <c r="AL32" s="407"/>
      <c r="AM32" s="407"/>
      <c r="AN32" s="408"/>
      <c r="AO32" s="542"/>
      <c r="AP32" s="554"/>
      <c r="AQ32" s="586"/>
      <c r="AR32" s="588"/>
      <c r="AS32" s="590"/>
      <c r="BE32"/>
    </row>
    <row r="33" spans="2:57" ht="31.5" customHeight="1">
      <c r="B33" s="592"/>
      <c r="C33" s="532"/>
      <c r="D33" s="412"/>
      <c r="E33" s="413"/>
      <c r="F33" s="413"/>
      <c r="G33" s="413"/>
      <c r="H33" s="413"/>
      <c r="I33" s="413"/>
      <c r="J33" s="413"/>
      <c r="K33" s="413"/>
      <c r="L33" s="413"/>
      <c r="M33" s="413"/>
      <c r="N33" s="413"/>
      <c r="O33" s="413"/>
      <c r="P33" s="414"/>
      <c r="Q33" s="412"/>
      <c r="R33" s="413"/>
      <c r="S33" s="413"/>
      <c r="T33" s="413"/>
      <c r="U33" s="413"/>
      <c r="V33" s="413"/>
      <c r="W33" s="413"/>
      <c r="X33" s="414"/>
      <c r="Y33" s="412"/>
      <c r="Z33" s="413"/>
      <c r="AA33" s="413"/>
      <c r="AB33" s="414"/>
      <c r="AC33" s="412"/>
      <c r="AD33" s="413"/>
      <c r="AE33" s="413"/>
      <c r="AF33" s="414"/>
      <c r="AG33" s="412"/>
      <c r="AH33" s="413"/>
      <c r="AI33" s="413"/>
      <c r="AJ33" s="414"/>
      <c r="AK33" s="412"/>
      <c r="AL33" s="413"/>
      <c r="AM33" s="413"/>
      <c r="AN33" s="414"/>
      <c r="AO33" s="545"/>
      <c r="AP33" s="556"/>
      <c r="AQ33" s="587"/>
      <c r="AR33" s="589"/>
      <c r="AS33" s="591"/>
      <c r="BE33"/>
    </row>
    <row r="34" spans="2:57" ht="22.5" customHeight="1">
      <c r="B34" s="592">
        <v>11</v>
      </c>
      <c r="C34" s="532"/>
      <c r="D34" s="406"/>
      <c r="E34" s="407"/>
      <c r="F34" s="407"/>
      <c r="G34" s="407"/>
      <c r="H34" s="407"/>
      <c r="I34" s="407"/>
      <c r="J34" s="407"/>
      <c r="K34" s="407"/>
      <c r="L34" s="407"/>
      <c r="M34" s="407"/>
      <c r="N34" s="407"/>
      <c r="O34" s="407"/>
      <c r="P34" s="408"/>
      <c r="Q34" s="409"/>
      <c r="R34" s="410"/>
      <c r="S34" s="410"/>
      <c r="T34" s="410"/>
      <c r="U34" s="410"/>
      <c r="V34" s="410"/>
      <c r="W34" s="410"/>
      <c r="X34" s="411"/>
      <c r="Y34" s="406"/>
      <c r="Z34" s="407"/>
      <c r="AA34" s="407"/>
      <c r="AB34" s="408"/>
      <c r="AC34" s="406"/>
      <c r="AD34" s="407"/>
      <c r="AE34" s="407"/>
      <c r="AF34" s="408"/>
      <c r="AG34" s="406"/>
      <c r="AH34" s="407"/>
      <c r="AI34" s="407"/>
      <c r="AJ34" s="408"/>
      <c r="AK34" s="406"/>
      <c r="AL34" s="407"/>
      <c r="AM34" s="407"/>
      <c r="AN34" s="408"/>
      <c r="AO34" s="542"/>
      <c r="AP34" s="554"/>
      <c r="AQ34" s="586"/>
      <c r="AR34" s="588"/>
      <c r="AS34" s="590"/>
      <c r="BE34"/>
    </row>
    <row r="35" spans="2:57" ht="31.5"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c r="Z35" s="413"/>
      <c r="AA35" s="413"/>
      <c r="AB35" s="414"/>
      <c r="AC35" s="412"/>
      <c r="AD35" s="413"/>
      <c r="AE35" s="413"/>
      <c r="AF35" s="414"/>
      <c r="AG35" s="412"/>
      <c r="AH35" s="413"/>
      <c r="AI35" s="413"/>
      <c r="AJ35" s="414"/>
      <c r="AK35" s="412"/>
      <c r="AL35" s="413"/>
      <c r="AM35" s="413"/>
      <c r="AN35" s="414"/>
      <c r="AO35" s="545"/>
      <c r="AP35" s="556"/>
      <c r="AQ35" s="587"/>
      <c r="AR35" s="589"/>
      <c r="AS35" s="591"/>
      <c r="BE35"/>
    </row>
    <row r="36" spans="2:57" ht="22.5" customHeight="1">
      <c r="B36" s="592">
        <v>12</v>
      </c>
      <c r="C36" s="532"/>
      <c r="D36" s="406"/>
      <c r="E36" s="407"/>
      <c r="F36" s="407"/>
      <c r="G36" s="407"/>
      <c r="H36" s="407"/>
      <c r="I36" s="407"/>
      <c r="J36" s="407"/>
      <c r="K36" s="407"/>
      <c r="L36" s="407"/>
      <c r="M36" s="407"/>
      <c r="N36" s="407"/>
      <c r="O36" s="407"/>
      <c r="P36" s="408"/>
      <c r="Q36" s="409"/>
      <c r="R36" s="410"/>
      <c r="S36" s="410"/>
      <c r="T36" s="410"/>
      <c r="U36" s="410"/>
      <c r="V36" s="410"/>
      <c r="W36" s="410"/>
      <c r="X36" s="411"/>
      <c r="Y36" s="406"/>
      <c r="Z36" s="407"/>
      <c r="AA36" s="407"/>
      <c r="AB36" s="408"/>
      <c r="AC36" s="406"/>
      <c r="AD36" s="407"/>
      <c r="AE36" s="407"/>
      <c r="AF36" s="408"/>
      <c r="AG36" s="406"/>
      <c r="AH36" s="407"/>
      <c r="AI36" s="407"/>
      <c r="AJ36" s="408"/>
      <c r="AK36" s="406"/>
      <c r="AL36" s="407"/>
      <c r="AM36" s="407"/>
      <c r="AN36" s="408"/>
      <c r="AO36" s="542"/>
      <c r="AP36" s="554"/>
      <c r="AQ36" s="586"/>
      <c r="AR36" s="588"/>
      <c r="AS36" s="590"/>
      <c r="BE36"/>
    </row>
    <row r="37" spans="2:57" ht="31.5"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c r="Z37" s="413"/>
      <c r="AA37" s="413"/>
      <c r="AB37" s="414"/>
      <c r="AC37" s="412"/>
      <c r="AD37" s="413"/>
      <c r="AE37" s="413"/>
      <c r="AF37" s="414"/>
      <c r="AG37" s="412"/>
      <c r="AH37" s="413"/>
      <c r="AI37" s="413"/>
      <c r="AJ37" s="414"/>
      <c r="AK37" s="412"/>
      <c r="AL37" s="413"/>
      <c r="AM37" s="413"/>
      <c r="AN37" s="414"/>
      <c r="AO37" s="545"/>
      <c r="AP37" s="556"/>
      <c r="AQ37" s="587"/>
      <c r="AR37" s="589"/>
      <c r="AS37" s="591"/>
      <c r="BE37"/>
    </row>
    <row r="38" spans="2:57" ht="22.5" customHeight="1">
      <c r="B38" s="592">
        <v>13</v>
      </c>
      <c r="C38" s="532"/>
      <c r="D38" s="406"/>
      <c r="E38" s="407"/>
      <c r="F38" s="407"/>
      <c r="G38" s="407"/>
      <c r="H38" s="407"/>
      <c r="I38" s="407"/>
      <c r="J38" s="407"/>
      <c r="K38" s="407"/>
      <c r="L38" s="407"/>
      <c r="M38" s="407"/>
      <c r="N38" s="407"/>
      <c r="O38" s="407"/>
      <c r="P38" s="408"/>
      <c r="Q38" s="409"/>
      <c r="R38" s="410"/>
      <c r="S38" s="410"/>
      <c r="T38" s="410"/>
      <c r="U38" s="410"/>
      <c r="V38" s="410"/>
      <c r="W38" s="410"/>
      <c r="X38" s="411"/>
      <c r="Y38" s="406"/>
      <c r="Z38" s="407"/>
      <c r="AA38" s="407"/>
      <c r="AB38" s="408"/>
      <c r="AC38" s="406"/>
      <c r="AD38" s="407"/>
      <c r="AE38" s="407"/>
      <c r="AF38" s="408"/>
      <c r="AG38" s="406"/>
      <c r="AH38" s="407"/>
      <c r="AI38" s="407"/>
      <c r="AJ38" s="408"/>
      <c r="AK38" s="406"/>
      <c r="AL38" s="407"/>
      <c r="AM38" s="407"/>
      <c r="AN38" s="408"/>
      <c r="AO38" s="542"/>
      <c r="AP38" s="554"/>
      <c r="AQ38" s="586"/>
      <c r="AR38" s="588"/>
      <c r="AS38" s="590"/>
      <c r="BE38"/>
    </row>
    <row r="39" spans="2:57" ht="31.5"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c r="Z39" s="413"/>
      <c r="AA39" s="413"/>
      <c r="AB39" s="414"/>
      <c r="AC39" s="412"/>
      <c r="AD39" s="413"/>
      <c r="AE39" s="413"/>
      <c r="AF39" s="414"/>
      <c r="AG39" s="412"/>
      <c r="AH39" s="413"/>
      <c r="AI39" s="413"/>
      <c r="AJ39" s="414"/>
      <c r="AK39" s="412"/>
      <c r="AL39" s="413"/>
      <c r="AM39" s="413"/>
      <c r="AN39" s="414"/>
      <c r="AO39" s="545"/>
      <c r="AP39" s="556"/>
      <c r="AQ39" s="587"/>
      <c r="AR39" s="589"/>
      <c r="AS39" s="591"/>
      <c r="BE39"/>
    </row>
    <row r="40" spans="2:57" ht="22.5" customHeight="1">
      <c r="B40" s="592">
        <v>14</v>
      </c>
      <c r="C40" s="532"/>
      <c r="D40" s="406"/>
      <c r="E40" s="407"/>
      <c r="F40" s="407"/>
      <c r="G40" s="407"/>
      <c r="H40" s="407"/>
      <c r="I40" s="407"/>
      <c r="J40" s="407"/>
      <c r="K40" s="407"/>
      <c r="L40" s="407"/>
      <c r="M40" s="407"/>
      <c r="N40" s="407"/>
      <c r="O40" s="407"/>
      <c r="P40" s="408"/>
      <c r="Q40" s="409"/>
      <c r="R40" s="410"/>
      <c r="S40" s="410"/>
      <c r="T40" s="410"/>
      <c r="U40" s="410"/>
      <c r="V40" s="410"/>
      <c r="W40" s="410"/>
      <c r="X40" s="411"/>
      <c r="Y40" s="406"/>
      <c r="Z40" s="407"/>
      <c r="AA40" s="407"/>
      <c r="AB40" s="408"/>
      <c r="AC40" s="406"/>
      <c r="AD40" s="407"/>
      <c r="AE40" s="407"/>
      <c r="AF40" s="408"/>
      <c r="AG40" s="406"/>
      <c r="AH40" s="407"/>
      <c r="AI40" s="407"/>
      <c r="AJ40" s="408"/>
      <c r="AK40" s="406"/>
      <c r="AL40" s="407"/>
      <c r="AM40" s="407"/>
      <c r="AN40" s="408"/>
      <c r="AO40" s="542"/>
      <c r="AP40" s="554"/>
      <c r="AQ40" s="586"/>
      <c r="AR40" s="588"/>
      <c r="AS40" s="590"/>
      <c r="BE40"/>
    </row>
    <row r="41" spans="2:57" ht="31.5"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c r="Z41" s="413"/>
      <c r="AA41" s="413"/>
      <c r="AB41" s="414"/>
      <c r="AC41" s="412"/>
      <c r="AD41" s="413"/>
      <c r="AE41" s="413"/>
      <c r="AF41" s="414"/>
      <c r="AG41" s="412"/>
      <c r="AH41" s="413"/>
      <c r="AI41" s="413"/>
      <c r="AJ41" s="414"/>
      <c r="AK41" s="412"/>
      <c r="AL41" s="413"/>
      <c r="AM41" s="413"/>
      <c r="AN41" s="414"/>
      <c r="AO41" s="545"/>
      <c r="AP41" s="556"/>
      <c r="AQ41" s="587"/>
      <c r="AR41" s="589"/>
      <c r="AS41" s="591"/>
      <c r="BE41"/>
    </row>
    <row r="42" spans="2:57" ht="22.5" customHeight="1">
      <c r="B42" s="592">
        <v>15</v>
      </c>
      <c r="C42" s="532"/>
      <c r="D42" s="406"/>
      <c r="E42" s="407"/>
      <c r="F42" s="407"/>
      <c r="G42" s="407"/>
      <c r="H42" s="407"/>
      <c r="I42" s="407"/>
      <c r="J42" s="407"/>
      <c r="K42" s="407"/>
      <c r="L42" s="407"/>
      <c r="M42" s="407"/>
      <c r="N42" s="407"/>
      <c r="O42" s="407"/>
      <c r="P42" s="408"/>
      <c r="Q42" s="409"/>
      <c r="R42" s="410"/>
      <c r="S42" s="410"/>
      <c r="T42" s="410"/>
      <c r="U42" s="410"/>
      <c r="V42" s="410"/>
      <c r="W42" s="410"/>
      <c r="X42" s="411"/>
      <c r="Y42" s="406"/>
      <c r="Z42" s="407"/>
      <c r="AA42" s="407"/>
      <c r="AB42" s="408"/>
      <c r="AC42" s="406"/>
      <c r="AD42" s="407"/>
      <c r="AE42" s="407"/>
      <c r="AF42" s="408"/>
      <c r="AG42" s="406"/>
      <c r="AH42" s="407"/>
      <c r="AI42" s="407"/>
      <c r="AJ42" s="408"/>
      <c r="AK42" s="406"/>
      <c r="AL42" s="407"/>
      <c r="AM42" s="407"/>
      <c r="AN42" s="408"/>
      <c r="AO42" s="542"/>
      <c r="AP42" s="554"/>
      <c r="AQ42" s="586"/>
      <c r="AR42" s="588"/>
      <c r="AS42" s="590"/>
      <c r="BE42"/>
    </row>
    <row r="43" spans="2:57" ht="31.5"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c r="Z43" s="413"/>
      <c r="AA43" s="413"/>
      <c r="AB43" s="414"/>
      <c r="AC43" s="412"/>
      <c r="AD43" s="413"/>
      <c r="AE43" s="413"/>
      <c r="AF43" s="414"/>
      <c r="AG43" s="412"/>
      <c r="AH43" s="413"/>
      <c r="AI43" s="413"/>
      <c r="AJ43" s="414"/>
      <c r="AK43" s="412"/>
      <c r="AL43" s="413"/>
      <c r="AM43" s="413"/>
      <c r="AN43" s="414"/>
      <c r="AO43" s="545"/>
      <c r="AP43" s="556"/>
      <c r="AQ43" s="587"/>
      <c r="AR43" s="589"/>
      <c r="AS43" s="591"/>
      <c r="BE43"/>
    </row>
    <row r="44" spans="2:57" ht="22.5" customHeight="1">
      <c r="B44" s="592">
        <v>16</v>
      </c>
      <c r="C44" s="532"/>
      <c r="D44" s="406"/>
      <c r="E44" s="407"/>
      <c r="F44" s="407"/>
      <c r="G44" s="407"/>
      <c r="H44" s="407"/>
      <c r="I44" s="407"/>
      <c r="J44" s="407"/>
      <c r="K44" s="407"/>
      <c r="L44" s="407"/>
      <c r="M44" s="407"/>
      <c r="N44" s="407"/>
      <c r="O44" s="407"/>
      <c r="P44" s="408"/>
      <c r="Q44" s="409"/>
      <c r="R44" s="410"/>
      <c r="S44" s="410"/>
      <c r="T44" s="410"/>
      <c r="U44" s="410"/>
      <c r="V44" s="410"/>
      <c r="W44" s="410"/>
      <c r="X44" s="411"/>
      <c r="Y44" s="406"/>
      <c r="Z44" s="407"/>
      <c r="AA44" s="407"/>
      <c r="AB44" s="408"/>
      <c r="AC44" s="406"/>
      <c r="AD44" s="407"/>
      <c r="AE44" s="407"/>
      <c r="AF44" s="408"/>
      <c r="AG44" s="406"/>
      <c r="AH44" s="407"/>
      <c r="AI44" s="407"/>
      <c r="AJ44" s="408"/>
      <c r="AK44" s="406"/>
      <c r="AL44" s="407"/>
      <c r="AM44" s="407"/>
      <c r="AN44" s="408"/>
      <c r="AO44" s="542"/>
      <c r="AP44" s="554"/>
      <c r="AQ44" s="586"/>
      <c r="AR44" s="588"/>
      <c r="AS44" s="590"/>
      <c r="BE44"/>
    </row>
    <row r="45" spans="2:57" ht="31.5"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c r="Z45" s="413"/>
      <c r="AA45" s="413"/>
      <c r="AB45" s="414"/>
      <c r="AC45" s="412"/>
      <c r="AD45" s="413"/>
      <c r="AE45" s="413"/>
      <c r="AF45" s="414"/>
      <c r="AG45" s="412"/>
      <c r="AH45" s="413"/>
      <c r="AI45" s="413"/>
      <c r="AJ45" s="414"/>
      <c r="AK45" s="412"/>
      <c r="AL45" s="413"/>
      <c r="AM45" s="413"/>
      <c r="AN45" s="414"/>
      <c r="AO45" s="545"/>
      <c r="AP45" s="556"/>
      <c r="AQ45" s="587"/>
      <c r="AR45" s="589"/>
      <c r="AS45" s="591"/>
      <c r="BE45"/>
    </row>
    <row r="46" spans="2:57" ht="22.5" customHeight="1">
      <c r="B46" s="592">
        <v>17</v>
      </c>
      <c r="C46" s="532"/>
      <c r="D46" s="406"/>
      <c r="E46" s="407"/>
      <c r="F46" s="407"/>
      <c r="G46" s="407"/>
      <c r="H46" s="407"/>
      <c r="I46" s="407"/>
      <c r="J46" s="407"/>
      <c r="K46" s="407"/>
      <c r="L46" s="407"/>
      <c r="M46" s="407"/>
      <c r="N46" s="407"/>
      <c r="O46" s="407"/>
      <c r="P46" s="408"/>
      <c r="Q46" s="409"/>
      <c r="R46" s="410"/>
      <c r="S46" s="410"/>
      <c r="T46" s="410"/>
      <c r="U46" s="410"/>
      <c r="V46" s="410"/>
      <c r="W46" s="410"/>
      <c r="X46" s="411"/>
      <c r="Y46" s="406"/>
      <c r="Z46" s="407"/>
      <c r="AA46" s="407"/>
      <c r="AB46" s="408"/>
      <c r="AC46" s="406"/>
      <c r="AD46" s="407"/>
      <c r="AE46" s="407"/>
      <c r="AF46" s="408"/>
      <c r="AG46" s="406"/>
      <c r="AH46" s="407"/>
      <c r="AI46" s="407"/>
      <c r="AJ46" s="408"/>
      <c r="AK46" s="406"/>
      <c r="AL46" s="407"/>
      <c r="AM46" s="407"/>
      <c r="AN46" s="408"/>
      <c r="AO46" s="542"/>
      <c r="AP46" s="554"/>
      <c r="AQ46" s="586"/>
      <c r="AR46" s="588"/>
      <c r="AS46" s="590"/>
      <c r="BE46"/>
    </row>
    <row r="47" spans="2:57" ht="31.5"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c r="Z47" s="413"/>
      <c r="AA47" s="413"/>
      <c r="AB47" s="414"/>
      <c r="AC47" s="412"/>
      <c r="AD47" s="413"/>
      <c r="AE47" s="413"/>
      <c r="AF47" s="414"/>
      <c r="AG47" s="412"/>
      <c r="AH47" s="413"/>
      <c r="AI47" s="413"/>
      <c r="AJ47" s="414"/>
      <c r="AK47" s="412"/>
      <c r="AL47" s="413"/>
      <c r="AM47" s="413"/>
      <c r="AN47" s="414"/>
      <c r="AO47" s="545"/>
      <c r="AP47" s="556"/>
      <c r="AQ47" s="587"/>
      <c r="AR47" s="589"/>
      <c r="AS47" s="591"/>
      <c r="BE47"/>
    </row>
    <row r="48" spans="2:57" ht="22.5" customHeight="1">
      <c r="B48" s="592">
        <v>18</v>
      </c>
      <c r="C48" s="532"/>
      <c r="D48" s="406"/>
      <c r="E48" s="407"/>
      <c r="F48" s="407"/>
      <c r="G48" s="407"/>
      <c r="H48" s="407"/>
      <c r="I48" s="407"/>
      <c r="J48" s="407"/>
      <c r="K48" s="407"/>
      <c r="L48" s="407"/>
      <c r="M48" s="407"/>
      <c r="N48" s="407"/>
      <c r="O48" s="407"/>
      <c r="P48" s="408"/>
      <c r="Q48" s="409"/>
      <c r="R48" s="410"/>
      <c r="S48" s="410"/>
      <c r="T48" s="410"/>
      <c r="U48" s="410"/>
      <c r="V48" s="410"/>
      <c r="W48" s="410"/>
      <c r="X48" s="411"/>
      <c r="Y48" s="406"/>
      <c r="Z48" s="407"/>
      <c r="AA48" s="407"/>
      <c r="AB48" s="408"/>
      <c r="AC48" s="406"/>
      <c r="AD48" s="407"/>
      <c r="AE48" s="407"/>
      <c r="AF48" s="408"/>
      <c r="AG48" s="406"/>
      <c r="AH48" s="407"/>
      <c r="AI48" s="407"/>
      <c r="AJ48" s="408"/>
      <c r="AK48" s="406"/>
      <c r="AL48" s="407"/>
      <c r="AM48" s="407"/>
      <c r="AN48" s="408"/>
      <c r="AO48" s="542"/>
      <c r="AP48" s="554"/>
      <c r="AQ48" s="586"/>
      <c r="AR48" s="588"/>
      <c r="AS48" s="590"/>
      <c r="BE48"/>
    </row>
    <row r="49" spans="2:57" ht="31.5"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c r="Z49" s="413"/>
      <c r="AA49" s="413"/>
      <c r="AB49" s="414"/>
      <c r="AC49" s="412"/>
      <c r="AD49" s="413"/>
      <c r="AE49" s="413"/>
      <c r="AF49" s="414"/>
      <c r="AG49" s="412"/>
      <c r="AH49" s="413"/>
      <c r="AI49" s="413"/>
      <c r="AJ49" s="414"/>
      <c r="AK49" s="412"/>
      <c r="AL49" s="413"/>
      <c r="AM49" s="413"/>
      <c r="AN49" s="414"/>
      <c r="AO49" s="545"/>
      <c r="AP49" s="556"/>
      <c r="AQ49" s="587"/>
      <c r="AR49" s="589"/>
      <c r="AS49" s="591"/>
      <c r="BE49"/>
    </row>
    <row r="50" spans="2:57" ht="22.5" customHeight="1">
      <c r="B50" s="592">
        <v>19</v>
      </c>
      <c r="C50" s="532"/>
      <c r="D50" s="406"/>
      <c r="E50" s="407"/>
      <c r="F50" s="407"/>
      <c r="G50" s="407"/>
      <c r="H50" s="407"/>
      <c r="I50" s="407"/>
      <c r="J50" s="407"/>
      <c r="K50" s="407"/>
      <c r="L50" s="407"/>
      <c r="M50" s="407"/>
      <c r="N50" s="407"/>
      <c r="O50" s="407"/>
      <c r="P50" s="408"/>
      <c r="Q50" s="409"/>
      <c r="R50" s="410"/>
      <c r="S50" s="410"/>
      <c r="T50" s="410"/>
      <c r="U50" s="410"/>
      <c r="V50" s="410"/>
      <c r="W50" s="410"/>
      <c r="X50" s="411"/>
      <c r="Y50" s="406"/>
      <c r="Z50" s="407"/>
      <c r="AA50" s="407"/>
      <c r="AB50" s="408"/>
      <c r="AC50" s="406"/>
      <c r="AD50" s="407"/>
      <c r="AE50" s="407"/>
      <c r="AF50" s="408"/>
      <c r="AG50" s="406"/>
      <c r="AH50" s="407"/>
      <c r="AI50" s="407"/>
      <c r="AJ50" s="408"/>
      <c r="AK50" s="406"/>
      <c r="AL50" s="407"/>
      <c r="AM50" s="407"/>
      <c r="AN50" s="408"/>
      <c r="AO50" s="542"/>
      <c r="AP50" s="554"/>
      <c r="AQ50" s="586"/>
      <c r="AR50" s="588"/>
      <c r="AS50" s="590"/>
      <c r="BE50"/>
    </row>
    <row r="51" spans="2:57" ht="31.5"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c r="Z51" s="413"/>
      <c r="AA51" s="413"/>
      <c r="AB51" s="414"/>
      <c r="AC51" s="412"/>
      <c r="AD51" s="413"/>
      <c r="AE51" s="413"/>
      <c r="AF51" s="414"/>
      <c r="AG51" s="412"/>
      <c r="AH51" s="413"/>
      <c r="AI51" s="413"/>
      <c r="AJ51" s="414"/>
      <c r="AK51" s="412"/>
      <c r="AL51" s="413"/>
      <c r="AM51" s="413"/>
      <c r="AN51" s="414"/>
      <c r="AO51" s="545"/>
      <c r="AP51" s="556"/>
      <c r="AQ51" s="587"/>
      <c r="AR51" s="589"/>
      <c r="AS51" s="591"/>
      <c r="BE51"/>
    </row>
    <row r="52" spans="2:57" ht="22.5" customHeight="1">
      <c r="B52" s="592">
        <v>20</v>
      </c>
      <c r="C52" s="532"/>
      <c r="D52" s="406"/>
      <c r="E52" s="407"/>
      <c r="F52" s="407"/>
      <c r="G52" s="407"/>
      <c r="H52" s="407"/>
      <c r="I52" s="407"/>
      <c r="J52" s="407"/>
      <c r="K52" s="407"/>
      <c r="L52" s="407"/>
      <c r="M52" s="407"/>
      <c r="N52" s="407"/>
      <c r="O52" s="407"/>
      <c r="P52" s="408"/>
      <c r="Q52" s="409"/>
      <c r="R52" s="410"/>
      <c r="S52" s="410"/>
      <c r="T52" s="410"/>
      <c r="U52" s="410"/>
      <c r="V52" s="410"/>
      <c r="W52" s="410"/>
      <c r="X52" s="411"/>
      <c r="Y52" s="406"/>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customHeight="1">
      <c r="B54" s="592">
        <v>21</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customHeight="1">
      <c r="B56" s="592">
        <v>22</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31.5"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customHeight="1">
      <c r="B58" s="592">
        <v>23</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customHeight="1">
      <c r="B60" s="592">
        <v>24</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customHeight="1">
      <c r="B62" s="592">
        <v>25</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customHeight="1">
      <c r="B64" s="592">
        <v>26</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customHeight="1">
      <c r="B66" s="592">
        <v>27</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customHeight="1">
      <c r="B68" s="592">
        <v>28</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customHeight="1">
      <c r="B70" s="592">
        <v>29</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customHeight="1">
      <c r="B71" s="592"/>
      <c r="C71" s="532"/>
      <c r="D71" s="412"/>
      <c r="E71" s="413"/>
      <c r="F71" s="413"/>
      <c r="G71" s="413"/>
      <c r="H71" s="413"/>
      <c r="I71" s="413"/>
      <c r="J71" s="413"/>
      <c r="K71" s="413"/>
      <c r="L71" s="413"/>
      <c r="M71" s="413"/>
      <c r="N71" s="413"/>
      <c r="O71" s="413"/>
      <c r="P71" s="414"/>
      <c r="Q71" s="412"/>
      <c r="R71" s="413"/>
      <c r="S71" s="413"/>
      <c r="T71" s="413"/>
      <c r="U71" s="413"/>
      <c r="V71" s="413"/>
      <c r="W71" s="413"/>
      <c r="X71" s="414"/>
      <c r="Y71" s="412"/>
      <c r="Z71" s="413"/>
      <c r="AA71" s="413"/>
      <c r="AB71" s="414"/>
      <c r="AC71" s="412"/>
      <c r="AD71" s="413"/>
      <c r="AE71" s="413"/>
      <c r="AF71" s="414"/>
      <c r="AG71" s="412"/>
      <c r="AH71" s="413"/>
      <c r="AI71" s="413"/>
      <c r="AJ71" s="414"/>
      <c r="AK71" s="412"/>
      <c r="AL71" s="413"/>
      <c r="AM71" s="413"/>
      <c r="AN71" s="414"/>
      <c r="AO71" s="545"/>
      <c r="AP71" s="556"/>
      <c r="AQ71" s="587"/>
      <c r="AR71" s="589"/>
      <c r="AS71" s="591"/>
      <c r="BE71"/>
    </row>
    <row r="72" spans="2:57" ht="22.5" customHeight="1">
      <c r="B72" s="592">
        <v>30</v>
      </c>
      <c r="C72" s="532"/>
      <c r="D72" s="406"/>
      <c r="E72" s="407"/>
      <c r="F72" s="407"/>
      <c r="G72" s="407"/>
      <c r="H72" s="407"/>
      <c r="I72" s="407"/>
      <c r="J72" s="407"/>
      <c r="K72" s="407"/>
      <c r="L72" s="407"/>
      <c r="M72" s="407"/>
      <c r="N72" s="407"/>
      <c r="O72" s="407"/>
      <c r="P72" s="408"/>
      <c r="Q72" s="409"/>
      <c r="R72" s="410"/>
      <c r="S72" s="410"/>
      <c r="T72" s="410"/>
      <c r="U72" s="410"/>
      <c r="V72" s="410"/>
      <c r="W72" s="410"/>
      <c r="X72" s="411"/>
      <c r="Y72" s="406"/>
      <c r="Z72" s="407"/>
      <c r="AA72" s="407"/>
      <c r="AB72" s="408"/>
      <c r="AC72" s="406"/>
      <c r="AD72" s="407"/>
      <c r="AE72" s="407"/>
      <c r="AF72" s="408"/>
      <c r="AG72" s="406"/>
      <c r="AH72" s="407"/>
      <c r="AI72" s="407"/>
      <c r="AJ72" s="408"/>
      <c r="AK72" s="406"/>
      <c r="AL72" s="407"/>
      <c r="AM72" s="407"/>
      <c r="AN72" s="408"/>
      <c r="AO72" s="542"/>
      <c r="AP72" s="554"/>
      <c r="AQ72" s="586"/>
      <c r="AR72" s="588"/>
      <c r="AS72" s="590"/>
      <c r="BE72"/>
    </row>
    <row r="73" spans="2:57" ht="31.5" customHeight="1" thickBot="1">
      <c r="B73" s="610"/>
      <c r="C73" s="611"/>
      <c r="D73" s="581"/>
      <c r="E73" s="582"/>
      <c r="F73" s="582"/>
      <c r="G73" s="582"/>
      <c r="H73" s="582"/>
      <c r="I73" s="582"/>
      <c r="J73" s="582"/>
      <c r="K73" s="582"/>
      <c r="L73" s="582"/>
      <c r="M73" s="582"/>
      <c r="N73" s="582"/>
      <c r="O73" s="582"/>
      <c r="P73" s="583"/>
      <c r="Q73" s="412"/>
      <c r="R73" s="413"/>
      <c r="S73" s="413"/>
      <c r="T73" s="413"/>
      <c r="U73" s="413"/>
      <c r="V73" s="413"/>
      <c r="W73" s="413"/>
      <c r="X73" s="414"/>
      <c r="Y73" s="581"/>
      <c r="Z73" s="582"/>
      <c r="AA73" s="582"/>
      <c r="AB73" s="583"/>
      <c r="AC73" s="581"/>
      <c r="AD73" s="582"/>
      <c r="AE73" s="582"/>
      <c r="AF73" s="583"/>
      <c r="AG73" s="581"/>
      <c r="AH73" s="582"/>
      <c r="AI73" s="582"/>
      <c r="AJ73" s="583"/>
      <c r="AK73" s="581"/>
      <c r="AL73" s="582"/>
      <c r="AM73" s="582"/>
      <c r="AN73" s="583"/>
      <c r="AO73" s="481"/>
      <c r="AP73" s="606"/>
      <c r="AQ73" s="607"/>
      <c r="AR73" s="608"/>
      <c r="AS73" s="609"/>
      <c r="BE73"/>
    </row>
    <row r="74" spans="2:57" ht="46.5" customHeight="1" thickBot="1">
      <c r="B74" s="612" t="s">
        <v>33</v>
      </c>
      <c r="C74" s="613"/>
      <c r="D74" s="613"/>
      <c r="E74" s="614"/>
      <c r="F74" s="615" t="s">
        <v>2</v>
      </c>
      <c r="G74" s="613"/>
      <c r="H74" s="613"/>
      <c r="I74" s="613"/>
      <c r="J74" s="613"/>
      <c r="K74" s="613"/>
      <c r="L74" s="613"/>
      <c r="M74" s="613"/>
      <c r="N74" s="613"/>
      <c r="O74" s="613"/>
      <c r="P74" s="613"/>
      <c r="Q74" s="613"/>
      <c r="R74" s="613"/>
      <c r="S74" s="613"/>
      <c r="T74" s="613"/>
      <c r="U74" s="614"/>
      <c r="V74" s="615" t="s">
        <v>3</v>
      </c>
      <c r="W74" s="613"/>
      <c r="X74" s="614"/>
      <c r="Y74" s="615" t="s">
        <v>34</v>
      </c>
      <c r="Z74" s="613"/>
      <c r="AA74" s="614"/>
      <c r="AB74" s="615" t="s">
        <v>35</v>
      </c>
      <c r="AC74" s="613"/>
      <c r="AD74" s="613"/>
      <c r="AE74" s="613"/>
      <c r="AF74" s="613"/>
      <c r="AG74" s="613"/>
      <c r="AH74" s="613"/>
      <c r="AI74" s="613"/>
      <c r="AJ74" s="613"/>
      <c r="AK74" s="613"/>
      <c r="AL74" s="613"/>
      <c r="AM74" s="613"/>
      <c r="AN74" s="613"/>
      <c r="AO74" s="613"/>
      <c r="AP74" s="613"/>
      <c r="AQ74" s="613"/>
      <c r="AR74" s="613"/>
      <c r="AS74" s="616"/>
      <c r="BE74"/>
    </row>
    <row r="75" spans="2:57" ht="46.5" customHeight="1">
      <c r="B75" s="617"/>
      <c r="C75" s="618"/>
      <c r="D75" s="618"/>
      <c r="E75" s="619"/>
      <c r="F75" s="620"/>
      <c r="G75" s="618"/>
      <c r="H75" s="618"/>
      <c r="I75" s="618"/>
      <c r="J75" s="618"/>
      <c r="K75" s="618"/>
      <c r="L75" s="618"/>
      <c r="M75" s="618"/>
      <c r="N75" s="618"/>
      <c r="O75" s="618"/>
      <c r="P75" s="618"/>
      <c r="Q75" s="618"/>
      <c r="R75" s="618"/>
      <c r="S75" s="618"/>
      <c r="T75" s="618"/>
      <c r="U75" s="619"/>
      <c r="V75" s="620"/>
      <c r="W75" s="618"/>
      <c r="X75" s="619"/>
      <c r="Y75" s="620"/>
      <c r="Z75" s="618"/>
      <c r="AA75" s="619"/>
      <c r="AB75" s="620"/>
      <c r="AC75" s="618"/>
      <c r="AD75" s="618"/>
      <c r="AE75" s="618"/>
      <c r="AF75" s="618"/>
      <c r="AG75" s="618"/>
      <c r="AH75" s="618"/>
      <c r="AI75" s="618"/>
      <c r="AJ75" s="618"/>
      <c r="AK75" s="618"/>
      <c r="AL75" s="618"/>
      <c r="AM75" s="618"/>
      <c r="AN75" s="618"/>
      <c r="AO75" s="618"/>
      <c r="AP75" s="618"/>
      <c r="AQ75" s="618"/>
      <c r="AR75" s="618"/>
      <c r="AS75" s="621"/>
      <c r="BE75"/>
    </row>
    <row r="76" spans="2:57" ht="46.5" customHeight="1">
      <c r="B76" s="622"/>
      <c r="C76" s="623"/>
      <c r="D76" s="623"/>
      <c r="E76" s="624"/>
      <c r="F76" s="625"/>
      <c r="G76" s="623"/>
      <c r="H76" s="623"/>
      <c r="I76" s="623"/>
      <c r="J76" s="623"/>
      <c r="K76" s="623"/>
      <c r="L76" s="623"/>
      <c r="M76" s="623"/>
      <c r="N76" s="623"/>
      <c r="O76" s="623"/>
      <c r="P76" s="623"/>
      <c r="Q76" s="623"/>
      <c r="R76" s="623"/>
      <c r="S76" s="623"/>
      <c r="T76" s="623"/>
      <c r="U76" s="624"/>
      <c r="V76" s="625"/>
      <c r="W76" s="623"/>
      <c r="X76" s="624"/>
      <c r="Y76" s="625"/>
      <c r="Z76" s="623"/>
      <c r="AA76" s="624"/>
      <c r="AB76" s="625"/>
      <c r="AC76" s="623"/>
      <c r="AD76" s="623"/>
      <c r="AE76" s="623"/>
      <c r="AF76" s="623"/>
      <c r="AG76" s="623"/>
      <c r="AH76" s="623"/>
      <c r="AI76" s="623"/>
      <c r="AJ76" s="623"/>
      <c r="AK76" s="623"/>
      <c r="AL76" s="623"/>
      <c r="AM76" s="623"/>
      <c r="AN76" s="623"/>
      <c r="AO76" s="623"/>
      <c r="AP76" s="623"/>
      <c r="AQ76" s="623"/>
      <c r="AR76" s="623"/>
      <c r="AS76" s="626"/>
      <c r="BE76"/>
    </row>
    <row r="77" spans="2:57" ht="46.5" customHeight="1">
      <c r="B77" s="622"/>
      <c r="C77" s="623"/>
      <c r="D77" s="623"/>
      <c r="E77" s="624"/>
      <c r="F77" s="625"/>
      <c r="G77" s="623"/>
      <c r="H77" s="623"/>
      <c r="I77" s="623"/>
      <c r="J77" s="623"/>
      <c r="K77" s="623"/>
      <c r="L77" s="623"/>
      <c r="M77" s="623"/>
      <c r="N77" s="623"/>
      <c r="O77" s="623"/>
      <c r="P77" s="623"/>
      <c r="Q77" s="623"/>
      <c r="R77" s="623"/>
      <c r="S77" s="623"/>
      <c r="T77" s="623"/>
      <c r="U77" s="624"/>
      <c r="V77" s="625"/>
      <c r="W77" s="623"/>
      <c r="X77" s="624"/>
      <c r="Y77" s="625"/>
      <c r="Z77" s="623"/>
      <c r="AA77" s="624"/>
      <c r="AB77" s="625"/>
      <c r="AC77" s="623"/>
      <c r="AD77" s="623"/>
      <c r="AE77" s="623"/>
      <c r="AF77" s="623"/>
      <c r="AG77" s="623"/>
      <c r="AH77" s="623"/>
      <c r="AI77" s="623"/>
      <c r="AJ77" s="623"/>
      <c r="AK77" s="623"/>
      <c r="AL77" s="623"/>
      <c r="AM77" s="623"/>
      <c r="AN77" s="623"/>
      <c r="AO77" s="623"/>
      <c r="AP77" s="623"/>
      <c r="AQ77" s="623"/>
      <c r="AR77" s="623"/>
      <c r="AS77" s="626"/>
      <c r="BE77"/>
    </row>
    <row r="78" spans="2:57" ht="46.5" customHeight="1">
      <c r="B78" s="622"/>
      <c r="C78" s="623"/>
      <c r="D78" s="623"/>
      <c r="E78" s="624"/>
      <c r="F78" s="625"/>
      <c r="G78" s="623"/>
      <c r="H78" s="623"/>
      <c r="I78" s="623"/>
      <c r="J78" s="623"/>
      <c r="K78" s="623"/>
      <c r="L78" s="623"/>
      <c r="M78" s="623"/>
      <c r="N78" s="623"/>
      <c r="O78" s="623"/>
      <c r="P78" s="623"/>
      <c r="Q78" s="623"/>
      <c r="R78" s="623"/>
      <c r="S78" s="623"/>
      <c r="T78" s="623"/>
      <c r="U78" s="624"/>
      <c r="V78" s="625"/>
      <c r="W78" s="623"/>
      <c r="X78" s="624"/>
      <c r="Y78" s="625"/>
      <c r="Z78" s="623"/>
      <c r="AA78" s="624"/>
      <c r="AB78" s="625"/>
      <c r="AC78" s="623"/>
      <c r="AD78" s="623"/>
      <c r="AE78" s="623"/>
      <c r="AF78" s="623"/>
      <c r="AG78" s="623"/>
      <c r="AH78" s="623"/>
      <c r="AI78" s="623"/>
      <c r="AJ78" s="623"/>
      <c r="AK78" s="623"/>
      <c r="AL78" s="623"/>
      <c r="AM78" s="623"/>
      <c r="AN78" s="623"/>
      <c r="AO78" s="623"/>
      <c r="AP78" s="623"/>
      <c r="AQ78" s="623"/>
      <c r="AR78" s="623"/>
      <c r="AS78" s="626"/>
      <c r="BE78"/>
    </row>
    <row r="79" spans="2:57" ht="46.5" customHeight="1">
      <c r="B79" s="622"/>
      <c r="C79" s="623"/>
      <c r="D79" s="623"/>
      <c r="E79" s="624"/>
      <c r="F79" s="625"/>
      <c r="G79" s="623"/>
      <c r="H79" s="623"/>
      <c r="I79" s="623"/>
      <c r="J79" s="623"/>
      <c r="K79" s="623"/>
      <c r="L79" s="623"/>
      <c r="M79" s="623"/>
      <c r="N79" s="623"/>
      <c r="O79" s="623"/>
      <c r="P79" s="623"/>
      <c r="Q79" s="623"/>
      <c r="R79" s="623"/>
      <c r="S79" s="623"/>
      <c r="T79" s="623"/>
      <c r="U79" s="624"/>
      <c r="V79" s="625"/>
      <c r="W79" s="623"/>
      <c r="X79" s="624"/>
      <c r="Y79" s="625"/>
      <c r="Z79" s="623"/>
      <c r="AA79" s="624"/>
      <c r="AB79" s="625"/>
      <c r="AC79" s="623"/>
      <c r="AD79" s="623"/>
      <c r="AE79" s="623"/>
      <c r="AF79" s="623"/>
      <c r="AG79" s="623"/>
      <c r="AH79" s="623"/>
      <c r="AI79" s="623"/>
      <c r="AJ79" s="623"/>
      <c r="AK79" s="623"/>
      <c r="AL79" s="623"/>
      <c r="AM79" s="623"/>
      <c r="AN79" s="623"/>
      <c r="AO79" s="623"/>
      <c r="AP79" s="623"/>
      <c r="AQ79" s="623"/>
      <c r="AR79" s="623"/>
      <c r="AS79" s="626"/>
      <c r="BE79"/>
    </row>
    <row r="80" spans="2:57" ht="46.5" customHeight="1" thickBot="1">
      <c r="B80" s="622"/>
      <c r="C80" s="623"/>
      <c r="D80" s="623"/>
      <c r="E80" s="624"/>
      <c r="F80" s="625"/>
      <c r="G80" s="623"/>
      <c r="H80" s="623"/>
      <c r="I80" s="623"/>
      <c r="J80" s="623"/>
      <c r="K80" s="623"/>
      <c r="L80" s="623"/>
      <c r="M80" s="623"/>
      <c r="N80" s="623"/>
      <c r="O80" s="623"/>
      <c r="P80" s="623"/>
      <c r="Q80" s="623"/>
      <c r="R80" s="623"/>
      <c r="S80" s="623"/>
      <c r="T80" s="623"/>
      <c r="U80" s="624"/>
      <c r="V80" s="625"/>
      <c r="W80" s="623"/>
      <c r="X80" s="624"/>
      <c r="Y80" s="625"/>
      <c r="Z80" s="623"/>
      <c r="AA80" s="624"/>
      <c r="AB80" s="625"/>
      <c r="AC80" s="623"/>
      <c r="AD80" s="623"/>
      <c r="AE80" s="623"/>
      <c r="AF80" s="623"/>
      <c r="AG80" s="623"/>
      <c r="AH80" s="623"/>
      <c r="AI80" s="623"/>
      <c r="AJ80" s="623"/>
      <c r="AK80" s="623"/>
      <c r="AL80" s="623"/>
      <c r="AM80" s="623"/>
      <c r="AN80" s="623"/>
      <c r="AO80" s="623"/>
      <c r="AP80" s="623"/>
      <c r="AQ80" s="623"/>
      <c r="AR80" s="623"/>
      <c r="AS80" s="626"/>
      <c r="BE80"/>
    </row>
    <row r="81" spans="2:57" ht="46.5" customHeight="1">
      <c r="B81" s="612" t="s">
        <v>36</v>
      </c>
      <c r="C81" s="613"/>
      <c r="D81" s="613"/>
      <c r="E81" s="613"/>
      <c r="F81" s="613"/>
      <c r="G81" s="613"/>
      <c r="H81" s="613"/>
      <c r="I81" s="613"/>
      <c r="J81" s="613"/>
      <c r="K81" s="613"/>
      <c r="L81" s="613"/>
      <c r="M81" s="613"/>
      <c r="N81" s="613"/>
      <c r="O81" s="613"/>
      <c r="P81" s="613"/>
      <c r="Q81" s="613"/>
      <c r="R81" s="613"/>
      <c r="S81" s="613"/>
      <c r="T81" s="613"/>
      <c r="U81" s="613"/>
      <c r="V81" s="613"/>
      <c r="W81" s="613"/>
      <c r="X81" s="613"/>
      <c r="Y81" s="613"/>
      <c r="Z81" s="613"/>
      <c r="AA81" s="613"/>
      <c r="AB81" s="613"/>
      <c r="AC81" s="613"/>
      <c r="AD81" s="613"/>
      <c r="AE81" s="613"/>
      <c r="AF81" s="613"/>
      <c r="AG81" s="613"/>
      <c r="AH81" s="613"/>
      <c r="AI81" s="613"/>
      <c r="AJ81" s="613"/>
      <c r="AK81" s="613"/>
      <c r="AL81" s="613"/>
      <c r="AM81" s="613"/>
      <c r="AN81" s="613"/>
      <c r="AO81" s="613"/>
      <c r="AP81" s="613"/>
      <c r="AQ81" s="613"/>
      <c r="AR81" s="613"/>
      <c r="AS81" s="616"/>
      <c r="BE81"/>
    </row>
    <row r="82" spans="2:57" ht="192.75" customHeight="1" thickBot="1">
      <c r="B82" s="627"/>
      <c r="C82" s="628"/>
      <c r="D82" s="628"/>
      <c r="E82" s="628"/>
      <c r="F82" s="628"/>
      <c r="G82" s="628"/>
      <c r="H82" s="628"/>
      <c r="I82" s="628"/>
      <c r="J82" s="628"/>
      <c r="K82" s="628"/>
      <c r="L82" s="628"/>
      <c r="M82" s="628"/>
      <c r="N82" s="628"/>
      <c r="O82" s="628"/>
      <c r="P82" s="628"/>
      <c r="Q82" s="628"/>
      <c r="R82" s="628"/>
      <c r="S82" s="628"/>
      <c r="T82" s="628"/>
      <c r="U82" s="628"/>
      <c r="V82" s="628"/>
      <c r="W82" s="628"/>
      <c r="X82" s="628"/>
      <c r="Y82" s="628"/>
      <c r="Z82" s="628"/>
      <c r="AA82" s="628"/>
      <c r="AB82" s="628"/>
      <c r="AC82" s="628"/>
      <c r="AD82" s="628"/>
      <c r="AE82" s="628"/>
      <c r="AF82" s="628"/>
      <c r="AG82" s="628"/>
      <c r="AH82" s="628"/>
      <c r="AI82" s="628"/>
      <c r="AJ82" s="628"/>
      <c r="AK82" s="628"/>
      <c r="AL82" s="628"/>
      <c r="AM82" s="628"/>
      <c r="AN82" s="628"/>
      <c r="AO82" s="628"/>
      <c r="AP82" s="628"/>
      <c r="AQ82" s="628"/>
      <c r="AR82" s="628"/>
      <c r="AS82" s="629"/>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406" t="s">
        <v>43</v>
      </c>
      <c r="D84" s="407"/>
      <c r="E84" s="407"/>
      <c r="F84" s="407"/>
      <c r="G84" s="407"/>
      <c r="H84" s="407"/>
      <c r="I84" s="407"/>
      <c r="J84" s="407"/>
      <c r="K84" s="407"/>
      <c r="L84" s="407"/>
      <c r="M84" s="407"/>
      <c r="N84" s="407"/>
      <c r="O84" s="407"/>
      <c r="P84" s="407"/>
      <c r="Q84" s="407"/>
      <c r="R84" s="407"/>
      <c r="S84" s="407"/>
      <c r="T84" s="407"/>
      <c r="U84" s="407"/>
      <c r="V84" s="407"/>
      <c r="W84" s="408"/>
      <c r="X84" s="406" t="s">
        <v>44</v>
      </c>
      <c r="Y84" s="407"/>
      <c r="Z84" s="407"/>
      <c r="AA84" s="407"/>
      <c r="AB84" s="407"/>
      <c r="AC84" s="407"/>
      <c r="AD84" s="407"/>
      <c r="AE84" s="407"/>
      <c r="AF84" s="407"/>
      <c r="AG84" s="407"/>
      <c r="AH84" s="407"/>
      <c r="AI84" s="407"/>
      <c r="AJ84" s="407"/>
      <c r="AK84" s="407"/>
      <c r="AL84" s="407"/>
      <c r="AM84" s="407"/>
      <c r="AN84" s="407"/>
      <c r="AO84" s="407"/>
      <c r="AP84" s="407"/>
      <c r="AQ84" s="407"/>
      <c r="AR84" s="408"/>
      <c r="AS84" s="8"/>
      <c r="BE84"/>
    </row>
    <row r="85" spans="2:57" ht="46.5" customHeight="1">
      <c r="B85" s="10"/>
      <c r="C85" s="473" t="s">
        <v>40</v>
      </c>
      <c r="D85" s="438"/>
      <c r="E85" s="438"/>
      <c r="F85" s="438"/>
      <c r="G85" s="438"/>
      <c r="H85" s="438"/>
      <c r="I85" s="449"/>
      <c r="J85" s="473" t="s">
        <v>41</v>
      </c>
      <c r="K85" s="438"/>
      <c r="L85" s="438"/>
      <c r="M85" s="438"/>
      <c r="N85" s="438"/>
      <c r="O85" s="438"/>
      <c r="P85" s="449"/>
      <c r="Q85" s="473" t="s">
        <v>42</v>
      </c>
      <c r="R85" s="438"/>
      <c r="S85" s="438"/>
      <c r="T85" s="438"/>
      <c r="U85" s="438"/>
      <c r="V85" s="438"/>
      <c r="W85" s="449"/>
      <c r="X85" s="473" t="s">
        <v>40</v>
      </c>
      <c r="Y85" s="438"/>
      <c r="Z85" s="438"/>
      <c r="AA85" s="438"/>
      <c r="AB85" s="438"/>
      <c r="AC85" s="438"/>
      <c r="AD85" s="449"/>
      <c r="AE85" s="473" t="s">
        <v>41</v>
      </c>
      <c r="AF85" s="438"/>
      <c r="AG85" s="438"/>
      <c r="AH85" s="438"/>
      <c r="AI85" s="438"/>
      <c r="AJ85" s="438"/>
      <c r="AK85" s="449"/>
      <c r="AL85" s="473" t="s">
        <v>42</v>
      </c>
      <c r="AM85" s="438"/>
      <c r="AN85" s="438"/>
      <c r="AO85" s="438"/>
      <c r="AP85" s="438"/>
      <c r="AQ85" s="438"/>
      <c r="AR85" s="449"/>
      <c r="AS85" s="11"/>
      <c r="BE85"/>
    </row>
    <row r="86" spans="2:57" ht="46.5" customHeight="1">
      <c r="B86" s="10"/>
      <c r="C86" s="517"/>
      <c r="D86" s="518"/>
      <c r="E86" s="518"/>
      <c r="F86" s="518"/>
      <c r="G86" s="518"/>
      <c r="H86" s="518"/>
      <c r="I86" s="519"/>
      <c r="J86" s="517"/>
      <c r="K86" s="518"/>
      <c r="L86" s="518"/>
      <c r="M86" s="518"/>
      <c r="N86" s="518"/>
      <c r="O86" s="518"/>
      <c r="P86" s="519"/>
      <c r="Q86" s="520"/>
      <c r="R86" s="521"/>
      <c r="S86" s="521"/>
      <c r="T86" s="521"/>
      <c r="U86" s="521"/>
      <c r="V86" s="521"/>
      <c r="W86" s="522"/>
      <c r="X86" s="517"/>
      <c r="Y86" s="518"/>
      <c r="Z86" s="518"/>
      <c r="AA86" s="518"/>
      <c r="AB86" s="518"/>
      <c r="AC86" s="518"/>
      <c r="AD86" s="519"/>
      <c r="AE86" s="517"/>
      <c r="AF86" s="518"/>
      <c r="AG86" s="518"/>
      <c r="AH86" s="518"/>
      <c r="AI86" s="518"/>
      <c r="AJ86" s="518"/>
      <c r="AK86" s="519"/>
      <c r="AL86" s="520"/>
      <c r="AM86" s="521"/>
      <c r="AN86" s="521"/>
      <c r="AO86" s="521"/>
      <c r="AP86" s="521"/>
      <c r="AQ86" s="521"/>
      <c r="AR86" s="522"/>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heet="1" objects="1" scenarios="1" selectLockedCells="1" autoFilter="0"/>
  <mergeCells count="450">
    <mergeCell ref="J4:Z5"/>
    <mergeCell ref="AA4:AE4"/>
    <mergeCell ref="AF4:AI4"/>
    <mergeCell ref="AJ4:AS7"/>
    <mergeCell ref="AA5:AE5"/>
    <mergeCell ref="AF5:AI5"/>
    <mergeCell ref="J6:L7"/>
    <mergeCell ref="M6:P9"/>
    <mergeCell ref="Q6:AE9"/>
    <mergeCell ref="AF6:AI6"/>
    <mergeCell ref="AN8:AS11"/>
    <mergeCell ref="AF9:AI9"/>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AK18:AN19"/>
    <mergeCell ref="AO18:AP19"/>
    <mergeCell ref="AQ18:AQ19"/>
    <mergeCell ref="AR18:AR19"/>
    <mergeCell ref="AS18:AS19"/>
    <mergeCell ref="Y19:AB19"/>
    <mergeCell ref="B18:C19"/>
    <mergeCell ref="D18:P19"/>
    <mergeCell ref="Q18:X19"/>
    <mergeCell ref="Y18:AB18"/>
    <mergeCell ref="AC18:AF19"/>
    <mergeCell ref="AG18:AJ19"/>
    <mergeCell ref="AK20:AN21"/>
    <mergeCell ref="AO20:AP21"/>
    <mergeCell ref="AQ20:AQ21"/>
    <mergeCell ref="AR20:AR21"/>
    <mergeCell ref="AS20:AS21"/>
    <mergeCell ref="Y21:AB21"/>
    <mergeCell ref="B20:C21"/>
    <mergeCell ref="D20:P21"/>
    <mergeCell ref="Q20:X21"/>
    <mergeCell ref="Y20:AB20"/>
    <mergeCell ref="AC20:AF21"/>
    <mergeCell ref="AG20:AJ21"/>
    <mergeCell ref="AK22:AN23"/>
    <mergeCell ref="AO22:AP23"/>
    <mergeCell ref="AQ22:AQ23"/>
    <mergeCell ref="AR22:AR23"/>
    <mergeCell ref="AS22:AS23"/>
    <mergeCell ref="Y23:AB23"/>
    <mergeCell ref="B22:C23"/>
    <mergeCell ref="D22:P23"/>
    <mergeCell ref="Q22:X23"/>
    <mergeCell ref="Y22:AB22"/>
    <mergeCell ref="AC22:AF23"/>
    <mergeCell ref="AG22:AJ23"/>
    <mergeCell ref="AK24:AN25"/>
    <mergeCell ref="AO24:AP25"/>
    <mergeCell ref="AQ24:AQ25"/>
    <mergeCell ref="AR24:AR25"/>
    <mergeCell ref="AS24:AS25"/>
    <mergeCell ref="Y25:AB25"/>
    <mergeCell ref="B24:C25"/>
    <mergeCell ref="D24:P25"/>
    <mergeCell ref="Q24:X25"/>
    <mergeCell ref="Y24:AB24"/>
    <mergeCell ref="AC24:AF25"/>
    <mergeCell ref="AG24:AJ25"/>
    <mergeCell ref="AK26:AN27"/>
    <mergeCell ref="AO26:AP27"/>
    <mergeCell ref="AQ26:AQ27"/>
    <mergeCell ref="AR26:AR27"/>
    <mergeCell ref="AS26:AS27"/>
    <mergeCell ref="Y27:AB27"/>
    <mergeCell ref="B26:C27"/>
    <mergeCell ref="D26:P27"/>
    <mergeCell ref="Q26:X27"/>
    <mergeCell ref="Y26:AB26"/>
    <mergeCell ref="AC26:AF27"/>
    <mergeCell ref="AG26:AJ27"/>
    <mergeCell ref="AK28:AN29"/>
    <mergeCell ref="AO28:AP29"/>
    <mergeCell ref="AQ28:AQ29"/>
    <mergeCell ref="AR28:AR29"/>
    <mergeCell ref="AS28:AS29"/>
    <mergeCell ref="Y29:AB29"/>
    <mergeCell ref="B28:C29"/>
    <mergeCell ref="D28:P29"/>
    <mergeCell ref="Q28:X29"/>
    <mergeCell ref="Y28:AB28"/>
    <mergeCell ref="AC28:AF29"/>
    <mergeCell ref="AG28:AJ29"/>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s>
  <conditionalFormatting sqref="AF11">
    <cfRule type="expression" dxfId="1169" priority="3">
      <formula>$V11="y"</formula>
    </cfRule>
    <cfRule type="expression" dxfId="1168" priority="4">
      <formula>$T11="y"</formula>
    </cfRule>
  </conditionalFormatting>
  <conditionalFormatting sqref="AF7">
    <cfRule type="expression" dxfId="1167" priority="7">
      <formula>$V7="y"</formula>
    </cfRule>
    <cfRule type="expression" dxfId="1166" priority="8">
      <formula>$T7="y"</formula>
    </cfRule>
  </conditionalFormatting>
  <conditionalFormatting sqref="AF9">
    <cfRule type="expression" dxfId="1165" priority="5">
      <formula>$V9="y"</formula>
    </cfRule>
    <cfRule type="expression" dxfId="1164" priority="6">
      <formula>$T9="y"</formula>
    </cfRule>
  </conditionalFormatting>
  <conditionalFormatting sqref="Y14:AB73">
    <cfRule type="expression" dxfId="1163" priority="2">
      <formula>OR(ISNUMBER(SEARCH("Hold Point",Y14)),ISNUMBER(SEARCH("Witness Point",Y14)))</formula>
    </cfRule>
  </conditionalFormatting>
  <conditionalFormatting sqref="AK14:AN73">
    <cfRule type="expression" dxfId="1162" priority="1">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1">
    <pageSetUpPr fitToPage="1"/>
  </sheetPr>
  <dimension ref="A1:BR100"/>
  <sheetViews>
    <sheetView topLeftCell="A3" zoomScale="70" zoomScaleNormal="70" workbookViewId="0">
      <selection activeCell="AO22" sqref="AO22:AP23"/>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Plant-Mixed Pavement Layers -  Foamed Bitumen</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Plant-Mixed Pavement Layers -  Foamed Bitumen</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441" t="s">
        <v>28</v>
      </c>
      <c r="AK4" s="442"/>
      <c r="AL4" s="442"/>
      <c r="AM4" s="442"/>
      <c r="AN4" s="442"/>
      <c r="AO4" s="442"/>
      <c r="AP4" s="442"/>
      <c r="AQ4" s="442"/>
      <c r="AR4" s="442"/>
      <c r="AS4" s="564"/>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e">
        <f>'Lot Register'!#REF!</f>
        <v>#REF!</v>
      </c>
      <c r="AG5" s="460"/>
      <c r="AH5" s="460"/>
      <c r="AI5" s="461"/>
      <c r="AJ5" s="533"/>
      <c r="AK5" s="534"/>
      <c r="AL5" s="534"/>
      <c r="AM5" s="534"/>
      <c r="AN5" s="534"/>
      <c r="AO5" s="534"/>
      <c r="AP5" s="534"/>
      <c r="AQ5" s="534"/>
      <c r="AR5" s="534"/>
      <c r="AS5" s="565"/>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533"/>
      <c r="AK6" s="534"/>
      <c r="AL6" s="534"/>
      <c r="AM6" s="534"/>
      <c r="AN6" s="534"/>
      <c r="AO6" s="534"/>
      <c r="AP6" s="534"/>
      <c r="AQ6" s="534"/>
      <c r="AR6" s="534"/>
      <c r="AS6" s="565"/>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Register'!$I$2), "", 'Lot Register'!$I$2)</f>
        <v>0</v>
      </c>
      <c r="AG7" s="469"/>
      <c r="AH7" s="469"/>
      <c r="AI7" s="470"/>
      <c r="AJ7" s="533"/>
      <c r="AK7" s="534"/>
      <c r="AL7" s="534"/>
      <c r="AM7" s="534"/>
      <c r="AN7" s="534"/>
      <c r="AO7" s="534"/>
      <c r="AP7" s="534"/>
      <c r="AQ7" s="534"/>
      <c r="AR7" s="534"/>
      <c r="AS7" s="565"/>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v>9.01</v>
      </c>
      <c r="AK8" s="574"/>
      <c r="AL8" s="574"/>
      <c r="AM8" s="574"/>
      <c r="AN8" s="566" t="s">
        <v>623</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Register'!$J$2), "", 'Lot Register'!$J$2)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t="e">
        <f>IF(ISBLANK('Lot Register'!#REF!), "", 'Lot Register'!#REF!)</f>
        <v>#REF!</v>
      </c>
      <c r="AE10" s="449"/>
      <c r="AF10" s="451" t="s">
        <v>30</v>
      </c>
      <c r="AG10" s="451"/>
      <c r="AH10" s="451"/>
      <c r="AI10" s="452"/>
      <c r="AJ10" s="573"/>
      <c r="AK10" s="574"/>
      <c r="AL10" s="574"/>
      <c r="AM10" s="574"/>
      <c r="AN10" s="566"/>
      <c r="AO10" s="566"/>
      <c r="AP10" s="566"/>
      <c r="AQ10" s="566"/>
      <c r="AR10" s="566"/>
      <c r="AS10" s="567"/>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Register'!$K$2), "", 'Lot Register'!$K$2)</f>
        <v>45343</v>
      </c>
      <c r="AG11" s="496"/>
      <c r="AH11" s="496"/>
      <c r="AI11" s="497"/>
      <c r="AJ11" s="575"/>
      <c r="AK11" s="576"/>
      <c r="AL11" s="576"/>
      <c r="AM11" s="576"/>
      <c r="AN11" s="381"/>
      <c r="AO11" s="381"/>
      <c r="AP11" s="381"/>
      <c r="AQ11" s="381"/>
      <c r="AR11" s="381"/>
      <c r="AS11" s="568"/>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t="s">
        <v>39</v>
      </c>
      <c r="AH13" s="439"/>
      <c r="AI13" s="439"/>
      <c r="AJ13" s="439"/>
      <c r="AK13" s="439" t="s">
        <v>27</v>
      </c>
      <c r="AL13" s="439"/>
      <c r="AM13" s="439"/>
      <c r="AN13" s="439"/>
      <c r="AO13" s="571"/>
      <c r="AP13" s="571"/>
      <c r="AQ13" s="571"/>
      <c r="AR13" s="571"/>
      <c r="AS13" s="572"/>
      <c r="BE13"/>
    </row>
    <row r="14" spans="1:70" ht="22.5" customHeight="1">
      <c r="B14" s="553">
        <v>1</v>
      </c>
      <c r="C14" s="549"/>
      <c r="D14" s="507" t="s">
        <v>570</v>
      </c>
      <c r="E14" s="508"/>
      <c r="F14" s="508"/>
      <c r="G14" s="508"/>
      <c r="H14" s="508"/>
      <c r="I14" s="508"/>
      <c r="J14" s="508"/>
      <c r="K14" s="508"/>
      <c r="L14" s="508"/>
      <c r="M14" s="508"/>
      <c r="N14" s="508"/>
      <c r="O14" s="508"/>
      <c r="P14" s="509"/>
      <c r="Q14" s="507" t="s">
        <v>571</v>
      </c>
      <c r="R14" s="508"/>
      <c r="S14" s="508"/>
      <c r="T14" s="508"/>
      <c r="U14" s="508"/>
      <c r="V14" s="508"/>
      <c r="W14" s="508"/>
      <c r="X14" s="509"/>
      <c r="Y14" s="507" t="s">
        <v>81</v>
      </c>
      <c r="Z14" s="508"/>
      <c r="AA14" s="508"/>
      <c r="AB14" s="509"/>
      <c r="AC14" s="507"/>
      <c r="AD14" s="508"/>
      <c r="AE14" s="508"/>
      <c r="AF14" s="509"/>
      <c r="AG14" s="507"/>
      <c r="AH14" s="508"/>
      <c r="AI14" s="508"/>
      <c r="AJ14" s="509"/>
      <c r="AK14" s="507"/>
      <c r="AL14" s="508"/>
      <c r="AM14" s="508"/>
      <c r="AN14" s="509"/>
      <c r="AO14" s="475"/>
      <c r="AP14" s="593"/>
      <c r="AQ14" s="594"/>
      <c r="AR14" s="595"/>
      <c r="AS14" s="596"/>
      <c r="BE14"/>
    </row>
    <row r="15" spans="1:70" ht="31.5" customHeight="1">
      <c r="B15" s="592"/>
      <c r="C15" s="532"/>
      <c r="D15" s="412"/>
      <c r="E15" s="413"/>
      <c r="F15" s="413"/>
      <c r="G15" s="413"/>
      <c r="H15" s="413"/>
      <c r="I15" s="413"/>
      <c r="J15" s="413"/>
      <c r="K15" s="413"/>
      <c r="L15" s="413"/>
      <c r="M15" s="413"/>
      <c r="N15" s="413"/>
      <c r="O15" s="413"/>
      <c r="P15" s="414"/>
      <c r="Q15" s="412"/>
      <c r="R15" s="413"/>
      <c r="S15" s="413"/>
      <c r="T15" s="413"/>
      <c r="U15" s="413"/>
      <c r="V15" s="413"/>
      <c r="W15" s="413"/>
      <c r="X15" s="414"/>
      <c r="Y15" s="412" t="s">
        <v>572</v>
      </c>
      <c r="Z15" s="413"/>
      <c r="AA15" s="413"/>
      <c r="AB15" s="414"/>
      <c r="AC15" s="412"/>
      <c r="AD15" s="413"/>
      <c r="AE15" s="413"/>
      <c r="AF15" s="414"/>
      <c r="AG15" s="412"/>
      <c r="AH15" s="413"/>
      <c r="AI15" s="413"/>
      <c r="AJ15" s="414"/>
      <c r="AK15" s="412"/>
      <c r="AL15" s="413"/>
      <c r="AM15" s="413"/>
      <c r="AN15" s="414"/>
      <c r="AO15" s="545"/>
      <c r="AP15" s="556"/>
      <c r="AQ15" s="587"/>
      <c r="AR15" s="589"/>
      <c r="AS15" s="591"/>
      <c r="BE15"/>
    </row>
    <row r="16" spans="1:70" ht="22.5" customHeight="1">
      <c r="B16" s="592">
        <v>2</v>
      </c>
      <c r="C16" s="532"/>
      <c r="D16" s="406" t="s">
        <v>573</v>
      </c>
      <c r="E16" s="407"/>
      <c r="F16" s="407"/>
      <c r="G16" s="407"/>
      <c r="H16" s="407"/>
      <c r="I16" s="407"/>
      <c r="J16" s="407"/>
      <c r="K16" s="407"/>
      <c r="L16" s="407"/>
      <c r="M16" s="407"/>
      <c r="N16" s="407"/>
      <c r="O16" s="407"/>
      <c r="P16" s="408"/>
      <c r="Q16" s="409" t="s">
        <v>575</v>
      </c>
      <c r="R16" s="410"/>
      <c r="S16" s="410"/>
      <c r="T16" s="410"/>
      <c r="U16" s="410"/>
      <c r="V16" s="410"/>
      <c r="W16" s="410"/>
      <c r="X16" s="411"/>
      <c r="Y16" s="406" t="s">
        <v>82</v>
      </c>
      <c r="Z16" s="407"/>
      <c r="AA16" s="407"/>
      <c r="AB16" s="408"/>
      <c r="AC16" s="406"/>
      <c r="AD16" s="407"/>
      <c r="AE16" s="407"/>
      <c r="AF16" s="408"/>
      <c r="AG16" s="406"/>
      <c r="AH16" s="407"/>
      <c r="AI16" s="407"/>
      <c r="AJ16" s="408"/>
      <c r="AK16" s="406"/>
      <c r="AL16" s="407"/>
      <c r="AM16" s="407"/>
      <c r="AN16" s="408"/>
      <c r="AO16" s="542"/>
      <c r="AP16" s="554"/>
      <c r="AQ16" s="586"/>
      <c r="AR16" s="588"/>
      <c r="AS16" s="590"/>
      <c r="BE16"/>
    </row>
    <row r="17" spans="2:57" ht="31.5" customHeight="1">
      <c r="B17" s="592"/>
      <c r="C17" s="532"/>
      <c r="D17" s="412"/>
      <c r="E17" s="413"/>
      <c r="F17" s="413"/>
      <c r="G17" s="413"/>
      <c r="H17" s="413"/>
      <c r="I17" s="413"/>
      <c r="J17" s="413"/>
      <c r="K17" s="413"/>
      <c r="L17" s="413"/>
      <c r="M17" s="413"/>
      <c r="N17" s="413"/>
      <c r="O17" s="413"/>
      <c r="P17" s="414"/>
      <c r="Q17" s="412"/>
      <c r="R17" s="413"/>
      <c r="S17" s="413"/>
      <c r="T17" s="413"/>
      <c r="U17" s="413"/>
      <c r="V17" s="413"/>
      <c r="W17" s="413"/>
      <c r="X17" s="414"/>
      <c r="Y17" s="412" t="s">
        <v>572</v>
      </c>
      <c r="Z17" s="413"/>
      <c r="AA17" s="413"/>
      <c r="AB17" s="414"/>
      <c r="AC17" s="412"/>
      <c r="AD17" s="413"/>
      <c r="AE17" s="413"/>
      <c r="AF17" s="414"/>
      <c r="AG17" s="412"/>
      <c r="AH17" s="413"/>
      <c r="AI17" s="413"/>
      <c r="AJ17" s="414"/>
      <c r="AK17" s="412"/>
      <c r="AL17" s="413"/>
      <c r="AM17" s="413"/>
      <c r="AN17" s="414"/>
      <c r="AO17" s="545"/>
      <c r="AP17" s="556"/>
      <c r="AQ17" s="587"/>
      <c r="AR17" s="589"/>
      <c r="AS17" s="591"/>
      <c r="BE17"/>
    </row>
    <row r="18" spans="2:57" ht="22.5" customHeight="1">
      <c r="B18" s="592">
        <v>3</v>
      </c>
      <c r="C18" s="532"/>
      <c r="D18" s="406" t="s">
        <v>574</v>
      </c>
      <c r="E18" s="407"/>
      <c r="F18" s="407"/>
      <c r="G18" s="407"/>
      <c r="H18" s="407"/>
      <c r="I18" s="407"/>
      <c r="J18" s="407"/>
      <c r="K18" s="407"/>
      <c r="L18" s="407"/>
      <c r="M18" s="407"/>
      <c r="N18" s="407"/>
      <c r="O18" s="407"/>
      <c r="P18" s="408"/>
      <c r="Q18" s="409" t="s">
        <v>591</v>
      </c>
      <c r="R18" s="410"/>
      <c r="S18" s="410"/>
      <c r="T18" s="410"/>
      <c r="U18" s="410"/>
      <c r="V18" s="410"/>
      <c r="W18" s="410"/>
      <c r="X18" s="411"/>
      <c r="Y18" s="406" t="s">
        <v>24</v>
      </c>
      <c r="Z18" s="407"/>
      <c r="AA18" s="407"/>
      <c r="AB18" s="408"/>
      <c r="AC18" s="406"/>
      <c r="AD18" s="407"/>
      <c r="AE18" s="407"/>
      <c r="AF18" s="408"/>
      <c r="AG18" s="406"/>
      <c r="AH18" s="407"/>
      <c r="AI18" s="407"/>
      <c r="AJ18" s="408"/>
      <c r="AK18" s="406"/>
      <c r="AL18" s="407"/>
      <c r="AM18" s="407"/>
      <c r="AN18" s="408"/>
      <c r="AO18" s="542"/>
      <c r="AP18" s="554"/>
      <c r="AQ18" s="586"/>
      <c r="AR18" s="588"/>
      <c r="AS18" s="590"/>
      <c r="BE18"/>
    </row>
    <row r="19" spans="2:57" ht="31.5" customHeight="1">
      <c r="B19" s="592"/>
      <c r="C19" s="532"/>
      <c r="D19" s="412"/>
      <c r="E19" s="413"/>
      <c r="F19" s="413"/>
      <c r="G19" s="413"/>
      <c r="H19" s="413"/>
      <c r="I19" s="413"/>
      <c r="J19" s="413"/>
      <c r="K19" s="413"/>
      <c r="L19" s="413"/>
      <c r="M19" s="413"/>
      <c r="N19" s="413"/>
      <c r="O19" s="413"/>
      <c r="P19" s="414"/>
      <c r="Q19" s="412"/>
      <c r="R19" s="413"/>
      <c r="S19" s="413"/>
      <c r="T19" s="413"/>
      <c r="U19" s="413"/>
      <c r="V19" s="413"/>
      <c r="W19" s="413"/>
      <c r="X19" s="414"/>
      <c r="Y19" s="412" t="s">
        <v>572</v>
      </c>
      <c r="Z19" s="413"/>
      <c r="AA19" s="413"/>
      <c r="AB19" s="414"/>
      <c r="AC19" s="412"/>
      <c r="AD19" s="413"/>
      <c r="AE19" s="413"/>
      <c r="AF19" s="414"/>
      <c r="AG19" s="412"/>
      <c r="AH19" s="413"/>
      <c r="AI19" s="413"/>
      <c r="AJ19" s="414"/>
      <c r="AK19" s="412"/>
      <c r="AL19" s="413"/>
      <c r="AM19" s="413"/>
      <c r="AN19" s="414"/>
      <c r="AO19" s="545"/>
      <c r="AP19" s="556"/>
      <c r="AQ19" s="587"/>
      <c r="AR19" s="589"/>
      <c r="AS19" s="591"/>
      <c r="BE19"/>
    </row>
    <row r="20" spans="2:57" ht="22.5" customHeight="1">
      <c r="B20" s="592">
        <v>4</v>
      </c>
      <c r="C20" s="532"/>
      <c r="D20" s="406" t="s">
        <v>624</v>
      </c>
      <c r="E20" s="407"/>
      <c r="F20" s="407"/>
      <c r="G20" s="407"/>
      <c r="H20" s="407"/>
      <c r="I20" s="407"/>
      <c r="J20" s="407"/>
      <c r="K20" s="407"/>
      <c r="L20" s="407"/>
      <c r="M20" s="407"/>
      <c r="N20" s="407"/>
      <c r="O20" s="407"/>
      <c r="P20" s="408"/>
      <c r="Q20" s="409" t="s">
        <v>576</v>
      </c>
      <c r="R20" s="410"/>
      <c r="S20" s="410"/>
      <c r="T20" s="410"/>
      <c r="U20" s="410"/>
      <c r="V20" s="410"/>
      <c r="W20" s="410"/>
      <c r="X20" s="411"/>
      <c r="Y20" s="406" t="s">
        <v>24</v>
      </c>
      <c r="Z20" s="407"/>
      <c r="AA20" s="407"/>
      <c r="AB20" s="408"/>
      <c r="AC20" s="406"/>
      <c r="AD20" s="407"/>
      <c r="AE20" s="407"/>
      <c r="AF20" s="408"/>
      <c r="AG20" s="406"/>
      <c r="AH20" s="407"/>
      <c r="AI20" s="407"/>
      <c r="AJ20" s="408"/>
      <c r="AK20" s="406"/>
      <c r="AL20" s="407"/>
      <c r="AM20" s="407"/>
      <c r="AN20" s="408"/>
      <c r="AO20" s="542"/>
      <c r="AP20" s="554"/>
      <c r="AQ20" s="586"/>
      <c r="AR20" s="588"/>
      <c r="AS20" s="590"/>
      <c r="BE20"/>
    </row>
    <row r="21" spans="2:57" ht="72" customHeight="1">
      <c r="B21" s="592"/>
      <c r="C21" s="532"/>
      <c r="D21" s="412"/>
      <c r="E21" s="413"/>
      <c r="F21" s="413"/>
      <c r="G21" s="413"/>
      <c r="H21" s="413"/>
      <c r="I21" s="413"/>
      <c r="J21" s="413"/>
      <c r="K21" s="413"/>
      <c r="L21" s="413"/>
      <c r="M21" s="413"/>
      <c r="N21" s="413"/>
      <c r="O21" s="413"/>
      <c r="P21" s="414"/>
      <c r="Q21" s="412"/>
      <c r="R21" s="413"/>
      <c r="S21" s="413"/>
      <c r="T21" s="413"/>
      <c r="U21" s="413"/>
      <c r="V21" s="413"/>
      <c r="W21" s="413"/>
      <c r="X21" s="414"/>
      <c r="Y21" s="412" t="s">
        <v>577</v>
      </c>
      <c r="Z21" s="413"/>
      <c r="AA21" s="413"/>
      <c r="AB21" s="414"/>
      <c r="AC21" s="412"/>
      <c r="AD21" s="413"/>
      <c r="AE21" s="413"/>
      <c r="AF21" s="414"/>
      <c r="AG21" s="412"/>
      <c r="AH21" s="413"/>
      <c r="AI21" s="413"/>
      <c r="AJ21" s="414"/>
      <c r="AK21" s="412"/>
      <c r="AL21" s="413"/>
      <c r="AM21" s="413"/>
      <c r="AN21" s="414"/>
      <c r="AO21" s="545"/>
      <c r="AP21" s="556"/>
      <c r="AQ21" s="587"/>
      <c r="AR21" s="589"/>
      <c r="AS21" s="591"/>
      <c r="BE21"/>
    </row>
    <row r="22" spans="2:57" ht="22.5" customHeight="1">
      <c r="B22" s="592">
        <v>5</v>
      </c>
      <c r="C22" s="532"/>
      <c r="D22" s="406" t="s">
        <v>625</v>
      </c>
      <c r="E22" s="407"/>
      <c r="F22" s="407"/>
      <c r="G22" s="407"/>
      <c r="H22" s="407"/>
      <c r="I22" s="407"/>
      <c r="J22" s="407"/>
      <c r="K22" s="407"/>
      <c r="L22" s="407"/>
      <c r="M22" s="407"/>
      <c r="N22" s="407"/>
      <c r="O22" s="407"/>
      <c r="P22" s="408"/>
      <c r="Q22" s="409" t="s">
        <v>576</v>
      </c>
      <c r="R22" s="410"/>
      <c r="S22" s="410"/>
      <c r="T22" s="410"/>
      <c r="U22" s="410"/>
      <c r="V22" s="410"/>
      <c r="W22" s="410"/>
      <c r="X22" s="411"/>
      <c r="Y22" s="406" t="s">
        <v>578</v>
      </c>
      <c r="Z22" s="407"/>
      <c r="AA22" s="407"/>
      <c r="AB22" s="408"/>
      <c r="AC22" s="406"/>
      <c r="AD22" s="407"/>
      <c r="AE22" s="407"/>
      <c r="AF22" s="408"/>
      <c r="AG22" s="406"/>
      <c r="AH22" s="407"/>
      <c r="AI22" s="407"/>
      <c r="AJ22" s="408"/>
      <c r="AK22" s="406"/>
      <c r="AL22" s="407"/>
      <c r="AM22" s="407"/>
      <c r="AN22" s="408"/>
      <c r="AO22" s="542"/>
      <c r="AP22" s="554"/>
      <c r="AQ22" s="586"/>
      <c r="AR22" s="588"/>
      <c r="AS22" s="590"/>
      <c r="BE22"/>
    </row>
    <row r="23" spans="2:57" ht="31.5" customHeight="1">
      <c r="B23" s="592"/>
      <c r="C23" s="532"/>
      <c r="D23" s="412"/>
      <c r="E23" s="413"/>
      <c r="F23" s="413"/>
      <c r="G23" s="413"/>
      <c r="H23" s="413"/>
      <c r="I23" s="413"/>
      <c r="J23" s="413"/>
      <c r="K23" s="413"/>
      <c r="L23" s="413"/>
      <c r="M23" s="413"/>
      <c r="N23" s="413"/>
      <c r="O23" s="413"/>
      <c r="P23" s="414"/>
      <c r="Q23" s="412"/>
      <c r="R23" s="413"/>
      <c r="S23" s="413"/>
      <c r="T23" s="413"/>
      <c r="U23" s="413"/>
      <c r="V23" s="413"/>
      <c r="W23" s="413"/>
      <c r="X23" s="414"/>
      <c r="Y23" s="412" t="s">
        <v>577</v>
      </c>
      <c r="Z23" s="413"/>
      <c r="AA23" s="413"/>
      <c r="AB23" s="414"/>
      <c r="AC23" s="412"/>
      <c r="AD23" s="413"/>
      <c r="AE23" s="413"/>
      <c r="AF23" s="414"/>
      <c r="AG23" s="412"/>
      <c r="AH23" s="413"/>
      <c r="AI23" s="413"/>
      <c r="AJ23" s="414"/>
      <c r="AK23" s="412"/>
      <c r="AL23" s="413"/>
      <c r="AM23" s="413"/>
      <c r="AN23" s="414"/>
      <c r="AO23" s="545"/>
      <c r="AP23" s="556"/>
      <c r="AQ23" s="587"/>
      <c r="AR23" s="589"/>
      <c r="AS23" s="591"/>
      <c r="BE23"/>
    </row>
    <row r="24" spans="2:57" ht="22.5" customHeight="1">
      <c r="B24" s="592">
        <v>6</v>
      </c>
      <c r="C24" s="532"/>
      <c r="D24" s="406" t="s">
        <v>579</v>
      </c>
      <c r="E24" s="407"/>
      <c r="F24" s="407"/>
      <c r="G24" s="407"/>
      <c r="H24" s="407"/>
      <c r="I24" s="407"/>
      <c r="J24" s="407"/>
      <c r="K24" s="407"/>
      <c r="L24" s="407"/>
      <c r="M24" s="407"/>
      <c r="N24" s="407"/>
      <c r="O24" s="407"/>
      <c r="P24" s="408"/>
      <c r="Q24" s="409" t="s">
        <v>583</v>
      </c>
      <c r="R24" s="410"/>
      <c r="S24" s="410"/>
      <c r="T24" s="410"/>
      <c r="U24" s="410"/>
      <c r="V24" s="410"/>
      <c r="W24" s="410"/>
      <c r="X24" s="411"/>
      <c r="Y24" s="406" t="s">
        <v>83</v>
      </c>
      <c r="Z24" s="407"/>
      <c r="AA24" s="407"/>
      <c r="AB24" s="408"/>
      <c r="AC24" s="406"/>
      <c r="AD24" s="407"/>
      <c r="AE24" s="407"/>
      <c r="AF24" s="408"/>
      <c r="AG24" s="406"/>
      <c r="AH24" s="407"/>
      <c r="AI24" s="407"/>
      <c r="AJ24" s="408"/>
      <c r="AK24" s="406"/>
      <c r="AL24" s="407"/>
      <c r="AM24" s="407"/>
      <c r="AN24" s="408"/>
      <c r="AO24" s="542"/>
      <c r="AP24" s="554"/>
      <c r="AQ24" s="586"/>
      <c r="AR24" s="588"/>
      <c r="AS24" s="590"/>
      <c r="BE24"/>
    </row>
    <row r="25" spans="2:57" ht="31.5" customHeight="1">
      <c r="B25" s="592"/>
      <c r="C25" s="532"/>
      <c r="D25" s="412"/>
      <c r="E25" s="413"/>
      <c r="F25" s="413"/>
      <c r="G25" s="413"/>
      <c r="H25" s="413"/>
      <c r="I25" s="413"/>
      <c r="J25" s="413"/>
      <c r="K25" s="413"/>
      <c r="L25" s="413"/>
      <c r="M25" s="413"/>
      <c r="N25" s="413"/>
      <c r="O25" s="413"/>
      <c r="P25" s="414"/>
      <c r="Q25" s="412"/>
      <c r="R25" s="413"/>
      <c r="S25" s="413"/>
      <c r="T25" s="413"/>
      <c r="U25" s="413"/>
      <c r="V25" s="413"/>
      <c r="W25" s="413"/>
      <c r="X25" s="414"/>
      <c r="Y25" s="412" t="s">
        <v>580</v>
      </c>
      <c r="Z25" s="413"/>
      <c r="AA25" s="413"/>
      <c r="AB25" s="414"/>
      <c r="AC25" s="412"/>
      <c r="AD25" s="413"/>
      <c r="AE25" s="413"/>
      <c r="AF25" s="414"/>
      <c r="AG25" s="412"/>
      <c r="AH25" s="413"/>
      <c r="AI25" s="413"/>
      <c r="AJ25" s="414"/>
      <c r="AK25" s="412"/>
      <c r="AL25" s="413"/>
      <c r="AM25" s="413"/>
      <c r="AN25" s="414"/>
      <c r="AO25" s="545"/>
      <c r="AP25" s="556"/>
      <c r="AQ25" s="587"/>
      <c r="AR25" s="589"/>
      <c r="AS25" s="591"/>
      <c r="BE25"/>
    </row>
    <row r="26" spans="2:57" ht="22.5" customHeight="1">
      <c r="B26" s="592">
        <v>7</v>
      </c>
      <c r="C26" s="532"/>
      <c r="D26" s="406" t="s">
        <v>626</v>
      </c>
      <c r="E26" s="407"/>
      <c r="F26" s="407"/>
      <c r="G26" s="407"/>
      <c r="H26" s="407"/>
      <c r="I26" s="407"/>
      <c r="J26" s="407"/>
      <c r="K26" s="407"/>
      <c r="L26" s="407"/>
      <c r="M26" s="407"/>
      <c r="N26" s="407"/>
      <c r="O26" s="407"/>
      <c r="P26" s="408"/>
      <c r="Q26" s="409" t="s">
        <v>581</v>
      </c>
      <c r="R26" s="410"/>
      <c r="S26" s="410"/>
      <c r="T26" s="410"/>
      <c r="U26" s="410"/>
      <c r="V26" s="410"/>
      <c r="W26" s="410"/>
      <c r="X26" s="411"/>
      <c r="Y26" s="406" t="s">
        <v>136</v>
      </c>
      <c r="Z26" s="407"/>
      <c r="AA26" s="407"/>
      <c r="AB26" s="408"/>
      <c r="AC26" s="406"/>
      <c r="AD26" s="407"/>
      <c r="AE26" s="407"/>
      <c r="AF26" s="408"/>
      <c r="AG26" s="406"/>
      <c r="AH26" s="407"/>
      <c r="AI26" s="407"/>
      <c r="AJ26" s="408"/>
      <c r="AK26" s="406"/>
      <c r="AL26" s="407"/>
      <c r="AM26" s="407"/>
      <c r="AN26" s="408"/>
      <c r="AO26" s="542"/>
      <c r="AP26" s="554"/>
      <c r="AQ26" s="586"/>
      <c r="AR26" s="588"/>
      <c r="AS26" s="590"/>
      <c r="BE26"/>
    </row>
    <row r="27" spans="2:57" ht="42" customHeight="1">
      <c r="B27" s="592"/>
      <c r="C27" s="532"/>
      <c r="D27" s="412"/>
      <c r="E27" s="413"/>
      <c r="F27" s="413"/>
      <c r="G27" s="413"/>
      <c r="H27" s="413"/>
      <c r="I27" s="413"/>
      <c r="J27" s="413"/>
      <c r="K27" s="413"/>
      <c r="L27" s="413"/>
      <c r="M27" s="413"/>
      <c r="N27" s="413"/>
      <c r="O27" s="413"/>
      <c r="P27" s="414"/>
      <c r="Q27" s="412"/>
      <c r="R27" s="413"/>
      <c r="S27" s="413"/>
      <c r="T27" s="413"/>
      <c r="U27" s="413"/>
      <c r="V27" s="413"/>
      <c r="W27" s="413"/>
      <c r="X27" s="414"/>
      <c r="Y27" s="412" t="s">
        <v>582</v>
      </c>
      <c r="Z27" s="413"/>
      <c r="AA27" s="413"/>
      <c r="AB27" s="414"/>
      <c r="AC27" s="412"/>
      <c r="AD27" s="413"/>
      <c r="AE27" s="413"/>
      <c r="AF27" s="414"/>
      <c r="AG27" s="412"/>
      <c r="AH27" s="413"/>
      <c r="AI27" s="413"/>
      <c r="AJ27" s="414"/>
      <c r="AK27" s="412"/>
      <c r="AL27" s="413"/>
      <c r="AM27" s="413"/>
      <c r="AN27" s="414"/>
      <c r="AO27" s="545"/>
      <c r="AP27" s="556"/>
      <c r="AQ27" s="587"/>
      <c r="AR27" s="589"/>
      <c r="AS27" s="591"/>
      <c r="BE27"/>
    </row>
    <row r="28" spans="2:57" ht="22.5" customHeight="1">
      <c r="B28" s="592">
        <v>8</v>
      </c>
      <c r="C28" s="532"/>
      <c r="D28" s="406" t="s">
        <v>627</v>
      </c>
      <c r="E28" s="407"/>
      <c r="F28" s="407"/>
      <c r="G28" s="407"/>
      <c r="H28" s="407"/>
      <c r="I28" s="407"/>
      <c r="J28" s="407"/>
      <c r="K28" s="407"/>
      <c r="L28" s="407"/>
      <c r="M28" s="407"/>
      <c r="N28" s="407"/>
      <c r="O28" s="407"/>
      <c r="P28" s="408"/>
      <c r="Q28" s="409" t="s">
        <v>575</v>
      </c>
      <c r="R28" s="410"/>
      <c r="S28" s="410"/>
      <c r="T28" s="410"/>
      <c r="U28" s="410"/>
      <c r="V28" s="410"/>
      <c r="W28" s="410"/>
      <c r="X28" s="411"/>
      <c r="Y28" s="406" t="s">
        <v>158</v>
      </c>
      <c r="Z28" s="407"/>
      <c r="AA28" s="407"/>
      <c r="AB28" s="408"/>
      <c r="AC28" s="406"/>
      <c r="AD28" s="407"/>
      <c r="AE28" s="407"/>
      <c r="AF28" s="408"/>
      <c r="AG28" s="406"/>
      <c r="AH28" s="407"/>
      <c r="AI28" s="407"/>
      <c r="AJ28" s="408"/>
      <c r="AK28" s="406"/>
      <c r="AL28" s="407"/>
      <c r="AM28" s="407"/>
      <c r="AN28" s="408"/>
      <c r="AO28" s="542"/>
      <c r="AP28" s="554"/>
      <c r="AQ28" s="586"/>
      <c r="AR28" s="588"/>
      <c r="AS28" s="590"/>
      <c r="BE28"/>
    </row>
    <row r="29" spans="2:57" ht="42" customHeight="1">
      <c r="B29" s="592"/>
      <c r="C29" s="532"/>
      <c r="D29" s="412"/>
      <c r="E29" s="413"/>
      <c r="F29" s="413"/>
      <c r="G29" s="413"/>
      <c r="H29" s="413"/>
      <c r="I29" s="413"/>
      <c r="J29" s="413"/>
      <c r="K29" s="413"/>
      <c r="L29" s="413"/>
      <c r="M29" s="413"/>
      <c r="N29" s="413"/>
      <c r="O29" s="413"/>
      <c r="P29" s="414"/>
      <c r="Q29" s="412"/>
      <c r="R29" s="413"/>
      <c r="S29" s="413"/>
      <c r="T29" s="413"/>
      <c r="U29" s="413"/>
      <c r="V29" s="413"/>
      <c r="W29" s="413"/>
      <c r="X29" s="414"/>
      <c r="Y29" s="412" t="s">
        <v>622</v>
      </c>
      <c r="Z29" s="413"/>
      <c r="AA29" s="413"/>
      <c r="AB29" s="414"/>
      <c r="AC29" s="412"/>
      <c r="AD29" s="413"/>
      <c r="AE29" s="413"/>
      <c r="AF29" s="414"/>
      <c r="AG29" s="412"/>
      <c r="AH29" s="413"/>
      <c r="AI29" s="413"/>
      <c r="AJ29" s="414"/>
      <c r="AK29" s="412"/>
      <c r="AL29" s="413"/>
      <c r="AM29" s="413"/>
      <c r="AN29" s="414"/>
      <c r="AO29" s="545"/>
      <c r="AP29" s="556"/>
      <c r="AQ29" s="587"/>
      <c r="AR29" s="589"/>
      <c r="AS29" s="591"/>
      <c r="BE29"/>
    </row>
    <row r="30" spans="2:57" ht="22.5" customHeight="1">
      <c r="B30" s="592">
        <v>9</v>
      </c>
      <c r="C30" s="532"/>
      <c r="D30" s="406" t="s">
        <v>628</v>
      </c>
      <c r="E30" s="407"/>
      <c r="F30" s="407"/>
      <c r="G30" s="407"/>
      <c r="H30" s="407"/>
      <c r="I30" s="407"/>
      <c r="J30" s="407"/>
      <c r="K30" s="407"/>
      <c r="L30" s="407"/>
      <c r="M30" s="407"/>
      <c r="N30" s="407"/>
      <c r="O30" s="407"/>
      <c r="P30" s="408"/>
      <c r="Q30" s="409" t="s">
        <v>585</v>
      </c>
      <c r="R30" s="410"/>
      <c r="S30" s="410"/>
      <c r="T30" s="410"/>
      <c r="U30" s="410"/>
      <c r="V30" s="410"/>
      <c r="W30" s="410"/>
      <c r="X30" s="411"/>
      <c r="Y30" s="406" t="s">
        <v>586</v>
      </c>
      <c r="Z30" s="407"/>
      <c r="AA30" s="407"/>
      <c r="AB30" s="408"/>
      <c r="AC30" s="406"/>
      <c r="AD30" s="407"/>
      <c r="AE30" s="407"/>
      <c r="AF30" s="408"/>
      <c r="AG30" s="406"/>
      <c r="AH30" s="407"/>
      <c r="AI30" s="407"/>
      <c r="AJ30" s="408"/>
      <c r="AK30" s="406"/>
      <c r="AL30" s="407"/>
      <c r="AM30" s="407"/>
      <c r="AN30" s="408"/>
      <c r="AO30" s="542"/>
      <c r="AP30" s="554"/>
      <c r="AQ30" s="586"/>
      <c r="AR30" s="588"/>
      <c r="AS30" s="590"/>
      <c r="BE30"/>
    </row>
    <row r="31" spans="2:57" ht="31.5" customHeight="1">
      <c r="B31" s="592"/>
      <c r="C31" s="532"/>
      <c r="D31" s="412"/>
      <c r="E31" s="413"/>
      <c r="F31" s="413"/>
      <c r="G31" s="413"/>
      <c r="H31" s="413"/>
      <c r="I31" s="413"/>
      <c r="J31" s="413"/>
      <c r="K31" s="413"/>
      <c r="L31" s="413"/>
      <c r="M31" s="413"/>
      <c r="N31" s="413"/>
      <c r="O31" s="413"/>
      <c r="P31" s="414"/>
      <c r="Q31" s="412"/>
      <c r="R31" s="413"/>
      <c r="S31" s="413"/>
      <c r="T31" s="413"/>
      <c r="U31" s="413"/>
      <c r="V31" s="413"/>
      <c r="W31" s="413"/>
      <c r="X31" s="414"/>
      <c r="Y31" s="412" t="s">
        <v>587</v>
      </c>
      <c r="Z31" s="413"/>
      <c r="AA31" s="413"/>
      <c r="AB31" s="414"/>
      <c r="AC31" s="412"/>
      <c r="AD31" s="413"/>
      <c r="AE31" s="413"/>
      <c r="AF31" s="414"/>
      <c r="AG31" s="412"/>
      <c r="AH31" s="413"/>
      <c r="AI31" s="413"/>
      <c r="AJ31" s="414"/>
      <c r="AK31" s="412"/>
      <c r="AL31" s="413"/>
      <c r="AM31" s="413"/>
      <c r="AN31" s="414"/>
      <c r="AO31" s="545"/>
      <c r="AP31" s="556"/>
      <c r="AQ31" s="587"/>
      <c r="AR31" s="589"/>
      <c r="AS31" s="591"/>
      <c r="BE31"/>
    </row>
    <row r="32" spans="2:57" ht="22.5" customHeight="1">
      <c r="B32" s="592">
        <v>10</v>
      </c>
      <c r="C32" s="532"/>
      <c r="D32" s="406" t="s">
        <v>584</v>
      </c>
      <c r="E32" s="407"/>
      <c r="F32" s="407"/>
      <c r="G32" s="407"/>
      <c r="H32" s="407"/>
      <c r="I32" s="407"/>
      <c r="J32" s="407"/>
      <c r="K32" s="407"/>
      <c r="L32" s="407"/>
      <c r="M32" s="407"/>
      <c r="N32" s="407"/>
      <c r="O32" s="407"/>
      <c r="P32" s="408"/>
      <c r="Q32" s="409" t="s">
        <v>575</v>
      </c>
      <c r="R32" s="410"/>
      <c r="S32" s="410"/>
      <c r="T32" s="410"/>
      <c r="U32" s="410"/>
      <c r="V32" s="410"/>
      <c r="W32" s="410"/>
      <c r="X32" s="411"/>
      <c r="Y32" s="406" t="s">
        <v>346</v>
      </c>
      <c r="Z32" s="407"/>
      <c r="AA32" s="407"/>
      <c r="AB32" s="408"/>
      <c r="AC32" s="406"/>
      <c r="AD32" s="407"/>
      <c r="AE32" s="407"/>
      <c r="AF32" s="408"/>
      <c r="AG32" s="406"/>
      <c r="AH32" s="407"/>
      <c r="AI32" s="407"/>
      <c r="AJ32" s="408"/>
      <c r="AK32" s="406"/>
      <c r="AL32" s="407"/>
      <c r="AM32" s="407"/>
      <c r="AN32" s="408"/>
      <c r="AO32" s="542"/>
      <c r="AP32" s="554"/>
      <c r="AQ32" s="586"/>
      <c r="AR32" s="588"/>
      <c r="AS32" s="590"/>
      <c r="BE32"/>
    </row>
    <row r="33" spans="2:57" ht="31.5" customHeight="1">
      <c r="B33" s="592"/>
      <c r="C33" s="532"/>
      <c r="D33" s="412"/>
      <c r="E33" s="413"/>
      <c r="F33" s="413"/>
      <c r="G33" s="413"/>
      <c r="H33" s="413"/>
      <c r="I33" s="413"/>
      <c r="J33" s="413"/>
      <c r="K33" s="413"/>
      <c r="L33" s="413"/>
      <c r="M33" s="413"/>
      <c r="N33" s="413"/>
      <c r="O33" s="413"/>
      <c r="P33" s="414"/>
      <c r="Q33" s="412"/>
      <c r="R33" s="413"/>
      <c r="S33" s="413"/>
      <c r="T33" s="413"/>
      <c r="U33" s="413"/>
      <c r="V33" s="413"/>
      <c r="W33" s="413"/>
      <c r="X33" s="414"/>
      <c r="Y33" s="412" t="s">
        <v>588</v>
      </c>
      <c r="Z33" s="413"/>
      <c r="AA33" s="413"/>
      <c r="AB33" s="414"/>
      <c r="AC33" s="412"/>
      <c r="AD33" s="413"/>
      <c r="AE33" s="413"/>
      <c r="AF33" s="414"/>
      <c r="AG33" s="412"/>
      <c r="AH33" s="413"/>
      <c r="AI33" s="413"/>
      <c r="AJ33" s="414"/>
      <c r="AK33" s="412"/>
      <c r="AL33" s="413"/>
      <c r="AM33" s="413"/>
      <c r="AN33" s="414"/>
      <c r="AO33" s="545"/>
      <c r="AP33" s="556"/>
      <c r="AQ33" s="587"/>
      <c r="AR33" s="589"/>
      <c r="AS33" s="591"/>
      <c r="BE33"/>
    </row>
    <row r="34" spans="2:57" ht="22.5" customHeight="1">
      <c r="B34" s="592">
        <v>11</v>
      </c>
      <c r="C34" s="532"/>
      <c r="D34" s="406" t="s">
        <v>592</v>
      </c>
      <c r="E34" s="407"/>
      <c r="F34" s="407"/>
      <c r="G34" s="407"/>
      <c r="H34" s="407"/>
      <c r="I34" s="407"/>
      <c r="J34" s="407"/>
      <c r="K34" s="407"/>
      <c r="L34" s="407"/>
      <c r="M34" s="407"/>
      <c r="N34" s="407"/>
      <c r="O34" s="407"/>
      <c r="P34" s="408"/>
      <c r="Q34" s="409" t="s">
        <v>576</v>
      </c>
      <c r="R34" s="410"/>
      <c r="S34" s="410"/>
      <c r="T34" s="410"/>
      <c r="U34" s="410"/>
      <c r="V34" s="410"/>
      <c r="W34" s="410"/>
      <c r="X34" s="411"/>
      <c r="Y34" s="406" t="s">
        <v>24</v>
      </c>
      <c r="Z34" s="407"/>
      <c r="AA34" s="407"/>
      <c r="AB34" s="408"/>
      <c r="AC34" s="406"/>
      <c r="AD34" s="407"/>
      <c r="AE34" s="407"/>
      <c r="AF34" s="408"/>
      <c r="AG34" s="406"/>
      <c r="AH34" s="407"/>
      <c r="AI34" s="407"/>
      <c r="AJ34" s="408"/>
      <c r="AK34" s="406"/>
      <c r="AL34" s="407"/>
      <c r="AM34" s="407"/>
      <c r="AN34" s="408"/>
      <c r="AO34" s="542"/>
      <c r="AP34" s="554"/>
      <c r="AQ34" s="586"/>
      <c r="AR34" s="588"/>
      <c r="AS34" s="590"/>
      <c r="BE34"/>
    </row>
    <row r="35" spans="2:57" ht="53.25"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t="s">
        <v>593</v>
      </c>
      <c r="Z35" s="413"/>
      <c r="AA35" s="413"/>
      <c r="AB35" s="414"/>
      <c r="AC35" s="412"/>
      <c r="AD35" s="413"/>
      <c r="AE35" s="413"/>
      <c r="AF35" s="414"/>
      <c r="AG35" s="412"/>
      <c r="AH35" s="413"/>
      <c r="AI35" s="413"/>
      <c r="AJ35" s="414"/>
      <c r="AK35" s="412"/>
      <c r="AL35" s="413"/>
      <c r="AM35" s="413"/>
      <c r="AN35" s="414"/>
      <c r="AO35" s="545"/>
      <c r="AP35" s="556"/>
      <c r="AQ35" s="587"/>
      <c r="AR35" s="589"/>
      <c r="AS35" s="591"/>
      <c r="BE35"/>
    </row>
    <row r="36" spans="2:57" ht="22.5" customHeight="1">
      <c r="B36" s="592">
        <v>12</v>
      </c>
      <c r="C36" s="532"/>
      <c r="D36" s="406" t="s">
        <v>629</v>
      </c>
      <c r="E36" s="407"/>
      <c r="F36" s="407"/>
      <c r="G36" s="407"/>
      <c r="H36" s="407"/>
      <c r="I36" s="407"/>
      <c r="J36" s="407"/>
      <c r="K36" s="407"/>
      <c r="L36" s="407"/>
      <c r="M36" s="407"/>
      <c r="N36" s="407"/>
      <c r="O36" s="407"/>
      <c r="P36" s="408"/>
      <c r="Q36" s="409" t="s">
        <v>590</v>
      </c>
      <c r="R36" s="410"/>
      <c r="S36" s="410"/>
      <c r="T36" s="410"/>
      <c r="U36" s="410"/>
      <c r="V36" s="410"/>
      <c r="W36" s="410"/>
      <c r="X36" s="411"/>
      <c r="Y36" s="406" t="s">
        <v>143</v>
      </c>
      <c r="Z36" s="407"/>
      <c r="AA36" s="407"/>
      <c r="AB36" s="408"/>
      <c r="AC36" s="406"/>
      <c r="AD36" s="407"/>
      <c r="AE36" s="407"/>
      <c r="AF36" s="408"/>
      <c r="AG36" s="406"/>
      <c r="AH36" s="407"/>
      <c r="AI36" s="407"/>
      <c r="AJ36" s="408"/>
      <c r="AK36" s="406"/>
      <c r="AL36" s="407"/>
      <c r="AM36" s="407"/>
      <c r="AN36" s="408"/>
      <c r="AO36" s="542"/>
      <c r="AP36" s="554"/>
      <c r="AQ36" s="586"/>
      <c r="AR36" s="588"/>
      <c r="AS36" s="590"/>
      <c r="BE36"/>
    </row>
    <row r="37" spans="2:57" ht="31.5"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t="s">
        <v>589</v>
      </c>
      <c r="Z37" s="413"/>
      <c r="AA37" s="413"/>
      <c r="AB37" s="414"/>
      <c r="AC37" s="412"/>
      <c r="AD37" s="413"/>
      <c r="AE37" s="413"/>
      <c r="AF37" s="414"/>
      <c r="AG37" s="412"/>
      <c r="AH37" s="413"/>
      <c r="AI37" s="413"/>
      <c r="AJ37" s="414"/>
      <c r="AK37" s="412"/>
      <c r="AL37" s="413"/>
      <c r="AM37" s="413"/>
      <c r="AN37" s="414"/>
      <c r="AO37" s="545"/>
      <c r="AP37" s="556"/>
      <c r="AQ37" s="587"/>
      <c r="AR37" s="589"/>
      <c r="AS37" s="591"/>
      <c r="BE37"/>
    </row>
    <row r="38" spans="2:57" ht="22.5" customHeight="1">
      <c r="B38" s="592">
        <v>13</v>
      </c>
      <c r="C38" s="532"/>
      <c r="D38" s="406" t="s">
        <v>594</v>
      </c>
      <c r="E38" s="407"/>
      <c r="F38" s="407"/>
      <c r="G38" s="407"/>
      <c r="H38" s="407"/>
      <c r="I38" s="407"/>
      <c r="J38" s="407"/>
      <c r="K38" s="407"/>
      <c r="L38" s="407"/>
      <c r="M38" s="407"/>
      <c r="N38" s="407"/>
      <c r="O38" s="407"/>
      <c r="P38" s="408"/>
      <c r="Q38" s="409" t="s">
        <v>576</v>
      </c>
      <c r="R38" s="410"/>
      <c r="S38" s="410"/>
      <c r="T38" s="410"/>
      <c r="U38" s="410"/>
      <c r="V38" s="410"/>
      <c r="W38" s="410"/>
      <c r="X38" s="411"/>
      <c r="Y38" s="406" t="s">
        <v>24</v>
      </c>
      <c r="Z38" s="407"/>
      <c r="AA38" s="407"/>
      <c r="AB38" s="408"/>
      <c r="AC38" s="406"/>
      <c r="AD38" s="407"/>
      <c r="AE38" s="407"/>
      <c r="AF38" s="408"/>
      <c r="AG38" s="406"/>
      <c r="AH38" s="407"/>
      <c r="AI38" s="407"/>
      <c r="AJ38" s="408"/>
      <c r="AK38" s="406"/>
      <c r="AL38" s="407"/>
      <c r="AM38" s="407"/>
      <c r="AN38" s="408"/>
      <c r="AO38" s="542"/>
      <c r="AP38" s="554"/>
      <c r="AQ38" s="586"/>
      <c r="AR38" s="588"/>
      <c r="AS38" s="590"/>
      <c r="BE38"/>
    </row>
    <row r="39" spans="2:57" ht="31.5"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t="s">
        <v>599</v>
      </c>
      <c r="Z39" s="413"/>
      <c r="AA39" s="413"/>
      <c r="AB39" s="414"/>
      <c r="AC39" s="412"/>
      <c r="AD39" s="413"/>
      <c r="AE39" s="413"/>
      <c r="AF39" s="414"/>
      <c r="AG39" s="412"/>
      <c r="AH39" s="413"/>
      <c r="AI39" s="413"/>
      <c r="AJ39" s="414"/>
      <c r="AK39" s="412"/>
      <c r="AL39" s="413"/>
      <c r="AM39" s="413"/>
      <c r="AN39" s="414"/>
      <c r="AO39" s="545"/>
      <c r="AP39" s="556"/>
      <c r="AQ39" s="587"/>
      <c r="AR39" s="589"/>
      <c r="AS39" s="591"/>
      <c r="BE39"/>
    </row>
    <row r="40" spans="2:57" ht="22.5" customHeight="1">
      <c r="B40" s="592">
        <v>14</v>
      </c>
      <c r="C40" s="532"/>
      <c r="D40" s="406" t="s">
        <v>630</v>
      </c>
      <c r="E40" s="407"/>
      <c r="F40" s="407"/>
      <c r="G40" s="407"/>
      <c r="H40" s="407"/>
      <c r="I40" s="407"/>
      <c r="J40" s="407"/>
      <c r="K40" s="407"/>
      <c r="L40" s="407"/>
      <c r="M40" s="407"/>
      <c r="N40" s="407"/>
      <c r="O40" s="407"/>
      <c r="P40" s="408"/>
      <c r="Q40" s="409" t="s">
        <v>576</v>
      </c>
      <c r="R40" s="410"/>
      <c r="S40" s="410"/>
      <c r="T40" s="410"/>
      <c r="U40" s="410"/>
      <c r="V40" s="410"/>
      <c r="W40" s="410"/>
      <c r="X40" s="411"/>
      <c r="Y40" s="406" t="s">
        <v>596</v>
      </c>
      <c r="Z40" s="407"/>
      <c r="AA40" s="407"/>
      <c r="AB40" s="408"/>
      <c r="AC40" s="406"/>
      <c r="AD40" s="407"/>
      <c r="AE40" s="407"/>
      <c r="AF40" s="408"/>
      <c r="AG40" s="406"/>
      <c r="AH40" s="407"/>
      <c r="AI40" s="407"/>
      <c r="AJ40" s="408"/>
      <c r="AK40" s="406"/>
      <c r="AL40" s="407"/>
      <c r="AM40" s="407"/>
      <c r="AN40" s="408"/>
      <c r="AO40" s="542"/>
      <c r="AP40" s="554"/>
      <c r="AQ40" s="586"/>
      <c r="AR40" s="588"/>
      <c r="AS40" s="590"/>
      <c r="BE40"/>
    </row>
    <row r="41" spans="2:57" ht="31.5"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t="s">
        <v>600</v>
      </c>
      <c r="Z41" s="413"/>
      <c r="AA41" s="413"/>
      <c r="AB41" s="414"/>
      <c r="AC41" s="412"/>
      <c r="AD41" s="413"/>
      <c r="AE41" s="413"/>
      <c r="AF41" s="414"/>
      <c r="AG41" s="412"/>
      <c r="AH41" s="413"/>
      <c r="AI41" s="413"/>
      <c r="AJ41" s="414"/>
      <c r="AK41" s="412"/>
      <c r="AL41" s="413"/>
      <c r="AM41" s="413"/>
      <c r="AN41" s="414"/>
      <c r="AO41" s="545"/>
      <c r="AP41" s="556"/>
      <c r="AQ41" s="587"/>
      <c r="AR41" s="589"/>
      <c r="AS41" s="591"/>
      <c r="BE41"/>
    </row>
    <row r="42" spans="2:57" ht="22.5" customHeight="1">
      <c r="B42" s="592">
        <v>15</v>
      </c>
      <c r="C42" s="532"/>
      <c r="D42" s="406" t="s">
        <v>597</v>
      </c>
      <c r="E42" s="407"/>
      <c r="F42" s="407"/>
      <c r="G42" s="407"/>
      <c r="H42" s="407"/>
      <c r="I42" s="407"/>
      <c r="J42" s="407"/>
      <c r="K42" s="407"/>
      <c r="L42" s="407"/>
      <c r="M42" s="407"/>
      <c r="N42" s="407"/>
      <c r="O42" s="407"/>
      <c r="P42" s="408"/>
      <c r="Q42" s="409" t="s">
        <v>576</v>
      </c>
      <c r="R42" s="410"/>
      <c r="S42" s="410"/>
      <c r="T42" s="410"/>
      <c r="U42" s="410"/>
      <c r="V42" s="410"/>
      <c r="W42" s="410"/>
      <c r="X42" s="411"/>
      <c r="Y42" s="406" t="s">
        <v>24</v>
      </c>
      <c r="Z42" s="407"/>
      <c r="AA42" s="407"/>
      <c r="AB42" s="408"/>
      <c r="AC42" s="406"/>
      <c r="AD42" s="407"/>
      <c r="AE42" s="407"/>
      <c r="AF42" s="408"/>
      <c r="AG42" s="406"/>
      <c r="AH42" s="407"/>
      <c r="AI42" s="407"/>
      <c r="AJ42" s="408"/>
      <c r="AK42" s="406"/>
      <c r="AL42" s="407"/>
      <c r="AM42" s="407"/>
      <c r="AN42" s="408"/>
      <c r="AO42" s="542"/>
      <c r="AP42" s="554"/>
      <c r="AQ42" s="586"/>
      <c r="AR42" s="588"/>
      <c r="AS42" s="590"/>
      <c r="BE42"/>
    </row>
    <row r="43" spans="2:57" ht="31.5"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t="s">
        <v>600</v>
      </c>
      <c r="Z43" s="413"/>
      <c r="AA43" s="413"/>
      <c r="AB43" s="414"/>
      <c r="AC43" s="412"/>
      <c r="AD43" s="413"/>
      <c r="AE43" s="413"/>
      <c r="AF43" s="414"/>
      <c r="AG43" s="412"/>
      <c r="AH43" s="413"/>
      <c r="AI43" s="413"/>
      <c r="AJ43" s="414"/>
      <c r="AK43" s="412"/>
      <c r="AL43" s="413"/>
      <c r="AM43" s="413"/>
      <c r="AN43" s="414"/>
      <c r="AO43" s="545"/>
      <c r="AP43" s="556"/>
      <c r="AQ43" s="587"/>
      <c r="AR43" s="589"/>
      <c r="AS43" s="591"/>
      <c r="BE43"/>
    </row>
    <row r="44" spans="2:57" ht="22.5" customHeight="1">
      <c r="B44" s="592">
        <v>16</v>
      </c>
      <c r="C44" s="532"/>
      <c r="D44" s="406" t="s">
        <v>598</v>
      </c>
      <c r="E44" s="407"/>
      <c r="F44" s="407"/>
      <c r="G44" s="407"/>
      <c r="H44" s="407"/>
      <c r="I44" s="407"/>
      <c r="J44" s="407"/>
      <c r="K44" s="407"/>
      <c r="L44" s="407"/>
      <c r="M44" s="407"/>
      <c r="N44" s="407"/>
      <c r="O44" s="407"/>
      <c r="P44" s="408"/>
      <c r="Q44" s="409" t="s">
        <v>576</v>
      </c>
      <c r="R44" s="410"/>
      <c r="S44" s="410"/>
      <c r="T44" s="410"/>
      <c r="U44" s="410"/>
      <c r="V44" s="410"/>
      <c r="W44" s="410"/>
      <c r="X44" s="411"/>
      <c r="Y44" s="406" t="s">
        <v>24</v>
      </c>
      <c r="Z44" s="407"/>
      <c r="AA44" s="407"/>
      <c r="AB44" s="408"/>
      <c r="AC44" s="406"/>
      <c r="AD44" s="407"/>
      <c r="AE44" s="407"/>
      <c r="AF44" s="408"/>
      <c r="AG44" s="406"/>
      <c r="AH44" s="407"/>
      <c r="AI44" s="407"/>
      <c r="AJ44" s="408"/>
      <c r="AK44" s="406"/>
      <c r="AL44" s="407"/>
      <c r="AM44" s="407"/>
      <c r="AN44" s="408"/>
      <c r="AO44" s="542"/>
      <c r="AP44" s="554"/>
      <c r="AQ44" s="586"/>
      <c r="AR44" s="588"/>
      <c r="AS44" s="590"/>
      <c r="BE44"/>
    </row>
    <row r="45" spans="2:57" ht="31.5"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t="s">
        <v>600</v>
      </c>
      <c r="Z45" s="413"/>
      <c r="AA45" s="413"/>
      <c r="AB45" s="414"/>
      <c r="AC45" s="412"/>
      <c r="AD45" s="413"/>
      <c r="AE45" s="413"/>
      <c r="AF45" s="414"/>
      <c r="AG45" s="412"/>
      <c r="AH45" s="413"/>
      <c r="AI45" s="413"/>
      <c r="AJ45" s="414"/>
      <c r="AK45" s="412"/>
      <c r="AL45" s="413"/>
      <c r="AM45" s="413"/>
      <c r="AN45" s="414"/>
      <c r="AO45" s="545"/>
      <c r="AP45" s="556"/>
      <c r="AQ45" s="587"/>
      <c r="AR45" s="589"/>
      <c r="AS45" s="591"/>
      <c r="BE45"/>
    </row>
    <row r="46" spans="2:57" ht="22.5" customHeight="1">
      <c r="B46" s="592">
        <v>17</v>
      </c>
      <c r="C46" s="532"/>
      <c r="D46" s="406" t="s">
        <v>631</v>
      </c>
      <c r="E46" s="407"/>
      <c r="F46" s="407"/>
      <c r="G46" s="407"/>
      <c r="H46" s="407"/>
      <c r="I46" s="407"/>
      <c r="J46" s="407"/>
      <c r="K46" s="407"/>
      <c r="L46" s="407"/>
      <c r="M46" s="407"/>
      <c r="N46" s="407"/>
      <c r="O46" s="407"/>
      <c r="P46" s="408"/>
      <c r="Q46" s="409" t="s">
        <v>576</v>
      </c>
      <c r="R46" s="410"/>
      <c r="S46" s="410"/>
      <c r="T46" s="410"/>
      <c r="U46" s="410"/>
      <c r="V46" s="410"/>
      <c r="W46" s="410"/>
      <c r="X46" s="411"/>
      <c r="Y46" s="406" t="s">
        <v>24</v>
      </c>
      <c r="Z46" s="407"/>
      <c r="AA46" s="407"/>
      <c r="AB46" s="408"/>
      <c r="AC46" s="406"/>
      <c r="AD46" s="407"/>
      <c r="AE46" s="407"/>
      <c r="AF46" s="408"/>
      <c r="AG46" s="406"/>
      <c r="AH46" s="407"/>
      <c r="AI46" s="407"/>
      <c r="AJ46" s="408"/>
      <c r="AK46" s="406"/>
      <c r="AL46" s="407"/>
      <c r="AM46" s="407"/>
      <c r="AN46" s="408"/>
      <c r="AO46" s="542"/>
      <c r="AP46" s="554"/>
      <c r="AQ46" s="586"/>
      <c r="AR46" s="588"/>
      <c r="AS46" s="590"/>
      <c r="BE46"/>
    </row>
    <row r="47" spans="2:57" ht="76.5"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t="s">
        <v>601</v>
      </c>
      <c r="Z47" s="413"/>
      <c r="AA47" s="413"/>
      <c r="AB47" s="414"/>
      <c r="AC47" s="412"/>
      <c r="AD47" s="413"/>
      <c r="AE47" s="413"/>
      <c r="AF47" s="414"/>
      <c r="AG47" s="412"/>
      <c r="AH47" s="413"/>
      <c r="AI47" s="413"/>
      <c r="AJ47" s="414"/>
      <c r="AK47" s="412"/>
      <c r="AL47" s="413"/>
      <c r="AM47" s="413"/>
      <c r="AN47" s="414"/>
      <c r="AO47" s="545"/>
      <c r="AP47" s="556"/>
      <c r="AQ47" s="587"/>
      <c r="AR47" s="589"/>
      <c r="AS47" s="591"/>
      <c r="BE47"/>
    </row>
    <row r="48" spans="2:57" ht="22.5" customHeight="1">
      <c r="B48" s="592">
        <v>18</v>
      </c>
      <c r="C48" s="532"/>
      <c r="D48" s="406" t="s">
        <v>632</v>
      </c>
      <c r="E48" s="407"/>
      <c r="F48" s="407"/>
      <c r="G48" s="407"/>
      <c r="H48" s="407"/>
      <c r="I48" s="407"/>
      <c r="J48" s="407"/>
      <c r="K48" s="407"/>
      <c r="L48" s="407"/>
      <c r="M48" s="407"/>
      <c r="N48" s="407"/>
      <c r="O48" s="407"/>
      <c r="P48" s="408"/>
      <c r="Q48" s="409" t="s">
        <v>576</v>
      </c>
      <c r="R48" s="410"/>
      <c r="S48" s="410"/>
      <c r="T48" s="410"/>
      <c r="U48" s="410"/>
      <c r="V48" s="410"/>
      <c r="W48" s="410"/>
      <c r="X48" s="411"/>
      <c r="Y48" s="406" t="s">
        <v>154</v>
      </c>
      <c r="Z48" s="407"/>
      <c r="AA48" s="407"/>
      <c r="AB48" s="408"/>
      <c r="AC48" s="406"/>
      <c r="AD48" s="407"/>
      <c r="AE48" s="407"/>
      <c r="AF48" s="408"/>
      <c r="AG48" s="406"/>
      <c r="AH48" s="407"/>
      <c r="AI48" s="407"/>
      <c r="AJ48" s="408"/>
      <c r="AK48" s="406"/>
      <c r="AL48" s="407"/>
      <c r="AM48" s="407"/>
      <c r="AN48" s="408"/>
      <c r="AO48" s="542"/>
      <c r="AP48" s="554"/>
      <c r="AQ48" s="586"/>
      <c r="AR48" s="588"/>
      <c r="AS48" s="590"/>
      <c r="BE48"/>
    </row>
    <row r="49" spans="2:57" ht="31.5"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t="s">
        <v>602</v>
      </c>
      <c r="Z49" s="413"/>
      <c r="AA49" s="413"/>
      <c r="AB49" s="414"/>
      <c r="AC49" s="412"/>
      <c r="AD49" s="413"/>
      <c r="AE49" s="413"/>
      <c r="AF49" s="414"/>
      <c r="AG49" s="412"/>
      <c r="AH49" s="413"/>
      <c r="AI49" s="413"/>
      <c r="AJ49" s="414"/>
      <c r="AK49" s="412"/>
      <c r="AL49" s="413"/>
      <c r="AM49" s="413"/>
      <c r="AN49" s="414"/>
      <c r="AO49" s="545"/>
      <c r="AP49" s="556"/>
      <c r="AQ49" s="587"/>
      <c r="AR49" s="589"/>
      <c r="AS49" s="591"/>
      <c r="BE49"/>
    </row>
    <row r="50" spans="2:57" ht="22.5" customHeight="1">
      <c r="B50" s="592">
        <v>19</v>
      </c>
      <c r="C50" s="532"/>
      <c r="D50" s="406" t="s">
        <v>603</v>
      </c>
      <c r="E50" s="407"/>
      <c r="F50" s="407"/>
      <c r="G50" s="407"/>
      <c r="H50" s="407"/>
      <c r="I50" s="407"/>
      <c r="J50" s="407"/>
      <c r="K50" s="407"/>
      <c r="L50" s="407"/>
      <c r="M50" s="407"/>
      <c r="N50" s="407"/>
      <c r="O50" s="407"/>
      <c r="P50" s="408"/>
      <c r="Q50" s="409" t="s">
        <v>576</v>
      </c>
      <c r="R50" s="410"/>
      <c r="S50" s="410"/>
      <c r="T50" s="410"/>
      <c r="U50" s="410"/>
      <c r="V50" s="410"/>
      <c r="W50" s="410"/>
      <c r="X50" s="411"/>
      <c r="Y50" s="406" t="s">
        <v>156</v>
      </c>
      <c r="Z50" s="407"/>
      <c r="AA50" s="407"/>
      <c r="AB50" s="408"/>
      <c r="AC50" s="406"/>
      <c r="AD50" s="407"/>
      <c r="AE50" s="407"/>
      <c r="AF50" s="408"/>
      <c r="AG50" s="406"/>
      <c r="AH50" s="407"/>
      <c r="AI50" s="407"/>
      <c r="AJ50" s="408"/>
      <c r="AK50" s="406"/>
      <c r="AL50" s="407"/>
      <c r="AM50" s="407"/>
      <c r="AN50" s="408"/>
      <c r="AO50" s="542"/>
      <c r="AP50" s="554"/>
      <c r="AQ50" s="586"/>
      <c r="AR50" s="588"/>
      <c r="AS50" s="590"/>
      <c r="BE50"/>
    </row>
    <row r="51" spans="2:57" ht="31.5"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t="s">
        <v>604</v>
      </c>
      <c r="Z51" s="413"/>
      <c r="AA51" s="413"/>
      <c r="AB51" s="414"/>
      <c r="AC51" s="412"/>
      <c r="AD51" s="413"/>
      <c r="AE51" s="413"/>
      <c r="AF51" s="414"/>
      <c r="AG51" s="412"/>
      <c r="AH51" s="413"/>
      <c r="AI51" s="413"/>
      <c r="AJ51" s="414"/>
      <c r="AK51" s="412"/>
      <c r="AL51" s="413"/>
      <c r="AM51" s="413"/>
      <c r="AN51" s="414"/>
      <c r="AO51" s="545"/>
      <c r="AP51" s="556"/>
      <c r="AQ51" s="587"/>
      <c r="AR51" s="589"/>
      <c r="AS51" s="591"/>
      <c r="BE51"/>
    </row>
    <row r="52" spans="2:57" ht="22.5" customHeight="1">
      <c r="B52" s="592">
        <v>20</v>
      </c>
      <c r="C52" s="532"/>
      <c r="D52" s="406" t="s">
        <v>605</v>
      </c>
      <c r="E52" s="407"/>
      <c r="F52" s="407"/>
      <c r="G52" s="407"/>
      <c r="H52" s="407"/>
      <c r="I52" s="407"/>
      <c r="J52" s="407"/>
      <c r="K52" s="407"/>
      <c r="L52" s="407"/>
      <c r="M52" s="407"/>
      <c r="N52" s="407"/>
      <c r="O52" s="407"/>
      <c r="P52" s="408"/>
      <c r="Q52" s="409" t="s">
        <v>576</v>
      </c>
      <c r="R52" s="410"/>
      <c r="S52" s="410"/>
      <c r="T52" s="410"/>
      <c r="U52" s="410"/>
      <c r="V52" s="410"/>
      <c r="W52" s="410"/>
      <c r="X52" s="411"/>
      <c r="Y52" s="406" t="s">
        <v>24</v>
      </c>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t="s">
        <v>604</v>
      </c>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customHeight="1">
      <c r="B54" s="592">
        <v>21</v>
      </c>
      <c r="C54" s="532"/>
      <c r="D54" s="406" t="s">
        <v>606</v>
      </c>
      <c r="E54" s="407"/>
      <c r="F54" s="407"/>
      <c r="G54" s="407"/>
      <c r="H54" s="407"/>
      <c r="I54" s="407"/>
      <c r="J54" s="407"/>
      <c r="K54" s="407"/>
      <c r="L54" s="407"/>
      <c r="M54" s="407"/>
      <c r="N54" s="407"/>
      <c r="O54" s="407"/>
      <c r="P54" s="408"/>
      <c r="Q54" s="409" t="s">
        <v>576</v>
      </c>
      <c r="R54" s="410"/>
      <c r="S54" s="410"/>
      <c r="T54" s="410"/>
      <c r="U54" s="410"/>
      <c r="V54" s="410"/>
      <c r="W54" s="410"/>
      <c r="X54" s="411"/>
      <c r="Y54" s="406" t="s">
        <v>24</v>
      </c>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t="s">
        <v>607</v>
      </c>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customHeight="1">
      <c r="B56" s="592">
        <v>22</v>
      </c>
      <c r="C56" s="532"/>
      <c r="D56" s="406" t="s">
        <v>608</v>
      </c>
      <c r="E56" s="407"/>
      <c r="F56" s="407"/>
      <c r="G56" s="407"/>
      <c r="H56" s="407"/>
      <c r="I56" s="407"/>
      <c r="J56" s="407"/>
      <c r="K56" s="407"/>
      <c r="L56" s="407"/>
      <c r="M56" s="407"/>
      <c r="N56" s="407"/>
      <c r="O56" s="407"/>
      <c r="P56" s="408"/>
      <c r="Q56" s="409" t="s">
        <v>576</v>
      </c>
      <c r="R56" s="410"/>
      <c r="S56" s="410"/>
      <c r="T56" s="410"/>
      <c r="U56" s="410"/>
      <c r="V56" s="410"/>
      <c r="W56" s="410"/>
      <c r="X56" s="411"/>
      <c r="Y56" s="406" t="s">
        <v>595</v>
      </c>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45.75"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t="s">
        <v>609</v>
      </c>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customHeight="1">
      <c r="B58" s="592">
        <v>23</v>
      </c>
      <c r="C58" s="532"/>
      <c r="D58" s="406" t="s">
        <v>633</v>
      </c>
      <c r="E58" s="407"/>
      <c r="F58" s="407"/>
      <c r="G58" s="407"/>
      <c r="H58" s="407"/>
      <c r="I58" s="407"/>
      <c r="J58" s="407"/>
      <c r="K58" s="407"/>
      <c r="L58" s="407"/>
      <c r="M58" s="407"/>
      <c r="N58" s="407"/>
      <c r="O58" s="407"/>
      <c r="P58" s="408"/>
      <c r="Q58" s="409" t="s">
        <v>575</v>
      </c>
      <c r="R58" s="410"/>
      <c r="S58" s="410"/>
      <c r="T58" s="410"/>
      <c r="U58" s="410"/>
      <c r="V58" s="410"/>
      <c r="W58" s="410"/>
      <c r="X58" s="411"/>
      <c r="Y58" s="406" t="s">
        <v>81</v>
      </c>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t="s">
        <v>615</v>
      </c>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customHeight="1">
      <c r="B60" s="592">
        <v>24</v>
      </c>
      <c r="C60" s="532"/>
      <c r="D60" s="406" t="s">
        <v>634</v>
      </c>
      <c r="E60" s="407"/>
      <c r="F60" s="407"/>
      <c r="G60" s="407"/>
      <c r="H60" s="407"/>
      <c r="I60" s="407"/>
      <c r="J60" s="407"/>
      <c r="K60" s="407"/>
      <c r="L60" s="407"/>
      <c r="M60" s="407"/>
      <c r="N60" s="407"/>
      <c r="O60" s="407"/>
      <c r="P60" s="408"/>
      <c r="Q60" s="409" t="s">
        <v>576</v>
      </c>
      <c r="R60" s="410"/>
      <c r="S60" s="410"/>
      <c r="T60" s="410"/>
      <c r="U60" s="410"/>
      <c r="V60" s="410"/>
      <c r="W60" s="410"/>
      <c r="X60" s="411"/>
      <c r="Y60" s="406" t="s">
        <v>24</v>
      </c>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t="s">
        <v>610</v>
      </c>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customHeight="1">
      <c r="B62" s="592">
        <v>25</v>
      </c>
      <c r="C62" s="532"/>
      <c r="D62" s="406" t="s">
        <v>611</v>
      </c>
      <c r="E62" s="407"/>
      <c r="F62" s="407"/>
      <c r="G62" s="407"/>
      <c r="H62" s="407"/>
      <c r="I62" s="407"/>
      <c r="J62" s="407"/>
      <c r="K62" s="407"/>
      <c r="L62" s="407"/>
      <c r="M62" s="407"/>
      <c r="N62" s="407"/>
      <c r="O62" s="407"/>
      <c r="P62" s="408"/>
      <c r="Q62" s="406" t="s">
        <v>576</v>
      </c>
      <c r="R62" s="407"/>
      <c r="S62" s="407"/>
      <c r="T62" s="407"/>
      <c r="U62" s="407"/>
      <c r="V62" s="407"/>
      <c r="W62" s="407"/>
      <c r="X62" s="408"/>
      <c r="Y62" s="406" t="s">
        <v>24</v>
      </c>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t="s">
        <v>612</v>
      </c>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customHeight="1">
      <c r="B64" s="592">
        <v>26</v>
      </c>
      <c r="C64" s="532"/>
      <c r="D64" s="406" t="s">
        <v>613</v>
      </c>
      <c r="E64" s="407"/>
      <c r="F64" s="407"/>
      <c r="G64" s="407"/>
      <c r="H64" s="407"/>
      <c r="I64" s="407"/>
      <c r="J64" s="407"/>
      <c r="K64" s="407"/>
      <c r="L64" s="407"/>
      <c r="M64" s="407"/>
      <c r="N64" s="407"/>
      <c r="O64" s="407"/>
      <c r="P64" s="408"/>
      <c r="Q64" s="406" t="s">
        <v>576</v>
      </c>
      <c r="R64" s="407"/>
      <c r="S64" s="407"/>
      <c r="T64" s="407"/>
      <c r="U64" s="407"/>
      <c r="V64" s="407"/>
      <c r="W64" s="407"/>
      <c r="X64" s="408"/>
      <c r="Y64" s="406" t="s">
        <v>24</v>
      </c>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t="s">
        <v>614</v>
      </c>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customHeight="1">
      <c r="B66" s="592">
        <v>27</v>
      </c>
      <c r="C66" s="532"/>
      <c r="D66" s="406" t="s">
        <v>617</v>
      </c>
      <c r="E66" s="407"/>
      <c r="F66" s="407"/>
      <c r="G66" s="407"/>
      <c r="H66" s="407"/>
      <c r="I66" s="407"/>
      <c r="J66" s="407"/>
      <c r="K66" s="407"/>
      <c r="L66" s="407"/>
      <c r="M66" s="407"/>
      <c r="N66" s="407"/>
      <c r="O66" s="407"/>
      <c r="P66" s="408"/>
      <c r="Q66" s="406" t="s">
        <v>616</v>
      </c>
      <c r="R66" s="407"/>
      <c r="S66" s="407"/>
      <c r="T66" s="407"/>
      <c r="U66" s="407"/>
      <c r="V66" s="407"/>
      <c r="W66" s="407"/>
      <c r="X66" s="408"/>
      <c r="Y66" s="406" t="s">
        <v>24</v>
      </c>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46.5"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t="s">
        <v>618</v>
      </c>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customHeight="1">
      <c r="B68" s="592">
        <v>28</v>
      </c>
      <c r="C68" s="532"/>
      <c r="D68" s="406" t="s">
        <v>619</v>
      </c>
      <c r="E68" s="407"/>
      <c r="F68" s="407"/>
      <c r="G68" s="407"/>
      <c r="H68" s="407"/>
      <c r="I68" s="407"/>
      <c r="J68" s="407"/>
      <c r="K68" s="407"/>
      <c r="L68" s="407"/>
      <c r="M68" s="407"/>
      <c r="N68" s="407"/>
      <c r="O68" s="407"/>
      <c r="P68" s="408"/>
      <c r="Q68" s="409" t="s">
        <v>620</v>
      </c>
      <c r="R68" s="410"/>
      <c r="S68" s="410"/>
      <c r="T68" s="410"/>
      <c r="U68" s="410"/>
      <c r="V68" s="410"/>
      <c r="W68" s="410"/>
      <c r="X68" s="411"/>
      <c r="Y68" s="406" t="s">
        <v>167</v>
      </c>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50.25" customHeight="1" thickBo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t="s">
        <v>621</v>
      </c>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29</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56.25" hidden="1" customHeight="1">
      <c r="B71" s="592"/>
      <c r="C71" s="532"/>
      <c r="D71" s="412"/>
      <c r="E71" s="413"/>
      <c r="F71" s="413"/>
      <c r="G71" s="413"/>
      <c r="H71" s="413"/>
      <c r="I71" s="413"/>
      <c r="J71" s="413"/>
      <c r="K71" s="413"/>
      <c r="L71" s="413"/>
      <c r="M71" s="413"/>
      <c r="N71" s="413"/>
      <c r="O71" s="413"/>
      <c r="P71" s="414"/>
      <c r="Q71" s="412"/>
      <c r="R71" s="413"/>
      <c r="S71" s="413"/>
      <c r="T71" s="413"/>
      <c r="U71" s="413"/>
      <c r="V71" s="413"/>
      <c r="W71" s="413"/>
      <c r="X71" s="414"/>
      <c r="Y71" s="412"/>
      <c r="Z71" s="413"/>
      <c r="AA71" s="413"/>
      <c r="AB71" s="414"/>
      <c r="AC71" s="412"/>
      <c r="AD71" s="413"/>
      <c r="AE71" s="413"/>
      <c r="AF71" s="414"/>
      <c r="AG71" s="412"/>
      <c r="AH71" s="413"/>
      <c r="AI71" s="413"/>
      <c r="AJ71" s="414"/>
      <c r="AK71" s="412"/>
      <c r="AL71" s="413"/>
      <c r="AM71" s="413"/>
      <c r="AN71" s="414"/>
      <c r="AO71" s="545"/>
      <c r="AP71" s="556"/>
      <c r="AQ71" s="587"/>
      <c r="AR71" s="589"/>
      <c r="AS71" s="591"/>
      <c r="BE71"/>
    </row>
    <row r="72" spans="2:57" ht="22.5" hidden="1" customHeight="1">
      <c r="B72" s="592">
        <v>30</v>
      </c>
      <c r="C72" s="532"/>
      <c r="D72" s="406"/>
      <c r="E72" s="407"/>
      <c r="F72" s="407"/>
      <c r="G72" s="407"/>
      <c r="H72" s="407"/>
      <c r="I72" s="407"/>
      <c r="J72" s="407"/>
      <c r="K72" s="407"/>
      <c r="L72" s="407"/>
      <c r="M72" s="407"/>
      <c r="N72" s="407"/>
      <c r="O72" s="407"/>
      <c r="P72" s="408"/>
      <c r="Q72" s="409"/>
      <c r="R72" s="410"/>
      <c r="S72" s="410"/>
      <c r="T72" s="410"/>
      <c r="U72" s="410"/>
      <c r="V72" s="410"/>
      <c r="W72" s="410"/>
      <c r="X72" s="411"/>
      <c r="Y72" s="406"/>
      <c r="Z72" s="407"/>
      <c r="AA72" s="407"/>
      <c r="AB72" s="408"/>
      <c r="AC72" s="406"/>
      <c r="AD72" s="407"/>
      <c r="AE72" s="407"/>
      <c r="AF72" s="408"/>
      <c r="AG72" s="406"/>
      <c r="AH72" s="407"/>
      <c r="AI72" s="407"/>
      <c r="AJ72" s="408"/>
      <c r="AK72" s="406"/>
      <c r="AL72" s="407"/>
      <c r="AM72" s="407"/>
      <c r="AN72" s="408"/>
      <c r="AO72" s="542"/>
      <c r="AP72" s="554"/>
      <c r="AQ72" s="586"/>
      <c r="AR72" s="588"/>
      <c r="AS72" s="590"/>
      <c r="BE72"/>
    </row>
    <row r="73" spans="2:57" ht="31.5" hidden="1" customHeight="1" thickBot="1">
      <c r="B73" s="610"/>
      <c r="C73" s="611"/>
      <c r="D73" s="581"/>
      <c r="E73" s="582"/>
      <c r="F73" s="582"/>
      <c r="G73" s="582"/>
      <c r="H73" s="582"/>
      <c r="I73" s="582"/>
      <c r="J73" s="582"/>
      <c r="K73" s="582"/>
      <c r="L73" s="582"/>
      <c r="M73" s="582"/>
      <c r="N73" s="582"/>
      <c r="O73" s="582"/>
      <c r="P73" s="583"/>
      <c r="Q73" s="412"/>
      <c r="R73" s="413"/>
      <c r="S73" s="413"/>
      <c r="T73" s="413"/>
      <c r="U73" s="413"/>
      <c r="V73" s="413"/>
      <c r="W73" s="413"/>
      <c r="X73" s="414"/>
      <c r="Y73" s="581"/>
      <c r="Z73" s="582"/>
      <c r="AA73" s="582"/>
      <c r="AB73" s="583"/>
      <c r="AC73" s="581"/>
      <c r="AD73" s="582"/>
      <c r="AE73" s="582"/>
      <c r="AF73" s="583"/>
      <c r="AG73" s="581"/>
      <c r="AH73" s="582"/>
      <c r="AI73" s="582"/>
      <c r="AJ73" s="583"/>
      <c r="AK73" s="581"/>
      <c r="AL73" s="582"/>
      <c r="AM73" s="582"/>
      <c r="AN73" s="583"/>
      <c r="AO73" s="481"/>
      <c r="AP73" s="606"/>
      <c r="AQ73" s="607"/>
      <c r="AR73" s="608"/>
      <c r="AS73" s="609"/>
      <c r="BE73"/>
    </row>
    <row r="74" spans="2:57" ht="46.5" customHeight="1" thickBot="1">
      <c r="B74" s="612" t="s">
        <v>33</v>
      </c>
      <c r="C74" s="613"/>
      <c r="D74" s="613"/>
      <c r="E74" s="614"/>
      <c r="F74" s="615" t="s">
        <v>2</v>
      </c>
      <c r="G74" s="613"/>
      <c r="H74" s="613"/>
      <c r="I74" s="613"/>
      <c r="J74" s="613"/>
      <c r="K74" s="613"/>
      <c r="L74" s="613"/>
      <c r="M74" s="613"/>
      <c r="N74" s="613"/>
      <c r="O74" s="613"/>
      <c r="P74" s="613"/>
      <c r="Q74" s="613"/>
      <c r="R74" s="613"/>
      <c r="S74" s="613"/>
      <c r="T74" s="613"/>
      <c r="U74" s="614"/>
      <c r="V74" s="615" t="s">
        <v>3</v>
      </c>
      <c r="W74" s="613"/>
      <c r="X74" s="614"/>
      <c r="Y74" s="615" t="s">
        <v>34</v>
      </c>
      <c r="Z74" s="613"/>
      <c r="AA74" s="614"/>
      <c r="AB74" s="615" t="s">
        <v>35</v>
      </c>
      <c r="AC74" s="613"/>
      <c r="AD74" s="613"/>
      <c r="AE74" s="613"/>
      <c r="AF74" s="613"/>
      <c r="AG74" s="613"/>
      <c r="AH74" s="613"/>
      <c r="AI74" s="613"/>
      <c r="AJ74" s="613"/>
      <c r="AK74" s="613"/>
      <c r="AL74" s="613"/>
      <c r="AM74" s="613"/>
      <c r="AN74" s="613"/>
      <c r="AO74" s="613"/>
      <c r="AP74" s="613"/>
      <c r="AQ74" s="613"/>
      <c r="AR74" s="613"/>
      <c r="AS74" s="616"/>
      <c r="BE74"/>
    </row>
    <row r="75" spans="2:57" ht="46.5" customHeight="1">
      <c r="B75" s="617"/>
      <c r="C75" s="618"/>
      <c r="D75" s="618"/>
      <c r="E75" s="619"/>
      <c r="F75" s="620"/>
      <c r="G75" s="618"/>
      <c r="H75" s="618"/>
      <c r="I75" s="618"/>
      <c r="J75" s="618"/>
      <c r="K75" s="618"/>
      <c r="L75" s="618"/>
      <c r="M75" s="618"/>
      <c r="N75" s="618"/>
      <c r="O75" s="618"/>
      <c r="P75" s="618"/>
      <c r="Q75" s="618"/>
      <c r="R75" s="618"/>
      <c r="S75" s="618"/>
      <c r="T75" s="618"/>
      <c r="U75" s="619"/>
      <c r="V75" s="620"/>
      <c r="W75" s="618"/>
      <c r="X75" s="619"/>
      <c r="Y75" s="620"/>
      <c r="Z75" s="618"/>
      <c r="AA75" s="619"/>
      <c r="AB75" s="620"/>
      <c r="AC75" s="618"/>
      <c r="AD75" s="618"/>
      <c r="AE75" s="618"/>
      <c r="AF75" s="618"/>
      <c r="AG75" s="618"/>
      <c r="AH75" s="618"/>
      <c r="AI75" s="618"/>
      <c r="AJ75" s="618"/>
      <c r="AK75" s="618"/>
      <c r="AL75" s="618"/>
      <c r="AM75" s="618"/>
      <c r="AN75" s="618"/>
      <c r="AO75" s="618"/>
      <c r="AP75" s="618"/>
      <c r="AQ75" s="618"/>
      <c r="AR75" s="618"/>
      <c r="AS75" s="621"/>
      <c r="BE75"/>
    </row>
    <row r="76" spans="2:57" ht="46.5" customHeight="1">
      <c r="B76" s="622"/>
      <c r="C76" s="623"/>
      <c r="D76" s="623"/>
      <c r="E76" s="624"/>
      <c r="F76" s="625"/>
      <c r="G76" s="623"/>
      <c r="H76" s="623"/>
      <c r="I76" s="623"/>
      <c r="J76" s="623"/>
      <c r="K76" s="623"/>
      <c r="L76" s="623"/>
      <c r="M76" s="623"/>
      <c r="N76" s="623"/>
      <c r="O76" s="623"/>
      <c r="P76" s="623"/>
      <c r="Q76" s="623"/>
      <c r="R76" s="623"/>
      <c r="S76" s="623"/>
      <c r="T76" s="623"/>
      <c r="U76" s="624"/>
      <c r="V76" s="625"/>
      <c r="W76" s="623"/>
      <c r="X76" s="624"/>
      <c r="Y76" s="625"/>
      <c r="Z76" s="623"/>
      <c r="AA76" s="624"/>
      <c r="AB76" s="625"/>
      <c r="AC76" s="623"/>
      <c r="AD76" s="623"/>
      <c r="AE76" s="623"/>
      <c r="AF76" s="623"/>
      <c r="AG76" s="623"/>
      <c r="AH76" s="623"/>
      <c r="AI76" s="623"/>
      <c r="AJ76" s="623"/>
      <c r="AK76" s="623"/>
      <c r="AL76" s="623"/>
      <c r="AM76" s="623"/>
      <c r="AN76" s="623"/>
      <c r="AO76" s="623"/>
      <c r="AP76" s="623"/>
      <c r="AQ76" s="623"/>
      <c r="AR76" s="623"/>
      <c r="AS76" s="626"/>
      <c r="BE76"/>
    </row>
    <row r="77" spans="2:57" ht="46.5" hidden="1" customHeight="1">
      <c r="B77" s="622"/>
      <c r="C77" s="623"/>
      <c r="D77" s="623"/>
      <c r="E77" s="624"/>
      <c r="F77" s="625"/>
      <c r="G77" s="623"/>
      <c r="H77" s="623"/>
      <c r="I77" s="623"/>
      <c r="J77" s="623"/>
      <c r="K77" s="623"/>
      <c r="L77" s="623"/>
      <c r="M77" s="623"/>
      <c r="N77" s="623"/>
      <c r="O77" s="623"/>
      <c r="P77" s="623"/>
      <c r="Q77" s="623"/>
      <c r="R77" s="623"/>
      <c r="S77" s="623"/>
      <c r="T77" s="623"/>
      <c r="U77" s="624"/>
      <c r="V77" s="625"/>
      <c r="W77" s="623"/>
      <c r="X77" s="624"/>
      <c r="Y77" s="625"/>
      <c r="Z77" s="623"/>
      <c r="AA77" s="624"/>
      <c r="AB77" s="625"/>
      <c r="AC77" s="623"/>
      <c r="AD77" s="623"/>
      <c r="AE77" s="623"/>
      <c r="AF77" s="623"/>
      <c r="AG77" s="623"/>
      <c r="AH77" s="623"/>
      <c r="AI77" s="623"/>
      <c r="AJ77" s="623"/>
      <c r="AK77" s="623"/>
      <c r="AL77" s="623"/>
      <c r="AM77" s="623"/>
      <c r="AN77" s="623"/>
      <c r="AO77" s="623"/>
      <c r="AP77" s="623"/>
      <c r="AQ77" s="623"/>
      <c r="AR77" s="623"/>
      <c r="AS77" s="626"/>
      <c r="BE77"/>
    </row>
    <row r="78" spans="2:57" ht="46.5" hidden="1" customHeight="1">
      <c r="B78" s="622"/>
      <c r="C78" s="623"/>
      <c r="D78" s="623"/>
      <c r="E78" s="624"/>
      <c r="F78" s="625"/>
      <c r="G78" s="623"/>
      <c r="H78" s="623"/>
      <c r="I78" s="623"/>
      <c r="J78" s="623"/>
      <c r="K78" s="623"/>
      <c r="L78" s="623"/>
      <c r="M78" s="623"/>
      <c r="N78" s="623"/>
      <c r="O78" s="623"/>
      <c r="P78" s="623"/>
      <c r="Q78" s="623"/>
      <c r="R78" s="623"/>
      <c r="S78" s="623"/>
      <c r="T78" s="623"/>
      <c r="U78" s="624"/>
      <c r="V78" s="625"/>
      <c r="W78" s="623"/>
      <c r="X78" s="624"/>
      <c r="Y78" s="625"/>
      <c r="Z78" s="623"/>
      <c r="AA78" s="624"/>
      <c r="AB78" s="625"/>
      <c r="AC78" s="623"/>
      <c r="AD78" s="623"/>
      <c r="AE78" s="623"/>
      <c r="AF78" s="623"/>
      <c r="AG78" s="623"/>
      <c r="AH78" s="623"/>
      <c r="AI78" s="623"/>
      <c r="AJ78" s="623"/>
      <c r="AK78" s="623"/>
      <c r="AL78" s="623"/>
      <c r="AM78" s="623"/>
      <c r="AN78" s="623"/>
      <c r="AO78" s="623"/>
      <c r="AP78" s="623"/>
      <c r="AQ78" s="623"/>
      <c r="AR78" s="623"/>
      <c r="AS78" s="626"/>
      <c r="BE78"/>
    </row>
    <row r="79" spans="2:57" ht="46.5" customHeight="1">
      <c r="B79" s="622"/>
      <c r="C79" s="623"/>
      <c r="D79" s="623"/>
      <c r="E79" s="624"/>
      <c r="F79" s="625"/>
      <c r="G79" s="623"/>
      <c r="H79" s="623"/>
      <c r="I79" s="623"/>
      <c r="J79" s="623"/>
      <c r="K79" s="623"/>
      <c r="L79" s="623"/>
      <c r="M79" s="623"/>
      <c r="N79" s="623"/>
      <c r="O79" s="623"/>
      <c r="P79" s="623"/>
      <c r="Q79" s="623"/>
      <c r="R79" s="623"/>
      <c r="S79" s="623"/>
      <c r="T79" s="623"/>
      <c r="U79" s="624"/>
      <c r="V79" s="625"/>
      <c r="W79" s="623"/>
      <c r="X79" s="624"/>
      <c r="Y79" s="625"/>
      <c r="Z79" s="623"/>
      <c r="AA79" s="624"/>
      <c r="AB79" s="625"/>
      <c r="AC79" s="623"/>
      <c r="AD79" s="623"/>
      <c r="AE79" s="623"/>
      <c r="AF79" s="623"/>
      <c r="AG79" s="623"/>
      <c r="AH79" s="623"/>
      <c r="AI79" s="623"/>
      <c r="AJ79" s="623"/>
      <c r="AK79" s="623"/>
      <c r="AL79" s="623"/>
      <c r="AM79" s="623"/>
      <c r="AN79" s="623"/>
      <c r="AO79" s="623"/>
      <c r="AP79" s="623"/>
      <c r="AQ79" s="623"/>
      <c r="AR79" s="623"/>
      <c r="AS79" s="626"/>
      <c r="BE79"/>
    </row>
    <row r="80" spans="2:57" ht="46.5" customHeight="1" thickBot="1">
      <c r="B80" s="622"/>
      <c r="C80" s="623"/>
      <c r="D80" s="623"/>
      <c r="E80" s="624"/>
      <c r="F80" s="625"/>
      <c r="G80" s="623"/>
      <c r="H80" s="623"/>
      <c r="I80" s="623"/>
      <c r="J80" s="623"/>
      <c r="K80" s="623"/>
      <c r="L80" s="623"/>
      <c r="M80" s="623"/>
      <c r="N80" s="623"/>
      <c r="O80" s="623"/>
      <c r="P80" s="623"/>
      <c r="Q80" s="623"/>
      <c r="R80" s="623"/>
      <c r="S80" s="623"/>
      <c r="T80" s="623"/>
      <c r="U80" s="624"/>
      <c r="V80" s="625"/>
      <c r="W80" s="623"/>
      <c r="X80" s="624"/>
      <c r="Y80" s="625"/>
      <c r="Z80" s="623"/>
      <c r="AA80" s="624"/>
      <c r="AB80" s="625"/>
      <c r="AC80" s="623"/>
      <c r="AD80" s="623"/>
      <c r="AE80" s="623"/>
      <c r="AF80" s="623"/>
      <c r="AG80" s="623"/>
      <c r="AH80" s="623"/>
      <c r="AI80" s="623"/>
      <c r="AJ80" s="623"/>
      <c r="AK80" s="623"/>
      <c r="AL80" s="623"/>
      <c r="AM80" s="623"/>
      <c r="AN80" s="623"/>
      <c r="AO80" s="623"/>
      <c r="AP80" s="623"/>
      <c r="AQ80" s="623"/>
      <c r="AR80" s="623"/>
      <c r="AS80" s="626"/>
      <c r="BE80"/>
    </row>
    <row r="81" spans="2:57" ht="46.5" customHeight="1">
      <c r="B81" s="612" t="s">
        <v>36</v>
      </c>
      <c r="C81" s="613"/>
      <c r="D81" s="613"/>
      <c r="E81" s="613"/>
      <c r="F81" s="613"/>
      <c r="G81" s="613"/>
      <c r="H81" s="613"/>
      <c r="I81" s="613"/>
      <c r="J81" s="613"/>
      <c r="K81" s="613"/>
      <c r="L81" s="613"/>
      <c r="M81" s="613"/>
      <c r="N81" s="613"/>
      <c r="O81" s="613"/>
      <c r="P81" s="613"/>
      <c r="Q81" s="613"/>
      <c r="R81" s="613"/>
      <c r="S81" s="613"/>
      <c r="T81" s="613"/>
      <c r="U81" s="613"/>
      <c r="V81" s="613"/>
      <c r="W81" s="613"/>
      <c r="X81" s="613"/>
      <c r="Y81" s="613"/>
      <c r="Z81" s="613"/>
      <c r="AA81" s="613"/>
      <c r="AB81" s="613"/>
      <c r="AC81" s="613"/>
      <c r="AD81" s="613"/>
      <c r="AE81" s="613"/>
      <c r="AF81" s="613"/>
      <c r="AG81" s="613"/>
      <c r="AH81" s="613"/>
      <c r="AI81" s="613"/>
      <c r="AJ81" s="613"/>
      <c r="AK81" s="613"/>
      <c r="AL81" s="613"/>
      <c r="AM81" s="613"/>
      <c r="AN81" s="613"/>
      <c r="AO81" s="613"/>
      <c r="AP81" s="613"/>
      <c r="AQ81" s="613"/>
      <c r="AR81" s="613"/>
      <c r="AS81" s="616"/>
      <c r="BE81"/>
    </row>
    <row r="82" spans="2:57" ht="192.75" customHeight="1" thickBot="1">
      <c r="B82" s="627"/>
      <c r="C82" s="628"/>
      <c r="D82" s="628"/>
      <c r="E82" s="628"/>
      <c r="F82" s="628"/>
      <c r="G82" s="628"/>
      <c r="H82" s="628"/>
      <c r="I82" s="628"/>
      <c r="J82" s="628"/>
      <c r="K82" s="628"/>
      <c r="L82" s="628"/>
      <c r="M82" s="628"/>
      <c r="N82" s="628"/>
      <c r="O82" s="628"/>
      <c r="P82" s="628"/>
      <c r="Q82" s="628"/>
      <c r="R82" s="628"/>
      <c r="S82" s="628"/>
      <c r="T82" s="628"/>
      <c r="U82" s="628"/>
      <c r="V82" s="628"/>
      <c r="W82" s="628"/>
      <c r="X82" s="628"/>
      <c r="Y82" s="628"/>
      <c r="Z82" s="628"/>
      <c r="AA82" s="628"/>
      <c r="AB82" s="628"/>
      <c r="AC82" s="628"/>
      <c r="AD82" s="628"/>
      <c r="AE82" s="628"/>
      <c r="AF82" s="628"/>
      <c r="AG82" s="628"/>
      <c r="AH82" s="628"/>
      <c r="AI82" s="628"/>
      <c r="AJ82" s="628"/>
      <c r="AK82" s="628"/>
      <c r="AL82" s="628"/>
      <c r="AM82" s="628"/>
      <c r="AN82" s="628"/>
      <c r="AO82" s="628"/>
      <c r="AP82" s="628"/>
      <c r="AQ82" s="628"/>
      <c r="AR82" s="628"/>
      <c r="AS82" s="629"/>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406" t="s">
        <v>43</v>
      </c>
      <c r="D84" s="407"/>
      <c r="E84" s="407"/>
      <c r="F84" s="407"/>
      <c r="G84" s="407"/>
      <c r="H84" s="407"/>
      <c r="I84" s="407"/>
      <c r="J84" s="407"/>
      <c r="K84" s="407"/>
      <c r="L84" s="407"/>
      <c r="M84" s="407"/>
      <c r="N84" s="407"/>
      <c r="O84" s="407"/>
      <c r="P84" s="407"/>
      <c r="Q84" s="407"/>
      <c r="R84" s="407"/>
      <c r="S84" s="407"/>
      <c r="T84" s="407"/>
      <c r="U84" s="407"/>
      <c r="V84" s="407"/>
      <c r="W84" s="408"/>
      <c r="X84" s="406" t="s">
        <v>44</v>
      </c>
      <c r="Y84" s="407"/>
      <c r="Z84" s="407"/>
      <c r="AA84" s="407"/>
      <c r="AB84" s="407"/>
      <c r="AC84" s="407"/>
      <c r="AD84" s="407"/>
      <c r="AE84" s="407"/>
      <c r="AF84" s="407"/>
      <c r="AG84" s="407"/>
      <c r="AH84" s="407"/>
      <c r="AI84" s="407"/>
      <c r="AJ84" s="407"/>
      <c r="AK84" s="407"/>
      <c r="AL84" s="407"/>
      <c r="AM84" s="407"/>
      <c r="AN84" s="407"/>
      <c r="AO84" s="407"/>
      <c r="AP84" s="407"/>
      <c r="AQ84" s="407"/>
      <c r="AR84" s="408"/>
      <c r="AS84" s="8"/>
      <c r="BE84"/>
    </row>
    <row r="85" spans="2:57" ht="46.5" customHeight="1">
      <c r="B85" s="10"/>
      <c r="C85" s="473" t="s">
        <v>40</v>
      </c>
      <c r="D85" s="438"/>
      <c r="E85" s="438"/>
      <c r="F85" s="438"/>
      <c r="G85" s="438"/>
      <c r="H85" s="438"/>
      <c r="I85" s="449"/>
      <c r="J85" s="473" t="s">
        <v>41</v>
      </c>
      <c r="K85" s="438"/>
      <c r="L85" s="438"/>
      <c r="M85" s="438"/>
      <c r="N85" s="438"/>
      <c r="O85" s="438"/>
      <c r="P85" s="449"/>
      <c r="Q85" s="473" t="s">
        <v>42</v>
      </c>
      <c r="R85" s="438"/>
      <c r="S85" s="438"/>
      <c r="T85" s="438"/>
      <c r="U85" s="438"/>
      <c r="V85" s="438"/>
      <c r="W85" s="449"/>
      <c r="X85" s="473" t="s">
        <v>40</v>
      </c>
      <c r="Y85" s="438"/>
      <c r="Z85" s="438"/>
      <c r="AA85" s="438"/>
      <c r="AB85" s="438"/>
      <c r="AC85" s="438"/>
      <c r="AD85" s="449"/>
      <c r="AE85" s="473" t="s">
        <v>41</v>
      </c>
      <c r="AF85" s="438"/>
      <c r="AG85" s="438"/>
      <c r="AH85" s="438"/>
      <c r="AI85" s="438"/>
      <c r="AJ85" s="438"/>
      <c r="AK85" s="449"/>
      <c r="AL85" s="473" t="s">
        <v>42</v>
      </c>
      <c r="AM85" s="438"/>
      <c r="AN85" s="438"/>
      <c r="AO85" s="438"/>
      <c r="AP85" s="438"/>
      <c r="AQ85" s="438"/>
      <c r="AR85" s="449"/>
      <c r="AS85" s="11"/>
      <c r="BE85"/>
    </row>
    <row r="86" spans="2:57" ht="46.5" customHeight="1">
      <c r="B86" s="10"/>
      <c r="C86" s="517"/>
      <c r="D86" s="518"/>
      <c r="E86" s="518"/>
      <c r="F86" s="518"/>
      <c r="G86" s="518"/>
      <c r="H86" s="518"/>
      <c r="I86" s="519"/>
      <c r="J86" s="517"/>
      <c r="K86" s="518"/>
      <c r="L86" s="518"/>
      <c r="M86" s="518"/>
      <c r="N86" s="518"/>
      <c r="O86" s="518"/>
      <c r="P86" s="519"/>
      <c r="Q86" s="520"/>
      <c r="R86" s="521"/>
      <c r="S86" s="521"/>
      <c r="T86" s="521"/>
      <c r="U86" s="521"/>
      <c r="V86" s="521"/>
      <c r="W86" s="522"/>
      <c r="X86" s="517"/>
      <c r="Y86" s="518"/>
      <c r="Z86" s="518"/>
      <c r="AA86" s="518"/>
      <c r="AB86" s="518"/>
      <c r="AC86" s="518"/>
      <c r="AD86" s="519"/>
      <c r="AE86" s="517"/>
      <c r="AF86" s="518"/>
      <c r="AG86" s="518"/>
      <c r="AH86" s="518"/>
      <c r="AI86" s="518"/>
      <c r="AJ86" s="518"/>
      <c r="AK86" s="519"/>
      <c r="AL86" s="520"/>
      <c r="AM86" s="521"/>
      <c r="AN86" s="521"/>
      <c r="AO86" s="521"/>
      <c r="AP86" s="521"/>
      <c r="AQ86" s="521"/>
      <c r="AR86" s="522"/>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heet="1" objects="1" scenarios="1" selectLockedCells="1" autoFilter="0"/>
  <mergeCells count="450">
    <mergeCell ref="AK28:AN29"/>
    <mergeCell ref="AO28:AP29"/>
    <mergeCell ref="AQ28:AQ29"/>
    <mergeCell ref="AR28:AR29"/>
    <mergeCell ref="AS28:AS29"/>
    <mergeCell ref="Y29:AB29"/>
    <mergeCell ref="B28:C29"/>
    <mergeCell ref="D28:P29"/>
    <mergeCell ref="Q28:X29"/>
    <mergeCell ref="Y28:AB28"/>
    <mergeCell ref="AC28:AF29"/>
    <mergeCell ref="AG28:AJ29"/>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Y23:AB23"/>
    <mergeCell ref="B22:C23"/>
    <mergeCell ref="D22:P23"/>
    <mergeCell ref="Q22:X23"/>
    <mergeCell ref="Y22:AB22"/>
    <mergeCell ref="AC22:AF23"/>
    <mergeCell ref="AG22:AJ23"/>
    <mergeCell ref="AK20:AN21"/>
    <mergeCell ref="AO20:AP21"/>
    <mergeCell ref="AQ20:AQ21"/>
    <mergeCell ref="AR20:AR21"/>
    <mergeCell ref="AS20:AS21"/>
    <mergeCell ref="Y21:AB21"/>
    <mergeCell ref="B20:C21"/>
    <mergeCell ref="D20:P21"/>
    <mergeCell ref="Q20:X21"/>
    <mergeCell ref="Y20:AB20"/>
    <mergeCell ref="AC20:AF21"/>
    <mergeCell ref="AG20:AJ21"/>
    <mergeCell ref="AK18:AN19"/>
    <mergeCell ref="AO18:AP19"/>
    <mergeCell ref="AQ18:AQ19"/>
    <mergeCell ref="AR18:AR19"/>
    <mergeCell ref="AS18:AS19"/>
    <mergeCell ref="Y19:AB19"/>
    <mergeCell ref="B18:C19"/>
    <mergeCell ref="D18:P19"/>
    <mergeCell ref="Q18:X19"/>
    <mergeCell ref="Y18:AB18"/>
    <mergeCell ref="AC18:AF19"/>
    <mergeCell ref="AG18:AJ19"/>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s>
  <conditionalFormatting sqref="AF11">
    <cfRule type="expression" dxfId="1161" priority="27">
      <formula>$V11="y"</formula>
    </cfRule>
    <cfRule type="expression" dxfId="1160" priority="28">
      <formula>$T11="y"</formula>
    </cfRule>
  </conditionalFormatting>
  <conditionalFormatting sqref="AF7">
    <cfRule type="expression" dxfId="1159" priority="31">
      <formula>$V7="y"</formula>
    </cfRule>
    <cfRule type="expression" dxfId="1158" priority="32">
      <formula>$T7="y"</formula>
    </cfRule>
  </conditionalFormatting>
  <conditionalFormatting sqref="AF9">
    <cfRule type="expression" dxfId="1157" priority="29">
      <formula>$V9="y"</formula>
    </cfRule>
    <cfRule type="expression" dxfId="1156" priority="30">
      <formula>$T9="y"</formula>
    </cfRule>
  </conditionalFormatting>
  <conditionalFormatting sqref="Y14:AB27 Y38:AB41 Y30:AB35 Y72:AB73">
    <cfRule type="expression" dxfId="1155" priority="26">
      <formula>OR(ISNUMBER(SEARCH("Hold Point",Y14)),ISNUMBER(SEARCH("Witness Point",Y14)))</formula>
    </cfRule>
  </conditionalFormatting>
  <conditionalFormatting sqref="AK14:AN27 AK30:AN73">
    <cfRule type="expression" dxfId="1154" priority="25">
      <formula>OR(Y14="Check Item",Y14="Milestone")</formula>
    </cfRule>
  </conditionalFormatting>
  <conditionalFormatting sqref="Y36:AB37">
    <cfRule type="expression" dxfId="1153" priority="24">
      <formula>OR(ISNUMBER(SEARCH("Hold Point",Y36)),ISNUMBER(SEARCH("Witness Point",Y36)))</formula>
    </cfRule>
  </conditionalFormatting>
  <conditionalFormatting sqref="Y42:AB42">
    <cfRule type="expression" dxfId="1152" priority="23">
      <formula>OR(ISNUMBER(SEARCH("Hold Point",Y42)),ISNUMBER(SEARCH("Witness Point",Y42)))</formula>
    </cfRule>
  </conditionalFormatting>
  <conditionalFormatting sqref="Y44:AB44">
    <cfRule type="expression" dxfId="1151" priority="22">
      <formula>OR(ISNUMBER(SEARCH("Hold Point",Y44)),ISNUMBER(SEARCH("Witness Point",Y44)))</formula>
    </cfRule>
  </conditionalFormatting>
  <conditionalFormatting sqref="Y46:AB47">
    <cfRule type="expression" dxfId="1150" priority="21">
      <formula>OR(ISNUMBER(SEARCH("Hold Point",Y46)),ISNUMBER(SEARCH("Witness Point",Y46)))</formula>
    </cfRule>
  </conditionalFormatting>
  <conditionalFormatting sqref="Y43:AB43">
    <cfRule type="expression" dxfId="1149" priority="20">
      <formula>OR(ISNUMBER(SEARCH("Hold Point",Y43)),ISNUMBER(SEARCH("Witness Point",Y43)))</formula>
    </cfRule>
  </conditionalFormatting>
  <conditionalFormatting sqref="Y45:AB45">
    <cfRule type="expression" dxfId="1148" priority="19">
      <formula>OR(ISNUMBER(SEARCH("Hold Point",Y45)),ISNUMBER(SEARCH("Witness Point",Y45)))</formula>
    </cfRule>
  </conditionalFormatting>
  <conditionalFormatting sqref="Y48:AB49">
    <cfRule type="expression" dxfId="1147" priority="18">
      <formula>OR(ISNUMBER(SEARCH("Hold Point",Y48)),ISNUMBER(SEARCH("Witness Point",Y48)))</formula>
    </cfRule>
  </conditionalFormatting>
  <conditionalFormatting sqref="Y50:AB51">
    <cfRule type="expression" dxfId="1146" priority="17">
      <formula>OR(ISNUMBER(SEARCH("Hold Point",Y50)),ISNUMBER(SEARCH("Witness Point",Y50)))</formula>
    </cfRule>
  </conditionalFormatting>
  <conditionalFormatting sqref="Y52:AB53">
    <cfRule type="expression" dxfId="1145" priority="16">
      <formula>OR(ISNUMBER(SEARCH("Hold Point",Y52)),ISNUMBER(SEARCH("Witness Point",Y52)))</formula>
    </cfRule>
  </conditionalFormatting>
  <conditionalFormatting sqref="Y54:AB55">
    <cfRule type="expression" dxfId="1144" priority="15">
      <formula>OR(ISNUMBER(SEARCH("Hold Point",Y54)),ISNUMBER(SEARCH("Witness Point",Y54)))</formula>
    </cfRule>
  </conditionalFormatting>
  <conditionalFormatting sqref="Y56:AB57">
    <cfRule type="expression" dxfId="1143" priority="14">
      <formula>OR(ISNUMBER(SEARCH("Hold Point",Y56)),ISNUMBER(SEARCH("Witness Point",Y56)))</formula>
    </cfRule>
  </conditionalFormatting>
  <conditionalFormatting sqref="Y58:AB59">
    <cfRule type="expression" dxfId="1142" priority="13">
      <formula>OR(ISNUMBER(SEARCH("Hold Point",Y58)),ISNUMBER(SEARCH("Witness Point",Y58)))</formula>
    </cfRule>
  </conditionalFormatting>
  <conditionalFormatting sqref="Y60:AB61">
    <cfRule type="expression" dxfId="1141" priority="8">
      <formula>OR(ISNUMBER(SEARCH("Hold Point",Y60)),ISNUMBER(SEARCH("Witness Point",Y60)))</formula>
    </cfRule>
  </conditionalFormatting>
  <conditionalFormatting sqref="Y70:AB71">
    <cfRule type="expression" dxfId="1140" priority="5">
      <formula>OR(ISNUMBER(SEARCH("Hold Point",Y70)),ISNUMBER(SEARCH("Witness Point",Y70)))</formula>
    </cfRule>
  </conditionalFormatting>
  <conditionalFormatting sqref="Y28:AB29">
    <cfRule type="expression" dxfId="1139" priority="2">
      <formula>OR(ISNUMBER(SEARCH("Hold Point",Y28)),ISNUMBER(SEARCH("Witness Point",Y28)))</formula>
    </cfRule>
  </conditionalFormatting>
  <conditionalFormatting sqref="Y64:AB65">
    <cfRule type="expression" dxfId="1138" priority="10">
      <formula>OR(ISNUMBER(SEARCH("Hold Point",Y64)),ISNUMBER(SEARCH("Witness Point",Y64)))</formula>
    </cfRule>
  </conditionalFormatting>
  <conditionalFormatting sqref="Y62:AB63">
    <cfRule type="expression" dxfId="1137" priority="9">
      <formula>OR(ISNUMBER(SEARCH("Hold Point",Y62)),ISNUMBER(SEARCH("Witness Point",Y62)))</formula>
    </cfRule>
  </conditionalFormatting>
  <conditionalFormatting sqref="Y66:AB67">
    <cfRule type="expression" dxfId="1136" priority="7">
      <formula>OR(ISNUMBER(SEARCH("Hold Point",Y66)),ISNUMBER(SEARCH("Witness Point",Y66)))</formula>
    </cfRule>
  </conditionalFormatting>
  <conditionalFormatting sqref="AK28:AN29">
    <cfRule type="expression" dxfId="1135" priority="3">
      <formula>OR(Y28="Check Item",Y28="Milestone")</formula>
    </cfRule>
  </conditionalFormatting>
  <conditionalFormatting sqref="Y68:AB69">
    <cfRule type="expression" dxfId="1134" priority="1">
      <formula>OR(ISNUMBER(SEARCH("Hold Point",Y68)),ISNUMBER(SEARCH("Witness Point",Y68)))</formula>
    </cfRule>
  </conditionalFormatting>
  <pageMargins left="0.62992125984251968" right="0.23622047244094488" top="0.82677165354330706" bottom="0.23622047244094488" header="0.31496062992125984" footer="0.31496062992125984"/>
  <pageSetup paperSize="9" scale="57" fitToHeight="0" orientation="portrait" r:id="rId1"/>
  <rowBreaks count="1" manualBreakCount="1">
    <brk id="53" min="1" max="44" man="1"/>
  </rowBreaks>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73">
    <pageSetUpPr fitToPage="1"/>
  </sheetPr>
  <dimension ref="A1:BR100"/>
  <sheetViews>
    <sheetView topLeftCell="A3" zoomScale="85" zoomScaleNormal="85" workbookViewId="0">
      <selection activeCell="B75" sqref="B75:E75"/>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Seal</v>
      </c>
      <c r="G2" t="str">
        <f>$J$10</f>
        <v>Warrego Highway</v>
      </c>
      <c r="H2">
        <f>$U$10</f>
        <v>0</v>
      </c>
      <c r="I2">
        <f>$AA$10</f>
        <v>100</v>
      </c>
      <c r="J2" t="e">
        <f>$AD$10</f>
        <v>#REF!</v>
      </c>
      <c r="K2" s="6">
        <f>$AF$7</f>
        <v>0</v>
      </c>
      <c r="L2" s="6">
        <f>$AF$9</f>
        <v>45343</v>
      </c>
      <c r="M2" s="6">
        <f>$AF$11</f>
        <v>45343</v>
      </c>
      <c r="AS2" t="str">
        <f>$AN$8</f>
        <v>Sealing Works</v>
      </c>
      <c r="BG2" t="str">
        <f>$J$8</f>
        <v>Ex</v>
      </c>
      <c r="BH2">
        <f>$K$8</f>
        <v>1</v>
      </c>
      <c r="BI2" s="7">
        <f>$L$8</f>
        <v>1</v>
      </c>
      <c r="BJ2" t="str">
        <f>$Q$6</f>
        <v>Seal</v>
      </c>
      <c r="BK2" t="str">
        <f>$J$10</f>
        <v>Warrego Highway</v>
      </c>
      <c r="BL2">
        <f>$U$10</f>
        <v>0</v>
      </c>
      <c r="BM2">
        <f>$AA$10</f>
        <v>100</v>
      </c>
      <c r="BN2" t="e">
        <f>$AD$10</f>
        <v>#REF!</v>
      </c>
      <c r="BO2" s="6">
        <f>$AF$7</f>
        <v>0</v>
      </c>
      <c r="BP2" s="6">
        <f>$AF$9</f>
        <v>45343</v>
      </c>
      <c r="BQ2" s="6">
        <f>$AF$11</f>
        <v>45343</v>
      </c>
      <c r="BR2" t="str">
        <f>$AN$8</f>
        <v>Sealing Works</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441" t="s">
        <v>28</v>
      </c>
      <c r="AK4" s="442"/>
      <c r="AL4" s="442"/>
      <c r="AM4" s="442"/>
      <c r="AN4" s="442"/>
      <c r="AO4" s="442"/>
      <c r="AP4" s="442"/>
      <c r="AQ4" s="442"/>
      <c r="AR4" s="442"/>
      <c r="AS4" s="564"/>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e">
        <f>'Lot Register'!#REF!</f>
        <v>#REF!</v>
      </c>
      <c r="AG5" s="460"/>
      <c r="AH5" s="460"/>
      <c r="AI5" s="461"/>
      <c r="AJ5" s="533"/>
      <c r="AK5" s="534"/>
      <c r="AL5" s="534"/>
      <c r="AM5" s="534"/>
      <c r="AN5" s="534"/>
      <c r="AO5" s="534"/>
      <c r="AP5" s="534"/>
      <c r="AQ5" s="534"/>
      <c r="AR5" s="534"/>
      <c r="AS5" s="565"/>
      <c r="BE5"/>
      <c r="BG5" s="23"/>
      <c r="BH5" s="23"/>
      <c r="BI5" s="23"/>
      <c r="BJ5" s="23"/>
      <c r="BK5" s="23"/>
    </row>
    <row r="6" spans="1:70" ht="15" customHeight="1">
      <c r="B6" s="26"/>
      <c r="E6" s="1"/>
      <c r="J6" s="397" t="s">
        <v>29</v>
      </c>
      <c r="K6" s="398"/>
      <c r="L6" s="399"/>
      <c r="M6" s="397" t="s">
        <v>2</v>
      </c>
      <c r="N6" s="398"/>
      <c r="O6" s="398"/>
      <c r="P6" s="399"/>
      <c r="Q6" s="406" t="s">
        <v>968</v>
      </c>
      <c r="R6" s="407"/>
      <c r="S6" s="407"/>
      <c r="T6" s="407"/>
      <c r="U6" s="407"/>
      <c r="V6" s="407"/>
      <c r="W6" s="407"/>
      <c r="X6" s="407"/>
      <c r="Y6" s="407"/>
      <c r="Z6" s="407"/>
      <c r="AA6" s="407"/>
      <c r="AB6" s="407"/>
      <c r="AC6" s="407"/>
      <c r="AD6" s="407"/>
      <c r="AE6" s="408"/>
      <c r="AF6" s="451" t="s">
        <v>31</v>
      </c>
      <c r="AG6" s="451"/>
      <c r="AH6" s="451"/>
      <c r="AI6" s="452"/>
      <c r="AJ6" s="533"/>
      <c r="AK6" s="534"/>
      <c r="AL6" s="534"/>
      <c r="AM6" s="534"/>
      <c r="AN6" s="534"/>
      <c r="AO6" s="534"/>
      <c r="AP6" s="534"/>
      <c r="AQ6" s="534"/>
      <c r="AR6" s="534"/>
      <c r="AS6" s="565"/>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Register'!$I$2), "", 'Lot Register'!$I$2)</f>
        <v>0</v>
      </c>
      <c r="AG7" s="469"/>
      <c r="AH7" s="469"/>
      <c r="AI7" s="470"/>
      <c r="AJ7" s="533"/>
      <c r="AK7" s="534"/>
      <c r="AL7" s="534"/>
      <c r="AM7" s="534"/>
      <c r="AN7" s="534"/>
      <c r="AO7" s="534"/>
      <c r="AP7" s="534"/>
      <c r="AQ7" s="534"/>
      <c r="AR7" s="534"/>
      <c r="AS7" s="565"/>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t="s">
        <v>1167</v>
      </c>
      <c r="AK8" s="574"/>
      <c r="AL8" s="574"/>
      <c r="AM8" s="574"/>
      <c r="AN8" s="566" t="s">
        <v>969</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Register'!$J$2), "", 'Lot Register'!$J$2)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t="e">
        <f>IF(ISBLANK('Lot Register'!#REF!), "", 'Lot Register'!#REF!)</f>
        <v>#REF!</v>
      </c>
      <c r="AE10" s="449"/>
      <c r="AF10" s="451" t="s">
        <v>30</v>
      </c>
      <c r="AG10" s="451"/>
      <c r="AH10" s="451"/>
      <c r="AI10" s="452"/>
      <c r="AJ10" s="573"/>
      <c r="AK10" s="574"/>
      <c r="AL10" s="574"/>
      <c r="AM10" s="574"/>
      <c r="AN10" s="566"/>
      <c r="AO10" s="566"/>
      <c r="AP10" s="566"/>
      <c r="AQ10" s="566"/>
      <c r="AR10" s="566"/>
      <c r="AS10" s="567"/>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Register'!$K$2), "", 'Lot Register'!$K$2)</f>
        <v>45343</v>
      </c>
      <c r="AG11" s="496"/>
      <c r="AH11" s="496"/>
      <c r="AI11" s="497"/>
      <c r="AJ11" s="575"/>
      <c r="AK11" s="576"/>
      <c r="AL11" s="576"/>
      <c r="AM11" s="576"/>
      <c r="AN11" s="381"/>
      <c r="AO11" s="381"/>
      <c r="AP11" s="381"/>
      <c r="AQ11" s="381"/>
      <c r="AR11" s="381"/>
      <c r="AS11" s="568"/>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t="s">
        <v>39</v>
      </c>
      <c r="AH13" s="439"/>
      <c r="AI13" s="439"/>
      <c r="AJ13" s="439"/>
      <c r="AK13" s="439" t="s">
        <v>27</v>
      </c>
      <c r="AL13" s="439"/>
      <c r="AM13" s="439"/>
      <c r="AN13" s="439"/>
      <c r="AO13" s="571"/>
      <c r="AP13" s="571"/>
      <c r="AQ13" s="571"/>
      <c r="AR13" s="571"/>
      <c r="AS13" s="572"/>
      <c r="BE13"/>
    </row>
    <row r="14" spans="1:70" ht="22.5" customHeight="1">
      <c r="B14" s="553">
        <v>1</v>
      </c>
      <c r="C14" s="549"/>
      <c r="D14" s="507" t="s">
        <v>923</v>
      </c>
      <c r="E14" s="508"/>
      <c r="F14" s="508"/>
      <c r="G14" s="508"/>
      <c r="H14" s="508"/>
      <c r="I14" s="508"/>
      <c r="J14" s="508"/>
      <c r="K14" s="508"/>
      <c r="L14" s="508"/>
      <c r="M14" s="508"/>
      <c r="N14" s="508"/>
      <c r="O14" s="508"/>
      <c r="P14" s="509"/>
      <c r="Q14" s="507" t="s">
        <v>924</v>
      </c>
      <c r="R14" s="508"/>
      <c r="S14" s="508"/>
      <c r="T14" s="508"/>
      <c r="U14" s="508"/>
      <c r="V14" s="508"/>
      <c r="W14" s="508"/>
      <c r="X14" s="509"/>
      <c r="Y14" s="507" t="s">
        <v>85</v>
      </c>
      <c r="Z14" s="508"/>
      <c r="AA14" s="508"/>
      <c r="AB14" s="509"/>
      <c r="AC14" s="507"/>
      <c r="AD14" s="508"/>
      <c r="AE14" s="508"/>
      <c r="AF14" s="509"/>
      <c r="AG14" s="507"/>
      <c r="AH14" s="508"/>
      <c r="AI14" s="508"/>
      <c r="AJ14" s="509"/>
      <c r="AK14" s="507"/>
      <c r="AL14" s="508"/>
      <c r="AM14" s="508"/>
      <c r="AN14" s="509"/>
      <c r="AO14" s="475"/>
      <c r="AP14" s="593"/>
      <c r="AQ14" s="594"/>
      <c r="AR14" s="595"/>
      <c r="AS14" s="596"/>
      <c r="BE14"/>
    </row>
    <row r="15" spans="1:70" ht="31.5" customHeight="1">
      <c r="B15" s="592"/>
      <c r="C15" s="532"/>
      <c r="D15" s="412"/>
      <c r="E15" s="413"/>
      <c r="F15" s="413"/>
      <c r="G15" s="413"/>
      <c r="H15" s="413"/>
      <c r="I15" s="413"/>
      <c r="J15" s="413"/>
      <c r="K15" s="413"/>
      <c r="L15" s="413"/>
      <c r="M15" s="413"/>
      <c r="N15" s="413"/>
      <c r="O15" s="413"/>
      <c r="P15" s="414"/>
      <c r="Q15" s="412"/>
      <c r="R15" s="413"/>
      <c r="S15" s="413"/>
      <c r="T15" s="413"/>
      <c r="U15" s="413"/>
      <c r="V15" s="413"/>
      <c r="W15" s="413"/>
      <c r="X15" s="414"/>
      <c r="Y15" s="412" t="s">
        <v>925</v>
      </c>
      <c r="Z15" s="413"/>
      <c r="AA15" s="413"/>
      <c r="AB15" s="414"/>
      <c r="AC15" s="412"/>
      <c r="AD15" s="413"/>
      <c r="AE15" s="413"/>
      <c r="AF15" s="414"/>
      <c r="AG15" s="412"/>
      <c r="AH15" s="413"/>
      <c r="AI15" s="413"/>
      <c r="AJ15" s="414"/>
      <c r="AK15" s="412"/>
      <c r="AL15" s="413"/>
      <c r="AM15" s="413"/>
      <c r="AN15" s="414"/>
      <c r="AO15" s="545"/>
      <c r="AP15" s="556"/>
      <c r="AQ15" s="587"/>
      <c r="AR15" s="589"/>
      <c r="AS15" s="591"/>
      <c r="BE15"/>
    </row>
    <row r="16" spans="1:70" ht="22.5" customHeight="1">
      <c r="B16" s="592">
        <v>2</v>
      </c>
      <c r="C16" s="532"/>
      <c r="D16" s="406" t="s">
        <v>954</v>
      </c>
      <c r="E16" s="407"/>
      <c r="F16" s="407"/>
      <c r="G16" s="407"/>
      <c r="H16" s="407"/>
      <c r="I16" s="407"/>
      <c r="J16" s="407"/>
      <c r="K16" s="407"/>
      <c r="L16" s="407"/>
      <c r="M16" s="407"/>
      <c r="N16" s="407"/>
      <c r="O16" s="407"/>
      <c r="P16" s="408"/>
      <c r="Q16" s="409" t="s">
        <v>941</v>
      </c>
      <c r="R16" s="410"/>
      <c r="S16" s="410"/>
      <c r="T16" s="410"/>
      <c r="U16" s="410"/>
      <c r="V16" s="410"/>
      <c r="W16" s="410"/>
      <c r="X16" s="411"/>
      <c r="Y16" s="406" t="s">
        <v>81</v>
      </c>
      <c r="Z16" s="407"/>
      <c r="AA16" s="407"/>
      <c r="AB16" s="408"/>
      <c r="AC16" s="406"/>
      <c r="AD16" s="407"/>
      <c r="AE16" s="407"/>
      <c r="AF16" s="408"/>
      <c r="AG16" s="406"/>
      <c r="AH16" s="407"/>
      <c r="AI16" s="407"/>
      <c r="AJ16" s="408"/>
      <c r="AK16" s="406"/>
      <c r="AL16" s="407"/>
      <c r="AM16" s="407"/>
      <c r="AN16" s="408"/>
      <c r="AO16" s="542"/>
      <c r="AP16" s="554"/>
      <c r="AQ16" s="586"/>
      <c r="AR16" s="588"/>
      <c r="AS16" s="590"/>
      <c r="BE16"/>
    </row>
    <row r="17" spans="2:57" ht="31.5" customHeight="1">
      <c r="B17" s="592"/>
      <c r="C17" s="532"/>
      <c r="D17" s="412"/>
      <c r="E17" s="413"/>
      <c r="F17" s="413"/>
      <c r="G17" s="413"/>
      <c r="H17" s="413"/>
      <c r="I17" s="413"/>
      <c r="J17" s="413"/>
      <c r="K17" s="413"/>
      <c r="L17" s="413"/>
      <c r="M17" s="413"/>
      <c r="N17" s="413"/>
      <c r="O17" s="413"/>
      <c r="P17" s="414"/>
      <c r="Q17" s="412"/>
      <c r="R17" s="413"/>
      <c r="S17" s="413"/>
      <c r="T17" s="413"/>
      <c r="U17" s="413"/>
      <c r="V17" s="413"/>
      <c r="W17" s="413"/>
      <c r="X17" s="414"/>
      <c r="Y17" s="412" t="s">
        <v>925</v>
      </c>
      <c r="Z17" s="413"/>
      <c r="AA17" s="413"/>
      <c r="AB17" s="414"/>
      <c r="AC17" s="412"/>
      <c r="AD17" s="413"/>
      <c r="AE17" s="413"/>
      <c r="AF17" s="414"/>
      <c r="AG17" s="412"/>
      <c r="AH17" s="413"/>
      <c r="AI17" s="413"/>
      <c r="AJ17" s="414"/>
      <c r="AK17" s="412"/>
      <c r="AL17" s="413"/>
      <c r="AM17" s="413"/>
      <c r="AN17" s="414"/>
      <c r="AO17" s="545"/>
      <c r="AP17" s="556"/>
      <c r="AQ17" s="587"/>
      <c r="AR17" s="589"/>
      <c r="AS17" s="591"/>
      <c r="BE17"/>
    </row>
    <row r="18" spans="2:57" ht="22.5" customHeight="1">
      <c r="B18" s="592">
        <v>3</v>
      </c>
      <c r="C18" s="532"/>
      <c r="D18" s="406" t="s">
        <v>955</v>
      </c>
      <c r="E18" s="407"/>
      <c r="F18" s="407"/>
      <c r="G18" s="407"/>
      <c r="H18" s="407"/>
      <c r="I18" s="407"/>
      <c r="J18" s="407"/>
      <c r="K18" s="407"/>
      <c r="L18" s="407"/>
      <c r="M18" s="407"/>
      <c r="N18" s="407"/>
      <c r="O18" s="407"/>
      <c r="P18" s="408"/>
      <c r="Q18" s="409" t="s">
        <v>942</v>
      </c>
      <c r="R18" s="410"/>
      <c r="S18" s="410"/>
      <c r="T18" s="410"/>
      <c r="U18" s="410"/>
      <c r="V18" s="410"/>
      <c r="W18" s="410"/>
      <c r="X18" s="411"/>
      <c r="Y18" s="406" t="s">
        <v>85</v>
      </c>
      <c r="Z18" s="407"/>
      <c r="AA18" s="407"/>
      <c r="AB18" s="408"/>
      <c r="AC18" s="406"/>
      <c r="AD18" s="407"/>
      <c r="AE18" s="407"/>
      <c r="AF18" s="408"/>
      <c r="AG18" s="406"/>
      <c r="AH18" s="407"/>
      <c r="AI18" s="407"/>
      <c r="AJ18" s="408"/>
      <c r="AK18" s="406"/>
      <c r="AL18" s="407"/>
      <c r="AM18" s="407"/>
      <c r="AN18" s="408"/>
      <c r="AO18" s="542"/>
      <c r="AP18" s="554"/>
      <c r="AQ18" s="586"/>
      <c r="AR18" s="588"/>
      <c r="AS18" s="590"/>
      <c r="BE18"/>
    </row>
    <row r="19" spans="2:57" ht="31.5" customHeight="1">
      <c r="B19" s="592"/>
      <c r="C19" s="532"/>
      <c r="D19" s="412"/>
      <c r="E19" s="413"/>
      <c r="F19" s="413"/>
      <c r="G19" s="413"/>
      <c r="H19" s="413"/>
      <c r="I19" s="413"/>
      <c r="J19" s="413"/>
      <c r="K19" s="413"/>
      <c r="L19" s="413"/>
      <c r="M19" s="413"/>
      <c r="N19" s="413"/>
      <c r="O19" s="413"/>
      <c r="P19" s="414"/>
      <c r="Q19" s="412"/>
      <c r="R19" s="413"/>
      <c r="S19" s="413"/>
      <c r="T19" s="413"/>
      <c r="U19" s="413"/>
      <c r="V19" s="413"/>
      <c r="W19" s="413"/>
      <c r="X19" s="414"/>
      <c r="Y19" s="412" t="s">
        <v>926</v>
      </c>
      <c r="Z19" s="413"/>
      <c r="AA19" s="413"/>
      <c r="AB19" s="414"/>
      <c r="AC19" s="412"/>
      <c r="AD19" s="413"/>
      <c r="AE19" s="413"/>
      <c r="AF19" s="414"/>
      <c r="AG19" s="412"/>
      <c r="AH19" s="413"/>
      <c r="AI19" s="413"/>
      <c r="AJ19" s="414"/>
      <c r="AK19" s="412"/>
      <c r="AL19" s="413"/>
      <c r="AM19" s="413"/>
      <c r="AN19" s="414"/>
      <c r="AO19" s="545"/>
      <c r="AP19" s="556"/>
      <c r="AQ19" s="587"/>
      <c r="AR19" s="589"/>
      <c r="AS19" s="591"/>
      <c r="BE19"/>
    </row>
    <row r="20" spans="2:57" ht="22.5" customHeight="1">
      <c r="B20" s="592">
        <v>4</v>
      </c>
      <c r="C20" s="532"/>
      <c r="D20" s="406" t="s">
        <v>956</v>
      </c>
      <c r="E20" s="407"/>
      <c r="F20" s="407"/>
      <c r="G20" s="407"/>
      <c r="H20" s="407"/>
      <c r="I20" s="407"/>
      <c r="J20" s="407"/>
      <c r="K20" s="407"/>
      <c r="L20" s="407"/>
      <c r="M20" s="407"/>
      <c r="N20" s="407"/>
      <c r="O20" s="407"/>
      <c r="P20" s="408"/>
      <c r="Q20" s="409" t="s">
        <v>943</v>
      </c>
      <c r="R20" s="410"/>
      <c r="S20" s="410"/>
      <c r="T20" s="410"/>
      <c r="U20" s="410"/>
      <c r="V20" s="410"/>
      <c r="W20" s="410"/>
      <c r="X20" s="411"/>
      <c r="Y20" s="406" t="s">
        <v>81</v>
      </c>
      <c r="Z20" s="407"/>
      <c r="AA20" s="407"/>
      <c r="AB20" s="408"/>
      <c r="AC20" s="406"/>
      <c r="AD20" s="407"/>
      <c r="AE20" s="407"/>
      <c r="AF20" s="408"/>
      <c r="AG20" s="406"/>
      <c r="AH20" s="407"/>
      <c r="AI20" s="407"/>
      <c r="AJ20" s="408"/>
      <c r="AK20" s="406"/>
      <c r="AL20" s="407"/>
      <c r="AM20" s="407"/>
      <c r="AN20" s="408"/>
      <c r="AO20" s="542"/>
      <c r="AP20" s="554"/>
      <c r="AQ20" s="586"/>
      <c r="AR20" s="588"/>
      <c r="AS20" s="590"/>
      <c r="BE20"/>
    </row>
    <row r="21" spans="2:57" ht="31.5" customHeight="1">
      <c r="B21" s="592"/>
      <c r="C21" s="532"/>
      <c r="D21" s="412"/>
      <c r="E21" s="413"/>
      <c r="F21" s="413"/>
      <c r="G21" s="413"/>
      <c r="H21" s="413"/>
      <c r="I21" s="413"/>
      <c r="J21" s="413"/>
      <c r="K21" s="413"/>
      <c r="L21" s="413"/>
      <c r="M21" s="413"/>
      <c r="N21" s="413"/>
      <c r="O21" s="413"/>
      <c r="P21" s="414"/>
      <c r="Q21" s="412"/>
      <c r="R21" s="413"/>
      <c r="S21" s="413"/>
      <c r="T21" s="413"/>
      <c r="U21" s="413"/>
      <c r="V21" s="413"/>
      <c r="W21" s="413"/>
      <c r="X21" s="414"/>
      <c r="Y21" s="412" t="s">
        <v>926</v>
      </c>
      <c r="Z21" s="413"/>
      <c r="AA21" s="413"/>
      <c r="AB21" s="414"/>
      <c r="AC21" s="412"/>
      <c r="AD21" s="413"/>
      <c r="AE21" s="413"/>
      <c r="AF21" s="414"/>
      <c r="AG21" s="412"/>
      <c r="AH21" s="413"/>
      <c r="AI21" s="413"/>
      <c r="AJ21" s="414"/>
      <c r="AK21" s="412"/>
      <c r="AL21" s="413"/>
      <c r="AM21" s="413"/>
      <c r="AN21" s="414"/>
      <c r="AO21" s="545"/>
      <c r="AP21" s="556"/>
      <c r="AQ21" s="587"/>
      <c r="AR21" s="589"/>
      <c r="AS21" s="591"/>
      <c r="BE21"/>
    </row>
    <row r="22" spans="2:57" ht="22.5" customHeight="1">
      <c r="B22" s="592">
        <v>5</v>
      </c>
      <c r="C22" s="532"/>
      <c r="D22" s="406" t="s">
        <v>957</v>
      </c>
      <c r="E22" s="407"/>
      <c r="F22" s="407"/>
      <c r="G22" s="407"/>
      <c r="H22" s="407"/>
      <c r="I22" s="407"/>
      <c r="J22" s="407"/>
      <c r="K22" s="407"/>
      <c r="L22" s="407"/>
      <c r="M22" s="407"/>
      <c r="N22" s="407"/>
      <c r="O22" s="407"/>
      <c r="P22" s="408"/>
      <c r="Q22" s="409" t="s">
        <v>944</v>
      </c>
      <c r="R22" s="410"/>
      <c r="S22" s="410"/>
      <c r="T22" s="410"/>
      <c r="U22" s="410"/>
      <c r="V22" s="410"/>
      <c r="W22" s="410"/>
      <c r="X22" s="411"/>
      <c r="Y22" s="406" t="s">
        <v>578</v>
      </c>
      <c r="Z22" s="407"/>
      <c r="AA22" s="407"/>
      <c r="AB22" s="408"/>
      <c r="AC22" s="406"/>
      <c r="AD22" s="407"/>
      <c r="AE22" s="407"/>
      <c r="AF22" s="408"/>
      <c r="AG22" s="406"/>
      <c r="AH22" s="407"/>
      <c r="AI22" s="407"/>
      <c r="AJ22" s="408"/>
      <c r="AK22" s="406"/>
      <c r="AL22" s="407"/>
      <c r="AM22" s="407"/>
      <c r="AN22" s="408"/>
      <c r="AO22" s="542"/>
      <c r="AP22" s="554"/>
      <c r="AQ22" s="586"/>
      <c r="AR22" s="588"/>
      <c r="AS22" s="590"/>
      <c r="BE22"/>
    </row>
    <row r="23" spans="2:57" ht="45.75" customHeight="1">
      <c r="B23" s="592"/>
      <c r="C23" s="532"/>
      <c r="D23" s="412"/>
      <c r="E23" s="413"/>
      <c r="F23" s="413"/>
      <c r="G23" s="413"/>
      <c r="H23" s="413"/>
      <c r="I23" s="413"/>
      <c r="J23" s="413"/>
      <c r="K23" s="413"/>
      <c r="L23" s="413"/>
      <c r="M23" s="413"/>
      <c r="N23" s="413"/>
      <c r="O23" s="413"/>
      <c r="P23" s="414"/>
      <c r="Q23" s="412"/>
      <c r="R23" s="413"/>
      <c r="S23" s="413"/>
      <c r="T23" s="413"/>
      <c r="U23" s="413"/>
      <c r="V23" s="413"/>
      <c r="W23" s="413"/>
      <c r="X23" s="414"/>
      <c r="Y23" s="412" t="s">
        <v>927</v>
      </c>
      <c r="Z23" s="413"/>
      <c r="AA23" s="413"/>
      <c r="AB23" s="414"/>
      <c r="AC23" s="412"/>
      <c r="AD23" s="413"/>
      <c r="AE23" s="413"/>
      <c r="AF23" s="414"/>
      <c r="AG23" s="412"/>
      <c r="AH23" s="413"/>
      <c r="AI23" s="413"/>
      <c r="AJ23" s="414"/>
      <c r="AK23" s="412"/>
      <c r="AL23" s="413"/>
      <c r="AM23" s="413"/>
      <c r="AN23" s="414"/>
      <c r="AO23" s="545"/>
      <c r="AP23" s="556"/>
      <c r="AQ23" s="587"/>
      <c r="AR23" s="589"/>
      <c r="AS23" s="591"/>
      <c r="BE23"/>
    </row>
    <row r="24" spans="2:57" ht="22.5" customHeight="1">
      <c r="B24" s="592">
        <v>6</v>
      </c>
      <c r="C24" s="532"/>
      <c r="D24" s="406" t="s">
        <v>958</v>
      </c>
      <c r="E24" s="407"/>
      <c r="F24" s="407"/>
      <c r="G24" s="407"/>
      <c r="H24" s="407"/>
      <c r="I24" s="407"/>
      <c r="J24" s="407"/>
      <c r="K24" s="407"/>
      <c r="L24" s="407"/>
      <c r="M24" s="407"/>
      <c r="N24" s="407"/>
      <c r="O24" s="407"/>
      <c r="P24" s="408"/>
      <c r="Q24" s="409" t="s">
        <v>945</v>
      </c>
      <c r="R24" s="410"/>
      <c r="S24" s="410"/>
      <c r="T24" s="410"/>
      <c r="U24" s="410"/>
      <c r="V24" s="410"/>
      <c r="W24" s="410"/>
      <c r="X24" s="411"/>
      <c r="Y24" s="406" t="s">
        <v>586</v>
      </c>
      <c r="Z24" s="407"/>
      <c r="AA24" s="407"/>
      <c r="AB24" s="408"/>
      <c r="AC24" s="406"/>
      <c r="AD24" s="407"/>
      <c r="AE24" s="407"/>
      <c r="AF24" s="408"/>
      <c r="AG24" s="406"/>
      <c r="AH24" s="407"/>
      <c r="AI24" s="407"/>
      <c r="AJ24" s="408"/>
      <c r="AK24" s="406"/>
      <c r="AL24" s="407"/>
      <c r="AM24" s="407"/>
      <c r="AN24" s="408"/>
      <c r="AO24" s="542"/>
      <c r="AP24" s="554"/>
      <c r="AQ24" s="586"/>
      <c r="AR24" s="588"/>
      <c r="AS24" s="590"/>
      <c r="BE24"/>
    </row>
    <row r="25" spans="2:57" ht="31.5" customHeight="1">
      <c r="B25" s="592"/>
      <c r="C25" s="532"/>
      <c r="D25" s="412"/>
      <c r="E25" s="413"/>
      <c r="F25" s="413"/>
      <c r="G25" s="413"/>
      <c r="H25" s="413"/>
      <c r="I25" s="413"/>
      <c r="J25" s="413"/>
      <c r="K25" s="413"/>
      <c r="L25" s="413"/>
      <c r="M25" s="413"/>
      <c r="N25" s="413"/>
      <c r="O25" s="413"/>
      <c r="P25" s="414"/>
      <c r="Q25" s="412"/>
      <c r="R25" s="413"/>
      <c r="S25" s="413"/>
      <c r="T25" s="413"/>
      <c r="U25" s="413"/>
      <c r="V25" s="413"/>
      <c r="W25" s="413"/>
      <c r="X25" s="414"/>
      <c r="Y25" s="412" t="s">
        <v>928</v>
      </c>
      <c r="Z25" s="413"/>
      <c r="AA25" s="413"/>
      <c r="AB25" s="414"/>
      <c r="AC25" s="412"/>
      <c r="AD25" s="413"/>
      <c r="AE25" s="413"/>
      <c r="AF25" s="414"/>
      <c r="AG25" s="412"/>
      <c r="AH25" s="413"/>
      <c r="AI25" s="413"/>
      <c r="AJ25" s="414"/>
      <c r="AK25" s="412"/>
      <c r="AL25" s="413"/>
      <c r="AM25" s="413"/>
      <c r="AN25" s="414"/>
      <c r="AO25" s="545"/>
      <c r="AP25" s="556"/>
      <c r="AQ25" s="587"/>
      <c r="AR25" s="589"/>
      <c r="AS25" s="591"/>
      <c r="BE25"/>
    </row>
    <row r="26" spans="2:57" ht="22.5" customHeight="1">
      <c r="B26" s="592">
        <v>7</v>
      </c>
      <c r="C26" s="532"/>
      <c r="D26" s="406" t="s">
        <v>959</v>
      </c>
      <c r="E26" s="407"/>
      <c r="F26" s="407"/>
      <c r="G26" s="407"/>
      <c r="H26" s="407"/>
      <c r="I26" s="407"/>
      <c r="J26" s="407"/>
      <c r="K26" s="407"/>
      <c r="L26" s="407"/>
      <c r="M26" s="407"/>
      <c r="N26" s="407"/>
      <c r="O26" s="407"/>
      <c r="P26" s="408"/>
      <c r="Q26" s="409" t="s">
        <v>946</v>
      </c>
      <c r="R26" s="410"/>
      <c r="S26" s="410"/>
      <c r="T26" s="410"/>
      <c r="U26" s="410"/>
      <c r="V26" s="410"/>
      <c r="W26" s="410"/>
      <c r="X26" s="411"/>
      <c r="Y26" s="406" t="s">
        <v>596</v>
      </c>
      <c r="Z26" s="407"/>
      <c r="AA26" s="407"/>
      <c r="AB26" s="408"/>
      <c r="AC26" s="406"/>
      <c r="AD26" s="407"/>
      <c r="AE26" s="407"/>
      <c r="AF26" s="408"/>
      <c r="AG26" s="406"/>
      <c r="AH26" s="407"/>
      <c r="AI26" s="407"/>
      <c r="AJ26" s="408"/>
      <c r="AK26" s="406"/>
      <c r="AL26" s="407"/>
      <c r="AM26" s="407"/>
      <c r="AN26" s="408"/>
      <c r="AO26" s="542"/>
      <c r="AP26" s="554"/>
      <c r="AQ26" s="586"/>
      <c r="AR26" s="588"/>
      <c r="AS26" s="590"/>
      <c r="BE26"/>
    </row>
    <row r="27" spans="2:57" ht="31.5" customHeight="1">
      <c r="B27" s="592"/>
      <c r="C27" s="532"/>
      <c r="D27" s="412"/>
      <c r="E27" s="413"/>
      <c r="F27" s="413"/>
      <c r="G27" s="413"/>
      <c r="H27" s="413"/>
      <c r="I27" s="413"/>
      <c r="J27" s="413"/>
      <c r="K27" s="413"/>
      <c r="L27" s="413"/>
      <c r="M27" s="413"/>
      <c r="N27" s="413"/>
      <c r="O27" s="413"/>
      <c r="P27" s="414"/>
      <c r="Q27" s="412"/>
      <c r="R27" s="413"/>
      <c r="S27" s="413"/>
      <c r="T27" s="413"/>
      <c r="U27" s="413"/>
      <c r="V27" s="413"/>
      <c r="W27" s="413"/>
      <c r="X27" s="414"/>
      <c r="Y27" s="412" t="s">
        <v>929</v>
      </c>
      <c r="Z27" s="413"/>
      <c r="AA27" s="413"/>
      <c r="AB27" s="414"/>
      <c r="AC27" s="412"/>
      <c r="AD27" s="413"/>
      <c r="AE27" s="413"/>
      <c r="AF27" s="414"/>
      <c r="AG27" s="412"/>
      <c r="AH27" s="413"/>
      <c r="AI27" s="413"/>
      <c r="AJ27" s="414"/>
      <c r="AK27" s="412"/>
      <c r="AL27" s="413"/>
      <c r="AM27" s="413"/>
      <c r="AN27" s="414"/>
      <c r="AO27" s="545"/>
      <c r="AP27" s="556"/>
      <c r="AQ27" s="587"/>
      <c r="AR27" s="589"/>
      <c r="AS27" s="591"/>
      <c r="BE27"/>
    </row>
    <row r="28" spans="2:57" ht="22.5" customHeight="1">
      <c r="B28" s="592">
        <v>8</v>
      </c>
      <c r="C28" s="532"/>
      <c r="D28" s="406" t="s">
        <v>960</v>
      </c>
      <c r="E28" s="407"/>
      <c r="F28" s="407"/>
      <c r="G28" s="407"/>
      <c r="H28" s="407"/>
      <c r="I28" s="407"/>
      <c r="J28" s="407"/>
      <c r="K28" s="407"/>
      <c r="L28" s="407"/>
      <c r="M28" s="407"/>
      <c r="N28" s="407"/>
      <c r="O28" s="407"/>
      <c r="P28" s="408"/>
      <c r="Q28" s="409" t="s">
        <v>947</v>
      </c>
      <c r="R28" s="410"/>
      <c r="S28" s="410"/>
      <c r="T28" s="410"/>
      <c r="U28" s="410"/>
      <c r="V28" s="410"/>
      <c r="W28" s="410"/>
      <c r="X28" s="411"/>
      <c r="Y28" s="406" t="s">
        <v>346</v>
      </c>
      <c r="Z28" s="407"/>
      <c r="AA28" s="407"/>
      <c r="AB28" s="408"/>
      <c r="AC28" s="406"/>
      <c r="AD28" s="407"/>
      <c r="AE28" s="407"/>
      <c r="AF28" s="408"/>
      <c r="AG28" s="406"/>
      <c r="AH28" s="407"/>
      <c r="AI28" s="407"/>
      <c r="AJ28" s="408"/>
      <c r="AK28" s="406"/>
      <c r="AL28" s="407"/>
      <c r="AM28" s="407"/>
      <c r="AN28" s="408"/>
      <c r="AO28" s="542"/>
      <c r="AP28" s="554"/>
      <c r="AQ28" s="586"/>
      <c r="AR28" s="588"/>
      <c r="AS28" s="590"/>
      <c r="BE28"/>
    </row>
    <row r="29" spans="2:57" ht="31.5" customHeight="1">
      <c r="B29" s="592"/>
      <c r="C29" s="532"/>
      <c r="D29" s="412"/>
      <c r="E29" s="413"/>
      <c r="F29" s="413"/>
      <c r="G29" s="413"/>
      <c r="H29" s="413"/>
      <c r="I29" s="413"/>
      <c r="J29" s="413"/>
      <c r="K29" s="413"/>
      <c r="L29" s="413"/>
      <c r="M29" s="413"/>
      <c r="N29" s="413"/>
      <c r="O29" s="413"/>
      <c r="P29" s="414"/>
      <c r="Q29" s="412"/>
      <c r="R29" s="413"/>
      <c r="S29" s="413"/>
      <c r="T29" s="413"/>
      <c r="U29" s="413"/>
      <c r="V29" s="413"/>
      <c r="W29" s="413"/>
      <c r="X29" s="414"/>
      <c r="Y29" s="412" t="s">
        <v>930</v>
      </c>
      <c r="Z29" s="413"/>
      <c r="AA29" s="413"/>
      <c r="AB29" s="414"/>
      <c r="AC29" s="412"/>
      <c r="AD29" s="413"/>
      <c r="AE29" s="413"/>
      <c r="AF29" s="414"/>
      <c r="AG29" s="412"/>
      <c r="AH29" s="413"/>
      <c r="AI29" s="413"/>
      <c r="AJ29" s="414"/>
      <c r="AK29" s="412"/>
      <c r="AL29" s="413"/>
      <c r="AM29" s="413"/>
      <c r="AN29" s="414"/>
      <c r="AO29" s="545"/>
      <c r="AP29" s="556"/>
      <c r="AQ29" s="587"/>
      <c r="AR29" s="589"/>
      <c r="AS29" s="591"/>
      <c r="BE29"/>
    </row>
    <row r="30" spans="2:57" ht="22.5" customHeight="1">
      <c r="B30" s="592">
        <v>17</v>
      </c>
      <c r="C30" s="532"/>
      <c r="D30" s="406" t="s">
        <v>1166</v>
      </c>
      <c r="E30" s="407"/>
      <c r="F30" s="407"/>
      <c r="G30" s="407"/>
      <c r="H30" s="407"/>
      <c r="I30" s="407"/>
      <c r="J30" s="407"/>
      <c r="K30" s="407"/>
      <c r="L30" s="407"/>
      <c r="M30" s="407"/>
      <c r="N30" s="407"/>
      <c r="O30" s="407"/>
      <c r="P30" s="408"/>
      <c r="Q30" s="409" t="s">
        <v>91</v>
      </c>
      <c r="R30" s="410"/>
      <c r="S30" s="410"/>
      <c r="T30" s="410"/>
      <c r="U30" s="410"/>
      <c r="V30" s="410"/>
      <c r="W30" s="410"/>
      <c r="X30" s="411"/>
      <c r="Y30" s="406" t="s">
        <v>81</v>
      </c>
      <c r="Z30" s="407"/>
      <c r="AA30" s="407"/>
      <c r="AB30" s="408"/>
      <c r="AC30" s="406"/>
      <c r="AD30" s="407"/>
      <c r="AE30" s="407"/>
      <c r="AF30" s="408"/>
      <c r="AG30" s="406"/>
      <c r="AH30" s="407"/>
      <c r="AI30" s="407"/>
      <c r="AJ30" s="408"/>
      <c r="AK30" s="406"/>
      <c r="AL30" s="407"/>
      <c r="AM30" s="407"/>
      <c r="AN30" s="408"/>
      <c r="AO30" s="542"/>
      <c r="AP30" s="554"/>
      <c r="AQ30" s="586"/>
      <c r="AR30" s="588"/>
      <c r="AS30" s="590"/>
      <c r="BE30"/>
    </row>
    <row r="31" spans="2:57" ht="31.5" customHeight="1">
      <c r="B31" s="592"/>
      <c r="C31" s="532"/>
      <c r="D31" s="412"/>
      <c r="E31" s="413"/>
      <c r="F31" s="413"/>
      <c r="G31" s="413"/>
      <c r="H31" s="413"/>
      <c r="I31" s="413"/>
      <c r="J31" s="413"/>
      <c r="K31" s="413"/>
      <c r="L31" s="413"/>
      <c r="M31" s="413"/>
      <c r="N31" s="413"/>
      <c r="O31" s="413"/>
      <c r="P31" s="414"/>
      <c r="Q31" s="412"/>
      <c r="R31" s="413"/>
      <c r="S31" s="413"/>
      <c r="T31" s="413"/>
      <c r="U31" s="413"/>
      <c r="V31" s="413"/>
      <c r="W31" s="413"/>
      <c r="X31" s="414"/>
      <c r="Y31" s="412" t="s">
        <v>1165</v>
      </c>
      <c r="Z31" s="413"/>
      <c r="AA31" s="413"/>
      <c r="AB31" s="414"/>
      <c r="AC31" s="412"/>
      <c r="AD31" s="413"/>
      <c r="AE31" s="413"/>
      <c r="AF31" s="414"/>
      <c r="AG31" s="412"/>
      <c r="AH31" s="413"/>
      <c r="AI31" s="413"/>
      <c r="AJ31" s="414"/>
      <c r="AK31" s="412"/>
      <c r="AL31" s="413"/>
      <c r="AM31" s="413"/>
      <c r="AN31" s="414"/>
      <c r="AO31" s="545"/>
      <c r="AP31" s="556"/>
      <c r="AQ31" s="587"/>
      <c r="AR31" s="589"/>
      <c r="AS31" s="591"/>
      <c r="BE31"/>
    </row>
    <row r="32" spans="2:57" ht="22.5" customHeight="1">
      <c r="B32" s="592">
        <v>9</v>
      </c>
      <c r="C32" s="532"/>
      <c r="D32" s="406" t="s">
        <v>961</v>
      </c>
      <c r="E32" s="407"/>
      <c r="F32" s="407"/>
      <c r="G32" s="407"/>
      <c r="H32" s="407"/>
      <c r="I32" s="407"/>
      <c r="J32" s="407"/>
      <c r="K32" s="407"/>
      <c r="L32" s="407"/>
      <c r="M32" s="407"/>
      <c r="N32" s="407"/>
      <c r="O32" s="407"/>
      <c r="P32" s="408"/>
      <c r="Q32" s="409" t="s">
        <v>948</v>
      </c>
      <c r="R32" s="410"/>
      <c r="S32" s="410"/>
      <c r="T32" s="410"/>
      <c r="U32" s="410"/>
      <c r="V32" s="410"/>
      <c r="W32" s="410"/>
      <c r="X32" s="411"/>
      <c r="Y32" s="406" t="s">
        <v>143</v>
      </c>
      <c r="Z32" s="407"/>
      <c r="AA32" s="407"/>
      <c r="AB32" s="408"/>
      <c r="AC32" s="406"/>
      <c r="AD32" s="407"/>
      <c r="AE32" s="407"/>
      <c r="AF32" s="408"/>
      <c r="AG32" s="406"/>
      <c r="AH32" s="407"/>
      <c r="AI32" s="407"/>
      <c r="AJ32" s="408"/>
      <c r="AK32" s="406"/>
      <c r="AL32" s="407"/>
      <c r="AM32" s="407"/>
      <c r="AN32" s="408"/>
      <c r="AO32" s="542"/>
      <c r="AP32" s="554"/>
      <c r="AQ32" s="586"/>
      <c r="AR32" s="588"/>
      <c r="AS32" s="590"/>
      <c r="BE32"/>
    </row>
    <row r="33" spans="2:57" ht="31.5" customHeight="1">
      <c r="B33" s="592"/>
      <c r="C33" s="532"/>
      <c r="D33" s="412"/>
      <c r="E33" s="413"/>
      <c r="F33" s="413"/>
      <c r="G33" s="413"/>
      <c r="H33" s="413"/>
      <c r="I33" s="413"/>
      <c r="J33" s="413"/>
      <c r="K33" s="413"/>
      <c r="L33" s="413"/>
      <c r="M33" s="413"/>
      <c r="N33" s="413"/>
      <c r="O33" s="413"/>
      <c r="P33" s="414"/>
      <c r="Q33" s="412"/>
      <c r="R33" s="413"/>
      <c r="S33" s="413"/>
      <c r="T33" s="413"/>
      <c r="U33" s="413"/>
      <c r="V33" s="413"/>
      <c r="W33" s="413"/>
      <c r="X33" s="414"/>
      <c r="Y33" s="412" t="s">
        <v>931</v>
      </c>
      <c r="Z33" s="413"/>
      <c r="AA33" s="413"/>
      <c r="AB33" s="414"/>
      <c r="AC33" s="412"/>
      <c r="AD33" s="413"/>
      <c r="AE33" s="413"/>
      <c r="AF33" s="414"/>
      <c r="AG33" s="412"/>
      <c r="AH33" s="413"/>
      <c r="AI33" s="413"/>
      <c r="AJ33" s="414"/>
      <c r="AK33" s="412"/>
      <c r="AL33" s="413"/>
      <c r="AM33" s="413"/>
      <c r="AN33" s="414"/>
      <c r="AO33" s="545"/>
      <c r="AP33" s="556"/>
      <c r="AQ33" s="587"/>
      <c r="AR33" s="589"/>
      <c r="AS33" s="591"/>
      <c r="BE33"/>
    </row>
    <row r="34" spans="2:57" ht="22.5" customHeight="1">
      <c r="B34" s="592">
        <v>10</v>
      </c>
      <c r="C34" s="532"/>
      <c r="D34" s="406" t="s">
        <v>962</v>
      </c>
      <c r="E34" s="407"/>
      <c r="F34" s="407"/>
      <c r="G34" s="407"/>
      <c r="H34" s="407"/>
      <c r="I34" s="407"/>
      <c r="J34" s="407"/>
      <c r="K34" s="407"/>
      <c r="L34" s="407"/>
      <c r="M34" s="407"/>
      <c r="N34" s="407"/>
      <c r="O34" s="407"/>
      <c r="P34" s="408"/>
      <c r="Q34" s="409" t="s">
        <v>949</v>
      </c>
      <c r="R34" s="410"/>
      <c r="S34" s="410"/>
      <c r="T34" s="410"/>
      <c r="U34" s="410"/>
      <c r="V34" s="410"/>
      <c r="W34" s="410"/>
      <c r="X34" s="411"/>
      <c r="Y34" s="406" t="s">
        <v>154</v>
      </c>
      <c r="Z34" s="407"/>
      <c r="AA34" s="407"/>
      <c r="AB34" s="408"/>
      <c r="AC34" s="406"/>
      <c r="AD34" s="407"/>
      <c r="AE34" s="407"/>
      <c r="AF34" s="408"/>
      <c r="AG34" s="406"/>
      <c r="AH34" s="407"/>
      <c r="AI34" s="407"/>
      <c r="AJ34" s="408"/>
      <c r="AK34" s="406"/>
      <c r="AL34" s="407"/>
      <c r="AM34" s="407"/>
      <c r="AN34" s="408"/>
      <c r="AO34" s="542"/>
      <c r="AP34" s="554"/>
      <c r="AQ34" s="586"/>
      <c r="AR34" s="588"/>
      <c r="AS34" s="590"/>
      <c r="BE34"/>
    </row>
    <row r="35" spans="2:57" ht="31.5"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t="s">
        <v>932</v>
      </c>
      <c r="Z35" s="413"/>
      <c r="AA35" s="413"/>
      <c r="AB35" s="414"/>
      <c r="AC35" s="412"/>
      <c r="AD35" s="413"/>
      <c r="AE35" s="413"/>
      <c r="AF35" s="414"/>
      <c r="AG35" s="412"/>
      <c r="AH35" s="413"/>
      <c r="AI35" s="413"/>
      <c r="AJ35" s="414"/>
      <c r="AK35" s="412"/>
      <c r="AL35" s="413"/>
      <c r="AM35" s="413"/>
      <c r="AN35" s="414"/>
      <c r="AO35" s="545"/>
      <c r="AP35" s="556"/>
      <c r="AQ35" s="587"/>
      <c r="AR35" s="589"/>
      <c r="AS35" s="591"/>
      <c r="BE35"/>
    </row>
    <row r="36" spans="2:57" ht="22.5" customHeight="1">
      <c r="B36" s="592">
        <v>11</v>
      </c>
      <c r="C36" s="532"/>
      <c r="D36" s="406" t="s">
        <v>963</v>
      </c>
      <c r="E36" s="407"/>
      <c r="F36" s="407"/>
      <c r="G36" s="407"/>
      <c r="H36" s="407"/>
      <c r="I36" s="407"/>
      <c r="J36" s="407"/>
      <c r="K36" s="407"/>
      <c r="L36" s="407"/>
      <c r="M36" s="407"/>
      <c r="N36" s="407"/>
      <c r="O36" s="407"/>
      <c r="P36" s="408"/>
      <c r="Q36" s="409" t="s">
        <v>950</v>
      </c>
      <c r="R36" s="410"/>
      <c r="S36" s="410"/>
      <c r="T36" s="410"/>
      <c r="U36" s="410"/>
      <c r="V36" s="410"/>
      <c r="W36" s="410"/>
      <c r="X36" s="411"/>
      <c r="Y36" s="406" t="s">
        <v>595</v>
      </c>
      <c r="Z36" s="407"/>
      <c r="AA36" s="407"/>
      <c r="AB36" s="408"/>
      <c r="AC36" s="406"/>
      <c r="AD36" s="407"/>
      <c r="AE36" s="407"/>
      <c r="AF36" s="408"/>
      <c r="AG36" s="406"/>
      <c r="AH36" s="407"/>
      <c r="AI36" s="407"/>
      <c r="AJ36" s="408"/>
      <c r="AK36" s="406"/>
      <c r="AL36" s="407"/>
      <c r="AM36" s="407"/>
      <c r="AN36" s="408"/>
      <c r="AO36" s="542"/>
      <c r="AP36" s="554"/>
      <c r="AQ36" s="586"/>
      <c r="AR36" s="588"/>
      <c r="AS36" s="590"/>
      <c r="BE36"/>
    </row>
    <row r="37" spans="2:57" ht="31.5"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t="s">
        <v>933</v>
      </c>
      <c r="Z37" s="413"/>
      <c r="AA37" s="413"/>
      <c r="AB37" s="414"/>
      <c r="AC37" s="412"/>
      <c r="AD37" s="413"/>
      <c r="AE37" s="413"/>
      <c r="AF37" s="414"/>
      <c r="AG37" s="412"/>
      <c r="AH37" s="413"/>
      <c r="AI37" s="413"/>
      <c r="AJ37" s="414"/>
      <c r="AK37" s="412"/>
      <c r="AL37" s="413"/>
      <c r="AM37" s="413"/>
      <c r="AN37" s="414"/>
      <c r="AO37" s="545"/>
      <c r="AP37" s="556"/>
      <c r="AQ37" s="587"/>
      <c r="AR37" s="589"/>
      <c r="AS37" s="591"/>
      <c r="BE37"/>
    </row>
    <row r="38" spans="2:57" ht="22.5" customHeight="1">
      <c r="B38" s="592">
        <v>12</v>
      </c>
      <c r="C38" s="532"/>
      <c r="D38" s="406" t="s">
        <v>964</v>
      </c>
      <c r="E38" s="407"/>
      <c r="F38" s="407"/>
      <c r="G38" s="407"/>
      <c r="H38" s="407"/>
      <c r="I38" s="407"/>
      <c r="J38" s="407"/>
      <c r="K38" s="407"/>
      <c r="L38" s="407"/>
      <c r="M38" s="407"/>
      <c r="N38" s="407"/>
      <c r="O38" s="407"/>
      <c r="P38" s="408"/>
      <c r="Q38" s="409" t="s">
        <v>951</v>
      </c>
      <c r="R38" s="410"/>
      <c r="S38" s="410"/>
      <c r="T38" s="410"/>
      <c r="U38" s="410"/>
      <c r="V38" s="410"/>
      <c r="W38" s="410"/>
      <c r="X38" s="411"/>
      <c r="Y38" s="406" t="s">
        <v>934</v>
      </c>
      <c r="Z38" s="407"/>
      <c r="AA38" s="407"/>
      <c r="AB38" s="408"/>
      <c r="AC38" s="406"/>
      <c r="AD38" s="407"/>
      <c r="AE38" s="407"/>
      <c r="AF38" s="408"/>
      <c r="AG38" s="406"/>
      <c r="AH38" s="407"/>
      <c r="AI38" s="407"/>
      <c r="AJ38" s="408"/>
      <c r="AK38" s="406"/>
      <c r="AL38" s="407"/>
      <c r="AM38" s="407"/>
      <c r="AN38" s="408"/>
      <c r="AO38" s="542"/>
      <c r="AP38" s="554"/>
      <c r="AQ38" s="586"/>
      <c r="AR38" s="588"/>
      <c r="AS38" s="590"/>
      <c r="BE38"/>
    </row>
    <row r="39" spans="2:57" ht="31.5"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t="s">
        <v>935</v>
      </c>
      <c r="Z39" s="413"/>
      <c r="AA39" s="413"/>
      <c r="AB39" s="414"/>
      <c r="AC39" s="412"/>
      <c r="AD39" s="413"/>
      <c r="AE39" s="413"/>
      <c r="AF39" s="414"/>
      <c r="AG39" s="412"/>
      <c r="AH39" s="413"/>
      <c r="AI39" s="413"/>
      <c r="AJ39" s="414"/>
      <c r="AK39" s="412"/>
      <c r="AL39" s="413"/>
      <c r="AM39" s="413"/>
      <c r="AN39" s="414"/>
      <c r="AO39" s="545"/>
      <c r="AP39" s="556"/>
      <c r="AQ39" s="587"/>
      <c r="AR39" s="589"/>
      <c r="AS39" s="591"/>
      <c r="BE39"/>
    </row>
    <row r="40" spans="2:57" ht="22.5" customHeight="1">
      <c r="B40" s="592">
        <v>13</v>
      </c>
      <c r="C40" s="532"/>
      <c r="D40" s="406" t="s">
        <v>965</v>
      </c>
      <c r="E40" s="407"/>
      <c r="F40" s="407"/>
      <c r="G40" s="407"/>
      <c r="H40" s="407"/>
      <c r="I40" s="407"/>
      <c r="J40" s="407"/>
      <c r="K40" s="407"/>
      <c r="L40" s="407"/>
      <c r="M40" s="407"/>
      <c r="N40" s="407"/>
      <c r="O40" s="407"/>
      <c r="P40" s="408"/>
      <c r="Q40" s="409" t="s">
        <v>283</v>
      </c>
      <c r="R40" s="410"/>
      <c r="S40" s="410"/>
      <c r="T40" s="410"/>
      <c r="U40" s="410"/>
      <c r="V40" s="410"/>
      <c r="W40" s="410"/>
      <c r="X40" s="411"/>
      <c r="Y40" s="406" t="s">
        <v>936</v>
      </c>
      <c r="Z40" s="407"/>
      <c r="AA40" s="407"/>
      <c r="AB40" s="408"/>
      <c r="AC40" s="406"/>
      <c r="AD40" s="407"/>
      <c r="AE40" s="407"/>
      <c r="AF40" s="408"/>
      <c r="AG40" s="406"/>
      <c r="AH40" s="407"/>
      <c r="AI40" s="407"/>
      <c r="AJ40" s="408"/>
      <c r="AK40" s="406"/>
      <c r="AL40" s="407"/>
      <c r="AM40" s="407"/>
      <c r="AN40" s="408"/>
      <c r="AO40" s="542"/>
      <c r="AP40" s="554"/>
      <c r="AQ40" s="586"/>
      <c r="AR40" s="588"/>
      <c r="AS40" s="590"/>
      <c r="BE40"/>
    </row>
    <row r="41" spans="2:57" ht="31.5"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t="s">
        <v>937</v>
      </c>
      <c r="Z41" s="413"/>
      <c r="AA41" s="413"/>
      <c r="AB41" s="414"/>
      <c r="AC41" s="412"/>
      <c r="AD41" s="413"/>
      <c r="AE41" s="413"/>
      <c r="AF41" s="414"/>
      <c r="AG41" s="412"/>
      <c r="AH41" s="413"/>
      <c r="AI41" s="413"/>
      <c r="AJ41" s="414"/>
      <c r="AK41" s="412"/>
      <c r="AL41" s="413"/>
      <c r="AM41" s="413"/>
      <c r="AN41" s="414"/>
      <c r="AO41" s="545"/>
      <c r="AP41" s="556"/>
      <c r="AQ41" s="587"/>
      <c r="AR41" s="589"/>
      <c r="AS41" s="591"/>
      <c r="BE41"/>
    </row>
    <row r="42" spans="2:57" ht="22.5" customHeight="1">
      <c r="B42" s="592">
        <v>14</v>
      </c>
      <c r="C42" s="532"/>
      <c r="D42" s="406" t="s">
        <v>966</v>
      </c>
      <c r="E42" s="407"/>
      <c r="F42" s="407"/>
      <c r="G42" s="407"/>
      <c r="H42" s="407"/>
      <c r="I42" s="407"/>
      <c r="J42" s="407"/>
      <c r="K42" s="407"/>
      <c r="L42" s="407"/>
      <c r="M42" s="407"/>
      <c r="N42" s="407"/>
      <c r="O42" s="407"/>
      <c r="P42" s="408"/>
      <c r="Q42" s="409" t="s">
        <v>952</v>
      </c>
      <c r="R42" s="410"/>
      <c r="S42" s="410"/>
      <c r="T42" s="410"/>
      <c r="U42" s="410"/>
      <c r="V42" s="410"/>
      <c r="W42" s="410"/>
      <c r="X42" s="411"/>
      <c r="Y42" s="406" t="s">
        <v>938</v>
      </c>
      <c r="Z42" s="407"/>
      <c r="AA42" s="407"/>
      <c r="AB42" s="408"/>
      <c r="AC42" s="406"/>
      <c r="AD42" s="407"/>
      <c r="AE42" s="407"/>
      <c r="AF42" s="408"/>
      <c r="AG42" s="406"/>
      <c r="AH42" s="407"/>
      <c r="AI42" s="407"/>
      <c r="AJ42" s="408"/>
      <c r="AK42" s="406"/>
      <c r="AL42" s="407"/>
      <c r="AM42" s="407"/>
      <c r="AN42" s="408"/>
      <c r="AO42" s="542"/>
      <c r="AP42" s="554"/>
      <c r="AQ42" s="586"/>
      <c r="AR42" s="588"/>
      <c r="AS42" s="590"/>
      <c r="BE42"/>
    </row>
    <row r="43" spans="2:57" ht="31.5"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t="s">
        <v>939</v>
      </c>
      <c r="Z43" s="413"/>
      <c r="AA43" s="413"/>
      <c r="AB43" s="414"/>
      <c r="AC43" s="412"/>
      <c r="AD43" s="413"/>
      <c r="AE43" s="413"/>
      <c r="AF43" s="414"/>
      <c r="AG43" s="412"/>
      <c r="AH43" s="413"/>
      <c r="AI43" s="413"/>
      <c r="AJ43" s="414"/>
      <c r="AK43" s="412"/>
      <c r="AL43" s="413"/>
      <c r="AM43" s="413"/>
      <c r="AN43" s="414"/>
      <c r="AO43" s="545"/>
      <c r="AP43" s="556"/>
      <c r="AQ43" s="587"/>
      <c r="AR43" s="589"/>
      <c r="AS43" s="591"/>
      <c r="BE43"/>
    </row>
    <row r="44" spans="2:57" ht="22.5" customHeight="1">
      <c r="B44" s="592">
        <v>15</v>
      </c>
      <c r="C44" s="532"/>
      <c r="D44" s="406" t="s">
        <v>967</v>
      </c>
      <c r="E44" s="407"/>
      <c r="F44" s="407"/>
      <c r="G44" s="407"/>
      <c r="H44" s="407"/>
      <c r="I44" s="407"/>
      <c r="J44" s="407"/>
      <c r="K44" s="407"/>
      <c r="L44" s="407"/>
      <c r="M44" s="407"/>
      <c r="N44" s="407"/>
      <c r="O44" s="407"/>
      <c r="P44" s="408"/>
      <c r="Q44" s="409" t="s">
        <v>953</v>
      </c>
      <c r="R44" s="410"/>
      <c r="S44" s="410"/>
      <c r="T44" s="410"/>
      <c r="U44" s="410"/>
      <c r="V44" s="410"/>
      <c r="W44" s="410"/>
      <c r="X44" s="411"/>
      <c r="Y44" s="406" t="s">
        <v>156</v>
      </c>
      <c r="Z44" s="407"/>
      <c r="AA44" s="407"/>
      <c r="AB44" s="408"/>
      <c r="AC44" s="406"/>
      <c r="AD44" s="407"/>
      <c r="AE44" s="407"/>
      <c r="AF44" s="408"/>
      <c r="AG44" s="406"/>
      <c r="AH44" s="407"/>
      <c r="AI44" s="407"/>
      <c r="AJ44" s="408"/>
      <c r="AK44" s="406"/>
      <c r="AL44" s="407"/>
      <c r="AM44" s="407"/>
      <c r="AN44" s="408"/>
      <c r="AO44" s="542"/>
      <c r="AP44" s="554"/>
      <c r="AQ44" s="586"/>
      <c r="AR44" s="588"/>
      <c r="AS44" s="590"/>
      <c r="BE44"/>
    </row>
    <row r="45" spans="2:57" ht="31.5" customHeight="1" thickBo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t="s">
        <v>940</v>
      </c>
      <c r="Z45" s="413"/>
      <c r="AA45" s="413"/>
      <c r="AB45" s="414"/>
      <c r="AC45" s="412"/>
      <c r="AD45" s="413"/>
      <c r="AE45" s="413"/>
      <c r="AF45" s="414"/>
      <c r="AG45" s="412"/>
      <c r="AH45" s="413"/>
      <c r="AI45" s="413"/>
      <c r="AJ45" s="414"/>
      <c r="AK45" s="412"/>
      <c r="AL45" s="413"/>
      <c r="AM45" s="413"/>
      <c r="AN45" s="414"/>
      <c r="AO45" s="545"/>
      <c r="AP45" s="556"/>
      <c r="AQ45" s="587"/>
      <c r="AR45" s="589"/>
      <c r="AS45" s="591"/>
      <c r="BE45"/>
    </row>
    <row r="46" spans="2:57" ht="22.5" hidden="1" customHeight="1">
      <c r="B46" s="592">
        <v>16</v>
      </c>
      <c r="C46" s="532"/>
      <c r="D46" s="406"/>
      <c r="E46" s="407"/>
      <c r="F46" s="407"/>
      <c r="G46" s="407"/>
      <c r="H46" s="407"/>
      <c r="I46" s="407"/>
      <c r="J46" s="407"/>
      <c r="K46" s="407"/>
      <c r="L46" s="407"/>
      <c r="M46" s="407"/>
      <c r="N46" s="407"/>
      <c r="O46" s="407"/>
      <c r="P46" s="408"/>
      <c r="Q46" s="409"/>
      <c r="R46" s="410"/>
      <c r="S46" s="410"/>
      <c r="T46" s="410"/>
      <c r="U46" s="410"/>
      <c r="V46" s="410"/>
      <c r="W46" s="410"/>
      <c r="X46" s="411"/>
      <c r="Y46" s="406"/>
      <c r="Z46" s="407"/>
      <c r="AA46" s="407"/>
      <c r="AB46" s="408"/>
      <c r="AC46" s="406"/>
      <c r="AD46" s="407"/>
      <c r="AE46" s="407"/>
      <c r="AF46" s="408"/>
      <c r="AG46" s="406"/>
      <c r="AH46" s="407"/>
      <c r="AI46" s="407"/>
      <c r="AJ46" s="408"/>
      <c r="AK46" s="406"/>
      <c r="AL46" s="407"/>
      <c r="AM46" s="407"/>
      <c r="AN46" s="408"/>
      <c r="AO46" s="542"/>
      <c r="AP46" s="554"/>
      <c r="AQ46" s="586"/>
      <c r="AR46" s="588"/>
      <c r="AS46" s="590"/>
      <c r="BE46"/>
    </row>
    <row r="47" spans="2:57" ht="31.5" hidden="1"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c r="Z47" s="413"/>
      <c r="AA47" s="413"/>
      <c r="AB47" s="414"/>
      <c r="AC47" s="412"/>
      <c r="AD47" s="413"/>
      <c r="AE47" s="413"/>
      <c r="AF47" s="414"/>
      <c r="AG47" s="412"/>
      <c r="AH47" s="413"/>
      <c r="AI47" s="413"/>
      <c r="AJ47" s="414"/>
      <c r="AK47" s="412"/>
      <c r="AL47" s="413"/>
      <c r="AM47" s="413"/>
      <c r="AN47" s="414"/>
      <c r="AO47" s="545"/>
      <c r="AP47" s="556"/>
      <c r="AQ47" s="587"/>
      <c r="AR47" s="589"/>
      <c r="AS47" s="591"/>
      <c r="BE47"/>
    </row>
    <row r="48" spans="2:57" ht="22.5" hidden="1" customHeight="1">
      <c r="B48" s="592">
        <v>18</v>
      </c>
      <c r="C48" s="532"/>
      <c r="D48" s="406"/>
      <c r="E48" s="407"/>
      <c r="F48" s="407"/>
      <c r="G48" s="407"/>
      <c r="H48" s="407"/>
      <c r="I48" s="407"/>
      <c r="J48" s="407"/>
      <c r="K48" s="407"/>
      <c r="L48" s="407"/>
      <c r="M48" s="407"/>
      <c r="N48" s="407"/>
      <c r="O48" s="407"/>
      <c r="P48" s="408"/>
      <c r="Q48" s="409"/>
      <c r="R48" s="410"/>
      <c r="S48" s="410"/>
      <c r="T48" s="410"/>
      <c r="U48" s="410"/>
      <c r="V48" s="410"/>
      <c r="W48" s="410"/>
      <c r="X48" s="411"/>
      <c r="Y48" s="406"/>
      <c r="Z48" s="407"/>
      <c r="AA48" s="407"/>
      <c r="AB48" s="408"/>
      <c r="AC48" s="406"/>
      <c r="AD48" s="407"/>
      <c r="AE48" s="407"/>
      <c r="AF48" s="408"/>
      <c r="AG48" s="406"/>
      <c r="AH48" s="407"/>
      <c r="AI48" s="407"/>
      <c r="AJ48" s="408"/>
      <c r="AK48" s="406"/>
      <c r="AL48" s="407"/>
      <c r="AM48" s="407"/>
      <c r="AN48" s="408"/>
      <c r="AO48" s="542"/>
      <c r="AP48" s="554"/>
      <c r="AQ48" s="586"/>
      <c r="AR48" s="588"/>
      <c r="AS48" s="590"/>
      <c r="BE48"/>
    </row>
    <row r="49" spans="2:57" ht="31.5" hidden="1"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c r="Z49" s="413"/>
      <c r="AA49" s="413"/>
      <c r="AB49" s="414"/>
      <c r="AC49" s="412"/>
      <c r="AD49" s="413"/>
      <c r="AE49" s="413"/>
      <c r="AF49" s="414"/>
      <c r="AG49" s="412"/>
      <c r="AH49" s="413"/>
      <c r="AI49" s="413"/>
      <c r="AJ49" s="414"/>
      <c r="AK49" s="412"/>
      <c r="AL49" s="413"/>
      <c r="AM49" s="413"/>
      <c r="AN49" s="414"/>
      <c r="AO49" s="545"/>
      <c r="AP49" s="556"/>
      <c r="AQ49" s="587"/>
      <c r="AR49" s="589"/>
      <c r="AS49" s="591"/>
      <c r="BE49"/>
    </row>
    <row r="50" spans="2:57" ht="22.5" hidden="1" customHeight="1">
      <c r="B50" s="592">
        <v>19</v>
      </c>
      <c r="C50" s="532"/>
      <c r="D50" s="406"/>
      <c r="E50" s="407"/>
      <c r="F50" s="407"/>
      <c r="G50" s="407"/>
      <c r="H50" s="407"/>
      <c r="I50" s="407"/>
      <c r="J50" s="407"/>
      <c r="K50" s="407"/>
      <c r="L50" s="407"/>
      <c r="M50" s="407"/>
      <c r="N50" s="407"/>
      <c r="O50" s="407"/>
      <c r="P50" s="408"/>
      <c r="Q50" s="409"/>
      <c r="R50" s="410"/>
      <c r="S50" s="410"/>
      <c r="T50" s="410"/>
      <c r="U50" s="410"/>
      <c r="V50" s="410"/>
      <c r="W50" s="410"/>
      <c r="X50" s="411"/>
      <c r="Y50" s="406"/>
      <c r="Z50" s="407"/>
      <c r="AA50" s="407"/>
      <c r="AB50" s="408"/>
      <c r="AC50" s="406"/>
      <c r="AD50" s="407"/>
      <c r="AE50" s="407"/>
      <c r="AF50" s="408"/>
      <c r="AG50" s="406"/>
      <c r="AH50" s="407"/>
      <c r="AI50" s="407"/>
      <c r="AJ50" s="408"/>
      <c r="AK50" s="406"/>
      <c r="AL50" s="407"/>
      <c r="AM50" s="407"/>
      <c r="AN50" s="408"/>
      <c r="AO50" s="542"/>
      <c r="AP50" s="554"/>
      <c r="AQ50" s="586"/>
      <c r="AR50" s="588"/>
      <c r="AS50" s="590"/>
      <c r="BE50"/>
    </row>
    <row r="51" spans="2:57" ht="31.5" hidden="1"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c r="Z51" s="413"/>
      <c r="AA51" s="413"/>
      <c r="AB51" s="414"/>
      <c r="AC51" s="412"/>
      <c r="AD51" s="413"/>
      <c r="AE51" s="413"/>
      <c r="AF51" s="414"/>
      <c r="AG51" s="412"/>
      <c r="AH51" s="413"/>
      <c r="AI51" s="413"/>
      <c r="AJ51" s="414"/>
      <c r="AK51" s="412"/>
      <c r="AL51" s="413"/>
      <c r="AM51" s="413"/>
      <c r="AN51" s="414"/>
      <c r="AO51" s="545"/>
      <c r="AP51" s="556"/>
      <c r="AQ51" s="587"/>
      <c r="AR51" s="589"/>
      <c r="AS51" s="591"/>
      <c r="BE51"/>
    </row>
    <row r="52" spans="2:57" ht="22.5" hidden="1" customHeight="1">
      <c r="B52" s="592">
        <v>20</v>
      </c>
      <c r="C52" s="532"/>
      <c r="D52" s="406"/>
      <c r="E52" s="407"/>
      <c r="F52" s="407"/>
      <c r="G52" s="407"/>
      <c r="H52" s="407"/>
      <c r="I52" s="407"/>
      <c r="J52" s="407"/>
      <c r="K52" s="407"/>
      <c r="L52" s="407"/>
      <c r="M52" s="407"/>
      <c r="N52" s="407"/>
      <c r="O52" s="407"/>
      <c r="P52" s="408"/>
      <c r="Q52" s="409"/>
      <c r="R52" s="410"/>
      <c r="S52" s="410"/>
      <c r="T52" s="410"/>
      <c r="U52" s="410"/>
      <c r="V52" s="410"/>
      <c r="W52" s="410"/>
      <c r="X52" s="411"/>
      <c r="Y52" s="406"/>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hidden="1"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hidden="1" customHeight="1">
      <c r="B54" s="592">
        <v>21</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hidden="1" customHeight="1">
      <c r="B56" s="592">
        <v>22</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31.5" hidden="1"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hidden="1" customHeight="1">
      <c r="B58" s="592">
        <v>23</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24</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25</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26</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27</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28</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29</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c r="B71" s="592"/>
      <c r="C71" s="532"/>
      <c r="D71" s="412"/>
      <c r="E71" s="413"/>
      <c r="F71" s="413"/>
      <c r="G71" s="413"/>
      <c r="H71" s="413"/>
      <c r="I71" s="413"/>
      <c r="J71" s="413"/>
      <c r="K71" s="413"/>
      <c r="L71" s="413"/>
      <c r="M71" s="413"/>
      <c r="N71" s="413"/>
      <c r="O71" s="413"/>
      <c r="P71" s="414"/>
      <c r="Q71" s="412"/>
      <c r="R71" s="413"/>
      <c r="S71" s="413"/>
      <c r="T71" s="413"/>
      <c r="U71" s="413"/>
      <c r="V71" s="413"/>
      <c r="W71" s="413"/>
      <c r="X71" s="414"/>
      <c r="Y71" s="412"/>
      <c r="Z71" s="413"/>
      <c r="AA71" s="413"/>
      <c r="AB71" s="414"/>
      <c r="AC71" s="412"/>
      <c r="AD71" s="413"/>
      <c r="AE71" s="413"/>
      <c r="AF71" s="414"/>
      <c r="AG71" s="412"/>
      <c r="AH71" s="413"/>
      <c r="AI71" s="413"/>
      <c r="AJ71" s="414"/>
      <c r="AK71" s="412"/>
      <c r="AL71" s="413"/>
      <c r="AM71" s="413"/>
      <c r="AN71" s="414"/>
      <c r="AO71" s="545"/>
      <c r="AP71" s="556"/>
      <c r="AQ71" s="587"/>
      <c r="AR71" s="589"/>
      <c r="AS71" s="591"/>
      <c r="BE71"/>
    </row>
    <row r="72" spans="2:57" ht="22.5" hidden="1" customHeight="1">
      <c r="B72" s="592">
        <v>30</v>
      </c>
      <c r="C72" s="532"/>
      <c r="D72" s="406"/>
      <c r="E72" s="407"/>
      <c r="F72" s="407"/>
      <c r="G72" s="407"/>
      <c r="H72" s="407"/>
      <c r="I72" s="407"/>
      <c r="J72" s="407"/>
      <c r="K72" s="407"/>
      <c r="L72" s="407"/>
      <c r="M72" s="407"/>
      <c r="N72" s="407"/>
      <c r="O72" s="407"/>
      <c r="P72" s="408"/>
      <c r="Q72" s="409"/>
      <c r="R72" s="410"/>
      <c r="S72" s="410"/>
      <c r="T72" s="410"/>
      <c r="U72" s="410"/>
      <c r="V72" s="410"/>
      <c r="W72" s="410"/>
      <c r="X72" s="411"/>
      <c r="Y72" s="406"/>
      <c r="Z72" s="407"/>
      <c r="AA72" s="407"/>
      <c r="AB72" s="408"/>
      <c r="AC72" s="406"/>
      <c r="AD72" s="407"/>
      <c r="AE72" s="407"/>
      <c r="AF72" s="408"/>
      <c r="AG72" s="406"/>
      <c r="AH72" s="407"/>
      <c r="AI72" s="407"/>
      <c r="AJ72" s="408"/>
      <c r="AK72" s="406"/>
      <c r="AL72" s="407"/>
      <c r="AM72" s="407"/>
      <c r="AN72" s="408"/>
      <c r="AO72" s="542"/>
      <c r="AP72" s="554"/>
      <c r="AQ72" s="586"/>
      <c r="AR72" s="588"/>
      <c r="AS72" s="590"/>
      <c r="BE72"/>
    </row>
    <row r="73" spans="2:57" ht="31.5" hidden="1" customHeight="1" thickBot="1">
      <c r="B73" s="610"/>
      <c r="C73" s="611"/>
      <c r="D73" s="581"/>
      <c r="E73" s="582"/>
      <c r="F73" s="582"/>
      <c r="G73" s="582"/>
      <c r="H73" s="582"/>
      <c r="I73" s="582"/>
      <c r="J73" s="582"/>
      <c r="K73" s="582"/>
      <c r="L73" s="582"/>
      <c r="M73" s="582"/>
      <c r="N73" s="582"/>
      <c r="O73" s="582"/>
      <c r="P73" s="583"/>
      <c r="Q73" s="412"/>
      <c r="R73" s="413"/>
      <c r="S73" s="413"/>
      <c r="T73" s="413"/>
      <c r="U73" s="413"/>
      <c r="V73" s="413"/>
      <c r="W73" s="413"/>
      <c r="X73" s="414"/>
      <c r="Y73" s="581"/>
      <c r="Z73" s="582"/>
      <c r="AA73" s="582"/>
      <c r="AB73" s="583"/>
      <c r="AC73" s="581"/>
      <c r="AD73" s="582"/>
      <c r="AE73" s="582"/>
      <c r="AF73" s="583"/>
      <c r="AG73" s="581"/>
      <c r="AH73" s="582"/>
      <c r="AI73" s="582"/>
      <c r="AJ73" s="583"/>
      <c r="AK73" s="581"/>
      <c r="AL73" s="582"/>
      <c r="AM73" s="582"/>
      <c r="AN73" s="583"/>
      <c r="AO73" s="481"/>
      <c r="AP73" s="606"/>
      <c r="AQ73" s="607"/>
      <c r="AR73" s="608"/>
      <c r="AS73" s="609"/>
      <c r="BE73"/>
    </row>
    <row r="74" spans="2:57" ht="39.950000000000003" customHeight="1" thickBot="1">
      <c r="B74" s="612" t="s">
        <v>33</v>
      </c>
      <c r="C74" s="613"/>
      <c r="D74" s="613"/>
      <c r="E74" s="614"/>
      <c r="F74" s="615" t="s">
        <v>2</v>
      </c>
      <c r="G74" s="613"/>
      <c r="H74" s="613"/>
      <c r="I74" s="613"/>
      <c r="J74" s="613"/>
      <c r="K74" s="613"/>
      <c r="L74" s="613"/>
      <c r="M74" s="613"/>
      <c r="N74" s="613"/>
      <c r="O74" s="613"/>
      <c r="P74" s="613"/>
      <c r="Q74" s="613"/>
      <c r="R74" s="613"/>
      <c r="S74" s="613"/>
      <c r="T74" s="613"/>
      <c r="U74" s="614"/>
      <c r="V74" s="615" t="s">
        <v>3</v>
      </c>
      <c r="W74" s="613"/>
      <c r="X74" s="614"/>
      <c r="Y74" s="615" t="s">
        <v>34</v>
      </c>
      <c r="Z74" s="613"/>
      <c r="AA74" s="614"/>
      <c r="AB74" s="615" t="s">
        <v>35</v>
      </c>
      <c r="AC74" s="613"/>
      <c r="AD74" s="613"/>
      <c r="AE74" s="613"/>
      <c r="AF74" s="613"/>
      <c r="AG74" s="613"/>
      <c r="AH74" s="613"/>
      <c r="AI74" s="613"/>
      <c r="AJ74" s="613"/>
      <c r="AK74" s="613"/>
      <c r="AL74" s="613"/>
      <c r="AM74" s="613"/>
      <c r="AN74" s="613"/>
      <c r="AO74" s="613"/>
      <c r="AP74" s="613"/>
      <c r="AQ74" s="613"/>
      <c r="AR74" s="613"/>
      <c r="AS74" s="616"/>
      <c r="BE74"/>
    </row>
    <row r="75" spans="2:57" ht="39.950000000000003" customHeight="1">
      <c r="B75" s="617"/>
      <c r="C75" s="618"/>
      <c r="D75" s="618"/>
      <c r="E75" s="619"/>
      <c r="F75" s="620"/>
      <c r="G75" s="618"/>
      <c r="H75" s="618"/>
      <c r="I75" s="618"/>
      <c r="J75" s="618"/>
      <c r="K75" s="618"/>
      <c r="L75" s="618"/>
      <c r="M75" s="618"/>
      <c r="N75" s="618"/>
      <c r="O75" s="618"/>
      <c r="P75" s="618"/>
      <c r="Q75" s="618"/>
      <c r="R75" s="618"/>
      <c r="S75" s="618"/>
      <c r="T75" s="618"/>
      <c r="U75" s="619"/>
      <c r="V75" s="620"/>
      <c r="W75" s="618"/>
      <c r="X75" s="619"/>
      <c r="Y75" s="620"/>
      <c r="Z75" s="618"/>
      <c r="AA75" s="619"/>
      <c r="AB75" s="620"/>
      <c r="AC75" s="618"/>
      <c r="AD75" s="618"/>
      <c r="AE75" s="618"/>
      <c r="AF75" s="618"/>
      <c r="AG75" s="618"/>
      <c r="AH75" s="618"/>
      <c r="AI75" s="618"/>
      <c r="AJ75" s="618"/>
      <c r="AK75" s="618"/>
      <c r="AL75" s="618"/>
      <c r="AM75" s="618"/>
      <c r="AN75" s="618"/>
      <c r="AO75" s="618"/>
      <c r="AP75" s="618"/>
      <c r="AQ75" s="618"/>
      <c r="AR75" s="618"/>
      <c r="AS75" s="621"/>
      <c r="BE75"/>
    </row>
    <row r="76" spans="2:57" ht="39.950000000000003" customHeight="1">
      <c r="B76" s="622"/>
      <c r="C76" s="623"/>
      <c r="D76" s="623"/>
      <c r="E76" s="624"/>
      <c r="F76" s="625"/>
      <c r="G76" s="623"/>
      <c r="H76" s="623"/>
      <c r="I76" s="623"/>
      <c r="J76" s="623"/>
      <c r="K76" s="623"/>
      <c r="L76" s="623"/>
      <c r="M76" s="623"/>
      <c r="N76" s="623"/>
      <c r="O76" s="623"/>
      <c r="P76" s="623"/>
      <c r="Q76" s="623"/>
      <c r="R76" s="623"/>
      <c r="S76" s="623"/>
      <c r="T76" s="623"/>
      <c r="U76" s="624"/>
      <c r="V76" s="625"/>
      <c r="W76" s="623"/>
      <c r="X76" s="624"/>
      <c r="Y76" s="625"/>
      <c r="Z76" s="623"/>
      <c r="AA76" s="624"/>
      <c r="AB76" s="625"/>
      <c r="AC76" s="623"/>
      <c r="AD76" s="623"/>
      <c r="AE76" s="623"/>
      <c r="AF76" s="623"/>
      <c r="AG76" s="623"/>
      <c r="AH76" s="623"/>
      <c r="AI76" s="623"/>
      <c r="AJ76" s="623"/>
      <c r="AK76" s="623"/>
      <c r="AL76" s="623"/>
      <c r="AM76" s="623"/>
      <c r="AN76" s="623"/>
      <c r="AO76" s="623"/>
      <c r="AP76" s="623"/>
      <c r="AQ76" s="623"/>
      <c r="AR76" s="623"/>
      <c r="AS76" s="626"/>
      <c r="BE76"/>
    </row>
    <row r="77" spans="2:57" ht="39.950000000000003" customHeight="1">
      <c r="B77" s="622"/>
      <c r="C77" s="623"/>
      <c r="D77" s="623"/>
      <c r="E77" s="624"/>
      <c r="F77" s="625"/>
      <c r="G77" s="623"/>
      <c r="H77" s="623"/>
      <c r="I77" s="623"/>
      <c r="J77" s="623"/>
      <c r="K77" s="623"/>
      <c r="L77" s="623"/>
      <c r="M77" s="623"/>
      <c r="N77" s="623"/>
      <c r="O77" s="623"/>
      <c r="P77" s="623"/>
      <c r="Q77" s="623"/>
      <c r="R77" s="623"/>
      <c r="S77" s="623"/>
      <c r="T77" s="623"/>
      <c r="U77" s="624"/>
      <c r="V77" s="625"/>
      <c r="W77" s="623"/>
      <c r="X77" s="624"/>
      <c r="Y77" s="625"/>
      <c r="Z77" s="623"/>
      <c r="AA77" s="624"/>
      <c r="AB77" s="625"/>
      <c r="AC77" s="623"/>
      <c r="AD77" s="623"/>
      <c r="AE77" s="623"/>
      <c r="AF77" s="623"/>
      <c r="AG77" s="623"/>
      <c r="AH77" s="623"/>
      <c r="AI77" s="623"/>
      <c r="AJ77" s="623"/>
      <c r="AK77" s="623"/>
      <c r="AL77" s="623"/>
      <c r="AM77" s="623"/>
      <c r="AN77" s="623"/>
      <c r="AO77" s="623"/>
      <c r="AP77" s="623"/>
      <c r="AQ77" s="623"/>
      <c r="AR77" s="623"/>
      <c r="AS77" s="626"/>
      <c r="BE77"/>
    </row>
    <row r="78" spans="2:57" ht="39.950000000000003" customHeight="1">
      <c r="B78" s="622"/>
      <c r="C78" s="623"/>
      <c r="D78" s="623"/>
      <c r="E78" s="624"/>
      <c r="F78" s="625"/>
      <c r="G78" s="623"/>
      <c r="H78" s="623"/>
      <c r="I78" s="623"/>
      <c r="J78" s="623"/>
      <c r="K78" s="623"/>
      <c r="L78" s="623"/>
      <c r="M78" s="623"/>
      <c r="N78" s="623"/>
      <c r="O78" s="623"/>
      <c r="P78" s="623"/>
      <c r="Q78" s="623"/>
      <c r="R78" s="623"/>
      <c r="S78" s="623"/>
      <c r="T78" s="623"/>
      <c r="U78" s="624"/>
      <c r="V78" s="625"/>
      <c r="W78" s="623"/>
      <c r="X78" s="624"/>
      <c r="Y78" s="625"/>
      <c r="Z78" s="623"/>
      <c r="AA78" s="624"/>
      <c r="AB78" s="625"/>
      <c r="AC78" s="623"/>
      <c r="AD78" s="623"/>
      <c r="AE78" s="623"/>
      <c r="AF78" s="623"/>
      <c r="AG78" s="623"/>
      <c r="AH78" s="623"/>
      <c r="AI78" s="623"/>
      <c r="AJ78" s="623"/>
      <c r="AK78" s="623"/>
      <c r="AL78" s="623"/>
      <c r="AM78" s="623"/>
      <c r="AN78" s="623"/>
      <c r="AO78" s="623"/>
      <c r="AP78" s="623"/>
      <c r="AQ78" s="623"/>
      <c r="AR78" s="623"/>
      <c r="AS78" s="626"/>
      <c r="BE78"/>
    </row>
    <row r="79" spans="2:57" ht="39.950000000000003" customHeight="1">
      <c r="B79" s="622"/>
      <c r="C79" s="623"/>
      <c r="D79" s="623"/>
      <c r="E79" s="624"/>
      <c r="F79" s="625"/>
      <c r="G79" s="623"/>
      <c r="H79" s="623"/>
      <c r="I79" s="623"/>
      <c r="J79" s="623"/>
      <c r="K79" s="623"/>
      <c r="L79" s="623"/>
      <c r="M79" s="623"/>
      <c r="N79" s="623"/>
      <c r="O79" s="623"/>
      <c r="P79" s="623"/>
      <c r="Q79" s="623"/>
      <c r="R79" s="623"/>
      <c r="S79" s="623"/>
      <c r="T79" s="623"/>
      <c r="U79" s="624"/>
      <c r="V79" s="625"/>
      <c r="W79" s="623"/>
      <c r="X79" s="624"/>
      <c r="Y79" s="625"/>
      <c r="Z79" s="623"/>
      <c r="AA79" s="624"/>
      <c r="AB79" s="625"/>
      <c r="AC79" s="623"/>
      <c r="AD79" s="623"/>
      <c r="AE79" s="623"/>
      <c r="AF79" s="623"/>
      <c r="AG79" s="623"/>
      <c r="AH79" s="623"/>
      <c r="AI79" s="623"/>
      <c r="AJ79" s="623"/>
      <c r="AK79" s="623"/>
      <c r="AL79" s="623"/>
      <c r="AM79" s="623"/>
      <c r="AN79" s="623"/>
      <c r="AO79" s="623"/>
      <c r="AP79" s="623"/>
      <c r="AQ79" s="623"/>
      <c r="AR79" s="623"/>
      <c r="AS79" s="626"/>
      <c r="BE79"/>
    </row>
    <row r="80" spans="2:57" ht="39.950000000000003" customHeight="1" thickBot="1">
      <c r="B80" s="622"/>
      <c r="C80" s="623"/>
      <c r="D80" s="623"/>
      <c r="E80" s="624"/>
      <c r="F80" s="625"/>
      <c r="G80" s="623"/>
      <c r="H80" s="623"/>
      <c r="I80" s="623"/>
      <c r="J80" s="623"/>
      <c r="K80" s="623"/>
      <c r="L80" s="623"/>
      <c r="M80" s="623"/>
      <c r="N80" s="623"/>
      <c r="O80" s="623"/>
      <c r="P80" s="623"/>
      <c r="Q80" s="623"/>
      <c r="R80" s="623"/>
      <c r="S80" s="623"/>
      <c r="T80" s="623"/>
      <c r="U80" s="624"/>
      <c r="V80" s="625"/>
      <c r="W80" s="623"/>
      <c r="X80" s="624"/>
      <c r="Y80" s="625"/>
      <c r="Z80" s="623"/>
      <c r="AA80" s="624"/>
      <c r="AB80" s="625"/>
      <c r="AC80" s="623"/>
      <c r="AD80" s="623"/>
      <c r="AE80" s="623"/>
      <c r="AF80" s="623"/>
      <c r="AG80" s="623"/>
      <c r="AH80" s="623"/>
      <c r="AI80" s="623"/>
      <c r="AJ80" s="623"/>
      <c r="AK80" s="623"/>
      <c r="AL80" s="623"/>
      <c r="AM80" s="623"/>
      <c r="AN80" s="623"/>
      <c r="AO80" s="623"/>
      <c r="AP80" s="623"/>
      <c r="AQ80" s="623"/>
      <c r="AR80" s="623"/>
      <c r="AS80" s="626"/>
      <c r="BE80"/>
    </row>
    <row r="81" spans="2:57" ht="46.5" customHeight="1">
      <c r="B81" s="612" t="s">
        <v>36</v>
      </c>
      <c r="C81" s="613"/>
      <c r="D81" s="613"/>
      <c r="E81" s="613"/>
      <c r="F81" s="613"/>
      <c r="G81" s="613"/>
      <c r="H81" s="613"/>
      <c r="I81" s="613"/>
      <c r="J81" s="613"/>
      <c r="K81" s="613"/>
      <c r="L81" s="613"/>
      <c r="M81" s="613"/>
      <c r="N81" s="613"/>
      <c r="O81" s="613"/>
      <c r="P81" s="613"/>
      <c r="Q81" s="613"/>
      <c r="R81" s="613"/>
      <c r="S81" s="613"/>
      <c r="T81" s="613"/>
      <c r="U81" s="613"/>
      <c r="V81" s="613"/>
      <c r="W81" s="613"/>
      <c r="X81" s="613"/>
      <c r="Y81" s="613"/>
      <c r="Z81" s="613"/>
      <c r="AA81" s="613"/>
      <c r="AB81" s="613"/>
      <c r="AC81" s="613"/>
      <c r="AD81" s="613"/>
      <c r="AE81" s="613"/>
      <c r="AF81" s="613"/>
      <c r="AG81" s="613"/>
      <c r="AH81" s="613"/>
      <c r="AI81" s="613"/>
      <c r="AJ81" s="613"/>
      <c r="AK81" s="613"/>
      <c r="AL81" s="613"/>
      <c r="AM81" s="613"/>
      <c r="AN81" s="613"/>
      <c r="AO81" s="613"/>
      <c r="AP81" s="613"/>
      <c r="AQ81" s="613"/>
      <c r="AR81" s="613"/>
      <c r="AS81" s="616"/>
      <c r="BE81"/>
    </row>
    <row r="82" spans="2:57" ht="192.75" customHeight="1" thickBot="1">
      <c r="B82" s="627"/>
      <c r="C82" s="628"/>
      <c r="D82" s="628"/>
      <c r="E82" s="628"/>
      <c r="F82" s="628"/>
      <c r="G82" s="628"/>
      <c r="H82" s="628"/>
      <c r="I82" s="628"/>
      <c r="J82" s="628"/>
      <c r="K82" s="628"/>
      <c r="L82" s="628"/>
      <c r="M82" s="628"/>
      <c r="N82" s="628"/>
      <c r="O82" s="628"/>
      <c r="P82" s="628"/>
      <c r="Q82" s="628"/>
      <c r="R82" s="628"/>
      <c r="S82" s="628"/>
      <c r="T82" s="628"/>
      <c r="U82" s="628"/>
      <c r="V82" s="628"/>
      <c r="W82" s="628"/>
      <c r="X82" s="628"/>
      <c r="Y82" s="628"/>
      <c r="Z82" s="628"/>
      <c r="AA82" s="628"/>
      <c r="AB82" s="628"/>
      <c r="AC82" s="628"/>
      <c r="AD82" s="628"/>
      <c r="AE82" s="628"/>
      <c r="AF82" s="628"/>
      <c r="AG82" s="628"/>
      <c r="AH82" s="628"/>
      <c r="AI82" s="628"/>
      <c r="AJ82" s="628"/>
      <c r="AK82" s="628"/>
      <c r="AL82" s="628"/>
      <c r="AM82" s="628"/>
      <c r="AN82" s="628"/>
      <c r="AO82" s="628"/>
      <c r="AP82" s="628"/>
      <c r="AQ82" s="628"/>
      <c r="AR82" s="628"/>
      <c r="AS82" s="629"/>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39.950000000000003" customHeight="1">
      <c r="B84" s="10"/>
      <c r="C84" s="406" t="s">
        <v>43</v>
      </c>
      <c r="D84" s="407"/>
      <c r="E84" s="407"/>
      <c r="F84" s="407"/>
      <c r="G84" s="407"/>
      <c r="H84" s="407"/>
      <c r="I84" s="407"/>
      <c r="J84" s="407"/>
      <c r="K84" s="407"/>
      <c r="L84" s="407"/>
      <c r="M84" s="407"/>
      <c r="N84" s="407"/>
      <c r="O84" s="407"/>
      <c r="P84" s="407"/>
      <c r="Q84" s="407"/>
      <c r="R84" s="407"/>
      <c r="S84" s="407"/>
      <c r="T84" s="407"/>
      <c r="U84" s="407"/>
      <c r="V84" s="407"/>
      <c r="W84" s="408"/>
      <c r="X84" s="406" t="s">
        <v>44</v>
      </c>
      <c r="Y84" s="407"/>
      <c r="Z84" s="407"/>
      <c r="AA84" s="407"/>
      <c r="AB84" s="407"/>
      <c r="AC84" s="407"/>
      <c r="AD84" s="407"/>
      <c r="AE84" s="407"/>
      <c r="AF84" s="407"/>
      <c r="AG84" s="407"/>
      <c r="AH84" s="407"/>
      <c r="AI84" s="407"/>
      <c r="AJ84" s="407"/>
      <c r="AK84" s="407"/>
      <c r="AL84" s="407"/>
      <c r="AM84" s="407"/>
      <c r="AN84" s="407"/>
      <c r="AO84" s="407"/>
      <c r="AP84" s="407"/>
      <c r="AQ84" s="407"/>
      <c r="AR84" s="408"/>
      <c r="AS84" s="8"/>
      <c r="BE84"/>
    </row>
    <row r="85" spans="2:57" ht="39.950000000000003" customHeight="1">
      <c r="B85" s="10"/>
      <c r="C85" s="473" t="s">
        <v>40</v>
      </c>
      <c r="D85" s="438"/>
      <c r="E85" s="438"/>
      <c r="F85" s="438"/>
      <c r="G85" s="438"/>
      <c r="H85" s="438"/>
      <c r="I85" s="449"/>
      <c r="J85" s="473" t="s">
        <v>41</v>
      </c>
      <c r="K85" s="438"/>
      <c r="L85" s="438"/>
      <c r="M85" s="438"/>
      <c r="N85" s="438"/>
      <c r="O85" s="438"/>
      <c r="P85" s="449"/>
      <c r="Q85" s="473" t="s">
        <v>42</v>
      </c>
      <c r="R85" s="438"/>
      <c r="S85" s="438"/>
      <c r="T85" s="438"/>
      <c r="U85" s="438"/>
      <c r="V85" s="438"/>
      <c r="W85" s="449"/>
      <c r="X85" s="473" t="s">
        <v>40</v>
      </c>
      <c r="Y85" s="438"/>
      <c r="Z85" s="438"/>
      <c r="AA85" s="438"/>
      <c r="AB85" s="438"/>
      <c r="AC85" s="438"/>
      <c r="AD85" s="449"/>
      <c r="AE85" s="473" t="s">
        <v>41</v>
      </c>
      <c r="AF85" s="438"/>
      <c r="AG85" s="438"/>
      <c r="AH85" s="438"/>
      <c r="AI85" s="438"/>
      <c r="AJ85" s="438"/>
      <c r="AK85" s="449"/>
      <c r="AL85" s="473" t="s">
        <v>42</v>
      </c>
      <c r="AM85" s="438"/>
      <c r="AN85" s="438"/>
      <c r="AO85" s="438"/>
      <c r="AP85" s="438"/>
      <c r="AQ85" s="438"/>
      <c r="AR85" s="449"/>
      <c r="AS85" s="11"/>
      <c r="BE85"/>
    </row>
    <row r="86" spans="2:57" ht="39.950000000000003" customHeight="1">
      <c r="B86" s="10"/>
      <c r="C86" s="517"/>
      <c r="D86" s="518"/>
      <c r="E86" s="518"/>
      <c r="F86" s="518"/>
      <c r="G86" s="518"/>
      <c r="H86" s="518"/>
      <c r="I86" s="519"/>
      <c r="J86" s="517"/>
      <c r="K86" s="518"/>
      <c r="L86" s="518"/>
      <c r="M86" s="518"/>
      <c r="N86" s="518"/>
      <c r="O86" s="518"/>
      <c r="P86" s="519"/>
      <c r="Q86" s="520"/>
      <c r="R86" s="521"/>
      <c r="S86" s="521"/>
      <c r="T86" s="521"/>
      <c r="U86" s="521"/>
      <c r="V86" s="521"/>
      <c r="W86" s="522"/>
      <c r="X86" s="517"/>
      <c r="Y86" s="518"/>
      <c r="Z86" s="518"/>
      <c r="AA86" s="518"/>
      <c r="AB86" s="518"/>
      <c r="AC86" s="518"/>
      <c r="AD86" s="519"/>
      <c r="AE86" s="517"/>
      <c r="AF86" s="518"/>
      <c r="AG86" s="518"/>
      <c r="AH86" s="518"/>
      <c r="AI86" s="518"/>
      <c r="AJ86" s="518"/>
      <c r="AK86" s="519"/>
      <c r="AL86" s="520"/>
      <c r="AM86" s="521"/>
      <c r="AN86" s="521"/>
      <c r="AO86" s="521"/>
      <c r="AP86" s="521"/>
      <c r="AQ86" s="521"/>
      <c r="AR86" s="522"/>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heet="1" objects="1" scenarios="1" selectLockedCells="1" autoFilter="0"/>
  <mergeCells count="450">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30:AN31"/>
    <mergeCell ref="AO30:AP31"/>
    <mergeCell ref="AQ30:AQ31"/>
    <mergeCell ref="AR30:AR31"/>
    <mergeCell ref="AS30:AS31"/>
    <mergeCell ref="Y31:AB31"/>
    <mergeCell ref="B30:C31"/>
    <mergeCell ref="D30:P31"/>
    <mergeCell ref="Q30:X31"/>
    <mergeCell ref="Y30:AB30"/>
    <mergeCell ref="AC30:AF31"/>
    <mergeCell ref="AG30:AJ31"/>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Y23:AB23"/>
    <mergeCell ref="B22:C23"/>
    <mergeCell ref="D22:P23"/>
    <mergeCell ref="Q22:X23"/>
    <mergeCell ref="Y22:AB22"/>
    <mergeCell ref="AC22:AF23"/>
    <mergeCell ref="AG22:AJ23"/>
    <mergeCell ref="AK20:AN21"/>
    <mergeCell ref="AO20:AP21"/>
    <mergeCell ref="AQ20:AQ21"/>
    <mergeCell ref="AR20:AR21"/>
    <mergeCell ref="AS20:AS21"/>
    <mergeCell ref="Y21:AB21"/>
    <mergeCell ref="B20:C21"/>
    <mergeCell ref="D20:P21"/>
    <mergeCell ref="Q20:X21"/>
    <mergeCell ref="Y20:AB20"/>
    <mergeCell ref="AC20:AF21"/>
    <mergeCell ref="AG20:AJ21"/>
    <mergeCell ref="AK18:AN19"/>
    <mergeCell ref="AO18:AP19"/>
    <mergeCell ref="AQ18:AQ19"/>
    <mergeCell ref="AR18:AR19"/>
    <mergeCell ref="AS18:AS19"/>
    <mergeCell ref="Y19:AB19"/>
    <mergeCell ref="B18:C19"/>
    <mergeCell ref="D18:P19"/>
    <mergeCell ref="Q18:X19"/>
    <mergeCell ref="Y18:AB18"/>
    <mergeCell ref="AC18:AF19"/>
    <mergeCell ref="AG18:AJ19"/>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s>
  <conditionalFormatting sqref="AF11">
    <cfRule type="expression" dxfId="1133" priority="5">
      <formula>$V11="y"</formula>
    </cfRule>
    <cfRule type="expression" dxfId="1132" priority="6">
      <formula>$T11="y"</formula>
    </cfRule>
  </conditionalFormatting>
  <conditionalFormatting sqref="AF7">
    <cfRule type="expression" dxfId="1131" priority="9">
      <formula>$V7="y"</formula>
    </cfRule>
    <cfRule type="expression" dxfId="1130" priority="10">
      <formula>$T7="y"</formula>
    </cfRule>
  </conditionalFormatting>
  <conditionalFormatting sqref="AF9">
    <cfRule type="expression" dxfId="1129" priority="7">
      <formula>$V9="y"</formula>
    </cfRule>
    <cfRule type="expression" dxfId="1128" priority="8">
      <formula>$T9="y"</formula>
    </cfRule>
  </conditionalFormatting>
  <conditionalFormatting sqref="Y46:AB73 Y30:AB31">
    <cfRule type="expression" dxfId="1127" priority="4">
      <formula>OR(ISNUMBER(SEARCH("Hold Point",Y30)),ISNUMBER(SEARCH("Witness Point",Y30)))</formula>
    </cfRule>
  </conditionalFormatting>
  <conditionalFormatting sqref="AK14:AN73">
    <cfRule type="expression" dxfId="1126" priority="3">
      <formula>OR(Y14="Check Item",Y14="Milestone")</formula>
    </cfRule>
  </conditionalFormatting>
  <conditionalFormatting sqref="Y14:AB15">
    <cfRule type="expression" dxfId="1125" priority="2">
      <formula>OR(ISNUMBER(SEARCH("Hold Point",Y14)),ISNUMBER(SEARCH("Witness Point",Y14)))</formula>
    </cfRule>
  </conditionalFormatting>
  <conditionalFormatting sqref="Y16:AB45">
    <cfRule type="expression" dxfId="1124" priority="1">
      <formula>OR(ISNUMBER(SEARCH("Hold Point",Y16)),ISNUMBER(SEARCH("Witness Point",Y16)))</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10AD35-8639-453B-9625-0E806DABDFD1}">
  <sheetPr codeName="Sheet96">
    <pageSetUpPr fitToPage="1"/>
  </sheetPr>
  <dimension ref="A1:BR100"/>
  <sheetViews>
    <sheetView topLeftCell="A16" zoomScale="85" zoomScaleNormal="85" workbookViewId="0">
      <selection activeCell="AJ7" sqref="AJ7:AS7"/>
    </sheetView>
  </sheetViews>
  <sheetFormatPr defaultColWidth="9.140625" defaultRowHeight="15"/>
  <cols>
    <col min="2" max="9" width="3.5703125" customWidth="1"/>
    <col min="10" max="12" width="5" customWidth="1"/>
    <col min="13" max="27" width="3.5703125" customWidth="1"/>
    <col min="28" max="28" width="4.5703125" customWidth="1"/>
    <col min="29"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Plant Mixed Lightly Bound (Cemented) Pavements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Plant Mixed Lightly Bound (Cemented) Pavements</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633" t="s">
        <v>1939</v>
      </c>
      <c r="AK4" s="634"/>
      <c r="AL4" s="634"/>
      <c r="AM4" s="634"/>
      <c r="AN4" s="634"/>
      <c r="AO4" s="634"/>
      <c r="AP4" s="634"/>
      <c r="AQ4" s="634"/>
      <c r="AR4" s="634"/>
      <c r="AS4" s="635"/>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str">
        <f>'Lot Register'!$M$13</f>
        <v>CN22189</v>
      </c>
      <c r="AG5" s="460"/>
      <c r="AH5" s="460"/>
      <c r="AI5" s="461"/>
      <c r="AJ5" s="636" t="s">
        <v>1704</v>
      </c>
      <c r="AK5" s="637"/>
      <c r="AL5" s="637"/>
      <c r="AM5" s="637"/>
      <c r="AN5" s="637"/>
      <c r="AO5" s="637"/>
      <c r="AP5" s="637"/>
      <c r="AQ5" s="637"/>
      <c r="AR5" s="637"/>
      <c r="AS5" s="638"/>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636" t="s">
        <v>2095</v>
      </c>
      <c r="AK6" s="637"/>
      <c r="AL6" s="637"/>
      <c r="AM6" s="637"/>
      <c r="AN6" s="637"/>
      <c r="AO6" s="637"/>
      <c r="AP6" s="637"/>
      <c r="AQ6" s="637"/>
      <c r="AR6" s="637"/>
      <c r="AS6" s="638"/>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Register'!$J$2), "", 'Lot Register'!$J$2)</f>
        <v>45343</v>
      </c>
      <c r="AG7" s="469"/>
      <c r="AH7" s="469"/>
      <c r="AI7" s="470"/>
      <c r="AJ7" s="636" t="s">
        <v>2441</v>
      </c>
      <c r="AK7" s="637"/>
      <c r="AL7" s="637"/>
      <c r="AM7" s="637"/>
      <c r="AN7" s="637"/>
      <c r="AO7" s="637"/>
      <c r="AP7" s="637"/>
      <c r="AQ7" s="637"/>
      <c r="AR7" s="637"/>
      <c r="AS7" s="638"/>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v>10.01</v>
      </c>
      <c r="AK8" s="574"/>
      <c r="AL8" s="574"/>
      <c r="AM8" s="574"/>
      <c r="AN8" s="709" t="s">
        <v>2270</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Register'!$K$2), "", 'Lot Register'!$K$2)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f>IF(ISBLANK('Lot Register'!$I$2), "", 'Lot Register'!$I$2)</f>
        <v>0</v>
      </c>
      <c r="AE10" s="449"/>
      <c r="AF10" s="451" t="s">
        <v>30</v>
      </c>
      <c r="AG10" s="451"/>
      <c r="AH10" s="451"/>
      <c r="AI10" s="452"/>
      <c r="AJ10" s="573"/>
      <c r="AK10" s="574"/>
      <c r="AL10" s="574"/>
      <c r="AM10" s="574"/>
      <c r="AN10" s="566"/>
      <c r="AO10" s="566"/>
      <c r="AP10" s="566"/>
      <c r="AQ10" s="566"/>
      <c r="AR10" s="566"/>
      <c r="AS10" s="567"/>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Register'!$L$2), "", 'Lot Register'!$L$2)</f>
        <v>45343</v>
      </c>
      <c r="AG11" s="496"/>
      <c r="AH11" s="496"/>
      <c r="AI11" s="497"/>
      <c r="AJ11" s="575"/>
      <c r="AK11" s="576"/>
      <c r="AL11" s="576"/>
      <c r="AM11" s="576"/>
      <c r="AN11" s="381"/>
      <c r="AO11" s="381"/>
      <c r="AP11" s="381"/>
      <c r="AQ11" s="381"/>
      <c r="AR11" s="381"/>
      <c r="AS11" s="568"/>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c r="AH13" s="439"/>
      <c r="AI13" s="439"/>
      <c r="AJ13" s="439"/>
      <c r="AK13" s="439" t="s">
        <v>27</v>
      </c>
      <c r="AL13" s="439"/>
      <c r="AM13" s="439"/>
      <c r="AN13" s="439"/>
      <c r="AO13" s="571"/>
      <c r="AP13" s="571"/>
      <c r="AQ13" s="571"/>
      <c r="AR13" s="571"/>
      <c r="AS13" s="572"/>
      <c r="BE13"/>
    </row>
    <row r="14" spans="1:70" ht="15" customHeight="1">
      <c r="B14" s="553">
        <v>1</v>
      </c>
      <c r="C14" s="549"/>
      <c r="D14" s="743" t="s">
        <v>2297</v>
      </c>
      <c r="E14" s="744"/>
      <c r="F14" s="744"/>
      <c r="G14" s="744"/>
      <c r="H14" s="744"/>
      <c r="I14" s="744"/>
      <c r="J14" s="744"/>
      <c r="K14" s="744"/>
      <c r="L14" s="744"/>
      <c r="M14" s="744"/>
      <c r="N14" s="744"/>
      <c r="O14" s="744"/>
      <c r="P14" s="745"/>
      <c r="Q14" s="406" t="s">
        <v>1338</v>
      </c>
      <c r="R14" s="407"/>
      <c r="S14" s="407"/>
      <c r="T14" s="407"/>
      <c r="U14" s="407"/>
      <c r="V14" s="407"/>
      <c r="W14" s="407"/>
      <c r="X14" s="408"/>
      <c r="Y14" s="749" t="s">
        <v>2271</v>
      </c>
      <c r="Z14" s="750"/>
      <c r="AA14" s="750"/>
      <c r="AB14" s="751"/>
      <c r="AC14" s="507"/>
      <c r="AD14" s="508"/>
      <c r="AE14" s="508"/>
      <c r="AF14" s="508"/>
      <c r="AG14" s="508"/>
      <c r="AH14" s="508"/>
      <c r="AI14" s="508"/>
      <c r="AJ14" s="509"/>
      <c r="AK14" s="507"/>
      <c r="AL14" s="508"/>
      <c r="AM14" s="508"/>
      <c r="AN14" s="509"/>
      <c r="AO14" s="475"/>
      <c r="AP14" s="593"/>
      <c r="AQ14" s="594"/>
      <c r="AR14" s="595"/>
      <c r="AS14" s="596"/>
      <c r="BE14"/>
    </row>
    <row r="15" spans="1:70" ht="49.5" customHeight="1">
      <c r="B15" s="592"/>
      <c r="C15" s="532"/>
      <c r="D15" s="746"/>
      <c r="E15" s="747"/>
      <c r="F15" s="747"/>
      <c r="G15" s="747"/>
      <c r="H15" s="747"/>
      <c r="I15" s="747"/>
      <c r="J15" s="747"/>
      <c r="K15" s="747"/>
      <c r="L15" s="747"/>
      <c r="M15" s="747"/>
      <c r="N15" s="747"/>
      <c r="O15" s="747"/>
      <c r="P15" s="748"/>
      <c r="Q15" s="412"/>
      <c r="R15" s="413"/>
      <c r="S15" s="413"/>
      <c r="T15" s="413"/>
      <c r="U15" s="413"/>
      <c r="V15" s="413"/>
      <c r="W15" s="413"/>
      <c r="X15" s="414"/>
      <c r="Y15" s="388" t="s">
        <v>2272</v>
      </c>
      <c r="Z15" s="386"/>
      <c r="AA15" s="386"/>
      <c r="AB15" s="387"/>
      <c r="AC15" s="412"/>
      <c r="AD15" s="413"/>
      <c r="AE15" s="413"/>
      <c r="AF15" s="413"/>
      <c r="AG15" s="413"/>
      <c r="AH15" s="413"/>
      <c r="AI15" s="413"/>
      <c r="AJ15" s="414"/>
      <c r="AK15" s="412"/>
      <c r="AL15" s="413"/>
      <c r="AM15" s="413"/>
      <c r="AN15" s="414"/>
      <c r="AO15" s="545"/>
      <c r="AP15" s="556"/>
      <c r="AQ15" s="587"/>
      <c r="AR15" s="589"/>
      <c r="AS15" s="591"/>
      <c r="BE15"/>
    </row>
    <row r="16" spans="1:70" ht="15" customHeight="1">
      <c r="B16" s="592">
        <v>2</v>
      </c>
      <c r="C16" s="532"/>
      <c r="D16" s="743" t="s">
        <v>2298</v>
      </c>
      <c r="E16" s="744"/>
      <c r="F16" s="744"/>
      <c r="G16" s="744"/>
      <c r="H16" s="744"/>
      <c r="I16" s="744"/>
      <c r="J16" s="744"/>
      <c r="K16" s="744"/>
      <c r="L16" s="744"/>
      <c r="M16" s="744"/>
      <c r="N16" s="744"/>
      <c r="O16" s="744"/>
      <c r="P16" s="745"/>
      <c r="Q16" s="409" t="s">
        <v>1268</v>
      </c>
      <c r="R16" s="410"/>
      <c r="S16" s="410"/>
      <c r="T16" s="410"/>
      <c r="U16" s="410"/>
      <c r="V16" s="410"/>
      <c r="W16" s="410"/>
      <c r="X16" s="411"/>
      <c r="Y16" s="388" t="s">
        <v>83</v>
      </c>
      <c r="Z16" s="386"/>
      <c r="AA16" s="386"/>
      <c r="AB16" s="387"/>
      <c r="AC16" s="406"/>
      <c r="AD16" s="407"/>
      <c r="AE16" s="407"/>
      <c r="AF16" s="407"/>
      <c r="AG16" s="407"/>
      <c r="AH16" s="407"/>
      <c r="AI16" s="407"/>
      <c r="AJ16" s="408"/>
      <c r="AK16" s="406"/>
      <c r="AL16" s="407"/>
      <c r="AM16" s="407"/>
      <c r="AN16" s="408"/>
      <c r="AO16" s="542"/>
      <c r="AP16" s="554"/>
      <c r="AQ16" s="586"/>
      <c r="AR16" s="588"/>
      <c r="AS16" s="590"/>
      <c r="BE16"/>
    </row>
    <row r="17" spans="2:57" ht="47.25" customHeight="1">
      <c r="B17" s="592"/>
      <c r="C17" s="532"/>
      <c r="D17" s="746"/>
      <c r="E17" s="747"/>
      <c r="F17" s="747"/>
      <c r="G17" s="747"/>
      <c r="H17" s="747"/>
      <c r="I17" s="747"/>
      <c r="J17" s="747"/>
      <c r="K17" s="747"/>
      <c r="L17" s="747"/>
      <c r="M17" s="747"/>
      <c r="N17" s="747"/>
      <c r="O17" s="747"/>
      <c r="P17" s="748"/>
      <c r="Q17" s="412"/>
      <c r="R17" s="413"/>
      <c r="S17" s="413"/>
      <c r="T17" s="413"/>
      <c r="U17" s="413"/>
      <c r="V17" s="413"/>
      <c r="W17" s="413"/>
      <c r="X17" s="414"/>
      <c r="Y17" s="388" t="s">
        <v>2273</v>
      </c>
      <c r="Z17" s="386"/>
      <c r="AA17" s="386"/>
      <c r="AB17" s="387"/>
      <c r="AC17" s="412"/>
      <c r="AD17" s="413"/>
      <c r="AE17" s="413"/>
      <c r="AF17" s="413"/>
      <c r="AG17" s="413"/>
      <c r="AH17" s="413"/>
      <c r="AI17" s="413"/>
      <c r="AJ17" s="414"/>
      <c r="AK17" s="412"/>
      <c r="AL17" s="413"/>
      <c r="AM17" s="413"/>
      <c r="AN17" s="414"/>
      <c r="AO17" s="545"/>
      <c r="AP17" s="556"/>
      <c r="AQ17" s="587"/>
      <c r="AR17" s="589"/>
      <c r="AS17" s="591"/>
      <c r="BE17"/>
    </row>
    <row r="18" spans="2:57" ht="15" customHeight="1">
      <c r="B18" s="592">
        <v>3</v>
      </c>
      <c r="C18" s="532"/>
      <c r="D18" s="743" t="s">
        <v>2440</v>
      </c>
      <c r="E18" s="744"/>
      <c r="F18" s="744"/>
      <c r="G18" s="744"/>
      <c r="H18" s="744"/>
      <c r="I18" s="744"/>
      <c r="J18" s="744"/>
      <c r="K18" s="744"/>
      <c r="L18" s="744"/>
      <c r="M18" s="744"/>
      <c r="N18" s="744"/>
      <c r="O18" s="744"/>
      <c r="P18" s="745"/>
      <c r="Q18" s="406" t="s">
        <v>1338</v>
      </c>
      <c r="R18" s="407"/>
      <c r="S18" s="407"/>
      <c r="T18" s="407"/>
      <c r="U18" s="407"/>
      <c r="V18" s="407"/>
      <c r="W18" s="407"/>
      <c r="X18" s="408"/>
      <c r="Y18" s="388" t="s">
        <v>2274</v>
      </c>
      <c r="Z18" s="386"/>
      <c r="AA18" s="386"/>
      <c r="AB18" s="387"/>
      <c r="AC18" s="406"/>
      <c r="AD18" s="407"/>
      <c r="AE18" s="407"/>
      <c r="AF18" s="407"/>
      <c r="AG18" s="407"/>
      <c r="AH18" s="407"/>
      <c r="AI18" s="407"/>
      <c r="AJ18" s="408"/>
      <c r="AK18" s="406"/>
      <c r="AL18" s="407"/>
      <c r="AM18" s="407"/>
      <c r="AN18" s="408"/>
      <c r="AO18" s="542"/>
      <c r="AP18" s="554"/>
      <c r="AQ18" s="586"/>
      <c r="AR18" s="588"/>
      <c r="AS18" s="590"/>
      <c r="BE18"/>
    </row>
    <row r="19" spans="2:57" ht="58.15" customHeight="1">
      <c r="B19" s="592"/>
      <c r="C19" s="532"/>
      <c r="D19" s="746"/>
      <c r="E19" s="747"/>
      <c r="F19" s="747"/>
      <c r="G19" s="747"/>
      <c r="H19" s="747"/>
      <c r="I19" s="747"/>
      <c r="J19" s="747"/>
      <c r="K19" s="747"/>
      <c r="L19" s="747"/>
      <c r="M19" s="747"/>
      <c r="N19" s="747"/>
      <c r="O19" s="747"/>
      <c r="P19" s="748"/>
      <c r="Q19" s="412"/>
      <c r="R19" s="413"/>
      <c r="S19" s="413"/>
      <c r="T19" s="413"/>
      <c r="U19" s="413"/>
      <c r="V19" s="413"/>
      <c r="W19" s="413"/>
      <c r="X19" s="414"/>
      <c r="Y19" s="388" t="s">
        <v>2275</v>
      </c>
      <c r="Z19" s="386"/>
      <c r="AA19" s="386"/>
      <c r="AB19" s="387"/>
      <c r="AC19" s="412"/>
      <c r="AD19" s="413"/>
      <c r="AE19" s="413"/>
      <c r="AF19" s="413"/>
      <c r="AG19" s="413"/>
      <c r="AH19" s="413"/>
      <c r="AI19" s="413"/>
      <c r="AJ19" s="414"/>
      <c r="AK19" s="412"/>
      <c r="AL19" s="413"/>
      <c r="AM19" s="413"/>
      <c r="AN19" s="414"/>
      <c r="AO19" s="545"/>
      <c r="AP19" s="556"/>
      <c r="AQ19" s="587"/>
      <c r="AR19" s="589"/>
      <c r="AS19" s="591"/>
      <c r="BE19"/>
    </row>
    <row r="20" spans="2:57" ht="57.75" customHeight="1">
      <c r="B20" s="592">
        <v>4</v>
      </c>
      <c r="C20" s="532"/>
      <c r="D20" s="743" t="s">
        <v>2299</v>
      </c>
      <c r="E20" s="744"/>
      <c r="F20" s="744"/>
      <c r="G20" s="744"/>
      <c r="H20" s="744"/>
      <c r="I20" s="744"/>
      <c r="J20" s="744"/>
      <c r="K20" s="744"/>
      <c r="L20" s="744"/>
      <c r="M20" s="744"/>
      <c r="N20" s="744"/>
      <c r="O20" s="744"/>
      <c r="P20" s="745"/>
      <c r="Q20" s="409" t="s">
        <v>91</v>
      </c>
      <c r="R20" s="410"/>
      <c r="S20" s="410"/>
      <c r="T20" s="410"/>
      <c r="U20" s="410"/>
      <c r="V20" s="410"/>
      <c r="W20" s="410"/>
      <c r="X20" s="411"/>
      <c r="Y20" s="388" t="s">
        <v>2276</v>
      </c>
      <c r="Z20" s="386"/>
      <c r="AA20" s="386"/>
      <c r="AB20" s="387"/>
      <c r="AC20" s="406"/>
      <c r="AD20" s="407"/>
      <c r="AE20" s="407"/>
      <c r="AF20" s="407"/>
      <c r="AG20" s="407"/>
      <c r="AH20" s="407"/>
      <c r="AI20" s="407"/>
      <c r="AJ20" s="408"/>
      <c r="AK20" s="406"/>
      <c r="AL20" s="407"/>
      <c r="AM20" s="407"/>
      <c r="AN20" s="408"/>
      <c r="AO20" s="542"/>
      <c r="AP20" s="554"/>
      <c r="AQ20" s="586"/>
      <c r="AR20" s="588"/>
      <c r="AS20" s="590"/>
      <c r="BE20"/>
    </row>
    <row r="21" spans="2:57" ht="112.5" customHeight="1">
      <c r="B21" s="592"/>
      <c r="C21" s="532"/>
      <c r="D21" s="746"/>
      <c r="E21" s="747"/>
      <c r="F21" s="747"/>
      <c r="G21" s="747"/>
      <c r="H21" s="747"/>
      <c r="I21" s="747"/>
      <c r="J21" s="747"/>
      <c r="K21" s="747"/>
      <c r="L21" s="747"/>
      <c r="M21" s="747"/>
      <c r="N21" s="747"/>
      <c r="O21" s="747"/>
      <c r="P21" s="748"/>
      <c r="Q21" s="412"/>
      <c r="R21" s="413"/>
      <c r="S21" s="413"/>
      <c r="T21" s="413"/>
      <c r="U21" s="413"/>
      <c r="V21" s="413"/>
      <c r="W21" s="413"/>
      <c r="X21" s="414"/>
      <c r="Y21" s="388" t="s">
        <v>2277</v>
      </c>
      <c r="Z21" s="386"/>
      <c r="AA21" s="386"/>
      <c r="AB21" s="387"/>
      <c r="AC21" s="412"/>
      <c r="AD21" s="413"/>
      <c r="AE21" s="413"/>
      <c r="AF21" s="413"/>
      <c r="AG21" s="413"/>
      <c r="AH21" s="413"/>
      <c r="AI21" s="413"/>
      <c r="AJ21" s="414"/>
      <c r="AK21" s="412"/>
      <c r="AL21" s="413"/>
      <c r="AM21" s="413"/>
      <c r="AN21" s="414"/>
      <c r="AO21" s="545"/>
      <c r="AP21" s="556"/>
      <c r="AQ21" s="587"/>
      <c r="AR21" s="589"/>
      <c r="AS21" s="591"/>
      <c r="BE21"/>
    </row>
    <row r="22" spans="2:57" ht="15" customHeight="1">
      <c r="B22" s="592">
        <v>5</v>
      </c>
      <c r="C22" s="532"/>
      <c r="D22" s="743" t="s">
        <v>2300</v>
      </c>
      <c r="E22" s="744"/>
      <c r="F22" s="744"/>
      <c r="G22" s="744"/>
      <c r="H22" s="744"/>
      <c r="I22" s="744"/>
      <c r="J22" s="744"/>
      <c r="K22" s="744"/>
      <c r="L22" s="744"/>
      <c r="M22" s="744"/>
      <c r="N22" s="744"/>
      <c r="O22" s="744"/>
      <c r="P22" s="745"/>
      <c r="Q22" s="409" t="s">
        <v>1268</v>
      </c>
      <c r="R22" s="410"/>
      <c r="S22" s="410"/>
      <c r="T22" s="410"/>
      <c r="U22" s="410"/>
      <c r="V22" s="410"/>
      <c r="W22" s="410"/>
      <c r="X22" s="411"/>
      <c r="Y22" s="388" t="s">
        <v>24</v>
      </c>
      <c r="Z22" s="386"/>
      <c r="AA22" s="386"/>
      <c r="AB22" s="387"/>
      <c r="AC22" s="406"/>
      <c r="AD22" s="407"/>
      <c r="AE22" s="407"/>
      <c r="AF22" s="407"/>
      <c r="AG22" s="407"/>
      <c r="AH22" s="407"/>
      <c r="AI22" s="407"/>
      <c r="AJ22" s="408"/>
      <c r="AK22" s="406"/>
      <c r="AL22" s="407"/>
      <c r="AM22" s="407"/>
      <c r="AN22" s="408"/>
      <c r="AO22" s="542"/>
      <c r="AP22" s="554"/>
      <c r="AQ22" s="586"/>
      <c r="AR22" s="588"/>
      <c r="AS22" s="590"/>
      <c r="BE22"/>
    </row>
    <row r="23" spans="2:57" ht="78" customHeight="1">
      <c r="B23" s="592"/>
      <c r="C23" s="532"/>
      <c r="D23" s="746"/>
      <c r="E23" s="747"/>
      <c r="F23" s="747"/>
      <c r="G23" s="747"/>
      <c r="H23" s="747"/>
      <c r="I23" s="747"/>
      <c r="J23" s="747"/>
      <c r="K23" s="747"/>
      <c r="L23" s="747"/>
      <c r="M23" s="747"/>
      <c r="N23" s="747"/>
      <c r="O23" s="747"/>
      <c r="P23" s="748"/>
      <c r="Q23" s="412"/>
      <c r="R23" s="413"/>
      <c r="S23" s="413"/>
      <c r="T23" s="413"/>
      <c r="U23" s="413"/>
      <c r="V23" s="413"/>
      <c r="W23" s="413"/>
      <c r="X23" s="414"/>
      <c r="Y23" s="388" t="s">
        <v>2278</v>
      </c>
      <c r="Z23" s="386"/>
      <c r="AA23" s="386"/>
      <c r="AB23" s="387"/>
      <c r="AC23" s="412"/>
      <c r="AD23" s="413"/>
      <c r="AE23" s="413"/>
      <c r="AF23" s="413"/>
      <c r="AG23" s="413"/>
      <c r="AH23" s="413"/>
      <c r="AI23" s="413"/>
      <c r="AJ23" s="414"/>
      <c r="AK23" s="412"/>
      <c r="AL23" s="413"/>
      <c r="AM23" s="413"/>
      <c r="AN23" s="414"/>
      <c r="AO23" s="545"/>
      <c r="AP23" s="556"/>
      <c r="AQ23" s="587"/>
      <c r="AR23" s="589"/>
      <c r="AS23" s="591"/>
      <c r="BE23"/>
    </row>
    <row r="24" spans="2:57" ht="15" customHeight="1">
      <c r="B24" s="592">
        <v>6</v>
      </c>
      <c r="C24" s="532"/>
      <c r="D24" s="743" t="s">
        <v>2301</v>
      </c>
      <c r="E24" s="744"/>
      <c r="F24" s="744"/>
      <c r="G24" s="744"/>
      <c r="H24" s="744"/>
      <c r="I24" s="744"/>
      <c r="J24" s="744"/>
      <c r="K24" s="744"/>
      <c r="L24" s="744"/>
      <c r="M24" s="744"/>
      <c r="N24" s="744"/>
      <c r="O24" s="744"/>
      <c r="P24" s="745"/>
      <c r="Q24" s="409" t="s">
        <v>91</v>
      </c>
      <c r="R24" s="410"/>
      <c r="S24" s="410"/>
      <c r="T24" s="410"/>
      <c r="U24" s="410"/>
      <c r="V24" s="410"/>
      <c r="W24" s="410"/>
      <c r="X24" s="411"/>
      <c r="Y24" s="388" t="s">
        <v>24</v>
      </c>
      <c r="Z24" s="386"/>
      <c r="AA24" s="386"/>
      <c r="AB24" s="387"/>
      <c r="AC24" s="406"/>
      <c r="AD24" s="407"/>
      <c r="AE24" s="407"/>
      <c r="AF24" s="407"/>
      <c r="AG24" s="407"/>
      <c r="AH24" s="407"/>
      <c r="AI24" s="407"/>
      <c r="AJ24" s="408"/>
      <c r="AK24" s="406"/>
      <c r="AL24" s="407"/>
      <c r="AM24" s="407"/>
      <c r="AN24" s="408"/>
      <c r="AO24" s="542"/>
      <c r="AP24" s="554"/>
      <c r="AQ24" s="586"/>
      <c r="AR24" s="588"/>
      <c r="AS24" s="590"/>
      <c r="BE24"/>
    </row>
    <row r="25" spans="2:57" ht="28.5" customHeight="1">
      <c r="B25" s="592"/>
      <c r="C25" s="532"/>
      <c r="D25" s="746"/>
      <c r="E25" s="747"/>
      <c r="F25" s="747"/>
      <c r="G25" s="747"/>
      <c r="H25" s="747"/>
      <c r="I25" s="747"/>
      <c r="J25" s="747"/>
      <c r="K25" s="747"/>
      <c r="L25" s="747"/>
      <c r="M25" s="747"/>
      <c r="N25" s="747"/>
      <c r="O25" s="747"/>
      <c r="P25" s="748"/>
      <c r="Q25" s="412"/>
      <c r="R25" s="413"/>
      <c r="S25" s="413"/>
      <c r="T25" s="413"/>
      <c r="U25" s="413"/>
      <c r="V25" s="413"/>
      <c r="W25" s="413"/>
      <c r="X25" s="414"/>
      <c r="Y25" s="388" t="s">
        <v>2279</v>
      </c>
      <c r="Z25" s="386"/>
      <c r="AA25" s="386"/>
      <c r="AB25" s="387"/>
      <c r="AC25" s="412"/>
      <c r="AD25" s="413"/>
      <c r="AE25" s="413"/>
      <c r="AF25" s="413"/>
      <c r="AG25" s="413"/>
      <c r="AH25" s="413"/>
      <c r="AI25" s="413"/>
      <c r="AJ25" s="414"/>
      <c r="AK25" s="412"/>
      <c r="AL25" s="413"/>
      <c r="AM25" s="413"/>
      <c r="AN25" s="414"/>
      <c r="AO25" s="545"/>
      <c r="AP25" s="556"/>
      <c r="AQ25" s="587"/>
      <c r="AR25" s="589"/>
      <c r="AS25" s="591"/>
      <c r="BE25"/>
    </row>
    <row r="26" spans="2:57" ht="15" customHeight="1">
      <c r="B26" s="592">
        <v>7</v>
      </c>
      <c r="C26" s="532"/>
      <c r="D26" s="743" t="s">
        <v>2302</v>
      </c>
      <c r="E26" s="744"/>
      <c r="F26" s="744"/>
      <c r="G26" s="744"/>
      <c r="H26" s="744"/>
      <c r="I26" s="744"/>
      <c r="J26" s="744"/>
      <c r="K26" s="744"/>
      <c r="L26" s="744"/>
      <c r="M26" s="744"/>
      <c r="N26" s="744"/>
      <c r="O26" s="744"/>
      <c r="P26" s="745"/>
      <c r="Q26" s="409" t="s">
        <v>91</v>
      </c>
      <c r="R26" s="410"/>
      <c r="S26" s="410"/>
      <c r="T26" s="410"/>
      <c r="U26" s="410"/>
      <c r="V26" s="410"/>
      <c r="W26" s="410"/>
      <c r="X26" s="411"/>
      <c r="Y26" s="388" t="s">
        <v>24</v>
      </c>
      <c r="Z26" s="386"/>
      <c r="AA26" s="386"/>
      <c r="AB26" s="387"/>
      <c r="AC26" s="406"/>
      <c r="AD26" s="407"/>
      <c r="AE26" s="407"/>
      <c r="AF26" s="407"/>
      <c r="AG26" s="407"/>
      <c r="AH26" s="407"/>
      <c r="AI26" s="407"/>
      <c r="AJ26" s="408"/>
      <c r="AK26" s="406"/>
      <c r="AL26" s="407"/>
      <c r="AM26" s="407"/>
      <c r="AN26" s="408"/>
      <c r="AO26" s="542"/>
      <c r="AP26" s="554"/>
      <c r="AQ26" s="586"/>
      <c r="AR26" s="588"/>
      <c r="AS26" s="590"/>
      <c r="BE26"/>
    </row>
    <row r="27" spans="2:57" ht="109.5" customHeight="1">
      <c r="B27" s="592"/>
      <c r="C27" s="532"/>
      <c r="D27" s="746"/>
      <c r="E27" s="747"/>
      <c r="F27" s="747"/>
      <c r="G27" s="747"/>
      <c r="H27" s="747"/>
      <c r="I27" s="747"/>
      <c r="J27" s="747"/>
      <c r="K27" s="747"/>
      <c r="L27" s="747"/>
      <c r="M27" s="747"/>
      <c r="N27" s="747"/>
      <c r="O27" s="747"/>
      <c r="P27" s="748"/>
      <c r="Q27" s="412"/>
      <c r="R27" s="413"/>
      <c r="S27" s="413"/>
      <c r="T27" s="413"/>
      <c r="U27" s="413"/>
      <c r="V27" s="413"/>
      <c r="W27" s="413"/>
      <c r="X27" s="414"/>
      <c r="Y27" s="388" t="s">
        <v>2280</v>
      </c>
      <c r="Z27" s="386"/>
      <c r="AA27" s="386"/>
      <c r="AB27" s="387"/>
      <c r="AC27" s="412"/>
      <c r="AD27" s="413"/>
      <c r="AE27" s="413"/>
      <c r="AF27" s="413"/>
      <c r="AG27" s="413"/>
      <c r="AH27" s="413"/>
      <c r="AI27" s="413"/>
      <c r="AJ27" s="414"/>
      <c r="AK27" s="412"/>
      <c r="AL27" s="413"/>
      <c r="AM27" s="413"/>
      <c r="AN27" s="414"/>
      <c r="AO27" s="545"/>
      <c r="AP27" s="556"/>
      <c r="AQ27" s="587"/>
      <c r="AR27" s="589"/>
      <c r="AS27" s="591"/>
      <c r="BE27"/>
    </row>
    <row r="28" spans="2:57" ht="15" customHeight="1">
      <c r="B28" s="592">
        <v>8</v>
      </c>
      <c r="C28" s="532"/>
      <c r="D28" s="743" t="s">
        <v>2303</v>
      </c>
      <c r="E28" s="744"/>
      <c r="F28" s="744"/>
      <c r="G28" s="744"/>
      <c r="H28" s="744"/>
      <c r="I28" s="744"/>
      <c r="J28" s="744"/>
      <c r="K28" s="744"/>
      <c r="L28" s="744"/>
      <c r="M28" s="744"/>
      <c r="N28" s="744"/>
      <c r="O28" s="744"/>
      <c r="P28" s="745"/>
      <c r="Q28" s="409" t="s">
        <v>91</v>
      </c>
      <c r="R28" s="410"/>
      <c r="S28" s="410"/>
      <c r="T28" s="410"/>
      <c r="U28" s="410"/>
      <c r="V28" s="410"/>
      <c r="W28" s="410"/>
      <c r="X28" s="411"/>
      <c r="Y28" s="388" t="s">
        <v>24</v>
      </c>
      <c r="Z28" s="386"/>
      <c r="AA28" s="386"/>
      <c r="AB28" s="387"/>
      <c r="AC28" s="406"/>
      <c r="AD28" s="407"/>
      <c r="AE28" s="407"/>
      <c r="AF28" s="407"/>
      <c r="AG28" s="407"/>
      <c r="AH28" s="407"/>
      <c r="AI28" s="407"/>
      <c r="AJ28" s="408"/>
      <c r="AK28" s="406"/>
      <c r="AL28" s="407"/>
      <c r="AM28" s="407"/>
      <c r="AN28" s="408"/>
      <c r="AO28" s="542"/>
      <c r="AP28" s="554"/>
      <c r="AQ28" s="586"/>
      <c r="AR28" s="588"/>
      <c r="AS28" s="590"/>
      <c r="BE28"/>
    </row>
    <row r="29" spans="2:57" ht="125.25" customHeight="1">
      <c r="B29" s="592"/>
      <c r="C29" s="532"/>
      <c r="D29" s="746"/>
      <c r="E29" s="747"/>
      <c r="F29" s="747"/>
      <c r="G29" s="747"/>
      <c r="H29" s="747"/>
      <c r="I29" s="747"/>
      <c r="J29" s="747"/>
      <c r="K29" s="747"/>
      <c r="L29" s="747"/>
      <c r="M29" s="747"/>
      <c r="N29" s="747"/>
      <c r="O29" s="747"/>
      <c r="P29" s="748"/>
      <c r="Q29" s="412"/>
      <c r="R29" s="413"/>
      <c r="S29" s="413"/>
      <c r="T29" s="413"/>
      <c r="U29" s="413"/>
      <c r="V29" s="413"/>
      <c r="W29" s="413"/>
      <c r="X29" s="414"/>
      <c r="Y29" s="388" t="s">
        <v>2281</v>
      </c>
      <c r="Z29" s="386"/>
      <c r="AA29" s="386"/>
      <c r="AB29" s="387"/>
      <c r="AC29" s="412"/>
      <c r="AD29" s="413"/>
      <c r="AE29" s="413"/>
      <c r="AF29" s="413"/>
      <c r="AG29" s="413"/>
      <c r="AH29" s="413"/>
      <c r="AI29" s="413"/>
      <c r="AJ29" s="414"/>
      <c r="AK29" s="412"/>
      <c r="AL29" s="413"/>
      <c r="AM29" s="413"/>
      <c r="AN29" s="414"/>
      <c r="AO29" s="545"/>
      <c r="AP29" s="556"/>
      <c r="AQ29" s="587"/>
      <c r="AR29" s="589"/>
      <c r="AS29" s="591"/>
      <c r="BE29"/>
    </row>
    <row r="30" spans="2:57" ht="15" customHeight="1">
      <c r="B30" s="592">
        <v>9</v>
      </c>
      <c r="C30" s="532"/>
      <c r="D30" s="743" t="s">
        <v>2304</v>
      </c>
      <c r="E30" s="744"/>
      <c r="F30" s="744"/>
      <c r="G30" s="744"/>
      <c r="H30" s="744"/>
      <c r="I30" s="744"/>
      <c r="J30" s="744"/>
      <c r="K30" s="744"/>
      <c r="L30" s="744"/>
      <c r="M30" s="744"/>
      <c r="N30" s="744"/>
      <c r="O30" s="744"/>
      <c r="P30" s="745"/>
      <c r="Q30" s="409" t="s">
        <v>91</v>
      </c>
      <c r="R30" s="410"/>
      <c r="S30" s="410"/>
      <c r="T30" s="410"/>
      <c r="U30" s="410"/>
      <c r="V30" s="410"/>
      <c r="W30" s="410"/>
      <c r="X30" s="411"/>
      <c r="Y30" s="388" t="s">
        <v>24</v>
      </c>
      <c r="Z30" s="386"/>
      <c r="AA30" s="386"/>
      <c r="AB30" s="387"/>
      <c r="AC30" s="406"/>
      <c r="AD30" s="407"/>
      <c r="AE30" s="407"/>
      <c r="AF30" s="407"/>
      <c r="AG30" s="407"/>
      <c r="AH30" s="407"/>
      <c r="AI30" s="407"/>
      <c r="AJ30" s="408"/>
      <c r="AK30" s="406"/>
      <c r="AL30" s="407"/>
      <c r="AM30" s="407"/>
      <c r="AN30" s="408"/>
      <c r="AO30" s="542"/>
      <c r="AP30" s="554"/>
      <c r="AQ30" s="586"/>
      <c r="AR30" s="588"/>
      <c r="AS30" s="590"/>
      <c r="BE30"/>
    </row>
    <row r="31" spans="2:57" ht="108.75" customHeight="1">
      <c r="B31" s="592"/>
      <c r="C31" s="532"/>
      <c r="D31" s="746"/>
      <c r="E31" s="747"/>
      <c r="F31" s="747"/>
      <c r="G31" s="747"/>
      <c r="H31" s="747"/>
      <c r="I31" s="747"/>
      <c r="J31" s="747"/>
      <c r="K31" s="747"/>
      <c r="L31" s="747"/>
      <c r="M31" s="747"/>
      <c r="N31" s="747"/>
      <c r="O31" s="747"/>
      <c r="P31" s="748"/>
      <c r="Q31" s="412"/>
      <c r="R31" s="413"/>
      <c r="S31" s="413"/>
      <c r="T31" s="413"/>
      <c r="U31" s="413"/>
      <c r="V31" s="413"/>
      <c r="W31" s="413"/>
      <c r="X31" s="414"/>
      <c r="Y31" s="388" t="s">
        <v>2282</v>
      </c>
      <c r="Z31" s="386"/>
      <c r="AA31" s="386"/>
      <c r="AB31" s="387"/>
      <c r="AC31" s="412"/>
      <c r="AD31" s="413"/>
      <c r="AE31" s="413"/>
      <c r="AF31" s="413"/>
      <c r="AG31" s="413"/>
      <c r="AH31" s="413"/>
      <c r="AI31" s="413"/>
      <c r="AJ31" s="414"/>
      <c r="AK31" s="412"/>
      <c r="AL31" s="413"/>
      <c r="AM31" s="413"/>
      <c r="AN31" s="414"/>
      <c r="AO31" s="545"/>
      <c r="AP31" s="556"/>
      <c r="AQ31" s="587"/>
      <c r="AR31" s="589"/>
      <c r="AS31" s="591"/>
      <c r="BE31"/>
    </row>
    <row r="32" spans="2:57" ht="15" customHeight="1">
      <c r="B32" s="592">
        <v>10</v>
      </c>
      <c r="C32" s="532"/>
      <c r="D32" s="743" t="s">
        <v>2305</v>
      </c>
      <c r="E32" s="744"/>
      <c r="F32" s="744"/>
      <c r="G32" s="744"/>
      <c r="H32" s="744"/>
      <c r="I32" s="744"/>
      <c r="J32" s="744"/>
      <c r="K32" s="744"/>
      <c r="L32" s="744"/>
      <c r="M32" s="744"/>
      <c r="N32" s="744"/>
      <c r="O32" s="744"/>
      <c r="P32" s="745"/>
      <c r="Q32" s="409" t="s">
        <v>91</v>
      </c>
      <c r="R32" s="410"/>
      <c r="S32" s="410"/>
      <c r="T32" s="410"/>
      <c r="U32" s="410"/>
      <c r="V32" s="410"/>
      <c r="W32" s="410"/>
      <c r="X32" s="411"/>
      <c r="Y32" s="388" t="s">
        <v>24</v>
      </c>
      <c r="Z32" s="386"/>
      <c r="AA32" s="386"/>
      <c r="AB32" s="387"/>
      <c r="AC32" s="406"/>
      <c r="AD32" s="407"/>
      <c r="AE32" s="407"/>
      <c r="AF32" s="407"/>
      <c r="AG32" s="407"/>
      <c r="AH32" s="407"/>
      <c r="AI32" s="407"/>
      <c r="AJ32" s="408"/>
      <c r="AK32" s="406"/>
      <c r="AL32" s="407"/>
      <c r="AM32" s="407"/>
      <c r="AN32" s="408"/>
      <c r="AO32" s="542"/>
      <c r="AP32" s="554"/>
      <c r="AQ32" s="586"/>
      <c r="AR32" s="588"/>
      <c r="AS32" s="590"/>
      <c r="BE32"/>
    </row>
    <row r="33" spans="2:57" ht="48" customHeight="1">
      <c r="B33" s="592"/>
      <c r="C33" s="532"/>
      <c r="D33" s="746"/>
      <c r="E33" s="747"/>
      <c r="F33" s="747"/>
      <c r="G33" s="747"/>
      <c r="H33" s="747"/>
      <c r="I33" s="747"/>
      <c r="J33" s="747"/>
      <c r="K33" s="747"/>
      <c r="L33" s="747"/>
      <c r="M33" s="747"/>
      <c r="N33" s="747"/>
      <c r="O33" s="747"/>
      <c r="P33" s="748"/>
      <c r="Q33" s="412"/>
      <c r="R33" s="413"/>
      <c r="S33" s="413"/>
      <c r="T33" s="413"/>
      <c r="U33" s="413"/>
      <c r="V33" s="413"/>
      <c r="W33" s="413"/>
      <c r="X33" s="414"/>
      <c r="Y33" s="388" t="s">
        <v>2283</v>
      </c>
      <c r="Z33" s="386"/>
      <c r="AA33" s="386"/>
      <c r="AB33" s="387"/>
      <c r="AC33" s="412"/>
      <c r="AD33" s="413"/>
      <c r="AE33" s="413"/>
      <c r="AF33" s="413"/>
      <c r="AG33" s="413"/>
      <c r="AH33" s="413"/>
      <c r="AI33" s="413"/>
      <c r="AJ33" s="414"/>
      <c r="AK33" s="412"/>
      <c r="AL33" s="413"/>
      <c r="AM33" s="413"/>
      <c r="AN33" s="414"/>
      <c r="AO33" s="545"/>
      <c r="AP33" s="556"/>
      <c r="AQ33" s="587"/>
      <c r="AR33" s="589"/>
      <c r="AS33" s="591"/>
      <c r="BE33"/>
    </row>
    <row r="34" spans="2:57" ht="22.5" customHeight="1">
      <c r="B34" s="592">
        <v>11</v>
      </c>
      <c r="C34" s="532"/>
      <c r="D34" s="743" t="s">
        <v>2306</v>
      </c>
      <c r="E34" s="744"/>
      <c r="F34" s="744"/>
      <c r="G34" s="744"/>
      <c r="H34" s="744"/>
      <c r="I34" s="744"/>
      <c r="J34" s="744"/>
      <c r="K34" s="744"/>
      <c r="L34" s="744"/>
      <c r="M34" s="744"/>
      <c r="N34" s="744"/>
      <c r="O34" s="744"/>
      <c r="P34" s="745"/>
      <c r="Q34" s="409" t="s">
        <v>91</v>
      </c>
      <c r="R34" s="410"/>
      <c r="S34" s="410"/>
      <c r="T34" s="410"/>
      <c r="U34" s="410"/>
      <c r="V34" s="410"/>
      <c r="W34" s="410"/>
      <c r="X34" s="411"/>
      <c r="Y34" s="388" t="s">
        <v>24</v>
      </c>
      <c r="Z34" s="386"/>
      <c r="AA34" s="386"/>
      <c r="AB34" s="387"/>
      <c r="AC34" s="406"/>
      <c r="AD34" s="407"/>
      <c r="AE34" s="407"/>
      <c r="AF34" s="407"/>
      <c r="AG34" s="407"/>
      <c r="AH34" s="407"/>
      <c r="AI34" s="407"/>
      <c r="AJ34" s="408"/>
      <c r="AK34" s="406"/>
      <c r="AL34" s="407"/>
      <c r="AM34" s="407"/>
      <c r="AN34" s="408"/>
      <c r="AO34" s="542"/>
      <c r="AP34" s="554"/>
      <c r="AQ34" s="586"/>
      <c r="AR34" s="588"/>
      <c r="AS34" s="590"/>
      <c r="BE34"/>
    </row>
    <row r="35" spans="2:57" ht="83.25" customHeight="1">
      <c r="B35" s="592"/>
      <c r="C35" s="532"/>
      <c r="D35" s="746"/>
      <c r="E35" s="747"/>
      <c r="F35" s="747"/>
      <c r="G35" s="747"/>
      <c r="H35" s="747"/>
      <c r="I35" s="747"/>
      <c r="J35" s="747"/>
      <c r="K35" s="747"/>
      <c r="L35" s="747"/>
      <c r="M35" s="747"/>
      <c r="N35" s="747"/>
      <c r="O35" s="747"/>
      <c r="P35" s="748"/>
      <c r="Q35" s="412"/>
      <c r="R35" s="413"/>
      <c r="S35" s="413"/>
      <c r="T35" s="413"/>
      <c r="U35" s="413"/>
      <c r="V35" s="413"/>
      <c r="W35" s="413"/>
      <c r="X35" s="414"/>
      <c r="Y35" s="388" t="s">
        <v>2284</v>
      </c>
      <c r="Z35" s="386"/>
      <c r="AA35" s="386"/>
      <c r="AB35" s="387"/>
      <c r="AC35" s="412"/>
      <c r="AD35" s="413"/>
      <c r="AE35" s="413"/>
      <c r="AF35" s="413"/>
      <c r="AG35" s="413"/>
      <c r="AH35" s="413"/>
      <c r="AI35" s="413"/>
      <c r="AJ35" s="414"/>
      <c r="AK35" s="412"/>
      <c r="AL35" s="413"/>
      <c r="AM35" s="413"/>
      <c r="AN35" s="414"/>
      <c r="AO35" s="545"/>
      <c r="AP35" s="556"/>
      <c r="AQ35" s="587"/>
      <c r="AR35" s="589"/>
      <c r="AS35" s="591"/>
      <c r="BE35"/>
    </row>
    <row r="36" spans="2:57" ht="22.5" customHeight="1">
      <c r="B36" s="592">
        <v>12</v>
      </c>
      <c r="C36" s="532"/>
      <c r="D36" s="743" t="s">
        <v>2307</v>
      </c>
      <c r="E36" s="744"/>
      <c r="F36" s="744"/>
      <c r="G36" s="744"/>
      <c r="H36" s="744"/>
      <c r="I36" s="744"/>
      <c r="J36" s="744"/>
      <c r="K36" s="744"/>
      <c r="L36" s="744"/>
      <c r="M36" s="744"/>
      <c r="N36" s="744"/>
      <c r="O36" s="744"/>
      <c r="P36" s="745"/>
      <c r="Q36" s="409" t="s">
        <v>91</v>
      </c>
      <c r="R36" s="410"/>
      <c r="S36" s="410"/>
      <c r="T36" s="410"/>
      <c r="U36" s="410"/>
      <c r="V36" s="410"/>
      <c r="W36" s="410"/>
      <c r="X36" s="411"/>
      <c r="Y36" s="388" t="s">
        <v>24</v>
      </c>
      <c r="Z36" s="386"/>
      <c r="AA36" s="386"/>
      <c r="AB36" s="387"/>
      <c r="AC36" s="406"/>
      <c r="AD36" s="407"/>
      <c r="AE36" s="407"/>
      <c r="AF36" s="407"/>
      <c r="AG36" s="407"/>
      <c r="AH36" s="407"/>
      <c r="AI36" s="407"/>
      <c r="AJ36" s="408"/>
      <c r="AK36" s="406"/>
      <c r="AL36" s="407"/>
      <c r="AM36" s="407"/>
      <c r="AN36" s="408"/>
      <c r="AO36" s="542"/>
      <c r="AP36" s="554"/>
      <c r="AQ36" s="586"/>
      <c r="AR36" s="588"/>
      <c r="AS36" s="590"/>
      <c r="BE36"/>
    </row>
    <row r="37" spans="2:57" ht="69" customHeight="1">
      <c r="B37" s="592"/>
      <c r="C37" s="532"/>
      <c r="D37" s="746"/>
      <c r="E37" s="747"/>
      <c r="F37" s="747"/>
      <c r="G37" s="747"/>
      <c r="H37" s="747"/>
      <c r="I37" s="747"/>
      <c r="J37" s="747"/>
      <c r="K37" s="747"/>
      <c r="L37" s="747"/>
      <c r="M37" s="747"/>
      <c r="N37" s="747"/>
      <c r="O37" s="747"/>
      <c r="P37" s="748"/>
      <c r="Q37" s="412"/>
      <c r="R37" s="413"/>
      <c r="S37" s="413"/>
      <c r="T37" s="413"/>
      <c r="U37" s="413"/>
      <c r="V37" s="413"/>
      <c r="W37" s="413"/>
      <c r="X37" s="414"/>
      <c r="Y37" s="388" t="s">
        <v>2285</v>
      </c>
      <c r="Z37" s="386"/>
      <c r="AA37" s="386"/>
      <c r="AB37" s="387"/>
      <c r="AC37" s="412"/>
      <c r="AD37" s="413"/>
      <c r="AE37" s="413"/>
      <c r="AF37" s="413"/>
      <c r="AG37" s="413"/>
      <c r="AH37" s="413"/>
      <c r="AI37" s="413"/>
      <c r="AJ37" s="414"/>
      <c r="AK37" s="412"/>
      <c r="AL37" s="413"/>
      <c r="AM37" s="413"/>
      <c r="AN37" s="414"/>
      <c r="AO37" s="545"/>
      <c r="AP37" s="556"/>
      <c r="AQ37" s="587"/>
      <c r="AR37" s="589"/>
      <c r="AS37" s="591"/>
      <c r="BE37"/>
    </row>
    <row r="38" spans="2:57" ht="22.5" customHeight="1">
      <c r="B38" s="592">
        <v>13</v>
      </c>
      <c r="C38" s="532"/>
      <c r="D38" s="743" t="s">
        <v>2308</v>
      </c>
      <c r="E38" s="744"/>
      <c r="F38" s="744"/>
      <c r="G38" s="744"/>
      <c r="H38" s="744"/>
      <c r="I38" s="744"/>
      <c r="J38" s="744"/>
      <c r="K38" s="744"/>
      <c r="L38" s="744"/>
      <c r="M38" s="744"/>
      <c r="N38" s="744"/>
      <c r="O38" s="744"/>
      <c r="P38" s="745"/>
      <c r="Q38" s="409" t="s">
        <v>91</v>
      </c>
      <c r="R38" s="410"/>
      <c r="S38" s="410"/>
      <c r="T38" s="410"/>
      <c r="U38" s="410"/>
      <c r="V38" s="410"/>
      <c r="W38" s="410"/>
      <c r="X38" s="411"/>
      <c r="Y38" s="388" t="s">
        <v>24</v>
      </c>
      <c r="Z38" s="386"/>
      <c r="AA38" s="386"/>
      <c r="AB38" s="387"/>
      <c r="AC38" s="406"/>
      <c r="AD38" s="407"/>
      <c r="AE38" s="407"/>
      <c r="AF38" s="407"/>
      <c r="AG38" s="407"/>
      <c r="AH38" s="407"/>
      <c r="AI38" s="407"/>
      <c r="AJ38" s="408"/>
      <c r="AK38" s="406"/>
      <c r="AL38" s="407"/>
      <c r="AM38" s="407"/>
      <c r="AN38" s="408"/>
      <c r="AO38" s="542"/>
      <c r="AP38" s="554"/>
      <c r="AQ38" s="586"/>
      <c r="AR38" s="588"/>
      <c r="AS38" s="590"/>
      <c r="BE38"/>
    </row>
    <row r="39" spans="2:57" ht="132" customHeight="1">
      <c r="B39" s="592"/>
      <c r="C39" s="532"/>
      <c r="D39" s="746"/>
      <c r="E39" s="747"/>
      <c r="F39" s="747"/>
      <c r="G39" s="747"/>
      <c r="H39" s="747"/>
      <c r="I39" s="747"/>
      <c r="J39" s="747"/>
      <c r="K39" s="747"/>
      <c r="L39" s="747"/>
      <c r="M39" s="747"/>
      <c r="N39" s="747"/>
      <c r="O39" s="747"/>
      <c r="P39" s="748"/>
      <c r="Q39" s="412"/>
      <c r="R39" s="413"/>
      <c r="S39" s="413"/>
      <c r="T39" s="413"/>
      <c r="U39" s="413"/>
      <c r="V39" s="413"/>
      <c r="W39" s="413"/>
      <c r="X39" s="414"/>
      <c r="Y39" s="388" t="s">
        <v>2286</v>
      </c>
      <c r="Z39" s="386"/>
      <c r="AA39" s="386"/>
      <c r="AB39" s="387"/>
      <c r="AC39" s="412"/>
      <c r="AD39" s="413"/>
      <c r="AE39" s="413"/>
      <c r="AF39" s="413"/>
      <c r="AG39" s="413"/>
      <c r="AH39" s="413"/>
      <c r="AI39" s="413"/>
      <c r="AJ39" s="414"/>
      <c r="AK39" s="412"/>
      <c r="AL39" s="413"/>
      <c r="AM39" s="413"/>
      <c r="AN39" s="414"/>
      <c r="AO39" s="545"/>
      <c r="AP39" s="556"/>
      <c r="AQ39" s="587"/>
      <c r="AR39" s="589"/>
      <c r="AS39" s="591"/>
      <c r="BE39"/>
    </row>
    <row r="40" spans="2:57" ht="22.5" customHeight="1">
      <c r="B40" s="592">
        <v>14</v>
      </c>
      <c r="C40" s="532"/>
      <c r="D40" s="743" t="s">
        <v>2311</v>
      </c>
      <c r="E40" s="744"/>
      <c r="F40" s="744"/>
      <c r="G40" s="744"/>
      <c r="H40" s="744"/>
      <c r="I40" s="744"/>
      <c r="J40" s="744"/>
      <c r="K40" s="744"/>
      <c r="L40" s="744"/>
      <c r="M40" s="744"/>
      <c r="N40" s="744"/>
      <c r="O40" s="744"/>
      <c r="P40" s="745"/>
      <c r="Q40" s="409" t="s">
        <v>1268</v>
      </c>
      <c r="R40" s="410"/>
      <c r="S40" s="410"/>
      <c r="T40" s="410"/>
      <c r="U40" s="410"/>
      <c r="V40" s="410"/>
      <c r="W40" s="410"/>
      <c r="X40" s="411"/>
      <c r="Y40" s="388" t="s">
        <v>24</v>
      </c>
      <c r="Z40" s="386"/>
      <c r="AA40" s="386"/>
      <c r="AB40" s="387"/>
      <c r="AC40" s="406"/>
      <c r="AD40" s="407"/>
      <c r="AE40" s="407"/>
      <c r="AF40" s="407"/>
      <c r="AG40" s="407"/>
      <c r="AH40" s="407"/>
      <c r="AI40" s="407"/>
      <c r="AJ40" s="408"/>
      <c r="AK40" s="406"/>
      <c r="AL40" s="407"/>
      <c r="AM40" s="407"/>
      <c r="AN40" s="408"/>
      <c r="AO40" s="542"/>
      <c r="AP40" s="554"/>
      <c r="AQ40" s="586"/>
      <c r="AR40" s="588"/>
      <c r="AS40" s="590"/>
      <c r="BE40"/>
    </row>
    <row r="41" spans="2:57" ht="68.25" customHeight="1">
      <c r="B41" s="592"/>
      <c r="C41" s="532"/>
      <c r="D41" s="746"/>
      <c r="E41" s="747"/>
      <c r="F41" s="747"/>
      <c r="G41" s="747"/>
      <c r="H41" s="747"/>
      <c r="I41" s="747"/>
      <c r="J41" s="747"/>
      <c r="K41" s="747"/>
      <c r="L41" s="747"/>
      <c r="M41" s="747"/>
      <c r="N41" s="747"/>
      <c r="O41" s="747"/>
      <c r="P41" s="748"/>
      <c r="Q41" s="412"/>
      <c r="R41" s="413"/>
      <c r="S41" s="413"/>
      <c r="T41" s="413"/>
      <c r="U41" s="413"/>
      <c r="V41" s="413"/>
      <c r="W41" s="413"/>
      <c r="X41" s="414"/>
      <c r="Y41" s="388" t="s">
        <v>2287</v>
      </c>
      <c r="Z41" s="386"/>
      <c r="AA41" s="386"/>
      <c r="AB41" s="387"/>
      <c r="AC41" s="412"/>
      <c r="AD41" s="413"/>
      <c r="AE41" s="413"/>
      <c r="AF41" s="413"/>
      <c r="AG41" s="413"/>
      <c r="AH41" s="413"/>
      <c r="AI41" s="413"/>
      <c r="AJ41" s="414"/>
      <c r="AK41" s="412"/>
      <c r="AL41" s="413"/>
      <c r="AM41" s="413"/>
      <c r="AN41" s="414"/>
      <c r="AO41" s="545"/>
      <c r="AP41" s="556"/>
      <c r="AQ41" s="587"/>
      <c r="AR41" s="589"/>
      <c r="AS41" s="591"/>
      <c r="BE41"/>
    </row>
    <row r="42" spans="2:57" ht="22.5" customHeight="1">
      <c r="B42" s="592">
        <v>15</v>
      </c>
      <c r="C42" s="532"/>
      <c r="D42" s="743" t="s">
        <v>2309</v>
      </c>
      <c r="E42" s="744"/>
      <c r="F42" s="744"/>
      <c r="G42" s="744"/>
      <c r="H42" s="744"/>
      <c r="I42" s="744"/>
      <c r="J42" s="744"/>
      <c r="K42" s="744"/>
      <c r="L42" s="744"/>
      <c r="M42" s="744"/>
      <c r="N42" s="744"/>
      <c r="O42" s="744"/>
      <c r="P42" s="745"/>
      <c r="Q42" s="409" t="s">
        <v>1268</v>
      </c>
      <c r="R42" s="410"/>
      <c r="S42" s="410"/>
      <c r="T42" s="410"/>
      <c r="U42" s="410"/>
      <c r="V42" s="410"/>
      <c r="W42" s="410"/>
      <c r="X42" s="411"/>
      <c r="Y42" s="388" t="s">
        <v>24</v>
      </c>
      <c r="Z42" s="386"/>
      <c r="AA42" s="386"/>
      <c r="AB42" s="387"/>
      <c r="AC42" s="406"/>
      <c r="AD42" s="407"/>
      <c r="AE42" s="407"/>
      <c r="AF42" s="407"/>
      <c r="AG42" s="407"/>
      <c r="AH42" s="407"/>
      <c r="AI42" s="407"/>
      <c r="AJ42" s="408"/>
      <c r="AK42" s="406"/>
      <c r="AL42" s="407"/>
      <c r="AM42" s="407"/>
      <c r="AN42" s="408"/>
      <c r="AO42" s="542"/>
      <c r="AP42" s="554"/>
      <c r="AQ42" s="586"/>
      <c r="AR42" s="588"/>
      <c r="AS42" s="590"/>
      <c r="BE42"/>
    </row>
    <row r="43" spans="2:57" ht="13.5" customHeight="1">
      <c r="B43" s="592"/>
      <c r="C43" s="532"/>
      <c r="D43" s="746"/>
      <c r="E43" s="747"/>
      <c r="F43" s="747"/>
      <c r="G43" s="747"/>
      <c r="H43" s="747"/>
      <c r="I43" s="747"/>
      <c r="J43" s="747"/>
      <c r="K43" s="747"/>
      <c r="L43" s="747"/>
      <c r="M43" s="747"/>
      <c r="N43" s="747"/>
      <c r="O43" s="747"/>
      <c r="P43" s="748"/>
      <c r="Q43" s="412"/>
      <c r="R43" s="413"/>
      <c r="S43" s="413"/>
      <c r="T43" s="413"/>
      <c r="U43" s="413"/>
      <c r="V43" s="413"/>
      <c r="W43" s="413"/>
      <c r="X43" s="414"/>
      <c r="Y43" s="388" t="s">
        <v>2288</v>
      </c>
      <c r="Z43" s="386"/>
      <c r="AA43" s="386"/>
      <c r="AB43" s="387"/>
      <c r="AC43" s="412"/>
      <c r="AD43" s="413"/>
      <c r="AE43" s="413"/>
      <c r="AF43" s="413"/>
      <c r="AG43" s="413"/>
      <c r="AH43" s="413"/>
      <c r="AI43" s="413"/>
      <c r="AJ43" s="414"/>
      <c r="AK43" s="412"/>
      <c r="AL43" s="413"/>
      <c r="AM43" s="413"/>
      <c r="AN43" s="414"/>
      <c r="AO43" s="545"/>
      <c r="AP43" s="556"/>
      <c r="AQ43" s="587"/>
      <c r="AR43" s="589"/>
      <c r="AS43" s="591"/>
      <c r="BE43"/>
    </row>
    <row r="44" spans="2:57" ht="22.5" customHeight="1">
      <c r="B44" s="592">
        <v>16</v>
      </c>
      <c r="C44" s="532"/>
      <c r="D44" s="743" t="s">
        <v>2312</v>
      </c>
      <c r="E44" s="744"/>
      <c r="F44" s="744"/>
      <c r="G44" s="744"/>
      <c r="H44" s="744"/>
      <c r="I44" s="744"/>
      <c r="J44" s="744"/>
      <c r="K44" s="744"/>
      <c r="L44" s="744"/>
      <c r="M44" s="744"/>
      <c r="N44" s="744"/>
      <c r="O44" s="744"/>
      <c r="P44" s="745"/>
      <c r="Q44" s="409" t="s">
        <v>1268</v>
      </c>
      <c r="R44" s="410"/>
      <c r="S44" s="410"/>
      <c r="T44" s="410"/>
      <c r="U44" s="410"/>
      <c r="V44" s="410"/>
      <c r="W44" s="410"/>
      <c r="X44" s="411"/>
      <c r="Y44" s="388" t="s">
        <v>24</v>
      </c>
      <c r="Z44" s="386"/>
      <c r="AA44" s="386"/>
      <c r="AB44" s="387"/>
      <c r="AC44" s="406"/>
      <c r="AD44" s="407"/>
      <c r="AE44" s="407"/>
      <c r="AF44" s="407"/>
      <c r="AG44" s="407"/>
      <c r="AH44" s="407"/>
      <c r="AI44" s="407"/>
      <c r="AJ44" s="408"/>
      <c r="AK44" s="406"/>
      <c r="AL44" s="407"/>
      <c r="AM44" s="407"/>
      <c r="AN44" s="408"/>
      <c r="AO44" s="542"/>
      <c r="AP44" s="554"/>
      <c r="AQ44" s="586"/>
      <c r="AR44" s="588"/>
      <c r="AS44" s="590"/>
      <c r="BE44"/>
    </row>
    <row r="45" spans="2:57" ht="87" customHeight="1">
      <c r="B45" s="592"/>
      <c r="C45" s="532"/>
      <c r="D45" s="746"/>
      <c r="E45" s="747"/>
      <c r="F45" s="747"/>
      <c r="G45" s="747"/>
      <c r="H45" s="747"/>
      <c r="I45" s="747"/>
      <c r="J45" s="747"/>
      <c r="K45" s="747"/>
      <c r="L45" s="747"/>
      <c r="M45" s="747"/>
      <c r="N45" s="747"/>
      <c r="O45" s="747"/>
      <c r="P45" s="748"/>
      <c r="Q45" s="412"/>
      <c r="R45" s="413"/>
      <c r="S45" s="413"/>
      <c r="T45" s="413"/>
      <c r="U45" s="413"/>
      <c r="V45" s="413"/>
      <c r="W45" s="413"/>
      <c r="X45" s="414"/>
      <c r="Y45" s="388" t="s">
        <v>2287</v>
      </c>
      <c r="Z45" s="386"/>
      <c r="AA45" s="386"/>
      <c r="AB45" s="387"/>
      <c r="AC45" s="412"/>
      <c r="AD45" s="413"/>
      <c r="AE45" s="413"/>
      <c r="AF45" s="413"/>
      <c r="AG45" s="413"/>
      <c r="AH45" s="413"/>
      <c r="AI45" s="413"/>
      <c r="AJ45" s="414"/>
      <c r="AK45" s="412"/>
      <c r="AL45" s="413"/>
      <c r="AM45" s="413"/>
      <c r="AN45" s="414"/>
      <c r="AO45" s="545"/>
      <c r="AP45" s="556"/>
      <c r="AQ45" s="587"/>
      <c r="AR45" s="589"/>
      <c r="AS45" s="591"/>
      <c r="BE45"/>
    </row>
    <row r="46" spans="2:57" ht="22.5" customHeight="1">
      <c r="B46" s="592">
        <v>17</v>
      </c>
      <c r="C46" s="532"/>
      <c r="D46" s="743" t="s">
        <v>2313</v>
      </c>
      <c r="E46" s="744"/>
      <c r="F46" s="744"/>
      <c r="G46" s="744"/>
      <c r="H46" s="744"/>
      <c r="I46" s="744"/>
      <c r="J46" s="744"/>
      <c r="K46" s="744"/>
      <c r="L46" s="744"/>
      <c r="M46" s="744"/>
      <c r="N46" s="744"/>
      <c r="O46" s="744"/>
      <c r="P46" s="745"/>
      <c r="Q46" s="409" t="s">
        <v>1268</v>
      </c>
      <c r="R46" s="410"/>
      <c r="S46" s="410"/>
      <c r="T46" s="410"/>
      <c r="U46" s="410"/>
      <c r="V46" s="410"/>
      <c r="W46" s="410"/>
      <c r="X46" s="411"/>
      <c r="Y46" s="388" t="s">
        <v>24</v>
      </c>
      <c r="Z46" s="386"/>
      <c r="AA46" s="386"/>
      <c r="AB46" s="387"/>
      <c r="AC46" s="406"/>
      <c r="AD46" s="407"/>
      <c r="AE46" s="407"/>
      <c r="AF46" s="407"/>
      <c r="AG46" s="407"/>
      <c r="AH46" s="407"/>
      <c r="AI46" s="407"/>
      <c r="AJ46" s="408"/>
      <c r="AK46" s="406"/>
      <c r="AL46" s="407"/>
      <c r="AM46" s="407"/>
      <c r="AN46" s="408"/>
      <c r="AO46" s="542"/>
      <c r="AP46" s="554"/>
      <c r="AQ46" s="586"/>
      <c r="AR46" s="588"/>
      <c r="AS46" s="590"/>
      <c r="BE46"/>
    </row>
    <row r="47" spans="2:57" ht="83.25" customHeight="1">
      <c r="B47" s="592"/>
      <c r="C47" s="532"/>
      <c r="D47" s="746"/>
      <c r="E47" s="747"/>
      <c r="F47" s="747"/>
      <c r="G47" s="747"/>
      <c r="H47" s="747"/>
      <c r="I47" s="747"/>
      <c r="J47" s="747"/>
      <c r="K47" s="747"/>
      <c r="L47" s="747"/>
      <c r="M47" s="747"/>
      <c r="N47" s="747"/>
      <c r="O47" s="747"/>
      <c r="P47" s="748"/>
      <c r="Q47" s="412"/>
      <c r="R47" s="413"/>
      <c r="S47" s="413"/>
      <c r="T47" s="413"/>
      <c r="U47" s="413"/>
      <c r="V47" s="413"/>
      <c r="W47" s="413"/>
      <c r="X47" s="414"/>
      <c r="Y47" s="388" t="s">
        <v>2289</v>
      </c>
      <c r="Z47" s="386"/>
      <c r="AA47" s="386"/>
      <c r="AB47" s="387"/>
      <c r="AC47" s="412"/>
      <c r="AD47" s="413"/>
      <c r="AE47" s="413"/>
      <c r="AF47" s="413"/>
      <c r="AG47" s="413"/>
      <c r="AH47" s="413"/>
      <c r="AI47" s="413"/>
      <c r="AJ47" s="414"/>
      <c r="AK47" s="412"/>
      <c r="AL47" s="413"/>
      <c r="AM47" s="413"/>
      <c r="AN47" s="414"/>
      <c r="AO47" s="545"/>
      <c r="AP47" s="556"/>
      <c r="AQ47" s="587"/>
      <c r="AR47" s="589"/>
      <c r="AS47" s="591"/>
      <c r="BE47"/>
    </row>
    <row r="48" spans="2:57" ht="22.5" customHeight="1">
      <c r="B48" s="592">
        <v>18</v>
      </c>
      <c r="C48" s="532"/>
      <c r="D48" s="743" t="s">
        <v>2314</v>
      </c>
      <c r="E48" s="744"/>
      <c r="F48" s="744"/>
      <c r="G48" s="744"/>
      <c r="H48" s="744"/>
      <c r="I48" s="744"/>
      <c r="J48" s="744"/>
      <c r="K48" s="744"/>
      <c r="L48" s="744"/>
      <c r="M48" s="744"/>
      <c r="N48" s="744"/>
      <c r="O48" s="744"/>
      <c r="P48" s="745"/>
      <c r="Q48" s="409" t="s">
        <v>1268</v>
      </c>
      <c r="R48" s="410"/>
      <c r="S48" s="410"/>
      <c r="T48" s="410"/>
      <c r="U48" s="410"/>
      <c r="V48" s="410"/>
      <c r="W48" s="410"/>
      <c r="X48" s="411"/>
      <c r="Y48" s="388" t="s">
        <v>24</v>
      </c>
      <c r="Z48" s="386"/>
      <c r="AA48" s="386"/>
      <c r="AB48" s="387"/>
      <c r="AC48" s="406"/>
      <c r="AD48" s="407"/>
      <c r="AE48" s="407"/>
      <c r="AF48" s="407"/>
      <c r="AG48" s="407"/>
      <c r="AH48" s="407"/>
      <c r="AI48" s="407"/>
      <c r="AJ48" s="408"/>
      <c r="AK48" s="406"/>
      <c r="AL48" s="407"/>
      <c r="AM48" s="407"/>
      <c r="AN48" s="408"/>
      <c r="AO48" s="542"/>
      <c r="AP48" s="554"/>
      <c r="AQ48" s="586"/>
      <c r="AR48" s="588"/>
      <c r="AS48" s="590"/>
      <c r="BE48"/>
    </row>
    <row r="49" spans="2:57" ht="39" customHeight="1">
      <c r="B49" s="592"/>
      <c r="C49" s="532"/>
      <c r="D49" s="746"/>
      <c r="E49" s="747"/>
      <c r="F49" s="747"/>
      <c r="G49" s="747"/>
      <c r="H49" s="747"/>
      <c r="I49" s="747"/>
      <c r="J49" s="747"/>
      <c r="K49" s="747"/>
      <c r="L49" s="747"/>
      <c r="M49" s="747"/>
      <c r="N49" s="747"/>
      <c r="O49" s="747"/>
      <c r="P49" s="748"/>
      <c r="Q49" s="412"/>
      <c r="R49" s="413"/>
      <c r="S49" s="413"/>
      <c r="T49" s="413"/>
      <c r="U49" s="413"/>
      <c r="V49" s="413"/>
      <c r="W49" s="413"/>
      <c r="X49" s="414"/>
      <c r="Y49" s="388" t="s">
        <v>2290</v>
      </c>
      <c r="Z49" s="386"/>
      <c r="AA49" s="386"/>
      <c r="AB49" s="387"/>
      <c r="AC49" s="412"/>
      <c r="AD49" s="413"/>
      <c r="AE49" s="413"/>
      <c r="AF49" s="413"/>
      <c r="AG49" s="413"/>
      <c r="AH49" s="413"/>
      <c r="AI49" s="413"/>
      <c r="AJ49" s="414"/>
      <c r="AK49" s="412"/>
      <c r="AL49" s="413"/>
      <c r="AM49" s="413"/>
      <c r="AN49" s="414"/>
      <c r="AO49" s="545"/>
      <c r="AP49" s="556"/>
      <c r="AQ49" s="587"/>
      <c r="AR49" s="589"/>
      <c r="AS49" s="591"/>
      <c r="BE49"/>
    </row>
    <row r="50" spans="2:57" ht="22.5" customHeight="1">
      <c r="B50" s="592">
        <v>19</v>
      </c>
      <c r="C50" s="532"/>
      <c r="D50" s="743" t="s">
        <v>2315</v>
      </c>
      <c r="E50" s="744"/>
      <c r="F50" s="744"/>
      <c r="G50" s="744"/>
      <c r="H50" s="744"/>
      <c r="I50" s="744"/>
      <c r="J50" s="744"/>
      <c r="K50" s="744"/>
      <c r="L50" s="744"/>
      <c r="M50" s="744"/>
      <c r="N50" s="744"/>
      <c r="O50" s="744"/>
      <c r="P50" s="745"/>
      <c r="Q50" s="409" t="s">
        <v>1268</v>
      </c>
      <c r="R50" s="410"/>
      <c r="S50" s="410"/>
      <c r="T50" s="410"/>
      <c r="U50" s="410"/>
      <c r="V50" s="410"/>
      <c r="W50" s="410"/>
      <c r="X50" s="411"/>
      <c r="Y50" s="388" t="s">
        <v>24</v>
      </c>
      <c r="Z50" s="386"/>
      <c r="AA50" s="386"/>
      <c r="AB50" s="387"/>
      <c r="AC50" s="406"/>
      <c r="AD50" s="407"/>
      <c r="AE50" s="407"/>
      <c r="AF50" s="407"/>
      <c r="AG50" s="407"/>
      <c r="AH50" s="407"/>
      <c r="AI50" s="407"/>
      <c r="AJ50" s="408"/>
      <c r="AK50" s="406"/>
      <c r="AL50" s="407"/>
      <c r="AM50" s="407"/>
      <c r="AN50" s="408"/>
      <c r="AO50" s="542"/>
      <c r="AP50" s="554"/>
      <c r="AQ50" s="586"/>
      <c r="AR50" s="588"/>
      <c r="AS50" s="590"/>
      <c r="BE50"/>
    </row>
    <row r="51" spans="2:57" ht="27" customHeight="1">
      <c r="B51" s="592"/>
      <c r="C51" s="532"/>
      <c r="D51" s="746"/>
      <c r="E51" s="747"/>
      <c r="F51" s="747"/>
      <c r="G51" s="747"/>
      <c r="H51" s="747"/>
      <c r="I51" s="747"/>
      <c r="J51" s="747"/>
      <c r="K51" s="747"/>
      <c r="L51" s="747"/>
      <c r="M51" s="747"/>
      <c r="N51" s="747"/>
      <c r="O51" s="747"/>
      <c r="P51" s="748"/>
      <c r="Q51" s="412"/>
      <c r="R51" s="413"/>
      <c r="S51" s="413"/>
      <c r="T51" s="413"/>
      <c r="U51" s="413"/>
      <c r="V51" s="413"/>
      <c r="W51" s="413"/>
      <c r="X51" s="414"/>
      <c r="Y51" s="388" t="s">
        <v>2291</v>
      </c>
      <c r="Z51" s="386"/>
      <c r="AA51" s="386"/>
      <c r="AB51" s="387"/>
      <c r="AC51" s="412"/>
      <c r="AD51" s="413"/>
      <c r="AE51" s="413"/>
      <c r="AF51" s="413"/>
      <c r="AG51" s="413"/>
      <c r="AH51" s="413"/>
      <c r="AI51" s="413"/>
      <c r="AJ51" s="414"/>
      <c r="AK51" s="412"/>
      <c r="AL51" s="413"/>
      <c r="AM51" s="413"/>
      <c r="AN51" s="414"/>
      <c r="AO51" s="545"/>
      <c r="AP51" s="556"/>
      <c r="AQ51" s="587"/>
      <c r="AR51" s="589"/>
      <c r="AS51" s="591"/>
      <c r="BE51"/>
    </row>
    <row r="52" spans="2:57" ht="22.5" customHeight="1">
      <c r="B52" s="592">
        <v>20</v>
      </c>
      <c r="C52" s="532"/>
      <c r="D52" s="743" t="s">
        <v>2316</v>
      </c>
      <c r="E52" s="744"/>
      <c r="F52" s="744"/>
      <c r="G52" s="744"/>
      <c r="H52" s="744"/>
      <c r="I52" s="744"/>
      <c r="J52" s="744"/>
      <c r="K52" s="744"/>
      <c r="L52" s="744"/>
      <c r="M52" s="744"/>
      <c r="N52" s="744"/>
      <c r="O52" s="744"/>
      <c r="P52" s="745"/>
      <c r="Q52" s="409" t="s">
        <v>1268</v>
      </c>
      <c r="R52" s="410"/>
      <c r="S52" s="410"/>
      <c r="T52" s="410"/>
      <c r="U52" s="410"/>
      <c r="V52" s="410"/>
      <c r="W52" s="410"/>
      <c r="X52" s="411"/>
      <c r="Y52" s="388" t="s">
        <v>24</v>
      </c>
      <c r="Z52" s="386"/>
      <c r="AA52" s="386"/>
      <c r="AB52" s="387"/>
      <c r="AC52" s="406"/>
      <c r="AD52" s="407"/>
      <c r="AE52" s="407"/>
      <c r="AF52" s="407"/>
      <c r="AG52" s="407"/>
      <c r="AH52" s="407"/>
      <c r="AI52" s="407"/>
      <c r="AJ52" s="408"/>
      <c r="AK52" s="406"/>
      <c r="AL52" s="407"/>
      <c r="AM52" s="407"/>
      <c r="AN52" s="408"/>
      <c r="AO52" s="542"/>
      <c r="AP52" s="554"/>
      <c r="AQ52" s="586"/>
      <c r="AR52" s="588"/>
      <c r="AS52" s="590"/>
      <c r="BE52"/>
    </row>
    <row r="53" spans="2:57" ht="27.75" customHeight="1">
      <c r="B53" s="592"/>
      <c r="C53" s="532"/>
      <c r="D53" s="746"/>
      <c r="E53" s="747"/>
      <c r="F53" s="747"/>
      <c r="G53" s="747"/>
      <c r="H53" s="747"/>
      <c r="I53" s="747"/>
      <c r="J53" s="747"/>
      <c r="K53" s="747"/>
      <c r="L53" s="747"/>
      <c r="M53" s="747"/>
      <c r="N53" s="747"/>
      <c r="O53" s="747"/>
      <c r="P53" s="748"/>
      <c r="Q53" s="412"/>
      <c r="R53" s="413"/>
      <c r="S53" s="413"/>
      <c r="T53" s="413"/>
      <c r="U53" s="413"/>
      <c r="V53" s="413"/>
      <c r="W53" s="413"/>
      <c r="X53" s="414"/>
      <c r="Y53" s="388" t="s">
        <v>2292</v>
      </c>
      <c r="Z53" s="386"/>
      <c r="AA53" s="386"/>
      <c r="AB53" s="387"/>
      <c r="AC53" s="412"/>
      <c r="AD53" s="413"/>
      <c r="AE53" s="413"/>
      <c r="AF53" s="413"/>
      <c r="AG53" s="413"/>
      <c r="AH53" s="413"/>
      <c r="AI53" s="413"/>
      <c r="AJ53" s="414"/>
      <c r="AK53" s="412"/>
      <c r="AL53" s="413"/>
      <c r="AM53" s="413"/>
      <c r="AN53" s="414"/>
      <c r="AO53" s="545"/>
      <c r="AP53" s="556"/>
      <c r="AQ53" s="587"/>
      <c r="AR53" s="589"/>
      <c r="AS53" s="591"/>
      <c r="BE53"/>
    </row>
    <row r="54" spans="2:57" ht="22.5" customHeight="1">
      <c r="B54" s="592">
        <v>21</v>
      </c>
      <c r="C54" s="532"/>
      <c r="D54" s="743" t="s">
        <v>2310</v>
      </c>
      <c r="E54" s="744"/>
      <c r="F54" s="744"/>
      <c r="G54" s="744"/>
      <c r="H54" s="744"/>
      <c r="I54" s="744"/>
      <c r="J54" s="744"/>
      <c r="K54" s="744"/>
      <c r="L54" s="744"/>
      <c r="M54" s="744"/>
      <c r="N54" s="744"/>
      <c r="O54" s="744"/>
      <c r="P54" s="745"/>
      <c r="Q54" s="409" t="s">
        <v>91</v>
      </c>
      <c r="R54" s="410"/>
      <c r="S54" s="410"/>
      <c r="T54" s="410"/>
      <c r="U54" s="410"/>
      <c r="V54" s="410"/>
      <c r="W54" s="410"/>
      <c r="X54" s="411"/>
      <c r="Y54" s="388" t="s">
        <v>2293</v>
      </c>
      <c r="Z54" s="386"/>
      <c r="AA54" s="386"/>
      <c r="AB54" s="387"/>
      <c r="AC54" s="406"/>
      <c r="AD54" s="407"/>
      <c r="AE54" s="407"/>
      <c r="AF54" s="407"/>
      <c r="AG54" s="407"/>
      <c r="AH54" s="407"/>
      <c r="AI54" s="407"/>
      <c r="AJ54" s="408"/>
      <c r="AK54" s="406"/>
      <c r="AL54" s="407"/>
      <c r="AM54" s="407"/>
      <c r="AN54" s="408"/>
      <c r="AO54" s="542"/>
      <c r="AP54" s="554"/>
      <c r="AQ54" s="586"/>
      <c r="AR54" s="588"/>
      <c r="AS54" s="590"/>
      <c r="BE54"/>
    </row>
    <row r="55" spans="2:57" ht="25.5" customHeight="1">
      <c r="B55" s="592"/>
      <c r="C55" s="532"/>
      <c r="D55" s="746"/>
      <c r="E55" s="747"/>
      <c r="F55" s="747"/>
      <c r="G55" s="747"/>
      <c r="H55" s="747"/>
      <c r="I55" s="747"/>
      <c r="J55" s="747"/>
      <c r="K55" s="747"/>
      <c r="L55" s="747"/>
      <c r="M55" s="747"/>
      <c r="N55" s="747"/>
      <c r="O55" s="747"/>
      <c r="P55" s="748"/>
      <c r="Q55" s="412"/>
      <c r="R55" s="413"/>
      <c r="S55" s="413"/>
      <c r="T55" s="413"/>
      <c r="U55" s="413"/>
      <c r="V55" s="413"/>
      <c r="W55" s="413"/>
      <c r="X55" s="414"/>
      <c r="Y55" s="388" t="s">
        <v>2294</v>
      </c>
      <c r="Z55" s="386"/>
      <c r="AA55" s="386"/>
      <c r="AB55" s="387"/>
      <c r="AC55" s="412"/>
      <c r="AD55" s="413"/>
      <c r="AE55" s="413"/>
      <c r="AF55" s="413"/>
      <c r="AG55" s="413"/>
      <c r="AH55" s="413"/>
      <c r="AI55" s="413"/>
      <c r="AJ55" s="414"/>
      <c r="AK55" s="412"/>
      <c r="AL55" s="413"/>
      <c r="AM55" s="413"/>
      <c r="AN55" s="414"/>
      <c r="AO55" s="545"/>
      <c r="AP55" s="556"/>
      <c r="AQ55" s="587"/>
      <c r="AR55" s="589"/>
      <c r="AS55" s="591"/>
      <c r="BE55"/>
    </row>
    <row r="56" spans="2:57" ht="22.5" customHeight="1">
      <c r="B56" s="592">
        <v>22</v>
      </c>
      <c r="C56" s="532"/>
      <c r="D56" s="743" t="s">
        <v>2317</v>
      </c>
      <c r="E56" s="744"/>
      <c r="F56" s="744"/>
      <c r="G56" s="744"/>
      <c r="H56" s="744"/>
      <c r="I56" s="744"/>
      <c r="J56" s="744"/>
      <c r="K56" s="744"/>
      <c r="L56" s="744"/>
      <c r="M56" s="744"/>
      <c r="N56" s="744"/>
      <c r="O56" s="744"/>
      <c r="P56" s="745"/>
      <c r="Q56" s="409" t="s">
        <v>1268</v>
      </c>
      <c r="R56" s="410"/>
      <c r="S56" s="410"/>
      <c r="T56" s="410"/>
      <c r="U56" s="410"/>
      <c r="V56" s="410"/>
      <c r="W56" s="410"/>
      <c r="X56" s="411"/>
      <c r="Y56" s="388" t="s">
        <v>2295</v>
      </c>
      <c r="Z56" s="386"/>
      <c r="AA56" s="386"/>
      <c r="AB56" s="387"/>
      <c r="AC56" s="406"/>
      <c r="AD56" s="407"/>
      <c r="AE56" s="407"/>
      <c r="AF56" s="407"/>
      <c r="AG56" s="407"/>
      <c r="AH56" s="407"/>
      <c r="AI56" s="407"/>
      <c r="AJ56" s="408"/>
      <c r="AK56" s="406"/>
      <c r="AL56" s="407"/>
      <c r="AM56" s="407"/>
      <c r="AN56" s="408"/>
      <c r="AO56" s="542"/>
      <c r="AP56" s="554"/>
      <c r="AQ56" s="586"/>
      <c r="AR56" s="588"/>
      <c r="AS56" s="590"/>
      <c r="BE56"/>
    </row>
    <row r="57" spans="2:57" ht="145.5" customHeight="1" thickBot="1">
      <c r="B57" s="592"/>
      <c r="C57" s="532"/>
      <c r="D57" s="746"/>
      <c r="E57" s="747"/>
      <c r="F57" s="747"/>
      <c r="G57" s="747"/>
      <c r="H57" s="747"/>
      <c r="I57" s="747"/>
      <c r="J57" s="747"/>
      <c r="K57" s="747"/>
      <c r="L57" s="747"/>
      <c r="M57" s="747"/>
      <c r="N57" s="747"/>
      <c r="O57" s="747"/>
      <c r="P57" s="748"/>
      <c r="Q57" s="412"/>
      <c r="R57" s="413"/>
      <c r="S57" s="413"/>
      <c r="T57" s="413"/>
      <c r="U57" s="413"/>
      <c r="V57" s="413"/>
      <c r="W57" s="413"/>
      <c r="X57" s="414"/>
      <c r="Y57" s="388" t="s">
        <v>2296</v>
      </c>
      <c r="Z57" s="386"/>
      <c r="AA57" s="386"/>
      <c r="AB57" s="387"/>
      <c r="AC57" s="412"/>
      <c r="AD57" s="413"/>
      <c r="AE57" s="413"/>
      <c r="AF57" s="413"/>
      <c r="AG57" s="413"/>
      <c r="AH57" s="413"/>
      <c r="AI57" s="413"/>
      <c r="AJ57" s="414"/>
      <c r="AK57" s="412"/>
      <c r="AL57" s="413"/>
      <c r="AM57" s="413"/>
      <c r="AN57" s="414"/>
      <c r="AO57" s="545"/>
      <c r="AP57" s="556"/>
      <c r="AQ57" s="587"/>
      <c r="AR57" s="589"/>
      <c r="AS57" s="591"/>
      <c r="BE57"/>
    </row>
    <row r="58" spans="2:57" ht="22.5" hidden="1" customHeight="1">
      <c r="B58" s="592">
        <v>23</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24</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25</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26</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27</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28</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29</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c r="B71" s="592"/>
      <c r="C71" s="532"/>
      <c r="D71" s="412"/>
      <c r="E71" s="413"/>
      <c r="F71" s="413"/>
      <c r="G71" s="413"/>
      <c r="H71" s="413"/>
      <c r="I71" s="413"/>
      <c r="J71" s="413"/>
      <c r="K71" s="413"/>
      <c r="L71" s="413"/>
      <c r="M71" s="413"/>
      <c r="N71" s="413"/>
      <c r="O71" s="413"/>
      <c r="P71" s="414"/>
      <c r="Q71" s="412"/>
      <c r="R71" s="413"/>
      <c r="S71" s="413"/>
      <c r="T71" s="413"/>
      <c r="U71" s="413"/>
      <c r="V71" s="413"/>
      <c r="W71" s="413"/>
      <c r="X71" s="414"/>
      <c r="Y71" s="412"/>
      <c r="Z71" s="413"/>
      <c r="AA71" s="413"/>
      <c r="AB71" s="414"/>
      <c r="AC71" s="412"/>
      <c r="AD71" s="413"/>
      <c r="AE71" s="413"/>
      <c r="AF71" s="414"/>
      <c r="AG71" s="412"/>
      <c r="AH71" s="413"/>
      <c r="AI71" s="413"/>
      <c r="AJ71" s="414"/>
      <c r="AK71" s="412"/>
      <c r="AL71" s="413"/>
      <c r="AM71" s="413"/>
      <c r="AN71" s="414"/>
      <c r="AO71" s="545"/>
      <c r="AP71" s="556"/>
      <c r="AQ71" s="587"/>
      <c r="AR71" s="589"/>
      <c r="AS71" s="591"/>
      <c r="BE71"/>
    </row>
    <row r="72" spans="2:57" ht="22.5" hidden="1" customHeight="1">
      <c r="B72" s="592">
        <v>30</v>
      </c>
      <c r="C72" s="532"/>
      <c r="D72" s="406"/>
      <c r="E72" s="407"/>
      <c r="F72" s="407"/>
      <c r="G72" s="407"/>
      <c r="H72" s="407"/>
      <c r="I72" s="407"/>
      <c r="J72" s="407"/>
      <c r="K72" s="407"/>
      <c r="L72" s="407"/>
      <c r="M72" s="407"/>
      <c r="N72" s="407"/>
      <c r="O72" s="407"/>
      <c r="P72" s="408"/>
      <c r="Q72" s="409"/>
      <c r="R72" s="410"/>
      <c r="S72" s="410"/>
      <c r="T72" s="410"/>
      <c r="U72" s="410"/>
      <c r="V72" s="410"/>
      <c r="W72" s="410"/>
      <c r="X72" s="411"/>
      <c r="Y72" s="406"/>
      <c r="Z72" s="407"/>
      <c r="AA72" s="407"/>
      <c r="AB72" s="408"/>
      <c r="AC72" s="406"/>
      <c r="AD72" s="407"/>
      <c r="AE72" s="407"/>
      <c r="AF72" s="408"/>
      <c r="AG72" s="406"/>
      <c r="AH72" s="407"/>
      <c r="AI72" s="407"/>
      <c r="AJ72" s="408"/>
      <c r="AK72" s="406"/>
      <c r="AL72" s="407"/>
      <c r="AM72" s="407"/>
      <c r="AN72" s="408"/>
      <c r="AO72" s="542"/>
      <c r="AP72" s="554"/>
      <c r="AQ72" s="586"/>
      <c r="AR72" s="588"/>
      <c r="AS72" s="590"/>
      <c r="BE72"/>
    </row>
    <row r="73" spans="2:57" ht="31.5" hidden="1" customHeight="1" thickBot="1">
      <c r="B73" s="610"/>
      <c r="C73" s="611"/>
      <c r="D73" s="581"/>
      <c r="E73" s="582"/>
      <c r="F73" s="582"/>
      <c r="G73" s="582"/>
      <c r="H73" s="582"/>
      <c r="I73" s="582"/>
      <c r="J73" s="582"/>
      <c r="K73" s="582"/>
      <c r="L73" s="582"/>
      <c r="M73" s="582"/>
      <c r="N73" s="582"/>
      <c r="O73" s="582"/>
      <c r="P73" s="583"/>
      <c r="Q73" s="412"/>
      <c r="R73" s="413"/>
      <c r="S73" s="413"/>
      <c r="T73" s="413"/>
      <c r="U73" s="413"/>
      <c r="V73" s="413"/>
      <c r="W73" s="413"/>
      <c r="X73" s="414"/>
      <c r="Y73" s="581"/>
      <c r="Z73" s="582"/>
      <c r="AA73" s="582"/>
      <c r="AB73" s="583"/>
      <c r="AC73" s="581"/>
      <c r="AD73" s="582"/>
      <c r="AE73" s="582"/>
      <c r="AF73" s="583"/>
      <c r="AG73" s="581"/>
      <c r="AH73" s="582"/>
      <c r="AI73" s="582"/>
      <c r="AJ73" s="583"/>
      <c r="AK73" s="581"/>
      <c r="AL73" s="582"/>
      <c r="AM73" s="582"/>
      <c r="AN73" s="583"/>
      <c r="AO73" s="481"/>
      <c r="AP73" s="606"/>
      <c r="AQ73" s="607"/>
      <c r="AR73" s="608"/>
      <c r="AS73" s="609"/>
      <c r="BE73"/>
    </row>
    <row r="74" spans="2:57" ht="32.25" hidden="1" customHeight="1" thickBot="1">
      <c r="B74" s="612" t="s">
        <v>33</v>
      </c>
      <c r="C74" s="613"/>
      <c r="D74" s="613"/>
      <c r="E74" s="614"/>
      <c r="F74" s="615" t="s">
        <v>2</v>
      </c>
      <c r="G74" s="613"/>
      <c r="H74" s="613"/>
      <c r="I74" s="613"/>
      <c r="J74" s="613"/>
      <c r="K74" s="613"/>
      <c r="L74" s="613"/>
      <c r="M74" s="613"/>
      <c r="N74" s="613"/>
      <c r="O74" s="613"/>
      <c r="P74" s="613"/>
      <c r="Q74" s="613"/>
      <c r="R74" s="613"/>
      <c r="S74" s="613"/>
      <c r="T74" s="613"/>
      <c r="U74" s="614"/>
      <c r="V74" s="615" t="s">
        <v>3</v>
      </c>
      <c r="W74" s="613"/>
      <c r="X74" s="614"/>
      <c r="Y74" s="615" t="s">
        <v>34</v>
      </c>
      <c r="Z74" s="613"/>
      <c r="AA74" s="614"/>
      <c r="AB74" s="615" t="s">
        <v>35</v>
      </c>
      <c r="AC74" s="613"/>
      <c r="AD74" s="613"/>
      <c r="AE74" s="613"/>
      <c r="AF74" s="613"/>
      <c r="AG74" s="613"/>
      <c r="AH74" s="613"/>
      <c r="AI74" s="613"/>
      <c r="AJ74" s="613"/>
      <c r="AK74" s="613"/>
      <c r="AL74" s="613"/>
      <c r="AM74" s="613"/>
      <c r="AN74" s="613"/>
      <c r="AO74" s="613"/>
      <c r="AP74" s="613"/>
      <c r="AQ74" s="613"/>
      <c r="AR74" s="613"/>
      <c r="AS74" s="616"/>
      <c r="BE74"/>
    </row>
    <row r="75" spans="2:57" hidden="1">
      <c r="B75" s="617"/>
      <c r="C75" s="618"/>
      <c r="D75" s="618"/>
      <c r="E75" s="619"/>
      <c r="F75" s="620"/>
      <c r="G75" s="618"/>
      <c r="H75" s="618"/>
      <c r="I75" s="618"/>
      <c r="J75" s="618"/>
      <c r="K75" s="618"/>
      <c r="L75" s="618"/>
      <c r="M75" s="618"/>
      <c r="N75" s="618"/>
      <c r="O75" s="618"/>
      <c r="P75" s="618"/>
      <c r="Q75" s="618"/>
      <c r="R75" s="618"/>
      <c r="S75" s="618"/>
      <c r="T75" s="618"/>
      <c r="U75" s="619"/>
      <c r="V75" s="620"/>
      <c r="W75" s="618"/>
      <c r="X75" s="619"/>
      <c r="Y75" s="620"/>
      <c r="Z75" s="618"/>
      <c r="AA75" s="619"/>
      <c r="AB75" s="620"/>
      <c r="AC75" s="618"/>
      <c r="AD75" s="618"/>
      <c r="AE75" s="618"/>
      <c r="AF75" s="618"/>
      <c r="AG75" s="618"/>
      <c r="AH75" s="618"/>
      <c r="AI75" s="618"/>
      <c r="AJ75" s="618"/>
      <c r="AK75" s="618"/>
      <c r="AL75" s="618"/>
      <c r="AM75" s="618"/>
      <c r="AN75" s="618"/>
      <c r="AO75" s="618"/>
      <c r="AP75" s="618"/>
      <c r="AQ75" s="618"/>
      <c r="AR75" s="618"/>
      <c r="AS75" s="621"/>
      <c r="BE75"/>
    </row>
    <row r="76" spans="2:57" hidden="1">
      <c r="B76" s="622"/>
      <c r="C76" s="623"/>
      <c r="D76" s="623"/>
      <c r="E76" s="624"/>
      <c r="F76" s="625"/>
      <c r="G76" s="623"/>
      <c r="H76" s="623"/>
      <c r="I76" s="623"/>
      <c r="J76" s="623"/>
      <c r="K76" s="623"/>
      <c r="L76" s="623"/>
      <c r="M76" s="623"/>
      <c r="N76" s="623"/>
      <c r="O76" s="623"/>
      <c r="P76" s="623"/>
      <c r="Q76" s="623"/>
      <c r="R76" s="623"/>
      <c r="S76" s="623"/>
      <c r="T76" s="623"/>
      <c r="U76" s="624"/>
      <c r="V76" s="625"/>
      <c r="W76" s="623"/>
      <c r="X76" s="624"/>
      <c r="Y76" s="625"/>
      <c r="Z76" s="623"/>
      <c r="AA76" s="624"/>
      <c r="AB76" s="625"/>
      <c r="AC76" s="623"/>
      <c r="AD76" s="623"/>
      <c r="AE76" s="623"/>
      <c r="AF76" s="623"/>
      <c r="AG76" s="623"/>
      <c r="AH76" s="623"/>
      <c r="AI76" s="623"/>
      <c r="AJ76" s="623"/>
      <c r="AK76" s="623"/>
      <c r="AL76" s="623"/>
      <c r="AM76" s="623"/>
      <c r="AN76" s="623"/>
      <c r="AO76" s="623"/>
      <c r="AP76" s="623"/>
      <c r="AQ76" s="623"/>
      <c r="AR76" s="623"/>
      <c r="AS76" s="626"/>
      <c r="BE76"/>
    </row>
    <row r="77" spans="2:57" hidden="1">
      <c r="B77" s="622"/>
      <c r="C77" s="623"/>
      <c r="D77" s="623"/>
      <c r="E77" s="624"/>
      <c r="F77" s="625"/>
      <c r="G77" s="623"/>
      <c r="H77" s="623"/>
      <c r="I77" s="623"/>
      <c r="J77" s="623"/>
      <c r="K77" s="623"/>
      <c r="L77" s="623"/>
      <c r="M77" s="623"/>
      <c r="N77" s="623"/>
      <c r="O77" s="623"/>
      <c r="P77" s="623"/>
      <c r="Q77" s="623"/>
      <c r="R77" s="623"/>
      <c r="S77" s="623"/>
      <c r="T77" s="623"/>
      <c r="U77" s="624"/>
      <c r="V77" s="625"/>
      <c r="W77" s="623"/>
      <c r="X77" s="624"/>
      <c r="Y77" s="625"/>
      <c r="Z77" s="623"/>
      <c r="AA77" s="624"/>
      <c r="AB77" s="625"/>
      <c r="AC77" s="623"/>
      <c r="AD77" s="623"/>
      <c r="AE77" s="623"/>
      <c r="AF77" s="623"/>
      <c r="AG77" s="623"/>
      <c r="AH77" s="623"/>
      <c r="AI77" s="623"/>
      <c r="AJ77" s="623"/>
      <c r="AK77" s="623"/>
      <c r="AL77" s="623"/>
      <c r="AM77" s="623"/>
      <c r="AN77" s="623"/>
      <c r="AO77" s="623"/>
      <c r="AP77" s="623"/>
      <c r="AQ77" s="623"/>
      <c r="AR77" s="623"/>
      <c r="AS77" s="626"/>
      <c r="BE77"/>
    </row>
    <row r="78" spans="2:57" hidden="1">
      <c r="B78" s="622"/>
      <c r="C78" s="623"/>
      <c r="D78" s="623"/>
      <c r="E78" s="624"/>
      <c r="F78" s="625"/>
      <c r="G78" s="623"/>
      <c r="H78" s="623"/>
      <c r="I78" s="623"/>
      <c r="J78" s="623"/>
      <c r="K78" s="623"/>
      <c r="L78" s="623"/>
      <c r="M78" s="623"/>
      <c r="N78" s="623"/>
      <c r="O78" s="623"/>
      <c r="P78" s="623"/>
      <c r="Q78" s="623"/>
      <c r="R78" s="623"/>
      <c r="S78" s="623"/>
      <c r="T78" s="623"/>
      <c r="U78" s="624"/>
      <c r="V78" s="625"/>
      <c r="W78" s="623"/>
      <c r="X78" s="624"/>
      <c r="Y78" s="625"/>
      <c r="Z78" s="623"/>
      <c r="AA78" s="624"/>
      <c r="AB78" s="625"/>
      <c r="AC78" s="623"/>
      <c r="AD78" s="623"/>
      <c r="AE78" s="623"/>
      <c r="AF78" s="623"/>
      <c r="AG78" s="623"/>
      <c r="AH78" s="623"/>
      <c r="AI78" s="623"/>
      <c r="AJ78" s="623"/>
      <c r="AK78" s="623"/>
      <c r="AL78" s="623"/>
      <c r="AM78" s="623"/>
      <c r="AN78" s="623"/>
      <c r="AO78" s="623"/>
      <c r="AP78" s="623"/>
      <c r="AQ78" s="623"/>
      <c r="AR78" s="623"/>
      <c r="AS78" s="626"/>
      <c r="BE78"/>
    </row>
    <row r="79" spans="2:57" hidden="1">
      <c r="B79" s="622"/>
      <c r="C79" s="623"/>
      <c r="D79" s="623"/>
      <c r="E79" s="624"/>
      <c r="F79" s="625"/>
      <c r="G79" s="623"/>
      <c r="H79" s="623"/>
      <c r="I79" s="623"/>
      <c r="J79" s="623"/>
      <c r="K79" s="623"/>
      <c r="L79" s="623"/>
      <c r="M79" s="623"/>
      <c r="N79" s="623"/>
      <c r="O79" s="623"/>
      <c r="P79" s="623"/>
      <c r="Q79" s="623"/>
      <c r="R79" s="623"/>
      <c r="S79" s="623"/>
      <c r="T79" s="623"/>
      <c r="U79" s="624"/>
      <c r="V79" s="625"/>
      <c r="W79" s="623"/>
      <c r="X79" s="624"/>
      <c r="Y79" s="625"/>
      <c r="Z79" s="623"/>
      <c r="AA79" s="624"/>
      <c r="AB79" s="625"/>
      <c r="AC79" s="623"/>
      <c r="AD79" s="623"/>
      <c r="AE79" s="623"/>
      <c r="AF79" s="623"/>
      <c r="AG79" s="623"/>
      <c r="AH79" s="623"/>
      <c r="AI79" s="623"/>
      <c r="AJ79" s="623"/>
      <c r="AK79" s="623"/>
      <c r="AL79" s="623"/>
      <c r="AM79" s="623"/>
      <c r="AN79" s="623"/>
      <c r="AO79" s="623"/>
      <c r="AP79" s="623"/>
      <c r="AQ79" s="623"/>
      <c r="AR79" s="623"/>
      <c r="AS79" s="626"/>
      <c r="BE79"/>
    </row>
    <row r="80" spans="2:57" ht="15.75" hidden="1" thickBot="1">
      <c r="B80" s="622"/>
      <c r="C80" s="623"/>
      <c r="D80" s="623"/>
      <c r="E80" s="624"/>
      <c r="F80" s="625"/>
      <c r="G80" s="623"/>
      <c r="H80" s="623"/>
      <c r="I80" s="623"/>
      <c r="J80" s="623"/>
      <c r="K80" s="623"/>
      <c r="L80" s="623"/>
      <c r="M80" s="623"/>
      <c r="N80" s="623"/>
      <c r="O80" s="623"/>
      <c r="P80" s="623"/>
      <c r="Q80" s="623"/>
      <c r="R80" s="623"/>
      <c r="S80" s="623"/>
      <c r="T80" s="623"/>
      <c r="U80" s="624"/>
      <c r="V80" s="625"/>
      <c r="W80" s="623"/>
      <c r="X80" s="624"/>
      <c r="Y80" s="625"/>
      <c r="Z80" s="623"/>
      <c r="AA80" s="624"/>
      <c r="AB80" s="625"/>
      <c r="AC80" s="623"/>
      <c r="AD80" s="623"/>
      <c r="AE80" s="623"/>
      <c r="AF80" s="623"/>
      <c r="AG80" s="623"/>
      <c r="AH80" s="623"/>
      <c r="AI80" s="623"/>
      <c r="AJ80" s="623"/>
      <c r="AK80" s="623"/>
      <c r="AL80" s="623"/>
      <c r="AM80" s="623"/>
      <c r="AN80" s="623"/>
      <c r="AO80" s="623"/>
      <c r="AP80" s="623"/>
      <c r="AQ80" s="623"/>
      <c r="AR80" s="623"/>
      <c r="AS80" s="626"/>
      <c r="BE80"/>
    </row>
    <row r="81" spans="2:57">
      <c r="B81" s="612" t="s">
        <v>36</v>
      </c>
      <c r="C81" s="613"/>
      <c r="D81" s="613"/>
      <c r="E81" s="613"/>
      <c r="F81" s="613"/>
      <c r="G81" s="613"/>
      <c r="H81" s="613"/>
      <c r="I81" s="613"/>
      <c r="J81" s="613"/>
      <c r="K81" s="613"/>
      <c r="L81" s="613"/>
      <c r="M81" s="613"/>
      <c r="N81" s="613"/>
      <c r="O81" s="613"/>
      <c r="P81" s="613"/>
      <c r="Q81" s="613"/>
      <c r="R81" s="613"/>
      <c r="S81" s="613"/>
      <c r="T81" s="613"/>
      <c r="U81" s="613"/>
      <c r="V81" s="613"/>
      <c r="W81" s="613"/>
      <c r="X81" s="613"/>
      <c r="Y81" s="613"/>
      <c r="Z81" s="613"/>
      <c r="AA81" s="613"/>
      <c r="AB81" s="613"/>
      <c r="AC81" s="613"/>
      <c r="AD81" s="613"/>
      <c r="AE81" s="613"/>
      <c r="AF81" s="613"/>
      <c r="AG81" s="613"/>
      <c r="AH81" s="613"/>
      <c r="AI81" s="613"/>
      <c r="AJ81" s="613"/>
      <c r="AK81" s="613"/>
      <c r="AL81" s="613"/>
      <c r="AM81" s="613"/>
      <c r="AN81" s="613"/>
      <c r="AO81" s="613"/>
      <c r="AP81" s="613"/>
      <c r="AQ81" s="613"/>
      <c r="AR81" s="613"/>
      <c r="AS81" s="616"/>
      <c r="BE81"/>
    </row>
    <row r="82" spans="2:57" ht="70.5" customHeight="1" thickBot="1">
      <c r="B82" s="627"/>
      <c r="C82" s="628"/>
      <c r="D82" s="628"/>
      <c r="E82" s="628"/>
      <c r="F82" s="628"/>
      <c r="G82" s="628"/>
      <c r="H82" s="628"/>
      <c r="I82" s="628"/>
      <c r="J82" s="628"/>
      <c r="K82" s="628"/>
      <c r="L82" s="628"/>
      <c r="M82" s="628"/>
      <c r="N82" s="628"/>
      <c r="O82" s="628"/>
      <c r="P82" s="628"/>
      <c r="Q82" s="628"/>
      <c r="R82" s="628"/>
      <c r="S82" s="628"/>
      <c r="T82" s="628"/>
      <c r="U82" s="628"/>
      <c r="V82" s="628"/>
      <c r="W82" s="628"/>
      <c r="X82" s="628"/>
      <c r="Y82" s="628"/>
      <c r="Z82" s="628"/>
      <c r="AA82" s="628"/>
      <c r="AB82" s="628"/>
      <c r="AC82" s="628"/>
      <c r="AD82" s="628"/>
      <c r="AE82" s="628"/>
      <c r="AF82" s="628"/>
      <c r="AG82" s="628"/>
      <c r="AH82" s="628"/>
      <c r="AI82" s="628"/>
      <c r="AJ82" s="628"/>
      <c r="AK82" s="628"/>
      <c r="AL82" s="628"/>
      <c r="AM82" s="628"/>
      <c r="AN82" s="628"/>
      <c r="AO82" s="628"/>
      <c r="AP82" s="628"/>
      <c r="AQ82" s="628"/>
      <c r="AR82" s="628"/>
      <c r="AS82" s="629"/>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406" t="s">
        <v>43</v>
      </c>
      <c r="D84" s="407"/>
      <c r="E84" s="407"/>
      <c r="F84" s="407"/>
      <c r="G84" s="407"/>
      <c r="H84" s="407"/>
      <c r="I84" s="407"/>
      <c r="J84" s="407"/>
      <c r="K84" s="407"/>
      <c r="L84" s="407"/>
      <c r="M84" s="407"/>
      <c r="N84" s="407"/>
      <c r="O84" s="407"/>
      <c r="P84" s="407"/>
      <c r="Q84" s="407"/>
      <c r="R84" s="407"/>
      <c r="S84" s="407"/>
      <c r="T84" s="407"/>
      <c r="U84" s="407"/>
      <c r="V84" s="407"/>
      <c r="W84" s="408"/>
      <c r="X84" s="406" t="s">
        <v>44</v>
      </c>
      <c r="Y84" s="407"/>
      <c r="Z84" s="407"/>
      <c r="AA84" s="407"/>
      <c r="AB84" s="407"/>
      <c r="AC84" s="407"/>
      <c r="AD84" s="407"/>
      <c r="AE84" s="407"/>
      <c r="AF84" s="407"/>
      <c r="AG84" s="407"/>
      <c r="AH84" s="407"/>
      <c r="AI84" s="407"/>
      <c r="AJ84" s="407"/>
      <c r="AK84" s="407"/>
      <c r="AL84" s="407"/>
      <c r="AM84" s="407"/>
      <c r="AN84" s="407"/>
      <c r="AO84" s="407"/>
      <c r="AP84" s="407"/>
      <c r="AQ84" s="407"/>
      <c r="AR84" s="408"/>
      <c r="AS84" s="8"/>
      <c r="BE84"/>
    </row>
    <row r="85" spans="2:57" ht="46.5" customHeight="1">
      <c r="B85" s="10"/>
      <c r="C85" s="473" t="s">
        <v>40</v>
      </c>
      <c r="D85" s="438"/>
      <c r="E85" s="438"/>
      <c r="F85" s="438"/>
      <c r="G85" s="438"/>
      <c r="H85" s="438"/>
      <c r="I85" s="449"/>
      <c r="J85" s="473" t="s">
        <v>41</v>
      </c>
      <c r="K85" s="438"/>
      <c r="L85" s="438"/>
      <c r="M85" s="438"/>
      <c r="N85" s="438"/>
      <c r="O85" s="438"/>
      <c r="P85" s="449"/>
      <c r="Q85" s="473" t="s">
        <v>42</v>
      </c>
      <c r="R85" s="438"/>
      <c r="S85" s="438"/>
      <c r="T85" s="438"/>
      <c r="U85" s="438"/>
      <c r="V85" s="438"/>
      <c r="W85" s="449"/>
      <c r="X85" s="473" t="s">
        <v>40</v>
      </c>
      <c r="Y85" s="438"/>
      <c r="Z85" s="438"/>
      <c r="AA85" s="438"/>
      <c r="AB85" s="438"/>
      <c r="AC85" s="438"/>
      <c r="AD85" s="449"/>
      <c r="AE85" s="473" t="s">
        <v>41</v>
      </c>
      <c r="AF85" s="438"/>
      <c r="AG85" s="438"/>
      <c r="AH85" s="438"/>
      <c r="AI85" s="438"/>
      <c r="AJ85" s="438"/>
      <c r="AK85" s="449"/>
      <c r="AL85" s="473" t="s">
        <v>42</v>
      </c>
      <c r="AM85" s="438"/>
      <c r="AN85" s="438"/>
      <c r="AO85" s="438"/>
      <c r="AP85" s="438"/>
      <c r="AQ85" s="438"/>
      <c r="AR85" s="449"/>
      <c r="AS85" s="11"/>
      <c r="BE85"/>
    </row>
    <row r="86" spans="2:57" ht="46.5" customHeight="1">
      <c r="B86" s="10"/>
      <c r="C86" s="517" t="str">
        <f>'Lot Register'!$U$13</f>
        <v>Jan van Wyk</v>
      </c>
      <c r="D86" s="518"/>
      <c r="E86" s="518"/>
      <c r="F86" s="518"/>
      <c r="G86" s="518"/>
      <c r="H86" s="518"/>
      <c r="I86" s="519"/>
      <c r="J86" s="517"/>
      <c r="K86" s="518"/>
      <c r="L86" s="518"/>
      <c r="M86" s="518"/>
      <c r="N86" s="518"/>
      <c r="O86" s="518"/>
      <c r="P86" s="519"/>
      <c r="Q86" s="520"/>
      <c r="R86" s="521"/>
      <c r="S86" s="521"/>
      <c r="T86" s="521"/>
      <c r="U86" s="521"/>
      <c r="V86" s="521"/>
      <c r="W86" s="522"/>
      <c r="X86" s="517" t="str">
        <f>'Lot Register'!$U$12</f>
        <v>TBA</v>
      </c>
      <c r="Y86" s="518"/>
      <c r="Z86" s="518"/>
      <c r="AA86" s="518"/>
      <c r="AB86" s="518"/>
      <c r="AC86" s="518"/>
      <c r="AD86" s="519"/>
      <c r="AE86" s="517"/>
      <c r="AF86" s="518"/>
      <c r="AG86" s="518"/>
      <c r="AH86" s="518"/>
      <c r="AI86" s="518"/>
      <c r="AJ86" s="518"/>
      <c r="AK86" s="519"/>
      <c r="AL86" s="520"/>
      <c r="AM86" s="521"/>
      <c r="AN86" s="521"/>
      <c r="AO86" s="521"/>
      <c r="AP86" s="521"/>
      <c r="AQ86" s="521"/>
      <c r="AR86" s="522"/>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30">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J57"/>
    <mergeCell ref="AK54:AN55"/>
    <mergeCell ref="AO54:AP55"/>
    <mergeCell ref="AQ54:AQ55"/>
    <mergeCell ref="AR54:AR55"/>
    <mergeCell ref="AS54:AS55"/>
    <mergeCell ref="Y55:AB55"/>
    <mergeCell ref="B54:C55"/>
    <mergeCell ref="D54:P55"/>
    <mergeCell ref="Q54:X55"/>
    <mergeCell ref="Y54:AB54"/>
    <mergeCell ref="AC54:AJ55"/>
    <mergeCell ref="AK52:AN53"/>
    <mergeCell ref="AO52:AP53"/>
    <mergeCell ref="AQ52:AQ53"/>
    <mergeCell ref="AR52:AR53"/>
    <mergeCell ref="AS52:AS53"/>
    <mergeCell ref="Y53:AB53"/>
    <mergeCell ref="B52:C53"/>
    <mergeCell ref="D52:P53"/>
    <mergeCell ref="Q52:X53"/>
    <mergeCell ref="Y52:AB52"/>
    <mergeCell ref="AC52:AJ53"/>
    <mergeCell ref="AK50:AN51"/>
    <mergeCell ref="AO50:AP51"/>
    <mergeCell ref="AQ50:AQ51"/>
    <mergeCell ref="AR50:AR51"/>
    <mergeCell ref="AS50:AS51"/>
    <mergeCell ref="Y51:AB51"/>
    <mergeCell ref="B50:C51"/>
    <mergeCell ref="D50:P51"/>
    <mergeCell ref="Q50:X51"/>
    <mergeCell ref="Y50:AB50"/>
    <mergeCell ref="AC50:AJ51"/>
    <mergeCell ref="AK48:AN49"/>
    <mergeCell ref="AO48:AP49"/>
    <mergeCell ref="AQ48:AQ49"/>
    <mergeCell ref="AR48:AR49"/>
    <mergeCell ref="AS48:AS49"/>
    <mergeCell ref="Y49:AB49"/>
    <mergeCell ref="B48:C49"/>
    <mergeCell ref="D48:P49"/>
    <mergeCell ref="Q48:X49"/>
    <mergeCell ref="Y48:AB48"/>
    <mergeCell ref="AC48:AJ49"/>
    <mergeCell ref="AK46:AN47"/>
    <mergeCell ref="AO46:AP47"/>
    <mergeCell ref="AQ46:AQ47"/>
    <mergeCell ref="AR46:AR47"/>
    <mergeCell ref="AS46:AS47"/>
    <mergeCell ref="Y47:AB47"/>
    <mergeCell ref="B46:C47"/>
    <mergeCell ref="D46:P47"/>
    <mergeCell ref="Q46:X47"/>
    <mergeCell ref="Y46:AB46"/>
    <mergeCell ref="AC46:AJ47"/>
    <mergeCell ref="AK44:AN45"/>
    <mergeCell ref="AO44:AP45"/>
    <mergeCell ref="AQ44:AQ45"/>
    <mergeCell ref="AR44:AR45"/>
    <mergeCell ref="AS44:AS45"/>
    <mergeCell ref="Y45:AB45"/>
    <mergeCell ref="B44:C45"/>
    <mergeCell ref="D44:P45"/>
    <mergeCell ref="Q44:X45"/>
    <mergeCell ref="Y44:AB44"/>
    <mergeCell ref="AC44:AJ45"/>
    <mergeCell ref="AK42:AN43"/>
    <mergeCell ref="AO42:AP43"/>
    <mergeCell ref="AQ42:AQ43"/>
    <mergeCell ref="AR42:AR43"/>
    <mergeCell ref="AS42:AS43"/>
    <mergeCell ref="Y43:AB43"/>
    <mergeCell ref="B42:C43"/>
    <mergeCell ref="D42:P43"/>
    <mergeCell ref="Q42:X43"/>
    <mergeCell ref="Y42:AB42"/>
    <mergeCell ref="AC42:AJ43"/>
    <mergeCell ref="AK40:AN41"/>
    <mergeCell ref="AO40:AP41"/>
    <mergeCell ref="AQ40:AQ41"/>
    <mergeCell ref="AR40:AR41"/>
    <mergeCell ref="AS40:AS41"/>
    <mergeCell ref="Y41:AB41"/>
    <mergeCell ref="B40:C41"/>
    <mergeCell ref="D40:P41"/>
    <mergeCell ref="Q40:X41"/>
    <mergeCell ref="Y40:AB40"/>
    <mergeCell ref="AC40:AJ41"/>
    <mergeCell ref="AK38:AN39"/>
    <mergeCell ref="AO38:AP39"/>
    <mergeCell ref="AQ38:AQ39"/>
    <mergeCell ref="AR38:AR39"/>
    <mergeCell ref="AS38:AS39"/>
    <mergeCell ref="Y39:AB39"/>
    <mergeCell ref="B38:C39"/>
    <mergeCell ref="D38:P39"/>
    <mergeCell ref="Q38:X39"/>
    <mergeCell ref="Y38:AB38"/>
    <mergeCell ref="AC38:AJ39"/>
    <mergeCell ref="AK36:AN37"/>
    <mergeCell ref="AO36:AP37"/>
    <mergeCell ref="AQ36:AQ37"/>
    <mergeCell ref="AR36:AR37"/>
    <mergeCell ref="AS36:AS37"/>
    <mergeCell ref="Y37:AB37"/>
    <mergeCell ref="B36:C37"/>
    <mergeCell ref="D36:P37"/>
    <mergeCell ref="Q36:X37"/>
    <mergeCell ref="Y36:AB36"/>
    <mergeCell ref="AC36:AJ37"/>
    <mergeCell ref="AK34:AN35"/>
    <mergeCell ref="AO34:AP35"/>
    <mergeCell ref="AQ34:AQ35"/>
    <mergeCell ref="AR34:AR35"/>
    <mergeCell ref="AS34:AS35"/>
    <mergeCell ref="Y35:AB35"/>
    <mergeCell ref="B34:C35"/>
    <mergeCell ref="D34:P35"/>
    <mergeCell ref="Q34:X35"/>
    <mergeCell ref="Y34:AB34"/>
    <mergeCell ref="AC34:AJ35"/>
    <mergeCell ref="AK32:AN33"/>
    <mergeCell ref="AO32:AP33"/>
    <mergeCell ref="AQ32:AQ33"/>
    <mergeCell ref="AR32:AR33"/>
    <mergeCell ref="AS32:AS33"/>
    <mergeCell ref="Y33:AB33"/>
    <mergeCell ref="AC32:AJ33"/>
    <mergeCell ref="B32:C33"/>
    <mergeCell ref="D32:P33"/>
    <mergeCell ref="Q32:X33"/>
    <mergeCell ref="Y32:AB32"/>
    <mergeCell ref="AK30:AN31"/>
    <mergeCell ref="AO30:AP31"/>
    <mergeCell ref="AQ30:AQ31"/>
    <mergeCell ref="AR30:AR31"/>
    <mergeCell ref="AS30:AS31"/>
    <mergeCell ref="Y31:AB31"/>
    <mergeCell ref="AC30:AJ31"/>
    <mergeCell ref="B30:C31"/>
    <mergeCell ref="D30:P31"/>
    <mergeCell ref="Q30:X31"/>
    <mergeCell ref="Y30:AB30"/>
    <mergeCell ref="AK28:AN29"/>
    <mergeCell ref="AO28:AP29"/>
    <mergeCell ref="AQ28:AQ29"/>
    <mergeCell ref="AR28:AR29"/>
    <mergeCell ref="AS28:AS29"/>
    <mergeCell ref="Y29:AB29"/>
    <mergeCell ref="AC28:AJ29"/>
    <mergeCell ref="B28:C29"/>
    <mergeCell ref="D28:P29"/>
    <mergeCell ref="Q28:X29"/>
    <mergeCell ref="Y28:AB28"/>
    <mergeCell ref="AK26:AN27"/>
    <mergeCell ref="AO26:AP27"/>
    <mergeCell ref="AQ26:AQ27"/>
    <mergeCell ref="AR26:AR27"/>
    <mergeCell ref="AS26:AS27"/>
    <mergeCell ref="Y27:AB27"/>
    <mergeCell ref="AC26:AJ27"/>
    <mergeCell ref="B26:C27"/>
    <mergeCell ref="D26:P27"/>
    <mergeCell ref="Q26:X27"/>
    <mergeCell ref="Y26:AB26"/>
    <mergeCell ref="AK24:AN25"/>
    <mergeCell ref="AO24:AP25"/>
    <mergeCell ref="AQ24:AQ25"/>
    <mergeCell ref="AR24:AR25"/>
    <mergeCell ref="AS24:AS25"/>
    <mergeCell ref="Y25:AB25"/>
    <mergeCell ref="AC24:AJ25"/>
    <mergeCell ref="B24:C25"/>
    <mergeCell ref="D24:P25"/>
    <mergeCell ref="Q24:X25"/>
    <mergeCell ref="Y24:AB24"/>
    <mergeCell ref="AK22:AN23"/>
    <mergeCell ref="AO22:AP23"/>
    <mergeCell ref="AQ22:AQ23"/>
    <mergeCell ref="AR22:AR23"/>
    <mergeCell ref="AS22:AS23"/>
    <mergeCell ref="Y23:AB23"/>
    <mergeCell ref="AC22:AJ23"/>
    <mergeCell ref="B22:C23"/>
    <mergeCell ref="D22:P23"/>
    <mergeCell ref="Q22:X23"/>
    <mergeCell ref="Y22:AB22"/>
    <mergeCell ref="AK20:AN21"/>
    <mergeCell ref="AO20:AP21"/>
    <mergeCell ref="AQ20:AQ21"/>
    <mergeCell ref="AR20:AR21"/>
    <mergeCell ref="AS20:AS21"/>
    <mergeCell ref="Y21:AB21"/>
    <mergeCell ref="AC20:AJ21"/>
    <mergeCell ref="B20:C21"/>
    <mergeCell ref="D20:P21"/>
    <mergeCell ref="Q20:X21"/>
    <mergeCell ref="Y20:AB20"/>
    <mergeCell ref="AK18:AN19"/>
    <mergeCell ref="AO18:AP19"/>
    <mergeCell ref="AQ18:AQ19"/>
    <mergeCell ref="AR18:AR19"/>
    <mergeCell ref="AS18:AS19"/>
    <mergeCell ref="Y19:AB19"/>
    <mergeCell ref="AC18:AJ19"/>
    <mergeCell ref="B18:C19"/>
    <mergeCell ref="D18:P19"/>
    <mergeCell ref="Q18:X19"/>
    <mergeCell ref="Y18:AB18"/>
    <mergeCell ref="AK16:AN17"/>
    <mergeCell ref="AO16:AP17"/>
    <mergeCell ref="AQ16:AQ17"/>
    <mergeCell ref="AR16:AR17"/>
    <mergeCell ref="AS16:AS17"/>
    <mergeCell ref="AC16:AJ17"/>
    <mergeCell ref="Y15:AB15"/>
    <mergeCell ref="B16:C17"/>
    <mergeCell ref="D16:P17"/>
    <mergeCell ref="Q16:X17"/>
    <mergeCell ref="Y16:AB16"/>
    <mergeCell ref="Y17:AB17"/>
    <mergeCell ref="AC14:AJ15"/>
    <mergeCell ref="AK14:AN15"/>
    <mergeCell ref="AO14:AP15"/>
    <mergeCell ref="AQ14:AQ15"/>
    <mergeCell ref="AR14:AR15"/>
    <mergeCell ref="AS14:AS15"/>
    <mergeCell ref="B14:C15"/>
    <mergeCell ref="D14:P15"/>
    <mergeCell ref="Q14:X15"/>
    <mergeCell ref="Y14:AB14"/>
    <mergeCell ref="B12:C13"/>
    <mergeCell ref="D12:P13"/>
    <mergeCell ref="Q12:X13"/>
    <mergeCell ref="Y12:AB12"/>
    <mergeCell ref="AC12:AN12"/>
    <mergeCell ref="AC13:AJ13"/>
    <mergeCell ref="B10:I11"/>
    <mergeCell ref="J10:P11"/>
    <mergeCell ref="Q10:T11"/>
    <mergeCell ref="U10:W11"/>
    <mergeCell ref="X10:Z11"/>
    <mergeCell ref="AA10:AB11"/>
    <mergeCell ref="AC10:AC11"/>
    <mergeCell ref="AD10:AE11"/>
    <mergeCell ref="AQ12:AS13"/>
    <mergeCell ref="Y13:AB13"/>
    <mergeCell ref="AK13:AN13"/>
    <mergeCell ref="AO12:AP13"/>
    <mergeCell ref="AF7:AI7"/>
    <mergeCell ref="J8:J9"/>
    <mergeCell ref="K8:K9"/>
    <mergeCell ref="L8:L9"/>
    <mergeCell ref="AF8:AI8"/>
    <mergeCell ref="AJ8:AM11"/>
    <mergeCell ref="AF10:AI10"/>
    <mergeCell ref="AF11:AI11"/>
    <mergeCell ref="AJ7:AS7"/>
    <mergeCell ref="AN8:AS11"/>
    <mergeCell ref="AJ4:AS4"/>
    <mergeCell ref="AJ5:AS5"/>
    <mergeCell ref="AJ6:AS6"/>
    <mergeCell ref="J4:Z5"/>
    <mergeCell ref="AA4:AE4"/>
    <mergeCell ref="AF4:AI4"/>
    <mergeCell ref="AA5:AE5"/>
    <mergeCell ref="AF5:AI5"/>
    <mergeCell ref="J6:L7"/>
    <mergeCell ref="M6:P9"/>
    <mergeCell ref="Q6:AE9"/>
    <mergeCell ref="AF6:AI6"/>
    <mergeCell ref="AF9:AI9"/>
  </mergeCells>
  <conditionalFormatting sqref="AF11">
    <cfRule type="expression" dxfId="1123" priority="28">
      <formula>$V11="y"</formula>
    </cfRule>
    <cfRule type="expression" dxfId="1122" priority="29">
      <formula>$T11="y"</formula>
    </cfRule>
  </conditionalFormatting>
  <conditionalFormatting sqref="AF7">
    <cfRule type="expression" dxfId="1121" priority="32">
      <formula>$V7="y"</formula>
    </cfRule>
    <cfRule type="expression" dxfId="1120" priority="33">
      <formula>$T7="y"</formula>
    </cfRule>
  </conditionalFormatting>
  <conditionalFormatting sqref="AF9">
    <cfRule type="expression" dxfId="1119" priority="30">
      <formula>$V9="y"</formula>
    </cfRule>
    <cfRule type="expression" dxfId="1118" priority="31">
      <formula>$T9="y"</formula>
    </cfRule>
  </conditionalFormatting>
  <conditionalFormatting sqref="Y58:AB73">
    <cfRule type="expression" dxfId="1117" priority="27">
      <formula>OR(ISNUMBER(SEARCH("Hold Point",Y58)),ISNUMBER(SEARCH("Witness Point",Y58)))</formula>
    </cfRule>
  </conditionalFormatting>
  <conditionalFormatting sqref="AK14:AN73">
    <cfRule type="expression" dxfId="1116" priority="26">
      <formula>OR(Y14="Check Item",Y14="Milestone")</formula>
    </cfRule>
  </conditionalFormatting>
  <conditionalFormatting sqref="Y24:AB25">
    <cfRule type="expression" dxfId="1115" priority="25">
      <formula>OR(ISNUMBER(SEARCH("Hold Point",Y24)),ISNUMBER(SEARCH("Witness Point",Y24)))</formula>
    </cfRule>
  </conditionalFormatting>
  <conditionalFormatting sqref="Y20:AB21">
    <cfRule type="expression" dxfId="1114" priority="24">
      <formula>OR(ISNUMBER(SEARCH("Hold Point",Y20)),ISNUMBER(SEARCH("Witness Point",Y20)))</formula>
    </cfRule>
  </conditionalFormatting>
  <conditionalFormatting sqref="Y30:AB31">
    <cfRule type="expression" dxfId="1113" priority="23">
      <formula>OR(ISNUMBER(SEARCH("Hold Point",Y30)),ISNUMBER(SEARCH("Witness Point",Y30)))</formula>
    </cfRule>
  </conditionalFormatting>
  <conditionalFormatting sqref="Y26:AB27">
    <cfRule type="expression" dxfId="1112" priority="22">
      <formula>OR(ISNUMBER(SEARCH("Hold Point",Y26)),ISNUMBER(SEARCH("Witness Point",Y26)))</formula>
    </cfRule>
  </conditionalFormatting>
  <conditionalFormatting sqref="Y38:AB39">
    <cfRule type="expression" dxfId="1111" priority="21">
      <formula>OR(ISNUMBER(SEARCH("Hold Point",Y38)),ISNUMBER(SEARCH("Witness Point",Y38)))</formula>
    </cfRule>
  </conditionalFormatting>
  <conditionalFormatting sqref="Y34:AB35">
    <cfRule type="expression" dxfId="1110" priority="20">
      <formula>OR(ISNUMBER(SEARCH("Hold Point",Y34)),ISNUMBER(SEARCH("Witness Point",Y34)))</formula>
    </cfRule>
  </conditionalFormatting>
  <conditionalFormatting sqref="Y50:AB51">
    <cfRule type="expression" dxfId="1109" priority="19">
      <formula>OR(ISNUMBER(SEARCH("Hold Point",Y50)),ISNUMBER(SEARCH("Witness Point",Y50)))</formula>
    </cfRule>
  </conditionalFormatting>
  <conditionalFormatting sqref="Y53:AB53">
    <cfRule type="expression" dxfId="1108" priority="18">
      <formula>OR(ISNUMBER(SEARCH("Hold Point",Y53)),ISNUMBER(SEARCH("Witness Point",Y53)))</formula>
    </cfRule>
  </conditionalFormatting>
  <conditionalFormatting sqref="Y56:AB57">
    <cfRule type="expression" dxfId="1107" priority="17">
      <formula>OR(ISNUMBER(SEARCH("Hold Point",Y56)),ISNUMBER(SEARCH("Witness Point",Y56)))</formula>
    </cfRule>
  </conditionalFormatting>
  <conditionalFormatting sqref="Y49:AB49">
    <cfRule type="expression" dxfId="1106" priority="16">
      <formula>OR(ISNUMBER(SEARCH("Hold Point",Y49)),ISNUMBER(SEARCH("Witness Point",Y49)))</formula>
    </cfRule>
  </conditionalFormatting>
  <conditionalFormatting sqref="Y15:AB15 Y14">
    <cfRule type="expression" dxfId="1105" priority="34">
      <formula>OR(ISNUMBER(SEARCH("Hold Point",Y14)),ISNUMBER(SEARCH("Witness Point",Y14)))</formula>
    </cfRule>
  </conditionalFormatting>
  <conditionalFormatting sqref="Y54:AB55">
    <cfRule type="expression" dxfId="1104" priority="14">
      <formula>OR(ISNUMBER(SEARCH("Hold Point",Y54)),ISNUMBER(SEARCH("Witness Point",Y54)))</formula>
    </cfRule>
  </conditionalFormatting>
  <conditionalFormatting sqref="Y18:AB19">
    <cfRule type="expression" dxfId="1103" priority="35">
      <formula>OR(ISNUMBER(SEARCH("Hold Point",Y18)),ISNUMBER(SEARCH("Witness Point",Y18)))</formula>
    </cfRule>
  </conditionalFormatting>
  <conditionalFormatting sqref="Y16:AB17">
    <cfRule type="expression" dxfId="1102" priority="36">
      <formula>OR(ISNUMBER(SEARCH("Hold Point",Y16)),ISNUMBER(SEARCH("Witness Point",Y16)))</formula>
    </cfRule>
  </conditionalFormatting>
  <conditionalFormatting sqref="Y22:AB23">
    <cfRule type="expression" dxfId="1101" priority="37">
      <formula>OR(ISNUMBER(SEARCH("Hold Point",Y22)),ISNUMBER(SEARCH("Witness Point",Y22)))</formula>
    </cfRule>
  </conditionalFormatting>
  <conditionalFormatting sqref="Y28:AB29">
    <cfRule type="expression" dxfId="1100" priority="38">
      <formula>OR(ISNUMBER(SEARCH("Hold Point",Y28)),ISNUMBER(SEARCH("Witness Point",Y28)))</formula>
    </cfRule>
  </conditionalFormatting>
  <conditionalFormatting sqref="Y32:AB33">
    <cfRule type="expression" dxfId="1099" priority="39">
      <formula>OR(ISNUMBER(SEARCH("Hold Point",Y32)),ISNUMBER(SEARCH("Witness Point",Y32)))</formula>
    </cfRule>
  </conditionalFormatting>
  <conditionalFormatting sqref="Y36:AB37">
    <cfRule type="expression" dxfId="1098" priority="40">
      <formula>OR(ISNUMBER(SEARCH("Hold Point",Y36)),ISNUMBER(SEARCH("Witness Point",Y36)))</formula>
    </cfRule>
  </conditionalFormatting>
  <conditionalFormatting sqref="Y40:AB41">
    <cfRule type="expression" dxfId="1097" priority="12">
      <formula>OR(ISNUMBER(SEARCH("Hold Point",Y40)),ISNUMBER(SEARCH("Witness Point",Y40)))</formula>
    </cfRule>
  </conditionalFormatting>
  <conditionalFormatting sqref="Y46:AB47">
    <cfRule type="expression" dxfId="1096" priority="11">
      <formula>OR(ISNUMBER(SEARCH("Hold Point",Y46)),ISNUMBER(SEARCH("Witness Point",Y46)))</formula>
    </cfRule>
  </conditionalFormatting>
  <conditionalFormatting sqref="Y48:AB48">
    <cfRule type="expression" dxfId="1095" priority="5">
      <formula>OR(ISNUMBER(SEARCH("Hold Point",Y48)),ISNUMBER(SEARCH("Witness Point",Y48)))</formula>
    </cfRule>
  </conditionalFormatting>
  <conditionalFormatting sqref="Y42:AB43">
    <cfRule type="expression" dxfId="1094" priority="3">
      <formula>OR(ISNUMBER(SEARCH("Hold Point",Y42)),ISNUMBER(SEARCH("Witness Point",Y42)))</formula>
    </cfRule>
  </conditionalFormatting>
  <conditionalFormatting sqref="Y44:AB45">
    <cfRule type="expression" dxfId="1093" priority="2">
      <formula>OR(ISNUMBER(SEARCH("Hold Point",Y44)),ISNUMBER(SEARCH("Witness Point",Y44)))</formula>
    </cfRule>
  </conditionalFormatting>
  <conditionalFormatting sqref="Y52:AB52">
    <cfRule type="expression" dxfId="1092" priority="1">
      <formula>OR(ISNUMBER(SEARCH("Hold Point",Y52)),ISNUMBER(SEARCH("Witness Point",Y52)))</formula>
    </cfRule>
  </conditionalFormatting>
  <pageMargins left="0.62992125984251968" right="0.23622047244094488" top="0.82677165354330706" bottom="0.23622047244094488" header="0.31496062992125984" footer="0.31496062992125984"/>
  <pageSetup paperSize="9" scale="57" fitToHeight="0" orientation="portrait" horizontalDpi="300" verticalDpi="300" r:id="rId1"/>
  <rowBreaks count="1" manualBreakCount="1">
    <brk id="37" min="1" max="44" man="1"/>
  </rowBreaks>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61">
    <pageSetUpPr fitToPage="1"/>
  </sheetPr>
  <dimension ref="A1:BR106"/>
  <sheetViews>
    <sheetView view="pageBreakPreview" topLeftCell="B44" zoomScale="85" zoomScaleNormal="85" zoomScaleSheetLayoutView="85" workbookViewId="0">
      <selection activeCell="Y69" sqref="Y69:AB69"/>
    </sheetView>
  </sheetViews>
  <sheetFormatPr defaultColWidth="9.140625" defaultRowHeight="15"/>
  <cols>
    <col min="1" max="1" width="0" hidden="1" customWidth="1"/>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Sealing Works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Sealing Works</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633" t="s">
        <v>1939</v>
      </c>
      <c r="AK4" s="634"/>
      <c r="AL4" s="634"/>
      <c r="AM4" s="634"/>
      <c r="AN4" s="634"/>
      <c r="AO4" s="634"/>
      <c r="AP4" s="634"/>
      <c r="AQ4" s="634"/>
      <c r="AR4" s="634"/>
      <c r="AS4" s="635"/>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str">
        <f>'Lot Register'!$M$13</f>
        <v>CN22189</v>
      </c>
      <c r="AG5" s="460"/>
      <c r="AH5" s="460"/>
      <c r="AI5" s="461"/>
      <c r="AJ5" s="636" t="s">
        <v>1704</v>
      </c>
      <c r="AK5" s="637"/>
      <c r="AL5" s="637"/>
      <c r="AM5" s="637"/>
      <c r="AN5" s="637"/>
      <c r="AO5" s="637"/>
      <c r="AP5" s="637"/>
      <c r="AQ5" s="637"/>
      <c r="AR5" s="637"/>
      <c r="AS5" s="638"/>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f>IF(ISBLANK('Lot Register'!$G$2), "", 'Lot Register'!$G$2)</f>
        <v>0</v>
      </c>
      <c r="U6" s="407"/>
      <c r="V6" s="407"/>
      <c r="W6" s="407">
        <f>IF(ISBLANK('Lot Register'!$G$2), "", 'Lot Register'!$G$2)</f>
        <v>0</v>
      </c>
      <c r="X6" s="407"/>
      <c r="Y6" s="407"/>
      <c r="Z6" s="407">
        <f>IF(ISBLANK('Lot Register'!$G$2), "", 'Lot Register'!$G$2)</f>
        <v>0</v>
      </c>
      <c r="AA6" s="407"/>
      <c r="AB6" s="407"/>
      <c r="AC6" s="407">
        <f>IF(ISBLANK('Lot Register'!$G$2), "", 'Lot Register'!$G$2)</f>
        <v>0</v>
      </c>
      <c r="AD6" s="407"/>
      <c r="AE6" s="408"/>
      <c r="AF6" s="451" t="s">
        <v>31</v>
      </c>
      <c r="AG6" s="451"/>
      <c r="AH6" s="451"/>
      <c r="AI6" s="452"/>
      <c r="AJ6" s="636" t="s">
        <v>2095</v>
      </c>
      <c r="AK6" s="637"/>
      <c r="AL6" s="637"/>
      <c r="AM6" s="637"/>
      <c r="AN6" s="637"/>
      <c r="AO6" s="637"/>
      <c r="AP6" s="637"/>
      <c r="AQ6" s="637"/>
      <c r="AR6" s="637"/>
      <c r="AS6" s="638"/>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Register'!$J$2), "", 'Lot Register'!$J$2)</f>
        <v>45343</v>
      </c>
      <c r="AG7" s="469"/>
      <c r="AH7" s="469"/>
      <c r="AI7" s="470"/>
      <c r="AJ7" s="636" t="s">
        <v>2441</v>
      </c>
      <c r="AK7" s="637"/>
      <c r="AL7" s="637"/>
      <c r="AM7" s="637"/>
      <c r="AN7" s="637"/>
      <c r="AO7" s="637"/>
      <c r="AP7" s="637"/>
      <c r="AQ7" s="637"/>
      <c r="AR7" s="637"/>
      <c r="AS7" s="638"/>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f>IF(ISBLANK('Lot Register'!$G$2), "", 'Lot Register'!$G$2)</f>
        <v>0</v>
      </c>
      <c r="R8" s="410"/>
      <c r="S8" s="410"/>
      <c r="T8" s="410">
        <f>IF(ISBLANK('Lot Register'!$G$2), "", 'Lot Register'!$G$2)</f>
        <v>0</v>
      </c>
      <c r="U8" s="410"/>
      <c r="V8" s="410"/>
      <c r="W8" s="410">
        <f>IF(ISBLANK('Lot Register'!$G$2), "", 'Lot Register'!$G$2)</f>
        <v>0</v>
      </c>
      <c r="X8" s="410"/>
      <c r="Y8" s="410"/>
      <c r="Z8" s="410">
        <f>IF(ISBLANK('Lot Register'!$G$2), "", 'Lot Register'!$G$2)</f>
        <v>0</v>
      </c>
      <c r="AA8" s="410"/>
      <c r="AB8" s="410"/>
      <c r="AC8" s="410">
        <f>IF(ISBLANK('Lot Register'!$G$2), "", 'Lot Register'!$G$2)</f>
        <v>0</v>
      </c>
      <c r="AD8" s="410"/>
      <c r="AE8" s="411"/>
      <c r="AF8" s="451" t="s">
        <v>45</v>
      </c>
      <c r="AG8" s="451"/>
      <c r="AH8" s="451"/>
      <c r="AI8" s="452"/>
      <c r="AJ8" s="573">
        <v>11</v>
      </c>
      <c r="AK8" s="574"/>
      <c r="AL8" s="574"/>
      <c r="AM8" s="574"/>
      <c r="AN8" s="566" t="s">
        <v>969</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Register'!$K$2), "", 'Lot Register'!$K$2)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f>IF(ISBLANK('Lot Register'!$I$2), "", 'Lot Register'!$I$2)</f>
        <v>0</v>
      </c>
      <c r="AE10" s="449"/>
      <c r="AF10" s="451" t="s">
        <v>30</v>
      </c>
      <c r="AG10" s="451"/>
      <c r="AH10" s="451"/>
      <c r="AI10" s="452"/>
      <c r="AJ10" s="573"/>
      <c r="AK10" s="574"/>
      <c r="AL10" s="574"/>
      <c r="AM10" s="574"/>
      <c r="AN10" s="566"/>
      <c r="AO10" s="566"/>
      <c r="AP10" s="566"/>
      <c r="AQ10" s="566"/>
      <c r="AR10" s="566"/>
      <c r="AS10" s="567"/>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Register'!$L$2), "", 'Lot Register'!$L$2)</f>
        <v>45343</v>
      </c>
      <c r="AG11" s="496"/>
      <c r="AH11" s="496"/>
      <c r="AI11" s="497"/>
      <c r="AJ11" s="575"/>
      <c r="AK11" s="576"/>
      <c r="AL11" s="576"/>
      <c r="AM11" s="576"/>
      <c r="AN11" s="381"/>
      <c r="AO11" s="381"/>
      <c r="AP11" s="381"/>
      <c r="AQ11" s="381"/>
      <c r="AR11" s="381"/>
      <c r="AS11" s="568"/>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c r="AH13" s="439"/>
      <c r="AI13" s="439"/>
      <c r="AJ13" s="439"/>
      <c r="AK13" s="439" t="s">
        <v>27</v>
      </c>
      <c r="AL13" s="439"/>
      <c r="AM13" s="439"/>
      <c r="AN13" s="439"/>
      <c r="AO13" s="571"/>
      <c r="AP13" s="571"/>
      <c r="AQ13" s="571"/>
      <c r="AR13" s="571"/>
      <c r="AS13" s="572"/>
      <c r="BE13"/>
    </row>
    <row r="14" spans="1:70">
      <c r="B14" s="553">
        <v>1</v>
      </c>
      <c r="C14" s="549"/>
      <c r="D14" s="507" t="s">
        <v>1407</v>
      </c>
      <c r="E14" s="508"/>
      <c r="F14" s="508"/>
      <c r="G14" s="508"/>
      <c r="H14" s="508"/>
      <c r="I14" s="508"/>
      <c r="J14" s="508"/>
      <c r="K14" s="508"/>
      <c r="L14" s="508"/>
      <c r="M14" s="508"/>
      <c r="N14" s="508"/>
      <c r="O14" s="508"/>
      <c r="P14" s="509"/>
      <c r="Q14" s="507" t="s">
        <v>1268</v>
      </c>
      <c r="R14" s="508"/>
      <c r="S14" s="508"/>
      <c r="T14" s="508"/>
      <c r="U14" s="508"/>
      <c r="V14" s="508"/>
      <c r="W14" s="508"/>
      <c r="X14" s="509"/>
      <c r="Y14" s="507" t="s">
        <v>82</v>
      </c>
      <c r="Z14" s="508"/>
      <c r="AA14" s="508"/>
      <c r="AB14" s="509"/>
      <c r="AC14" s="507"/>
      <c r="AD14" s="508"/>
      <c r="AE14" s="508"/>
      <c r="AF14" s="508"/>
      <c r="AG14" s="508"/>
      <c r="AH14" s="508"/>
      <c r="AI14" s="508"/>
      <c r="AJ14" s="509"/>
      <c r="AK14" s="507"/>
      <c r="AL14" s="508"/>
      <c r="AM14" s="508"/>
      <c r="AN14" s="509"/>
      <c r="AO14" s="475"/>
      <c r="AP14" s="593"/>
      <c r="AQ14" s="594"/>
      <c r="AR14" s="595"/>
      <c r="AS14" s="596"/>
      <c r="BE14"/>
    </row>
    <row r="15" spans="1:70" ht="15" customHeight="1">
      <c r="B15" s="592"/>
      <c r="C15" s="532"/>
      <c r="D15" s="412"/>
      <c r="E15" s="413"/>
      <c r="F15" s="413"/>
      <c r="G15" s="413"/>
      <c r="H15" s="413"/>
      <c r="I15" s="413"/>
      <c r="J15" s="413"/>
      <c r="K15" s="413"/>
      <c r="L15" s="413"/>
      <c r="M15" s="413"/>
      <c r="N15" s="413"/>
      <c r="O15" s="413"/>
      <c r="P15" s="414"/>
      <c r="Q15" s="412"/>
      <c r="R15" s="413"/>
      <c r="S15" s="413"/>
      <c r="T15" s="413"/>
      <c r="U15" s="413"/>
      <c r="V15" s="413"/>
      <c r="W15" s="413"/>
      <c r="X15" s="414"/>
      <c r="Y15" s="412" t="s">
        <v>925</v>
      </c>
      <c r="Z15" s="413"/>
      <c r="AA15" s="413"/>
      <c r="AB15" s="414"/>
      <c r="AC15" s="412"/>
      <c r="AD15" s="413"/>
      <c r="AE15" s="413"/>
      <c r="AF15" s="413"/>
      <c r="AG15" s="413"/>
      <c r="AH15" s="413"/>
      <c r="AI15" s="413"/>
      <c r="AJ15" s="414"/>
      <c r="AK15" s="412"/>
      <c r="AL15" s="413"/>
      <c r="AM15" s="413"/>
      <c r="AN15" s="414"/>
      <c r="AO15" s="545"/>
      <c r="AP15" s="556"/>
      <c r="AQ15" s="587"/>
      <c r="AR15" s="589"/>
      <c r="AS15" s="591"/>
      <c r="BE15"/>
    </row>
    <row r="16" spans="1:70">
      <c r="B16" s="592">
        <v>2</v>
      </c>
      <c r="C16" s="532"/>
      <c r="D16" s="406" t="s">
        <v>1406</v>
      </c>
      <c r="E16" s="407"/>
      <c r="F16" s="407"/>
      <c r="G16" s="407"/>
      <c r="H16" s="407"/>
      <c r="I16" s="407"/>
      <c r="J16" s="407"/>
      <c r="K16" s="407"/>
      <c r="L16" s="407"/>
      <c r="M16" s="407"/>
      <c r="N16" s="407"/>
      <c r="O16" s="407"/>
      <c r="P16" s="408"/>
      <c r="Q16" s="409" t="s">
        <v>1268</v>
      </c>
      <c r="R16" s="410"/>
      <c r="S16" s="410"/>
      <c r="T16" s="410"/>
      <c r="U16" s="410"/>
      <c r="V16" s="410"/>
      <c r="W16" s="410"/>
      <c r="X16" s="411"/>
      <c r="Y16" s="406" t="s">
        <v>81</v>
      </c>
      <c r="Z16" s="407"/>
      <c r="AA16" s="407"/>
      <c r="AB16" s="408"/>
      <c r="AC16" s="406"/>
      <c r="AD16" s="407"/>
      <c r="AE16" s="407"/>
      <c r="AF16" s="407"/>
      <c r="AG16" s="407"/>
      <c r="AH16" s="407"/>
      <c r="AI16" s="407"/>
      <c r="AJ16" s="408"/>
      <c r="AK16" s="406"/>
      <c r="AL16" s="407"/>
      <c r="AM16" s="407"/>
      <c r="AN16" s="408"/>
      <c r="AO16" s="542"/>
      <c r="AP16" s="554"/>
      <c r="AQ16" s="586"/>
      <c r="AR16" s="588"/>
      <c r="AS16" s="590"/>
      <c r="BE16"/>
    </row>
    <row r="17" spans="2:57">
      <c r="B17" s="592"/>
      <c r="C17" s="532"/>
      <c r="D17" s="412"/>
      <c r="E17" s="413"/>
      <c r="F17" s="413"/>
      <c r="G17" s="413"/>
      <c r="H17" s="413"/>
      <c r="I17" s="413"/>
      <c r="J17" s="413"/>
      <c r="K17" s="413"/>
      <c r="L17" s="413"/>
      <c r="M17" s="413"/>
      <c r="N17" s="413"/>
      <c r="O17" s="413"/>
      <c r="P17" s="414"/>
      <c r="Q17" s="412"/>
      <c r="R17" s="413"/>
      <c r="S17" s="413"/>
      <c r="T17" s="413"/>
      <c r="U17" s="413"/>
      <c r="V17" s="413"/>
      <c r="W17" s="413"/>
      <c r="X17" s="414"/>
      <c r="Y17" s="412" t="s">
        <v>925</v>
      </c>
      <c r="Z17" s="413"/>
      <c r="AA17" s="413"/>
      <c r="AB17" s="414"/>
      <c r="AC17" s="412"/>
      <c r="AD17" s="413"/>
      <c r="AE17" s="413"/>
      <c r="AF17" s="413"/>
      <c r="AG17" s="413"/>
      <c r="AH17" s="413"/>
      <c r="AI17" s="413"/>
      <c r="AJ17" s="414"/>
      <c r="AK17" s="412"/>
      <c r="AL17" s="413"/>
      <c r="AM17" s="413"/>
      <c r="AN17" s="414"/>
      <c r="AO17" s="545"/>
      <c r="AP17" s="556"/>
      <c r="AQ17" s="587"/>
      <c r="AR17" s="589"/>
      <c r="AS17" s="591"/>
      <c r="BE17"/>
    </row>
    <row r="18" spans="2:57" ht="21" customHeight="1">
      <c r="B18" s="592">
        <v>2</v>
      </c>
      <c r="C18" s="532"/>
      <c r="D18" s="406" t="s">
        <v>1871</v>
      </c>
      <c r="E18" s="407"/>
      <c r="F18" s="407"/>
      <c r="G18" s="407"/>
      <c r="H18" s="407"/>
      <c r="I18" s="407"/>
      <c r="J18" s="407"/>
      <c r="K18" s="407"/>
      <c r="L18" s="407"/>
      <c r="M18" s="407"/>
      <c r="N18" s="407"/>
      <c r="O18" s="407"/>
      <c r="P18" s="408"/>
      <c r="Q18" s="409" t="s">
        <v>1268</v>
      </c>
      <c r="R18" s="410"/>
      <c r="S18" s="410"/>
      <c r="T18" s="410"/>
      <c r="U18" s="410"/>
      <c r="V18" s="410"/>
      <c r="W18" s="410"/>
      <c r="X18" s="411"/>
      <c r="Y18" s="406" t="s">
        <v>81</v>
      </c>
      <c r="Z18" s="407"/>
      <c r="AA18" s="407"/>
      <c r="AB18" s="408"/>
      <c r="AC18" s="406"/>
      <c r="AD18" s="407"/>
      <c r="AE18" s="407"/>
      <c r="AF18" s="407"/>
      <c r="AG18" s="407"/>
      <c r="AH18" s="407"/>
      <c r="AI18" s="407"/>
      <c r="AJ18" s="408"/>
      <c r="AK18" s="406"/>
      <c r="AL18" s="407"/>
      <c r="AM18" s="407"/>
      <c r="AN18" s="408"/>
      <c r="AO18" s="542"/>
      <c r="AP18" s="554"/>
      <c r="AQ18" s="586"/>
      <c r="AR18" s="588"/>
      <c r="AS18" s="590"/>
      <c r="BE18"/>
    </row>
    <row r="19" spans="2:57" ht="24" customHeight="1">
      <c r="B19" s="592"/>
      <c r="C19" s="532"/>
      <c r="D19" s="412"/>
      <c r="E19" s="413"/>
      <c r="F19" s="413"/>
      <c r="G19" s="413"/>
      <c r="H19" s="413"/>
      <c r="I19" s="413"/>
      <c r="J19" s="413"/>
      <c r="K19" s="413"/>
      <c r="L19" s="413"/>
      <c r="M19" s="413"/>
      <c r="N19" s="413"/>
      <c r="O19" s="413"/>
      <c r="P19" s="414"/>
      <c r="Q19" s="412"/>
      <c r="R19" s="413"/>
      <c r="S19" s="413"/>
      <c r="T19" s="413"/>
      <c r="U19" s="413"/>
      <c r="V19" s="413"/>
      <c r="W19" s="413"/>
      <c r="X19" s="414"/>
      <c r="Y19" s="412" t="s">
        <v>1872</v>
      </c>
      <c r="Z19" s="413"/>
      <c r="AA19" s="413"/>
      <c r="AB19" s="414"/>
      <c r="AC19" s="412"/>
      <c r="AD19" s="413"/>
      <c r="AE19" s="413"/>
      <c r="AF19" s="413"/>
      <c r="AG19" s="413"/>
      <c r="AH19" s="413"/>
      <c r="AI19" s="413"/>
      <c r="AJ19" s="414"/>
      <c r="AK19" s="412"/>
      <c r="AL19" s="413"/>
      <c r="AM19" s="413"/>
      <c r="AN19" s="414"/>
      <c r="AO19" s="545"/>
      <c r="AP19" s="556"/>
      <c r="AQ19" s="587"/>
      <c r="AR19" s="589"/>
      <c r="AS19" s="591"/>
      <c r="BE19"/>
    </row>
    <row r="20" spans="2:57">
      <c r="B20" s="592">
        <v>3</v>
      </c>
      <c r="C20" s="532"/>
      <c r="D20" s="406" t="s">
        <v>1408</v>
      </c>
      <c r="E20" s="407"/>
      <c r="F20" s="407"/>
      <c r="G20" s="407"/>
      <c r="H20" s="407"/>
      <c r="I20" s="407"/>
      <c r="J20" s="407"/>
      <c r="K20" s="407"/>
      <c r="L20" s="407"/>
      <c r="M20" s="407"/>
      <c r="N20" s="407"/>
      <c r="O20" s="407"/>
      <c r="P20" s="408"/>
      <c r="Q20" s="409" t="s">
        <v>1411</v>
      </c>
      <c r="R20" s="410"/>
      <c r="S20" s="410"/>
      <c r="T20" s="410"/>
      <c r="U20" s="410"/>
      <c r="V20" s="410"/>
      <c r="W20" s="410"/>
      <c r="X20" s="411"/>
      <c r="Y20" s="406" t="s">
        <v>83</v>
      </c>
      <c r="Z20" s="407"/>
      <c r="AA20" s="407"/>
      <c r="AB20" s="408"/>
      <c r="AC20" s="406"/>
      <c r="AD20" s="407"/>
      <c r="AE20" s="407"/>
      <c r="AF20" s="407"/>
      <c r="AG20" s="407"/>
      <c r="AH20" s="407"/>
      <c r="AI20" s="407"/>
      <c r="AJ20" s="408"/>
      <c r="AK20" s="406"/>
      <c r="AL20" s="407"/>
      <c r="AM20" s="407"/>
      <c r="AN20" s="408"/>
      <c r="AO20" s="542"/>
      <c r="AP20" s="554"/>
      <c r="AQ20" s="586"/>
      <c r="AR20" s="588"/>
      <c r="AS20" s="590"/>
      <c r="BE20"/>
    </row>
    <row r="21" spans="2:57">
      <c r="B21" s="592"/>
      <c r="C21" s="532"/>
      <c r="D21" s="412"/>
      <c r="E21" s="413"/>
      <c r="F21" s="413"/>
      <c r="G21" s="413"/>
      <c r="H21" s="413"/>
      <c r="I21" s="413"/>
      <c r="J21" s="413"/>
      <c r="K21" s="413"/>
      <c r="L21" s="413"/>
      <c r="M21" s="413"/>
      <c r="N21" s="413"/>
      <c r="O21" s="413"/>
      <c r="P21" s="414"/>
      <c r="Q21" s="412"/>
      <c r="R21" s="413"/>
      <c r="S21" s="413"/>
      <c r="T21" s="413"/>
      <c r="U21" s="413"/>
      <c r="V21" s="413"/>
      <c r="W21" s="413"/>
      <c r="X21" s="414"/>
      <c r="Y21" s="412" t="s">
        <v>926</v>
      </c>
      <c r="Z21" s="413"/>
      <c r="AA21" s="413"/>
      <c r="AB21" s="414"/>
      <c r="AC21" s="412"/>
      <c r="AD21" s="413"/>
      <c r="AE21" s="413"/>
      <c r="AF21" s="413"/>
      <c r="AG21" s="413"/>
      <c r="AH21" s="413"/>
      <c r="AI21" s="413"/>
      <c r="AJ21" s="414"/>
      <c r="AK21" s="412"/>
      <c r="AL21" s="413"/>
      <c r="AM21" s="413"/>
      <c r="AN21" s="414"/>
      <c r="AO21" s="545"/>
      <c r="AP21" s="556"/>
      <c r="AQ21" s="587"/>
      <c r="AR21" s="589"/>
      <c r="AS21" s="591"/>
      <c r="BE21"/>
    </row>
    <row r="22" spans="2:57">
      <c r="B22" s="592">
        <v>4</v>
      </c>
      <c r="C22" s="532"/>
      <c r="D22" s="406" t="s">
        <v>1409</v>
      </c>
      <c r="E22" s="407"/>
      <c r="F22" s="407"/>
      <c r="G22" s="407"/>
      <c r="H22" s="407"/>
      <c r="I22" s="407"/>
      <c r="J22" s="407"/>
      <c r="K22" s="407"/>
      <c r="L22" s="407"/>
      <c r="M22" s="407"/>
      <c r="N22" s="407"/>
      <c r="O22" s="407"/>
      <c r="P22" s="408"/>
      <c r="Q22" s="409" t="s">
        <v>1411</v>
      </c>
      <c r="R22" s="410"/>
      <c r="S22" s="410"/>
      <c r="T22" s="410"/>
      <c r="U22" s="410"/>
      <c r="V22" s="410"/>
      <c r="W22" s="410"/>
      <c r="X22" s="411"/>
      <c r="Y22" s="406" t="s">
        <v>81</v>
      </c>
      <c r="Z22" s="407"/>
      <c r="AA22" s="407"/>
      <c r="AB22" s="408"/>
      <c r="AC22" s="406"/>
      <c r="AD22" s="407"/>
      <c r="AE22" s="407"/>
      <c r="AF22" s="407"/>
      <c r="AG22" s="407"/>
      <c r="AH22" s="407"/>
      <c r="AI22" s="407"/>
      <c r="AJ22" s="408"/>
      <c r="AK22" s="406"/>
      <c r="AL22" s="407"/>
      <c r="AM22" s="407"/>
      <c r="AN22" s="408"/>
      <c r="AO22" s="542"/>
      <c r="AP22" s="554"/>
      <c r="AQ22" s="586"/>
      <c r="AR22" s="588"/>
      <c r="AS22" s="590"/>
      <c r="BE22"/>
    </row>
    <row r="23" spans="2:57" ht="21" customHeight="1">
      <c r="B23" s="592"/>
      <c r="C23" s="532"/>
      <c r="D23" s="412"/>
      <c r="E23" s="413"/>
      <c r="F23" s="413"/>
      <c r="G23" s="413"/>
      <c r="H23" s="413"/>
      <c r="I23" s="413"/>
      <c r="J23" s="413"/>
      <c r="K23" s="413"/>
      <c r="L23" s="413"/>
      <c r="M23" s="413"/>
      <c r="N23" s="413"/>
      <c r="O23" s="413"/>
      <c r="P23" s="414"/>
      <c r="Q23" s="412"/>
      <c r="R23" s="413"/>
      <c r="S23" s="413"/>
      <c r="T23" s="413"/>
      <c r="U23" s="413"/>
      <c r="V23" s="413"/>
      <c r="W23" s="413"/>
      <c r="X23" s="414"/>
      <c r="Y23" s="412" t="s">
        <v>926</v>
      </c>
      <c r="Z23" s="413"/>
      <c r="AA23" s="413"/>
      <c r="AB23" s="414"/>
      <c r="AC23" s="412"/>
      <c r="AD23" s="413"/>
      <c r="AE23" s="413"/>
      <c r="AF23" s="413"/>
      <c r="AG23" s="413"/>
      <c r="AH23" s="413"/>
      <c r="AI23" s="413"/>
      <c r="AJ23" s="414"/>
      <c r="AK23" s="412"/>
      <c r="AL23" s="413"/>
      <c r="AM23" s="413"/>
      <c r="AN23" s="414"/>
      <c r="AO23" s="545"/>
      <c r="AP23" s="556"/>
      <c r="AQ23" s="587"/>
      <c r="AR23" s="589"/>
      <c r="AS23" s="591"/>
      <c r="BE23"/>
    </row>
    <row r="24" spans="2:57">
      <c r="B24" s="592">
        <v>5</v>
      </c>
      <c r="C24" s="532"/>
      <c r="D24" s="406" t="s">
        <v>1410</v>
      </c>
      <c r="E24" s="407"/>
      <c r="F24" s="407"/>
      <c r="G24" s="407"/>
      <c r="H24" s="407"/>
      <c r="I24" s="407"/>
      <c r="J24" s="407"/>
      <c r="K24" s="407"/>
      <c r="L24" s="407"/>
      <c r="M24" s="407"/>
      <c r="N24" s="407"/>
      <c r="O24" s="407"/>
      <c r="P24" s="408"/>
      <c r="Q24" s="406" t="s">
        <v>1412</v>
      </c>
      <c r="R24" s="407"/>
      <c r="S24" s="407"/>
      <c r="T24" s="407"/>
      <c r="U24" s="407"/>
      <c r="V24" s="407"/>
      <c r="W24" s="407"/>
      <c r="X24" s="408"/>
      <c r="Y24" s="406" t="s">
        <v>81</v>
      </c>
      <c r="Z24" s="407"/>
      <c r="AA24" s="407"/>
      <c r="AB24" s="408"/>
      <c r="AC24" s="406"/>
      <c r="AD24" s="407"/>
      <c r="AE24" s="407"/>
      <c r="AF24" s="407"/>
      <c r="AG24" s="407"/>
      <c r="AH24" s="407"/>
      <c r="AI24" s="407"/>
      <c r="AJ24" s="408"/>
      <c r="AK24" s="406"/>
      <c r="AL24" s="407"/>
      <c r="AM24" s="407"/>
      <c r="AN24" s="408"/>
      <c r="AO24" s="542"/>
      <c r="AP24" s="554"/>
      <c r="AQ24" s="586"/>
      <c r="AR24" s="588"/>
      <c r="AS24" s="590"/>
      <c r="BE24"/>
    </row>
    <row r="25" spans="2:57" ht="32.25" customHeight="1">
      <c r="B25" s="592"/>
      <c r="C25" s="532"/>
      <c r="D25" s="412"/>
      <c r="E25" s="413"/>
      <c r="F25" s="413"/>
      <c r="G25" s="413"/>
      <c r="H25" s="413"/>
      <c r="I25" s="413"/>
      <c r="J25" s="413"/>
      <c r="K25" s="413"/>
      <c r="L25" s="413"/>
      <c r="M25" s="413"/>
      <c r="N25" s="413"/>
      <c r="O25" s="413"/>
      <c r="P25" s="414"/>
      <c r="Q25" s="412"/>
      <c r="R25" s="413"/>
      <c r="S25" s="413"/>
      <c r="T25" s="413"/>
      <c r="U25" s="413"/>
      <c r="V25" s="413"/>
      <c r="W25" s="413"/>
      <c r="X25" s="414"/>
      <c r="Y25" s="412" t="s">
        <v>1413</v>
      </c>
      <c r="Z25" s="413"/>
      <c r="AA25" s="413"/>
      <c r="AB25" s="414"/>
      <c r="AC25" s="412"/>
      <c r="AD25" s="413"/>
      <c r="AE25" s="413"/>
      <c r="AF25" s="413"/>
      <c r="AG25" s="413"/>
      <c r="AH25" s="413"/>
      <c r="AI25" s="413"/>
      <c r="AJ25" s="414"/>
      <c r="AK25" s="412"/>
      <c r="AL25" s="413"/>
      <c r="AM25" s="413"/>
      <c r="AN25" s="414"/>
      <c r="AO25" s="545"/>
      <c r="AP25" s="556"/>
      <c r="AQ25" s="587"/>
      <c r="AR25" s="589"/>
      <c r="AS25" s="591"/>
      <c r="BE25"/>
    </row>
    <row r="26" spans="2:57">
      <c r="B26" s="592">
        <v>6</v>
      </c>
      <c r="C26" s="532"/>
      <c r="D26" s="406" t="s">
        <v>1414</v>
      </c>
      <c r="E26" s="407"/>
      <c r="F26" s="407"/>
      <c r="G26" s="407"/>
      <c r="H26" s="407"/>
      <c r="I26" s="407"/>
      <c r="J26" s="407"/>
      <c r="K26" s="407"/>
      <c r="L26" s="407"/>
      <c r="M26" s="407"/>
      <c r="N26" s="407"/>
      <c r="O26" s="407"/>
      <c r="P26" s="408"/>
      <c r="Q26" s="406" t="s">
        <v>1412</v>
      </c>
      <c r="R26" s="407"/>
      <c r="S26" s="407"/>
      <c r="T26" s="407"/>
      <c r="U26" s="407"/>
      <c r="V26" s="407"/>
      <c r="W26" s="407"/>
      <c r="X26" s="408"/>
      <c r="Y26" s="406" t="s">
        <v>136</v>
      </c>
      <c r="Z26" s="407"/>
      <c r="AA26" s="407"/>
      <c r="AB26" s="408"/>
      <c r="AC26" s="406"/>
      <c r="AD26" s="407"/>
      <c r="AE26" s="407"/>
      <c r="AF26" s="407"/>
      <c r="AG26" s="407"/>
      <c r="AH26" s="407"/>
      <c r="AI26" s="407"/>
      <c r="AJ26" s="408"/>
      <c r="AK26" s="406"/>
      <c r="AL26" s="407"/>
      <c r="AM26" s="407"/>
      <c r="AN26" s="408"/>
      <c r="AO26" s="542"/>
      <c r="AP26" s="554"/>
      <c r="AQ26" s="586"/>
      <c r="AR26" s="588"/>
      <c r="AS26" s="590"/>
      <c r="BE26"/>
    </row>
    <row r="27" spans="2:57" ht="27" customHeight="1">
      <c r="B27" s="592"/>
      <c r="C27" s="532"/>
      <c r="D27" s="412"/>
      <c r="E27" s="413"/>
      <c r="F27" s="413"/>
      <c r="G27" s="413"/>
      <c r="H27" s="413"/>
      <c r="I27" s="413"/>
      <c r="J27" s="413"/>
      <c r="K27" s="413"/>
      <c r="L27" s="413"/>
      <c r="M27" s="413"/>
      <c r="N27" s="413"/>
      <c r="O27" s="413"/>
      <c r="P27" s="414"/>
      <c r="Q27" s="412"/>
      <c r="R27" s="413"/>
      <c r="S27" s="413"/>
      <c r="T27" s="413"/>
      <c r="U27" s="413"/>
      <c r="V27" s="413"/>
      <c r="W27" s="413"/>
      <c r="X27" s="414"/>
      <c r="Y27" s="412" t="s">
        <v>1415</v>
      </c>
      <c r="Z27" s="413"/>
      <c r="AA27" s="413"/>
      <c r="AB27" s="414"/>
      <c r="AC27" s="412"/>
      <c r="AD27" s="413"/>
      <c r="AE27" s="413"/>
      <c r="AF27" s="413"/>
      <c r="AG27" s="413"/>
      <c r="AH27" s="413"/>
      <c r="AI27" s="413"/>
      <c r="AJ27" s="414"/>
      <c r="AK27" s="412"/>
      <c r="AL27" s="413"/>
      <c r="AM27" s="413"/>
      <c r="AN27" s="414"/>
      <c r="AO27" s="545"/>
      <c r="AP27" s="556"/>
      <c r="AQ27" s="587"/>
      <c r="AR27" s="589"/>
      <c r="AS27" s="591"/>
      <c r="BE27"/>
    </row>
    <row r="28" spans="2:57">
      <c r="B28" s="592">
        <v>7</v>
      </c>
      <c r="C28" s="532"/>
      <c r="D28" s="406" t="s">
        <v>1416</v>
      </c>
      <c r="E28" s="407"/>
      <c r="F28" s="407"/>
      <c r="G28" s="407"/>
      <c r="H28" s="407"/>
      <c r="I28" s="407"/>
      <c r="J28" s="407"/>
      <c r="K28" s="407"/>
      <c r="L28" s="407"/>
      <c r="M28" s="407"/>
      <c r="N28" s="407"/>
      <c r="O28" s="407"/>
      <c r="P28" s="408"/>
      <c r="Q28" s="406" t="s">
        <v>91</v>
      </c>
      <c r="R28" s="407"/>
      <c r="S28" s="407"/>
      <c r="T28" s="407"/>
      <c r="U28" s="407"/>
      <c r="V28" s="407"/>
      <c r="W28" s="407"/>
      <c r="X28" s="408"/>
      <c r="Y28" s="644" t="s">
        <v>578</v>
      </c>
      <c r="Z28" s="645"/>
      <c r="AA28" s="645"/>
      <c r="AB28" s="646"/>
      <c r="AC28" s="406"/>
      <c r="AD28" s="407"/>
      <c r="AE28" s="407"/>
      <c r="AF28" s="407"/>
      <c r="AG28" s="407"/>
      <c r="AH28" s="407"/>
      <c r="AI28" s="407"/>
      <c r="AJ28" s="408"/>
      <c r="AK28" s="406"/>
      <c r="AL28" s="407"/>
      <c r="AM28" s="407"/>
      <c r="AN28" s="408"/>
      <c r="AO28" s="542"/>
      <c r="AP28" s="554"/>
      <c r="AQ28" s="586"/>
      <c r="AR28" s="588"/>
      <c r="AS28" s="590"/>
      <c r="BE28"/>
    </row>
    <row r="29" spans="2:57">
      <c r="B29" s="592"/>
      <c r="C29" s="532"/>
      <c r="D29" s="412"/>
      <c r="E29" s="413"/>
      <c r="F29" s="413"/>
      <c r="G29" s="413"/>
      <c r="H29" s="413"/>
      <c r="I29" s="413"/>
      <c r="J29" s="413"/>
      <c r="K29" s="413"/>
      <c r="L29" s="413"/>
      <c r="M29" s="413"/>
      <c r="N29" s="413"/>
      <c r="O29" s="413"/>
      <c r="P29" s="414"/>
      <c r="Q29" s="412"/>
      <c r="R29" s="413"/>
      <c r="S29" s="413"/>
      <c r="T29" s="413"/>
      <c r="U29" s="413"/>
      <c r="V29" s="413"/>
      <c r="W29" s="413"/>
      <c r="X29" s="414"/>
      <c r="Y29" s="412" t="s">
        <v>927</v>
      </c>
      <c r="Z29" s="413"/>
      <c r="AA29" s="413"/>
      <c r="AB29" s="414"/>
      <c r="AC29" s="412"/>
      <c r="AD29" s="413"/>
      <c r="AE29" s="413"/>
      <c r="AF29" s="413"/>
      <c r="AG29" s="413"/>
      <c r="AH29" s="413"/>
      <c r="AI29" s="413"/>
      <c r="AJ29" s="414"/>
      <c r="AK29" s="412"/>
      <c r="AL29" s="413"/>
      <c r="AM29" s="413"/>
      <c r="AN29" s="414"/>
      <c r="AO29" s="545"/>
      <c r="AP29" s="556"/>
      <c r="AQ29" s="587"/>
      <c r="AR29" s="589"/>
      <c r="AS29" s="591"/>
      <c r="BE29"/>
    </row>
    <row r="30" spans="2:57">
      <c r="B30" s="592">
        <v>8</v>
      </c>
      <c r="C30" s="532"/>
      <c r="D30" s="406" t="s">
        <v>958</v>
      </c>
      <c r="E30" s="407"/>
      <c r="F30" s="407"/>
      <c r="G30" s="407"/>
      <c r="H30" s="407"/>
      <c r="I30" s="407"/>
      <c r="J30" s="407"/>
      <c r="K30" s="407"/>
      <c r="L30" s="407"/>
      <c r="M30" s="407"/>
      <c r="N30" s="407"/>
      <c r="O30" s="407"/>
      <c r="P30" s="408"/>
      <c r="Q30" s="406" t="s">
        <v>1417</v>
      </c>
      <c r="R30" s="407"/>
      <c r="S30" s="407"/>
      <c r="T30" s="407"/>
      <c r="U30" s="407"/>
      <c r="V30" s="407"/>
      <c r="W30" s="407"/>
      <c r="X30" s="408"/>
      <c r="Y30" s="644" t="s">
        <v>586</v>
      </c>
      <c r="Z30" s="645"/>
      <c r="AA30" s="645"/>
      <c r="AB30" s="646"/>
      <c r="AC30" s="406"/>
      <c r="AD30" s="407"/>
      <c r="AE30" s="407"/>
      <c r="AF30" s="407"/>
      <c r="AG30" s="407"/>
      <c r="AH30" s="407"/>
      <c r="AI30" s="407"/>
      <c r="AJ30" s="408"/>
      <c r="AK30" s="406"/>
      <c r="AL30" s="407"/>
      <c r="AM30" s="407"/>
      <c r="AN30" s="408"/>
      <c r="AO30" s="542"/>
      <c r="AP30" s="554"/>
      <c r="AQ30" s="586"/>
      <c r="AR30" s="588"/>
      <c r="AS30" s="590"/>
      <c r="BE30"/>
    </row>
    <row r="31" spans="2:57" ht="21" customHeight="1">
      <c r="B31" s="592"/>
      <c r="C31" s="532"/>
      <c r="D31" s="412"/>
      <c r="E31" s="413"/>
      <c r="F31" s="413"/>
      <c r="G31" s="413"/>
      <c r="H31" s="413"/>
      <c r="I31" s="413"/>
      <c r="J31" s="413"/>
      <c r="K31" s="413"/>
      <c r="L31" s="413"/>
      <c r="M31" s="413"/>
      <c r="N31" s="413"/>
      <c r="O31" s="413"/>
      <c r="P31" s="414"/>
      <c r="Q31" s="412"/>
      <c r="R31" s="413"/>
      <c r="S31" s="413"/>
      <c r="T31" s="413"/>
      <c r="U31" s="413"/>
      <c r="V31" s="413"/>
      <c r="W31" s="413"/>
      <c r="X31" s="414"/>
      <c r="Y31" s="412" t="s">
        <v>928</v>
      </c>
      <c r="Z31" s="413"/>
      <c r="AA31" s="413"/>
      <c r="AB31" s="414"/>
      <c r="AC31" s="412"/>
      <c r="AD31" s="413"/>
      <c r="AE31" s="413"/>
      <c r="AF31" s="413"/>
      <c r="AG31" s="413"/>
      <c r="AH31" s="413"/>
      <c r="AI31" s="413"/>
      <c r="AJ31" s="414"/>
      <c r="AK31" s="412"/>
      <c r="AL31" s="413"/>
      <c r="AM31" s="413"/>
      <c r="AN31" s="414"/>
      <c r="AO31" s="545"/>
      <c r="AP31" s="556"/>
      <c r="AQ31" s="587"/>
      <c r="AR31" s="589"/>
      <c r="AS31" s="591"/>
      <c r="BE31"/>
    </row>
    <row r="32" spans="2:57">
      <c r="B32" s="592">
        <v>9</v>
      </c>
      <c r="C32" s="532"/>
      <c r="D32" s="406" t="s">
        <v>1418</v>
      </c>
      <c r="E32" s="407"/>
      <c r="F32" s="407"/>
      <c r="G32" s="407"/>
      <c r="H32" s="407"/>
      <c r="I32" s="407"/>
      <c r="J32" s="407"/>
      <c r="K32" s="407"/>
      <c r="L32" s="407"/>
      <c r="M32" s="407"/>
      <c r="N32" s="407"/>
      <c r="O32" s="407"/>
      <c r="P32" s="408"/>
      <c r="Q32" s="406" t="s">
        <v>91</v>
      </c>
      <c r="R32" s="407"/>
      <c r="S32" s="407"/>
      <c r="T32" s="407"/>
      <c r="U32" s="407"/>
      <c r="V32" s="407"/>
      <c r="W32" s="407"/>
      <c r="X32" s="408"/>
      <c r="Y32" s="644" t="s">
        <v>596</v>
      </c>
      <c r="Z32" s="645"/>
      <c r="AA32" s="645"/>
      <c r="AB32" s="646"/>
      <c r="AC32" s="406"/>
      <c r="AD32" s="407"/>
      <c r="AE32" s="407"/>
      <c r="AF32" s="407"/>
      <c r="AG32" s="407"/>
      <c r="AH32" s="407"/>
      <c r="AI32" s="407"/>
      <c r="AJ32" s="408"/>
      <c r="AK32" s="406"/>
      <c r="AL32" s="407"/>
      <c r="AM32" s="407"/>
      <c r="AN32" s="408"/>
      <c r="AO32" s="542"/>
      <c r="AP32" s="554"/>
      <c r="AQ32" s="586"/>
      <c r="AR32" s="588"/>
      <c r="AS32" s="590"/>
      <c r="BE32"/>
    </row>
    <row r="33" spans="2:57" ht="20.25" customHeight="1">
      <c r="B33" s="592"/>
      <c r="C33" s="532"/>
      <c r="D33" s="412"/>
      <c r="E33" s="413"/>
      <c r="F33" s="413"/>
      <c r="G33" s="413"/>
      <c r="H33" s="413"/>
      <c r="I33" s="413"/>
      <c r="J33" s="413"/>
      <c r="K33" s="413"/>
      <c r="L33" s="413"/>
      <c r="M33" s="413"/>
      <c r="N33" s="413"/>
      <c r="O33" s="413"/>
      <c r="P33" s="414"/>
      <c r="Q33" s="412"/>
      <c r="R33" s="413"/>
      <c r="S33" s="413"/>
      <c r="T33" s="413"/>
      <c r="U33" s="413"/>
      <c r="V33" s="413"/>
      <c r="W33" s="413"/>
      <c r="X33" s="414"/>
      <c r="Y33" s="412" t="s">
        <v>929</v>
      </c>
      <c r="Z33" s="413"/>
      <c r="AA33" s="413"/>
      <c r="AB33" s="414"/>
      <c r="AC33" s="412"/>
      <c r="AD33" s="413"/>
      <c r="AE33" s="413"/>
      <c r="AF33" s="413"/>
      <c r="AG33" s="413"/>
      <c r="AH33" s="413"/>
      <c r="AI33" s="413"/>
      <c r="AJ33" s="414"/>
      <c r="AK33" s="412"/>
      <c r="AL33" s="413"/>
      <c r="AM33" s="413"/>
      <c r="AN33" s="414"/>
      <c r="AO33" s="545"/>
      <c r="AP33" s="556"/>
      <c r="AQ33" s="587"/>
      <c r="AR33" s="589"/>
      <c r="AS33" s="591"/>
      <c r="BE33"/>
    </row>
    <row r="34" spans="2:57">
      <c r="B34" s="592">
        <v>10</v>
      </c>
      <c r="C34" s="532"/>
      <c r="D34" s="406" t="s">
        <v>1419</v>
      </c>
      <c r="E34" s="407"/>
      <c r="F34" s="407"/>
      <c r="G34" s="407"/>
      <c r="H34" s="407"/>
      <c r="I34" s="407"/>
      <c r="J34" s="407"/>
      <c r="K34" s="407"/>
      <c r="L34" s="407"/>
      <c r="M34" s="407"/>
      <c r="N34" s="407"/>
      <c r="O34" s="407"/>
      <c r="P34" s="408"/>
      <c r="Q34" s="406" t="s">
        <v>947</v>
      </c>
      <c r="R34" s="407"/>
      <c r="S34" s="407"/>
      <c r="T34" s="407"/>
      <c r="U34" s="407"/>
      <c r="V34" s="407"/>
      <c r="W34" s="407"/>
      <c r="X34" s="408"/>
      <c r="Y34" s="406" t="s">
        <v>346</v>
      </c>
      <c r="Z34" s="407"/>
      <c r="AA34" s="407"/>
      <c r="AB34" s="408"/>
      <c r="AC34" s="406"/>
      <c r="AD34" s="407"/>
      <c r="AE34" s="407"/>
      <c r="AF34" s="407"/>
      <c r="AG34" s="407"/>
      <c r="AH34" s="407"/>
      <c r="AI34" s="407"/>
      <c r="AJ34" s="408"/>
      <c r="AK34" s="406"/>
      <c r="AL34" s="407"/>
      <c r="AM34" s="407"/>
      <c r="AN34" s="408"/>
      <c r="AO34" s="542"/>
      <c r="AP34" s="554"/>
      <c r="AQ34" s="586"/>
      <c r="AR34" s="588"/>
      <c r="AS34" s="590"/>
      <c r="BE34"/>
    </row>
    <row r="35" spans="2:57" ht="16.5"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t="s">
        <v>930</v>
      </c>
      <c r="Z35" s="413"/>
      <c r="AA35" s="413"/>
      <c r="AB35" s="414"/>
      <c r="AC35" s="412"/>
      <c r="AD35" s="413"/>
      <c r="AE35" s="413"/>
      <c r="AF35" s="413"/>
      <c r="AG35" s="413"/>
      <c r="AH35" s="413"/>
      <c r="AI35" s="413"/>
      <c r="AJ35" s="414"/>
      <c r="AK35" s="412"/>
      <c r="AL35" s="413"/>
      <c r="AM35" s="413"/>
      <c r="AN35" s="414"/>
      <c r="AO35" s="545"/>
      <c r="AP35" s="556"/>
      <c r="AQ35" s="587"/>
      <c r="AR35" s="589"/>
      <c r="AS35" s="591"/>
      <c r="BE35"/>
    </row>
    <row r="36" spans="2:57">
      <c r="B36" s="592">
        <v>11</v>
      </c>
      <c r="C36" s="532"/>
      <c r="D36" s="406" t="s">
        <v>1420</v>
      </c>
      <c r="E36" s="407"/>
      <c r="F36" s="407"/>
      <c r="G36" s="407"/>
      <c r="H36" s="407"/>
      <c r="I36" s="407"/>
      <c r="J36" s="407"/>
      <c r="K36" s="407"/>
      <c r="L36" s="407"/>
      <c r="M36" s="407"/>
      <c r="N36" s="407"/>
      <c r="O36" s="407"/>
      <c r="P36" s="408"/>
      <c r="Q36" s="406" t="s">
        <v>91</v>
      </c>
      <c r="R36" s="407"/>
      <c r="S36" s="407"/>
      <c r="T36" s="407"/>
      <c r="U36" s="407"/>
      <c r="V36" s="407"/>
      <c r="W36" s="407"/>
      <c r="X36" s="408"/>
      <c r="Y36" s="406" t="s">
        <v>143</v>
      </c>
      <c r="Z36" s="407"/>
      <c r="AA36" s="407"/>
      <c r="AB36" s="408"/>
      <c r="AC36" s="406"/>
      <c r="AD36" s="407"/>
      <c r="AE36" s="407"/>
      <c r="AF36" s="407"/>
      <c r="AG36" s="407"/>
      <c r="AH36" s="407"/>
      <c r="AI36" s="407"/>
      <c r="AJ36" s="408"/>
      <c r="AK36" s="406"/>
      <c r="AL36" s="407"/>
      <c r="AM36" s="407"/>
      <c r="AN36" s="408"/>
      <c r="AO36" s="542"/>
      <c r="AP36" s="554"/>
      <c r="AQ36" s="586"/>
      <c r="AR36" s="588"/>
      <c r="AS36" s="590"/>
      <c r="BE36"/>
    </row>
    <row r="37" spans="2:57" ht="27"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t="s">
        <v>931</v>
      </c>
      <c r="Z37" s="413"/>
      <c r="AA37" s="413"/>
      <c r="AB37" s="414"/>
      <c r="AC37" s="412"/>
      <c r="AD37" s="413"/>
      <c r="AE37" s="413"/>
      <c r="AF37" s="413"/>
      <c r="AG37" s="413"/>
      <c r="AH37" s="413"/>
      <c r="AI37" s="413"/>
      <c r="AJ37" s="414"/>
      <c r="AK37" s="412"/>
      <c r="AL37" s="413"/>
      <c r="AM37" s="413"/>
      <c r="AN37" s="414"/>
      <c r="AO37" s="545"/>
      <c r="AP37" s="556"/>
      <c r="AQ37" s="587"/>
      <c r="AR37" s="589"/>
      <c r="AS37" s="591"/>
      <c r="BE37"/>
    </row>
    <row r="38" spans="2:57">
      <c r="B38" s="592">
        <v>12</v>
      </c>
      <c r="C38" s="532"/>
      <c r="D38" s="406" t="s">
        <v>1421</v>
      </c>
      <c r="E38" s="407"/>
      <c r="F38" s="407"/>
      <c r="G38" s="407"/>
      <c r="H38" s="407"/>
      <c r="I38" s="407"/>
      <c r="J38" s="407"/>
      <c r="K38" s="407"/>
      <c r="L38" s="407"/>
      <c r="M38" s="407"/>
      <c r="N38" s="407"/>
      <c r="O38" s="407"/>
      <c r="P38" s="408"/>
      <c r="Q38" s="406" t="s">
        <v>91</v>
      </c>
      <c r="R38" s="407"/>
      <c r="S38" s="407"/>
      <c r="T38" s="407"/>
      <c r="U38" s="407"/>
      <c r="V38" s="407"/>
      <c r="W38" s="407"/>
      <c r="X38" s="408"/>
      <c r="Y38" s="406" t="s">
        <v>154</v>
      </c>
      <c r="Z38" s="407"/>
      <c r="AA38" s="407"/>
      <c r="AB38" s="408"/>
      <c r="AC38" s="406"/>
      <c r="AD38" s="407"/>
      <c r="AE38" s="407"/>
      <c r="AF38" s="407"/>
      <c r="AG38" s="407"/>
      <c r="AH38" s="407"/>
      <c r="AI38" s="407"/>
      <c r="AJ38" s="408"/>
      <c r="AK38" s="406"/>
      <c r="AL38" s="407"/>
      <c r="AM38" s="407"/>
      <c r="AN38" s="408"/>
      <c r="AO38" s="542"/>
      <c r="AP38" s="554"/>
      <c r="AQ38" s="586"/>
      <c r="AR38" s="588"/>
      <c r="AS38" s="590"/>
      <c r="BE38"/>
    </row>
    <row r="39" spans="2:57" ht="18"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t="s">
        <v>932</v>
      </c>
      <c r="Z39" s="413"/>
      <c r="AA39" s="413"/>
      <c r="AB39" s="414"/>
      <c r="AC39" s="412"/>
      <c r="AD39" s="413"/>
      <c r="AE39" s="413"/>
      <c r="AF39" s="413"/>
      <c r="AG39" s="413"/>
      <c r="AH39" s="413"/>
      <c r="AI39" s="413"/>
      <c r="AJ39" s="414"/>
      <c r="AK39" s="412"/>
      <c r="AL39" s="413"/>
      <c r="AM39" s="413"/>
      <c r="AN39" s="414"/>
      <c r="AO39" s="545"/>
      <c r="AP39" s="556"/>
      <c r="AQ39" s="587"/>
      <c r="AR39" s="589"/>
      <c r="AS39" s="591"/>
      <c r="BE39"/>
    </row>
    <row r="40" spans="2:57">
      <c r="B40" s="592">
        <v>13</v>
      </c>
      <c r="C40" s="532"/>
      <c r="D40" s="406" t="s">
        <v>963</v>
      </c>
      <c r="E40" s="407"/>
      <c r="F40" s="407"/>
      <c r="G40" s="407"/>
      <c r="H40" s="407"/>
      <c r="I40" s="407"/>
      <c r="J40" s="407"/>
      <c r="K40" s="407"/>
      <c r="L40" s="407"/>
      <c r="M40" s="407"/>
      <c r="N40" s="407"/>
      <c r="O40" s="407"/>
      <c r="P40" s="408"/>
      <c r="Q40" s="406" t="s">
        <v>1422</v>
      </c>
      <c r="R40" s="407"/>
      <c r="S40" s="407"/>
      <c r="T40" s="407"/>
      <c r="U40" s="407"/>
      <c r="V40" s="407"/>
      <c r="W40" s="407"/>
      <c r="X40" s="408"/>
      <c r="Y40" s="644" t="s">
        <v>595</v>
      </c>
      <c r="Z40" s="645"/>
      <c r="AA40" s="645"/>
      <c r="AB40" s="646"/>
      <c r="AC40" s="406"/>
      <c r="AD40" s="407"/>
      <c r="AE40" s="407"/>
      <c r="AF40" s="407"/>
      <c r="AG40" s="407"/>
      <c r="AH40" s="407"/>
      <c r="AI40" s="407"/>
      <c r="AJ40" s="408"/>
      <c r="AK40" s="406"/>
      <c r="AL40" s="407"/>
      <c r="AM40" s="407"/>
      <c r="AN40" s="408"/>
      <c r="AO40" s="542"/>
      <c r="AP40" s="554"/>
      <c r="AQ40" s="586"/>
      <c r="AR40" s="588"/>
      <c r="AS40" s="590"/>
      <c r="BE40"/>
    </row>
    <row r="41" spans="2:57" ht="29.25"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t="s">
        <v>933</v>
      </c>
      <c r="Z41" s="413"/>
      <c r="AA41" s="413"/>
      <c r="AB41" s="414"/>
      <c r="AC41" s="412"/>
      <c r="AD41" s="413"/>
      <c r="AE41" s="413"/>
      <c r="AF41" s="413"/>
      <c r="AG41" s="413"/>
      <c r="AH41" s="413"/>
      <c r="AI41" s="413"/>
      <c r="AJ41" s="414"/>
      <c r="AK41" s="412"/>
      <c r="AL41" s="413"/>
      <c r="AM41" s="413"/>
      <c r="AN41" s="414"/>
      <c r="AO41" s="545"/>
      <c r="AP41" s="556"/>
      <c r="AQ41" s="587"/>
      <c r="AR41" s="589"/>
      <c r="AS41" s="591"/>
      <c r="BE41"/>
    </row>
    <row r="42" spans="2:57" ht="20.25" customHeight="1">
      <c r="B42" s="592">
        <v>14</v>
      </c>
      <c r="C42" s="532"/>
      <c r="D42" s="406" t="s">
        <v>1948</v>
      </c>
      <c r="E42" s="407"/>
      <c r="F42" s="407"/>
      <c r="G42" s="407"/>
      <c r="H42" s="407"/>
      <c r="I42" s="407"/>
      <c r="J42" s="407"/>
      <c r="K42" s="407"/>
      <c r="L42" s="407"/>
      <c r="M42" s="407"/>
      <c r="N42" s="407"/>
      <c r="O42" s="407"/>
      <c r="P42" s="408"/>
      <c r="Q42" s="406" t="s">
        <v>1268</v>
      </c>
      <c r="R42" s="407"/>
      <c r="S42" s="407"/>
      <c r="T42" s="407"/>
      <c r="U42" s="407"/>
      <c r="V42" s="407"/>
      <c r="W42" s="407"/>
      <c r="X42" s="408"/>
      <c r="Y42" s="406" t="s">
        <v>156</v>
      </c>
      <c r="Z42" s="407"/>
      <c r="AA42" s="407"/>
      <c r="AB42" s="408"/>
      <c r="AC42" s="406"/>
      <c r="AD42" s="407"/>
      <c r="AE42" s="407"/>
      <c r="AF42" s="407"/>
      <c r="AG42" s="407"/>
      <c r="AH42" s="407"/>
      <c r="AI42" s="407"/>
      <c r="AJ42" s="408"/>
      <c r="AK42" s="406"/>
      <c r="AL42" s="407"/>
      <c r="AM42" s="407"/>
      <c r="AN42" s="408"/>
      <c r="AO42" s="542"/>
      <c r="AP42" s="554"/>
      <c r="AQ42" s="586"/>
      <c r="AR42" s="588"/>
      <c r="AS42" s="590"/>
      <c r="BE42"/>
    </row>
    <row r="43" spans="2:57" ht="45.75"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t="s">
        <v>1947</v>
      </c>
      <c r="Z43" s="413"/>
      <c r="AA43" s="413"/>
      <c r="AB43" s="414"/>
      <c r="AC43" s="412"/>
      <c r="AD43" s="413"/>
      <c r="AE43" s="413"/>
      <c r="AF43" s="413"/>
      <c r="AG43" s="413"/>
      <c r="AH43" s="413"/>
      <c r="AI43" s="413"/>
      <c r="AJ43" s="414"/>
      <c r="AK43" s="412"/>
      <c r="AL43" s="413"/>
      <c r="AM43" s="413"/>
      <c r="AN43" s="414"/>
      <c r="AO43" s="545"/>
      <c r="AP43" s="556"/>
      <c r="AQ43" s="587"/>
      <c r="AR43" s="589"/>
      <c r="AS43" s="591"/>
      <c r="BE43"/>
    </row>
    <row r="44" spans="2:57">
      <c r="B44" s="592">
        <v>14</v>
      </c>
      <c r="C44" s="532"/>
      <c r="D44" s="406" t="s">
        <v>964</v>
      </c>
      <c r="E44" s="407"/>
      <c r="F44" s="407"/>
      <c r="G44" s="407"/>
      <c r="H44" s="407"/>
      <c r="I44" s="407"/>
      <c r="J44" s="407"/>
      <c r="K44" s="407"/>
      <c r="L44" s="407"/>
      <c r="M44" s="407"/>
      <c r="N44" s="407"/>
      <c r="O44" s="407"/>
      <c r="P44" s="408"/>
      <c r="Q44" s="406" t="s">
        <v>951</v>
      </c>
      <c r="R44" s="407"/>
      <c r="S44" s="407"/>
      <c r="T44" s="407"/>
      <c r="U44" s="407"/>
      <c r="V44" s="407"/>
      <c r="W44" s="407"/>
      <c r="X44" s="408"/>
      <c r="Y44" s="644" t="s">
        <v>934</v>
      </c>
      <c r="Z44" s="645"/>
      <c r="AA44" s="645"/>
      <c r="AB44" s="646"/>
      <c r="AC44" s="406"/>
      <c r="AD44" s="407"/>
      <c r="AE44" s="407"/>
      <c r="AF44" s="407"/>
      <c r="AG44" s="407"/>
      <c r="AH44" s="407"/>
      <c r="AI44" s="407"/>
      <c r="AJ44" s="408"/>
      <c r="AK44" s="406"/>
      <c r="AL44" s="407"/>
      <c r="AM44" s="407"/>
      <c r="AN44" s="408"/>
      <c r="AO44" s="542"/>
      <c r="AP44" s="554"/>
      <c r="AQ44" s="586"/>
      <c r="AR44" s="588"/>
      <c r="AS44" s="590"/>
      <c r="BE44"/>
    </row>
    <row r="45" spans="2:57" ht="16.5"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t="s">
        <v>935</v>
      </c>
      <c r="Z45" s="413"/>
      <c r="AA45" s="413"/>
      <c r="AB45" s="414"/>
      <c r="AC45" s="412"/>
      <c r="AD45" s="413"/>
      <c r="AE45" s="413"/>
      <c r="AF45" s="413"/>
      <c r="AG45" s="413"/>
      <c r="AH45" s="413"/>
      <c r="AI45" s="413"/>
      <c r="AJ45" s="414"/>
      <c r="AK45" s="412"/>
      <c r="AL45" s="413"/>
      <c r="AM45" s="413"/>
      <c r="AN45" s="414"/>
      <c r="AO45" s="545"/>
      <c r="AP45" s="556"/>
      <c r="AQ45" s="587"/>
      <c r="AR45" s="589"/>
      <c r="AS45" s="591"/>
      <c r="BE45"/>
    </row>
    <row r="46" spans="2:57" ht="15" customHeight="1">
      <c r="B46" s="592">
        <v>15</v>
      </c>
      <c r="C46" s="532"/>
      <c r="D46" s="406" t="s">
        <v>1423</v>
      </c>
      <c r="E46" s="407"/>
      <c r="F46" s="407"/>
      <c r="G46" s="407"/>
      <c r="H46" s="407"/>
      <c r="I46" s="407"/>
      <c r="J46" s="407"/>
      <c r="K46" s="407"/>
      <c r="L46" s="407"/>
      <c r="M46" s="407"/>
      <c r="N46" s="407"/>
      <c r="O46" s="407"/>
      <c r="P46" s="408"/>
      <c r="Q46" s="406" t="s">
        <v>91</v>
      </c>
      <c r="R46" s="407"/>
      <c r="S46" s="407"/>
      <c r="T46" s="407"/>
      <c r="U46" s="407"/>
      <c r="V46" s="407"/>
      <c r="W46" s="407"/>
      <c r="X46" s="408"/>
      <c r="Y46" s="644" t="s">
        <v>936</v>
      </c>
      <c r="Z46" s="645"/>
      <c r="AA46" s="645"/>
      <c r="AB46" s="646"/>
      <c r="AC46" s="406"/>
      <c r="AD46" s="407"/>
      <c r="AE46" s="407"/>
      <c r="AF46" s="407"/>
      <c r="AG46" s="407"/>
      <c r="AH46" s="407"/>
      <c r="AI46" s="407"/>
      <c r="AJ46" s="408"/>
      <c r="AK46" s="406"/>
      <c r="AL46" s="407"/>
      <c r="AM46" s="407"/>
      <c r="AN46" s="408"/>
      <c r="AO46" s="542"/>
      <c r="AP46" s="554"/>
      <c r="AQ46" s="586"/>
      <c r="AR46" s="588"/>
      <c r="AS46" s="590"/>
      <c r="BE46"/>
    </row>
    <row r="47" spans="2:57">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t="s">
        <v>937</v>
      </c>
      <c r="Z47" s="413"/>
      <c r="AA47" s="413"/>
      <c r="AB47" s="414"/>
      <c r="AC47" s="412"/>
      <c r="AD47" s="413"/>
      <c r="AE47" s="413"/>
      <c r="AF47" s="413"/>
      <c r="AG47" s="413"/>
      <c r="AH47" s="413"/>
      <c r="AI47" s="413"/>
      <c r="AJ47" s="414"/>
      <c r="AK47" s="412"/>
      <c r="AL47" s="413"/>
      <c r="AM47" s="413"/>
      <c r="AN47" s="414"/>
      <c r="AO47" s="545"/>
      <c r="AP47" s="556"/>
      <c r="AQ47" s="587"/>
      <c r="AR47" s="589"/>
      <c r="AS47" s="591"/>
      <c r="BE47"/>
    </row>
    <row r="48" spans="2:57">
      <c r="B48" s="592">
        <v>16</v>
      </c>
      <c r="C48" s="532"/>
      <c r="D48" s="406" t="s">
        <v>1424</v>
      </c>
      <c r="E48" s="407"/>
      <c r="F48" s="407"/>
      <c r="G48" s="407"/>
      <c r="H48" s="407"/>
      <c r="I48" s="407"/>
      <c r="J48" s="407"/>
      <c r="K48" s="407"/>
      <c r="L48" s="407"/>
      <c r="M48" s="407"/>
      <c r="N48" s="407"/>
      <c r="O48" s="407"/>
      <c r="P48" s="408"/>
      <c r="Q48" s="406" t="s">
        <v>91</v>
      </c>
      <c r="R48" s="407"/>
      <c r="S48" s="407"/>
      <c r="T48" s="407"/>
      <c r="U48" s="407"/>
      <c r="V48" s="407"/>
      <c r="W48" s="407"/>
      <c r="X48" s="408"/>
      <c r="Y48" s="644" t="s">
        <v>938</v>
      </c>
      <c r="Z48" s="645"/>
      <c r="AA48" s="645"/>
      <c r="AB48" s="646"/>
      <c r="AC48" s="406"/>
      <c r="AD48" s="407"/>
      <c r="AE48" s="407"/>
      <c r="AF48" s="407"/>
      <c r="AG48" s="407"/>
      <c r="AH48" s="407"/>
      <c r="AI48" s="407"/>
      <c r="AJ48" s="408"/>
      <c r="AK48" s="406"/>
      <c r="AL48" s="407"/>
      <c r="AM48" s="407"/>
      <c r="AN48" s="408"/>
      <c r="AO48" s="542"/>
      <c r="AP48" s="554"/>
      <c r="AQ48" s="586"/>
      <c r="AR48" s="588"/>
      <c r="AS48" s="590"/>
      <c r="BE48"/>
    </row>
    <row r="49" spans="2:57">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t="s">
        <v>939</v>
      </c>
      <c r="Z49" s="413"/>
      <c r="AA49" s="413"/>
      <c r="AB49" s="414"/>
      <c r="AC49" s="412"/>
      <c r="AD49" s="413"/>
      <c r="AE49" s="413"/>
      <c r="AF49" s="413"/>
      <c r="AG49" s="413"/>
      <c r="AH49" s="413"/>
      <c r="AI49" s="413"/>
      <c r="AJ49" s="414"/>
      <c r="AK49" s="412"/>
      <c r="AL49" s="413"/>
      <c r="AM49" s="413"/>
      <c r="AN49" s="414"/>
      <c r="AO49" s="545"/>
      <c r="AP49" s="556"/>
      <c r="AQ49" s="587"/>
      <c r="AR49" s="589"/>
      <c r="AS49" s="591"/>
      <c r="BE49"/>
    </row>
    <row r="50" spans="2:57">
      <c r="B50" s="592">
        <v>17</v>
      </c>
      <c r="C50" s="532"/>
      <c r="D50" s="406" t="s">
        <v>967</v>
      </c>
      <c r="E50" s="407"/>
      <c r="F50" s="407"/>
      <c r="G50" s="407"/>
      <c r="H50" s="407"/>
      <c r="I50" s="407"/>
      <c r="J50" s="407"/>
      <c r="K50" s="407"/>
      <c r="L50" s="407"/>
      <c r="M50" s="407"/>
      <c r="N50" s="407"/>
      <c r="O50" s="407"/>
      <c r="P50" s="408"/>
      <c r="Q50" s="406" t="s">
        <v>91</v>
      </c>
      <c r="R50" s="407"/>
      <c r="S50" s="407"/>
      <c r="T50" s="407"/>
      <c r="U50" s="407"/>
      <c r="V50" s="407"/>
      <c r="W50" s="407"/>
      <c r="X50" s="408"/>
      <c r="Y50" s="406" t="s">
        <v>158</v>
      </c>
      <c r="Z50" s="407"/>
      <c r="AA50" s="407"/>
      <c r="AB50" s="408"/>
      <c r="AC50" s="406"/>
      <c r="AD50" s="407"/>
      <c r="AE50" s="407"/>
      <c r="AF50" s="407"/>
      <c r="AG50" s="407"/>
      <c r="AH50" s="407"/>
      <c r="AI50" s="407"/>
      <c r="AJ50" s="408"/>
      <c r="AK50" s="406"/>
      <c r="AL50" s="407"/>
      <c r="AM50" s="407"/>
      <c r="AN50" s="408"/>
      <c r="AO50" s="542"/>
      <c r="AP50" s="554"/>
      <c r="AQ50" s="586"/>
      <c r="AR50" s="588"/>
      <c r="AS50" s="590"/>
      <c r="BE50"/>
    </row>
    <row r="51" spans="2:57">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t="s">
        <v>940</v>
      </c>
      <c r="Z51" s="413"/>
      <c r="AA51" s="413"/>
      <c r="AB51" s="414"/>
      <c r="AC51" s="412"/>
      <c r="AD51" s="413"/>
      <c r="AE51" s="413"/>
      <c r="AF51" s="413"/>
      <c r="AG51" s="413"/>
      <c r="AH51" s="413"/>
      <c r="AI51" s="413"/>
      <c r="AJ51" s="414"/>
      <c r="AK51" s="412"/>
      <c r="AL51" s="413"/>
      <c r="AM51" s="413"/>
      <c r="AN51" s="414"/>
      <c r="AO51" s="545"/>
      <c r="AP51" s="556"/>
      <c r="AQ51" s="587"/>
      <c r="AR51" s="589"/>
      <c r="AS51" s="591"/>
      <c r="BE51"/>
    </row>
    <row r="52" spans="2:57" ht="24.75" customHeight="1">
      <c r="B52" s="592">
        <v>17</v>
      </c>
      <c r="C52" s="532"/>
      <c r="D52" s="406" t="s">
        <v>1950</v>
      </c>
      <c r="E52" s="407"/>
      <c r="F52" s="407"/>
      <c r="G52" s="407"/>
      <c r="H52" s="407"/>
      <c r="I52" s="407"/>
      <c r="J52" s="407"/>
      <c r="K52" s="407"/>
      <c r="L52" s="407"/>
      <c r="M52" s="407"/>
      <c r="N52" s="407"/>
      <c r="O52" s="407"/>
      <c r="P52" s="408"/>
      <c r="Q52" s="406" t="s">
        <v>91</v>
      </c>
      <c r="R52" s="407"/>
      <c r="S52" s="407"/>
      <c r="T52" s="407"/>
      <c r="U52" s="407"/>
      <c r="V52" s="407"/>
      <c r="W52" s="407"/>
      <c r="X52" s="408"/>
      <c r="Y52" s="406" t="s">
        <v>167</v>
      </c>
      <c r="Z52" s="407"/>
      <c r="AA52" s="407"/>
      <c r="AB52" s="408"/>
      <c r="AC52" s="406"/>
      <c r="AD52" s="407"/>
      <c r="AE52" s="407"/>
      <c r="AF52" s="407"/>
      <c r="AG52" s="407"/>
      <c r="AH52" s="407"/>
      <c r="AI52" s="407"/>
      <c r="AJ52" s="408"/>
      <c r="AK52" s="406"/>
      <c r="AL52" s="407"/>
      <c r="AM52" s="407"/>
      <c r="AN52" s="408"/>
      <c r="AO52" s="542"/>
      <c r="AP52" s="554"/>
      <c r="AQ52" s="586"/>
      <c r="AR52" s="588"/>
      <c r="AS52" s="590"/>
      <c r="BE52"/>
    </row>
    <row r="53" spans="2:57" ht="24.75"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t="s">
        <v>1949</v>
      </c>
      <c r="Z53" s="413"/>
      <c r="AA53" s="413"/>
      <c r="AB53" s="414"/>
      <c r="AC53" s="412"/>
      <c r="AD53" s="413"/>
      <c r="AE53" s="413"/>
      <c r="AF53" s="413"/>
      <c r="AG53" s="413"/>
      <c r="AH53" s="413"/>
      <c r="AI53" s="413"/>
      <c r="AJ53" s="414"/>
      <c r="AK53" s="412"/>
      <c r="AL53" s="413"/>
      <c r="AM53" s="413"/>
      <c r="AN53" s="414"/>
      <c r="AO53" s="545"/>
      <c r="AP53" s="556"/>
      <c r="AQ53" s="587"/>
      <c r="AR53" s="589"/>
      <c r="AS53" s="591"/>
      <c r="BE53"/>
    </row>
    <row r="54" spans="2:57">
      <c r="B54" s="592">
        <v>18</v>
      </c>
      <c r="C54" s="532"/>
      <c r="D54" s="649" t="s">
        <v>1772</v>
      </c>
      <c r="E54" s="407"/>
      <c r="F54" s="407"/>
      <c r="G54" s="407"/>
      <c r="H54" s="407"/>
      <c r="I54" s="407"/>
      <c r="J54" s="407"/>
      <c r="K54" s="407"/>
      <c r="L54" s="407"/>
      <c r="M54" s="407"/>
      <c r="N54" s="407"/>
      <c r="O54" s="407"/>
      <c r="P54" s="408"/>
      <c r="Q54" s="650" t="s">
        <v>1777</v>
      </c>
      <c r="R54" s="651"/>
      <c r="S54" s="651"/>
      <c r="T54" s="651"/>
      <c r="U54" s="651"/>
      <c r="V54" s="651"/>
      <c r="W54" s="651"/>
      <c r="X54" s="652"/>
      <c r="Y54" s="406" t="s">
        <v>1770</v>
      </c>
      <c r="Z54" s="407"/>
      <c r="AA54" s="407"/>
      <c r="AB54" s="408"/>
      <c r="AC54" s="406"/>
      <c r="AD54" s="407"/>
      <c r="AE54" s="407"/>
      <c r="AF54" s="407"/>
      <c r="AG54" s="407"/>
      <c r="AH54" s="407"/>
      <c r="AI54" s="407"/>
      <c r="AJ54" s="408"/>
      <c r="AK54" s="406"/>
      <c r="AL54" s="407"/>
      <c r="AM54" s="407"/>
      <c r="AN54" s="408"/>
      <c r="AO54" s="542"/>
      <c r="AP54" s="554"/>
      <c r="AQ54" s="586"/>
      <c r="AR54" s="588"/>
      <c r="AS54" s="590"/>
      <c r="BE54"/>
    </row>
    <row r="55" spans="2:57" ht="20.25" customHeight="1">
      <c r="B55" s="592"/>
      <c r="C55" s="532"/>
      <c r="D55" s="412"/>
      <c r="E55" s="413"/>
      <c r="F55" s="413"/>
      <c r="G55" s="413"/>
      <c r="H55" s="413"/>
      <c r="I55" s="413"/>
      <c r="J55" s="413"/>
      <c r="K55" s="413"/>
      <c r="L55" s="413"/>
      <c r="M55" s="413"/>
      <c r="N55" s="413"/>
      <c r="O55" s="413"/>
      <c r="P55" s="414"/>
      <c r="Q55" s="653"/>
      <c r="R55" s="654"/>
      <c r="S55" s="654"/>
      <c r="T55" s="654"/>
      <c r="U55" s="654"/>
      <c r="V55" s="654"/>
      <c r="W55" s="654"/>
      <c r="X55" s="655"/>
      <c r="Y55" s="412" t="s">
        <v>1771</v>
      </c>
      <c r="Z55" s="413"/>
      <c r="AA55" s="413"/>
      <c r="AB55" s="414"/>
      <c r="AC55" s="412"/>
      <c r="AD55" s="413"/>
      <c r="AE55" s="413"/>
      <c r="AF55" s="413"/>
      <c r="AG55" s="413"/>
      <c r="AH55" s="413"/>
      <c r="AI55" s="413"/>
      <c r="AJ55" s="414"/>
      <c r="AK55" s="412"/>
      <c r="AL55" s="413"/>
      <c r="AM55" s="413"/>
      <c r="AN55" s="414"/>
      <c r="AO55" s="545"/>
      <c r="AP55" s="556"/>
      <c r="AQ55" s="587"/>
      <c r="AR55" s="589"/>
      <c r="AS55" s="591"/>
      <c r="BE55"/>
    </row>
    <row r="56" spans="2:57">
      <c r="B56" s="592">
        <v>19</v>
      </c>
      <c r="C56" s="532"/>
      <c r="D56" s="406" t="s">
        <v>1773</v>
      </c>
      <c r="E56" s="407"/>
      <c r="F56" s="407"/>
      <c r="G56" s="407"/>
      <c r="H56" s="407"/>
      <c r="I56" s="407"/>
      <c r="J56" s="407"/>
      <c r="K56" s="407"/>
      <c r="L56" s="407"/>
      <c r="M56" s="407"/>
      <c r="N56" s="407"/>
      <c r="O56" s="407"/>
      <c r="P56" s="408"/>
      <c r="Q56" s="409" t="s">
        <v>1774</v>
      </c>
      <c r="R56" s="410"/>
      <c r="S56" s="410"/>
      <c r="T56" s="410"/>
      <c r="U56" s="410"/>
      <c r="V56" s="410"/>
      <c r="W56" s="410"/>
      <c r="X56" s="411"/>
      <c r="Y56" s="406" t="s">
        <v>24</v>
      </c>
      <c r="Z56" s="407"/>
      <c r="AA56" s="407"/>
      <c r="AB56" s="408"/>
      <c r="AC56" s="406"/>
      <c r="AD56" s="407"/>
      <c r="AE56" s="407"/>
      <c r="AF56" s="407"/>
      <c r="AG56" s="407"/>
      <c r="AH56" s="407"/>
      <c r="AI56" s="407"/>
      <c r="AJ56" s="408"/>
      <c r="AK56" s="406"/>
      <c r="AL56" s="407"/>
      <c r="AM56" s="407"/>
      <c r="AN56" s="408"/>
      <c r="AO56" s="542"/>
      <c r="AP56" s="554"/>
      <c r="AQ56" s="586"/>
      <c r="AR56" s="588"/>
      <c r="AS56" s="590"/>
      <c r="BE56"/>
    </row>
    <row r="57" spans="2:57" ht="31.5"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t="s">
        <v>1775</v>
      </c>
      <c r="Z57" s="413"/>
      <c r="AA57" s="413"/>
      <c r="AB57" s="414"/>
      <c r="AC57" s="412"/>
      <c r="AD57" s="413"/>
      <c r="AE57" s="413"/>
      <c r="AF57" s="413"/>
      <c r="AG57" s="413"/>
      <c r="AH57" s="413"/>
      <c r="AI57" s="413"/>
      <c r="AJ57" s="414"/>
      <c r="AK57" s="412"/>
      <c r="AL57" s="413"/>
      <c r="AM57" s="413"/>
      <c r="AN57" s="414"/>
      <c r="AO57" s="545"/>
      <c r="AP57" s="556"/>
      <c r="AQ57" s="587"/>
      <c r="AR57" s="589"/>
      <c r="AS57" s="591"/>
      <c r="BE57"/>
    </row>
    <row r="58" spans="2:57">
      <c r="B58" s="592">
        <v>20</v>
      </c>
      <c r="C58" s="532"/>
      <c r="D58" s="406" t="s">
        <v>1776</v>
      </c>
      <c r="E58" s="407"/>
      <c r="F58" s="407"/>
      <c r="G58" s="407"/>
      <c r="H58" s="407"/>
      <c r="I58" s="407"/>
      <c r="J58" s="407"/>
      <c r="K58" s="407"/>
      <c r="L58" s="407"/>
      <c r="M58" s="407"/>
      <c r="N58" s="407"/>
      <c r="O58" s="407"/>
      <c r="P58" s="408"/>
      <c r="Q58" s="409" t="s">
        <v>1778</v>
      </c>
      <c r="R58" s="410"/>
      <c r="S58" s="410"/>
      <c r="T58" s="410"/>
      <c r="U58" s="410"/>
      <c r="V58" s="410"/>
      <c r="W58" s="410"/>
      <c r="X58" s="411"/>
      <c r="Y58" s="406" t="s">
        <v>24</v>
      </c>
      <c r="Z58" s="407"/>
      <c r="AA58" s="407"/>
      <c r="AB58" s="408"/>
      <c r="AC58" s="406"/>
      <c r="AD58" s="407"/>
      <c r="AE58" s="407"/>
      <c r="AF58" s="407"/>
      <c r="AG58" s="407"/>
      <c r="AH58" s="407"/>
      <c r="AI58" s="407"/>
      <c r="AJ58" s="408"/>
      <c r="AK58" s="406"/>
      <c r="AL58" s="407"/>
      <c r="AM58" s="407"/>
      <c r="AN58" s="408"/>
      <c r="AO58" s="542"/>
      <c r="AP58" s="554"/>
      <c r="AQ58" s="586"/>
      <c r="AR58" s="588"/>
      <c r="AS58" s="590"/>
      <c r="BE58"/>
    </row>
    <row r="59" spans="2:57" ht="44.25"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t="s">
        <v>1775</v>
      </c>
      <c r="Z59" s="413"/>
      <c r="AA59" s="413"/>
      <c r="AB59" s="414"/>
      <c r="AC59" s="412"/>
      <c r="AD59" s="413"/>
      <c r="AE59" s="413"/>
      <c r="AF59" s="413"/>
      <c r="AG59" s="413"/>
      <c r="AH59" s="413"/>
      <c r="AI59" s="413"/>
      <c r="AJ59" s="414"/>
      <c r="AK59" s="412"/>
      <c r="AL59" s="413"/>
      <c r="AM59" s="413"/>
      <c r="AN59" s="414"/>
      <c r="AO59" s="545"/>
      <c r="AP59" s="556"/>
      <c r="AQ59" s="587"/>
      <c r="AR59" s="589"/>
      <c r="AS59" s="591"/>
      <c r="BE59"/>
    </row>
    <row r="60" spans="2:57">
      <c r="B60" s="592">
        <v>21</v>
      </c>
      <c r="C60" s="532"/>
      <c r="D60" s="406" t="s">
        <v>1779</v>
      </c>
      <c r="E60" s="407"/>
      <c r="F60" s="407"/>
      <c r="G60" s="407"/>
      <c r="H60" s="407"/>
      <c r="I60" s="407"/>
      <c r="J60" s="407"/>
      <c r="K60" s="407"/>
      <c r="L60" s="407"/>
      <c r="M60" s="407"/>
      <c r="N60" s="407"/>
      <c r="O60" s="407"/>
      <c r="P60" s="408"/>
      <c r="Q60" s="409" t="s">
        <v>1780</v>
      </c>
      <c r="R60" s="410"/>
      <c r="S60" s="410"/>
      <c r="T60" s="410"/>
      <c r="U60" s="410"/>
      <c r="V60" s="410"/>
      <c r="W60" s="410"/>
      <c r="X60" s="411"/>
      <c r="Y60" s="406" t="s">
        <v>24</v>
      </c>
      <c r="Z60" s="407"/>
      <c r="AA60" s="407"/>
      <c r="AB60" s="408"/>
      <c r="AC60" s="406"/>
      <c r="AD60" s="407"/>
      <c r="AE60" s="407"/>
      <c r="AF60" s="407"/>
      <c r="AG60" s="407"/>
      <c r="AH60" s="407"/>
      <c r="AI60" s="407"/>
      <c r="AJ60" s="408"/>
      <c r="AK60" s="406"/>
      <c r="AL60" s="407"/>
      <c r="AM60" s="407"/>
      <c r="AN60" s="408"/>
      <c r="AO60" s="542"/>
      <c r="AP60" s="554"/>
      <c r="AQ60" s="586"/>
      <c r="AR60" s="588"/>
      <c r="AS60" s="590"/>
      <c r="BE60"/>
    </row>
    <row r="61" spans="2:57" ht="31.5"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t="s">
        <v>1775</v>
      </c>
      <c r="Z61" s="413"/>
      <c r="AA61" s="413"/>
      <c r="AB61" s="414"/>
      <c r="AC61" s="412"/>
      <c r="AD61" s="413"/>
      <c r="AE61" s="413"/>
      <c r="AF61" s="413"/>
      <c r="AG61" s="413"/>
      <c r="AH61" s="413"/>
      <c r="AI61" s="413"/>
      <c r="AJ61" s="414"/>
      <c r="AK61" s="412"/>
      <c r="AL61" s="413"/>
      <c r="AM61" s="413"/>
      <c r="AN61" s="414"/>
      <c r="AO61" s="545"/>
      <c r="AP61" s="556"/>
      <c r="AQ61" s="587"/>
      <c r="AR61" s="589"/>
      <c r="AS61" s="591"/>
      <c r="BE61"/>
    </row>
    <row r="62" spans="2:57">
      <c r="B62" s="592">
        <v>22</v>
      </c>
      <c r="C62" s="532"/>
      <c r="D62" s="406" t="s">
        <v>1781</v>
      </c>
      <c r="E62" s="407"/>
      <c r="F62" s="407"/>
      <c r="G62" s="407"/>
      <c r="H62" s="407"/>
      <c r="I62" s="407"/>
      <c r="J62" s="407"/>
      <c r="K62" s="407"/>
      <c r="L62" s="407"/>
      <c r="M62" s="407"/>
      <c r="N62" s="407"/>
      <c r="O62" s="407"/>
      <c r="P62" s="408"/>
      <c r="Q62" s="409" t="s">
        <v>1783</v>
      </c>
      <c r="R62" s="410"/>
      <c r="S62" s="410"/>
      <c r="T62" s="410"/>
      <c r="U62" s="410"/>
      <c r="V62" s="410"/>
      <c r="W62" s="410"/>
      <c r="X62" s="411"/>
      <c r="Y62" s="406" t="s">
        <v>24</v>
      </c>
      <c r="Z62" s="407"/>
      <c r="AA62" s="407"/>
      <c r="AB62" s="408"/>
      <c r="AC62" s="406"/>
      <c r="AD62" s="407"/>
      <c r="AE62" s="407"/>
      <c r="AF62" s="407"/>
      <c r="AG62" s="407"/>
      <c r="AH62" s="407"/>
      <c r="AI62" s="407"/>
      <c r="AJ62" s="408"/>
      <c r="AK62" s="406"/>
      <c r="AL62" s="407"/>
      <c r="AM62" s="407"/>
      <c r="AN62" s="408"/>
      <c r="AO62" s="542"/>
      <c r="AP62" s="554"/>
      <c r="AQ62" s="586"/>
      <c r="AR62" s="588"/>
      <c r="AS62" s="590"/>
      <c r="BE62"/>
    </row>
    <row r="63" spans="2:57" ht="31.5"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t="s">
        <v>1782</v>
      </c>
      <c r="Z63" s="413"/>
      <c r="AA63" s="413"/>
      <c r="AB63" s="414"/>
      <c r="AC63" s="412"/>
      <c r="AD63" s="413"/>
      <c r="AE63" s="413"/>
      <c r="AF63" s="413"/>
      <c r="AG63" s="413"/>
      <c r="AH63" s="413"/>
      <c r="AI63" s="413"/>
      <c r="AJ63" s="414"/>
      <c r="AK63" s="412"/>
      <c r="AL63" s="413"/>
      <c r="AM63" s="413"/>
      <c r="AN63" s="414"/>
      <c r="AO63" s="545"/>
      <c r="AP63" s="556"/>
      <c r="AQ63" s="587"/>
      <c r="AR63" s="589"/>
      <c r="AS63" s="591"/>
      <c r="BE63"/>
    </row>
    <row r="64" spans="2:57">
      <c r="B64" s="592">
        <v>23</v>
      </c>
      <c r="C64" s="532"/>
      <c r="D64" s="406" t="s">
        <v>1785</v>
      </c>
      <c r="E64" s="407"/>
      <c r="F64" s="407"/>
      <c r="G64" s="407"/>
      <c r="H64" s="407"/>
      <c r="I64" s="407"/>
      <c r="J64" s="407"/>
      <c r="K64" s="407"/>
      <c r="L64" s="407"/>
      <c r="M64" s="407"/>
      <c r="N64" s="407"/>
      <c r="O64" s="407"/>
      <c r="P64" s="408"/>
      <c r="Q64" s="409" t="s">
        <v>1786</v>
      </c>
      <c r="R64" s="410"/>
      <c r="S64" s="410"/>
      <c r="T64" s="410"/>
      <c r="U64" s="410"/>
      <c r="V64" s="410"/>
      <c r="W64" s="410"/>
      <c r="X64" s="411"/>
      <c r="Y64" s="406" t="s">
        <v>86</v>
      </c>
      <c r="Z64" s="407"/>
      <c r="AA64" s="407"/>
      <c r="AB64" s="408"/>
      <c r="AC64" s="406"/>
      <c r="AD64" s="407"/>
      <c r="AE64" s="407"/>
      <c r="AF64" s="407"/>
      <c r="AG64" s="407"/>
      <c r="AH64" s="407"/>
      <c r="AI64" s="407"/>
      <c r="AJ64" s="408"/>
      <c r="AK64" s="406"/>
      <c r="AL64" s="407"/>
      <c r="AM64" s="407"/>
      <c r="AN64" s="408"/>
      <c r="AO64" s="542"/>
      <c r="AP64" s="554"/>
      <c r="AQ64" s="586"/>
      <c r="AR64" s="588"/>
      <c r="AS64" s="590"/>
      <c r="BE64"/>
    </row>
    <row r="65" spans="2:57" ht="31.5"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t="s">
        <v>1784</v>
      </c>
      <c r="Z65" s="413"/>
      <c r="AA65" s="413"/>
      <c r="AB65" s="414"/>
      <c r="AC65" s="412"/>
      <c r="AD65" s="413"/>
      <c r="AE65" s="413"/>
      <c r="AF65" s="413"/>
      <c r="AG65" s="413"/>
      <c r="AH65" s="413"/>
      <c r="AI65" s="413"/>
      <c r="AJ65" s="414"/>
      <c r="AK65" s="412"/>
      <c r="AL65" s="413"/>
      <c r="AM65" s="413"/>
      <c r="AN65" s="414"/>
      <c r="AO65" s="545"/>
      <c r="AP65" s="556"/>
      <c r="AQ65" s="587"/>
      <c r="AR65" s="589"/>
      <c r="AS65" s="591"/>
      <c r="BE65"/>
    </row>
    <row r="66" spans="2:57">
      <c r="B66" s="592">
        <v>24</v>
      </c>
      <c r="C66" s="532"/>
      <c r="D66" s="406" t="s">
        <v>1787</v>
      </c>
      <c r="E66" s="407"/>
      <c r="F66" s="407"/>
      <c r="G66" s="407"/>
      <c r="H66" s="407"/>
      <c r="I66" s="407"/>
      <c r="J66" s="407"/>
      <c r="K66" s="407"/>
      <c r="L66" s="407"/>
      <c r="M66" s="407"/>
      <c r="N66" s="407"/>
      <c r="O66" s="407"/>
      <c r="P66" s="408"/>
      <c r="Q66" s="409" t="s">
        <v>1789</v>
      </c>
      <c r="R66" s="410"/>
      <c r="S66" s="410"/>
      <c r="T66" s="410"/>
      <c r="U66" s="410"/>
      <c r="V66" s="410"/>
      <c r="W66" s="410"/>
      <c r="X66" s="411"/>
      <c r="Y66" s="406" t="s">
        <v>24</v>
      </c>
      <c r="Z66" s="407"/>
      <c r="AA66" s="407"/>
      <c r="AB66" s="408"/>
      <c r="AC66" s="406"/>
      <c r="AD66" s="407"/>
      <c r="AE66" s="407"/>
      <c r="AF66" s="407"/>
      <c r="AG66" s="407"/>
      <c r="AH66" s="407"/>
      <c r="AI66" s="407"/>
      <c r="AJ66" s="408"/>
      <c r="AK66" s="406"/>
      <c r="AL66" s="407"/>
      <c r="AM66" s="407"/>
      <c r="AN66" s="408"/>
      <c r="AO66" s="542"/>
      <c r="AP66" s="554"/>
      <c r="AQ66" s="586"/>
      <c r="AR66" s="588"/>
      <c r="AS66" s="590"/>
      <c r="BE66"/>
    </row>
    <row r="67" spans="2:57" ht="31.5"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t="s">
        <v>1788</v>
      </c>
      <c r="Z67" s="413"/>
      <c r="AA67" s="413"/>
      <c r="AB67" s="414"/>
      <c r="AC67" s="412"/>
      <c r="AD67" s="413"/>
      <c r="AE67" s="413"/>
      <c r="AF67" s="413"/>
      <c r="AG67" s="413"/>
      <c r="AH67" s="413"/>
      <c r="AI67" s="413"/>
      <c r="AJ67" s="414"/>
      <c r="AK67" s="412"/>
      <c r="AL67" s="413"/>
      <c r="AM67" s="413"/>
      <c r="AN67" s="414"/>
      <c r="AO67" s="545"/>
      <c r="AP67" s="556"/>
      <c r="AQ67" s="587"/>
      <c r="AR67" s="589"/>
      <c r="AS67" s="591"/>
      <c r="BE67"/>
    </row>
    <row r="68" spans="2:57">
      <c r="B68" s="592">
        <v>25</v>
      </c>
      <c r="C68" s="532"/>
      <c r="D68" s="406" t="s">
        <v>1792</v>
      </c>
      <c r="E68" s="407"/>
      <c r="F68" s="407"/>
      <c r="G68" s="407"/>
      <c r="H68" s="407"/>
      <c r="I68" s="407"/>
      <c r="J68" s="407"/>
      <c r="K68" s="407"/>
      <c r="L68" s="407"/>
      <c r="M68" s="407"/>
      <c r="N68" s="407"/>
      <c r="O68" s="407"/>
      <c r="P68" s="408"/>
      <c r="Q68" s="409" t="s">
        <v>1790</v>
      </c>
      <c r="R68" s="410"/>
      <c r="S68" s="410"/>
      <c r="T68" s="410"/>
      <c r="U68" s="410"/>
      <c r="V68" s="410"/>
      <c r="W68" s="410"/>
      <c r="X68" s="411"/>
      <c r="Y68" s="406" t="s">
        <v>24</v>
      </c>
      <c r="Z68" s="407"/>
      <c r="AA68" s="407"/>
      <c r="AB68" s="408"/>
      <c r="AC68" s="406"/>
      <c r="AD68" s="407"/>
      <c r="AE68" s="407"/>
      <c r="AF68" s="407"/>
      <c r="AG68" s="407"/>
      <c r="AH68" s="407"/>
      <c r="AI68" s="407"/>
      <c r="AJ68" s="408"/>
      <c r="AK68" s="406"/>
      <c r="AL68" s="407"/>
      <c r="AM68" s="407"/>
      <c r="AN68" s="408"/>
      <c r="AO68" s="542"/>
      <c r="AP68" s="554"/>
      <c r="AQ68" s="586"/>
      <c r="AR68" s="588"/>
      <c r="AS68" s="590"/>
      <c r="BE68"/>
    </row>
    <row r="69" spans="2:57" ht="31.5" customHeight="1" thickBo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t="s">
        <v>1791</v>
      </c>
      <c r="Z69" s="413"/>
      <c r="AA69" s="413"/>
      <c r="AB69" s="414"/>
      <c r="AC69" s="412"/>
      <c r="AD69" s="413"/>
      <c r="AE69" s="413"/>
      <c r="AF69" s="413"/>
      <c r="AG69" s="413"/>
      <c r="AH69" s="413"/>
      <c r="AI69" s="413"/>
      <c r="AJ69" s="414"/>
      <c r="AK69" s="412"/>
      <c r="AL69" s="413"/>
      <c r="AM69" s="413"/>
      <c r="AN69" s="414"/>
      <c r="AO69" s="545"/>
      <c r="AP69" s="556"/>
      <c r="AQ69" s="587"/>
      <c r="AR69" s="589"/>
      <c r="AS69" s="591"/>
      <c r="BE69"/>
    </row>
    <row r="70" spans="2:57" ht="22.5" hidden="1" customHeight="1">
      <c r="B70" s="592">
        <v>26</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7"/>
      <c r="AG70" s="407"/>
      <c r="AH70" s="407"/>
      <c r="AI70" s="407"/>
      <c r="AJ70" s="408"/>
      <c r="AK70" s="406"/>
      <c r="AL70" s="407"/>
      <c r="AM70" s="407"/>
      <c r="AN70" s="408"/>
      <c r="AO70" s="542"/>
      <c r="AP70" s="554"/>
      <c r="AQ70" s="586"/>
      <c r="AR70" s="588"/>
      <c r="AS70" s="590"/>
      <c r="BE70"/>
    </row>
    <row r="71" spans="2:57" ht="31.5" hidden="1" customHeight="1">
      <c r="B71" s="592"/>
      <c r="C71" s="532"/>
      <c r="D71" s="412"/>
      <c r="E71" s="413"/>
      <c r="F71" s="413"/>
      <c r="G71" s="413"/>
      <c r="H71" s="413"/>
      <c r="I71" s="413"/>
      <c r="J71" s="413"/>
      <c r="K71" s="413"/>
      <c r="L71" s="413"/>
      <c r="M71" s="413"/>
      <c r="N71" s="413"/>
      <c r="O71" s="413"/>
      <c r="P71" s="414"/>
      <c r="Q71" s="412"/>
      <c r="R71" s="413"/>
      <c r="S71" s="413"/>
      <c r="T71" s="413"/>
      <c r="U71" s="413"/>
      <c r="V71" s="413"/>
      <c r="W71" s="413"/>
      <c r="X71" s="414"/>
      <c r="Y71" s="412"/>
      <c r="Z71" s="413"/>
      <c r="AA71" s="413"/>
      <c r="AB71" s="414"/>
      <c r="AC71" s="412"/>
      <c r="AD71" s="413"/>
      <c r="AE71" s="413"/>
      <c r="AF71" s="413"/>
      <c r="AG71" s="413"/>
      <c r="AH71" s="413"/>
      <c r="AI71" s="413"/>
      <c r="AJ71" s="414"/>
      <c r="AK71" s="412"/>
      <c r="AL71" s="413"/>
      <c r="AM71" s="413"/>
      <c r="AN71" s="414"/>
      <c r="AO71" s="545"/>
      <c r="AP71" s="556"/>
      <c r="AQ71" s="587"/>
      <c r="AR71" s="589"/>
      <c r="AS71" s="591"/>
      <c r="BE71"/>
    </row>
    <row r="72" spans="2:57" ht="22.5" hidden="1" customHeight="1">
      <c r="B72" s="592">
        <v>27</v>
      </c>
      <c r="C72" s="532"/>
      <c r="D72" s="406"/>
      <c r="E72" s="407"/>
      <c r="F72" s="407"/>
      <c r="G72" s="407"/>
      <c r="H72" s="407"/>
      <c r="I72" s="407"/>
      <c r="J72" s="407"/>
      <c r="K72" s="407"/>
      <c r="L72" s="407"/>
      <c r="M72" s="407"/>
      <c r="N72" s="407"/>
      <c r="O72" s="407"/>
      <c r="P72" s="408"/>
      <c r="Q72" s="409"/>
      <c r="R72" s="410"/>
      <c r="S72" s="410"/>
      <c r="T72" s="410"/>
      <c r="U72" s="410"/>
      <c r="V72" s="410"/>
      <c r="W72" s="410"/>
      <c r="X72" s="411"/>
      <c r="Y72" s="406"/>
      <c r="Z72" s="407"/>
      <c r="AA72" s="407"/>
      <c r="AB72" s="408"/>
      <c r="AC72" s="406"/>
      <c r="AD72" s="407"/>
      <c r="AE72" s="407"/>
      <c r="AF72" s="407"/>
      <c r="AG72" s="407"/>
      <c r="AH72" s="407"/>
      <c r="AI72" s="407"/>
      <c r="AJ72" s="408"/>
      <c r="AK72" s="406"/>
      <c r="AL72" s="407"/>
      <c r="AM72" s="407"/>
      <c r="AN72" s="408"/>
      <c r="AO72" s="542"/>
      <c r="AP72" s="554"/>
      <c r="AQ72" s="586"/>
      <c r="AR72" s="588"/>
      <c r="AS72" s="590"/>
      <c r="BE72"/>
    </row>
    <row r="73" spans="2:57" ht="31.5" hidden="1" customHeight="1">
      <c r="B73" s="592"/>
      <c r="C73" s="532"/>
      <c r="D73" s="412"/>
      <c r="E73" s="413"/>
      <c r="F73" s="413"/>
      <c r="G73" s="413"/>
      <c r="H73" s="413"/>
      <c r="I73" s="413"/>
      <c r="J73" s="413"/>
      <c r="K73" s="413"/>
      <c r="L73" s="413"/>
      <c r="M73" s="413"/>
      <c r="N73" s="413"/>
      <c r="O73" s="413"/>
      <c r="P73" s="414"/>
      <c r="Q73" s="412"/>
      <c r="R73" s="413"/>
      <c r="S73" s="413"/>
      <c r="T73" s="413"/>
      <c r="U73" s="413"/>
      <c r="V73" s="413"/>
      <c r="W73" s="413"/>
      <c r="X73" s="414"/>
      <c r="Y73" s="412"/>
      <c r="Z73" s="413"/>
      <c r="AA73" s="413"/>
      <c r="AB73" s="414"/>
      <c r="AC73" s="412"/>
      <c r="AD73" s="413"/>
      <c r="AE73" s="413"/>
      <c r="AF73" s="413"/>
      <c r="AG73" s="413"/>
      <c r="AH73" s="413"/>
      <c r="AI73" s="413"/>
      <c r="AJ73" s="414"/>
      <c r="AK73" s="412"/>
      <c r="AL73" s="413"/>
      <c r="AM73" s="413"/>
      <c r="AN73" s="414"/>
      <c r="AO73" s="545"/>
      <c r="AP73" s="556"/>
      <c r="AQ73" s="587"/>
      <c r="AR73" s="589"/>
      <c r="AS73" s="591"/>
      <c r="BE73"/>
    </row>
    <row r="74" spans="2:57" ht="22.5" hidden="1" customHeight="1">
      <c r="B74" s="592">
        <v>28</v>
      </c>
      <c r="C74" s="532"/>
      <c r="D74" s="406"/>
      <c r="E74" s="407"/>
      <c r="F74" s="407"/>
      <c r="G74" s="407"/>
      <c r="H74" s="407"/>
      <c r="I74" s="407"/>
      <c r="J74" s="407"/>
      <c r="K74" s="407"/>
      <c r="L74" s="407"/>
      <c r="M74" s="407"/>
      <c r="N74" s="407"/>
      <c r="O74" s="407"/>
      <c r="P74" s="408"/>
      <c r="Q74" s="409"/>
      <c r="R74" s="410"/>
      <c r="S74" s="410"/>
      <c r="T74" s="410"/>
      <c r="U74" s="410"/>
      <c r="V74" s="410"/>
      <c r="W74" s="410"/>
      <c r="X74" s="411"/>
      <c r="Y74" s="406"/>
      <c r="Z74" s="407"/>
      <c r="AA74" s="407"/>
      <c r="AB74" s="408"/>
      <c r="AC74" s="406"/>
      <c r="AD74" s="407"/>
      <c r="AE74" s="407"/>
      <c r="AF74" s="408"/>
      <c r="AG74" s="406"/>
      <c r="AH74" s="407"/>
      <c r="AI74" s="407"/>
      <c r="AJ74" s="408"/>
      <c r="AK74" s="406"/>
      <c r="AL74" s="407"/>
      <c r="AM74" s="407"/>
      <c r="AN74" s="408"/>
      <c r="AO74" s="542"/>
      <c r="AP74" s="554"/>
      <c r="AQ74" s="586"/>
      <c r="AR74" s="588"/>
      <c r="AS74" s="590"/>
      <c r="BE74"/>
    </row>
    <row r="75" spans="2:57" ht="31.5" hidden="1" customHeight="1">
      <c r="B75" s="592"/>
      <c r="C75" s="532"/>
      <c r="D75" s="412"/>
      <c r="E75" s="413"/>
      <c r="F75" s="413"/>
      <c r="G75" s="413"/>
      <c r="H75" s="413"/>
      <c r="I75" s="413"/>
      <c r="J75" s="413"/>
      <c r="K75" s="413"/>
      <c r="L75" s="413"/>
      <c r="M75" s="413"/>
      <c r="N75" s="413"/>
      <c r="O75" s="413"/>
      <c r="P75" s="414"/>
      <c r="Q75" s="412"/>
      <c r="R75" s="413"/>
      <c r="S75" s="413"/>
      <c r="T75" s="413"/>
      <c r="U75" s="413"/>
      <c r="V75" s="413"/>
      <c r="W75" s="413"/>
      <c r="X75" s="414"/>
      <c r="Y75" s="412"/>
      <c r="Z75" s="413"/>
      <c r="AA75" s="413"/>
      <c r="AB75" s="414"/>
      <c r="AC75" s="412"/>
      <c r="AD75" s="413"/>
      <c r="AE75" s="413"/>
      <c r="AF75" s="414"/>
      <c r="AG75" s="412"/>
      <c r="AH75" s="413"/>
      <c r="AI75" s="413"/>
      <c r="AJ75" s="414"/>
      <c r="AK75" s="412"/>
      <c r="AL75" s="413"/>
      <c r="AM75" s="413"/>
      <c r="AN75" s="414"/>
      <c r="AO75" s="545"/>
      <c r="AP75" s="556"/>
      <c r="AQ75" s="587"/>
      <c r="AR75" s="589"/>
      <c r="AS75" s="591"/>
      <c r="BE75"/>
    </row>
    <row r="76" spans="2:57" ht="22.5" hidden="1" customHeight="1">
      <c r="B76" s="592">
        <v>29</v>
      </c>
      <c r="C76" s="532"/>
      <c r="D76" s="406"/>
      <c r="E76" s="407"/>
      <c r="F76" s="407"/>
      <c r="G76" s="407"/>
      <c r="H76" s="407"/>
      <c r="I76" s="407"/>
      <c r="J76" s="407"/>
      <c r="K76" s="407"/>
      <c r="L76" s="407"/>
      <c r="M76" s="407"/>
      <c r="N76" s="407"/>
      <c r="O76" s="407"/>
      <c r="P76" s="408"/>
      <c r="Q76" s="409"/>
      <c r="R76" s="410"/>
      <c r="S76" s="410"/>
      <c r="T76" s="410"/>
      <c r="U76" s="410"/>
      <c r="V76" s="410"/>
      <c r="W76" s="410"/>
      <c r="X76" s="411"/>
      <c r="Y76" s="406"/>
      <c r="Z76" s="407"/>
      <c r="AA76" s="407"/>
      <c r="AB76" s="408"/>
      <c r="AC76" s="406"/>
      <c r="AD76" s="407"/>
      <c r="AE76" s="407"/>
      <c r="AF76" s="408"/>
      <c r="AG76" s="406"/>
      <c r="AH76" s="407"/>
      <c r="AI76" s="407"/>
      <c r="AJ76" s="408"/>
      <c r="AK76" s="406"/>
      <c r="AL76" s="407"/>
      <c r="AM76" s="407"/>
      <c r="AN76" s="408"/>
      <c r="AO76" s="542"/>
      <c r="AP76" s="554"/>
      <c r="AQ76" s="586"/>
      <c r="AR76" s="588"/>
      <c r="AS76" s="590"/>
      <c r="BE76"/>
    </row>
    <row r="77" spans="2:57" ht="31.5" hidden="1" customHeight="1">
      <c r="B77" s="592"/>
      <c r="C77" s="532"/>
      <c r="D77" s="412"/>
      <c r="E77" s="413"/>
      <c r="F77" s="413"/>
      <c r="G77" s="413"/>
      <c r="H77" s="413"/>
      <c r="I77" s="413"/>
      <c r="J77" s="413"/>
      <c r="K77" s="413"/>
      <c r="L77" s="413"/>
      <c r="M77" s="413"/>
      <c r="N77" s="413"/>
      <c r="O77" s="413"/>
      <c r="P77" s="414"/>
      <c r="Q77" s="412"/>
      <c r="R77" s="413"/>
      <c r="S77" s="413"/>
      <c r="T77" s="413"/>
      <c r="U77" s="413"/>
      <c r="V77" s="413"/>
      <c r="W77" s="413"/>
      <c r="X77" s="414"/>
      <c r="Y77" s="412"/>
      <c r="Z77" s="413"/>
      <c r="AA77" s="413"/>
      <c r="AB77" s="414"/>
      <c r="AC77" s="412"/>
      <c r="AD77" s="413"/>
      <c r="AE77" s="413"/>
      <c r="AF77" s="414"/>
      <c r="AG77" s="412"/>
      <c r="AH77" s="413"/>
      <c r="AI77" s="413"/>
      <c r="AJ77" s="414"/>
      <c r="AK77" s="412"/>
      <c r="AL77" s="413"/>
      <c r="AM77" s="413"/>
      <c r="AN77" s="414"/>
      <c r="AO77" s="545"/>
      <c r="AP77" s="556"/>
      <c r="AQ77" s="587"/>
      <c r="AR77" s="589"/>
      <c r="AS77" s="591"/>
      <c r="BE77"/>
    </row>
    <row r="78" spans="2:57" ht="22.5" hidden="1" customHeight="1">
      <c r="B78" s="592">
        <v>30</v>
      </c>
      <c r="C78" s="532"/>
      <c r="D78" s="406"/>
      <c r="E78" s="407"/>
      <c r="F78" s="407"/>
      <c r="G78" s="407"/>
      <c r="H78" s="407"/>
      <c r="I78" s="407"/>
      <c r="J78" s="407"/>
      <c r="K78" s="407"/>
      <c r="L78" s="407"/>
      <c r="M78" s="407"/>
      <c r="N78" s="407"/>
      <c r="O78" s="407"/>
      <c r="P78" s="408"/>
      <c r="Q78" s="409"/>
      <c r="R78" s="410"/>
      <c r="S78" s="410"/>
      <c r="T78" s="410"/>
      <c r="U78" s="410"/>
      <c r="V78" s="410"/>
      <c r="W78" s="410"/>
      <c r="X78" s="411"/>
      <c r="Y78" s="406"/>
      <c r="Z78" s="407"/>
      <c r="AA78" s="407"/>
      <c r="AB78" s="408"/>
      <c r="AC78" s="406"/>
      <c r="AD78" s="407"/>
      <c r="AE78" s="407"/>
      <c r="AF78" s="408"/>
      <c r="AG78" s="406"/>
      <c r="AH78" s="407"/>
      <c r="AI78" s="407"/>
      <c r="AJ78" s="408"/>
      <c r="AK78" s="406"/>
      <c r="AL78" s="407"/>
      <c r="AM78" s="407"/>
      <c r="AN78" s="408"/>
      <c r="AO78" s="542"/>
      <c r="AP78" s="554"/>
      <c r="AQ78" s="586"/>
      <c r="AR78" s="588"/>
      <c r="AS78" s="590"/>
      <c r="BE78"/>
    </row>
    <row r="79" spans="2:57" ht="31.5" hidden="1" customHeight="1" thickBot="1">
      <c r="B79" s="610"/>
      <c r="C79" s="611"/>
      <c r="D79" s="581"/>
      <c r="E79" s="582"/>
      <c r="F79" s="582"/>
      <c r="G79" s="582"/>
      <c r="H79" s="582"/>
      <c r="I79" s="582"/>
      <c r="J79" s="582"/>
      <c r="K79" s="582"/>
      <c r="L79" s="582"/>
      <c r="M79" s="582"/>
      <c r="N79" s="582"/>
      <c r="O79" s="582"/>
      <c r="P79" s="583"/>
      <c r="Q79" s="412"/>
      <c r="R79" s="413"/>
      <c r="S79" s="413"/>
      <c r="T79" s="413"/>
      <c r="U79" s="413"/>
      <c r="V79" s="413"/>
      <c r="W79" s="413"/>
      <c r="X79" s="414"/>
      <c r="Y79" s="581"/>
      <c r="Z79" s="582"/>
      <c r="AA79" s="582"/>
      <c r="AB79" s="583"/>
      <c r="AC79" s="581"/>
      <c r="AD79" s="582"/>
      <c r="AE79" s="582"/>
      <c r="AF79" s="583"/>
      <c r="AG79" s="581"/>
      <c r="AH79" s="582"/>
      <c r="AI79" s="582"/>
      <c r="AJ79" s="583"/>
      <c r="AK79" s="581"/>
      <c r="AL79" s="582"/>
      <c r="AM79" s="582"/>
      <c r="AN79" s="583"/>
      <c r="AO79" s="481"/>
      <c r="AP79" s="606"/>
      <c r="AQ79" s="607"/>
      <c r="AR79" s="608"/>
      <c r="AS79" s="609"/>
      <c r="BE79"/>
    </row>
    <row r="80" spans="2:57" ht="15.75" hidden="1" thickBot="1">
      <c r="B80" s="612" t="s">
        <v>33</v>
      </c>
      <c r="C80" s="613"/>
      <c r="D80" s="613"/>
      <c r="E80" s="614"/>
      <c r="F80" s="615" t="s">
        <v>2</v>
      </c>
      <c r="G80" s="613"/>
      <c r="H80" s="613"/>
      <c r="I80" s="613"/>
      <c r="J80" s="613"/>
      <c r="K80" s="613"/>
      <c r="L80" s="613"/>
      <c r="M80" s="613"/>
      <c r="N80" s="613"/>
      <c r="O80" s="613"/>
      <c r="P80" s="613"/>
      <c r="Q80" s="613"/>
      <c r="R80" s="613"/>
      <c r="S80" s="613"/>
      <c r="T80" s="613"/>
      <c r="U80" s="614"/>
      <c r="V80" s="615" t="s">
        <v>3</v>
      </c>
      <c r="W80" s="613"/>
      <c r="X80" s="614"/>
      <c r="Y80" s="615" t="s">
        <v>34</v>
      </c>
      <c r="Z80" s="613"/>
      <c r="AA80" s="614"/>
      <c r="AB80" s="615" t="s">
        <v>35</v>
      </c>
      <c r="AC80" s="613"/>
      <c r="AD80" s="613"/>
      <c r="AE80" s="613"/>
      <c r="AF80" s="613"/>
      <c r="AG80" s="613"/>
      <c r="AH80" s="613"/>
      <c r="AI80" s="613"/>
      <c r="AJ80" s="613"/>
      <c r="AK80" s="613"/>
      <c r="AL80" s="613"/>
      <c r="AM80" s="613"/>
      <c r="AN80" s="613"/>
      <c r="AO80" s="613"/>
      <c r="AP80" s="613"/>
      <c r="AQ80" s="613"/>
      <c r="AR80" s="613"/>
      <c r="AS80" s="616"/>
      <c r="BE80"/>
    </row>
    <row r="81" spans="2:57" ht="24.75" hidden="1" customHeight="1">
      <c r="B81" s="617"/>
      <c r="C81" s="618"/>
      <c r="D81" s="618"/>
      <c r="E81" s="619"/>
      <c r="F81" s="620"/>
      <c r="G81" s="618"/>
      <c r="H81" s="618"/>
      <c r="I81" s="618"/>
      <c r="J81" s="618"/>
      <c r="K81" s="618"/>
      <c r="L81" s="618"/>
      <c r="M81" s="618"/>
      <c r="N81" s="618"/>
      <c r="O81" s="618"/>
      <c r="P81" s="618"/>
      <c r="Q81" s="618"/>
      <c r="R81" s="618"/>
      <c r="S81" s="618"/>
      <c r="T81" s="618"/>
      <c r="U81" s="619"/>
      <c r="V81" s="620"/>
      <c r="W81" s="618"/>
      <c r="X81" s="619"/>
      <c r="Y81" s="620"/>
      <c r="Z81" s="618"/>
      <c r="AA81" s="619"/>
      <c r="AB81" s="620"/>
      <c r="AC81" s="618"/>
      <c r="AD81" s="618"/>
      <c r="AE81" s="618"/>
      <c r="AF81" s="618"/>
      <c r="AG81" s="618"/>
      <c r="AH81" s="618"/>
      <c r="AI81" s="618"/>
      <c r="AJ81" s="618"/>
      <c r="AK81" s="618"/>
      <c r="AL81" s="618"/>
      <c r="AM81" s="618"/>
      <c r="AN81" s="618"/>
      <c r="AO81" s="618"/>
      <c r="AP81" s="618"/>
      <c r="AQ81" s="618"/>
      <c r="AR81" s="618"/>
      <c r="AS81" s="621"/>
      <c r="BE81"/>
    </row>
    <row r="82" spans="2:57" ht="24.75" hidden="1" customHeight="1">
      <c r="B82" s="622"/>
      <c r="C82" s="623"/>
      <c r="D82" s="623"/>
      <c r="E82" s="624"/>
      <c r="F82" s="625"/>
      <c r="G82" s="623"/>
      <c r="H82" s="623"/>
      <c r="I82" s="623"/>
      <c r="J82" s="623"/>
      <c r="K82" s="623"/>
      <c r="L82" s="623"/>
      <c r="M82" s="623"/>
      <c r="N82" s="623"/>
      <c r="O82" s="623"/>
      <c r="P82" s="623"/>
      <c r="Q82" s="623"/>
      <c r="R82" s="623"/>
      <c r="S82" s="623"/>
      <c r="T82" s="623"/>
      <c r="U82" s="624"/>
      <c r="V82" s="625"/>
      <c r="W82" s="623"/>
      <c r="X82" s="624"/>
      <c r="Y82" s="625"/>
      <c r="Z82" s="623"/>
      <c r="AA82" s="624"/>
      <c r="AB82" s="625"/>
      <c r="AC82" s="623"/>
      <c r="AD82" s="623"/>
      <c r="AE82" s="623"/>
      <c r="AF82" s="623"/>
      <c r="AG82" s="623"/>
      <c r="AH82" s="623"/>
      <c r="AI82" s="623"/>
      <c r="AJ82" s="623"/>
      <c r="AK82" s="623"/>
      <c r="AL82" s="623"/>
      <c r="AM82" s="623"/>
      <c r="AN82" s="623"/>
      <c r="AO82" s="623"/>
      <c r="AP82" s="623"/>
      <c r="AQ82" s="623"/>
      <c r="AR82" s="623"/>
      <c r="AS82" s="626"/>
      <c r="BE82"/>
    </row>
    <row r="83" spans="2:57" ht="39.950000000000003" hidden="1" customHeight="1">
      <c r="B83" s="622"/>
      <c r="C83" s="623"/>
      <c r="D83" s="623"/>
      <c r="E83" s="624"/>
      <c r="F83" s="625"/>
      <c r="G83" s="623"/>
      <c r="H83" s="623"/>
      <c r="I83" s="623"/>
      <c r="J83" s="623"/>
      <c r="K83" s="623"/>
      <c r="L83" s="623"/>
      <c r="M83" s="623"/>
      <c r="N83" s="623"/>
      <c r="O83" s="623"/>
      <c r="P83" s="623"/>
      <c r="Q83" s="623"/>
      <c r="R83" s="623"/>
      <c r="S83" s="623"/>
      <c r="T83" s="623"/>
      <c r="U83" s="624"/>
      <c r="V83" s="625"/>
      <c r="W83" s="623"/>
      <c r="X83" s="624"/>
      <c r="Y83" s="625"/>
      <c r="Z83" s="623"/>
      <c r="AA83" s="624"/>
      <c r="AB83" s="625"/>
      <c r="AC83" s="623"/>
      <c r="AD83" s="623"/>
      <c r="AE83" s="623"/>
      <c r="AF83" s="623"/>
      <c r="AG83" s="623"/>
      <c r="AH83" s="623"/>
      <c r="AI83" s="623"/>
      <c r="AJ83" s="623"/>
      <c r="AK83" s="623"/>
      <c r="AL83" s="623"/>
      <c r="AM83" s="623"/>
      <c r="AN83" s="623"/>
      <c r="AO83" s="623"/>
      <c r="AP83" s="623"/>
      <c r="AQ83" s="623"/>
      <c r="AR83" s="623"/>
      <c r="AS83" s="626"/>
      <c r="BE83"/>
    </row>
    <row r="84" spans="2:57" ht="39.950000000000003" hidden="1" customHeight="1">
      <c r="B84" s="622"/>
      <c r="C84" s="623"/>
      <c r="D84" s="623"/>
      <c r="E84" s="624"/>
      <c r="F84" s="625"/>
      <c r="G84" s="623"/>
      <c r="H84" s="623"/>
      <c r="I84" s="623"/>
      <c r="J84" s="623"/>
      <c r="K84" s="623"/>
      <c r="L84" s="623"/>
      <c r="M84" s="623"/>
      <c r="N84" s="623"/>
      <c r="O84" s="623"/>
      <c r="P84" s="623"/>
      <c r="Q84" s="623"/>
      <c r="R84" s="623"/>
      <c r="S84" s="623"/>
      <c r="T84" s="623"/>
      <c r="U84" s="624"/>
      <c r="V84" s="625"/>
      <c r="W84" s="623"/>
      <c r="X84" s="624"/>
      <c r="Y84" s="625"/>
      <c r="Z84" s="623"/>
      <c r="AA84" s="624"/>
      <c r="AB84" s="625"/>
      <c r="AC84" s="623"/>
      <c r="AD84" s="623"/>
      <c r="AE84" s="623"/>
      <c r="AF84" s="623"/>
      <c r="AG84" s="623"/>
      <c r="AH84" s="623"/>
      <c r="AI84" s="623"/>
      <c r="AJ84" s="623"/>
      <c r="AK84" s="623"/>
      <c r="AL84" s="623"/>
      <c r="AM84" s="623"/>
      <c r="AN84" s="623"/>
      <c r="AO84" s="623"/>
      <c r="AP84" s="623"/>
      <c r="AQ84" s="623"/>
      <c r="AR84" s="623"/>
      <c r="AS84" s="626"/>
      <c r="BE84"/>
    </row>
    <row r="85" spans="2:57" ht="39.950000000000003" hidden="1" customHeight="1">
      <c r="B85" s="622"/>
      <c r="C85" s="623"/>
      <c r="D85" s="623"/>
      <c r="E85" s="624"/>
      <c r="F85" s="625"/>
      <c r="G85" s="623"/>
      <c r="H85" s="623"/>
      <c r="I85" s="623"/>
      <c r="J85" s="623"/>
      <c r="K85" s="623"/>
      <c r="L85" s="623"/>
      <c r="M85" s="623"/>
      <c r="N85" s="623"/>
      <c r="O85" s="623"/>
      <c r="P85" s="623"/>
      <c r="Q85" s="623"/>
      <c r="R85" s="623"/>
      <c r="S85" s="623"/>
      <c r="T85" s="623"/>
      <c r="U85" s="624"/>
      <c r="V85" s="625"/>
      <c r="W85" s="623"/>
      <c r="X85" s="624"/>
      <c r="Y85" s="625"/>
      <c r="Z85" s="623"/>
      <c r="AA85" s="624"/>
      <c r="AB85" s="625"/>
      <c r="AC85" s="623"/>
      <c r="AD85" s="623"/>
      <c r="AE85" s="623"/>
      <c r="AF85" s="623"/>
      <c r="AG85" s="623"/>
      <c r="AH85" s="623"/>
      <c r="AI85" s="623"/>
      <c r="AJ85" s="623"/>
      <c r="AK85" s="623"/>
      <c r="AL85" s="623"/>
      <c r="AM85" s="623"/>
      <c r="AN85" s="623"/>
      <c r="AO85" s="623"/>
      <c r="AP85" s="623"/>
      <c r="AQ85" s="623"/>
      <c r="AR85" s="623"/>
      <c r="AS85" s="626"/>
      <c r="BE85"/>
    </row>
    <row r="86" spans="2:57" ht="39.950000000000003" hidden="1" customHeight="1" thickBot="1">
      <c r="B86" s="622"/>
      <c r="C86" s="623"/>
      <c r="D86" s="623"/>
      <c r="E86" s="624"/>
      <c r="F86" s="625"/>
      <c r="G86" s="623"/>
      <c r="H86" s="623"/>
      <c r="I86" s="623"/>
      <c r="J86" s="623"/>
      <c r="K86" s="623"/>
      <c r="L86" s="623"/>
      <c r="M86" s="623"/>
      <c r="N86" s="623"/>
      <c r="O86" s="623"/>
      <c r="P86" s="623"/>
      <c r="Q86" s="623"/>
      <c r="R86" s="623"/>
      <c r="S86" s="623"/>
      <c r="T86" s="623"/>
      <c r="U86" s="624"/>
      <c r="V86" s="625"/>
      <c r="W86" s="623"/>
      <c r="X86" s="624"/>
      <c r="Y86" s="625"/>
      <c r="Z86" s="623"/>
      <c r="AA86" s="624"/>
      <c r="AB86" s="625"/>
      <c r="AC86" s="623"/>
      <c r="AD86" s="623"/>
      <c r="AE86" s="623"/>
      <c r="AF86" s="623"/>
      <c r="AG86" s="623"/>
      <c r="AH86" s="623"/>
      <c r="AI86" s="623"/>
      <c r="AJ86" s="623"/>
      <c r="AK86" s="623"/>
      <c r="AL86" s="623"/>
      <c r="AM86" s="623"/>
      <c r="AN86" s="623"/>
      <c r="AO86" s="623"/>
      <c r="AP86" s="623"/>
      <c r="AQ86" s="623"/>
      <c r="AR86" s="623"/>
      <c r="AS86" s="626"/>
      <c r="BE86"/>
    </row>
    <row r="87" spans="2:57">
      <c r="B87" s="612" t="s">
        <v>36</v>
      </c>
      <c r="C87" s="613"/>
      <c r="D87" s="613"/>
      <c r="E87" s="613"/>
      <c r="F87" s="613"/>
      <c r="G87" s="613"/>
      <c r="H87" s="613"/>
      <c r="I87" s="613"/>
      <c r="J87" s="613"/>
      <c r="K87" s="613"/>
      <c r="L87" s="613"/>
      <c r="M87" s="613"/>
      <c r="N87" s="613"/>
      <c r="O87" s="613"/>
      <c r="P87" s="613"/>
      <c r="Q87" s="613"/>
      <c r="R87" s="613"/>
      <c r="S87" s="613"/>
      <c r="T87" s="613"/>
      <c r="U87" s="613"/>
      <c r="V87" s="613"/>
      <c r="W87" s="613"/>
      <c r="X87" s="613"/>
      <c r="Y87" s="613"/>
      <c r="Z87" s="613"/>
      <c r="AA87" s="613"/>
      <c r="AB87" s="613"/>
      <c r="AC87" s="613"/>
      <c r="AD87" s="613"/>
      <c r="AE87" s="613"/>
      <c r="AF87" s="613"/>
      <c r="AG87" s="613"/>
      <c r="AH87" s="613"/>
      <c r="AI87" s="613"/>
      <c r="AJ87" s="613"/>
      <c r="AK87" s="613"/>
      <c r="AL87" s="613"/>
      <c r="AM87" s="613"/>
      <c r="AN87" s="613"/>
      <c r="AO87" s="613"/>
      <c r="AP87" s="613"/>
      <c r="AQ87" s="613"/>
      <c r="AR87" s="613"/>
      <c r="AS87" s="616"/>
      <c r="BE87"/>
    </row>
    <row r="88" spans="2:57" ht="56.25" customHeight="1" thickBot="1">
      <c r="B88" s="672">
        <v>43647</v>
      </c>
      <c r="C88" s="673"/>
      <c r="D88" s="673"/>
      <c r="E88" s="673"/>
      <c r="F88" s="673"/>
      <c r="G88" s="673"/>
      <c r="H88" s="673"/>
      <c r="I88" s="673"/>
      <c r="J88" s="673"/>
      <c r="K88" s="673"/>
      <c r="L88" s="673"/>
      <c r="M88" s="673"/>
      <c r="N88" s="673"/>
      <c r="O88" s="673"/>
      <c r="P88" s="673"/>
      <c r="Q88" s="673"/>
      <c r="R88" s="673"/>
      <c r="S88" s="673"/>
      <c r="T88" s="673"/>
      <c r="U88" s="673"/>
      <c r="V88" s="673"/>
      <c r="W88" s="673"/>
      <c r="X88" s="673"/>
      <c r="Y88" s="673"/>
      <c r="Z88" s="673"/>
      <c r="AA88" s="673"/>
      <c r="AB88" s="673"/>
      <c r="AC88" s="673"/>
      <c r="AD88" s="673"/>
      <c r="AE88" s="673"/>
      <c r="AF88" s="673"/>
      <c r="AG88" s="673"/>
      <c r="AH88" s="673"/>
      <c r="AI88" s="673"/>
      <c r="AJ88" s="673"/>
      <c r="AK88" s="673"/>
      <c r="AL88" s="673"/>
      <c r="AM88" s="673"/>
      <c r="AN88" s="673"/>
      <c r="AO88" s="673"/>
      <c r="AP88" s="673"/>
      <c r="AQ88" s="673"/>
      <c r="AR88" s="673"/>
      <c r="AS88" s="674"/>
      <c r="BE88"/>
    </row>
    <row r="89" spans="2:57" ht="15.75" customHeight="1">
      <c r="B89" s="9"/>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14"/>
      <c r="BE89"/>
    </row>
    <row r="90" spans="2:57" ht="39.950000000000003" customHeight="1">
      <c r="B90" s="10"/>
      <c r="C90" s="388" t="s">
        <v>44</v>
      </c>
      <c r="D90" s="386"/>
      <c r="E90" s="386"/>
      <c r="F90" s="386"/>
      <c r="G90" s="386"/>
      <c r="H90" s="386"/>
      <c r="I90" s="386"/>
      <c r="J90" s="386"/>
      <c r="K90" s="386"/>
      <c r="L90" s="386"/>
      <c r="M90" s="386"/>
      <c r="N90" s="386"/>
      <c r="O90" s="386"/>
      <c r="P90" s="386"/>
      <c r="Q90" s="386"/>
      <c r="R90" s="386"/>
      <c r="S90" s="386"/>
      <c r="T90" s="386"/>
      <c r="U90" s="386"/>
      <c r="V90" s="386"/>
      <c r="W90" s="387"/>
      <c r="X90" s="406" t="s">
        <v>1706</v>
      </c>
      <c r="Y90" s="407"/>
      <c r="Z90" s="407"/>
      <c r="AA90" s="407"/>
      <c r="AB90" s="407"/>
      <c r="AC90" s="407"/>
      <c r="AD90" s="407"/>
      <c r="AE90" s="407"/>
      <c r="AF90" s="407"/>
      <c r="AG90" s="407"/>
      <c r="AH90" s="407"/>
      <c r="AI90" s="407"/>
      <c r="AJ90" s="407"/>
      <c r="AK90" s="407"/>
      <c r="AL90" s="407"/>
      <c r="AM90" s="407"/>
      <c r="AN90" s="407"/>
      <c r="AO90" s="407"/>
      <c r="AP90" s="407"/>
      <c r="AQ90" s="407"/>
      <c r="AR90" s="408"/>
      <c r="AS90" s="8"/>
      <c r="BE90"/>
    </row>
    <row r="91" spans="2:57" ht="39.950000000000003" customHeight="1">
      <c r="B91" s="10"/>
      <c r="C91" s="473" t="s">
        <v>40</v>
      </c>
      <c r="D91" s="438"/>
      <c r="E91" s="438"/>
      <c r="F91" s="438"/>
      <c r="G91" s="438"/>
      <c r="H91" s="438"/>
      <c r="I91" s="449"/>
      <c r="J91" s="473" t="s">
        <v>41</v>
      </c>
      <c r="K91" s="438"/>
      <c r="L91" s="438"/>
      <c r="M91" s="438"/>
      <c r="N91" s="438"/>
      <c r="O91" s="438"/>
      <c r="P91" s="449"/>
      <c r="Q91" s="473" t="s">
        <v>42</v>
      </c>
      <c r="R91" s="438"/>
      <c r="S91" s="438"/>
      <c r="T91" s="438"/>
      <c r="U91" s="438"/>
      <c r="V91" s="438"/>
      <c r="W91" s="449"/>
      <c r="X91" s="473" t="s">
        <v>40</v>
      </c>
      <c r="Y91" s="438"/>
      <c r="Z91" s="438"/>
      <c r="AA91" s="438"/>
      <c r="AB91" s="438"/>
      <c r="AC91" s="438"/>
      <c r="AD91" s="449"/>
      <c r="AE91" s="473" t="s">
        <v>41</v>
      </c>
      <c r="AF91" s="438"/>
      <c r="AG91" s="438"/>
      <c r="AH91" s="438"/>
      <c r="AI91" s="438"/>
      <c r="AJ91" s="438"/>
      <c r="AK91" s="449"/>
      <c r="AL91" s="473" t="s">
        <v>42</v>
      </c>
      <c r="AM91" s="438"/>
      <c r="AN91" s="438"/>
      <c r="AO91" s="438"/>
      <c r="AP91" s="438"/>
      <c r="AQ91" s="438"/>
      <c r="AR91" s="449"/>
      <c r="AS91" s="11"/>
      <c r="BE91"/>
    </row>
    <row r="92" spans="2:57" ht="39.950000000000003" customHeight="1">
      <c r="B92" s="10"/>
      <c r="C92" s="517" t="str">
        <f>'Lot Register'!$U$13</f>
        <v>Jan van Wyk</v>
      </c>
      <c r="D92" s="518"/>
      <c r="E92" s="518"/>
      <c r="F92" s="518"/>
      <c r="G92" s="518"/>
      <c r="H92" s="518"/>
      <c r="I92" s="519"/>
      <c r="J92" s="517"/>
      <c r="K92" s="518"/>
      <c r="L92" s="518"/>
      <c r="M92" s="518"/>
      <c r="N92" s="518"/>
      <c r="O92" s="518"/>
      <c r="P92" s="519"/>
      <c r="Q92" s="520"/>
      <c r="R92" s="521"/>
      <c r="S92" s="521"/>
      <c r="T92" s="521"/>
      <c r="U92" s="521"/>
      <c r="V92" s="521"/>
      <c r="W92" s="522"/>
      <c r="X92" s="517" t="str">
        <f>'Lot Register'!$U$12</f>
        <v>TBA</v>
      </c>
      <c r="Y92" s="518"/>
      <c r="Z92" s="518"/>
      <c r="AA92" s="518"/>
      <c r="AB92" s="518"/>
      <c r="AC92" s="518"/>
      <c r="AD92" s="519"/>
      <c r="AE92" s="517"/>
      <c r="AF92" s="518"/>
      <c r="AG92" s="518"/>
      <c r="AH92" s="518"/>
      <c r="AI92" s="518"/>
      <c r="AJ92" s="518"/>
      <c r="AK92" s="519"/>
      <c r="AL92" s="520"/>
      <c r="AM92" s="521"/>
      <c r="AN92" s="521"/>
      <c r="AO92" s="521"/>
      <c r="AP92" s="521"/>
      <c r="AQ92" s="521"/>
      <c r="AR92" s="522"/>
      <c r="AS92" s="8"/>
      <c r="BE92"/>
    </row>
    <row r="93" spans="2:57" ht="16.5" customHeight="1" thickBot="1">
      <c r="B93" s="12"/>
      <c r="C93" s="13"/>
      <c r="D93" s="13"/>
      <c r="E93" s="13"/>
      <c r="F93" s="13"/>
      <c r="G93" s="13"/>
      <c r="H93" s="13"/>
      <c r="I93" s="13"/>
      <c r="J93" s="13"/>
      <c r="K93" s="13"/>
      <c r="L93" s="13"/>
      <c r="M93" s="13"/>
      <c r="N93" s="13"/>
      <c r="O93" s="13"/>
      <c r="P93" s="13"/>
      <c r="Q93" s="13"/>
      <c r="R93" s="13"/>
      <c r="S93" s="13"/>
      <c r="T93" s="13"/>
      <c r="U93" s="13"/>
      <c r="V93" s="13"/>
      <c r="W93" s="13"/>
      <c r="X93" s="13"/>
      <c r="Y93" s="13"/>
      <c r="Z93" s="13"/>
      <c r="AA93" s="13"/>
      <c r="AB93" s="13"/>
      <c r="AC93" s="13"/>
      <c r="AD93" s="13"/>
      <c r="AE93" s="13"/>
      <c r="AF93" s="13"/>
      <c r="AG93" s="13"/>
      <c r="AH93" s="13"/>
      <c r="AI93" s="13"/>
      <c r="AJ93" s="13"/>
      <c r="AK93" s="13"/>
      <c r="AL93" s="13"/>
      <c r="AM93" s="13"/>
      <c r="AN93" s="13"/>
      <c r="AO93" s="13"/>
      <c r="AP93" s="13"/>
      <c r="AQ93" s="13"/>
      <c r="AR93" s="13"/>
      <c r="AS93" s="15"/>
      <c r="BE93"/>
    </row>
    <row r="94" spans="2:57">
      <c r="C94" s="5"/>
      <c r="D94" s="5"/>
      <c r="E94" s="5"/>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BE94"/>
    </row>
    <row r="95" spans="2:57">
      <c r="C95" s="5"/>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BE95"/>
    </row>
    <row r="96" spans="2:57">
      <c r="BE96"/>
    </row>
    <row r="97" spans="3:57">
      <c r="BE97"/>
    </row>
    <row r="98" spans="3:57">
      <c r="C98" s="7"/>
      <c r="BE98"/>
    </row>
    <row r="99" spans="3:57">
      <c r="C99" s="7"/>
      <c r="BE99"/>
    </row>
    <row r="100" spans="3:57">
      <c r="C100" s="7"/>
      <c r="BE100"/>
    </row>
    <row r="101" spans="3:57">
      <c r="C101" s="7"/>
      <c r="BE101"/>
    </row>
    <row r="102" spans="3:57">
      <c r="BE102"/>
    </row>
    <row r="103" spans="3:57">
      <c r="BE103"/>
    </row>
    <row r="104" spans="3:57">
      <c r="BE104"/>
    </row>
    <row r="105" spans="3:57">
      <c r="BE105"/>
    </row>
    <row r="106" spans="3:57">
      <c r="BE106"/>
    </row>
  </sheetData>
  <sheetProtection selectLockedCells="1" autoFilter="0"/>
  <mergeCells count="458">
    <mergeCell ref="AS42:AS43"/>
    <mergeCell ref="Y43:AB43"/>
    <mergeCell ref="B52:C53"/>
    <mergeCell ref="D52:P53"/>
    <mergeCell ref="Q52:X53"/>
    <mergeCell ref="Y52:AB52"/>
    <mergeCell ref="AC52:AJ53"/>
    <mergeCell ref="AK52:AN53"/>
    <mergeCell ref="AO52:AP53"/>
    <mergeCell ref="AQ52:AQ53"/>
    <mergeCell ref="AR52:AR53"/>
    <mergeCell ref="AS52:AS53"/>
    <mergeCell ref="Y53:AB53"/>
    <mergeCell ref="B42:C43"/>
    <mergeCell ref="D42:P43"/>
    <mergeCell ref="Q42:X43"/>
    <mergeCell ref="Y42:AB42"/>
    <mergeCell ref="AC42:AJ43"/>
    <mergeCell ref="AK42:AN43"/>
    <mergeCell ref="AO42:AP43"/>
    <mergeCell ref="AQ42:AQ43"/>
    <mergeCell ref="AR42:AR43"/>
    <mergeCell ref="AK44:AN45"/>
    <mergeCell ref="AO44:AP45"/>
    <mergeCell ref="AJ4:AS4"/>
    <mergeCell ref="AJ5:AS5"/>
    <mergeCell ref="AJ6:AS6"/>
    <mergeCell ref="AJ7:AS7"/>
    <mergeCell ref="AQ12:AS13"/>
    <mergeCell ref="Y13:AB13"/>
    <mergeCell ref="AK13:AN13"/>
    <mergeCell ref="AO12:AP13"/>
    <mergeCell ref="AF7:AI7"/>
    <mergeCell ref="AF8:AI8"/>
    <mergeCell ref="AJ8:AM11"/>
    <mergeCell ref="AF10:AI10"/>
    <mergeCell ref="AF11:AI11"/>
    <mergeCell ref="AC13:AJ13"/>
    <mergeCell ref="J4:Z5"/>
    <mergeCell ref="AA4:AE4"/>
    <mergeCell ref="AF4:AI4"/>
    <mergeCell ref="AA5:AE5"/>
    <mergeCell ref="AF5:AI5"/>
    <mergeCell ref="J6:L7"/>
    <mergeCell ref="M6:P9"/>
    <mergeCell ref="Q6:AE9"/>
    <mergeCell ref="AF6:AI6"/>
    <mergeCell ref="J8:J9"/>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K8:K9"/>
    <mergeCell ref="L8:L9"/>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AK20:AN21"/>
    <mergeCell ref="AO20:AP21"/>
    <mergeCell ref="AQ20:AQ21"/>
    <mergeCell ref="AR20:AR21"/>
    <mergeCell ref="AS20:AS21"/>
    <mergeCell ref="Y21:AB21"/>
    <mergeCell ref="B20:C21"/>
    <mergeCell ref="D20:P21"/>
    <mergeCell ref="Q20:X21"/>
    <mergeCell ref="Y20:AB20"/>
    <mergeCell ref="AC20:AJ21"/>
    <mergeCell ref="AK22:AN23"/>
    <mergeCell ref="AO22:AP23"/>
    <mergeCell ref="AQ22:AQ23"/>
    <mergeCell ref="AR22:AR23"/>
    <mergeCell ref="AS22:AS23"/>
    <mergeCell ref="Y23:AB23"/>
    <mergeCell ref="B22:C23"/>
    <mergeCell ref="D22:P23"/>
    <mergeCell ref="Q22:X23"/>
    <mergeCell ref="Y22:AB22"/>
    <mergeCell ref="AC22:AJ23"/>
    <mergeCell ref="AK24:AN25"/>
    <mergeCell ref="AO24:AP25"/>
    <mergeCell ref="AQ24:AQ25"/>
    <mergeCell ref="AR24:AR25"/>
    <mergeCell ref="AS24:AS25"/>
    <mergeCell ref="Y25:AB25"/>
    <mergeCell ref="B24:C25"/>
    <mergeCell ref="D24:P25"/>
    <mergeCell ref="Q24:X25"/>
    <mergeCell ref="Y24:AB24"/>
    <mergeCell ref="AC24:AJ25"/>
    <mergeCell ref="AK26:AN27"/>
    <mergeCell ref="AO26:AP27"/>
    <mergeCell ref="AQ26:AQ27"/>
    <mergeCell ref="AR26:AR27"/>
    <mergeCell ref="AS26:AS27"/>
    <mergeCell ref="Y27:AB27"/>
    <mergeCell ref="B26:C27"/>
    <mergeCell ref="D26:P27"/>
    <mergeCell ref="Q26:X27"/>
    <mergeCell ref="Y26:AB26"/>
    <mergeCell ref="AC26:AJ27"/>
    <mergeCell ref="AK28:AN29"/>
    <mergeCell ref="AO28:AP29"/>
    <mergeCell ref="AQ28:AQ29"/>
    <mergeCell ref="AR28:AR29"/>
    <mergeCell ref="AS28:AS29"/>
    <mergeCell ref="Y29:AB29"/>
    <mergeCell ref="B28:C29"/>
    <mergeCell ref="D28:P29"/>
    <mergeCell ref="Q28:X29"/>
    <mergeCell ref="Y28:AB28"/>
    <mergeCell ref="AC28:AJ29"/>
    <mergeCell ref="AK30:AN31"/>
    <mergeCell ref="AO30:AP31"/>
    <mergeCell ref="AQ30:AQ31"/>
    <mergeCell ref="AR30:AR31"/>
    <mergeCell ref="AS30:AS31"/>
    <mergeCell ref="Y31:AB31"/>
    <mergeCell ref="B30:C31"/>
    <mergeCell ref="D30:P31"/>
    <mergeCell ref="Q30:X31"/>
    <mergeCell ref="Y30:AB30"/>
    <mergeCell ref="AC30:AJ31"/>
    <mergeCell ref="AK32:AN33"/>
    <mergeCell ref="AO32:AP33"/>
    <mergeCell ref="AQ32:AQ33"/>
    <mergeCell ref="AR32:AR33"/>
    <mergeCell ref="AS32:AS33"/>
    <mergeCell ref="Y33:AB33"/>
    <mergeCell ref="B32:C33"/>
    <mergeCell ref="D32:P33"/>
    <mergeCell ref="Q32:X33"/>
    <mergeCell ref="Y32:AB32"/>
    <mergeCell ref="AC32:AJ33"/>
    <mergeCell ref="AK34:AN35"/>
    <mergeCell ref="AO34:AP35"/>
    <mergeCell ref="AQ34:AQ35"/>
    <mergeCell ref="AR34:AR35"/>
    <mergeCell ref="AS34:AS35"/>
    <mergeCell ref="Y35:AB35"/>
    <mergeCell ref="B34:C35"/>
    <mergeCell ref="D34:P35"/>
    <mergeCell ref="Q34:X35"/>
    <mergeCell ref="Y34:AB34"/>
    <mergeCell ref="AC34:AJ35"/>
    <mergeCell ref="AK36:AN37"/>
    <mergeCell ref="AO36:AP37"/>
    <mergeCell ref="AQ36:AQ37"/>
    <mergeCell ref="AR36:AR37"/>
    <mergeCell ref="AS36:AS37"/>
    <mergeCell ref="Y37:AB37"/>
    <mergeCell ref="B36:C37"/>
    <mergeCell ref="D36:P37"/>
    <mergeCell ref="Q36:X37"/>
    <mergeCell ref="Y36:AB36"/>
    <mergeCell ref="AC36:AJ37"/>
    <mergeCell ref="AK38:AN39"/>
    <mergeCell ref="AO38:AP39"/>
    <mergeCell ref="AQ38:AQ39"/>
    <mergeCell ref="AR38:AR39"/>
    <mergeCell ref="AS38:AS39"/>
    <mergeCell ref="Y39:AB39"/>
    <mergeCell ref="B38:C39"/>
    <mergeCell ref="D38:P39"/>
    <mergeCell ref="Q38:X39"/>
    <mergeCell ref="Y38:AB38"/>
    <mergeCell ref="AC38:AJ39"/>
    <mergeCell ref="AK40:AN41"/>
    <mergeCell ref="AO40:AP41"/>
    <mergeCell ref="AQ40:AQ41"/>
    <mergeCell ref="AR40:AR41"/>
    <mergeCell ref="AS40:AS41"/>
    <mergeCell ref="Y41:AB41"/>
    <mergeCell ref="B40:C41"/>
    <mergeCell ref="D40:P41"/>
    <mergeCell ref="Q40:X41"/>
    <mergeCell ref="Y40:AB40"/>
    <mergeCell ref="AC40:AJ41"/>
    <mergeCell ref="AQ44:AQ45"/>
    <mergeCell ref="AR44:AR45"/>
    <mergeCell ref="AS44:AS45"/>
    <mergeCell ref="Y45:AB45"/>
    <mergeCell ref="B44:C45"/>
    <mergeCell ref="D44:P45"/>
    <mergeCell ref="Q44:X45"/>
    <mergeCell ref="Y44:AB44"/>
    <mergeCell ref="AC44:AJ45"/>
    <mergeCell ref="AK46:AN47"/>
    <mergeCell ref="AO46:AP47"/>
    <mergeCell ref="AQ46:AQ47"/>
    <mergeCell ref="AR46:AR47"/>
    <mergeCell ref="AS46:AS47"/>
    <mergeCell ref="Y47:AB47"/>
    <mergeCell ref="B46:C47"/>
    <mergeCell ref="D46:P47"/>
    <mergeCell ref="Q46:X47"/>
    <mergeCell ref="Y46:AB46"/>
    <mergeCell ref="AC46:AJ47"/>
    <mergeCell ref="AK48:AN49"/>
    <mergeCell ref="AO48:AP49"/>
    <mergeCell ref="AQ48:AQ49"/>
    <mergeCell ref="AR48:AR49"/>
    <mergeCell ref="AS48:AS49"/>
    <mergeCell ref="Y49:AB49"/>
    <mergeCell ref="B48:C49"/>
    <mergeCell ref="D48:P49"/>
    <mergeCell ref="Q48:X49"/>
    <mergeCell ref="Y48:AB48"/>
    <mergeCell ref="AC48:AJ49"/>
    <mergeCell ref="AK50:AN51"/>
    <mergeCell ref="AO50:AP51"/>
    <mergeCell ref="AQ50:AQ51"/>
    <mergeCell ref="AR50:AR51"/>
    <mergeCell ref="AS50:AS51"/>
    <mergeCell ref="Y51:AB51"/>
    <mergeCell ref="B50:C51"/>
    <mergeCell ref="D50:P51"/>
    <mergeCell ref="Q50:X51"/>
    <mergeCell ref="Y50:AB50"/>
    <mergeCell ref="AC50:AJ51"/>
    <mergeCell ref="AK54:AN55"/>
    <mergeCell ref="AO54:AP55"/>
    <mergeCell ref="AQ54:AQ55"/>
    <mergeCell ref="AR54:AR55"/>
    <mergeCell ref="AS54:AS55"/>
    <mergeCell ref="Y55:AB55"/>
    <mergeCell ref="B54:C55"/>
    <mergeCell ref="D54:P55"/>
    <mergeCell ref="Q54:X55"/>
    <mergeCell ref="Y54:AB54"/>
    <mergeCell ref="AC54:AJ55"/>
    <mergeCell ref="AK56:AN57"/>
    <mergeCell ref="AO56:AP57"/>
    <mergeCell ref="AQ56:AQ57"/>
    <mergeCell ref="AR56:AR57"/>
    <mergeCell ref="AS56:AS57"/>
    <mergeCell ref="Y57:AB57"/>
    <mergeCell ref="B56:C57"/>
    <mergeCell ref="D56:P57"/>
    <mergeCell ref="Q56:X57"/>
    <mergeCell ref="Y56:AB56"/>
    <mergeCell ref="AC56:AJ57"/>
    <mergeCell ref="AK58:AN59"/>
    <mergeCell ref="AO58:AP59"/>
    <mergeCell ref="AQ58:AQ59"/>
    <mergeCell ref="AR58:AR59"/>
    <mergeCell ref="AS58:AS59"/>
    <mergeCell ref="Y59:AB59"/>
    <mergeCell ref="B58:C59"/>
    <mergeCell ref="D58:P59"/>
    <mergeCell ref="Q58:X59"/>
    <mergeCell ref="Y58:AB58"/>
    <mergeCell ref="AC58:AJ59"/>
    <mergeCell ref="AK60:AN61"/>
    <mergeCell ref="AO60:AP61"/>
    <mergeCell ref="AQ60:AQ61"/>
    <mergeCell ref="AR60:AR61"/>
    <mergeCell ref="AS60:AS61"/>
    <mergeCell ref="Y61:AB61"/>
    <mergeCell ref="B60:C61"/>
    <mergeCell ref="D60:P61"/>
    <mergeCell ref="Q60:X61"/>
    <mergeCell ref="Y60:AB60"/>
    <mergeCell ref="AC60:AJ61"/>
    <mergeCell ref="AK62:AN63"/>
    <mergeCell ref="AO62:AP63"/>
    <mergeCell ref="AQ62:AQ63"/>
    <mergeCell ref="AR62:AR63"/>
    <mergeCell ref="AS62:AS63"/>
    <mergeCell ref="Y63:AB63"/>
    <mergeCell ref="B62:C63"/>
    <mergeCell ref="D62:P63"/>
    <mergeCell ref="Q62:X63"/>
    <mergeCell ref="Y62:AB62"/>
    <mergeCell ref="AC62:AJ63"/>
    <mergeCell ref="AK64:AN65"/>
    <mergeCell ref="AO64:AP65"/>
    <mergeCell ref="AQ64:AQ65"/>
    <mergeCell ref="AR64:AR65"/>
    <mergeCell ref="AS64:AS65"/>
    <mergeCell ref="Y65:AB65"/>
    <mergeCell ref="B64:C65"/>
    <mergeCell ref="D64:P65"/>
    <mergeCell ref="Q64:X65"/>
    <mergeCell ref="Y64:AB64"/>
    <mergeCell ref="AC64:AJ65"/>
    <mergeCell ref="AK66:AN67"/>
    <mergeCell ref="AO66:AP67"/>
    <mergeCell ref="AQ66:AQ67"/>
    <mergeCell ref="AR66:AR67"/>
    <mergeCell ref="AS66:AS67"/>
    <mergeCell ref="Y67:AB67"/>
    <mergeCell ref="B66:C67"/>
    <mergeCell ref="D66:P67"/>
    <mergeCell ref="Q66:X67"/>
    <mergeCell ref="Y66:AB66"/>
    <mergeCell ref="AC66:AJ67"/>
    <mergeCell ref="AK68:AN69"/>
    <mergeCell ref="AO68:AP69"/>
    <mergeCell ref="AQ68:AQ69"/>
    <mergeCell ref="AR68:AR69"/>
    <mergeCell ref="AS68:AS69"/>
    <mergeCell ref="Y69:AB69"/>
    <mergeCell ref="B68:C69"/>
    <mergeCell ref="D68:P69"/>
    <mergeCell ref="Q68:X69"/>
    <mergeCell ref="Y68:AB68"/>
    <mergeCell ref="AC68:AJ69"/>
    <mergeCell ref="AK70:AN71"/>
    <mergeCell ref="AO70:AP71"/>
    <mergeCell ref="AQ70:AQ71"/>
    <mergeCell ref="AR70:AR71"/>
    <mergeCell ref="AS70:AS71"/>
    <mergeCell ref="Y71:AB71"/>
    <mergeCell ref="B70:C71"/>
    <mergeCell ref="D70:P71"/>
    <mergeCell ref="Q70:X71"/>
    <mergeCell ref="Y70:AB70"/>
    <mergeCell ref="AC70:AJ71"/>
    <mergeCell ref="AK72:AN73"/>
    <mergeCell ref="AO72:AP73"/>
    <mergeCell ref="AQ72:AQ73"/>
    <mergeCell ref="AR72:AR73"/>
    <mergeCell ref="AS72:AS73"/>
    <mergeCell ref="Y73:AB73"/>
    <mergeCell ref="B72:C73"/>
    <mergeCell ref="D72:P73"/>
    <mergeCell ref="Q72:X73"/>
    <mergeCell ref="Y72:AB72"/>
    <mergeCell ref="AC72:AJ73"/>
    <mergeCell ref="AK74:AN75"/>
    <mergeCell ref="AO74:AP75"/>
    <mergeCell ref="AQ74:AQ75"/>
    <mergeCell ref="AR74:AR75"/>
    <mergeCell ref="AS74:AS75"/>
    <mergeCell ref="Y75:AB75"/>
    <mergeCell ref="B74:C75"/>
    <mergeCell ref="D74:P75"/>
    <mergeCell ref="Q74:X75"/>
    <mergeCell ref="Y74:AB74"/>
    <mergeCell ref="AC74:AF75"/>
    <mergeCell ref="AG74:AJ75"/>
    <mergeCell ref="AK76:AN77"/>
    <mergeCell ref="AO76:AP77"/>
    <mergeCell ref="AQ76:AQ77"/>
    <mergeCell ref="AR76:AR77"/>
    <mergeCell ref="AS76:AS77"/>
    <mergeCell ref="Y77:AB77"/>
    <mergeCell ref="B76:C77"/>
    <mergeCell ref="D76:P77"/>
    <mergeCell ref="Q76:X77"/>
    <mergeCell ref="Y76:AB76"/>
    <mergeCell ref="AC76:AF77"/>
    <mergeCell ref="AG76:AJ77"/>
    <mergeCell ref="AK78:AN79"/>
    <mergeCell ref="AO78:AP79"/>
    <mergeCell ref="AQ78:AQ79"/>
    <mergeCell ref="AR78:AR79"/>
    <mergeCell ref="AS78:AS79"/>
    <mergeCell ref="Y79:AB79"/>
    <mergeCell ref="B78:C79"/>
    <mergeCell ref="D78:P79"/>
    <mergeCell ref="Q78:X79"/>
    <mergeCell ref="Y78:AB78"/>
    <mergeCell ref="AC78:AF79"/>
    <mergeCell ref="AG78:AJ79"/>
    <mergeCell ref="B80:E80"/>
    <mergeCell ref="F80:U80"/>
    <mergeCell ref="V80:X80"/>
    <mergeCell ref="Y80:AA80"/>
    <mergeCell ref="AB80:AS80"/>
    <mergeCell ref="B81:E81"/>
    <mergeCell ref="F81:U81"/>
    <mergeCell ref="V81:X81"/>
    <mergeCell ref="Y81:AA81"/>
    <mergeCell ref="AB81:AS81"/>
    <mergeCell ref="B82:E82"/>
    <mergeCell ref="F82:U82"/>
    <mergeCell ref="V82:X82"/>
    <mergeCell ref="Y82:AA82"/>
    <mergeCell ref="AB82:AS82"/>
    <mergeCell ref="B83:E83"/>
    <mergeCell ref="F83:U83"/>
    <mergeCell ref="V83:X83"/>
    <mergeCell ref="Y83:AA83"/>
    <mergeCell ref="AB83:AS83"/>
    <mergeCell ref="B86:E86"/>
    <mergeCell ref="F86:U86"/>
    <mergeCell ref="V86:X86"/>
    <mergeCell ref="Y86:AA86"/>
    <mergeCell ref="AB86:AS86"/>
    <mergeCell ref="B87:AS87"/>
    <mergeCell ref="B84:E84"/>
    <mergeCell ref="F84:U84"/>
    <mergeCell ref="V84:X84"/>
    <mergeCell ref="Y84:AA84"/>
    <mergeCell ref="AB84:AS84"/>
    <mergeCell ref="B85:E85"/>
    <mergeCell ref="F85:U85"/>
    <mergeCell ref="V85:X85"/>
    <mergeCell ref="Y85:AA85"/>
    <mergeCell ref="AB85:AS85"/>
    <mergeCell ref="C92:I92"/>
    <mergeCell ref="J92:P92"/>
    <mergeCell ref="Q92:W92"/>
    <mergeCell ref="X92:AD92"/>
    <mergeCell ref="AE92:AK92"/>
    <mergeCell ref="AL92:AR92"/>
    <mergeCell ref="B88:AS88"/>
    <mergeCell ref="C90:W90"/>
    <mergeCell ref="X90:AR90"/>
    <mergeCell ref="C91:I91"/>
    <mergeCell ref="J91:P91"/>
    <mergeCell ref="Q91:W91"/>
    <mergeCell ref="X91:AD91"/>
    <mergeCell ref="AE91:AK91"/>
    <mergeCell ref="AL91:AR91"/>
    <mergeCell ref="AS18:AS19"/>
    <mergeCell ref="Y19:AB19"/>
    <mergeCell ref="B18:C19"/>
    <mergeCell ref="D18:P19"/>
    <mergeCell ref="Q18:X19"/>
    <mergeCell ref="Y18:AB18"/>
    <mergeCell ref="AC18:AJ19"/>
    <mergeCell ref="AK18:AN19"/>
    <mergeCell ref="AO18:AP19"/>
    <mergeCell ref="AQ18:AQ19"/>
    <mergeCell ref="AR18:AR19"/>
  </mergeCells>
  <conditionalFormatting sqref="AF11">
    <cfRule type="expression" dxfId="1091" priority="39">
      <formula>$V11="y"</formula>
    </cfRule>
    <cfRule type="expression" dxfId="1090" priority="40">
      <formula>$T11="y"</formula>
    </cfRule>
  </conditionalFormatting>
  <conditionalFormatting sqref="AF7">
    <cfRule type="expression" dxfId="1089" priority="43">
      <formula>$V7="y"</formula>
    </cfRule>
    <cfRule type="expression" dxfId="1088" priority="44">
      <formula>$T7="y"</formula>
    </cfRule>
  </conditionalFormatting>
  <conditionalFormatting sqref="AF9">
    <cfRule type="expression" dxfId="1087" priority="41">
      <formula>$V9="y"</formula>
    </cfRule>
    <cfRule type="expression" dxfId="1086" priority="42">
      <formula>$T9="y"</formula>
    </cfRule>
  </conditionalFormatting>
  <conditionalFormatting sqref="Y62:AB67 Y70:AB79">
    <cfRule type="expression" dxfId="1085" priority="38">
      <formula>OR(ISNUMBER(SEARCH("Hold Point",Y62)),ISNUMBER(SEARCH("Witness Point",Y62)))</formula>
    </cfRule>
  </conditionalFormatting>
  <conditionalFormatting sqref="AK14:AN17 AK20:AN41 AK44:AN51 AK54:AN79">
    <cfRule type="expression" dxfId="1084" priority="37">
      <formula>OR(Y14="Check Item",Y14="Milestone")</formula>
    </cfRule>
  </conditionalFormatting>
  <conditionalFormatting sqref="Y14:AB15">
    <cfRule type="expression" dxfId="1083" priority="36">
      <formula>OR(ISNUMBER(SEARCH("Hold Point",Y14)),ISNUMBER(SEARCH("Witness Point",Y14)))</formula>
    </cfRule>
  </conditionalFormatting>
  <conditionalFormatting sqref="Y16:AB17 Y20:AB25">
    <cfRule type="expression" dxfId="1082" priority="35">
      <formula>OR(ISNUMBER(SEARCH("Hold Point",Y16)),ISNUMBER(SEARCH("Witness Point",Y16)))</formula>
    </cfRule>
  </conditionalFormatting>
  <conditionalFormatting sqref="Y26:AB27">
    <cfRule type="expression" dxfId="1081" priority="24">
      <formula>OR(ISNUMBER(SEARCH("Hold Point",Y26)),ISNUMBER(SEARCH("Witness Point",Y26)))</formula>
    </cfRule>
  </conditionalFormatting>
  <conditionalFormatting sqref="Y50:AB51">
    <cfRule type="expression" dxfId="1080" priority="23">
      <formula>OR(ISNUMBER(SEARCH("Hold Point",Y50)),ISNUMBER(SEARCH("Witness Point",Y50)))</formula>
    </cfRule>
  </conditionalFormatting>
  <conditionalFormatting sqref="Y48:AB49">
    <cfRule type="expression" dxfId="1079" priority="22">
      <formula>OR(ISNUMBER(SEARCH("Hold Point",Y48)),ISNUMBER(SEARCH("Witness Point",Y48)))</formula>
    </cfRule>
  </conditionalFormatting>
  <conditionalFormatting sqref="Y46:AB47">
    <cfRule type="expression" dxfId="1078" priority="21">
      <formula>OR(ISNUMBER(SEARCH("Hold Point",Y46)),ISNUMBER(SEARCH("Witness Point",Y46)))</formula>
    </cfRule>
  </conditionalFormatting>
  <conditionalFormatting sqref="Y44:AB45">
    <cfRule type="expression" dxfId="1077" priority="20">
      <formula>OR(ISNUMBER(SEARCH("Hold Point",Y44)),ISNUMBER(SEARCH("Witness Point",Y44)))</formula>
    </cfRule>
  </conditionalFormatting>
  <conditionalFormatting sqref="Y40:AB41">
    <cfRule type="expression" dxfId="1076" priority="19">
      <formula>OR(ISNUMBER(SEARCH("Hold Point",Y40)),ISNUMBER(SEARCH("Witness Point",Y40)))</formula>
    </cfRule>
  </conditionalFormatting>
  <conditionalFormatting sqref="Y38:AB39">
    <cfRule type="expression" dxfId="1075" priority="18">
      <formula>OR(ISNUMBER(SEARCH("Hold Point",Y38)),ISNUMBER(SEARCH("Witness Point",Y38)))</formula>
    </cfRule>
  </conditionalFormatting>
  <conditionalFormatting sqref="Y36:AB37">
    <cfRule type="expression" dxfId="1074" priority="17">
      <formula>OR(ISNUMBER(SEARCH("Hold Point",Y36)),ISNUMBER(SEARCH("Witness Point",Y36)))</formula>
    </cfRule>
  </conditionalFormatting>
  <conditionalFormatting sqref="Y34:AB35">
    <cfRule type="expression" dxfId="1073" priority="16">
      <formula>OR(ISNUMBER(SEARCH("Hold Point",Y34)),ISNUMBER(SEARCH("Witness Point",Y34)))</formula>
    </cfRule>
  </conditionalFormatting>
  <conditionalFormatting sqref="Y32:AB33">
    <cfRule type="expression" dxfId="1072" priority="15">
      <formula>OR(ISNUMBER(SEARCH("Hold Point",Y32)),ISNUMBER(SEARCH("Witness Point",Y32)))</formula>
    </cfRule>
  </conditionalFormatting>
  <conditionalFormatting sqref="Y30:AB31">
    <cfRule type="expression" dxfId="1071" priority="14">
      <formula>OR(ISNUMBER(SEARCH("Hold Point",Y30)),ISNUMBER(SEARCH("Witness Point",Y30)))</formula>
    </cfRule>
  </conditionalFormatting>
  <conditionalFormatting sqref="Y28:AB29">
    <cfRule type="expression" dxfId="1070" priority="13">
      <formula>OR(ISNUMBER(SEARCH("Hold Point",Y28)),ISNUMBER(SEARCH("Witness Point",Y28)))</formula>
    </cfRule>
  </conditionalFormatting>
  <conditionalFormatting sqref="Y54:AB57">
    <cfRule type="expression" dxfId="1069" priority="12">
      <formula>OR(ISNUMBER(SEARCH("Hold Point",Y54)),ISNUMBER(SEARCH("Witness Point",Y54)))</formula>
    </cfRule>
  </conditionalFormatting>
  <conditionalFormatting sqref="Y58:AB59">
    <cfRule type="expression" dxfId="1068" priority="11">
      <formula>OR(ISNUMBER(SEARCH("Hold Point",Y58)),ISNUMBER(SEARCH("Witness Point",Y58)))</formula>
    </cfRule>
  </conditionalFormatting>
  <conditionalFormatting sqref="Y60:AB61">
    <cfRule type="expression" dxfId="1067" priority="10">
      <formula>OR(ISNUMBER(SEARCH("Hold Point",Y60)),ISNUMBER(SEARCH("Witness Point",Y60)))</formula>
    </cfRule>
  </conditionalFormatting>
  <conditionalFormatting sqref="Y68:AB69">
    <cfRule type="expression" dxfId="1066" priority="9">
      <formula>OR(ISNUMBER(SEARCH("Hold Point",Y68)),ISNUMBER(SEARCH("Witness Point",Y68)))</formula>
    </cfRule>
  </conditionalFormatting>
  <conditionalFormatting sqref="AK18:AN19">
    <cfRule type="expression" dxfId="1065" priority="8">
      <formula>OR(Y18="Check Item",Y18="Milestone")</formula>
    </cfRule>
  </conditionalFormatting>
  <conditionalFormatting sqref="Y18:AB19">
    <cfRule type="expression" dxfId="1064" priority="7">
      <formula>OR(ISNUMBER(SEARCH("Hold Point",Y18)),ISNUMBER(SEARCH("Witness Point",Y18)))</formula>
    </cfRule>
  </conditionalFormatting>
  <conditionalFormatting sqref="AK42:AN43">
    <cfRule type="expression" dxfId="1063" priority="6">
      <formula>OR(Y42="Check Item",Y42="Milestone")</formula>
    </cfRule>
  </conditionalFormatting>
  <conditionalFormatting sqref="Y42:AB42">
    <cfRule type="expression" dxfId="1062" priority="4">
      <formula>OR(ISNUMBER(SEARCH("Hold Point",Y42)),ISNUMBER(SEARCH("Witness Point",Y42)))</formula>
    </cfRule>
  </conditionalFormatting>
  <conditionalFormatting sqref="Y43:AB43">
    <cfRule type="expression" dxfId="1061" priority="3">
      <formula>OR(ISNUMBER(SEARCH("Hold Point",Y43)),ISNUMBER(SEARCH("Witness Point",Y43)))</formula>
    </cfRule>
  </conditionalFormatting>
  <conditionalFormatting sqref="AK52:AN53">
    <cfRule type="expression" dxfId="1060" priority="2">
      <formula>OR(Y52="Check Item",Y52="Milestone")</formula>
    </cfRule>
  </conditionalFormatting>
  <conditionalFormatting sqref="Y52:AB53">
    <cfRule type="expression" dxfId="1059" priority="1">
      <formula>OR(ISNUMBER(SEARCH("Hold Point",Y52)),ISNUMBER(SEARCH("Witness Point",Y52)))</formula>
    </cfRule>
  </conditionalFormatting>
  <pageMargins left="0.7" right="0.7" top="0.75" bottom="0.75" header="0.3" footer="0.3"/>
  <pageSetup paperSize="9" scale="52" fitToHeight="0" orientation="portrait" horizontalDpi="300" verticalDpi="300"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75">
    <pageSetUpPr fitToPage="1"/>
  </sheetPr>
  <dimension ref="A1:BR100"/>
  <sheetViews>
    <sheetView topLeftCell="A11" zoomScale="85" zoomScaleNormal="85" workbookViewId="0">
      <selection activeCell="B75" sqref="B75:E75"/>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Road, Street and Park Furniture</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Road, Street and Park Furniture</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441" t="s">
        <v>28</v>
      </c>
      <c r="AK4" s="442"/>
      <c r="AL4" s="442"/>
      <c r="AM4" s="442"/>
      <c r="AN4" s="442"/>
      <c r="AO4" s="442"/>
      <c r="AP4" s="442"/>
      <c r="AQ4" s="442"/>
      <c r="AR4" s="442"/>
      <c r="AS4" s="564"/>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e">
        <f>'Lot Register'!#REF!</f>
        <v>#REF!</v>
      </c>
      <c r="AG5" s="460"/>
      <c r="AH5" s="460"/>
      <c r="AI5" s="461"/>
      <c r="AJ5" s="533"/>
      <c r="AK5" s="534"/>
      <c r="AL5" s="534"/>
      <c r="AM5" s="534"/>
      <c r="AN5" s="534"/>
      <c r="AO5" s="534"/>
      <c r="AP5" s="534"/>
      <c r="AQ5" s="534"/>
      <c r="AR5" s="534"/>
      <c r="AS5" s="565"/>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533"/>
      <c r="AK6" s="534"/>
      <c r="AL6" s="534"/>
      <c r="AM6" s="534"/>
      <c r="AN6" s="534"/>
      <c r="AO6" s="534"/>
      <c r="AP6" s="534"/>
      <c r="AQ6" s="534"/>
      <c r="AR6" s="534"/>
      <c r="AS6" s="565"/>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Register'!$I$2), "", 'Lot Register'!$I$2)</f>
        <v>0</v>
      </c>
      <c r="AG7" s="469"/>
      <c r="AH7" s="469"/>
      <c r="AI7" s="470"/>
      <c r="AJ7" s="533"/>
      <c r="AK7" s="534"/>
      <c r="AL7" s="534"/>
      <c r="AM7" s="534"/>
      <c r="AN7" s="534"/>
      <c r="AO7" s="534"/>
      <c r="AP7" s="534"/>
      <c r="AQ7" s="534"/>
      <c r="AR7" s="534"/>
      <c r="AS7" s="565"/>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t="s">
        <v>1250</v>
      </c>
      <c r="AK8" s="574"/>
      <c r="AL8" s="574"/>
      <c r="AM8" s="574"/>
      <c r="AN8" s="566" t="s">
        <v>1251</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Register'!$J$2), "", 'Lot Register'!$J$2)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t="e">
        <f>IF(ISBLANK('Lot Register'!#REF!), "", 'Lot Register'!#REF!)</f>
        <v>#REF!</v>
      </c>
      <c r="AE10" s="449"/>
      <c r="AF10" s="451" t="s">
        <v>30</v>
      </c>
      <c r="AG10" s="451"/>
      <c r="AH10" s="451"/>
      <c r="AI10" s="452"/>
      <c r="AJ10" s="573"/>
      <c r="AK10" s="574"/>
      <c r="AL10" s="574"/>
      <c r="AM10" s="574"/>
      <c r="AN10" s="566"/>
      <c r="AO10" s="566"/>
      <c r="AP10" s="566"/>
      <c r="AQ10" s="566"/>
      <c r="AR10" s="566"/>
      <c r="AS10" s="567"/>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Register'!$K$2), "", 'Lot Register'!$K$2)</f>
        <v>45343</v>
      </c>
      <c r="AG11" s="496"/>
      <c r="AH11" s="496"/>
      <c r="AI11" s="497"/>
      <c r="AJ11" s="575"/>
      <c r="AK11" s="576"/>
      <c r="AL11" s="576"/>
      <c r="AM11" s="576"/>
      <c r="AN11" s="381"/>
      <c r="AO11" s="381"/>
      <c r="AP11" s="381"/>
      <c r="AQ11" s="381"/>
      <c r="AR11" s="381"/>
      <c r="AS11" s="568"/>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t="s">
        <v>39</v>
      </c>
      <c r="AH13" s="439"/>
      <c r="AI13" s="439"/>
      <c r="AJ13" s="439"/>
      <c r="AK13" s="439" t="s">
        <v>27</v>
      </c>
      <c r="AL13" s="439"/>
      <c r="AM13" s="439"/>
      <c r="AN13" s="439"/>
      <c r="AO13" s="571"/>
      <c r="AP13" s="571"/>
      <c r="AQ13" s="571"/>
      <c r="AR13" s="571"/>
      <c r="AS13" s="572"/>
      <c r="BE13"/>
    </row>
    <row r="14" spans="1:70" ht="22.5" customHeight="1">
      <c r="B14" s="553">
        <v>1</v>
      </c>
      <c r="C14" s="549"/>
      <c r="D14" s="507" t="s">
        <v>1244</v>
      </c>
      <c r="E14" s="508"/>
      <c r="F14" s="508"/>
      <c r="G14" s="508"/>
      <c r="H14" s="508"/>
      <c r="I14" s="508"/>
      <c r="J14" s="508"/>
      <c r="K14" s="508"/>
      <c r="L14" s="508"/>
      <c r="M14" s="508"/>
      <c r="N14" s="508"/>
      <c r="O14" s="508"/>
      <c r="P14" s="509"/>
      <c r="Q14" s="507" t="s">
        <v>91</v>
      </c>
      <c r="R14" s="508"/>
      <c r="S14" s="508"/>
      <c r="T14" s="508"/>
      <c r="U14" s="508"/>
      <c r="V14" s="508"/>
      <c r="W14" s="508"/>
      <c r="X14" s="509"/>
      <c r="Y14" s="507" t="s">
        <v>82</v>
      </c>
      <c r="Z14" s="508"/>
      <c r="AA14" s="508"/>
      <c r="AB14" s="509"/>
      <c r="AC14" s="507"/>
      <c r="AD14" s="508"/>
      <c r="AE14" s="508"/>
      <c r="AF14" s="509"/>
      <c r="AG14" s="507"/>
      <c r="AH14" s="508"/>
      <c r="AI14" s="508"/>
      <c r="AJ14" s="509"/>
      <c r="AK14" s="507"/>
      <c r="AL14" s="508"/>
      <c r="AM14" s="508"/>
      <c r="AN14" s="509"/>
      <c r="AO14" s="475"/>
      <c r="AP14" s="593"/>
      <c r="AQ14" s="594"/>
      <c r="AR14" s="595"/>
      <c r="AS14" s="596"/>
      <c r="BE14"/>
    </row>
    <row r="15" spans="1:70" ht="31.5" customHeight="1">
      <c r="B15" s="592"/>
      <c r="C15" s="532"/>
      <c r="D15" s="412"/>
      <c r="E15" s="413"/>
      <c r="F15" s="413"/>
      <c r="G15" s="413"/>
      <c r="H15" s="413"/>
      <c r="I15" s="413"/>
      <c r="J15" s="413"/>
      <c r="K15" s="413"/>
      <c r="L15" s="413"/>
      <c r="M15" s="413"/>
      <c r="N15" s="413"/>
      <c r="O15" s="413"/>
      <c r="P15" s="414"/>
      <c r="Q15" s="412"/>
      <c r="R15" s="413"/>
      <c r="S15" s="413"/>
      <c r="T15" s="413"/>
      <c r="U15" s="413"/>
      <c r="V15" s="413"/>
      <c r="W15" s="413"/>
      <c r="X15" s="414"/>
      <c r="Y15" s="412" t="s">
        <v>1245</v>
      </c>
      <c r="Z15" s="413"/>
      <c r="AA15" s="413"/>
      <c r="AB15" s="414"/>
      <c r="AC15" s="412"/>
      <c r="AD15" s="413"/>
      <c r="AE15" s="413"/>
      <c r="AF15" s="414"/>
      <c r="AG15" s="412"/>
      <c r="AH15" s="413"/>
      <c r="AI15" s="413"/>
      <c r="AJ15" s="414"/>
      <c r="AK15" s="412"/>
      <c r="AL15" s="413"/>
      <c r="AM15" s="413"/>
      <c r="AN15" s="414"/>
      <c r="AO15" s="545"/>
      <c r="AP15" s="556"/>
      <c r="AQ15" s="587"/>
      <c r="AR15" s="589"/>
      <c r="AS15" s="591"/>
      <c r="BE15"/>
    </row>
    <row r="16" spans="1:70" ht="22.5" customHeight="1">
      <c r="B16" s="592">
        <v>2</v>
      </c>
      <c r="C16" s="532"/>
      <c r="D16" s="406" t="s">
        <v>1246</v>
      </c>
      <c r="E16" s="407"/>
      <c r="F16" s="407"/>
      <c r="G16" s="407"/>
      <c r="H16" s="407"/>
      <c r="I16" s="407"/>
      <c r="J16" s="407"/>
      <c r="K16" s="407"/>
      <c r="L16" s="407"/>
      <c r="M16" s="407"/>
      <c r="N16" s="407"/>
      <c r="O16" s="407"/>
      <c r="P16" s="408"/>
      <c r="Q16" s="409" t="s">
        <v>91</v>
      </c>
      <c r="R16" s="410"/>
      <c r="S16" s="410"/>
      <c r="T16" s="410"/>
      <c r="U16" s="410"/>
      <c r="V16" s="410"/>
      <c r="W16" s="410"/>
      <c r="X16" s="411"/>
      <c r="Y16" s="406" t="s">
        <v>83</v>
      </c>
      <c r="Z16" s="407"/>
      <c r="AA16" s="407"/>
      <c r="AB16" s="408"/>
      <c r="AC16" s="406"/>
      <c r="AD16" s="407"/>
      <c r="AE16" s="407"/>
      <c r="AF16" s="408"/>
      <c r="AG16" s="406"/>
      <c r="AH16" s="407"/>
      <c r="AI16" s="407"/>
      <c r="AJ16" s="408"/>
      <c r="AK16" s="406"/>
      <c r="AL16" s="407"/>
      <c r="AM16" s="407"/>
      <c r="AN16" s="408"/>
      <c r="AO16" s="542"/>
      <c r="AP16" s="554"/>
      <c r="AQ16" s="586"/>
      <c r="AR16" s="588"/>
      <c r="AS16" s="590"/>
      <c r="BE16"/>
    </row>
    <row r="17" spans="2:57" ht="77.25" customHeight="1">
      <c r="B17" s="592"/>
      <c r="C17" s="532"/>
      <c r="D17" s="412"/>
      <c r="E17" s="413"/>
      <c r="F17" s="413"/>
      <c r="G17" s="413"/>
      <c r="H17" s="413"/>
      <c r="I17" s="413"/>
      <c r="J17" s="413"/>
      <c r="K17" s="413"/>
      <c r="L17" s="413"/>
      <c r="M17" s="413"/>
      <c r="N17" s="413"/>
      <c r="O17" s="413"/>
      <c r="P17" s="414"/>
      <c r="Q17" s="412"/>
      <c r="R17" s="413"/>
      <c r="S17" s="413"/>
      <c r="T17" s="413"/>
      <c r="U17" s="413"/>
      <c r="V17" s="413"/>
      <c r="W17" s="413"/>
      <c r="X17" s="414"/>
      <c r="Y17" s="412" t="s">
        <v>1247</v>
      </c>
      <c r="Z17" s="413"/>
      <c r="AA17" s="413"/>
      <c r="AB17" s="414"/>
      <c r="AC17" s="412"/>
      <c r="AD17" s="413"/>
      <c r="AE17" s="413"/>
      <c r="AF17" s="414"/>
      <c r="AG17" s="412"/>
      <c r="AH17" s="413"/>
      <c r="AI17" s="413"/>
      <c r="AJ17" s="414"/>
      <c r="AK17" s="412"/>
      <c r="AL17" s="413"/>
      <c r="AM17" s="413"/>
      <c r="AN17" s="414"/>
      <c r="AO17" s="545"/>
      <c r="AP17" s="556"/>
      <c r="AQ17" s="587"/>
      <c r="AR17" s="589"/>
      <c r="AS17" s="591"/>
      <c r="BE17"/>
    </row>
    <row r="18" spans="2:57" ht="22.5" customHeight="1">
      <c r="B18" s="592">
        <v>3</v>
      </c>
      <c r="C18" s="532"/>
      <c r="D18" s="406" t="s">
        <v>1248</v>
      </c>
      <c r="E18" s="407"/>
      <c r="F18" s="407"/>
      <c r="G18" s="407"/>
      <c r="H18" s="407"/>
      <c r="I18" s="407"/>
      <c r="J18" s="407"/>
      <c r="K18" s="407"/>
      <c r="L18" s="407"/>
      <c r="M18" s="407"/>
      <c r="N18" s="407"/>
      <c r="O18" s="407"/>
      <c r="P18" s="408"/>
      <c r="Q18" s="409" t="s">
        <v>91</v>
      </c>
      <c r="R18" s="410"/>
      <c r="S18" s="410"/>
      <c r="T18" s="410"/>
      <c r="U18" s="410"/>
      <c r="V18" s="410"/>
      <c r="W18" s="410"/>
      <c r="X18" s="411"/>
      <c r="Y18" s="406" t="s">
        <v>136</v>
      </c>
      <c r="Z18" s="407"/>
      <c r="AA18" s="407"/>
      <c r="AB18" s="408"/>
      <c r="AC18" s="406"/>
      <c r="AD18" s="407"/>
      <c r="AE18" s="407"/>
      <c r="AF18" s="408"/>
      <c r="AG18" s="406"/>
      <c r="AH18" s="407"/>
      <c r="AI18" s="407"/>
      <c r="AJ18" s="408"/>
      <c r="AK18" s="406"/>
      <c r="AL18" s="407"/>
      <c r="AM18" s="407"/>
      <c r="AN18" s="408"/>
      <c r="AO18" s="542"/>
      <c r="AP18" s="554"/>
      <c r="AQ18" s="586"/>
      <c r="AR18" s="588"/>
      <c r="AS18" s="590"/>
      <c r="BE18"/>
    </row>
    <row r="19" spans="2:57" ht="60" customHeight="1" thickBot="1">
      <c r="B19" s="592"/>
      <c r="C19" s="532"/>
      <c r="D19" s="412"/>
      <c r="E19" s="413"/>
      <c r="F19" s="413"/>
      <c r="G19" s="413"/>
      <c r="H19" s="413"/>
      <c r="I19" s="413"/>
      <c r="J19" s="413"/>
      <c r="K19" s="413"/>
      <c r="L19" s="413"/>
      <c r="M19" s="413"/>
      <c r="N19" s="413"/>
      <c r="O19" s="413"/>
      <c r="P19" s="414"/>
      <c r="Q19" s="412"/>
      <c r="R19" s="413"/>
      <c r="S19" s="413"/>
      <c r="T19" s="413"/>
      <c r="U19" s="413"/>
      <c r="V19" s="413"/>
      <c r="W19" s="413"/>
      <c r="X19" s="414"/>
      <c r="Y19" s="412" t="s">
        <v>1249</v>
      </c>
      <c r="Z19" s="413"/>
      <c r="AA19" s="413"/>
      <c r="AB19" s="414"/>
      <c r="AC19" s="412"/>
      <c r="AD19" s="413"/>
      <c r="AE19" s="413"/>
      <c r="AF19" s="414"/>
      <c r="AG19" s="412"/>
      <c r="AH19" s="413"/>
      <c r="AI19" s="413"/>
      <c r="AJ19" s="414"/>
      <c r="AK19" s="412"/>
      <c r="AL19" s="413"/>
      <c r="AM19" s="413"/>
      <c r="AN19" s="414"/>
      <c r="AO19" s="545"/>
      <c r="AP19" s="556"/>
      <c r="AQ19" s="587"/>
      <c r="AR19" s="589"/>
      <c r="AS19" s="591"/>
      <c r="BE19"/>
    </row>
    <row r="20" spans="2:57" ht="22.5" hidden="1" customHeight="1">
      <c r="B20" s="592">
        <v>4</v>
      </c>
      <c r="C20" s="532"/>
      <c r="D20" s="406"/>
      <c r="E20" s="407"/>
      <c r="F20" s="407"/>
      <c r="G20" s="407"/>
      <c r="H20" s="407"/>
      <c r="I20" s="407"/>
      <c r="J20" s="407"/>
      <c r="K20" s="407"/>
      <c r="L20" s="407"/>
      <c r="M20" s="407"/>
      <c r="N20" s="407"/>
      <c r="O20" s="407"/>
      <c r="P20" s="408"/>
      <c r="Q20" s="409" t="s">
        <v>91</v>
      </c>
      <c r="R20" s="410"/>
      <c r="S20" s="410"/>
      <c r="T20" s="410"/>
      <c r="U20" s="410"/>
      <c r="V20" s="410"/>
      <c r="W20" s="410"/>
      <c r="X20" s="411"/>
      <c r="Y20" s="406"/>
      <c r="Z20" s="407"/>
      <c r="AA20" s="407"/>
      <c r="AB20" s="408"/>
      <c r="AC20" s="406"/>
      <c r="AD20" s="407"/>
      <c r="AE20" s="407"/>
      <c r="AF20" s="408"/>
      <c r="AG20" s="406"/>
      <c r="AH20" s="407"/>
      <c r="AI20" s="407"/>
      <c r="AJ20" s="408"/>
      <c r="AK20" s="406"/>
      <c r="AL20" s="407"/>
      <c r="AM20" s="407"/>
      <c r="AN20" s="408"/>
      <c r="AO20" s="542"/>
      <c r="AP20" s="554"/>
      <c r="AQ20" s="586"/>
      <c r="AR20" s="588"/>
      <c r="AS20" s="590"/>
      <c r="BE20"/>
    </row>
    <row r="21" spans="2:57" ht="31.5" hidden="1" customHeight="1">
      <c r="B21" s="592"/>
      <c r="C21" s="532"/>
      <c r="D21" s="412"/>
      <c r="E21" s="413"/>
      <c r="F21" s="413"/>
      <c r="G21" s="413"/>
      <c r="H21" s="413"/>
      <c r="I21" s="413"/>
      <c r="J21" s="413"/>
      <c r="K21" s="413"/>
      <c r="L21" s="413"/>
      <c r="M21" s="413"/>
      <c r="N21" s="413"/>
      <c r="O21" s="413"/>
      <c r="P21" s="414"/>
      <c r="Q21" s="412"/>
      <c r="R21" s="413"/>
      <c r="S21" s="413"/>
      <c r="T21" s="413"/>
      <c r="U21" s="413"/>
      <c r="V21" s="413"/>
      <c r="W21" s="413"/>
      <c r="X21" s="414"/>
      <c r="Y21" s="412"/>
      <c r="Z21" s="413"/>
      <c r="AA21" s="413"/>
      <c r="AB21" s="414"/>
      <c r="AC21" s="412"/>
      <c r="AD21" s="413"/>
      <c r="AE21" s="413"/>
      <c r="AF21" s="414"/>
      <c r="AG21" s="412"/>
      <c r="AH21" s="413"/>
      <c r="AI21" s="413"/>
      <c r="AJ21" s="414"/>
      <c r="AK21" s="412"/>
      <c r="AL21" s="413"/>
      <c r="AM21" s="413"/>
      <c r="AN21" s="414"/>
      <c r="AO21" s="545"/>
      <c r="AP21" s="556"/>
      <c r="AQ21" s="587"/>
      <c r="AR21" s="589"/>
      <c r="AS21" s="591"/>
      <c r="BE21"/>
    </row>
    <row r="22" spans="2:57" ht="22.5" hidden="1" customHeight="1">
      <c r="B22" s="592">
        <v>5</v>
      </c>
      <c r="C22" s="532"/>
      <c r="D22" s="406"/>
      <c r="E22" s="407"/>
      <c r="F22" s="407"/>
      <c r="G22" s="407"/>
      <c r="H22" s="407"/>
      <c r="I22" s="407"/>
      <c r="J22" s="407"/>
      <c r="K22" s="407"/>
      <c r="L22" s="407"/>
      <c r="M22" s="407"/>
      <c r="N22" s="407"/>
      <c r="O22" s="407"/>
      <c r="P22" s="408"/>
      <c r="Q22" s="409" t="s">
        <v>91</v>
      </c>
      <c r="R22" s="410"/>
      <c r="S22" s="410"/>
      <c r="T22" s="410"/>
      <c r="U22" s="410"/>
      <c r="V22" s="410"/>
      <c r="W22" s="410"/>
      <c r="X22" s="411"/>
      <c r="Y22" s="406"/>
      <c r="Z22" s="407"/>
      <c r="AA22" s="407"/>
      <c r="AB22" s="408"/>
      <c r="AC22" s="406"/>
      <c r="AD22" s="407"/>
      <c r="AE22" s="407"/>
      <c r="AF22" s="408"/>
      <c r="AG22" s="406"/>
      <c r="AH22" s="407"/>
      <c r="AI22" s="407"/>
      <c r="AJ22" s="408"/>
      <c r="AK22" s="406"/>
      <c r="AL22" s="407"/>
      <c r="AM22" s="407"/>
      <c r="AN22" s="408"/>
      <c r="AO22" s="542"/>
      <c r="AP22" s="554"/>
      <c r="AQ22" s="586"/>
      <c r="AR22" s="588"/>
      <c r="AS22" s="590"/>
      <c r="BE22"/>
    </row>
    <row r="23" spans="2:57" ht="31.5" hidden="1" customHeight="1">
      <c r="B23" s="592"/>
      <c r="C23" s="532"/>
      <c r="D23" s="412"/>
      <c r="E23" s="413"/>
      <c r="F23" s="413"/>
      <c r="G23" s="413"/>
      <c r="H23" s="413"/>
      <c r="I23" s="413"/>
      <c r="J23" s="413"/>
      <c r="K23" s="413"/>
      <c r="L23" s="413"/>
      <c r="M23" s="413"/>
      <c r="N23" s="413"/>
      <c r="O23" s="413"/>
      <c r="P23" s="414"/>
      <c r="Q23" s="412"/>
      <c r="R23" s="413"/>
      <c r="S23" s="413"/>
      <c r="T23" s="413"/>
      <c r="U23" s="413"/>
      <c r="V23" s="413"/>
      <c r="W23" s="413"/>
      <c r="X23" s="414"/>
      <c r="Y23" s="412"/>
      <c r="Z23" s="413"/>
      <c r="AA23" s="413"/>
      <c r="AB23" s="414"/>
      <c r="AC23" s="412"/>
      <c r="AD23" s="413"/>
      <c r="AE23" s="413"/>
      <c r="AF23" s="414"/>
      <c r="AG23" s="412"/>
      <c r="AH23" s="413"/>
      <c r="AI23" s="413"/>
      <c r="AJ23" s="414"/>
      <c r="AK23" s="412"/>
      <c r="AL23" s="413"/>
      <c r="AM23" s="413"/>
      <c r="AN23" s="414"/>
      <c r="AO23" s="545"/>
      <c r="AP23" s="556"/>
      <c r="AQ23" s="587"/>
      <c r="AR23" s="589"/>
      <c r="AS23" s="591"/>
      <c r="BE23"/>
    </row>
    <row r="24" spans="2:57" ht="22.5" hidden="1" customHeight="1">
      <c r="B24" s="592">
        <v>6</v>
      </c>
      <c r="C24" s="532"/>
      <c r="D24" s="406"/>
      <c r="E24" s="407"/>
      <c r="F24" s="407"/>
      <c r="G24" s="407"/>
      <c r="H24" s="407"/>
      <c r="I24" s="407"/>
      <c r="J24" s="407"/>
      <c r="K24" s="407"/>
      <c r="L24" s="407"/>
      <c r="M24" s="407"/>
      <c r="N24" s="407"/>
      <c r="O24" s="407"/>
      <c r="P24" s="408"/>
      <c r="Q24" s="409" t="s">
        <v>91</v>
      </c>
      <c r="R24" s="410"/>
      <c r="S24" s="410"/>
      <c r="T24" s="410"/>
      <c r="U24" s="410"/>
      <c r="V24" s="410"/>
      <c r="W24" s="410"/>
      <c r="X24" s="411"/>
      <c r="Y24" s="406"/>
      <c r="Z24" s="407"/>
      <c r="AA24" s="407"/>
      <c r="AB24" s="408"/>
      <c r="AC24" s="406"/>
      <c r="AD24" s="407"/>
      <c r="AE24" s="407"/>
      <c r="AF24" s="408"/>
      <c r="AG24" s="406"/>
      <c r="AH24" s="407"/>
      <c r="AI24" s="407"/>
      <c r="AJ24" s="408"/>
      <c r="AK24" s="406"/>
      <c r="AL24" s="407"/>
      <c r="AM24" s="407"/>
      <c r="AN24" s="408"/>
      <c r="AO24" s="542"/>
      <c r="AP24" s="554"/>
      <c r="AQ24" s="586"/>
      <c r="AR24" s="588"/>
      <c r="AS24" s="590"/>
      <c r="BE24"/>
    </row>
    <row r="25" spans="2:57" ht="31.5" hidden="1" customHeight="1">
      <c r="B25" s="592"/>
      <c r="C25" s="532"/>
      <c r="D25" s="412"/>
      <c r="E25" s="413"/>
      <c r="F25" s="413"/>
      <c r="G25" s="413"/>
      <c r="H25" s="413"/>
      <c r="I25" s="413"/>
      <c r="J25" s="413"/>
      <c r="K25" s="413"/>
      <c r="L25" s="413"/>
      <c r="M25" s="413"/>
      <c r="N25" s="413"/>
      <c r="O25" s="413"/>
      <c r="P25" s="414"/>
      <c r="Q25" s="412"/>
      <c r="R25" s="413"/>
      <c r="S25" s="413"/>
      <c r="T25" s="413"/>
      <c r="U25" s="413"/>
      <c r="V25" s="413"/>
      <c r="W25" s="413"/>
      <c r="X25" s="414"/>
      <c r="Y25" s="412"/>
      <c r="Z25" s="413"/>
      <c r="AA25" s="413"/>
      <c r="AB25" s="414"/>
      <c r="AC25" s="412"/>
      <c r="AD25" s="413"/>
      <c r="AE25" s="413"/>
      <c r="AF25" s="414"/>
      <c r="AG25" s="412"/>
      <c r="AH25" s="413"/>
      <c r="AI25" s="413"/>
      <c r="AJ25" s="414"/>
      <c r="AK25" s="412"/>
      <c r="AL25" s="413"/>
      <c r="AM25" s="413"/>
      <c r="AN25" s="414"/>
      <c r="AO25" s="545"/>
      <c r="AP25" s="556"/>
      <c r="AQ25" s="587"/>
      <c r="AR25" s="589"/>
      <c r="AS25" s="591"/>
      <c r="BE25"/>
    </row>
    <row r="26" spans="2:57" ht="22.5" hidden="1" customHeight="1">
      <c r="B26" s="592">
        <v>7</v>
      </c>
      <c r="C26" s="532"/>
      <c r="D26" s="406"/>
      <c r="E26" s="407"/>
      <c r="F26" s="407"/>
      <c r="G26" s="407"/>
      <c r="H26" s="407"/>
      <c r="I26" s="407"/>
      <c r="J26" s="407"/>
      <c r="K26" s="407"/>
      <c r="L26" s="407"/>
      <c r="M26" s="407"/>
      <c r="N26" s="407"/>
      <c r="O26" s="407"/>
      <c r="P26" s="408"/>
      <c r="Q26" s="409" t="s">
        <v>91</v>
      </c>
      <c r="R26" s="410"/>
      <c r="S26" s="410"/>
      <c r="T26" s="410"/>
      <c r="U26" s="410"/>
      <c r="V26" s="410"/>
      <c r="W26" s="410"/>
      <c r="X26" s="411"/>
      <c r="Y26" s="406"/>
      <c r="Z26" s="407"/>
      <c r="AA26" s="407"/>
      <c r="AB26" s="408"/>
      <c r="AC26" s="406"/>
      <c r="AD26" s="407"/>
      <c r="AE26" s="407"/>
      <c r="AF26" s="408"/>
      <c r="AG26" s="406"/>
      <c r="AH26" s="407"/>
      <c r="AI26" s="407"/>
      <c r="AJ26" s="408"/>
      <c r="AK26" s="406"/>
      <c r="AL26" s="407"/>
      <c r="AM26" s="407"/>
      <c r="AN26" s="408"/>
      <c r="AO26" s="542"/>
      <c r="AP26" s="554"/>
      <c r="AQ26" s="586"/>
      <c r="AR26" s="588"/>
      <c r="AS26" s="590"/>
      <c r="BE26"/>
    </row>
    <row r="27" spans="2:57" ht="31.5" hidden="1" customHeight="1">
      <c r="B27" s="592"/>
      <c r="C27" s="532"/>
      <c r="D27" s="412"/>
      <c r="E27" s="413"/>
      <c r="F27" s="413"/>
      <c r="G27" s="413"/>
      <c r="H27" s="413"/>
      <c r="I27" s="413"/>
      <c r="J27" s="413"/>
      <c r="K27" s="413"/>
      <c r="L27" s="413"/>
      <c r="M27" s="413"/>
      <c r="N27" s="413"/>
      <c r="O27" s="413"/>
      <c r="P27" s="414"/>
      <c r="Q27" s="412"/>
      <c r="R27" s="413"/>
      <c r="S27" s="413"/>
      <c r="T27" s="413"/>
      <c r="U27" s="413"/>
      <c r="V27" s="413"/>
      <c r="W27" s="413"/>
      <c r="X27" s="414"/>
      <c r="Y27" s="412"/>
      <c r="Z27" s="413"/>
      <c r="AA27" s="413"/>
      <c r="AB27" s="414"/>
      <c r="AC27" s="412"/>
      <c r="AD27" s="413"/>
      <c r="AE27" s="413"/>
      <c r="AF27" s="414"/>
      <c r="AG27" s="412"/>
      <c r="AH27" s="413"/>
      <c r="AI27" s="413"/>
      <c r="AJ27" s="414"/>
      <c r="AK27" s="412"/>
      <c r="AL27" s="413"/>
      <c r="AM27" s="413"/>
      <c r="AN27" s="414"/>
      <c r="AO27" s="545"/>
      <c r="AP27" s="556"/>
      <c r="AQ27" s="587"/>
      <c r="AR27" s="589"/>
      <c r="AS27" s="591"/>
      <c r="BE27"/>
    </row>
    <row r="28" spans="2:57" ht="22.5" hidden="1" customHeight="1">
      <c r="B28" s="592">
        <v>8</v>
      </c>
      <c r="C28" s="532"/>
      <c r="D28" s="406"/>
      <c r="E28" s="407"/>
      <c r="F28" s="407"/>
      <c r="G28" s="407"/>
      <c r="H28" s="407"/>
      <c r="I28" s="407"/>
      <c r="J28" s="407"/>
      <c r="K28" s="407"/>
      <c r="L28" s="407"/>
      <c r="M28" s="407"/>
      <c r="N28" s="407"/>
      <c r="O28" s="407"/>
      <c r="P28" s="408"/>
      <c r="Q28" s="409" t="s">
        <v>91</v>
      </c>
      <c r="R28" s="410"/>
      <c r="S28" s="410"/>
      <c r="T28" s="410"/>
      <c r="U28" s="410"/>
      <c r="V28" s="410"/>
      <c r="W28" s="410"/>
      <c r="X28" s="411"/>
      <c r="Y28" s="406"/>
      <c r="Z28" s="407"/>
      <c r="AA28" s="407"/>
      <c r="AB28" s="408"/>
      <c r="AC28" s="406"/>
      <c r="AD28" s="407"/>
      <c r="AE28" s="407"/>
      <c r="AF28" s="408"/>
      <c r="AG28" s="406"/>
      <c r="AH28" s="407"/>
      <c r="AI28" s="407"/>
      <c r="AJ28" s="408"/>
      <c r="AK28" s="406"/>
      <c r="AL28" s="407"/>
      <c r="AM28" s="407"/>
      <c r="AN28" s="408"/>
      <c r="AO28" s="542"/>
      <c r="AP28" s="554"/>
      <c r="AQ28" s="586"/>
      <c r="AR28" s="588"/>
      <c r="AS28" s="590"/>
      <c r="BE28"/>
    </row>
    <row r="29" spans="2:57" ht="31.5" hidden="1" customHeight="1">
      <c r="B29" s="592"/>
      <c r="C29" s="532"/>
      <c r="D29" s="412"/>
      <c r="E29" s="413"/>
      <c r="F29" s="413"/>
      <c r="G29" s="413"/>
      <c r="H29" s="413"/>
      <c r="I29" s="413"/>
      <c r="J29" s="413"/>
      <c r="K29" s="413"/>
      <c r="L29" s="413"/>
      <c r="M29" s="413"/>
      <c r="N29" s="413"/>
      <c r="O29" s="413"/>
      <c r="P29" s="414"/>
      <c r="Q29" s="412"/>
      <c r="R29" s="413"/>
      <c r="S29" s="413"/>
      <c r="T29" s="413"/>
      <c r="U29" s="413"/>
      <c r="V29" s="413"/>
      <c r="W29" s="413"/>
      <c r="X29" s="414"/>
      <c r="Y29" s="412"/>
      <c r="Z29" s="413"/>
      <c r="AA29" s="413"/>
      <c r="AB29" s="414"/>
      <c r="AC29" s="412"/>
      <c r="AD29" s="413"/>
      <c r="AE29" s="413"/>
      <c r="AF29" s="414"/>
      <c r="AG29" s="412"/>
      <c r="AH29" s="413"/>
      <c r="AI29" s="413"/>
      <c r="AJ29" s="414"/>
      <c r="AK29" s="412"/>
      <c r="AL29" s="413"/>
      <c r="AM29" s="413"/>
      <c r="AN29" s="414"/>
      <c r="AO29" s="545"/>
      <c r="AP29" s="556"/>
      <c r="AQ29" s="587"/>
      <c r="AR29" s="589"/>
      <c r="AS29" s="591"/>
      <c r="BE29"/>
    </row>
    <row r="30" spans="2:57" ht="22.5" hidden="1" customHeight="1">
      <c r="B30" s="592">
        <v>9</v>
      </c>
      <c r="C30" s="532"/>
      <c r="D30" s="406"/>
      <c r="E30" s="407"/>
      <c r="F30" s="407"/>
      <c r="G30" s="407"/>
      <c r="H30" s="407"/>
      <c r="I30" s="407"/>
      <c r="J30" s="407"/>
      <c r="K30" s="407"/>
      <c r="L30" s="407"/>
      <c r="M30" s="407"/>
      <c r="N30" s="407"/>
      <c r="O30" s="407"/>
      <c r="P30" s="408"/>
      <c r="Q30" s="409" t="s">
        <v>91</v>
      </c>
      <c r="R30" s="410"/>
      <c r="S30" s="410"/>
      <c r="T30" s="410"/>
      <c r="U30" s="410"/>
      <c r="V30" s="410"/>
      <c r="W30" s="410"/>
      <c r="X30" s="411"/>
      <c r="Y30" s="406"/>
      <c r="Z30" s="407"/>
      <c r="AA30" s="407"/>
      <c r="AB30" s="408"/>
      <c r="AC30" s="406"/>
      <c r="AD30" s="407"/>
      <c r="AE30" s="407"/>
      <c r="AF30" s="408"/>
      <c r="AG30" s="406"/>
      <c r="AH30" s="407"/>
      <c r="AI30" s="407"/>
      <c r="AJ30" s="408"/>
      <c r="AK30" s="406"/>
      <c r="AL30" s="407"/>
      <c r="AM30" s="407"/>
      <c r="AN30" s="408"/>
      <c r="AO30" s="542"/>
      <c r="AP30" s="554"/>
      <c r="AQ30" s="586"/>
      <c r="AR30" s="588"/>
      <c r="AS30" s="590"/>
      <c r="BE30"/>
    </row>
    <row r="31" spans="2:57" ht="31.5" hidden="1" customHeight="1">
      <c r="B31" s="592"/>
      <c r="C31" s="532"/>
      <c r="D31" s="412"/>
      <c r="E31" s="413"/>
      <c r="F31" s="413"/>
      <c r="G31" s="413"/>
      <c r="H31" s="413"/>
      <c r="I31" s="413"/>
      <c r="J31" s="413"/>
      <c r="K31" s="413"/>
      <c r="L31" s="413"/>
      <c r="M31" s="413"/>
      <c r="N31" s="413"/>
      <c r="O31" s="413"/>
      <c r="P31" s="414"/>
      <c r="Q31" s="412"/>
      <c r="R31" s="413"/>
      <c r="S31" s="413"/>
      <c r="T31" s="413"/>
      <c r="U31" s="413"/>
      <c r="V31" s="413"/>
      <c r="W31" s="413"/>
      <c r="X31" s="414"/>
      <c r="Y31" s="412"/>
      <c r="Z31" s="413"/>
      <c r="AA31" s="413"/>
      <c r="AB31" s="414"/>
      <c r="AC31" s="412"/>
      <c r="AD31" s="413"/>
      <c r="AE31" s="413"/>
      <c r="AF31" s="414"/>
      <c r="AG31" s="412"/>
      <c r="AH31" s="413"/>
      <c r="AI31" s="413"/>
      <c r="AJ31" s="414"/>
      <c r="AK31" s="412"/>
      <c r="AL31" s="413"/>
      <c r="AM31" s="413"/>
      <c r="AN31" s="414"/>
      <c r="AO31" s="545"/>
      <c r="AP31" s="556"/>
      <c r="AQ31" s="587"/>
      <c r="AR31" s="589"/>
      <c r="AS31" s="591"/>
      <c r="BE31"/>
    </row>
    <row r="32" spans="2:57" ht="22.5" hidden="1" customHeight="1">
      <c r="B32" s="592">
        <v>10</v>
      </c>
      <c r="C32" s="532"/>
      <c r="D32" s="406"/>
      <c r="E32" s="407"/>
      <c r="F32" s="407"/>
      <c r="G32" s="407"/>
      <c r="H32" s="407"/>
      <c r="I32" s="407"/>
      <c r="J32" s="407"/>
      <c r="K32" s="407"/>
      <c r="L32" s="407"/>
      <c r="M32" s="407"/>
      <c r="N32" s="407"/>
      <c r="O32" s="407"/>
      <c r="P32" s="408"/>
      <c r="Q32" s="409" t="s">
        <v>91</v>
      </c>
      <c r="R32" s="410"/>
      <c r="S32" s="410"/>
      <c r="T32" s="410"/>
      <c r="U32" s="410"/>
      <c r="V32" s="410"/>
      <c r="W32" s="410"/>
      <c r="X32" s="411"/>
      <c r="Y32" s="406"/>
      <c r="Z32" s="407"/>
      <c r="AA32" s="407"/>
      <c r="AB32" s="408"/>
      <c r="AC32" s="406"/>
      <c r="AD32" s="407"/>
      <c r="AE32" s="407"/>
      <c r="AF32" s="408"/>
      <c r="AG32" s="406"/>
      <c r="AH32" s="407"/>
      <c r="AI32" s="407"/>
      <c r="AJ32" s="408"/>
      <c r="AK32" s="406"/>
      <c r="AL32" s="407"/>
      <c r="AM32" s="407"/>
      <c r="AN32" s="408"/>
      <c r="AO32" s="542"/>
      <c r="AP32" s="554"/>
      <c r="AQ32" s="586"/>
      <c r="AR32" s="588"/>
      <c r="AS32" s="590"/>
      <c r="BE32"/>
    </row>
    <row r="33" spans="2:57" ht="31.5" hidden="1" customHeight="1">
      <c r="B33" s="592"/>
      <c r="C33" s="532"/>
      <c r="D33" s="412"/>
      <c r="E33" s="413"/>
      <c r="F33" s="413"/>
      <c r="G33" s="413"/>
      <c r="H33" s="413"/>
      <c r="I33" s="413"/>
      <c r="J33" s="413"/>
      <c r="K33" s="413"/>
      <c r="L33" s="413"/>
      <c r="M33" s="413"/>
      <c r="N33" s="413"/>
      <c r="O33" s="413"/>
      <c r="P33" s="414"/>
      <c r="Q33" s="412"/>
      <c r="R33" s="413"/>
      <c r="S33" s="413"/>
      <c r="T33" s="413"/>
      <c r="U33" s="413"/>
      <c r="V33" s="413"/>
      <c r="W33" s="413"/>
      <c r="X33" s="414"/>
      <c r="Y33" s="412"/>
      <c r="Z33" s="413"/>
      <c r="AA33" s="413"/>
      <c r="AB33" s="414"/>
      <c r="AC33" s="412"/>
      <c r="AD33" s="413"/>
      <c r="AE33" s="413"/>
      <c r="AF33" s="414"/>
      <c r="AG33" s="412"/>
      <c r="AH33" s="413"/>
      <c r="AI33" s="413"/>
      <c r="AJ33" s="414"/>
      <c r="AK33" s="412"/>
      <c r="AL33" s="413"/>
      <c r="AM33" s="413"/>
      <c r="AN33" s="414"/>
      <c r="AO33" s="545"/>
      <c r="AP33" s="556"/>
      <c r="AQ33" s="587"/>
      <c r="AR33" s="589"/>
      <c r="AS33" s="591"/>
      <c r="BE33"/>
    </row>
    <row r="34" spans="2:57" ht="22.5" hidden="1" customHeight="1">
      <c r="B34" s="592">
        <v>11</v>
      </c>
      <c r="C34" s="532"/>
      <c r="D34" s="406"/>
      <c r="E34" s="407"/>
      <c r="F34" s="407"/>
      <c r="G34" s="407"/>
      <c r="H34" s="407"/>
      <c r="I34" s="407"/>
      <c r="J34" s="407"/>
      <c r="K34" s="407"/>
      <c r="L34" s="407"/>
      <c r="M34" s="407"/>
      <c r="N34" s="407"/>
      <c r="O34" s="407"/>
      <c r="P34" s="408"/>
      <c r="Q34" s="409" t="s">
        <v>91</v>
      </c>
      <c r="R34" s="410"/>
      <c r="S34" s="410"/>
      <c r="T34" s="410"/>
      <c r="U34" s="410"/>
      <c r="V34" s="410"/>
      <c r="W34" s="410"/>
      <c r="X34" s="411"/>
      <c r="Y34" s="406"/>
      <c r="Z34" s="407"/>
      <c r="AA34" s="407"/>
      <c r="AB34" s="408"/>
      <c r="AC34" s="406"/>
      <c r="AD34" s="407"/>
      <c r="AE34" s="407"/>
      <c r="AF34" s="408"/>
      <c r="AG34" s="406"/>
      <c r="AH34" s="407"/>
      <c r="AI34" s="407"/>
      <c r="AJ34" s="408"/>
      <c r="AK34" s="406"/>
      <c r="AL34" s="407"/>
      <c r="AM34" s="407"/>
      <c r="AN34" s="408"/>
      <c r="AO34" s="542"/>
      <c r="AP34" s="554"/>
      <c r="AQ34" s="586"/>
      <c r="AR34" s="588"/>
      <c r="AS34" s="590"/>
      <c r="BE34"/>
    </row>
    <row r="35" spans="2:57" ht="31.5" hidden="1"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c r="Z35" s="413"/>
      <c r="AA35" s="413"/>
      <c r="AB35" s="414"/>
      <c r="AC35" s="412"/>
      <c r="AD35" s="413"/>
      <c r="AE35" s="413"/>
      <c r="AF35" s="414"/>
      <c r="AG35" s="412"/>
      <c r="AH35" s="413"/>
      <c r="AI35" s="413"/>
      <c r="AJ35" s="414"/>
      <c r="AK35" s="412"/>
      <c r="AL35" s="413"/>
      <c r="AM35" s="413"/>
      <c r="AN35" s="414"/>
      <c r="AO35" s="545"/>
      <c r="AP35" s="556"/>
      <c r="AQ35" s="587"/>
      <c r="AR35" s="589"/>
      <c r="AS35" s="591"/>
      <c r="BE35"/>
    </row>
    <row r="36" spans="2:57" ht="22.5" hidden="1" customHeight="1">
      <c r="B36" s="592">
        <v>12</v>
      </c>
      <c r="C36" s="532"/>
      <c r="D36" s="406"/>
      <c r="E36" s="407"/>
      <c r="F36" s="407"/>
      <c r="G36" s="407"/>
      <c r="H36" s="407"/>
      <c r="I36" s="407"/>
      <c r="J36" s="407"/>
      <c r="K36" s="407"/>
      <c r="L36" s="407"/>
      <c r="M36" s="407"/>
      <c r="N36" s="407"/>
      <c r="O36" s="407"/>
      <c r="P36" s="408"/>
      <c r="Q36" s="409"/>
      <c r="R36" s="410"/>
      <c r="S36" s="410"/>
      <c r="T36" s="410"/>
      <c r="U36" s="410"/>
      <c r="V36" s="410"/>
      <c r="W36" s="410"/>
      <c r="X36" s="411"/>
      <c r="Y36" s="406"/>
      <c r="Z36" s="407"/>
      <c r="AA36" s="407"/>
      <c r="AB36" s="408"/>
      <c r="AC36" s="406"/>
      <c r="AD36" s="407"/>
      <c r="AE36" s="407"/>
      <c r="AF36" s="408"/>
      <c r="AG36" s="406"/>
      <c r="AH36" s="407"/>
      <c r="AI36" s="407"/>
      <c r="AJ36" s="408"/>
      <c r="AK36" s="406"/>
      <c r="AL36" s="407"/>
      <c r="AM36" s="407"/>
      <c r="AN36" s="408"/>
      <c r="AO36" s="542"/>
      <c r="AP36" s="554"/>
      <c r="AQ36" s="586"/>
      <c r="AR36" s="588"/>
      <c r="AS36" s="590"/>
      <c r="BE36"/>
    </row>
    <row r="37" spans="2:57" ht="31.5" hidden="1"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c r="Z37" s="413"/>
      <c r="AA37" s="413"/>
      <c r="AB37" s="414"/>
      <c r="AC37" s="412"/>
      <c r="AD37" s="413"/>
      <c r="AE37" s="413"/>
      <c r="AF37" s="414"/>
      <c r="AG37" s="412"/>
      <c r="AH37" s="413"/>
      <c r="AI37" s="413"/>
      <c r="AJ37" s="414"/>
      <c r="AK37" s="412"/>
      <c r="AL37" s="413"/>
      <c r="AM37" s="413"/>
      <c r="AN37" s="414"/>
      <c r="AO37" s="545"/>
      <c r="AP37" s="556"/>
      <c r="AQ37" s="587"/>
      <c r="AR37" s="589"/>
      <c r="AS37" s="591"/>
      <c r="BE37"/>
    </row>
    <row r="38" spans="2:57" ht="22.5" hidden="1" customHeight="1">
      <c r="B38" s="592">
        <v>13</v>
      </c>
      <c r="C38" s="532"/>
      <c r="D38" s="406"/>
      <c r="E38" s="407"/>
      <c r="F38" s="407"/>
      <c r="G38" s="407"/>
      <c r="H38" s="407"/>
      <c r="I38" s="407"/>
      <c r="J38" s="407"/>
      <c r="K38" s="407"/>
      <c r="L38" s="407"/>
      <c r="M38" s="407"/>
      <c r="N38" s="407"/>
      <c r="O38" s="407"/>
      <c r="P38" s="408"/>
      <c r="Q38" s="409"/>
      <c r="R38" s="410"/>
      <c r="S38" s="410"/>
      <c r="T38" s="410"/>
      <c r="U38" s="410"/>
      <c r="V38" s="410"/>
      <c r="W38" s="410"/>
      <c r="X38" s="411"/>
      <c r="Y38" s="406"/>
      <c r="Z38" s="407"/>
      <c r="AA38" s="407"/>
      <c r="AB38" s="408"/>
      <c r="AC38" s="406"/>
      <c r="AD38" s="407"/>
      <c r="AE38" s="407"/>
      <c r="AF38" s="408"/>
      <c r="AG38" s="406"/>
      <c r="AH38" s="407"/>
      <c r="AI38" s="407"/>
      <c r="AJ38" s="408"/>
      <c r="AK38" s="406"/>
      <c r="AL38" s="407"/>
      <c r="AM38" s="407"/>
      <c r="AN38" s="408"/>
      <c r="AO38" s="542"/>
      <c r="AP38" s="554"/>
      <c r="AQ38" s="586"/>
      <c r="AR38" s="588"/>
      <c r="AS38" s="590"/>
      <c r="BE38"/>
    </row>
    <row r="39" spans="2:57" ht="31.5" hidden="1"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c r="Z39" s="413"/>
      <c r="AA39" s="413"/>
      <c r="AB39" s="414"/>
      <c r="AC39" s="412"/>
      <c r="AD39" s="413"/>
      <c r="AE39" s="413"/>
      <c r="AF39" s="414"/>
      <c r="AG39" s="412"/>
      <c r="AH39" s="413"/>
      <c r="AI39" s="413"/>
      <c r="AJ39" s="414"/>
      <c r="AK39" s="412"/>
      <c r="AL39" s="413"/>
      <c r="AM39" s="413"/>
      <c r="AN39" s="414"/>
      <c r="AO39" s="545"/>
      <c r="AP39" s="556"/>
      <c r="AQ39" s="587"/>
      <c r="AR39" s="589"/>
      <c r="AS39" s="591"/>
      <c r="BE39"/>
    </row>
    <row r="40" spans="2:57" ht="22.5" hidden="1" customHeight="1">
      <c r="B40" s="592">
        <v>14</v>
      </c>
      <c r="C40" s="532"/>
      <c r="D40" s="406"/>
      <c r="E40" s="407"/>
      <c r="F40" s="407"/>
      <c r="G40" s="407"/>
      <c r="H40" s="407"/>
      <c r="I40" s="407"/>
      <c r="J40" s="407"/>
      <c r="K40" s="407"/>
      <c r="L40" s="407"/>
      <c r="M40" s="407"/>
      <c r="N40" s="407"/>
      <c r="O40" s="407"/>
      <c r="P40" s="408"/>
      <c r="Q40" s="409"/>
      <c r="R40" s="410"/>
      <c r="S40" s="410"/>
      <c r="T40" s="410"/>
      <c r="U40" s="410"/>
      <c r="V40" s="410"/>
      <c r="W40" s="410"/>
      <c r="X40" s="411"/>
      <c r="Y40" s="406"/>
      <c r="Z40" s="407"/>
      <c r="AA40" s="407"/>
      <c r="AB40" s="408"/>
      <c r="AC40" s="406"/>
      <c r="AD40" s="407"/>
      <c r="AE40" s="407"/>
      <c r="AF40" s="408"/>
      <c r="AG40" s="406"/>
      <c r="AH40" s="407"/>
      <c r="AI40" s="407"/>
      <c r="AJ40" s="408"/>
      <c r="AK40" s="406"/>
      <c r="AL40" s="407"/>
      <c r="AM40" s="407"/>
      <c r="AN40" s="408"/>
      <c r="AO40" s="542"/>
      <c r="AP40" s="554"/>
      <c r="AQ40" s="586"/>
      <c r="AR40" s="588"/>
      <c r="AS40" s="590"/>
      <c r="BE40"/>
    </row>
    <row r="41" spans="2:57" ht="31.5" hidden="1"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c r="Z41" s="413"/>
      <c r="AA41" s="413"/>
      <c r="AB41" s="414"/>
      <c r="AC41" s="412"/>
      <c r="AD41" s="413"/>
      <c r="AE41" s="413"/>
      <c r="AF41" s="414"/>
      <c r="AG41" s="412"/>
      <c r="AH41" s="413"/>
      <c r="AI41" s="413"/>
      <c r="AJ41" s="414"/>
      <c r="AK41" s="412"/>
      <c r="AL41" s="413"/>
      <c r="AM41" s="413"/>
      <c r="AN41" s="414"/>
      <c r="AO41" s="545"/>
      <c r="AP41" s="556"/>
      <c r="AQ41" s="587"/>
      <c r="AR41" s="589"/>
      <c r="AS41" s="591"/>
      <c r="BE41"/>
    </row>
    <row r="42" spans="2:57" ht="22.5" hidden="1" customHeight="1">
      <c r="B42" s="592">
        <v>15</v>
      </c>
      <c r="C42" s="532"/>
      <c r="D42" s="406"/>
      <c r="E42" s="407"/>
      <c r="F42" s="407"/>
      <c r="G42" s="407"/>
      <c r="H42" s="407"/>
      <c r="I42" s="407"/>
      <c r="J42" s="407"/>
      <c r="K42" s="407"/>
      <c r="L42" s="407"/>
      <c r="M42" s="407"/>
      <c r="N42" s="407"/>
      <c r="O42" s="407"/>
      <c r="P42" s="408"/>
      <c r="Q42" s="409"/>
      <c r="R42" s="410"/>
      <c r="S42" s="410"/>
      <c r="T42" s="410"/>
      <c r="U42" s="410"/>
      <c r="V42" s="410"/>
      <c r="W42" s="410"/>
      <c r="X42" s="411"/>
      <c r="Y42" s="406"/>
      <c r="Z42" s="407"/>
      <c r="AA42" s="407"/>
      <c r="AB42" s="408"/>
      <c r="AC42" s="406"/>
      <c r="AD42" s="407"/>
      <c r="AE42" s="407"/>
      <c r="AF42" s="408"/>
      <c r="AG42" s="406"/>
      <c r="AH42" s="407"/>
      <c r="AI42" s="407"/>
      <c r="AJ42" s="408"/>
      <c r="AK42" s="406"/>
      <c r="AL42" s="407"/>
      <c r="AM42" s="407"/>
      <c r="AN42" s="408"/>
      <c r="AO42" s="542"/>
      <c r="AP42" s="554"/>
      <c r="AQ42" s="586"/>
      <c r="AR42" s="588"/>
      <c r="AS42" s="590"/>
      <c r="BE42"/>
    </row>
    <row r="43" spans="2:57" ht="31.5" hidden="1"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c r="Z43" s="413"/>
      <c r="AA43" s="413"/>
      <c r="AB43" s="414"/>
      <c r="AC43" s="412"/>
      <c r="AD43" s="413"/>
      <c r="AE43" s="413"/>
      <c r="AF43" s="414"/>
      <c r="AG43" s="412"/>
      <c r="AH43" s="413"/>
      <c r="AI43" s="413"/>
      <c r="AJ43" s="414"/>
      <c r="AK43" s="412"/>
      <c r="AL43" s="413"/>
      <c r="AM43" s="413"/>
      <c r="AN43" s="414"/>
      <c r="AO43" s="545"/>
      <c r="AP43" s="556"/>
      <c r="AQ43" s="587"/>
      <c r="AR43" s="589"/>
      <c r="AS43" s="591"/>
      <c r="BE43"/>
    </row>
    <row r="44" spans="2:57" ht="22.5" hidden="1" customHeight="1">
      <c r="B44" s="592">
        <v>16</v>
      </c>
      <c r="C44" s="532"/>
      <c r="D44" s="406"/>
      <c r="E44" s="407"/>
      <c r="F44" s="407"/>
      <c r="G44" s="407"/>
      <c r="H44" s="407"/>
      <c r="I44" s="407"/>
      <c r="J44" s="407"/>
      <c r="K44" s="407"/>
      <c r="L44" s="407"/>
      <c r="M44" s="407"/>
      <c r="N44" s="407"/>
      <c r="O44" s="407"/>
      <c r="P44" s="408"/>
      <c r="Q44" s="409"/>
      <c r="R44" s="410"/>
      <c r="S44" s="410"/>
      <c r="T44" s="410"/>
      <c r="U44" s="410"/>
      <c r="V44" s="410"/>
      <c r="W44" s="410"/>
      <c r="X44" s="411"/>
      <c r="Y44" s="406"/>
      <c r="Z44" s="407"/>
      <c r="AA44" s="407"/>
      <c r="AB44" s="408"/>
      <c r="AC44" s="406"/>
      <c r="AD44" s="407"/>
      <c r="AE44" s="407"/>
      <c r="AF44" s="408"/>
      <c r="AG44" s="406"/>
      <c r="AH44" s="407"/>
      <c r="AI44" s="407"/>
      <c r="AJ44" s="408"/>
      <c r="AK44" s="406"/>
      <c r="AL44" s="407"/>
      <c r="AM44" s="407"/>
      <c r="AN44" s="408"/>
      <c r="AO44" s="542"/>
      <c r="AP44" s="554"/>
      <c r="AQ44" s="586"/>
      <c r="AR44" s="588"/>
      <c r="AS44" s="590"/>
      <c r="BE44"/>
    </row>
    <row r="45" spans="2:57" ht="31.5" hidden="1"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c r="Z45" s="413"/>
      <c r="AA45" s="413"/>
      <c r="AB45" s="414"/>
      <c r="AC45" s="412"/>
      <c r="AD45" s="413"/>
      <c r="AE45" s="413"/>
      <c r="AF45" s="414"/>
      <c r="AG45" s="412"/>
      <c r="AH45" s="413"/>
      <c r="AI45" s="413"/>
      <c r="AJ45" s="414"/>
      <c r="AK45" s="412"/>
      <c r="AL45" s="413"/>
      <c r="AM45" s="413"/>
      <c r="AN45" s="414"/>
      <c r="AO45" s="545"/>
      <c r="AP45" s="556"/>
      <c r="AQ45" s="587"/>
      <c r="AR45" s="589"/>
      <c r="AS45" s="591"/>
      <c r="BE45"/>
    </row>
    <row r="46" spans="2:57" ht="22.5" hidden="1" customHeight="1">
      <c r="B46" s="592">
        <v>17</v>
      </c>
      <c r="C46" s="532"/>
      <c r="D46" s="406"/>
      <c r="E46" s="407"/>
      <c r="F46" s="407"/>
      <c r="G46" s="407"/>
      <c r="H46" s="407"/>
      <c r="I46" s="407"/>
      <c r="J46" s="407"/>
      <c r="K46" s="407"/>
      <c r="L46" s="407"/>
      <c r="M46" s="407"/>
      <c r="N46" s="407"/>
      <c r="O46" s="407"/>
      <c r="P46" s="408"/>
      <c r="Q46" s="409"/>
      <c r="R46" s="410"/>
      <c r="S46" s="410"/>
      <c r="T46" s="410"/>
      <c r="U46" s="410"/>
      <c r="V46" s="410"/>
      <c r="W46" s="410"/>
      <c r="X46" s="411"/>
      <c r="Y46" s="406"/>
      <c r="Z46" s="407"/>
      <c r="AA46" s="407"/>
      <c r="AB46" s="408"/>
      <c r="AC46" s="406"/>
      <c r="AD46" s="407"/>
      <c r="AE46" s="407"/>
      <c r="AF46" s="408"/>
      <c r="AG46" s="406"/>
      <c r="AH46" s="407"/>
      <c r="AI46" s="407"/>
      <c r="AJ46" s="408"/>
      <c r="AK46" s="406"/>
      <c r="AL46" s="407"/>
      <c r="AM46" s="407"/>
      <c r="AN46" s="408"/>
      <c r="AO46" s="542"/>
      <c r="AP46" s="554"/>
      <c r="AQ46" s="586"/>
      <c r="AR46" s="588"/>
      <c r="AS46" s="590"/>
      <c r="BE46"/>
    </row>
    <row r="47" spans="2:57" ht="31.5" hidden="1"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c r="Z47" s="413"/>
      <c r="AA47" s="413"/>
      <c r="AB47" s="414"/>
      <c r="AC47" s="412"/>
      <c r="AD47" s="413"/>
      <c r="AE47" s="413"/>
      <c r="AF47" s="414"/>
      <c r="AG47" s="412"/>
      <c r="AH47" s="413"/>
      <c r="AI47" s="413"/>
      <c r="AJ47" s="414"/>
      <c r="AK47" s="412"/>
      <c r="AL47" s="413"/>
      <c r="AM47" s="413"/>
      <c r="AN47" s="414"/>
      <c r="AO47" s="545"/>
      <c r="AP47" s="556"/>
      <c r="AQ47" s="587"/>
      <c r="AR47" s="589"/>
      <c r="AS47" s="591"/>
      <c r="BE47"/>
    </row>
    <row r="48" spans="2:57" ht="22.5" hidden="1" customHeight="1">
      <c r="B48" s="592">
        <v>18</v>
      </c>
      <c r="C48" s="532"/>
      <c r="D48" s="406"/>
      <c r="E48" s="407"/>
      <c r="F48" s="407"/>
      <c r="G48" s="407"/>
      <c r="H48" s="407"/>
      <c r="I48" s="407"/>
      <c r="J48" s="407"/>
      <c r="K48" s="407"/>
      <c r="L48" s="407"/>
      <c r="M48" s="407"/>
      <c r="N48" s="407"/>
      <c r="O48" s="407"/>
      <c r="P48" s="408"/>
      <c r="Q48" s="409"/>
      <c r="R48" s="410"/>
      <c r="S48" s="410"/>
      <c r="T48" s="410"/>
      <c r="U48" s="410"/>
      <c r="V48" s="410"/>
      <c r="W48" s="410"/>
      <c r="X48" s="411"/>
      <c r="Y48" s="406"/>
      <c r="Z48" s="407"/>
      <c r="AA48" s="407"/>
      <c r="AB48" s="408"/>
      <c r="AC48" s="406"/>
      <c r="AD48" s="407"/>
      <c r="AE48" s="407"/>
      <c r="AF48" s="408"/>
      <c r="AG48" s="406"/>
      <c r="AH48" s="407"/>
      <c r="AI48" s="407"/>
      <c r="AJ48" s="408"/>
      <c r="AK48" s="406"/>
      <c r="AL48" s="407"/>
      <c r="AM48" s="407"/>
      <c r="AN48" s="408"/>
      <c r="AO48" s="542"/>
      <c r="AP48" s="554"/>
      <c r="AQ48" s="586"/>
      <c r="AR48" s="588"/>
      <c r="AS48" s="590"/>
      <c r="BE48"/>
    </row>
    <row r="49" spans="2:57" ht="31.5" hidden="1"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c r="Z49" s="413"/>
      <c r="AA49" s="413"/>
      <c r="AB49" s="414"/>
      <c r="AC49" s="412"/>
      <c r="AD49" s="413"/>
      <c r="AE49" s="413"/>
      <c r="AF49" s="414"/>
      <c r="AG49" s="412"/>
      <c r="AH49" s="413"/>
      <c r="AI49" s="413"/>
      <c r="AJ49" s="414"/>
      <c r="AK49" s="412"/>
      <c r="AL49" s="413"/>
      <c r="AM49" s="413"/>
      <c r="AN49" s="414"/>
      <c r="AO49" s="545"/>
      <c r="AP49" s="556"/>
      <c r="AQ49" s="587"/>
      <c r="AR49" s="589"/>
      <c r="AS49" s="591"/>
      <c r="BE49"/>
    </row>
    <row r="50" spans="2:57" ht="22.5" hidden="1" customHeight="1">
      <c r="B50" s="592">
        <v>19</v>
      </c>
      <c r="C50" s="532"/>
      <c r="D50" s="406"/>
      <c r="E50" s="407"/>
      <c r="F50" s="407"/>
      <c r="G50" s="407"/>
      <c r="H50" s="407"/>
      <c r="I50" s="407"/>
      <c r="J50" s="407"/>
      <c r="K50" s="407"/>
      <c r="L50" s="407"/>
      <c r="M50" s="407"/>
      <c r="N50" s="407"/>
      <c r="O50" s="407"/>
      <c r="P50" s="408"/>
      <c r="Q50" s="409"/>
      <c r="R50" s="410"/>
      <c r="S50" s="410"/>
      <c r="T50" s="410"/>
      <c r="U50" s="410"/>
      <c r="V50" s="410"/>
      <c r="W50" s="410"/>
      <c r="X50" s="411"/>
      <c r="Y50" s="406"/>
      <c r="Z50" s="407"/>
      <c r="AA50" s="407"/>
      <c r="AB50" s="408"/>
      <c r="AC50" s="406"/>
      <c r="AD50" s="407"/>
      <c r="AE50" s="407"/>
      <c r="AF50" s="408"/>
      <c r="AG50" s="406"/>
      <c r="AH50" s="407"/>
      <c r="AI50" s="407"/>
      <c r="AJ50" s="408"/>
      <c r="AK50" s="406"/>
      <c r="AL50" s="407"/>
      <c r="AM50" s="407"/>
      <c r="AN50" s="408"/>
      <c r="AO50" s="542"/>
      <c r="AP50" s="554"/>
      <c r="AQ50" s="586"/>
      <c r="AR50" s="588"/>
      <c r="AS50" s="590"/>
      <c r="BE50"/>
    </row>
    <row r="51" spans="2:57" ht="31.5" hidden="1"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c r="Z51" s="413"/>
      <c r="AA51" s="413"/>
      <c r="AB51" s="414"/>
      <c r="AC51" s="412"/>
      <c r="AD51" s="413"/>
      <c r="AE51" s="413"/>
      <c r="AF51" s="414"/>
      <c r="AG51" s="412"/>
      <c r="AH51" s="413"/>
      <c r="AI51" s="413"/>
      <c r="AJ51" s="414"/>
      <c r="AK51" s="412"/>
      <c r="AL51" s="413"/>
      <c r="AM51" s="413"/>
      <c r="AN51" s="414"/>
      <c r="AO51" s="545"/>
      <c r="AP51" s="556"/>
      <c r="AQ51" s="587"/>
      <c r="AR51" s="589"/>
      <c r="AS51" s="591"/>
      <c r="BE51"/>
    </row>
    <row r="52" spans="2:57" ht="22.5" hidden="1" customHeight="1">
      <c r="B52" s="592">
        <v>20</v>
      </c>
      <c r="C52" s="532"/>
      <c r="D52" s="406"/>
      <c r="E52" s="407"/>
      <c r="F52" s="407"/>
      <c r="G52" s="407"/>
      <c r="H52" s="407"/>
      <c r="I52" s="407"/>
      <c r="J52" s="407"/>
      <c r="K52" s="407"/>
      <c r="L52" s="407"/>
      <c r="M52" s="407"/>
      <c r="N52" s="407"/>
      <c r="O52" s="407"/>
      <c r="P52" s="408"/>
      <c r="Q52" s="409"/>
      <c r="R52" s="410"/>
      <c r="S52" s="410"/>
      <c r="T52" s="410"/>
      <c r="U52" s="410"/>
      <c r="V52" s="410"/>
      <c r="W52" s="410"/>
      <c r="X52" s="411"/>
      <c r="Y52" s="406"/>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hidden="1"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hidden="1" customHeight="1">
      <c r="B54" s="592">
        <v>21</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hidden="1" customHeight="1">
      <c r="B56" s="592">
        <v>22</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31.5" hidden="1"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hidden="1" customHeight="1">
      <c r="B58" s="592">
        <v>23</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24</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25</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26</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27</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28</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29</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c r="B71" s="592"/>
      <c r="C71" s="532"/>
      <c r="D71" s="412"/>
      <c r="E71" s="413"/>
      <c r="F71" s="413"/>
      <c r="G71" s="413"/>
      <c r="H71" s="413"/>
      <c r="I71" s="413"/>
      <c r="J71" s="413"/>
      <c r="K71" s="413"/>
      <c r="L71" s="413"/>
      <c r="M71" s="413"/>
      <c r="N71" s="413"/>
      <c r="O71" s="413"/>
      <c r="P71" s="414"/>
      <c r="Q71" s="412"/>
      <c r="R71" s="413"/>
      <c r="S71" s="413"/>
      <c r="T71" s="413"/>
      <c r="U71" s="413"/>
      <c r="V71" s="413"/>
      <c r="W71" s="413"/>
      <c r="X71" s="414"/>
      <c r="Y71" s="412"/>
      <c r="Z71" s="413"/>
      <c r="AA71" s="413"/>
      <c r="AB71" s="414"/>
      <c r="AC71" s="412"/>
      <c r="AD71" s="413"/>
      <c r="AE71" s="413"/>
      <c r="AF71" s="414"/>
      <c r="AG71" s="412"/>
      <c r="AH71" s="413"/>
      <c r="AI71" s="413"/>
      <c r="AJ71" s="414"/>
      <c r="AK71" s="412"/>
      <c r="AL71" s="413"/>
      <c r="AM71" s="413"/>
      <c r="AN71" s="414"/>
      <c r="AO71" s="545"/>
      <c r="AP71" s="556"/>
      <c r="AQ71" s="587"/>
      <c r="AR71" s="589"/>
      <c r="AS71" s="591"/>
      <c r="BE71"/>
    </row>
    <row r="72" spans="2:57" ht="22.5" hidden="1" customHeight="1">
      <c r="B72" s="592">
        <v>30</v>
      </c>
      <c r="C72" s="532"/>
      <c r="D72" s="406"/>
      <c r="E72" s="407"/>
      <c r="F72" s="407"/>
      <c r="G72" s="407"/>
      <c r="H72" s="407"/>
      <c r="I72" s="407"/>
      <c r="J72" s="407"/>
      <c r="K72" s="407"/>
      <c r="L72" s="407"/>
      <c r="M72" s="407"/>
      <c r="N72" s="407"/>
      <c r="O72" s="407"/>
      <c r="P72" s="408"/>
      <c r="Q72" s="409"/>
      <c r="R72" s="410"/>
      <c r="S72" s="410"/>
      <c r="T72" s="410"/>
      <c r="U72" s="410"/>
      <c r="V72" s="410"/>
      <c r="W72" s="410"/>
      <c r="X72" s="411"/>
      <c r="Y72" s="406"/>
      <c r="Z72" s="407"/>
      <c r="AA72" s="407"/>
      <c r="AB72" s="408"/>
      <c r="AC72" s="406"/>
      <c r="AD72" s="407"/>
      <c r="AE72" s="407"/>
      <c r="AF72" s="408"/>
      <c r="AG72" s="406"/>
      <c r="AH72" s="407"/>
      <c r="AI72" s="407"/>
      <c r="AJ72" s="408"/>
      <c r="AK72" s="406"/>
      <c r="AL72" s="407"/>
      <c r="AM72" s="407"/>
      <c r="AN72" s="408"/>
      <c r="AO72" s="542"/>
      <c r="AP72" s="554"/>
      <c r="AQ72" s="586"/>
      <c r="AR72" s="588"/>
      <c r="AS72" s="590"/>
      <c r="BE72"/>
    </row>
    <row r="73" spans="2:57" ht="31.5" hidden="1" customHeight="1" thickBot="1">
      <c r="B73" s="610"/>
      <c r="C73" s="611"/>
      <c r="D73" s="581"/>
      <c r="E73" s="582"/>
      <c r="F73" s="582"/>
      <c r="G73" s="582"/>
      <c r="H73" s="582"/>
      <c r="I73" s="582"/>
      <c r="J73" s="582"/>
      <c r="K73" s="582"/>
      <c r="L73" s="582"/>
      <c r="M73" s="582"/>
      <c r="N73" s="582"/>
      <c r="O73" s="582"/>
      <c r="P73" s="583"/>
      <c r="Q73" s="412"/>
      <c r="R73" s="413"/>
      <c r="S73" s="413"/>
      <c r="T73" s="413"/>
      <c r="U73" s="413"/>
      <c r="V73" s="413"/>
      <c r="W73" s="413"/>
      <c r="X73" s="414"/>
      <c r="Y73" s="581"/>
      <c r="Z73" s="582"/>
      <c r="AA73" s="582"/>
      <c r="AB73" s="583"/>
      <c r="AC73" s="581"/>
      <c r="AD73" s="582"/>
      <c r="AE73" s="582"/>
      <c r="AF73" s="583"/>
      <c r="AG73" s="581"/>
      <c r="AH73" s="582"/>
      <c r="AI73" s="582"/>
      <c r="AJ73" s="583"/>
      <c r="AK73" s="581"/>
      <c r="AL73" s="582"/>
      <c r="AM73" s="582"/>
      <c r="AN73" s="583"/>
      <c r="AO73" s="481"/>
      <c r="AP73" s="606"/>
      <c r="AQ73" s="607"/>
      <c r="AR73" s="608"/>
      <c r="AS73" s="609"/>
      <c r="BE73"/>
    </row>
    <row r="74" spans="2:57" ht="46.5" customHeight="1" thickBot="1">
      <c r="B74" s="612" t="s">
        <v>33</v>
      </c>
      <c r="C74" s="613"/>
      <c r="D74" s="613"/>
      <c r="E74" s="614"/>
      <c r="F74" s="615" t="s">
        <v>2</v>
      </c>
      <c r="G74" s="613"/>
      <c r="H74" s="613"/>
      <c r="I74" s="613"/>
      <c r="J74" s="613"/>
      <c r="K74" s="613"/>
      <c r="L74" s="613"/>
      <c r="M74" s="613"/>
      <c r="N74" s="613"/>
      <c r="O74" s="613"/>
      <c r="P74" s="613"/>
      <c r="Q74" s="613"/>
      <c r="R74" s="613"/>
      <c r="S74" s="613"/>
      <c r="T74" s="613"/>
      <c r="U74" s="614"/>
      <c r="V74" s="615" t="s">
        <v>3</v>
      </c>
      <c r="W74" s="613"/>
      <c r="X74" s="614"/>
      <c r="Y74" s="615" t="s">
        <v>34</v>
      </c>
      <c r="Z74" s="613"/>
      <c r="AA74" s="614"/>
      <c r="AB74" s="615" t="s">
        <v>35</v>
      </c>
      <c r="AC74" s="613"/>
      <c r="AD74" s="613"/>
      <c r="AE74" s="613"/>
      <c r="AF74" s="613"/>
      <c r="AG74" s="613"/>
      <c r="AH74" s="613"/>
      <c r="AI74" s="613"/>
      <c r="AJ74" s="613"/>
      <c r="AK74" s="613"/>
      <c r="AL74" s="613"/>
      <c r="AM74" s="613"/>
      <c r="AN74" s="613"/>
      <c r="AO74" s="613"/>
      <c r="AP74" s="613"/>
      <c r="AQ74" s="613"/>
      <c r="AR74" s="613"/>
      <c r="AS74" s="616"/>
      <c r="BE74"/>
    </row>
    <row r="75" spans="2:57" ht="46.5" customHeight="1">
      <c r="B75" s="617"/>
      <c r="C75" s="618"/>
      <c r="D75" s="618"/>
      <c r="E75" s="619"/>
      <c r="F75" s="620"/>
      <c r="G75" s="618"/>
      <c r="H75" s="618"/>
      <c r="I75" s="618"/>
      <c r="J75" s="618"/>
      <c r="K75" s="618"/>
      <c r="L75" s="618"/>
      <c r="M75" s="618"/>
      <c r="N75" s="618"/>
      <c r="O75" s="618"/>
      <c r="P75" s="618"/>
      <c r="Q75" s="618"/>
      <c r="R75" s="618"/>
      <c r="S75" s="618"/>
      <c r="T75" s="618"/>
      <c r="U75" s="619"/>
      <c r="V75" s="620"/>
      <c r="W75" s="618"/>
      <c r="X75" s="619"/>
      <c r="Y75" s="620"/>
      <c r="Z75" s="618"/>
      <c r="AA75" s="619"/>
      <c r="AB75" s="620"/>
      <c r="AC75" s="618"/>
      <c r="AD75" s="618"/>
      <c r="AE75" s="618"/>
      <c r="AF75" s="618"/>
      <c r="AG75" s="618"/>
      <c r="AH75" s="618"/>
      <c r="AI75" s="618"/>
      <c r="AJ75" s="618"/>
      <c r="AK75" s="618"/>
      <c r="AL75" s="618"/>
      <c r="AM75" s="618"/>
      <c r="AN75" s="618"/>
      <c r="AO75" s="618"/>
      <c r="AP75" s="618"/>
      <c r="AQ75" s="618"/>
      <c r="AR75" s="618"/>
      <c r="AS75" s="621"/>
      <c r="BE75"/>
    </row>
    <row r="76" spans="2:57" ht="46.5" customHeight="1">
      <c r="B76" s="622"/>
      <c r="C76" s="623"/>
      <c r="D76" s="623"/>
      <c r="E76" s="624"/>
      <c r="F76" s="625"/>
      <c r="G76" s="623"/>
      <c r="H76" s="623"/>
      <c r="I76" s="623"/>
      <c r="J76" s="623"/>
      <c r="K76" s="623"/>
      <c r="L76" s="623"/>
      <c r="M76" s="623"/>
      <c r="N76" s="623"/>
      <c r="O76" s="623"/>
      <c r="P76" s="623"/>
      <c r="Q76" s="623"/>
      <c r="R76" s="623"/>
      <c r="S76" s="623"/>
      <c r="T76" s="623"/>
      <c r="U76" s="624"/>
      <c r="V76" s="625"/>
      <c r="W76" s="623"/>
      <c r="X76" s="624"/>
      <c r="Y76" s="625"/>
      <c r="Z76" s="623"/>
      <c r="AA76" s="624"/>
      <c r="AB76" s="625"/>
      <c r="AC76" s="623"/>
      <c r="AD76" s="623"/>
      <c r="AE76" s="623"/>
      <c r="AF76" s="623"/>
      <c r="AG76" s="623"/>
      <c r="AH76" s="623"/>
      <c r="AI76" s="623"/>
      <c r="AJ76" s="623"/>
      <c r="AK76" s="623"/>
      <c r="AL76" s="623"/>
      <c r="AM76" s="623"/>
      <c r="AN76" s="623"/>
      <c r="AO76" s="623"/>
      <c r="AP76" s="623"/>
      <c r="AQ76" s="623"/>
      <c r="AR76" s="623"/>
      <c r="AS76" s="626"/>
      <c r="BE76"/>
    </row>
    <row r="77" spans="2:57" ht="46.5" customHeight="1" thickBot="1">
      <c r="B77" s="622"/>
      <c r="C77" s="623"/>
      <c r="D77" s="623"/>
      <c r="E77" s="624"/>
      <c r="F77" s="625"/>
      <c r="G77" s="623"/>
      <c r="H77" s="623"/>
      <c r="I77" s="623"/>
      <c r="J77" s="623"/>
      <c r="K77" s="623"/>
      <c r="L77" s="623"/>
      <c r="M77" s="623"/>
      <c r="N77" s="623"/>
      <c r="O77" s="623"/>
      <c r="P77" s="623"/>
      <c r="Q77" s="623"/>
      <c r="R77" s="623"/>
      <c r="S77" s="623"/>
      <c r="T77" s="623"/>
      <c r="U77" s="624"/>
      <c r="V77" s="625"/>
      <c r="W77" s="623"/>
      <c r="X77" s="624"/>
      <c r="Y77" s="625"/>
      <c r="Z77" s="623"/>
      <c r="AA77" s="624"/>
      <c r="AB77" s="625"/>
      <c r="AC77" s="623"/>
      <c r="AD77" s="623"/>
      <c r="AE77" s="623"/>
      <c r="AF77" s="623"/>
      <c r="AG77" s="623"/>
      <c r="AH77" s="623"/>
      <c r="AI77" s="623"/>
      <c r="AJ77" s="623"/>
      <c r="AK77" s="623"/>
      <c r="AL77" s="623"/>
      <c r="AM77" s="623"/>
      <c r="AN77" s="623"/>
      <c r="AO77" s="623"/>
      <c r="AP77" s="623"/>
      <c r="AQ77" s="623"/>
      <c r="AR77" s="623"/>
      <c r="AS77" s="626"/>
      <c r="BE77"/>
    </row>
    <row r="78" spans="2:57" ht="46.5" hidden="1" customHeight="1">
      <c r="B78" s="622"/>
      <c r="C78" s="623"/>
      <c r="D78" s="623"/>
      <c r="E78" s="624"/>
      <c r="F78" s="625"/>
      <c r="G78" s="623"/>
      <c r="H78" s="623"/>
      <c r="I78" s="623"/>
      <c r="J78" s="623"/>
      <c r="K78" s="623"/>
      <c r="L78" s="623"/>
      <c r="M78" s="623"/>
      <c r="N78" s="623"/>
      <c r="O78" s="623"/>
      <c r="P78" s="623"/>
      <c r="Q78" s="623"/>
      <c r="R78" s="623"/>
      <c r="S78" s="623"/>
      <c r="T78" s="623"/>
      <c r="U78" s="624"/>
      <c r="V78" s="625"/>
      <c r="W78" s="623"/>
      <c r="X78" s="624"/>
      <c r="Y78" s="625"/>
      <c r="Z78" s="623"/>
      <c r="AA78" s="624"/>
      <c r="AB78" s="625"/>
      <c r="AC78" s="623"/>
      <c r="AD78" s="623"/>
      <c r="AE78" s="623"/>
      <c r="AF78" s="623"/>
      <c r="AG78" s="623"/>
      <c r="AH78" s="623"/>
      <c r="AI78" s="623"/>
      <c r="AJ78" s="623"/>
      <c r="AK78" s="623"/>
      <c r="AL78" s="623"/>
      <c r="AM78" s="623"/>
      <c r="AN78" s="623"/>
      <c r="AO78" s="623"/>
      <c r="AP78" s="623"/>
      <c r="AQ78" s="623"/>
      <c r="AR78" s="623"/>
      <c r="AS78" s="626"/>
      <c r="BE78"/>
    </row>
    <row r="79" spans="2:57" ht="46.5" hidden="1" customHeight="1">
      <c r="B79" s="622"/>
      <c r="C79" s="623"/>
      <c r="D79" s="623"/>
      <c r="E79" s="624"/>
      <c r="F79" s="625"/>
      <c r="G79" s="623"/>
      <c r="H79" s="623"/>
      <c r="I79" s="623"/>
      <c r="J79" s="623"/>
      <c r="K79" s="623"/>
      <c r="L79" s="623"/>
      <c r="M79" s="623"/>
      <c r="N79" s="623"/>
      <c r="O79" s="623"/>
      <c r="P79" s="623"/>
      <c r="Q79" s="623"/>
      <c r="R79" s="623"/>
      <c r="S79" s="623"/>
      <c r="T79" s="623"/>
      <c r="U79" s="624"/>
      <c r="V79" s="625"/>
      <c r="W79" s="623"/>
      <c r="X79" s="624"/>
      <c r="Y79" s="625"/>
      <c r="Z79" s="623"/>
      <c r="AA79" s="624"/>
      <c r="AB79" s="625"/>
      <c r="AC79" s="623"/>
      <c r="AD79" s="623"/>
      <c r="AE79" s="623"/>
      <c r="AF79" s="623"/>
      <c r="AG79" s="623"/>
      <c r="AH79" s="623"/>
      <c r="AI79" s="623"/>
      <c r="AJ79" s="623"/>
      <c r="AK79" s="623"/>
      <c r="AL79" s="623"/>
      <c r="AM79" s="623"/>
      <c r="AN79" s="623"/>
      <c r="AO79" s="623"/>
      <c r="AP79" s="623"/>
      <c r="AQ79" s="623"/>
      <c r="AR79" s="623"/>
      <c r="AS79" s="626"/>
      <c r="BE79"/>
    </row>
    <row r="80" spans="2:57" ht="46.5" hidden="1" customHeight="1" thickBot="1">
      <c r="B80" s="622"/>
      <c r="C80" s="623"/>
      <c r="D80" s="623"/>
      <c r="E80" s="624"/>
      <c r="F80" s="625"/>
      <c r="G80" s="623"/>
      <c r="H80" s="623"/>
      <c r="I80" s="623"/>
      <c r="J80" s="623"/>
      <c r="K80" s="623"/>
      <c r="L80" s="623"/>
      <c r="M80" s="623"/>
      <c r="N80" s="623"/>
      <c r="O80" s="623"/>
      <c r="P80" s="623"/>
      <c r="Q80" s="623"/>
      <c r="R80" s="623"/>
      <c r="S80" s="623"/>
      <c r="T80" s="623"/>
      <c r="U80" s="624"/>
      <c r="V80" s="625"/>
      <c r="W80" s="623"/>
      <c r="X80" s="624"/>
      <c r="Y80" s="625"/>
      <c r="Z80" s="623"/>
      <c r="AA80" s="624"/>
      <c r="AB80" s="625"/>
      <c r="AC80" s="623"/>
      <c r="AD80" s="623"/>
      <c r="AE80" s="623"/>
      <c r="AF80" s="623"/>
      <c r="AG80" s="623"/>
      <c r="AH80" s="623"/>
      <c r="AI80" s="623"/>
      <c r="AJ80" s="623"/>
      <c r="AK80" s="623"/>
      <c r="AL80" s="623"/>
      <c r="AM80" s="623"/>
      <c r="AN80" s="623"/>
      <c r="AO80" s="623"/>
      <c r="AP80" s="623"/>
      <c r="AQ80" s="623"/>
      <c r="AR80" s="623"/>
      <c r="AS80" s="626"/>
      <c r="BE80"/>
    </row>
    <row r="81" spans="2:57" ht="46.5" customHeight="1">
      <c r="B81" s="612" t="s">
        <v>36</v>
      </c>
      <c r="C81" s="613"/>
      <c r="D81" s="613"/>
      <c r="E81" s="613"/>
      <c r="F81" s="613"/>
      <c r="G81" s="613"/>
      <c r="H81" s="613"/>
      <c r="I81" s="613"/>
      <c r="J81" s="613"/>
      <c r="K81" s="613"/>
      <c r="L81" s="613"/>
      <c r="M81" s="613"/>
      <c r="N81" s="613"/>
      <c r="O81" s="613"/>
      <c r="P81" s="613"/>
      <c r="Q81" s="613"/>
      <c r="R81" s="613"/>
      <c r="S81" s="613"/>
      <c r="T81" s="613"/>
      <c r="U81" s="613"/>
      <c r="V81" s="613"/>
      <c r="W81" s="613"/>
      <c r="X81" s="613"/>
      <c r="Y81" s="613"/>
      <c r="Z81" s="613"/>
      <c r="AA81" s="613"/>
      <c r="AB81" s="613"/>
      <c r="AC81" s="613"/>
      <c r="AD81" s="613"/>
      <c r="AE81" s="613"/>
      <c r="AF81" s="613"/>
      <c r="AG81" s="613"/>
      <c r="AH81" s="613"/>
      <c r="AI81" s="613"/>
      <c r="AJ81" s="613"/>
      <c r="AK81" s="613"/>
      <c r="AL81" s="613"/>
      <c r="AM81" s="613"/>
      <c r="AN81" s="613"/>
      <c r="AO81" s="613"/>
      <c r="AP81" s="613"/>
      <c r="AQ81" s="613"/>
      <c r="AR81" s="613"/>
      <c r="AS81" s="616"/>
      <c r="BE81"/>
    </row>
    <row r="82" spans="2:57" ht="141" customHeight="1" thickBot="1">
      <c r="B82" s="630" t="s">
        <v>443</v>
      </c>
      <c r="C82" s="631"/>
      <c r="D82" s="631"/>
      <c r="E82" s="631"/>
      <c r="F82" s="631"/>
      <c r="G82" s="631"/>
      <c r="H82" s="631"/>
      <c r="I82" s="631"/>
      <c r="J82" s="631"/>
      <c r="K82" s="631"/>
      <c r="L82" s="631"/>
      <c r="M82" s="631"/>
      <c r="N82" s="631"/>
      <c r="O82" s="631"/>
      <c r="P82" s="631"/>
      <c r="Q82" s="631"/>
      <c r="R82" s="631"/>
      <c r="S82" s="631"/>
      <c r="T82" s="631"/>
      <c r="U82" s="631"/>
      <c r="V82" s="631"/>
      <c r="W82" s="631"/>
      <c r="X82" s="631"/>
      <c r="Y82" s="631"/>
      <c r="Z82" s="631"/>
      <c r="AA82" s="631"/>
      <c r="AB82" s="631"/>
      <c r="AC82" s="631"/>
      <c r="AD82" s="631"/>
      <c r="AE82" s="631"/>
      <c r="AF82" s="631"/>
      <c r="AG82" s="631"/>
      <c r="AH82" s="631"/>
      <c r="AI82" s="631"/>
      <c r="AJ82" s="631"/>
      <c r="AK82" s="631"/>
      <c r="AL82" s="631"/>
      <c r="AM82" s="631"/>
      <c r="AN82" s="631"/>
      <c r="AO82" s="631"/>
      <c r="AP82" s="631"/>
      <c r="AQ82" s="631"/>
      <c r="AR82" s="631"/>
      <c r="AS82" s="632"/>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406" t="s">
        <v>43</v>
      </c>
      <c r="D84" s="407"/>
      <c r="E84" s="407"/>
      <c r="F84" s="407"/>
      <c r="G84" s="407"/>
      <c r="H84" s="407"/>
      <c r="I84" s="407"/>
      <c r="J84" s="407"/>
      <c r="K84" s="407"/>
      <c r="L84" s="407"/>
      <c r="M84" s="407"/>
      <c r="N84" s="407"/>
      <c r="O84" s="407"/>
      <c r="P84" s="407"/>
      <c r="Q84" s="407"/>
      <c r="R84" s="407"/>
      <c r="S84" s="407"/>
      <c r="T84" s="407"/>
      <c r="U84" s="407"/>
      <c r="V84" s="407"/>
      <c r="W84" s="408"/>
      <c r="X84" s="406" t="s">
        <v>44</v>
      </c>
      <c r="Y84" s="407"/>
      <c r="Z84" s="407"/>
      <c r="AA84" s="407"/>
      <c r="AB84" s="407"/>
      <c r="AC84" s="407"/>
      <c r="AD84" s="407"/>
      <c r="AE84" s="407"/>
      <c r="AF84" s="407"/>
      <c r="AG84" s="407"/>
      <c r="AH84" s="407"/>
      <c r="AI84" s="407"/>
      <c r="AJ84" s="407"/>
      <c r="AK84" s="407"/>
      <c r="AL84" s="407"/>
      <c r="AM84" s="407"/>
      <c r="AN84" s="407"/>
      <c r="AO84" s="407"/>
      <c r="AP84" s="407"/>
      <c r="AQ84" s="407"/>
      <c r="AR84" s="408"/>
      <c r="AS84" s="8"/>
      <c r="BE84"/>
    </row>
    <row r="85" spans="2:57" ht="46.5" customHeight="1">
      <c r="B85" s="10"/>
      <c r="C85" s="473" t="s">
        <v>40</v>
      </c>
      <c r="D85" s="438"/>
      <c r="E85" s="438"/>
      <c r="F85" s="438"/>
      <c r="G85" s="438"/>
      <c r="H85" s="438"/>
      <c r="I85" s="449"/>
      <c r="J85" s="473" t="s">
        <v>41</v>
      </c>
      <c r="K85" s="438"/>
      <c r="L85" s="438"/>
      <c r="M85" s="438"/>
      <c r="N85" s="438"/>
      <c r="O85" s="438"/>
      <c r="P85" s="449"/>
      <c r="Q85" s="473" t="s">
        <v>42</v>
      </c>
      <c r="R85" s="438"/>
      <c r="S85" s="438"/>
      <c r="T85" s="438"/>
      <c r="U85" s="438"/>
      <c r="V85" s="438"/>
      <c r="W85" s="449"/>
      <c r="X85" s="473" t="s">
        <v>40</v>
      </c>
      <c r="Y85" s="438"/>
      <c r="Z85" s="438"/>
      <c r="AA85" s="438"/>
      <c r="AB85" s="438"/>
      <c r="AC85" s="438"/>
      <c r="AD85" s="449"/>
      <c r="AE85" s="473" t="s">
        <v>41</v>
      </c>
      <c r="AF85" s="438"/>
      <c r="AG85" s="438"/>
      <c r="AH85" s="438"/>
      <c r="AI85" s="438"/>
      <c r="AJ85" s="438"/>
      <c r="AK85" s="449"/>
      <c r="AL85" s="473" t="s">
        <v>42</v>
      </c>
      <c r="AM85" s="438"/>
      <c r="AN85" s="438"/>
      <c r="AO85" s="438"/>
      <c r="AP85" s="438"/>
      <c r="AQ85" s="438"/>
      <c r="AR85" s="449"/>
      <c r="AS85" s="11"/>
      <c r="BE85"/>
    </row>
    <row r="86" spans="2:57" ht="46.5" customHeight="1">
      <c r="B86" s="10"/>
      <c r="C86" s="517"/>
      <c r="D86" s="518"/>
      <c r="E86" s="518"/>
      <c r="F86" s="518"/>
      <c r="G86" s="518"/>
      <c r="H86" s="518"/>
      <c r="I86" s="519"/>
      <c r="J86" s="517"/>
      <c r="K86" s="518"/>
      <c r="L86" s="518"/>
      <c r="M86" s="518"/>
      <c r="N86" s="518"/>
      <c r="O86" s="518"/>
      <c r="P86" s="519"/>
      <c r="Q86" s="520"/>
      <c r="R86" s="521"/>
      <c r="S86" s="521"/>
      <c r="T86" s="521"/>
      <c r="U86" s="521"/>
      <c r="V86" s="521"/>
      <c r="W86" s="522"/>
      <c r="X86" s="517"/>
      <c r="Y86" s="518"/>
      <c r="Z86" s="518"/>
      <c r="AA86" s="518"/>
      <c r="AB86" s="518"/>
      <c r="AC86" s="518"/>
      <c r="AD86" s="519"/>
      <c r="AE86" s="517"/>
      <c r="AF86" s="518"/>
      <c r="AG86" s="518"/>
      <c r="AH86" s="518"/>
      <c r="AI86" s="518"/>
      <c r="AJ86" s="518"/>
      <c r="AK86" s="519"/>
      <c r="AL86" s="520"/>
      <c r="AM86" s="521"/>
      <c r="AN86" s="521"/>
      <c r="AO86" s="521"/>
      <c r="AP86" s="521"/>
      <c r="AQ86" s="521"/>
      <c r="AR86" s="522"/>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heet="1" objects="1" scenarios="1" selectLockedCells="1" autoFilter="0"/>
  <mergeCells count="450">
    <mergeCell ref="J4:Z5"/>
    <mergeCell ref="AA4:AE4"/>
    <mergeCell ref="AF4:AI4"/>
    <mergeCell ref="AJ4:AS7"/>
    <mergeCell ref="AA5:AE5"/>
    <mergeCell ref="AF5:AI5"/>
    <mergeCell ref="J6:L7"/>
    <mergeCell ref="M6:P9"/>
    <mergeCell ref="Q6:AE9"/>
    <mergeCell ref="AF6:AI6"/>
    <mergeCell ref="AN8:AS11"/>
    <mergeCell ref="AF9:AI9"/>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AK18:AN19"/>
    <mergeCell ref="AO18:AP19"/>
    <mergeCell ref="AQ18:AQ19"/>
    <mergeCell ref="AR18:AR19"/>
    <mergeCell ref="AS18:AS19"/>
    <mergeCell ref="Y19:AB19"/>
    <mergeCell ref="B18:C19"/>
    <mergeCell ref="D18:P19"/>
    <mergeCell ref="Q18:X19"/>
    <mergeCell ref="Y18:AB18"/>
    <mergeCell ref="AC18:AF19"/>
    <mergeCell ref="AG18:AJ19"/>
    <mergeCell ref="AK20:AN21"/>
    <mergeCell ref="AO20:AP21"/>
    <mergeCell ref="AQ20:AQ21"/>
    <mergeCell ref="AR20:AR21"/>
    <mergeCell ref="AS20:AS21"/>
    <mergeCell ref="Y21:AB21"/>
    <mergeCell ref="B20:C21"/>
    <mergeCell ref="D20:P21"/>
    <mergeCell ref="Q20:X21"/>
    <mergeCell ref="Y20:AB20"/>
    <mergeCell ref="AC20:AF21"/>
    <mergeCell ref="AG20:AJ21"/>
    <mergeCell ref="AK22:AN23"/>
    <mergeCell ref="AO22:AP23"/>
    <mergeCell ref="AQ22:AQ23"/>
    <mergeCell ref="AR22:AR23"/>
    <mergeCell ref="AS22:AS23"/>
    <mergeCell ref="Y23:AB23"/>
    <mergeCell ref="B22:C23"/>
    <mergeCell ref="D22:P23"/>
    <mergeCell ref="Q22:X23"/>
    <mergeCell ref="Y22:AB22"/>
    <mergeCell ref="AC22:AF23"/>
    <mergeCell ref="AG22:AJ23"/>
    <mergeCell ref="AK24:AN25"/>
    <mergeCell ref="AO24:AP25"/>
    <mergeCell ref="AQ24:AQ25"/>
    <mergeCell ref="AR24:AR25"/>
    <mergeCell ref="AS24:AS25"/>
    <mergeCell ref="Y25:AB25"/>
    <mergeCell ref="B24:C25"/>
    <mergeCell ref="D24:P25"/>
    <mergeCell ref="Q24:X25"/>
    <mergeCell ref="Y24:AB24"/>
    <mergeCell ref="AC24:AF25"/>
    <mergeCell ref="AG24:AJ25"/>
    <mergeCell ref="AK26:AN27"/>
    <mergeCell ref="AO26:AP27"/>
    <mergeCell ref="AQ26:AQ27"/>
    <mergeCell ref="AR26:AR27"/>
    <mergeCell ref="AS26:AS27"/>
    <mergeCell ref="Y27:AB27"/>
    <mergeCell ref="B26:C27"/>
    <mergeCell ref="D26:P27"/>
    <mergeCell ref="Q26:X27"/>
    <mergeCell ref="Y26:AB26"/>
    <mergeCell ref="AC26:AF27"/>
    <mergeCell ref="AG26:AJ27"/>
    <mergeCell ref="AK28:AN29"/>
    <mergeCell ref="AO28:AP29"/>
    <mergeCell ref="AQ28:AQ29"/>
    <mergeCell ref="AR28:AR29"/>
    <mergeCell ref="AS28:AS29"/>
    <mergeCell ref="Y29:AB29"/>
    <mergeCell ref="B28:C29"/>
    <mergeCell ref="D28:P29"/>
    <mergeCell ref="Q28:X29"/>
    <mergeCell ref="Y28:AB28"/>
    <mergeCell ref="AC28:AF29"/>
    <mergeCell ref="AG28:AJ29"/>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s>
  <conditionalFormatting sqref="AF11">
    <cfRule type="expression" dxfId="1058" priority="5">
      <formula>$V11="y"</formula>
    </cfRule>
    <cfRule type="expression" dxfId="1057" priority="6">
      <formula>$T11="y"</formula>
    </cfRule>
  </conditionalFormatting>
  <conditionalFormatting sqref="AF7">
    <cfRule type="expression" dxfId="1056" priority="9">
      <formula>$V7="y"</formula>
    </cfRule>
    <cfRule type="expression" dxfId="1055" priority="10">
      <formula>$T7="y"</formula>
    </cfRule>
  </conditionalFormatting>
  <conditionalFormatting sqref="AF9">
    <cfRule type="expression" dxfId="1054" priority="7">
      <formula>$V9="y"</formula>
    </cfRule>
    <cfRule type="expression" dxfId="1053" priority="8">
      <formula>$T9="y"</formula>
    </cfRule>
  </conditionalFormatting>
  <conditionalFormatting sqref="Y14:AB23 Y28:AB73">
    <cfRule type="expression" dxfId="1052" priority="4">
      <formula>OR(ISNUMBER(SEARCH("Hold Point",Y14)),ISNUMBER(SEARCH("Witness Point",Y14)))</formula>
    </cfRule>
  </conditionalFormatting>
  <conditionalFormatting sqref="AK14:AN73">
    <cfRule type="expression" dxfId="1051" priority="3">
      <formula>OR(Y14="Check Item",Y14="Milestone")</formula>
    </cfRule>
  </conditionalFormatting>
  <conditionalFormatting sqref="Y24:AB25">
    <cfRule type="expression" dxfId="1050" priority="2">
      <formula>OR(ISNUMBER(SEARCH("Hold Point",Y24)),ISNUMBER(SEARCH("Witness Point",Y24)))</formula>
    </cfRule>
  </conditionalFormatting>
  <conditionalFormatting sqref="Y26:AB27">
    <cfRule type="expression" dxfId="1049" priority="1">
      <formula>OR(ISNUMBER(SEARCH("Hold Point",Y26)),ISNUMBER(SEARCH("Witness Point",Y26)))</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82">
    <pageSetUpPr fitToPage="1"/>
  </sheetPr>
  <dimension ref="A1:BR100"/>
  <sheetViews>
    <sheetView topLeftCell="B5" zoomScale="85" zoomScaleNormal="85" workbookViewId="0">
      <selection activeCell="Y25" sqref="Y25:AB25"/>
    </sheetView>
  </sheetViews>
  <sheetFormatPr defaultColWidth="9.140625" defaultRowHeight="15"/>
  <cols>
    <col min="1" max="1" width="0" hidden="1" customWidth="1"/>
    <col min="2" max="9" width="3.5703125" customWidth="1"/>
    <col min="10" max="11" width="3.85546875" customWidth="1"/>
    <col min="12" max="12" width="5.8554687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Demolition, Removal, Salvage &amp; Re-erection of Road Furniture</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Demolition, Removal, Salvage &amp; Re-erection of Road Furniture</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633" t="s">
        <v>1939</v>
      </c>
      <c r="AK4" s="634"/>
      <c r="AL4" s="634"/>
      <c r="AM4" s="634"/>
      <c r="AN4" s="634"/>
      <c r="AO4" s="634"/>
      <c r="AP4" s="634"/>
      <c r="AQ4" s="634"/>
      <c r="AR4" s="634"/>
      <c r="AS4" s="635"/>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str">
        <f>'Lot Register'!$M$13</f>
        <v>CN22189</v>
      </c>
      <c r="AG5" s="460"/>
      <c r="AH5" s="460"/>
      <c r="AI5" s="461"/>
      <c r="AJ5" s="636" t="s">
        <v>1704</v>
      </c>
      <c r="AK5" s="637"/>
      <c r="AL5" s="637"/>
      <c r="AM5" s="637"/>
      <c r="AN5" s="637"/>
      <c r="AO5" s="637"/>
      <c r="AP5" s="637"/>
      <c r="AQ5" s="637"/>
      <c r="AR5" s="637"/>
      <c r="AS5" s="638"/>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636" t="s">
        <v>2095</v>
      </c>
      <c r="AK6" s="637"/>
      <c r="AL6" s="637"/>
      <c r="AM6" s="637"/>
      <c r="AN6" s="637"/>
      <c r="AO6" s="637"/>
      <c r="AP6" s="637"/>
      <c r="AQ6" s="637"/>
      <c r="AR6" s="637"/>
      <c r="AS6" s="638"/>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Register'!$J$2), "", 'Lot Register'!$J$2)</f>
        <v>45343</v>
      </c>
      <c r="AG7" s="469"/>
      <c r="AH7" s="469"/>
      <c r="AI7" s="470"/>
      <c r="AJ7" s="636" t="s">
        <v>2441</v>
      </c>
      <c r="AK7" s="637"/>
      <c r="AL7" s="637"/>
      <c r="AM7" s="637"/>
      <c r="AN7" s="637"/>
      <c r="AO7" s="637"/>
      <c r="AP7" s="637"/>
      <c r="AQ7" s="637"/>
      <c r="AR7" s="637"/>
      <c r="AS7" s="638"/>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v>14.08</v>
      </c>
      <c r="AK8" s="574"/>
      <c r="AL8" s="574"/>
      <c r="AM8" s="574"/>
      <c r="AN8" s="752" t="s">
        <v>1432</v>
      </c>
      <c r="AO8" s="752"/>
      <c r="AP8" s="752"/>
      <c r="AQ8" s="752"/>
      <c r="AR8" s="752"/>
      <c r="AS8" s="753"/>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Register'!$K$2), "", 'Lot Register'!$K$2)</f>
        <v>45343</v>
      </c>
      <c r="AG9" s="469"/>
      <c r="AH9" s="469"/>
      <c r="AI9" s="470"/>
      <c r="AJ9" s="573"/>
      <c r="AK9" s="574"/>
      <c r="AL9" s="574"/>
      <c r="AM9" s="574"/>
      <c r="AN9" s="752"/>
      <c r="AO9" s="752"/>
      <c r="AP9" s="752"/>
      <c r="AQ9" s="752"/>
      <c r="AR9" s="752"/>
      <c r="AS9" s="753"/>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f>IF(ISBLANK('Lot Register'!$I$2), "", 'Lot Register'!$I$2)</f>
        <v>0</v>
      </c>
      <c r="AE10" s="449"/>
      <c r="AF10" s="451" t="s">
        <v>30</v>
      </c>
      <c r="AG10" s="451"/>
      <c r="AH10" s="451"/>
      <c r="AI10" s="452"/>
      <c r="AJ10" s="573"/>
      <c r="AK10" s="574"/>
      <c r="AL10" s="574"/>
      <c r="AM10" s="574"/>
      <c r="AN10" s="752"/>
      <c r="AO10" s="752"/>
      <c r="AP10" s="752"/>
      <c r="AQ10" s="752"/>
      <c r="AR10" s="752"/>
      <c r="AS10" s="753"/>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Register'!$L$2), "", 'Lot Register'!$L$2)</f>
        <v>45343</v>
      </c>
      <c r="AG11" s="496"/>
      <c r="AH11" s="496"/>
      <c r="AI11" s="497"/>
      <c r="AJ11" s="575"/>
      <c r="AK11" s="576"/>
      <c r="AL11" s="576"/>
      <c r="AM11" s="576"/>
      <c r="AN11" s="754"/>
      <c r="AO11" s="754"/>
      <c r="AP11" s="754"/>
      <c r="AQ11" s="754"/>
      <c r="AR11" s="754"/>
      <c r="AS11" s="755"/>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756"/>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c r="AH13" s="439"/>
      <c r="AI13" s="439"/>
      <c r="AJ13" s="439"/>
      <c r="AK13" s="439" t="s">
        <v>27</v>
      </c>
      <c r="AL13" s="439"/>
      <c r="AM13" s="439"/>
      <c r="AN13" s="439"/>
      <c r="AO13" s="571"/>
      <c r="AP13" s="571"/>
      <c r="AQ13" s="571"/>
      <c r="AR13" s="571"/>
      <c r="AS13" s="572"/>
      <c r="BE13"/>
    </row>
    <row r="14" spans="1:70">
      <c r="B14" s="553">
        <v>1</v>
      </c>
      <c r="C14" s="549"/>
      <c r="D14" s="507" t="s">
        <v>1425</v>
      </c>
      <c r="E14" s="508"/>
      <c r="F14" s="508"/>
      <c r="G14" s="508"/>
      <c r="H14" s="508"/>
      <c r="I14" s="508"/>
      <c r="J14" s="508"/>
      <c r="K14" s="508"/>
      <c r="L14" s="508"/>
      <c r="M14" s="508"/>
      <c r="N14" s="508"/>
      <c r="O14" s="508"/>
      <c r="P14" s="509"/>
      <c r="Q14" s="507" t="s">
        <v>91</v>
      </c>
      <c r="R14" s="508"/>
      <c r="S14" s="508"/>
      <c r="T14" s="508"/>
      <c r="U14" s="508"/>
      <c r="V14" s="508"/>
      <c r="W14" s="508"/>
      <c r="X14" s="509"/>
      <c r="Y14" s="507" t="s">
        <v>24</v>
      </c>
      <c r="Z14" s="508"/>
      <c r="AA14" s="508"/>
      <c r="AB14" s="509"/>
      <c r="AC14" s="406"/>
      <c r="AD14" s="407"/>
      <c r="AE14" s="407"/>
      <c r="AF14" s="407"/>
      <c r="AG14" s="407"/>
      <c r="AH14" s="407"/>
      <c r="AI14" s="407"/>
      <c r="AJ14" s="408"/>
      <c r="AK14" s="507"/>
      <c r="AL14" s="508"/>
      <c r="AM14" s="508"/>
      <c r="AN14" s="509"/>
      <c r="AO14" s="475"/>
      <c r="AP14" s="593"/>
      <c r="AQ14" s="594"/>
      <c r="AR14" s="595"/>
      <c r="AS14" s="596"/>
      <c r="BE14"/>
    </row>
    <row r="15" spans="1:70" ht="29.25" customHeight="1">
      <c r="B15" s="592"/>
      <c r="C15" s="532"/>
      <c r="D15" s="412"/>
      <c r="E15" s="413"/>
      <c r="F15" s="413"/>
      <c r="G15" s="413"/>
      <c r="H15" s="413"/>
      <c r="I15" s="413"/>
      <c r="J15" s="413"/>
      <c r="K15" s="413"/>
      <c r="L15" s="413"/>
      <c r="M15" s="413"/>
      <c r="N15" s="413"/>
      <c r="O15" s="413"/>
      <c r="P15" s="414"/>
      <c r="Q15" s="412"/>
      <c r="R15" s="413"/>
      <c r="S15" s="413"/>
      <c r="T15" s="413"/>
      <c r="U15" s="413"/>
      <c r="V15" s="413"/>
      <c r="W15" s="413"/>
      <c r="X15" s="414"/>
      <c r="Y15" s="412" t="s">
        <v>1426</v>
      </c>
      <c r="Z15" s="413"/>
      <c r="AA15" s="413"/>
      <c r="AB15" s="414"/>
      <c r="AC15" s="412"/>
      <c r="AD15" s="413"/>
      <c r="AE15" s="413"/>
      <c r="AF15" s="413"/>
      <c r="AG15" s="413"/>
      <c r="AH15" s="413"/>
      <c r="AI15" s="413"/>
      <c r="AJ15" s="414"/>
      <c r="AK15" s="412"/>
      <c r="AL15" s="413"/>
      <c r="AM15" s="413"/>
      <c r="AN15" s="414"/>
      <c r="AO15" s="545"/>
      <c r="AP15" s="556"/>
      <c r="AQ15" s="587"/>
      <c r="AR15" s="589"/>
      <c r="AS15" s="591"/>
      <c r="BE15"/>
    </row>
    <row r="16" spans="1:70">
      <c r="B16" s="592">
        <v>2</v>
      </c>
      <c r="C16" s="532"/>
      <c r="D16" s="406" t="s">
        <v>1427</v>
      </c>
      <c r="E16" s="407"/>
      <c r="F16" s="407"/>
      <c r="G16" s="407"/>
      <c r="H16" s="407"/>
      <c r="I16" s="407"/>
      <c r="J16" s="407"/>
      <c r="K16" s="407"/>
      <c r="L16" s="407"/>
      <c r="M16" s="407"/>
      <c r="N16" s="407"/>
      <c r="O16" s="407"/>
      <c r="P16" s="408"/>
      <c r="Q16" s="406" t="s">
        <v>91</v>
      </c>
      <c r="R16" s="407"/>
      <c r="S16" s="407"/>
      <c r="T16" s="407"/>
      <c r="U16" s="407"/>
      <c r="V16" s="407"/>
      <c r="W16" s="407"/>
      <c r="X16" s="408"/>
      <c r="Y16" s="406" t="s">
        <v>81</v>
      </c>
      <c r="Z16" s="407"/>
      <c r="AA16" s="407"/>
      <c r="AB16" s="408"/>
      <c r="AC16" s="406"/>
      <c r="AD16" s="407"/>
      <c r="AE16" s="407"/>
      <c r="AF16" s="407"/>
      <c r="AG16" s="407"/>
      <c r="AH16" s="407"/>
      <c r="AI16" s="407"/>
      <c r="AJ16" s="408"/>
      <c r="AK16" s="406"/>
      <c r="AL16" s="407"/>
      <c r="AM16" s="407"/>
      <c r="AN16" s="408"/>
      <c r="AO16" s="542"/>
      <c r="AP16" s="554"/>
      <c r="AQ16" s="586"/>
      <c r="AR16" s="588"/>
      <c r="AS16" s="590"/>
      <c r="BE16"/>
    </row>
    <row r="17" spans="2:57" ht="31.5" customHeight="1">
      <c r="B17" s="592"/>
      <c r="C17" s="532"/>
      <c r="D17" s="412"/>
      <c r="E17" s="413"/>
      <c r="F17" s="413"/>
      <c r="G17" s="413"/>
      <c r="H17" s="413"/>
      <c r="I17" s="413"/>
      <c r="J17" s="413"/>
      <c r="K17" s="413"/>
      <c r="L17" s="413"/>
      <c r="M17" s="413"/>
      <c r="N17" s="413"/>
      <c r="O17" s="413"/>
      <c r="P17" s="414"/>
      <c r="Q17" s="412"/>
      <c r="R17" s="413"/>
      <c r="S17" s="413"/>
      <c r="T17" s="413"/>
      <c r="U17" s="413"/>
      <c r="V17" s="413"/>
      <c r="W17" s="413"/>
      <c r="X17" s="414"/>
      <c r="Y17" s="412" t="s">
        <v>1428</v>
      </c>
      <c r="Z17" s="413"/>
      <c r="AA17" s="413"/>
      <c r="AB17" s="414"/>
      <c r="AC17" s="412"/>
      <c r="AD17" s="413"/>
      <c r="AE17" s="413"/>
      <c r="AF17" s="413"/>
      <c r="AG17" s="413"/>
      <c r="AH17" s="413"/>
      <c r="AI17" s="413"/>
      <c r="AJ17" s="414"/>
      <c r="AK17" s="412"/>
      <c r="AL17" s="413"/>
      <c r="AM17" s="413"/>
      <c r="AN17" s="414"/>
      <c r="AO17" s="545"/>
      <c r="AP17" s="556"/>
      <c r="AQ17" s="587"/>
      <c r="AR17" s="589"/>
      <c r="AS17" s="591"/>
      <c r="BE17"/>
    </row>
    <row r="18" spans="2:57">
      <c r="B18" s="592">
        <v>3</v>
      </c>
      <c r="C18" s="532"/>
      <c r="D18" s="406" t="s">
        <v>1429</v>
      </c>
      <c r="E18" s="407"/>
      <c r="F18" s="407"/>
      <c r="G18" s="407"/>
      <c r="H18" s="407"/>
      <c r="I18" s="407"/>
      <c r="J18" s="407"/>
      <c r="K18" s="407"/>
      <c r="L18" s="407"/>
      <c r="M18" s="407"/>
      <c r="N18" s="407"/>
      <c r="O18" s="407"/>
      <c r="P18" s="408"/>
      <c r="Q18" s="406" t="s">
        <v>91</v>
      </c>
      <c r="R18" s="407"/>
      <c r="S18" s="407"/>
      <c r="T18" s="407"/>
      <c r="U18" s="407"/>
      <c r="V18" s="407"/>
      <c r="W18" s="407"/>
      <c r="X18" s="408"/>
      <c r="Y18" s="406" t="s">
        <v>82</v>
      </c>
      <c r="Z18" s="407"/>
      <c r="AA18" s="407"/>
      <c r="AB18" s="408"/>
      <c r="AC18" s="406"/>
      <c r="AD18" s="407"/>
      <c r="AE18" s="407"/>
      <c r="AF18" s="407"/>
      <c r="AG18" s="407"/>
      <c r="AH18" s="407"/>
      <c r="AI18" s="407"/>
      <c r="AJ18" s="408"/>
      <c r="AK18" s="406"/>
      <c r="AL18" s="407"/>
      <c r="AM18" s="407"/>
      <c r="AN18" s="408"/>
      <c r="AO18" s="542"/>
      <c r="AP18" s="554"/>
      <c r="AQ18" s="586"/>
      <c r="AR18" s="588"/>
      <c r="AS18" s="590"/>
      <c r="BE18"/>
    </row>
    <row r="19" spans="2:57" ht="30.75" customHeight="1">
      <c r="B19" s="592"/>
      <c r="C19" s="532"/>
      <c r="D19" s="412"/>
      <c r="E19" s="413"/>
      <c r="F19" s="413"/>
      <c r="G19" s="413"/>
      <c r="H19" s="413"/>
      <c r="I19" s="413"/>
      <c r="J19" s="413"/>
      <c r="K19" s="413"/>
      <c r="L19" s="413"/>
      <c r="M19" s="413"/>
      <c r="N19" s="413"/>
      <c r="O19" s="413"/>
      <c r="P19" s="414"/>
      <c r="Q19" s="412"/>
      <c r="R19" s="413"/>
      <c r="S19" s="413"/>
      <c r="T19" s="413"/>
      <c r="U19" s="413"/>
      <c r="V19" s="413"/>
      <c r="W19" s="413"/>
      <c r="X19" s="414"/>
      <c r="Y19" s="412" t="s">
        <v>1428</v>
      </c>
      <c r="Z19" s="413"/>
      <c r="AA19" s="413"/>
      <c r="AB19" s="414"/>
      <c r="AC19" s="412"/>
      <c r="AD19" s="413"/>
      <c r="AE19" s="413"/>
      <c r="AF19" s="413"/>
      <c r="AG19" s="413"/>
      <c r="AH19" s="413"/>
      <c r="AI19" s="413"/>
      <c r="AJ19" s="414"/>
      <c r="AK19" s="412"/>
      <c r="AL19" s="413"/>
      <c r="AM19" s="413"/>
      <c r="AN19" s="414"/>
      <c r="AO19" s="545"/>
      <c r="AP19" s="556"/>
      <c r="AQ19" s="587"/>
      <c r="AR19" s="589"/>
      <c r="AS19" s="591"/>
      <c r="BE19"/>
    </row>
    <row r="20" spans="2:57">
      <c r="B20" s="592">
        <v>4</v>
      </c>
      <c r="C20" s="532"/>
      <c r="D20" s="406" t="s">
        <v>1430</v>
      </c>
      <c r="E20" s="407"/>
      <c r="F20" s="407"/>
      <c r="G20" s="407"/>
      <c r="H20" s="407"/>
      <c r="I20" s="407"/>
      <c r="J20" s="407"/>
      <c r="K20" s="407"/>
      <c r="L20" s="407"/>
      <c r="M20" s="407"/>
      <c r="N20" s="407"/>
      <c r="O20" s="407"/>
      <c r="P20" s="408"/>
      <c r="Q20" s="406" t="s">
        <v>91</v>
      </c>
      <c r="R20" s="407"/>
      <c r="S20" s="407"/>
      <c r="T20" s="407"/>
      <c r="U20" s="407"/>
      <c r="V20" s="407"/>
      <c r="W20" s="407"/>
      <c r="X20" s="408"/>
      <c r="Y20" s="406" t="s">
        <v>24</v>
      </c>
      <c r="Z20" s="407"/>
      <c r="AA20" s="407"/>
      <c r="AB20" s="408"/>
      <c r="AC20" s="406"/>
      <c r="AD20" s="407"/>
      <c r="AE20" s="407"/>
      <c r="AF20" s="407"/>
      <c r="AG20" s="407"/>
      <c r="AH20" s="407"/>
      <c r="AI20" s="407"/>
      <c r="AJ20" s="408"/>
      <c r="AK20" s="406"/>
      <c r="AL20" s="407"/>
      <c r="AM20" s="407"/>
      <c r="AN20" s="408"/>
      <c r="AO20" s="542"/>
      <c r="AP20" s="554"/>
      <c r="AQ20" s="586"/>
      <c r="AR20" s="588"/>
      <c r="AS20" s="590"/>
      <c r="BE20"/>
    </row>
    <row r="21" spans="2:57" ht="30" customHeight="1">
      <c r="B21" s="592"/>
      <c r="C21" s="532"/>
      <c r="D21" s="412"/>
      <c r="E21" s="413"/>
      <c r="F21" s="413"/>
      <c r="G21" s="413"/>
      <c r="H21" s="413"/>
      <c r="I21" s="413"/>
      <c r="J21" s="413"/>
      <c r="K21" s="413"/>
      <c r="L21" s="413"/>
      <c r="M21" s="413"/>
      <c r="N21" s="413"/>
      <c r="O21" s="413"/>
      <c r="P21" s="414"/>
      <c r="Q21" s="412"/>
      <c r="R21" s="413"/>
      <c r="S21" s="413"/>
      <c r="T21" s="413"/>
      <c r="U21" s="413"/>
      <c r="V21" s="413"/>
      <c r="W21" s="413"/>
      <c r="X21" s="414"/>
      <c r="Y21" s="412" t="s">
        <v>1431</v>
      </c>
      <c r="Z21" s="413"/>
      <c r="AA21" s="413"/>
      <c r="AB21" s="414"/>
      <c r="AC21" s="412"/>
      <c r="AD21" s="413"/>
      <c r="AE21" s="413"/>
      <c r="AF21" s="413"/>
      <c r="AG21" s="413"/>
      <c r="AH21" s="413"/>
      <c r="AI21" s="413"/>
      <c r="AJ21" s="414"/>
      <c r="AK21" s="412"/>
      <c r="AL21" s="413"/>
      <c r="AM21" s="413"/>
      <c r="AN21" s="414"/>
      <c r="AO21" s="545"/>
      <c r="AP21" s="556"/>
      <c r="AQ21" s="587"/>
      <c r="AR21" s="589"/>
      <c r="AS21" s="591"/>
      <c r="BE21"/>
    </row>
    <row r="22" spans="2:57">
      <c r="B22" s="592">
        <v>5</v>
      </c>
      <c r="C22" s="532"/>
      <c r="D22" s="406" t="s">
        <v>1433</v>
      </c>
      <c r="E22" s="407"/>
      <c r="F22" s="407"/>
      <c r="G22" s="407"/>
      <c r="H22" s="407"/>
      <c r="I22" s="407"/>
      <c r="J22" s="407"/>
      <c r="K22" s="407"/>
      <c r="L22" s="407"/>
      <c r="M22" s="407"/>
      <c r="N22" s="407"/>
      <c r="O22" s="407"/>
      <c r="P22" s="408"/>
      <c r="Q22" s="406" t="s">
        <v>91</v>
      </c>
      <c r="R22" s="407"/>
      <c r="S22" s="407"/>
      <c r="T22" s="407"/>
      <c r="U22" s="407"/>
      <c r="V22" s="407"/>
      <c r="W22" s="407"/>
      <c r="X22" s="408"/>
      <c r="Y22" s="406" t="s">
        <v>81</v>
      </c>
      <c r="Z22" s="407"/>
      <c r="AA22" s="407"/>
      <c r="AB22" s="408"/>
      <c r="AC22" s="406"/>
      <c r="AD22" s="407"/>
      <c r="AE22" s="407"/>
      <c r="AF22" s="407"/>
      <c r="AG22" s="407"/>
      <c r="AH22" s="407"/>
      <c r="AI22" s="407"/>
      <c r="AJ22" s="408"/>
      <c r="AK22" s="406"/>
      <c r="AL22" s="407"/>
      <c r="AM22" s="407"/>
      <c r="AN22" s="408"/>
      <c r="AO22" s="542"/>
      <c r="AP22" s="554"/>
      <c r="AQ22" s="586"/>
      <c r="AR22" s="588"/>
      <c r="AS22" s="590"/>
      <c r="BE22"/>
    </row>
    <row r="23" spans="2:57" ht="45.75" customHeight="1">
      <c r="B23" s="592"/>
      <c r="C23" s="532"/>
      <c r="D23" s="412"/>
      <c r="E23" s="413"/>
      <c r="F23" s="413"/>
      <c r="G23" s="413"/>
      <c r="H23" s="413"/>
      <c r="I23" s="413"/>
      <c r="J23" s="413"/>
      <c r="K23" s="413"/>
      <c r="L23" s="413"/>
      <c r="M23" s="413"/>
      <c r="N23" s="413"/>
      <c r="O23" s="413"/>
      <c r="P23" s="414"/>
      <c r="Q23" s="412"/>
      <c r="R23" s="413"/>
      <c r="S23" s="413"/>
      <c r="T23" s="413"/>
      <c r="U23" s="413"/>
      <c r="V23" s="413"/>
      <c r="W23" s="413"/>
      <c r="X23" s="414"/>
      <c r="Y23" s="412" t="s">
        <v>1434</v>
      </c>
      <c r="Z23" s="413"/>
      <c r="AA23" s="413"/>
      <c r="AB23" s="414"/>
      <c r="AC23" s="412"/>
      <c r="AD23" s="413"/>
      <c r="AE23" s="413"/>
      <c r="AF23" s="413"/>
      <c r="AG23" s="413"/>
      <c r="AH23" s="413"/>
      <c r="AI23" s="413"/>
      <c r="AJ23" s="414"/>
      <c r="AK23" s="412"/>
      <c r="AL23" s="413"/>
      <c r="AM23" s="413"/>
      <c r="AN23" s="414"/>
      <c r="AO23" s="545"/>
      <c r="AP23" s="556"/>
      <c r="AQ23" s="587"/>
      <c r="AR23" s="589"/>
      <c r="AS23" s="591"/>
      <c r="BE23"/>
    </row>
    <row r="24" spans="2:57">
      <c r="B24" s="592">
        <v>6</v>
      </c>
      <c r="C24" s="532"/>
      <c r="D24" s="406" t="s">
        <v>1429</v>
      </c>
      <c r="E24" s="407"/>
      <c r="F24" s="407"/>
      <c r="G24" s="407"/>
      <c r="H24" s="407"/>
      <c r="I24" s="407"/>
      <c r="J24" s="407"/>
      <c r="K24" s="407"/>
      <c r="L24" s="407"/>
      <c r="M24" s="407"/>
      <c r="N24" s="407"/>
      <c r="O24" s="407"/>
      <c r="P24" s="408"/>
      <c r="Q24" s="409" t="s">
        <v>91</v>
      </c>
      <c r="R24" s="410"/>
      <c r="S24" s="410"/>
      <c r="T24" s="410"/>
      <c r="U24" s="410"/>
      <c r="V24" s="410"/>
      <c r="W24" s="410"/>
      <c r="X24" s="411"/>
      <c r="Y24" s="406" t="s">
        <v>83</v>
      </c>
      <c r="Z24" s="407"/>
      <c r="AA24" s="407"/>
      <c r="AB24" s="408"/>
      <c r="AC24" s="406"/>
      <c r="AD24" s="407"/>
      <c r="AE24" s="407"/>
      <c r="AF24" s="407"/>
      <c r="AG24" s="407"/>
      <c r="AH24" s="407"/>
      <c r="AI24" s="407"/>
      <c r="AJ24" s="408"/>
      <c r="AK24" s="406"/>
      <c r="AL24" s="407"/>
      <c r="AM24" s="407"/>
      <c r="AN24" s="408"/>
      <c r="AO24" s="542"/>
      <c r="AP24" s="554"/>
      <c r="AQ24" s="586"/>
      <c r="AR24" s="588"/>
      <c r="AS24" s="590"/>
      <c r="BE24"/>
    </row>
    <row r="25" spans="2:57" ht="31.5" customHeight="1" thickBot="1">
      <c r="B25" s="592"/>
      <c r="C25" s="532"/>
      <c r="D25" s="412"/>
      <c r="E25" s="413"/>
      <c r="F25" s="413"/>
      <c r="G25" s="413"/>
      <c r="H25" s="413"/>
      <c r="I25" s="413"/>
      <c r="J25" s="413"/>
      <c r="K25" s="413"/>
      <c r="L25" s="413"/>
      <c r="M25" s="413"/>
      <c r="N25" s="413"/>
      <c r="O25" s="413"/>
      <c r="P25" s="414"/>
      <c r="Q25" s="412"/>
      <c r="R25" s="413"/>
      <c r="S25" s="413"/>
      <c r="T25" s="413"/>
      <c r="U25" s="413"/>
      <c r="V25" s="413"/>
      <c r="W25" s="413"/>
      <c r="X25" s="414"/>
      <c r="Y25" s="412" t="s">
        <v>1435</v>
      </c>
      <c r="Z25" s="413"/>
      <c r="AA25" s="413"/>
      <c r="AB25" s="414"/>
      <c r="AC25" s="412"/>
      <c r="AD25" s="413"/>
      <c r="AE25" s="413"/>
      <c r="AF25" s="413"/>
      <c r="AG25" s="413"/>
      <c r="AH25" s="413"/>
      <c r="AI25" s="413"/>
      <c r="AJ25" s="414"/>
      <c r="AK25" s="412"/>
      <c r="AL25" s="413"/>
      <c r="AM25" s="413"/>
      <c r="AN25" s="414"/>
      <c r="AO25" s="545"/>
      <c r="AP25" s="556"/>
      <c r="AQ25" s="587"/>
      <c r="AR25" s="589"/>
      <c r="AS25" s="591"/>
      <c r="BE25"/>
    </row>
    <row r="26" spans="2:57" ht="22.5" hidden="1" customHeight="1">
      <c r="B26" s="592">
        <v>7</v>
      </c>
      <c r="C26" s="532"/>
      <c r="D26" s="406"/>
      <c r="E26" s="407"/>
      <c r="F26" s="407"/>
      <c r="G26" s="407"/>
      <c r="H26" s="407"/>
      <c r="I26" s="407"/>
      <c r="J26" s="407"/>
      <c r="K26" s="407"/>
      <c r="L26" s="407"/>
      <c r="M26" s="407"/>
      <c r="N26" s="407"/>
      <c r="O26" s="407"/>
      <c r="P26" s="408"/>
      <c r="Q26" s="409"/>
      <c r="R26" s="410"/>
      <c r="S26" s="410"/>
      <c r="T26" s="410"/>
      <c r="U26" s="410"/>
      <c r="V26" s="410"/>
      <c r="W26" s="410"/>
      <c r="X26" s="411"/>
      <c r="Y26" s="406"/>
      <c r="Z26" s="407"/>
      <c r="AA26" s="407"/>
      <c r="AB26" s="408"/>
      <c r="AC26" s="406"/>
      <c r="AD26" s="407"/>
      <c r="AE26" s="407"/>
      <c r="AF26" s="408"/>
      <c r="AG26" s="406"/>
      <c r="AH26" s="407"/>
      <c r="AI26" s="407"/>
      <c r="AJ26" s="408"/>
      <c r="AK26" s="406"/>
      <c r="AL26" s="407"/>
      <c r="AM26" s="407"/>
      <c r="AN26" s="408"/>
      <c r="AO26" s="542"/>
      <c r="AP26" s="554"/>
      <c r="AQ26" s="586"/>
      <c r="AR26" s="588"/>
      <c r="AS26" s="590"/>
      <c r="BE26"/>
    </row>
    <row r="27" spans="2:57" ht="31.5" hidden="1" customHeight="1">
      <c r="B27" s="592"/>
      <c r="C27" s="532"/>
      <c r="D27" s="412"/>
      <c r="E27" s="413"/>
      <c r="F27" s="413"/>
      <c r="G27" s="413"/>
      <c r="H27" s="413"/>
      <c r="I27" s="413"/>
      <c r="J27" s="413"/>
      <c r="K27" s="413"/>
      <c r="L27" s="413"/>
      <c r="M27" s="413"/>
      <c r="N27" s="413"/>
      <c r="O27" s="413"/>
      <c r="P27" s="414"/>
      <c r="Q27" s="412"/>
      <c r="R27" s="413"/>
      <c r="S27" s="413"/>
      <c r="T27" s="413"/>
      <c r="U27" s="413"/>
      <c r="V27" s="413"/>
      <c r="W27" s="413"/>
      <c r="X27" s="414"/>
      <c r="Y27" s="412"/>
      <c r="Z27" s="413"/>
      <c r="AA27" s="413"/>
      <c r="AB27" s="414"/>
      <c r="AC27" s="412"/>
      <c r="AD27" s="413"/>
      <c r="AE27" s="413"/>
      <c r="AF27" s="414"/>
      <c r="AG27" s="412"/>
      <c r="AH27" s="413"/>
      <c r="AI27" s="413"/>
      <c r="AJ27" s="414"/>
      <c r="AK27" s="412"/>
      <c r="AL27" s="413"/>
      <c r="AM27" s="413"/>
      <c r="AN27" s="414"/>
      <c r="AO27" s="545"/>
      <c r="AP27" s="556"/>
      <c r="AQ27" s="587"/>
      <c r="AR27" s="589"/>
      <c r="AS27" s="591"/>
      <c r="BE27"/>
    </row>
    <row r="28" spans="2:57" ht="22.5" hidden="1" customHeight="1">
      <c r="B28" s="592">
        <v>8</v>
      </c>
      <c r="C28" s="532"/>
      <c r="D28" s="406"/>
      <c r="E28" s="407"/>
      <c r="F28" s="407"/>
      <c r="G28" s="407"/>
      <c r="H28" s="407"/>
      <c r="I28" s="407"/>
      <c r="J28" s="407"/>
      <c r="K28" s="407"/>
      <c r="L28" s="407"/>
      <c r="M28" s="407"/>
      <c r="N28" s="407"/>
      <c r="O28" s="407"/>
      <c r="P28" s="408"/>
      <c r="Q28" s="409"/>
      <c r="R28" s="410"/>
      <c r="S28" s="410"/>
      <c r="T28" s="410"/>
      <c r="U28" s="410"/>
      <c r="V28" s="410"/>
      <c r="W28" s="410"/>
      <c r="X28" s="411"/>
      <c r="Y28" s="406"/>
      <c r="Z28" s="407"/>
      <c r="AA28" s="407"/>
      <c r="AB28" s="408"/>
      <c r="AC28" s="406"/>
      <c r="AD28" s="407"/>
      <c r="AE28" s="407"/>
      <c r="AF28" s="408"/>
      <c r="AG28" s="406"/>
      <c r="AH28" s="407"/>
      <c r="AI28" s="407"/>
      <c r="AJ28" s="408"/>
      <c r="AK28" s="406"/>
      <c r="AL28" s="407"/>
      <c r="AM28" s="407"/>
      <c r="AN28" s="408"/>
      <c r="AO28" s="542"/>
      <c r="AP28" s="554"/>
      <c r="AQ28" s="586"/>
      <c r="AR28" s="588"/>
      <c r="AS28" s="590"/>
      <c r="BE28"/>
    </row>
    <row r="29" spans="2:57" ht="31.5" hidden="1" customHeight="1">
      <c r="B29" s="592"/>
      <c r="C29" s="532"/>
      <c r="D29" s="412"/>
      <c r="E29" s="413"/>
      <c r="F29" s="413"/>
      <c r="G29" s="413"/>
      <c r="H29" s="413"/>
      <c r="I29" s="413"/>
      <c r="J29" s="413"/>
      <c r="K29" s="413"/>
      <c r="L29" s="413"/>
      <c r="M29" s="413"/>
      <c r="N29" s="413"/>
      <c r="O29" s="413"/>
      <c r="P29" s="414"/>
      <c r="Q29" s="412"/>
      <c r="R29" s="413"/>
      <c r="S29" s="413"/>
      <c r="T29" s="413"/>
      <c r="U29" s="413"/>
      <c r="V29" s="413"/>
      <c r="W29" s="413"/>
      <c r="X29" s="414"/>
      <c r="Y29" s="412"/>
      <c r="Z29" s="413"/>
      <c r="AA29" s="413"/>
      <c r="AB29" s="414"/>
      <c r="AC29" s="412"/>
      <c r="AD29" s="413"/>
      <c r="AE29" s="413"/>
      <c r="AF29" s="414"/>
      <c r="AG29" s="412"/>
      <c r="AH29" s="413"/>
      <c r="AI29" s="413"/>
      <c r="AJ29" s="414"/>
      <c r="AK29" s="412"/>
      <c r="AL29" s="413"/>
      <c r="AM29" s="413"/>
      <c r="AN29" s="414"/>
      <c r="AO29" s="545"/>
      <c r="AP29" s="556"/>
      <c r="AQ29" s="587"/>
      <c r="AR29" s="589"/>
      <c r="AS29" s="591"/>
      <c r="BE29"/>
    </row>
    <row r="30" spans="2:57" ht="22.5" hidden="1" customHeight="1">
      <c r="B30" s="592">
        <v>9</v>
      </c>
      <c r="C30" s="532"/>
      <c r="D30" s="406"/>
      <c r="E30" s="407"/>
      <c r="F30" s="407"/>
      <c r="G30" s="407"/>
      <c r="H30" s="407"/>
      <c r="I30" s="407"/>
      <c r="J30" s="407"/>
      <c r="K30" s="407"/>
      <c r="L30" s="407"/>
      <c r="M30" s="407"/>
      <c r="N30" s="407"/>
      <c r="O30" s="407"/>
      <c r="P30" s="408"/>
      <c r="Q30" s="409"/>
      <c r="R30" s="410"/>
      <c r="S30" s="410"/>
      <c r="T30" s="410"/>
      <c r="U30" s="410"/>
      <c r="V30" s="410"/>
      <c r="W30" s="410"/>
      <c r="X30" s="411"/>
      <c r="Y30" s="406"/>
      <c r="Z30" s="407"/>
      <c r="AA30" s="407"/>
      <c r="AB30" s="408"/>
      <c r="AC30" s="406"/>
      <c r="AD30" s="407"/>
      <c r="AE30" s="407"/>
      <c r="AF30" s="408"/>
      <c r="AG30" s="406"/>
      <c r="AH30" s="407"/>
      <c r="AI30" s="407"/>
      <c r="AJ30" s="408"/>
      <c r="AK30" s="406"/>
      <c r="AL30" s="407"/>
      <c r="AM30" s="407"/>
      <c r="AN30" s="408"/>
      <c r="AO30" s="542"/>
      <c r="AP30" s="554"/>
      <c r="AQ30" s="586"/>
      <c r="AR30" s="588"/>
      <c r="AS30" s="590"/>
      <c r="BE30"/>
    </row>
    <row r="31" spans="2:57" ht="31.5" hidden="1" customHeight="1">
      <c r="B31" s="592"/>
      <c r="C31" s="532"/>
      <c r="D31" s="412"/>
      <c r="E31" s="413"/>
      <c r="F31" s="413"/>
      <c r="G31" s="413"/>
      <c r="H31" s="413"/>
      <c r="I31" s="413"/>
      <c r="J31" s="413"/>
      <c r="K31" s="413"/>
      <c r="L31" s="413"/>
      <c r="M31" s="413"/>
      <c r="N31" s="413"/>
      <c r="O31" s="413"/>
      <c r="P31" s="414"/>
      <c r="Q31" s="412"/>
      <c r="R31" s="413"/>
      <c r="S31" s="413"/>
      <c r="T31" s="413"/>
      <c r="U31" s="413"/>
      <c r="V31" s="413"/>
      <c r="W31" s="413"/>
      <c r="X31" s="414"/>
      <c r="Y31" s="412"/>
      <c r="Z31" s="413"/>
      <c r="AA31" s="413"/>
      <c r="AB31" s="414"/>
      <c r="AC31" s="412"/>
      <c r="AD31" s="413"/>
      <c r="AE31" s="413"/>
      <c r="AF31" s="414"/>
      <c r="AG31" s="412"/>
      <c r="AH31" s="413"/>
      <c r="AI31" s="413"/>
      <c r="AJ31" s="414"/>
      <c r="AK31" s="412"/>
      <c r="AL31" s="413"/>
      <c r="AM31" s="413"/>
      <c r="AN31" s="414"/>
      <c r="AO31" s="545"/>
      <c r="AP31" s="556"/>
      <c r="AQ31" s="587"/>
      <c r="AR31" s="589"/>
      <c r="AS31" s="591"/>
      <c r="BE31"/>
    </row>
    <row r="32" spans="2:57" ht="22.5" hidden="1" customHeight="1">
      <c r="B32" s="592">
        <v>10</v>
      </c>
      <c r="C32" s="532"/>
      <c r="D32" s="406"/>
      <c r="E32" s="407"/>
      <c r="F32" s="407"/>
      <c r="G32" s="407"/>
      <c r="H32" s="407"/>
      <c r="I32" s="407"/>
      <c r="J32" s="407"/>
      <c r="K32" s="407"/>
      <c r="L32" s="407"/>
      <c r="M32" s="407"/>
      <c r="N32" s="407"/>
      <c r="O32" s="407"/>
      <c r="P32" s="408"/>
      <c r="Q32" s="409"/>
      <c r="R32" s="410"/>
      <c r="S32" s="410"/>
      <c r="T32" s="410"/>
      <c r="U32" s="410"/>
      <c r="V32" s="410"/>
      <c r="W32" s="410"/>
      <c r="X32" s="411"/>
      <c r="Y32" s="406"/>
      <c r="Z32" s="407"/>
      <c r="AA32" s="407"/>
      <c r="AB32" s="408"/>
      <c r="AC32" s="406"/>
      <c r="AD32" s="407"/>
      <c r="AE32" s="407"/>
      <c r="AF32" s="408"/>
      <c r="AG32" s="406"/>
      <c r="AH32" s="407"/>
      <c r="AI32" s="407"/>
      <c r="AJ32" s="408"/>
      <c r="AK32" s="406"/>
      <c r="AL32" s="407"/>
      <c r="AM32" s="407"/>
      <c r="AN32" s="408"/>
      <c r="AO32" s="542"/>
      <c r="AP32" s="554"/>
      <c r="AQ32" s="586"/>
      <c r="AR32" s="588"/>
      <c r="AS32" s="590"/>
      <c r="BE32"/>
    </row>
    <row r="33" spans="2:57" ht="31.5" hidden="1" customHeight="1">
      <c r="B33" s="592"/>
      <c r="C33" s="532"/>
      <c r="D33" s="412"/>
      <c r="E33" s="413"/>
      <c r="F33" s="413"/>
      <c r="G33" s="413"/>
      <c r="H33" s="413"/>
      <c r="I33" s="413"/>
      <c r="J33" s="413"/>
      <c r="K33" s="413"/>
      <c r="L33" s="413"/>
      <c r="M33" s="413"/>
      <c r="N33" s="413"/>
      <c r="O33" s="413"/>
      <c r="P33" s="414"/>
      <c r="Q33" s="412"/>
      <c r="R33" s="413"/>
      <c r="S33" s="413"/>
      <c r="T33" s="413"/>
      <c r="U33" s="413"/>
      <c r="V33" s="413"/>
      <c r="W33" s="413"/>
      <c r="X33" s="414"/>
      <c r="Y33" s="412"/>
      <c r="Z33" s="413"/>
      <c r="AA33" s="413"/>
      <c r="AB33" s="414"/>
      <c r="AC33" s="412"/>
      <c r="AD33" s="413"/>
      <c r="AE33" s="413"/>
      <c r="AF33" s="414"/>
      <c r="AG33" s="412"/>
      <c r="AH33" s="413"/>
      <c r="AI33" s="413"/>
      <c r="AJ33" s="414"/>
      <c r="AK33" s="412"/>
      <c r="AL33" s="413"/>
      <c r="AM33" s="413"/>
      <c r="AN33" s="414"/>
      <c r="AO33" s="545"/>
      <c r="AP33" s="556"/>
      <c r="AQ33" s="587"/>
      <c r="AR33" s="589"/>
      <c r="AS33" s="591"/>
      <c r="BE33"/>
    </row>
    <row r="34" spans="2:57" ht="22.5" hidden="1" customHeight="1">
      <c r="B34" s="592">
        <v>11</v>
      </c>
      <c r="C34" s="532"/>
      <c r="D34" s="406"/>
      <c r="E34" s="407"/>
      <c r="F34" s="407"/>
      <c r="G34" s="407"/>
      <c r="H34" s="407"/>
      <c r="I34" s="407"/>
      <c r="J34" s="407"/>
      <c r="K34" s="407"/>
      <c r="L34" s="407"/>
      <c r="M34" s="407"/>
      <c r="N34" s="407"/>
      <c r="O34" s="407"/>
      <c r="P34" s="408"/>
      <c r="Q34" s="409"/>
      <c r="R34" s="410"/>
      <c r="S34" s="410"/>
      <c r="T34" s="410"/>
      <c r="U34" s="410"/>
      <c r="V34" s="410"/>
      <c r="W34" s="410"/>
      <c r="X34" s="411"/>
      <c r="Y34" s="406"/>
      <c r="Z34" s="407"/>
      <c r="AA34" s="407"/>
      <c r="AB34" s="408"/>
      <c r="AC34" s="406"/>
      <c r="AD34" s="407"/>
      <c r="AE34" s="407"/>
      <c r="AF34" s="408"/>
      <c r="AG34" s="406"/>
      <c r="AH34" s="407"/>
      <c r="AI34" s="407"/>
      <c r="AJ34" s="408"/>
      <c r="AK34" s="406"/>
      <c r="AL34" s="407"/>
      <c r="AM34" s="407"/>
      <c r="AN34" s="408"/>
      <c r="AO34" s="542"/>
      <c r="AP34" s="554"/>
      <c r="AQ34" s="586"/>
      <c r="AR34" s="588"/>
      <c r="AS34" s="590"/>
      <c r="BE34"/>
    </row>
    <row r="35" spans="2:57" ht="31.5" hidden="1"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c r="Z35" s="413"/>
      <c r="AA35" s="413"/>
      <c r="AB35" s="414"/>
      <c r="AC35" s="412"/>
      <c r="AD35" s="413"/>
      <c r="AE35" s="413"/>
      <c r="AF35" s="414"/>
      <c r="AG35" s="412"/>
      <c r="AH35" s="413"/>
      <c r="AI35" s="413"/>
      <c r="AJ35" s="414"/>
      <c r="AK35" s="412"/>
      <c r="AL35" s="413"/>
      <c r="AM35" s="413"/>
      <c r="AN35" s="414"/>
      <c r="AO35" s="545"/>
      <c r="AP35" s="556"/>
      <c r="AQ35" s="587"/>
      <c r="AR35" s="589"/>
      <c r="AS35" s="591"/>
      <c r="BE35"/>
    </row>
    <row r="36" spans="2:57" ht="22.5" hidden="1" customHeight="1">
      <c r="B36" s="592">
        <v>12</v>
      </c>
      <c r="C36" s="532"/>
      <c r="D36" s="406"/>
      <c r="E36" s="407"/>
      <c r="F36" s="407"/>
      <c r="G36" s="407"/>
      <c r="H36" s="407"/>
      <c r="I36" s="407"/>
      <c r="J36" s="407"/>
      <c r="K36" s="407"/>
      <c r="L36" s="407"/>
      <c r="M36" s="407"/>
      <c r="N36" s="407"/>
      <c r="O36" s="407"/>
      <c r="P36" s="408"/>
      <c r="Q36" s="409"/>
      <c r="R36" s="410"/>
      <c r="S36" s="410"/>
      <c r="T36" s="410"/>
      <c r="U36" s="410"/>
      <c r="V36" s="410"/>
      <c r="W36" s="410"/>
      <c r="X36" s="411"/>
      <c r="Y36" s="406"/>
      <c r="Z36" s="407"/>
      <c r="AA36" s="407"/>
      <c r="AB36" s="408"/>
      <c r="AC36" s="406"/>
      <c r="AD36" s="407"/>
      <c r="AE36" s="407"/>
      <c r="AF36" s="408"/>
      <c r="AG36" s="406"/>
      <c r="AH36" s="407"/>
      <c r="AI36" s="407"/>
      <c r="AJ36" s="408"/>
      <c r="AK36" s="406"/>
      <c r="AL36" s="407"/>
      <c r="AM36" s="407"/>
      <c r="AN36" s="408"/>
      <c r="AO36" s="542"/>
      <c r="AP36" s="554"/>
      <c r="AQ36" s="586"/>
      <c r="AR36" s="588"/>
      <c r="AS36" s="590"/>
      <c r="BE36"/>
    </row>
    <row r="37" spans="2:57" ht="31.5" hidden="1"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c r="Z37" s="413"/>
      <c r="AA37" s="413"/>
      <c r="AB37" s="414"/>
      <c r="AC37" s="412"/>
      <c r="AD37" s="413"/>
      <c r="AE37" s="413"/>
      <c r="AF37" s="414"/>
      <c r="AG37" s="412"/>
      <c r="AH37" s="413"/>
      <c r="AI37" s="413"/>
      <c r="AJ37" s="414"/>
      <c r="AK37" s="412"/>
      <c r="AL37" s="413"/>
      <c r="AM37" s="413"/>
      <c r="AN37" s="414"/>
      <c r="AO37" s="545"/>
      <c r="AP37" s="556"/>
      <c r="AQ37" s="587"/>
      <c r="AR37" s="589"/>
      <c r="AS37" s="591"/>
      <c r="BE37"/>
    </row>
    <row r="38" spans="2:57" ht="22.5" hidden="1" customHeight="1">
      <c r="B38" s="592">
        <v>13</v>
      </c>
      <c r="C38" s="532"/>
      <c r="D38" s="406"/>
      <c r="E38" s="407"/>
      <c r="F38" s="407"/>
      <c r="G38" s="407"/>
      <c r="H38" s="407"/>
      <c r="I38" s="407"/>
      <c r="J38" s="407"/>
      <c r="K38" s="407"/>
      <c r="L38" s="407"/>
      <c r="M38" s="407"/>
      <c r="N38" s="407"/>
      <c r="O38" s="407"/>
      <c r="P38" s="408"/>
      <c r="Q38" s="409"/>
      <c r="R38" s="410"/>
      <c r="S38" s="410"/>
      <c r="T38" s="410"/>
      <c r="U38" s="410"/>
      <c r="V38" s="410"/>
      <c r="W38" s="410"/>
      <c r="X38" s="411"/>
      <c r="Y38" s="406"/>
      <c r="Z38" s="407"/>
      <c r="AA38" s="407"/>
      <c r="AB38" s="408"/>
      <c r="AC38" s="406"/>
      <c r="AD38" s="407"/>
      <c r="AE38" s="407"/>
      <c r="AF38" s="408"/>
      <c r="AG38" s="406"/>
      <c r="AH38" s="407"/>
      <c r="AI38" s="407"/>
      <c r="AJ38" s="408"/>
      <c r="AK38" s="406"/>
      <c r="AL38" s="407"/>
      <c r="AM38" s="407"/>
      <c r="AN38" s="408"/>
      <c r="AO38" s="542"/>
      <c r="AP38" s="554"/>
      <c r="AQ38" s="586"/>
      <c r="AR38" s="588"/>
      <c r="AS38" s="590"/>
      <c r="BE38"/>
    </row>
    <row r="39" spans="2:57" ht="31.5" hidden="1"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c r="Z39" s="413"/>
      <c r="AA39" s="413"/>
      <c r="AB39" s="414"/>
      <c r="AC39" s="412"/>
      <c r="AD39" s="413"/>
      <c r="AE39" s="413"/>
      <c r="AF39" s="414"/>
      <c r="AG39" s="412"/>
      <c r="AH39" s="413"/>
      <c r="AI39" s="413"/>
      <c r="AJ39" s="414"/>
      <c r="AK39" s="412"/>
      <c r="AL39" s="413"/>
      <c r="AM39" s="413"/>
      <c r="AN39" s="414"/>
      <c r="AO39" s="545"/>
      <c r="AP39" s="556"/>
      <c r="AQ39" s="587"/>
      <c r="AR39" s="589"/>
      <c r="AS39" s="591"/>
      <c r="BE39"/>
    </row>
    <row r="40" spans="2:57" ht="22.5" hidden="1" customHeight="1">
      <c r="B40" s="592">
        <v>14</v>
      </c>
      <c r="C40" s="532"/>
      <c r="D40" s="406"/>
      <c r="E40" s="407"/>
      <c r="F40" s="407"/>
      <c r="G40" s="407"/>
      <c r="H40" s="407"/>
      <c r="I40" s="407"/>
      <c r="J40" s="407"/>
      <c r="K40" s="407"/>
      <c r="L40" s="407"/>
      <c r="M40" s="407"/>
      <c r="N40" s="407"/>
      <c r="O40" s="407"/>
      <c r="P40" s="408"/>
      <c r="Q40" s="409"/>
      <c r="R40" s="410"/>
      <c r="S40" s="410"/>
      <c r="T40" s="410"/>
      <c r="U40" s="410"/>
      <c r="V40" s="410"/>
      <c r="W40" s="410"/>
      <c r="X40" s="411"/>
      <c r="Y40" s="406"/>
      <c r="Z40" s="407"/>
      <c r="AA40" s="407"/>
      <c r="AB40" s="408"/>
      <c r="AC40" s="406"/>
      <c r="AD40" s="407"/>
      <c r="AE40" s="407"/>
      <c r="AF40" s="408"/>
      <c r="AG40" s="406"/>
      <c r="AH40" s="407"/>
      <c r="AI40" s="407"/>
      <c r="AJ40" s="408"/>
      <c r="AK40" s="406"/>
      <c r="AL40" s="407"/>
      <c r="AM40" s="407"/>
      <c r="AN40" s="408"/>
      <c r="AO40" s="542"/>
      <c r="AP40" s="554"/>
      <c r="AQ40" s="586"/>
      <c r="AR40" s="588"/>
      <c r="AS40" s="590"/>
      <c r="BE40"/>
    </row>
    <row r="41" spans="2:57" ht="31.5" hidden="1"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c r="Z41" s="413"/>
      <c r="AA41" s="413"/>
      <c r="AB41" s="414"/>
      <c r="AC41" s="412"/>
      <c r="AD41" s="413"/>
      <c r="AE41" s="413"/>
      <c r="AF41" s="414"/>
      <c r="AG41" s="412"/>
      <c r="AH41" s="413"/>
      <c r="AI41" s="413"/>
      <c r="AJ41" s="414"/>
      <c r="AK41" s="412"/>
      <c r="AL41" s="413"/>
      <c r="AM41" s="413"/>
      <c r="AN41" s="414"/>
      <c r="AO41" s="545"/>
      <c r="AP41" s="556"/>
      <c r="AQ41" s="587"/>
      <c r="AR41" s="589"/>
      <c r="AS41" s="591"/>
      <c r="BE41"/>
    </row>
    <row r="42" spans="2:57" ht="22.5" hidden="1" customHeight="1">
      <c r="B42" s="592">
        <v>15</v>
      </c>
      <c r="C42" s="532"/>
      <c r="D42" s="406"/>
      <c r="E42" s="407"/>
      <c r="F42" s="407"/>
      <c r="G42" s="407"/>
      <c r="H42" s="407"/>
      <c r="I42" s="407"/>
      <c r="J42" s="407"/>
      <c r="K42" s="407"/>
      <c r="L42" s="407"/>
      <c r="M42" s="407"/>
      <c r="N42" s="407"/>
      <c r="O42" s="407"/>
      <c r="P42" s="408"/>
      <c r="Q42" s="409"/>
      <c r="R42" s="410"/>
      <c r="S42" s="410"/>
      <c r="T42" s="410"/>
      <c r="U42" s="410"/>
      <c r="V42" s="410"/>
      <c r="W42" s="410"/>
      <c r="X42" s="411"/>
      <c r="Y42" s="406"/>
      <c r="Z42" s="407"/>
      <c r="AA42" s="407"/>
      <c r="AB42" s="408"/>
      <c r="AC42" s="406"/>
      <c r="AD42" s="407"/>
      <c r="AE42" s="407"/>
      <c r="AF42" s="408"/>
      <c r="AG42" s="406"/>
      <c r="AH42" s="407"/>
      <c r="AI42" s="407"/>
      <c r="AJ42" s="408"/>
      <c r="AK42" s="406"/>
      <c r="AL42" s="407"/>
      <c r="AM42" s="407"/>
      <c r="AN42" s="408"/>
      <c r="AO42" s="542"/>
      <c r="AP42" s="554"/>
      <c r="AQ42" s="586"/>
      <c r="AR42" s="588"/>
      <c r="AS42" s="590"/>
      <c r="BE42"/>
    </row>
    <row r="43" spans="2:57" ht="31.5" hidden="1"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c r="Z43" s="413"/>
      <c r="AA43" s="413"/>
      <c r="AB43" s="414"/>
      <c r="AC43" s="412"/>
      <c r="AD43" s="413"/>
      <c r="AE43" s="413"/>
      <c r="AF43" s="414"/>
      <c r="AG43" s="412"/>
      <c r="AH43" s="413"/>
      <c r="AI43" s="413"/>
      <c r="AJ43" s="414"/>
      <c r="AK43" s="412"/>
      <c r="AL43" s="413"/>
      <c r="AM43" s="413"/>
      <c r="AN43" s="414"/>
      <c r="AO43" s="545"/>
      <c r="AP43" s="556"/>
      <c r="AQ43" s="587"/>
      <c r="AR43" s="589"/>
      <c r="AS43" s="591"/>
      <c r="BE43"/>
    </row>
    <row r="44" spans="2:57" ht="22.5" hidden="1" customHeight="1">
      <c r="B44" s="592">
        <v>16</v>
      </c>
      <c r="C44" s="532"/>
      <c r="D44" s="406"/>
      <c r="E44" s="407"/>
      <c r="F44" s="407"/>
      <c r="G44" s="407"/>
      <c r="H44" s="407"/>
      <c r="I44" s="407"/>
      <c r="J44" s="407"/>
      <c r="K44" s="407"/>
      <c r="L44" s="407"/>
      <c r="M44" s="407"/>
      <c r="N44" s="407"/>
      <c r="O44" s="407"/>
      <c r="P44" s="408"/>
      <c r="Q44" s="409"/>
      <c r="R44" s="410"/>
      <c r="S44" s="410"/>
      <c r="T44" s="410"/>
      <c r="U44" s="410"/>
      <c r="V44" s="410"/>
      <c r="W44" s="410"/>
      <c r="X44" s="411"/>
      <c r="Y44" s="406"/>
      <c r="Z44" s="407"/>
      <c r="AA44" s="407"/>
      <c r="AB44" s="408"/>
      <c r="AC44" s="406"/>
      <c r="AD44" s="407"/>
      <c r="AE44" s="407"/>
      <c r="AF44" s="408"/>
      <c r="AG44" s="406"/>
      <c r="AH44" s="407"/>
      <c r="AI44" s="407"/>
      <c r="AJ44" s="408"/>
      <c r="AK44" s="406"/>
      <c r="AL44" s="407"/>
      <c r="AM44" s="407"/>
      <c r="AN44" s="408"/>
      <c r="AO44" s="542"/>
      <c r="AP44" s="554"/>
      <c r="AQ44" s="586"/>
      <c r="AR44" s="588"/>
      <c r="AS44" s="590"/>
      <c r="BE44"/>
    </row>
    <row r="45" spans="2:57" ht="31.5" hidden="1"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c r="Z45" s="413"/>
      <c r="AA45" s="413"/>
      <c r="AB45" s="414"/>
      <c r="AC45" s="412"/>
      <c r="AD45" s="413"/>
      <c r="AE45" s="413"/>
      <c r="AF45" s="414"/>
      <c r="AG45" s="412"/>
      <c r="AH45" s="413"/>
      <c r="AI45" s="413"/>
      <c r="AJ45" s="414"/>
      <c r="AK45" s="412"/>
      <c r="AL45" s="413"/>
      <c r="AM45" s="413"/>
      <c r="AN45" s="414"/>
      <c r="AO45" s="545"/>
      <c r="AP45" s="556"/>
      <c r="AQ45" s="587"/>
      <c r="AR45" s="589"/>
      <c r="AS45" s="591"/>
      <c r="BE45"/>
    </row>
    <row r="46" spans="2:57" ht="22.5" hidden="1" customHeight="1">
      <c r="B46" s="592">
        <v>17</v>
      </c>
      <c r="C46" s="532"/>
      <c r="D46" s="406"/>
      <c r="E46" s="407"/>
      <c r="F46" s="407"/>
      <c r="G46" s="407"/>
      <c r="H46" s="407"/>
      <c r="I46" s="407"/>
      <c r="J46" s="407"/>
      <c r="K46" s="407"/>
      <c r="L46" s="407"/>
      <c r="M46" s="407"/>
      <c r="N46" s="407"/>
      <c r="O46" s="407"/>
      <c r="P46" s="408"/>
      <c r="Q46" s="409"/>
      <c r="R46" s="410"/>
      <c r="S46" s="410"/>
      <c r="T46" s="410"/>
      <c r="U46" s="410"/>
      <c r="V46" s="410"/>
      <c r="W46" s="410"/>
      <c r="X46" s="411"/>
      <c r="Y46" s="406"/>
      <c r="Z46" s="407"/>
      <c r="AA46" s="407"/>
      <c r="AB46" s="408"/>
      <c r="AC46" s="406"/>
      <c r="AD46" s="407"/>
      <c r="AE46" s="407"/>
      <c r="AF46" s="408"/>
      <c r="AG46" s="406"/>
      <c r="AH46" s="407"/>
      <c r="AI46" s="407"/>
      <c r="AJ46" s="408"/>
      <c r="AK46" s="406"/>
      <c r="AL46" s="407"/>
      <c r="AM46" s="407"/>
      <c r="AN46" s="408"/>
      <c r="AO46" s="542"/>
      <c r="AP46" s="554"/>
      <c r="AQ46" s="586"/>
      <c r="AR46" s="588"/>
      <c r="AS46" s="590"/>
      <c r="BE46"/>
    </row>
    <row r="47" spans="2:57" ht="31.5" hidden="1"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c r="Z47" s="413"/>
      <c r="AA47" s="413"/>
      <c r="AB47" s="414"/>
      <c r="AC47" s="412"/>
      <c r="AD47" s="413"/>
      <c r="AE47" s="413"/>
      <c r="AF47" s="414"/>
      <c r="AG47" s="412"/>
      <c r="AH47" s="413"/>
      <c r="AI47" s="413"/>
      <c r="AJ47" s="414"/>
      <c r="AK47" s="412"/>
      <c r="AL47" s="413"/>
      <c r="AM47" s="413"/>
      <c r="AN47" s="414"/>
      <c r="AO47" s="545"/>
      <c r="AP47" s="556"/>
      <c r="AQ47" s="587"/>
      <c r="AR47" s="589"/>
      <c r="AS47" s="591"/>
      <c r="BE47"/>
    </row>
    <row r="48" spans="2:57" ht="22.5" hidden="1" customHeight="1">
      <c r="B48" s="592">
        <v>18</v>
      </c>
      <c r="C48" s="532"/>
      <c r="D48" s="406"/>
      <c r="E48" s="407"/>
      <c r="F48" s="407"/>
      <c r="G48" s="407"/>
      <c r="H48" s="407"/>
      <c r="I48" s="407"/>
      <c r="J48" s="407"/>
      <c r="K48" s="407"/>
      <c r="L48" s="407"/>
      <c r="M48" s="407"/>
      <c r="N48" s="407"/>
      <c r="O48" s="407"/>
      <c r="P48" s="408"/>
      <c r="Q48" s="409"/>
      <c r="R48" s="410"/>
      <c r="S48" s="410"/>
      <c r="T48" s="410"/>
      <c r="U48" s="410"/>
      <c r="V48" s="410"/>
      <c r="W48" s="410"/>
      <c r="X48" s="411"/>
      <c r="Y48" s="406"/>
      <c r="Z48" s="407"/>
      <c r="AA48" s="407"/>
      <c r="AB48" s="408"/>
      <c r="AC48" s="406"/>
      <c r="AD48" s="407"/>
      <c r="AE48" s="407"/>
      <c r="AF48" s="408"/>
      <c r="AG48" s="406"/>
      <c r="AH48" s="407"/>
      <c r="AI48" s="407"/>
      <c r="AJ48" s="408"/>
      <c r="AK48" s="406"/>
      <c r="AL48" s="407"/>
      <c r="AM48" s="407"/>
      <c r="AN48" s="408"/>
      <c r="AO48" s="542"/>
      <c r="AP48" s="554"/>
      <c r="AQ48" s="586"/>
      <c r="AR48" s="588"/>
      <c r="AS48" s="590"/>
      <c r="BE48"/>
    </row>
    <row r="49" spans="2:57" ht="31.5" hidden="1"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c r="Z49" s="413"/>
      <c r="AA49" s="413"/>
      <c r="AB49" s="414"/>
      <c r="AC49" s="412"/>
      <c r="AD49" s="413"/>
      <c r="AE49" s="413"/>
      <c r="AF49" s="414"/>
      <c r="AG49" s="412"/>
      <c r="AH49" s="413"/>
      <c r="AI49" s="413"/>
      <c r="AJ49" s="414"/>
      <c r="AK49" s="412"/>
      <c r="AL49" s="413"/>
      <c r="AM49" s="413"/>
      <c r="AN49" s="414"/>
      <c r="AO49" s="545"/>
      <c r="AP49" s="556"/>
      <c r="AQ49" s="587"/>
      <c r="AR49" s="589"/>
      <c r="AS49" s="591"/>
      <c r="BE49"/>
    </row>
    <row r="50" spans="2:57" ht="22.5" hidden="1" customHeight="1">
      <c r="B50" s="592">
        <v>19</v>
      </c>
      <c r="C50" s="532"/>
      <c r="D50" s="406"/>
      <c r="E50" s="407"/>
      <c r="F50" s="407"/>
      <c r="G50" s="407"/>
      <c r="H50" s="407"/>
      <c r="I50" s="407"/>
      <c r="J50" s="407"/>
      <c r="K50" s="407"/>
      <c r="L50" s="407"/>
      <c r="M50" s="407"/>
      <c r="N50" s="407"/>
      <c r="O50" s="407"/>
      <c r="P50" s="408"/>
      <c r="Q50" s="409"/>
      <c r="R50" s="410"/>
      <c r="S50" s="410"/>
      <c r="T50" s="410"/>
      <c r="U50" s="410"/>
      <c r="V50" s="410"/>
      <c r="W50" s="410"/>
      <c r="X50" s="411"/>
      <c r="Y50" s="406"/>
      <c r="Z50" s="407"/>
      <c r="AA50" s="407"/>
      <c r="AB50" s="408"/>
      <c r="AC50" s="406"/>
      <c r="AD50" s="407"/>
      <c r="AE50" s="407"/>
      <c r="AF50" s="408"/>
      <c r="AG50" s="406"/>
      <c r="AH50" s="407"/>
      <c r="AI50" s="407"/>
      <c r="AJ50" s="408"/>
      <c r="AK50" s="406"/>
      <c r="AL50" s="407"/>
      <c r="AM50" s="407"/>
      <c r="AN50" s="408"/>
      <c r="AO50" s="542"/>
      <c r="AP50" s="554"/>
      <c r="AQ50" s="586"/>
      <c r="AR50" s="588"/>
      <c r="AS50" s="590"/>
      <c r="BE50"/>
    </row>
    <row r="51" spans="2:57" ht="31.5" hidden="1"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c r="Z51" s="413"/>
      <c r="AA51" s="413"/>
      <c r="AB51" s="414"/>
      <c r="AC51" s="412"/>
      <c r="AD51" s="413"/>
      <c r="AE51" s="413"/>
      <c r="AF51" s="414"/>
      <c r="AG51" s="412"/>
      <c r="AH51" s="413"/>
      <c r="AI51" s="413"/>
      <c r="AJ51" s="414"/>
      <c r="AK51" s="412"/>
      <c r="AL51" s="413"/>
      <c r="AM51" s="413"/>
      <c r="AN51" s="414"/>
      <c r="AO51" s="545"/>
      <c r="AP51" s="556"/>
      <c r="AQ51" s="587"/>
      <c r="AR51" s="589"/>
      <c r="AS51" s="591"/>
      <c r="BE51"/>
    </row>
    <row r="52" spans="2:57" ht="22.5" hidden="1" customHeight="1">
      <c r="B52" s="592">
        <v>20</v>
      </c>
      <c r="C52" s="532"/>
      <c r="D52" s="406"/>
      <c r="E52" s="407"/>
      <c r="F52" s="407"/>
      <c r="G52" s="407"/>
      <c r="H52" s="407"/>
      <c r="I52" s="407"/>
      <c r="J52" s="407"/>
      <c r="K52" s="407"/>
      <c r="L52" s="407"/>
      <c r="M52" s="407"/>
      <c r="N52" s="407"/>
      <c r="O52" s="407"/>
      <c r="P52" s="408"/>
      <c r="Q52" s="409"/>
      <c r="R52" s="410"/>
      <c r="S52" s="410"/>
      <c r="T52" s="410"/>
      <c r="U52" s="410"/>
      <c r="V52" s="410"/>
      <c r="W52" s="410"/>
      <c r="X52" s="411"/>
      <c r="Y52" s="406"/>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hidden="1"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hidden="1" customHeight="1">
      <c r="B54" s="592">
        <v>21</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hidden="1" customHeight="1">
      <c r="B56" s="592">
        <v>22</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31.5" hidden="1"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hidden="1" customHeight="1">
      <c r="B58" s="592">
        <v>23</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24</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25</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26</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27</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28</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29</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c r="B71" s="592"/>
      <c r="C71" s="532"/>
      <c r="D71" s="412"/>
      <c r="E71" s="413"/>
      <c r="F71" s="413"/>
      <c r="G71" s="413"/>
      <c r="H71" s="413"/>
      <c r="I71" s="413"/>
      <c r="J71" s="413"/>
      <c r="K71" s="413"/>
      <c r="L71" s="413"/>
      <c r="M71" s="413"/>
      <c r="N71" s="413"/>
      <c r="O71" s="413"/>
      <c r="P71" s="414"/>
      <c r="Q71" s="412"/>
      <c r="R71" s="413"/>
      <c r="S71" s="413"/>
      <c r="T71" s="413"/>
      <c r="U71" s="413"/>
      <c r="V71" s="413"/>
      <c r="W71" s="413"/>
      <c r="X71" s="414"/>
      <c r="Y71" s="412"/>
      <c r="Z71" s="413"/>
      <c r="AA71" s="413"/>
      <c r="AB71" s="414"/>
      <c r="AC71" s="412"/>
      <c r="AD71" s="413"/>
      <c r="AE71" s="413"/>
      <c r="AF71" s="414"/>
      <c r="AG71" s="412"/>
      <c r="AH71" s="413"/>
      <c r="AI71" s="413"/>
      <c r="AJ71" s="414"/>
      <c r="AK71" s="412"/>
      <c r="AL71" s="413"/>
      <c r="AM71" s="413"/>
      <c r="AN71" s="414"/>
      <c r="AO71" s="545"/>
      <c r="AP71" s="556"/>
      <c r="AQ71" s="587"/>
      <c r="AR71" s="589"/>
      <c r="AS71" s="591"/>
      <c r="BE71"/>
    </row>
    <row r="72" spans="2:57" ht="22.5" hidden="1" customHeight="1">
      <c r="B72" s="592">
        <v>30</v>
      </c>
      <c r="C72" s="532"/>
      <c r="D72" s="406"/>
      <c r="E72" s="407"/>
      <c r="F72" s="407"/>
      <c r="G72" s="407"/>
      <c r="H72" s="407"/>
      <c r="I72" s="407"/>
      <c r="J72" s="407"/>
      <c r="K72" s="407"/>
      <c r="L72" s="407"/>
      <c r="M72" s="407"/>
      <c r="N72" s="407"/>
      <c r="O72" s="407"/>
      <c r="P72" s="408"/>
      <c r="Q72" s="409"/>
      <c r="R72" s="410"/>
      <c r="S72" s="410"/>
      <c r="T72" s="410"/>
      <c r="U72" s="410"/>
      <c r="V72" s="410"/>
      <c r="W72" s="410"/>
      <c r="X72" s="411"/>
      <c r="Y72" s="406"/>
      <c r="Z72" s="407"/>
      <c r="AA72" s="407"/>
      <c r="AB72" s="408"/>
      <c r="AC72" s="406"/>
      <c r="AD72" s="407"/>
      <c r="AE72" s="407"/>
      <c r="AF72" s="408"/>
      <c r="AG72" s="406"/>
      <c r="AH72" s="407"/>
      <c r="AI72" s="407"/>
      <c r="AJ72" s="408"/>
      <c r="AK72" s="406"/>
      <c r="AL72" s="407"/>
      <c r="AM72" s="407"/>
      <c r="AN72" s="408"/>
      <c r="AO72" s="542"/>
      <c r="AP72" s="554"/>
      <c r="AQ72" s="586"/>
      <c r="AR72" s="588"/>
      <c r="AS72" s="590"/>
      <c r="BE72"/>
    </row>
    <row r="73" spans="2:57" ht="31.5" hidden="1" customHeight="1" thickBot="1">
      <c r="B73" s="610"/>
      <c r="C73" s="611"/>
      <c r="D73" s="581"/>
      <c r="E73" s="582"/>
      <c r="F73" s="582"/>
      <c r="G73" s="582"/>
      <c r="H73" s="582"/>
      <c r="I73" s="582"/>
      <c r="J73" s="582"/>
      <c r="K73" s="582"/>
      <c r="L73" s="582"/>
      <c r="M73" s="582"/>
      <c r="N73" s="582"/>
      <c r="O73" s="582"/>
      <c r="P73" s="583"/>
      <c r="Q73" s="412"/>
      <c r="R73" s="413"/>
      <c r="S73" s="413"/>
      <c r="T73" s="413"/>
      <c r="U73" s="413"/>
      <c r="V73" s="413"/>
      <c r="W73" s="413"/>
      <c r="X73" s="414"/>
      <c r="Y73" s="581"/>
      <c r="Z73" s="582"/>
      <c r="AA73" s="582"/>
      <c r="AB73" s="583"/>
      <c r="AC73" s="581"/>
      <c r="AD73" s="582"/>
      <c r="AE73" s="582"/>
      <c r="AF73" s="583"/>
      <c r="AG73" s="581"/>
      <c r="AH73" s="582"/>
      <c r="AI73" s="582"/>
      <c r="AJ73" s="583"/>
      <c r="AK73" s="581"/>
      <c r="AL73" s="582"/>
      <c r="AM73" s="582"/>
      <c r="AN73" s="583"/>
      <c r="AO73" s="481"/>
      <c r="AP73" s="606"/>
      <c r="AQ73" s="607"/>
      <c r="AR73" s="608"/>
      <c r="AS73" s="609"/>
      <c r="BE73"/>
    </row>
    <row r="74" spans="2:57" ht="15.75" hidden="1" thickBot="1">
      <c r="B74" s="612" t="s">
        <v>33</v>
      </c>
      <c r="C74" s="613"/>
      <c r="D74" s="613"/>
      <c r="E74" s="614"/>
      <c r="F74" s="615" t="s">
        <v>2</v>
      </c>
      <c r="G74" s="613"/>
      <c r="H74" s="613"/>
      <c r="I74" s="613"/>
      <c r="J74" s="613"/>
      <c r="K74" s="613"/>
      <c r="L74" s="613"/>
      <c r="M74" s="613"/>
      <c r="N74" s="613"/>
      <c r="O74" s="613"/>
      <c r="P74" s="613"/>
      <c r="Q74" s="613"/>
      <c r="R74" s="613"/>
      <c r="S74" s="613"/>
      <c r="T74" s="613"/>
      <c r="U74" s="614"/>
      <c r="V74" s="615" t="s">
        <v>3</v>
      </c>
      <c r="W74" s="613"/>
      <c r="X74" s="614"/>
      <c r="Y74" s="615" t="s">
        <v>34</v>
      </c>
      <c r="Z74" s="613"/>
      <c r="AA74" s="614"/>
      <c r="AB74" s="615" t="s">
        <v>35</v>
      </c>
      <c r="AC74" s="613"/>
      <c r="AD74" s="613"/>
      <c r="AE74" s="613"/>
      <c r="AF74" s="613"/>
      <c r="AG74" s="613"/>
      <c r="AH74" s="613"/>
      <c r="AI74" s="613"/>
      <c r="AJ74" s="613"/>
      <c r="AK74" s="613"/>
      <c r="AL74" s="613"/>
      <c r="AM74" s="613"/>
      <c r="AN74" s="613"/>
      <c r="AO74" s="613"/>
      <c r="AP74" s="613"/>
      <c r="AQ74" s="613"/>
      <c r="AR74" s="613"/>
      <c r="AS74" s="616"/>
      <c r="BE74"/>
    </row>
    <row r="75" spans="2:57" ht="24.75" hidden="1" customHeight="1">
      <c r="B75" s="617"/>
      <c r="C75" s="618"/>
      <c r="D75" s="618"/>
      <c r="E75" s="619"/>
      <c r="F75" s="620"/>
      <c r="G75" s="618"/>
      <c r="H75" s="618"/>
      <c r="I75" s="618"/>
      <c r="J75" s="618"/>
      <c r="K75" s="618"/>
      <c r="L75" s="618"/>
      <c r="M75" s="618"/>
      <c r="N75" s="618"/>
      <c r="O75" s="618"/>
      <c r="P75" s="618"/>
      <c r="Q75" s="618"/>
      <c r="R75" s="618"/>
      <c r="S75" s="618"/>
      <c r="T75" s="618"/>
      <c r="U75" s="619"/>
      <c r="V75" s="620"/>
      <c r="W75" s="618"/>
      <c r="X75" s="619"/>
      <c r="Y75" s="620"/>
      <c r="Z75" s="618"/>
      <c r="AA75" s="619"/>
      <c r="AB75" s="620"/>
      <c r="AC75" s="618"/>
      <c r="AD75" s="618"/>
      <c r="AE75" s="618"/>
      <c r="AF75" s="618"/>
      <c r="AG75" s="618"/>
      <c r="AH75" s="618"/>
      <c r="AI75" s="618"/>
      <c r="AJ75" s="618"/>
      <c r="AK75" s="618"/>
      <c r="AL75" s="618"/>
      <c r="AM75" s="618"/>
      <c r="AN75" s="618"/>
      <c r="AO75" s="618"/>
      <c r="AP75" s="618"/>
      <c r="AQ75" s="618"/>
      <c r="AR75" s="618"/>
      <c r="AS75" s="621"/>
      <c r="BE75"/>
    </row>
    <row r="76" spans="2:57" ht="24.75" hidden="1" customHeight="1">
      <c r="B76" s="622"/>
      <c r="C76" s="623"/>
      <c r="D76" s="623"/>
      <c r="E76" s="624"/>
      <c r="F76" s="625"/>
      <c r="G76" s="623"/>
      <c r="H76" s="623"/>
      <c r="I76" s="623"/>
      <c r="J76" s="623"/>
      <c r="K76" s="623"/>
      <c r="L76" s="623"/>
      <c r="M76" s="623"/>
      <c r="N76" s="623"/>
      <c r="O76" s="623"/>
      <c r="P76" s="623"/>
      <c r="Q76" s="623"/>
      <c r="R76" s="623"/>
      <c r="S76" s="623"/>
      <c r="T76" s="623"/>
      <c r="U76" s="624"/>
      <c r="V76" s="625"/>
      <c r="W76" s="623"/>
      <c r="X76" s="624"/>
      <c r="Y76" s="625"/>
      <c r="Z76" s="623"/>
      <c r="AA76" s="624"/>
      <c r="AB76" s="625"/>
      <c r="AC76" s="623"/>
      <c r="AD76" s="623"/>
      <c r="AE76" s="623"/>
      <c r="AF76" s="623"/>
      <c r="AG76" s="623"/>
      <c r="AH76" s="623"/>
      <c r="AI76" s="623"/>
      <c r="AJ76" s="623"/>
      <c r="AK76" s="623"/>
      <c r="AL76" s="623"/>
      <c r="AM76" s="623"/>
      <c r="AN76" s="623"/>
      <c r="AO76" s="623"/>
      <c r="AP76" s="623"/>
      <c r="AQ76" s="623"/>
      <c r="AR76" s="623"/>
      <c r="AS76" s="626"/>
      <c r="BE76"/>
    </row>
    <row r="77" spans="2:57" ht="24.75" hidden="1" customHeight="1">
      <c r="B77" s="622"/>
      <c r="C77" s="623"/>
      <c r="D77" s="623"/>
      <c r="E77" s="624"/>
      <c r="F77" s="625"/>
      <c r="G77" s="623"/>
      <c r="H77" s="623"/>
      <c r="I77" s="623"/>
      <c r="J77" s="623"/>
      <c r="K77" s="623"/>
      <c r="L77" s="623"/>
      <c r="M77" s="623"/>
      <c r="N77" s="623"/>
      <c r="O77" s="623"/>
      <c r="P77" s="623"/>
      <c r="Q77" s="623"/>
      <c r="R77" s="623"/>
      <c r="S77" s="623"/>
      <c r="T77" s="623"/>
      <c r="U77" s="624"/>
      <c r="V77" s="625"/>
      <c r="W77" s="623"/>
      <c r="X77" s="624"/>
      <c r="Y77" s="625"/>
      <c r="Z77" s="623"/>
      <c r="AA77" s="624"/>
      <c r="AB77" s="625"/>
      <c r="AC77" s="623"/>
      <c r="AD77" s="623"/>
      <c r="AE77" s="623"/>
      <c r="AF77" s="623"/>
      <c r="AG77" s="623"/>
      <c r="AH77" s="623"/>
      <c r="AI77" s="623"/>
      <c r="AJ77" s="623"/>
      <c r="AK77" s="623"/>
      <c r="AL77" s="623"/>
      <c r="AM77" s="623"/>
      <c r="AN77" s="623"/>
      <c r="AO77" s="623"/>
      <c r="AP77" s="623"/>
      <c r="AQ77" s="623"/>
      <c r="AR77" s="623"/>
      <c r="AS77" s="626"/>
      <c r="BE77"/>
    </row>
    <row r="78" spans="2:57" ht="24.75" hidden="1" customHeight="1">
      <c r="B78" s="622"/>
      <c r="C78" s="623"/>
      <c r="D78" s="623"/>
      <c r="E78" s="624"/>
      <c r="F78" s="625"/>
      <c r="G78" s="623"/>
      <c r="H78" s="623"/>
      <c r="I78" s="623"/>
      <c r="J78" s="623"/>
      <c r="K78" s="623"/>
      <c r="L78" s="623"/>
      <c r="M78" s="623"/>
      <c r="N78" s="623"/>
      <c r="O78" s="623"/>
      <c r="P78" s="623"/>
      <c r="Q78" s="623"/>
      <c r="R78" s="623"/>
      <c r="S78" s="623"/>
      <c r="T78" s="623"/>
      <c r="U78" s="624"/>
      <c r="V78" s="625"/>
      <c r="W78" s="623"/>
      <c r="X78" s="624"/>
      <c r="Y78" s="625"/>
      <c r="Z78" s="623"/>
      <c r="AA78" s="624"/>
      <c r="AB78" s="625"/>
      <c r="AC78" s="623"/>
      <c r="AD78" s="623"/>
      <c r="AE78" s="623"/>
      <c r="AF78" s="623"/>
      <c r="AG78" s="623"/>
      <c r="AH78" s="623"/>
      <c r="AI78" s="623"/>
      <c r="AJ78" s="623"/>
      <c r="AK78" s="623"/>
      <c r="AL78" s="623"/>
      <c r="AM78" s="623"/>
      <c r="AN78" s="623"/>
      <c r="AO78" s="623"/>
      <c r="AP78" s="623"/>
      <c r="AQ78" s="623"/>
      <c r="AR78" s="623"/>
      <c r="AS78" s="626"/>
      <c r="BE78"/>
    </row>
    <row r="79" spans="2:57" ht="24.75" hidden="1" customHeight="1">
      <c r="B79" s="622"/>
      <c r="C79" s="623"/>
      <c r="D79" s="623"/>
      <c r="E79" s="624"/>
      <c r="F79" s="625"/>
      <c r="G79" s="623"/>
      <c r="H79" s="623"/>
      <c r="I79" s="623"/>
      <c r="J79" s="623"/>
      <c r="K79" s="623"/>
      <c r="L79" s="623"/>
      <c r="M79" s="623"/>
      <c r="N79" s="623"/>
      <c r="O79" s="623"/>
      <c r="P79" s="623"/>
      <c r="Q79" s="623"/>
      <c r="R79" s="623"/>
      <c r="S79" s="623"/>
      <c r="T79" s="623"/>
      <c r="U79" s="624"/>
      <c r="V79" s="625"/>
      <c r="W79" s="623"/>
      <c r="X79" s="624"/>
      <c r="Y79" s="625"/>
      <c r="Z79" s="623"/>
      <c r="AA79" s="624"/>
      <c r="AB79" s="625"/>
      <c r="AC79" s="623"/>
      <c r="AD79" s="623"/>
      <c r="AE79" s="623"/>
      <c r="AF79" s="623"/>
      <c r="AG79" s="623"/>
      <c r="AH79" s="623"/>
      <c r="AI79" s="623"/>
      <c r="AJ79" s="623"/>
      <c r="AK79" s="623"/>
      <c r="AL79" s="623"/>
      <c r="AM79" s="623"/>
      <c r="AN79" s="623"/>
      <c r="AO79" s="623"/>
      <c r="AP79" s="623"/>
      <c r="AQ79" s="623"/>
      <c r="AR79" s="623"/>
      <c r="AS79" s="626"/>
      <c r="BE79"/>
    </row>
    <row r="80" spans="2:57" ht="24.75" hidden="1" customHeight="1" thickBot="1">
      <c r="B80" s="622"/>
      <c r="C80" s="623"/>
      <c r="D80" s="623"/>
      <c r="E80" s="624"/>
      <c r="F80" s="625"/>
      <c r="G80" s="623"/>
      <c r="H80" s="623"/>
      <c r="I80" s="623"/>
      <c r="J80" s="623"/>
      <c r="K80" s="623"/>
      <c r="L80" s="623"/>
      <c r="M80" s="623"/>
      <c r="N80" s="623"/>
      <c r="O80" s="623"/>
      <c r="P80" s="623"/>
      <c r="Q80" s="623"/>
      <c r="R80" s="623"/>
      <c r="S80" s="623"/>
      <c r="T80" s="623"/>
      <c r="U80" s="624"/>
      <c r="V80" s="625"/>
      <c r="W80" s="623"/>
      <c r="X80" s="624"/>
      <c r="Y80" s="625"/>
      <c r="Z80" s="623"/>
      <c r="AA80" s="624"/>
      <c r="AB80" s="625"/>
      <c r="AC80" s="623"/>
      <c r="AD80" s="623"/>
      <c r="AE80" s="623"/>
      <c r="AF80" s="623"/>
      <c r="AG80" s="623"/>
      <c r="AH80" s="623"/>
      <c r="AI80" s="623"/>
      <c r="AJ80" s="623"/>
      <c r="AK80" s="623"/>
      <c r="AL80" s="623"/>
      <c r="AM80" s="623"/>
      <c r="AN80" s="623"/>
      <c r="AO80" s="623"/>
      <c r="AP80" s="623"/>
      <c r="AQ80" s="623"/>
      <c r="AR80" s="623"/>
      <c r="AS80" s="626"/>
      <c r="BE80"/>
    </row>
    <row r="81" spans="2:57">
      <c r="B81" s="612" t="s">
        <v>36</v>
      </c>
      <c r="C81" s="613"/>
      <c r="D81" s="613"/>
      <c r="E81" s="613"/>
      <c r="F81" s="613"/>
      <c r="G81" s="613"/>
      <c r="H81" s="613"/>
      <c r="I81" s="613"/>
      <c r="J81" s="613"/>
      <c r="K81" s="613"/>
      <c r="L81" s="613"/>
      <c r="M81" s="613"/>
      <c r="N81" s="613"/>
      <c r="O81" s="613"/>
      <c r="P81" s="613"/>
      <c r="Q81" s="613"/>
      <c r="R81" s="613"/>
      <c r="S81" s="613"/>
      <c r="T81" s="613"/>
      <c r="U81" s="613"/>
      <c r="V81" s="613"/>
      <c r="W81" s="613"/>
      <c r="X81" s="613"/>
      <c r="Y81" s="613"/>
      <c r="Z81" s="613"/>
      <c r="AA81" s="613"/>
      <c r="AB81" s="613"/>
      <c r="AC81" s="613"/>
      <c r="AD81" s="613"/>
      <c r="AE81" s="613"/>
      <c r="AF81" s="613"/>
      <c r="AG81" s="613"/>
      <c r="AH81" s="613"/>
      <c r="AI81" s="613"/>
      <c r="AJ81" s="613"/>
      <c r="AK81" s="613"/>
      <c r="AL81" s="613"/>
      <c r="AM81" s="613"/>
      <c r="AN81" s="613"/>
      <c r="AO81" s="613"/>
      <c r="AP81" s="613"/>
      <c r="AQ81" s="613"/>
      <c r="AR81" s="613"/>
      <c r="AS81" s="616"/>
      <c r="BE81"/>
    </row>
    <row r="82" spans="2:57" ht="99" customHeight="1" thickBot="1">
      <c r="B82" s="672">
        <v>43525</v>
      </c>
      <c r="C82" s="673"/>
      <c r="D82" s="673"/>
      <c r="E82" s="673"/>
      <c r="F82" s="673"/>
      <c r="G82" s="673"/>
      <c r="H82" s="673"/>
      <c r="I82" s="673"/>
      <c r="J82" s="673"/>
      <c r="K82" s="673"/>
      <c r="L82" s="673"/>
      <c r="M82" s="673"/>
      <c r="N82" s="673"/>
      <c r="O82" s="673"/>
      <c r="P82" s="673"/>
      <c r="Q82" s="673"/>
      <c r="R82" s="673"/>
      <c r="S82" s="673"/>
      <c r="T82" s="673"/>
      <c r="U82" s="673"/>
      <c r="V82" s="673"/>
      <c r="W82" s="673"/>
      <c r="X82" s="673"/>
      <c r="Y82" s="673"/>
      <c r="Z82" s="673"/>
      <c r="AA82" s="673"/>
      <c r="AB82" s="673"/>
      <c r="AC82" s="673"/>
      <c r="AD82" s="673"/>
      <c r="AE82" s="673"/>
      <c r="AF82" s="673"/>
      <c r="AG82" s="673"/>
      <c r="AH82" s="673"/>
      <c r="AI82" s="673"/>
      <c r="AJ82" s="673"/>
      <c r="AK82" s="673"/>
      <c r="AL82" s="673"/>
      <c r="AM82" s="673"/>
      <c r="AN82" s="673"/>
      <c r="AO82" s="673"/>
      <c r="AP82" s="673"/>
      <c r="AQ82" s="673"/>
      <c r="AR82" s="673"/>
      <c r="AS82" s="674"/>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88" t="s">
        <v>44</v>
      </c>
      <c r="D84" s="386"/>
      <c r="E84" s="386"/>
      <c r="F84" s="386"/>
      <c r="G84" s="386"/>
      <c r="H84" s="386"/>
      <c r="I84" s="386"/>
      <c r="J84" s="386"/>
      <c r="K84" s="386"/>
      <c r="L84" s="386"/>
      <c r="M84" s="386"/>
      <c r="N84" s="386"/>
      <c r="O84" s="386"/>
      <c r="P84" s="386"/>
      <c r="Q84" s="386"/>
      <c r="R84" s="386"/>
      <c r="S84" s="386"/>
      <c r="T84" s="386"/>
      <c r="U84" s="386"/>
      <c r="V84" s="386"/>
      <c r="W84" s="387"/>
      <c r="X84" s="406" t="s">
        <v>1706</v>
      </c>
      <c r="Y84" s="407"/>
      <c r="Z84" s="407"/>
      <c r="AA84" s="407"/>
      <c r="AB84" s="407"/>
      <c r="AC84" s="407"/>
      <c r="AD84" s="407"/>
      <c r="AE84" s="407"/>
      <c r="AF84" s="407"/>
      <c r="AG84" s="407"/>
      <c r="AH84" s="407"/>
      <c r="AI84" s="407"/>
      <c r="AJ84" s="407"/>
      <c r="AK84" s="407"/>
      <c r="AL84" s="407"/>
      <c r="AM84" s="407"/>
      <c r="AN84" s="407"/>
      <c r="AO84" s="407"/>
      <c r="AP84" s="407"/>
      <c r="AQ84" s="407"/>
      <c r="AR84" s="408"/>
      <c r="AS84" s="8"/>
      <c r="BE84"/>
    </row>
    <row r="85" spans="2:57" ht="46.5" customHeight="1">
      <c r="B85" s="10"/>
      <c r="C85" s="473" t="s">
        <v>40</v>
      </c>
      <c r="D85" s="438"/>
      <c r="E85" s="438"/>
      <c r="F85" s="438"/>
      <c r="G85" s="438"/>
      <c r="H85" s="438"/>
      <c r="I85" s="449"/>
      <c r="J85" s="473" t="s">
        <v>41</v>
      </c>
      <c r="K85" s="438"/>
      <c r="L85" s="438"/>
      <c r="M85" s="438"/>
      <c r="N85" s="438"/>
      <c r="O85" s="438"/>
      <c r="P85" s="449"/>
      <c r="Q85" s="473" t="s">
        <v>42</v>
      </c>
      <c r="R85" s="438"/>
      <c r="S85" s="438"/>
      <c r="T85" s="438"/>
      <c r="U85" s="438"/>
      <c r="V85" s="438"/>
      <c r="W85" s="449"/>
      <c r="X85" s="473" t="s">
        <v>40</v>
      </c>
      <c r="Y85" s="438"/>
      <c r="Z85" s="438"/>
      <c r="AA85" s="438"/>
      <c r="AB85" s="438"/>
      <c r="AC85" s="438"/>
      <c r="AD85" s="449"/>
      <c r="AE85" s="473" t="s">
        <v>41</v>
      </c>
      <c r="AF85" s="438"/>
      <c r="AG85" s="438"/>
      <c r="AH85" s="438"/>
      <c r="AI85" s="438"/>
      <c r="AJ85" s="438"/>
      <c r="AK85" s="449"/>
      <c r="AL85" s="473" t="s">
        <v>42</v>
      </c>
      <c r="AM85" s="438"/>
      <c r="AN85" s="438"/>
      <c r="AO85" s="438"/>
      <c r="AP85" s="438"/>
      <c r="AQ85" s="438"/>
      <c r="AR85" s="449"/>
      <c r="AS85" s="11"/>
      <c r="BE85"/>
    </row>
    <row r="86" spans="2:57" ht="46.5" customHeight="1">
      <c r="B86" s="10"/>
      <c r="C86" s="517" t="str">
        <f>'Lot Register'!$U$13</f>
        <v>Jan van Wyk</v>
      </c>
      <c r="D86" s="518"/>
      <c r="E86" s="518"/>
      <c r="F86" s="518"/>
      <c r="G86" s="518"/>
      <c r="H86" s="518"/>
      <c r="I86" s="519"/>
      <c r="J86" s="517"/>
      <c r="K86" s="518"/>
      <c r="L86" s="518"/>
      <c r="M86" s="518"/>
      <c r="N86" s="518"/>
      <c r="O86" s="518"/>
      <c r="P86" s="519"/>
      <c r="Q86" s="520"/>
      <c r="R86" s="521"/>
      <c r="S86" s="521"/>
      <c r="T86" s="521"/>
      <c r="U86" s="521"/>
      <c r="V86" s="521"/>
      <c r="W86" s="522"/>
      <c r="X86" s="517" t="str">
        <f>'Lot Register'!$U$12</f>
        <v>TBA</v>
      </c>
      <c r="Y86" s="518"/>
      <c r="Z86" s="518"/>
      <c r="AA86" s="518"/>
      <c r="AB86" s="518"/>
      <c r="AC86" s="518"/>
      <c r="AD86" s="519"/>
      <c r="AE86" s="517"/>
      <c r="AF86" s="518"/>
      <c r="AG86" s="518"/>
      <c r="AH86" s="518"/>
      <c r="AI86" s="518"/>
      <c r="AJ86" s="518"/>
      <c r="AK86" s="519"/>
      <c r="AL86" s="520"/>
      <c r="AM86" s="521"/>
      <c r="AN86" s="521"/>
      <c r="AO86" s="521"/>
      <c r="AP86" s="521"/>
      <c r="AQ86" s="521"/>
      <c r="AR86" s="522"/>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46">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AL86:AR86"/>
    <mergeCell ref="B82:AS82"/>
    <mergeCell ref="C84:W84"/>
    <mergeCell ref="X84:AR84"/>
    <mergeCell ref="C85:I85"/>
    <mergeCell ref="J85:P85"/>
    <mergeCell ref="Q85:W85"/>
    <mergeCell ref="X85:AD85"/>
    <mergeCell ref="AE85:AK85"/>
    <mergeCell ref="AL85:AR85"/>
    <mergeCell ref="C86:I86"/>
    <mergeCell ref="J86:P86"/>
    <mergeCell ref="Q86:W86"/>
    <mergeCell ref="X86:AD86"/>
    <mergeCell ref="AE86:AK86"/>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J25"/>
    <mergeCell ref="AK22:AN23"/>
    <mergeCell ref="AO22:AP23"/>
    <mergeCell ref="AQ22:AQ23"/>
    <mergeCell ref="AR22:AR23"/>
    <mergeCell ref="AS22:AS23"/>
    <mergeCell ref="Y23:AB23"/>
    <mergeCell ref="B22:C23"/>
    <mergeCell ref="D22:P23"/>
    <mergeCell ref="Q22:X23"/>
    <mergeCell ref="Y22:AB22"/>
    <mergeCell ref="AC22:AJ23"/>
    <mergeCell ref="AK20:AN21"/>
    <mergeCell ref="AO20:AP21"/>
    <mergeCell ref="AQ20:AQ21"/>
    <mergeCell ref="AR20:AR21"/>
    <mergeCell ref="AS20:AS21"/>
    <mergeCell ref="Y21:AB21"/>
    <mergeCell ref="B20:C21"/>
    <mergeCell ref="D20:P21"/>
    <mergeCell ref="Q20:X21"/>
    <mergeCell ref="Y20:AB20"/>
    <mergeCell ref="AC20:AJ21"/>
    <mergeCell ref="AK18:AN19"/>
    <mergeCell ref="AO18:AP19"/>
    <mergeCell ref="AQ18:AQ19"/>
    <mergeCell ref="AR18:AR19"/>
    <mergeCell ref="AS18:AS19"/>
    <mergeCell ref="Y19:AB19"/>
    <mergeCell ref="B18:C19"/>
    <mergeCell ref="D18:P19"/>
    <mergeCell ref="Q18:X19"/>
    <mergeCell ref="Y18:AB18"/>
    <mergeCell ref="AC18:AJ19"/>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AQ12:AS13"/>
    <mergeCell ref="Y13:AB13"/>
    <mergeCell ref="AK13:AN13"/>
    <mergeCell ref="AO12:AP13"/>
    <mergeCell ref="AF7:AI7"/>
    <mergeCell ref="J8:J9"/>
    <mergeCell ref="K8:K9"/>
    <mergeCell ref="L8:L9"/>
    <mergeCell ref="AF8:AI8"/>
    <mergeCell ref="AJ8:AM11"/>
    <mergeCell ref="AF10:AI10"/>
    <mergeCell ref="AF11:AI11"/>
    <mergeCell ref="AJ7:AS7"/>
    <mergeCell ref="AN8:AS11"/>
    <mergeCell ref="AJ4:AS4"/>
    <mergeCell ref="AJ5:AS5"/>
    <mergeCell ref="AJ6:AS6"/>
    <mergeCell ref="J4:Z5"/>
    <mergeCell ref="AA4:AE4"/>
    <mergeCell ref="AF4:AI4"/>
    <mergeCell ref="AA5:AE5"/>
    <mergeCell ref="AF5:AI5"/>
    <mergeCell ref="J6:L7"/>
    <mergeCell ref="M6:P9"/>
    <mergeCell ref="Q6:AE9"/>
    <mergeCell ref="AF6:AI6"/>
    <mergeCell ref="AF9:AI9"/>
  </mergeCells>
  <conditionalFormatting sqref="AF11">
    <cfRule type="expression" dxfId="1048" priority="4">
      <formula>$V11="y"</formula>
    </cfRule>
    <cfRule type="expression" dxfId="1047" priority="5">
      <formula>$T11="y"</formula>
    </cfRule>
  </conditionalFormatting>
  <conditionalFormatting sqref="AF7">
    <cfRule type="expression" dxfId="1046" priority="8">
      <formula>$V7="y"</formula>
    </cfRule>
    <cfRule type="expression" dxfId="1045" priority="9">
      <formula>$T7="y"</formula>
    </cfRule>
  </conditionalFormatting>
  <conditionalFormatting sqref="AF9">
    <cfRule type="expression" dxfId="1044" priority="6">
      <formula>$V9="y"</formula>
    </cfRule>
    <cfRule type="expression" dxfId="1043" priority="7">
      <formula>$T9="y"</formula>
    </cfRule>
  </conditionalFormatting>
  <conditionalFormatting sqref="Y14:AB21 Y24:AB73">
    <cfRule type="expression" dxfId="1042" priority="3">
      <formula>OR(ISNUMBER(SEARCH("Hold Point",Y14)),ISNUMBER(SEARCH("Witness Point",Y14)))</formula>
    </cfRule>
  </conditionalFormatting>
  <conditionalFormatting sqref="AK14:AN73">
    <cfRule type="expression" dxfId="1041" priority="2">
      <formula>OR(Y14="Check Item",Y14="Milestone")</formula>
    </cfRule>
  </conditionalFormatting>
  <conditionalFormatting sqref="Y22:AB23">
    <cfRule type="expression" dxfId="1040" priority="1">
      <formula>OR(ISNUMBER(SEARCH("Hold Point",Y22)),ISNUMBER(SEARCH("Witness Point",Y22)))</formula>
    </cfRule>
  </conditionalFormatting>
  <pageMargins left="0.62992125984251968" right="0.23622047244094488" top="0.82677165354330706" bottom="0.23622047244094488" header="0.31496062992125984" footer="0.31496062992125984"/>
  <pageSetup paperSize="9" scale="57" fitToHeight="0" orientation="portrait" horizontalDpi="300" verticalDpi="300"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38">
    <pageSetUpPr fitToPage="1"/>
  </sheetPr>
  <dimension ref="A1:BR100"/>
  <sheetViews>
    <sheetView topLeftCell="A3" zoomScale="85" zoomScaleNormal="85" workbookViewId="0">
      <selection activeCell="Q28" sqref="Q28:X29"/>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Fencing and Gates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Fencing and Gates</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633" t="s">
        <v>1939</v>
      </c>
      <c r="AK4" s="634"/>
      <c r="AL4" s="634"/>
      <c r="AM4" s="634"/>
      <c r="AN4" s="634"/>
      <c r="AO4" s="634"/>
      <c r="AP4" s="634"/>
      <c r="AQ4" s="634"/>
      <c r="AR4" s="634"/>
      <c r="AS4" s="635"/>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str">
        <f>'Lot Register'!$M$13</f>
        <v>CN22189</v>
      </c>
      <c r="AG5" s="460"/>
      <c r="AH5" s="460"/>
      <c r="AI5" s="461"/>
      <c r="AJ5" s="636" t="s">
        <v>1704</v>
      </c>
      <c r="AK5" s="637"/>
      <c r="AL5" s="637"/>
      <c r="AM5" s="637"/>
      <c r="AN5" s="637"/>
      <c r="AO5" s="637"/>
      <c r="AP5" s="637"/>
      <c r="AQ5" s="637"/>
      <c r="AR5" s="637"/>
      <c r="AS5" s="638"/>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636" t="s">
        <v>2095</v>
      </c>
      <c r="AK6" s="637"/>
      <c r="AL6" s="637"/>
      <c r="AM6" s="637"/>
      <c r="AN6" s="637"/>
      <c r="AO6" s="637"/>
      <c r="AP6" s="637"/>
      <c r="AQ6" s="637"/>
      <c r="AR6" s="637"/>
      <c r="AS6" s="638"/>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Register'!$J$2), "", 'Lot Register'!$J$2)</f>
        <v>45343</v>
      </c>
      <c r="AG7" s="469"/>
      <c r="AH7" s="469"/>
      <c r="AI7" s="470"/>
      <c r="AJ7" s="636" t="s">
        <v>2096</v>
      </c>
      <c r="AK7" s="637"/>
      <c r="AL7" s="637"/>
      <c r="AM7" s="637"/>
      <c r="AN7" s="637"/>
      <c r="AO7" s="637"/>
      <c r="AP7" s="637"/>
      <c r="AQ7" s="637"/>
      <c r="AR7" s="637"/>
      <c r="AS7" s="638"/>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v>14.11</v>
      </c>
      <c r="AK8" s="574"/>
      <c r="AL8" s="574"/>
      <c r="AM8" s="574"/>
      <c r="AN8" s="566" t="s">
        <v>440</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Register'!$K$2), "", 'Lot Register'!$K$2)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f>IF(ISBLANK('Lot Register'!$I$2), "", 'Lot Register'!$I$2)</f>
        <v>0</v>
      </c>
      <c r="AE10" s="449"/>
      <c r="AF10" s="451" t="s">
        <v>30</v>
      </c>
      <c r="AG10" s="451"/>
      <c r="AH10" s="451"/>
      <c r="AI10" s="452"/>
      <c r="AJ10" s="573"/>
      <c r="AK10" s="574"/>
      <c r="AL10" s="574"/>
      <c r="AM10" s="574"/>
      <c r="AN10" s="566"/>
      <c r="AO10" s="566"/>
      <c r="AP10" s="566"/>
      <c r="AQ10" s="566"/>
      <c r="AR10" s="566"/>
      <c r="AS10" s="567"/>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Register'!$L$2), "", 'Lot Register'!$L$2)</f>
        <v>45343</v>
      </c>
      <c r="AG11" s="496"/>
      <c r="AH11" s="496"/>
      <c r="AI11" s="497"/>
      <c r="AJ11" s="575"/>
      <c r="AK11" s="576"/>
      <c r="AL11" s="576"/>
      <c r="AM11" s="576"/>
      <c r="AN11" s="381"/>
      <c r="AO11" s="381"/>
      <c r="AP11" s="381"/>
      <c r="AQ11" s="381"/>
      <c r="AR11" s="381"/>
      <c r="AS11" s="568"/>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756"/>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c r="AH13" s="439"/>
      <c r="AI13" s="439"/>
      <c r="AJ13" s="439"/>
      <c r="AK13" s="439" t="s">
        <v>27</v>
      </c>
      <c r="AL13" s="439"/>
      <c r="AM13" s="439"/>
      <c r="AN13" s="439"/>
      <c r="AO13" s="571"/>
      <c r="AP13" s="571"/>
      <c r="AQ13" s="571"/>
      <c r="AR13" s="571"/>
      <c r="AS13" s="572"/>
      <c r="BE13"/>
    </row>
    <row r="14" spans="1:70">
      <c r="B14" s="553">
        <v>1</v>
      </c>
      <c r="C14" s="549"/>
      <c r="D14" s="507" t="s">
        <v>1436</v>
      </c>
      <c r="E14" s="508"/>
      <c r="F14" s="508"/>
      <c r="G14" s="508"/>
      <c r="H14" s="508"/>
      <c r="I14" s="508"/>
      <c r="J14" s="508"/>
      <c r="K14" s="508"/>
      <c r="L14" s="508"/>
      <c r="M14" s="508"/>
      <c r="N14" s="508"/>
      <c r="O14" s="508"/>
      <c r="P14" s="509"/>
      <c r="Q14" s="507" t="s">
        <v>91</v>
      </c>
      <c r="R14" s="508"/>
      <c r="S14" s="508"/>
      <c r="T14" s="508"/>
      <c r="U14" s="508"/>
      <c r="V14" s="508"/>
      <c r="W14" s="508"/>
      <c r="X14" s="509"/>
      <c r="Y14" s="507" t="s">
        <v>24</v>
      </c>
      <c r="Z14" s="508"/>
      <c r="AA14" s="508"/>
      <c r="AB14" s="509"/>
      <c r="AC14" s="406"/>
      <c r="AD14" s="407"/>
      <c r="AE14" s="407"/>
      <c r="AF14" s="407"/>
      <c r="AG14" s="407"/>
      <c r="AH14" s="407"/>
      <c r="AI14" s="407"/>
      <c r="AJ14" s="408"/>
      <c r="AK14" s="507"/>
      <c r="AL14" s="508"/>
      <c r="AM14" s="508"/>
      <c r="AN14" s="509"/>
      <c r="AO14" s="475"/>
      <c r="AP14" s="593"/>
      <c r="AQ14" s="594"/>
      <c r="AR14" s="595"/>
      <c r="AS14" s="596"/>
      <c r="BE14"/>
    </row>
    <row r="15" spans="1:70" ht="31.5" customHeight="1">
      <c r="B15" s="592"/>
      <c r="C15" s="532"/>
      <c r="D15" s="412"/>
      <c r="E15" s="413"/>
      <c r="F15" s="413"/>
      <c r="G15" s="413"/>
      <c r="H15" s="413"/>
      <c r="I15" s="413"/>
      <c r="J15" s="413"/>
      <c r="K15" s="413"/>
      <c r="L15" s="413"/>
      <c r="M15" s="413"/>
      <c r="N15" s="413"/>
      <c r="O15" s="413"/>
      <c r="P15" s="414"/>
      <c r="Q15" s="412"/>
      <c r="R15" s="413"/>
      <c r="S15" s="413"/>
      <c r="T15" s="413"/>
      <c r="U15" s="413"/>
      <c r="V15" s="413"/>
      <c r="W15" s="413"/>
      <c r="X15" s="414"/>
      <c r="Y15" s="412" t="s">
        <v>438</v>
      </c>
      <c r="Z15" s="413"/>
      <c r="AA15" s="413"/>
      <c r="AB15" s="414"/>
      <c r="AC15" s="412"/>
      <c r="AD15" s="413"/>
      <c r="AE15" s="413"/>
      <c r="AF15" s="413"/>
      <c r="AG15" s="413"/>
      <c r="AH15" s="413"/>
      <c r="AI15" s="413"/>
      <c r="AJ15" s="414"/>
      <c r="AK15" s="412"/>
      <c r="AL15" s="413"/>
      <c r="AM15" s="413"/>
      <c r="AN15" s="414"/>
      <c r="AO15" s="545"/>
      <c r="AP15" s="556"/>
      <c r="AQ15" s="587"/>
      <c r="AR15" s="589"/>
      <c r="AS15" s="591"/>
      <c r="BE15"/>
    </row>
    <row r="16" spans="1:70">
      <c r="B16" s="592">
        <v>2</v>
      </c>
      <c r="C16" s="532"/>
      <c r="D16" s="406" t="s">
        <v>451</v>
      </c>
      <c r="E16" s="407"/>
      <c r="F16" s="407"/>
      <c r="G16" s="407"/>
      <c r="H16" s="407"/>
      <c r="I16" s="407"/>
      <c r="J16" s="407"/>
      <c r="K16" s="407"/>
      <c r="L16" s="407"/>
      <c r="M16" s="407"/>
      <c r="N16" s="407"/>
      <c r="O16" s="407"/>
      <c r="P16" s="408"/>
      <c r="Q16" s="406" t="s">
        <v>91</v>
      </c>
      <c r="R16" s="407"/>
      <c r="S16" s="407"/>
      <c r="T16" s="407"/>
      <c r="U16" s="407"/>
      <c r="V16" s="407"/>
      <c r="W16" s="407"/>
      <c r="X16" s="408"/>
      <c r="Y16" s="406" t="s">
        <v>24</v>
      </c>
      <c r="Z16" s="407"/>
      <c r="AA16" s="407"/>
      <c r="AB16" s="408"/>
      <c r="AC16" s="406"/>
      <c r="AD16" s="407"/>
      <c r="AE16" s="407"/>
      <c r="AF16" s="407"/>
      <c r="AG16" s="407"/>
      <c r="AH16" s="407"/>
      <c r="AI16" s="407"/>
      <c r="AJ16" s="408"/>
      <c r="AK16" s="406"/>
      <c r="AL16" s="407"/>
      <c r="AM16" s="407"/>
      <c r="AN16" s="408"/>
      <c r="AO16" s="542"/>
      <c r="AP16" s="554"/>
      <c r="AQ16" s="586"/>
      <c r="AR16" s="588"/>
      <c r="AS16" s="590"/>
      <c r="BE16"/>
    </row>
    <row r="17" spans="2:57" ht="31.5" customHeight="1">
      <c r="B17" s="592"/>
      <c r="C17" s="532"/>
      <c r="D17" s="412"/>
      <c r="E17" s="413"/>
      <c r="F17" s="413"/>
      <c r="G17" s="413"/>
      <c r="H17" s="413"/>
      <c r="I17" s="413"/>
      <c r="J17" s="413"/>
      <c r="K17" s="413"/>
      <c r="L17" s="413"/>
      <c r="M17" s="413"/>
      <c r="N17" s="413"/>
      <c r="O17" s="413"/>
      <c r="P17" s="414"/>
      <c r="Q17" s="412"/>
      <c r="R17" s="413"/>
      <c r="S17" s="413"/>
      <c r="T17" s="413"/>
      <c r="U17" s="413"/>
      <c r="V17" s="413"/>
      <c r="W17" s="413"/>
      <c r="X17" s="414"/>
      <c r="Y17" s="412" t="s">
        <v>441</v>
      </c>
      <c r="Z17" s="413"/>
      <c r="AA17" s="413"/>
      <c r="AB17" s="414"/>
      <c r="AC17" s="412"/>
      <c r="AD17" s="413"/>
      <c r="AE17" s="413"/>
      <c r="AF17" s="413"/>
      <c r="AG17" s="413"/>
      <c r="AH17" s="413"/>
      <c r="AI17" s="413"/>
      <c r="AJ17" s="414"/>
      <c r="AK17" s="412"/>
      <c r="AL17" s="413"/>
      <c r="AM17" s="413"/>
      <c r="AN17" s="414"/>
      <c r="AO17" s="545"/>
      <c r="AP17" s="556"/>
      <c r="AQ17" s="587"/>
      <c r="AR17" s="589"/>
      <c r="AS17" s="591"/>
      <c r="BE17"/>
    </row>
    <row r="18" spans="2:57">
      <c r="B18" s="592">
        <v>3</v>
      </c>
      <c r="C18" s="532"/>
      <c r="D18" s="406" t="s">
        <v>439</v>
      </c>
      <c r="E18" s="407"/>
      <c r="F18" s="407"/>
      <c r="G18" s="407"/>
      <c r="H18" s="407"/>
      <c r="I18" s="407"/>
      <c r="J18" s="407"/>
      <c r="K18" s="407"/>
      <c r="L18" s="407"/>
      <c r="M18" s="407"/>
      <c r="N18" s="407"/>
      <c r="O18" s="407"/>
      <c r="P18" s="408"/>
      <c r="Q18" s="406" t="s">
        <v>91</v>
      </c>
      <c r="R18" s="407"/>
      <c r="S18" s="407"/>
      <c r="T18" s="407"/>
      <c r="U18" s="407"/>
      <c r="V18" s="407"/>
      <c r="W18" s="407"/>
      <c r="X18" s="408"/>
      <c r="Y18" s="406" t="s">
        <v>24</v>
      </c>
      <c r="Z18" s="407"/>
      <c r="AA18" s="407"/>
      <c r="AB18" s="408"/>
      <c r="AC18" s="406"/>
      <c r="AD18" s="407"/>
      <c r="AE18" s="407"/>
      <c r="AF18" s="407"/>
      <c r="AG18" s="407"/>
      <c r="AH18" s="407"/>
      <c r="AI18" s="407"/>
      <c r="AJ18" s="408"/>
      <c r="AK18" s="406"/>
      <c r="AL18" s="407"/>
      <c r="AM18" s="407"/>
      <c r="AN18" s="408"/>
      <c r="AO18" s="542"/>
      <c r="AP18" s="554"/>
      <c r="AQ18" s="586"/>
      <c r="AR18" s="588"/>
      <c r="AS18" s="590"/>
      <c r="BE18"/>
    </row>
    <row r="19" spans="2:57" ht="31.5" customHeight="1">
      <c r="B19" s="592"/>
      <c r="C19" s="532"/>
      <c r="D19" s="412"/>
      <c r="E19" s="413"/>
      <c r="F19" s="413"/>
      <c r="G19" s="413"/>
      <c r="H19" s="413"/>
      <c r="I19" s="413"/>
      <c r="J19" s="413"/>
      <c r="K19" s="413"/>
      <c r="L19" s="413"/>
      <c r="M19" s="413"/>
      <c r="N19" s="413"/>
      <c r="O19" s="413"/>
      <c r="P19" s="414"/>
      <c r="Q19" s="412"/>
      <c r="R19" s="413"/>
      <c r="S19" s="413"/>
      <c r="T19" s="413"/>
      <c r="U19" s="413"/>
      <c r="V19" s="413"/>
      <c r="W19" s="413"/>
      <c r="X19" s="414"/>
      <c r="Y19" s="412" t="s">
        <v>441</v>
      </c>
      <c r="Z19" s="413"/>
      <c r="AA19" s="413"/>
      <c r="AB19" s="414"/>
      <c r="AC19" s="412"/>
      <c r="AD19" s="413"/>
      <c r="AE19" s="413"/>
      <c r="AF19" s="413"/>
      <c r="AG19" s="413"/>
      <c r="AH19" s="413"/>
      <c r="AI19" s="413"/>
      <c r="AJ19" s="414"/>
      <c r="AK19" s="412"/>
      <c r="AL19" s="413"/>
      <c r="AM19" s="413"/>
      <c r="AN19" s="414"/>
      <c r="AO19" s="545"/>
      <c r="AP19" s="556"/>
      <c r="AQ19" s="587"/>
      <c r="AR19" s="589"/>
      <c r="AS19" s="591"/>
      <c r="BE19"/>
    </row>
    <row r="20" spans="2:57">
      <c r="B20" s="592">
        <v>4</v>
      </c>
      <c r="C20" s="532"/>
      <c r="D20" s="406" t="s">
        <v>1437</v>
      </c>
      <c r="E20" s="407"/>
      <c r="F20" s="407"/>
      <c r="G20" s="407"/>
      <c r="H20" s="407"/>
      <c r="I20" s="407"/>
      <c r="J20" s="407"/>
      <c r="K20" s="407"/>
      <c r="L20" s="407"/>
      <c r="M20" s="407"/>
      <c r="N20" s="407"/>
      <c r="O20" s="407"/>
      <c r="P20" s="408"/>
      <c r="Q20" s="406" t="s">
        <v>91</v>
      </c>
      <c r="R20" s="407"/>
      <c r="S20" s="407"/>
      <c r="T20" s="407"/>
      <c r="U20" s="407"/>
      <c r="V20" s="407"/>
      <c r="W20" s="407"/>
      <c r="X20" s="408"/>
      <c r="Y20" s="406" t="s">
        <v>24</v>
      </c>
      <c r="Z20" s="407"/>
      <c r="AA20" s="407"/>
      <c r="AB20" s="408"/>
      <c r="AC20" s="406"/>
      <c r="AD20" s="407"/>
      <c r="AE20" s="407"/>
      <c r="AF20" s="407"/>
      <c r="AG20" s="407"/>
      <c r="AH20" s="407"/>
      <c r="AI20" s="407"/>
      <c r="AJ20" s="408"/>
      <c r="AK20" s="406"/>
      <c r="AL20" s="407"/>
      <c r="AM20" s="407"/>
      <c r="AN20" s="408"/>
      <c r="AO20" s="542"/>
      <c r="AP20" s="554"/>
      <c r="AQ20" s="586"/>
      <c r="AR20" s="588"/>
      <c r="AS20" s="590"/>
      <c r="BE20"/>
    </row>
    <row r="21" spans="2:57" ht="31.5" customHeight="1" thickBot="1">
      <c r="B21" s="592"/>
      <c r="C21" s="532"/>
      <c r="D21" s="412"/>
      <c r="E21" s="413"/>
      <c r="F21" s="413"/>
      <c r="G21" s="413"/>
      <c r="H21" s="413"/>
      <c r="I21" s="413"/>
      <c r="J21" s="413"/>
      <c r="K21" s="413"/>
      <c r="L21" s="413"/>
      <c r="M21" s="413"/>
      <c r="N21" s="413"/>
      <c r="O21" s="413"/>
      <c r="P21" s="414"/>
      <c r="Q21" s="412"/>
      <c r="R21" s="413"/>
      <c r="S21" s="413"/>
      <c r="T21" s="413"/>
      <c r="U21" s="413"/>
      <c r="V21" s="413"/>
      <c r="W21" s="413"/>
      <c r="X21" s="414"/>
      <c r="Y21" s="412" t="s">
        <v>442</v>
      </c>
      <c r="Z21" s="413"/>
      <c r="AA21" s="413"/>
      <c r="AB21" s="414"/>
      <c r="AC21" s="412"/>
      <c r="AD21" s="413"/>
      <c r="AE21" s="413"/>
      <c r="AF21" s="413"/>
      <c r="AG21" s="413"/>
      <c r="AH21" s="413"/>
      <c r="AI21" s="413"/>
      <c r="AJ21" s="414"/>
      <c r="AK21" s="412"/>
      <c r="AL21" s="413"/>
      <c r="AM21" s="413"/>
      <c r="AN21" s="414"/>
      <c r="AO21" s="545"/>
      <c r="AP21" s="556"/>
      <c r="AQ21" s="587"/>
      <c r="AR21" s="589"/>
      <c r="AS21" s="591"/>
      <c r="BE21"/>
    </row>
    <row r="22" spans="2:57" ht="22.5" hidden="1" customHeight="1">
      <c r="B22" s="592">
        <v>5</v>
      </c>
      <c r="C22" s="532"/>
      <c r="D22" s="406"/>
      <c r="E22" s="407"/>
      <c r="F22" s="407"/>
      <c r="G22" s="407"/>
      <c r="H22" s="407"/>
      <c r="I22" s="407"/>
      <c r="J22" s="407"/>
      <c r="K22" s="407"/>
      <c r="L22" s="407"/>
      <c r="M22" s="407"/>
      <c r="N22" s="407"/>
      <c r="O22" s="407"/>
      <c r="P22" s="408"/>
      <c r="Q22" s="406"/>
      <c r="R22" s="407"/>
      <c r="S22" s="407"/>
      <c r="T22" s="407"/>
      <c r="U22" s="407"/>
      <c r="V22" s="407"/>
      <c r="W22" s="407"/>
      <c r="X22" s="408"/>
      <c r="Y22" s="406"/>
      <c r="Z22" s="407"/>
      <c r="AA22" s="407"/>
      <c r="AB22" s="408"/>
      <c r="AC22" s="406"/>
      <c r="AD22" s="407"/>
      <c r="AE22" s="407"/>
      <c r="AF22" s="408"/>
      <c r="AG22" s="406"/>
      <c r="AH22" s="407"/>
      <c r="AI22" s="407"/>
      <c r="AJ22" s="408"/>
      <c r="AK22" s="406"/>
      <c r="AL22" s="407"/>
      <c r="AM22" s="407"/>
      <c r="AN22" s="408"/>
      <c r="AO22" s="542"/>
      <c r="AP22" s="554"/>
      <c r="AQ22" s="586"/>
      <c r="AR22" s="588"/>
      <c r="AS22" s="590"/>
      <c r="BE22"/>
    </row>
    <row r="23" spans="2:57" ht="31.5" hidden="1" customHeight="1">
      <c r="B23" s="592"/>
      <c r="C23" s="532"/>
      <c r="D23" s="412"/>
      <c r="E23" s="413"/>
      <c r="F23" s="413"/>
      <c r="G23" s="413"/>
      <c r="H23" s="413"/>
      <c r="I23" s="413"/>
      <c r="J23" s="413"/>
      <c r="K23" s="413"/>
      <c r="L23" s="413"/>
      <c r="M23" s="413"/>
      <c r="N23" s="413"/>
      <c r="O23" s="413"/>
      <c r="P23" s="414"/>
      <c r="Q23" s="412"/>
      <c r="R23" s="413"/>
      <c r="S23" s="413"/>
      <c r="T23" s="413"/>
      <c r="U23" s="413"/>
      <c r="V23" s="413"/>
      <c r="W23" s="413"/>
      <c r="X23" s="414"/>
      <c r="Y23" s="600"/>
      <c r="Z23" s="601"/>
      <c r="AA23" s="601"/>
      <c r="AB23" s="602"/>
      <c r="AC23" s="412"/>
      <c r="AD23" s="413"/>
      <c r="AE23" s="413"/>
      <c r="AF23" s="414"/>
      <c r="AG23" s="412"/>
      <c r="AH23" s="413"/>
      <c r="AI23" s="413"/>
      <c r="AJ23" s="414"/>
      <c r="AK23" s="412"/>
      <c r="AL23" s="413"/>
      <c r="AM23" s="413"/>
      <c r="AN23" s="414"/>
      <c r="AO23" s="545"/>
      <c r="AP23" s="556"/>
      <c r="AQ23" s="587"/>
      <c r="AR23" s="589"/>
      <c r="AS23" s="591"/>
      <c r="BE23"/>
    </row>
    <row r="24" spans="2:57" ht="22.5" hidden="1" customHeight="1">
      <c r="B24" s="592">
        <v>6</v>
      </c>
      <c r="C24" s="532"/>
      <c r="D24" s="406"/>
      <c r="E24" s="407"/>
      <c r="F24" s="407"/>
      <c r="G24" s="407"/>
      <c r="H24" s="407"/>
      <c r="I24" s="407"/>
      <c r="J24" s="407"/>
      <c r="K24" s="407"/>
      <c r="L24" s="407"/>
      <c r="M24" s="407"/>
      <c r="N24" s="407"/>
      <c r="O24" s="407"/>
      <c r="P24" s="408"/>
      <c r="Q24" s="409"/>
      <c r="R24" s="410"/>
      <c r="S24" s="410"/>
      <c r="T24" s="410"/>
      <c r="U24" s="410"/>
      <c r="V24" s="410"/>
      <c r="W24" s="410"/>
      <c r="X24" s="411"/>
      <c r="Y24" s="406"/>
      <c r="Z24" s="407"/>
      <c r="AA24" s="407"/>
      <c r="AB24" s="408"/>
      <c r="AC24" s="406"/>
      <c r="AD24" s="407"/>
      <c r="AE24" s="407"/>
      <c r="AF24" s="408"/>
      <c r="AG24" s="406"/>
      <c r="AH24" s="407"/>
      <c r="AI24" s="407"/>
      <c r="AJ24" s="408"/>
      <c r="AK24" s="406"/>
      <c r="AL24" s="407"/>
      <c r="AM24" s="407"/>
      <c r="AN24" s="408"/>
      <c r="AO24" s="542"/>
      <c r="AP24" s="554"/>
      <c r="AQ24" s="586"/>
      <c r="AR24" s="588"/>
      <c r="AS24" s="590"/>
      <c r="BE24"/>
    </row>
    <row r="25" spans="2:57" ht="31.5" hidden="1" customHeight="1">
      <c r="B25" s="592"/>
      <c r="C25" s="532"/>
      <c r="D25" s="412"/>
      <c r="E25" s="413"/>
      <c r="F25" s="413"/>
      <c r="G25" s="413"/>
      <c r="H25" s="413"/>
      <c r="I25" s="413"/>
      <c r="J25" s="413"/>
      <c r="K25" s="413"/>
      <c r="L25" s="413"/>
      <c r="M25" s="413"/>
      <c r="N25" s="413"/>
      <c r="O25" s="413"/>
      <c r="P25" s="414"/>
      <c r="Q25" s="412"/>
      <c r="R25" s="413"/>
      <c r="S25" s="413"/>
      <c r="T25" s="413"/>
      <c r="U25" s="413"/>
      <c r="V25" s="413"/>
      <c r="W25" s="413"/>
      <c r="X25" s="414"/>
      <c r="Y25" s="412"/>
      <c r="Z25" s="413"/>
      <c r="AA25" s="413"/>
      <c r="AB25" s="414"/>
      <c r="AC25" s="412"/>
      <c r="AD25" s="413"/>
      <c r="AE25" s="413"/>
      <c r="AF25" s="414"/>
      <c r="AG25" s="412"/>
      <c r="AH25" s="413"/>
      <c r="AI25" s="413"/>
      <c r="AJ25" s="414"/>
      <c r="AK25" s="412"/>
      <c r="AL25" s="413"/>
      <c r="AM25" s="413"/>
      <c r="AN25" s="414"/>
      <c r="AO25" s="545"/>
      <c r="AP25" s="556"/>
      <c r="AQ25" s="587"/>
      <c r="AR25" s="589"/>
      <c r="AS25" s="591"/>
      <c r="BE25"/>
    </row>
    <row r="26" spans="2:57" ht="22.5" hidden="1" customHeight="1">
      <c r="B26" s="592">
        <v>7</v>
      </c>
      <c r="C26" s="532"/>
      <c r="D26" s="406"/>
      <c r="E26" s="407"/>
      <c r="F26" s="407"/>
      <c r="G26" s="407"/>
      <c r="H26" s="407"/>
      <c r="I26" s="407"/>
      <c r="J26" s="407"/>
      <c r="K26" s="407"/>
      <c r="L26" s="407"/>
      <c r="M26" s="407"/>
      <c r="N26" s="407"/>
      <c r="O26" s="407"/>
      <c r="P26" s="408"/>
      <c r="Q26" s="409"/>
      <c r="R26" s="410"/>
      <c r="S26" s="410"/>
      <c r="T26" s="410"/>
      <c r="U26" s="410"/>
      <c r="V26" s="410"/>
      <c r="W26" s="410"/>
      <c r="X26" s="411"/>
      <c r="Y26" s="406"/>
      <c r="Z26" s="407"/>
      <c r="AA26" s="407"/>
      <c r="AB26" s="408"/>
      <c r="AC26" s="406"/>
      <c r="AD26" s="407"/>
      <c r="AE26" s="407"/>
      <c r="AF26" s="408"/>
      <c r="AG26" s="406"/>
      <c r="AH26" s="407"/>
      <c r="AI26" s="407"/>
      <c r="AJ26" s="408"/>
      <c r="AK26" s="406"/>
      <c r="AL26" s="407"/>
      <c r="AM26" s="407"/>
      <c r="AN26" s="408"/>
      <c r="AO26" s="542"/>
      <c r="AP26" s="554"/>
      <c r="AQ26" s="586"/>
      <c r="AR26" s="588"/>
      <c r="AS26" s="590"/>
      <c r="BE26"/>
    </row>
    <row r="27" spans="2:57" ht="31.5" hidden="1" customHeight="1">
      <c r="B27" s="592"/>
      <c r="C27" s="532"/>
      <c r="D27" s="412"/>
      <c r="E27" s="413"/>
      <c r="F27" s="413"/>
      <c r="G27" s="413"/>
      <c r="H27" s="413"/>
      <c r="I27" s="413"/>
      <c r="J27" s="413"/>
      <c r="K27" s="413"/>
      <c r="L27" s="413"/>
      <c r="M27" s="413"/>
      <c r="N27" s="413"/>
      <c r="O27" s="413"/>
      <c r="P27" s="414"/>
      <c r="Q27" s="412"/>
      <c r="R27" s="413"/>
      <c r="S27" s="413"/>
      <c r="T27" s="413"/>
      <c r="U27" s="413"/>
      <c r="V27" s="413"/>
      <c r="W27" s="413"/>
      <c r="X27" s="414"/>
      <c r="Y27" s="412"/>
      <c r="Z27" s="413"/>
      <c r="AA27" s="413"/>
      <c r="AB27" s="414"/>
      <c r="AC27" s="412"/>
      <c r="AD27" s="413"/>
      <c r="AE27" s="413"/>
      <c r="AF27" s="414"/>
      <c r="AG27" s="412"/>
      <c r="AH27" s="413"/>
      <c r="AI27" s="413"/>
      <c r="AJ27" s="414"/>
      <c r="AK27" s="412"/>
      <c r="AL27" s="413"/>
      <c r="AM27" s="413"/>
      <c r="AN27" s="414"/>
      <c r="AO27" s="545"/>
      <c r="AP27" s="556"/>
      <c r="AQ27" s="587"/>
      <c r="AR27" s="589"/>
      <c r="AS27" s="591"/>
      <c r="BE27"/>
    </row>
    <row r="28" spans="2:57" ht="22.5" hidden="1" customHeight="1">
      <c r="B28" s="592">
        <v>8</v>
      </c>
      <c r="C28" s="532"/>
      <c r="D28" s="406"/>
      <c r="E28" s="407"/>
      <c r="F28" s="407"/>
      <c r="G28" s="407"/>
      <c r="H28" s="407"/>
      <c r="I28" s="407"/>
      <c r="J28" s="407"/>
      <c r="K28" s="407"/>
      <c r="L28" s="407"/>
      <c r="M28" s="407"/>
      <c r="N28" s="407"/>
      <c r="O28" s="407"/>
      <c r="P28" s="408"/>
      <c r="Q28" s="409"/>
      <c r="R28" s="410"/>
      <c r="S28" s="410"/>
      <c r="T28" s="410"/>
      <c r="U28" s="410"/>
      <c r="V28" s="410"/>
      <c r="W28" s="410"/>
      <c r="X28" s="411"/>
      <c r="Y28" s="406"/>
      <c r="Z28" s="407"/>
      <c r="AA28" s="407"/>
      <c r="AB28" s="408"/>
      <c r="AC28" s="406"/>
      <c r="AD28" s="407"/>
      <c r="AE28" s="407"/>
      <c r="AF28" s="408"/>
      <c r="AG28" s="406"/>
      <c r="AH28" s="407"/>
      <c r="AI28" s="407"/>
      <c r="AJ28" s="408"/>
      <c r="AK28" s="406"/>
      <c r="AL28" s="407"/>
      <c r="AM28" s="407"/>
      <c r="AN28" s="408"/>
      <c r="AO28" s="542"/>
      <c r="AP28" s="554"/>
      <c r="AQ28" s="586"/>
      <c r="AR28" s="588"/>
      <c r="AS28" s="590"/>
      <c r="BE28"/>
    </row>
    <row r="29" spans="2:57" ht="31.5" hidden="1" customHeight="1">
      <c r="B29" s="592"/>
      <c r="C29" s="532"/>
      <c r="D29" s="412"/>
      <c r="E29" s="413"/>
      <c r="F29" s="413"/>
      <c r="G29" s="413"/>
      <c r="H29" s="413"/>
      <c r="I29" s="413"/>
      <c r="J29" s="413"/>
      <c r="K29" s="413"/>
      <c r="L29" s="413"/>
      <c r="M29" s="413"/>
      <c r="N29" s="413"/>
      <c r="O29" s="413"/>
      <c r="P29" s="414"/>
      <c r="Q29" s="412"/>
      <c r="R29" s="413"/>
      <c r="S29" s="413"/>
      <c r="T29" s="413"/>
      <c r="U29" s="413"/>
      <c r="V29" s="413"/>
      <c r="W29" s="413"/>
      <c r="X29" s="414"/>
      <c r="Y29" s="412"/>
      <c r="Z29" s="413"/>
      <c r="AA29" s="413"/>
      <c r="AB29" s="414"/>
      <c r="AC29" s="412"/>
      <c r="AD29" s="413"/>
      <c r="AE29" s="413"/>
      <c r="AF29" s="414"/>
      <c r="AG29" s="412"/>
      <c r="AH29" s="413"/>
      <c r="AI29" s="413"/>
      <c r="AJ29" s="414"/>
      <c r="AK29" s="412"/>
      <c r="AL29" s="413"/>
      <c r="AM29" s="413"/>
      <c r="AN29" s="414"/>
      <c r="AO29" s="545"/>
      <c r="AP29" s="556"/>
      <c r="AQ29" s="587"/>
      <c r="AR29" s="589"/>
      <c r="AS29" s="591"/>
      <c r="BE29"/>
    </row>
    <row r="30" spans="2:57" ht="22.5" hidden="1" customHeight="1">
      <c r="B30" s="592">
        <v>9</v>
      </c>
      <c r="C30" s="532"/>
      <c r="D30" s="406"/>
      <c r="E30" s="407"/>
      <c r="F30" s="407"/>
      <c r="G30" s="407"/>
      <c r="H30" s="407"/>
      <c r="I30" s="407"/>
      <c r="J30" s="407"/>
      <c r="K30" s="407"/>
      <c r="L30" s="407"/>
      <c r="M30" s="407"/>
      <c r="N30" s="407"/>
      <c r="O30" s="407"/>
      <c r="P30" s="408"/>
      <c r="Q30" s="409"/>
      <c r="R30" s="410"/>
      <c r="S30" s="410"/>
      <c r="T30" s="410"/>
      <c r="U30" s="410"/>
      <c r="V30" s="410"/>
      <c r="W30" s="410"/>
      <c r="X30" s="411"/>
      <c r="Y30" s="406"/>
      <c r="Z30" s="407"/>
      <c r="AA30" s="407"/>
      <c r="AB30" s="408"/>
      <c r="AC30" s="406"/>
      <c r="AD30" s="407"/>
      <c r="AE30" s="407"/>
      <c r="AF30" s="408"/>
      <c r="AG30" s="406"/>
      <c r="AH30" s="407"/>
      <c r="AI30" s="407"/>
      <c r="AJ30" s="408"/>
      <c r="AK30" s="406"/>
      <c r="AL30" s="407"/>
      <c r="AM30" s="407"/>
      <c r="AN30" s="408"/>
      <c r="AO30" s="542"/>
      <c r="AP30" s="554"/>
      <c r="AQ30" s="586"/>
      <c r="AR30" s="588"/>
      <c r="AS30" s="590"/>
      <c r="BE30"/>
    </row>
    <row r="31" spans="2:57" ht="31.5" hidden="1" customHeight="1">
      <c r="B31" s="592"/>
      <c r="C31" s="532"/>
      <c r="D31" s="412"/>
      <c r="E31" s="413"/>
      <c r="F31" s="413"/>
      <c r="G31" s="413"/>
      <c r="H31" s="413"/>
      <c r="I31" s="413"/>
      <c r="J31" s="413"/>
      <c r="K31" s="413"/>
      <c r="L31" s="413"/>
      <c r="M31" s="413"/>
      <c r="N31" s="413"/>
      <c r="O31" s="413"/>
      <c r="P31" s="414"/>
      <c r="Q31" s="412"/>
      <c r="R31" s="413"/>
      <c r="S31" s="413"/>
      <c r="T31" s="413"/>
      <c r="U31" s="413"/>
      <c r="V31" s="413"/>
      <c r="W31" s="413"/>
      <c r="X31" s="414"/>
      <c r="Y31" s="412"/>
      <c r="Z31" s="413"/>
      <c r="AA31" s="413"/>
      <c r="AB31" s="414"/>
      <c r="AC31" s="412"/>
      <c r="AD31" s="413"/>
      <c r="AE31" s="413"/>
      <c r="AF31" s="414"/>
      <c r="AG31" s="412"/>
      <c r="AH31" s="413"/>
      <c r="AI31" s="413"/>
      <c r="AJ31" s="414"/>
      <c r="AK31" s="412"/>
      <c r="AL31" s="413"/>
      <c r="AM31" s="413"/>
      <c r="AN31" s="414"/>
      <c r="AO31" s="545"/>
      <c r="AP31" s="556"/>
      <c r="AQ31" s="587"/>
      <c r="AR31" s="589"/>
      <c r="AS31" s="591"/>
      <c r="BE31"/>
    </row>
    <row r="32" spans="2:57" ht="22.5" hidden="1" customHeight="1">
      <c r="B32" s="592">
        <v>10</v>
      </c>
      <c r="C32" s="532"/>
      <c r="D32" s="406"/>
      <c r="E32" s="407"/>
      <c r="F32" s="407"/>
      <c r="G32" s="407"/>
      <c r="H32" s="407"/>
      <c r="I32" s="407"/>
      <c r="J32" s="407"/>
      <c r="K32" s="407"/>
      <c r="L32" s="407"/>
      <c r="M32" s="407"/>
      <c r="N32" s="407"/>
      <c r="O32" s="407"/>
      <c r="P32" s="408"/>
      <c r="Q32" s="409"/>
      <c r="R32" s="410"/>
      <c r="S32" s="410"/>
      <c r="T32" s="410"/>
      <c r="U32" s="410"/>
      <c r="V32" s="410"/>
      <c r="W32" s="410"/>
      <c r="X32" s="411"/>
      <c r="Y32" s="406"/>
      <c r="Z32" s="407"/>
      <c r="AA32" s="407"/>
      <c r="AB32" s="408"/>
      <c r="AC32" s="406"/>
      <c r="AD32" s="407"/>
      <c r="AE32" s="407"/>
      <c r="AF32" s="408"/>
      <c r="AG32" s="406"/>
      <c r="AH32" s="407"/>
      <c r="AI32" s="407"/>
      <c r="AJ32" s="408"/>
      <c r="AK32" s="406"/>
      <c r="AL32" s="407"/>
      <c r="AM32" s="407"/>
      <c r="AN32" s="408"/>
      <c r="AO32" s="542"/>
      <c r="AP32" s="554"/>
      <c r="AQ32" s="586"/>
      <c r="AR32" s="588"/>
      <c r="AS32" s="590"/>
      <c r="BE32"/>
    </row>
    <row r="33" spans="2:57" ht="31.5" hidden="1" customHeight="1">
      <c r="B33" s="592"/>
      <c r="C33" s="532"/>
      <c r="D33" s="412"/>
      <c r="E33" s="413"/>
      <c r="F33" s="413"/>
      <c r="G33" s="413"/>
      <c r="H33" s="413"/>
      <c r="I33" s="413"/>
      <c r="J33" s="413"/>
      <c r="K33" s="413"/>
      <c r="L33" s="413"/>
      <c r="M33" s="413"/>
      <c r="N33" s="413"/>
      <c r="O33" s="413"/>
      <c r="P33" s="414"/>
      <c r="Q33" s="412"/>
      <c r="R33" s="413"/>
      <c r="S33" s="413"/>
      <c r="T33" s="413"/>
      <c r="U33" s="413"/>
      <c r="V33" s="413"/>
      <c r="W33" s="413"/>
      <c r="X33" s="414"/>
      <c r="Y33" s="412"/>
      <c r="Z33" s="413"/>
      <c r="AA33" s="413"/>
      <c r="AB33" s="414"/>
      <c r="AC33" s="412"/>
      <c r="AD33" s="413"/>
      <c r="AE33" s="413"/>
      <c r="AF33" s="414"/>
      <c r="AG33" s="412"/>
      <c r="AH33" s="413"/>
      <c r="AI33" s="413"/>
      <c r="AJ33" s="414"/>
      <c r="AK33" s="412"/>
      <c r="AL33" s="413"/>
      <c r="AM33" s="413"/>
      <c r="AN33" s="414"/>
      <c r="AO33" s="545"/>
      <c r="AP33" s="556"/>
      <c r="AQ33" s="587"/>
      <c r="AR33" s="589"/>
      <c r="AS33" s="591"/>
      <c r="BE33"/>
    </row>
    <row r="34" spans="2:57" ht="22.5" hidden="1" customHeight="1">
      <c r="B34" s="592">
        <v>11</v>
      </c>
      <c r="C34" s="532"/>
      <c r="D34" s="406"/>
      <c r="E34" s="407"/>
      <c r="F34" s="407"/>
      <c r="G34" s="407"/>
      <c r="H34" s="407"/>
      <c r="I34" s="407"/>
      <c r="J34" s="407"/>
      <c r="K34" s="407"/>
      <c r="L34" s="407"/>
      <c r="M34" s="407"/>
      <c r="N34" s="407"/>
      <c r="O34" s="407"/>
      <c r="P34" s="408"/>
      <c r="Q34" s="409"/>
      <c r="R34" s="410"/>
      <c r="S34" s="410"/>
      <c r="T34" s="410"/>
      <c r="U34" s="410"/>
      <c r="V34" s="410"/>
      <c r="W34" s="410"/>
      <c r="X34" s="411"/>
      <c r="Y34" s="406"/>
      <c r="Z34" s="407"/>
      <c r="AA34" s="407"/>
      <c r="AB34" s="408"/>
      <c r="AC34" s="406"/>
      <c r="AD34" s="407"/>
      <c r="AE34" s="407"/>
      <c r="AF34" s="408"/>
      <c r="AG34" s="406"/>
      <c r="AH34" s="407"/>
      <c r="AI34" s="407"/>
      <c r="AJ34" s="408"/>
      <c r="AK34" s="406"/>
      <c r="AL34" s="407"/>
      <c r="AM34" s="407"/>
      <c r="AN34" s="408"/>
      <c r="AO34" s="542"/>
      <c r="AP34" s="554"/>
      <c r="AQ34" s="586"/>
      <c r="AR34" s="588"/>
      <c r="AS34" s="590"/>
      <c r="BE34"/>
    </row>
    <row r="35" spans="2:57" ht="31.5" hidden="1"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c r="Z35" s="413"/>
      <c r="AA35" s="413"/>
      <c r="AB35" s="414"/>
      <c r="AC35" s="412"/>
      <c r="AD35" s="413"/>
      <c r="AE35" s="413"/>
      <c r="AF35" s="414"/>
      <c r="AG35" s="412"/>
      <c r="AH35" s="413"/>
      <c r="AI35" s="413"/>
      <c r="AJ35" s="414"/>
      <c r="AK35" s="412"/>
      <c r="AL35" s="413"/>
      <c r="AM35" s="413"/>
      <c r="AN35" s="414"/>
      <c r="AO35" s="545"/>
      <c r="AP35" s="556"/>
      <c r="AQ35" s="587"/>
      <c r="AR35" s="589"/>
      <c r="AS35" s="591"/>
      <c r="BE35"/>
    </row>
    <row r="36" spans="2:57" ht="22.5" hidden="1" customHeight="1">
      <c r="B36" s="592">
        <v>12</v>
      </c>
      <c r="C36" s="532"/>
      <c r="D36" s="406"/>
      <c r="E36" s="407"/>
      <c r="F36" s="407"/>
      <c r="G36" s="407"/>
      <c r="H36" s="407"/>
      <c r="I36" s="407"/>
      <c r="J36" s="407"/>
      <c r="K36" s="407"/>
      <c r="L36" s="407"/>
      <c r="M36" s="407"/>
      <c r="N36" s="407"/>
      <c r="O36" s="407"/>
      <c r="P36" s="408"/>
      <c r="Q36" s="409"/>
      <c r="R36" s="410"/>
      <c r="S36" s="410"/>
      <c r="T36" s="410"/>
      <c r="U36" s="410"/>
      <c r="V36" s="410"/>
      <c r="W36" s="410"/>
      <c r="X36" s="411"/>
      <c r="Y36" s="406"/>
      <c r="Z36" s="407"/>
      <c r="AA36" s="407"/>
      <c r="AB36" s="408"/>
      <c r="AC36" s="406"/>
      <c r="AD36" s="407"/>
      <c r="AE36" s="407"/>
      <c r="AF36" s="408"/>
      <c r="AG36" s="406"/>
      <c r="AH36" s="407"/>
      <c r="AI36" s="407"/>
      <c r="AJ36" s="408"/>
      <c r="AK36" s="406"/>
      <c r="AL36" s="407"/>
      <c r="AM36" s="407"/>
      <c r="AN36" s="408"/>
      <c r="AO36" s="542"/>
      <c r="AP36" s="554"/>
      <c r="AQ36" s="586"/>
      <c r="AR36" s="588"/>
      <c r="AS36" s="590"/>
      <c r="BE36"/>
    </row>
    <row r="37" spans="2:57" ht="31.5" hidden="1"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c r="Z37" s="413"/>
      <c r="AA37" s="413"/>
      <c r="AB37" s="414"/>
      <c r="AC37" s="412"/>
      <c r="AD37" s="413"/>
      <c r="AE37" s="413"/>
      <c r="AF37" s="414"/>
      <c r="AG37" s="412"/>
      <c r="AH37" s="413"/>
      <c r="AI37" s="413"/>
      <c r="AJ37" s="414"/>
      <c r="AK37" s="412"/>
      <c r="AL37" s="413"/>
      <c r="AM37" s="413"/>
      <c r="AN37" s="414"/>
      <c r="AO37" s="545"/>
      <c r="AP37" s="556"/>
      <c r="AQ37" s="587"/>
      <c r="AR37" s="589"/>
      <c r="AS37" s="591"/>
      <c r="BE37"/>
    </row>
    <row r="38" spans="2:57" ht="22.5" hidden="1" customHeight="1">
      <c r="B38" s="592">
        <v>13</v>
      </c>
      <c r="C38" s="532"/>
      <c r="D38" s="406"/>
      <c r="E38" s="407"/>
      <c r="F38" s="407"/>
      <c r="G38" s="407"/>
      <c r="H38" s="407"/>
      <c r="I38" s="407"/>
      <c r="J38" s="407"/>
      <c r="K38" s="407"/>
      <c r="L38" s="407"/>
      <c r="M38" s="407"/>
      <c r="N38" s="407"/>
      <c r="O38" s="407"/>
      <c r="P38" s="408"/>
      <c r="Q38" s="409"/>
      <c r="R38" s="410"/>
      <c r="S38" s="410"/>
      <c r="T38" s="410"/>
      <c r="U38" s="410"/>
      <c r="V38" s="410"/>
      <c r="W38" s="410"/>
      <c r="X38" s="411"/>
      <c r="Y38" s="406"/>
      <c r="Z38" s="407"/>
      <c r="AA38" s="407"/>
      <c r="AB38" s="408"/>
      <c r="AC38" s="406"/>
      <c r="AD38" s="407"/>
      <c r="AE38" s="407"/>
      <c r="AF38" s="408"/>
      <c r="AG38" s="406"/>
      <c r="AH38" s="407"/>
      <c r="AI38" s="407"/>
      <c r="AJ38" s="408"/>
      <c r="AK38" s="406"/>
      <c r="AL38" s="407"/>
      <c r="AM38" s="407"/>
      <c r="AN38" s="408"/>
      <c r="AO38" s="542"/>
      <c r="AP38" s="554"/>
      <c r="AQ38" s="586"/>
      <c r="AR38" s="588"/>
      <c r="AS38" s="590"/>
      <c r="BE38"/>
    </row>
    <row r="39" spans="2:57" ht="31.5" hidden="1"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c r="Z39" s="413"/>
      <c r="AA39" s="413"/>
      <c r="AB39" s="414"/>
      <c r="AC39" s="412"/>
      <c r="AD39" s="413"/>
      <c r="AE39" s="413"/>
      <c r="AF39" s="414"/>
      <c r="AG39" s="412"/>
      <c r="AH39" s="413"/>
      <c r="AI39" s="413"/>
      <c r="AJ39" s="414"/>
      <c r="AK39" s="412"/>
      <c r="AL39" s="413"/>
      <c r="AM39" s="413"/>
      <c r="AN39" s="414"/>
      <c r="AO39" s="545"/>
      <c r="AP39" s="556"/>
      <c r="AQ39" s="587"/>
      <c r="AR39" s="589"/>
      <c r="AS39" s="591"/>
      <c r="BE39"/>
    </row>
    <row r="40" spans="2:57" ht="22.5" hidden="1" customHeight="1">
      <c r="B40" s="592">
        <v>14</v>
      </c>
      <c r="C40" s="532"/>
      <c r="D40" s="406"/>
      <c r="E40" s="407"/>
      <c r="F40" s="407"/>
      <c r="G40" s="407"/>
      <c r="H40" s="407"/>
      <c r="I40" s="407"/>
      <c r="J40" s="407"/>
      <c r="K40" s="407"/>
      <c r="L40" s="407"/>
      <c r="M40" s="407"/>
      <c r="N40" s="407"/>
      <c r="O40" s="407"/>
      <c r="P40" s="408"/>
      <c r="Q40" s="409"/>
      <c r="R40" s="410"/>
      <c r="S40" s="410"/>
      <c r="T40" s="410"/>
      <c r="U40" s="410"/>
      <c r="V40" s="410"/>
      <c r="W40" s="410"/>
      <c r="X40" s="411"/>
      <c r="Y40" s="406"/>
      <c r="Z40" s="407"/>
      <c r="AA40" s="407"/>
      <c r="AB40" s="408"/>
      <c r="AC40" s="406"/>
      <c r="AD40" s="407"/>
      <c r="AE40" s="407"/>
      <c r="AF40" s="408"/>
      <c r="AG40" s="406"/>
      <c r="AH40" s="407"/>
      <c r="AI40" s="407"/>
      <c r="AJ40" s="408"/>
      <c r="AK40" s="406"/>
      <c r="AL40" s="407"/>
      <c r="AM40" s="407"/>
      <c r="AN40" s="408"/>
      <c r="AO40" s="542"/>
      <c r="AP40" s="554"/>
      <c r="AQ40" s="586"/>
      <c r="AR40" s="588"/>
      <c r="AS40" s="590"/>
      <c r="BE40"/>
    </row>
    <row r="41" spans="2:57" ht="31.5" hidden="1"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c r="Z41" s="413"/>
      <c r="AA41" s="413"/>
      <c r="AB41" s="414"/>
      <c r="AC41" s="412"/>
      <c r="AD41" s="413"/>
      <c r="AE41" s="413"/>
      <c r="AF41" s="414"/>
      <c r="AG41" s="412"/>
      <c r="AH41" s="413"/>
      <c r="AI41" s="413"/>
      <c r="AJ41" s="414"/>
      <c r="AK41" s="412"/>
      <c r="AL41" s="413"/>
      <c r="AM41" s="413"/>
      <c r="AN41" s="414"/>
      <c r="AO41" s="545"/>
      <c r="AP41" s="556"/>
      <c r="AQ41" s="587"/>
      <c r="AR41" s="589"/>
      <c r="AS41" s="591"/>
      <c r="BE41"/>
    </row>
    <row r="42" spans="2:57" ht="22.5" hidden="1" customHeight="1">
      <c r="B42" s="592">
        <v>15</v>
      </c>
      <c r="C42" s="532"/>
      <c r="D42" s="406"/>
      <c r="E42" s="407"/>
      <c r="F42" s="407"/>
      <c r="G42" s="407"/>
      <c r="H42" s="407"/>
      <c r="I42" s="407"/>
      <c r="J42" s="407"/>
      <c r="K42" s="407"/>
      <c r="L42" s="407"/>
      <c r="M42" s="407"/>
      <c r="N42" s="407"/>
      <c r="O42" s="407"/>
      <c r="P42" s="408"/>
      <c r="Q42" s="409"/>
      <c r="R42" s="410"/>
      <c r="S42" s="410"/>
      <c r="T42" s="410"/>
      <c r="U42" s="410"/>
      <c r="V42" s="410"/>
      <c r="W42" s="410"/>
      <c r="X42" s="411"/>
      <c r="Y42" s="406"/>
      <c r="Z42" s="407"/>
      <c r="AA42" s="407"/>
      <c r="AB42" s="408"/>
      <c r="AC42" s="406"/>
      <c r="AD42" s="407"/>
      <c r="AE42" s="407"/>
      <c r="AF42" s="408"/>
      <c r="AG42" s="406"/>
      <c r="AH42" s="407"/>
      <c r="AI42" s="407"/>
      <c r="AJ42" s="408"/>
      <c r="AK42" s="406"/>
      <c r="AL42" s="407"/>
      <c r="AM42" s="407"/>
      <c r="AN42" s="408"/>
      <c r="AO42" s="542"/>
      <c r="AP42" s="554"/>
      <c r="AQ42" s="586"/>
      <c r="AR42" s="588"/>
      <c r="AS42" s="590"/>
      <c r="BE42"/>
    </row>
    <row r="43" spans="2:57" ht="31.5" hidden="1"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c r="Z43" s="413"/>
      <c r="AA43" s="413"/>
      <c r="AB43" s="414"/>
      <c r="AC43" s="412"/>
      <c r="AD43" s="413"/>
      <c r="AE43" s="413"/>
      <c r="AF43" s="414"/>
      <c r="AG43" s="412"/>
      <c r="AH43" s="413"/>
      <c r="AI43" s="413"/>
      <c r="AJ43" s="414"/>
      <c r="AK43" s="412"/>
      <c r="AL43" s="413"/>
      <c r="AM43" s="413"/>
      <c r="AN43" s="414"/>
      <c r="AO43" s="545"/>
      <c r="AP43" s="556"/>
      <c r="AQ43" s="587"/>
      <c r="AR43" s="589"/>
      <c r="AS43" s="591"/>
      <c r="BE43"/>
    </row>
    <row r="44" spans="2:57" ht="22.5" hidden="1" customHeight="1">
      <c r="B44" s="592">
        <v>16</v>
      </c>
      <c r="C44" s="532"/>
      <c r="D44" s="406"/>
      <c r="E44" s="407"/>
      <c r="F44" s="407"/>
      <c r="G44" s="407"/>
      <c r="H44" s="407"/>
      <c r="I44" s="407"/>
      <c r="J44" s="407"/>
      <c r="K44" s="407"/>
      <c r="L44" s="407"/>
      <c r="M44" s="407"/>
      <c r="N44" s="407"/>
      <c r="O44" s="407"/>
      <c r="P44" s="408"/>
      <c r="Q44" s="409"/>
      <c r="R44" s="410"/>
      <c r="S44" s="410"/>
      <c r="T44" s="410"/>
      <c r="U44" s="410"/>
      <c r="V44" s="410"/>
      <c r="W44" s="410"/>
      <c r="X44" s="411"/>
      <c r="Y44" s="406"/>
      <c r="Z44" s="407"/>
      <c r="AA44" s="407"/>
      <c r="AB44" s="408"/>
      <c r="AC44" s="406"/>
      <c r="AD44" s="407"/>
      <c r="AE44" s="407"/>
      <c r="AF44" s="408"/>
      <c r="AG44" s="406"/>
      <c r="AH44" s="407"/>
      <c r="AI44" s="407"/>
      <c r="AJ44" s="408"/>
      <c r="AK44" s="406"/>
      <c r="AL44" s="407"/>
      <c r="AM44" s="407"/>
      <c r="AN44" s="408"/>
      <c r="AO44" s="542"/>
      <c r="AP44" s="554"/>
      <c r="AQ44" s="586"/>
      <c r="AR44" s="588"/>
      <c r="AS44" s="590"/>
      <c r="BE44"/>
    </row>
    <row r="45" spans="2:57" ht="31.5" hidden="1"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c r="Z45" s="413"/>
      <c r="AA45" s="413"/>
      <c r="AB45" s="414"/>
      <c r="AC45" s="412"/>
      <c r="AD45" s="413"/>
      <c r="AE45" s="413"/>
      <c r="AF45" s="414"/>
      <c r="AG45" s="412"/>
      <c r="AH45" s="413"/>
      <c r="AI45" s="413"/>
      <c r="AJ45" s="414"/>
      <c r="AK45" s="412"/>
      <c r="AL45" s="413"/>
      <c r="AM45" s="413"/>
      <c r="AN45" s="414"/>
      <c r="AO45" s="545"/>
      <c r="AP45" s="556"/>
      <c r="AQ45" s="587"/>
      <c r="AR45" s="589"/>
      <c r="AS45" s="591"/>
      <c r="BE45"/>
    </row>
    <row r="46" spans="2:57" ht="22.5" hidden="1" customHeight="1">
      <c r="B46" s="592">
        <v>17</v>
      </c>
      <c r="C46" s="532"/>
      <c r="D46" s="406"/>
      <c r="E46" s="407"/>
      <c r="F46" s="407"/>
      <c r="G46" s="407"/>
      <c r="H46" s="407"/>
      <c r="I46" s="407"/>
      <c r="J46" s="407"/>
      <c r="K46" s="407"/>
      <c r="L46" s="407"/>
      <c r="M46" s="407"/>
      <c r="N46" s="407"/>
      <c r="O46" s="407"/>
      <c r="P46" s="408"/>
      <c r="Q46" s="409"/>
      <c r="R46" s="410"/>
      <c r="S46" s="410"/>
      <c r="T46" s="410"/>
      <c r="U46" s="410"/>
      <c r="V46" s="410"/>
      <c r="W46" s="410"/>
      <c r="X46" s="411"/>
      <c r="Y46" s="406"/>
      <c r="Z46" s="407"/>
      <c r="AA46" s="407"/>
      <c r="AB46" s="408"/>
      <c r="AC46" s="406"/>
      <c r="AD46" s="407"/>
      <c r="AE46" s="407"/>
      <c r="AF46" s="408"/>
      <c r="AG46" s="406"/>
      <c r="AH46" s="407"/>
      <c r="AI46" s="407"/>
      <c r="AJ46" s="408"/>
      <c r="AK46" s="406"/>
      <c r="AL46" s="407"/>
      <c r="AM46" s="407"/>
      <c r="AN46" s="408"/>
      <c r="AO46" s="542"/>
      <c r="AP46" s="554"/>
      <c r="AQ46" s="586"/>
      <c r="AR46" s="588"/>
      <c r="AS46" s="590"/>
      <c r="BE46"/>
    </row>
    <row r="47" spans="2:57" ht="31.5" hidden="1"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c r="Z47" s="413"/>
      <c r="AA47" s="413"/>
      <c r="AB47" s="414"/>
      <c r="AC47" s="412"/>
      <c r="AD47" s="413"/>
      <c r="AE47" s="413"/>
      <c r="AF47" s="414"/>
      <c r="AG47" s="412"/>
      <c r="AH47" s="413"/>
      <c r="AI47" s="413"/>
      <c r="AJ47" s="414"/>
      <c r="AK47" s="412"/>
      <c r="AL47" s="413"/>
      <c r="AM47" s="413"/>
      <c r="AN47" s="414"/>
      <c r="AO47" s="545"/>
      <c r="AP47" s="556"/>
      <c r="AQ47" s="587"/>
      <c r="AR47" s="589"/>
      <c r="AS47" s="591"/>
      <c r="BE47"/>
    </row>
    <row r="48" spans="2:57" ht="22.5" hidden="1" customHeight="1">
      <c r="B48" s="592">
        <v>18</v>
      </c>
      <c r="C48" s="532"/>
      <c r="D48" s="406"/>
      <c r="E48" s="407"/>
      <c r="F48" s="407"/>
      <c r="G48" s="407"/>
      <c r="H48" s="407"/>
      <c r="I48" s="407"/>
      <c r="J48" s="407"/>
      <c r="K48" s="407"/>
      <c r="L48" s="407"/>
      <c r="M48" s="407"/>
      <c r="N48" s="407"/>
      <c r="O48" s="407"/>
      <c r="P48" s="408"/>
      <c r="Q48" s="409"/>
      <c r="R48" s="410"/>
      <c r="S48" s="410"/>
      <c r="T48" s="410"/>
      <c r="U48" s="410"/>
      <c r="V48" s="410"/>
      <c r="W48" s="410"/>
      <c r="X48" s="411"/>
      <c r="Y48" s="406"/>
      <c r="Z48" s="407"/>
      <c r="AA48" s="407"/>
      <c r="AB48" s="408"/>
      <c r="AC48" s="406"/>
      <c r="AD48" s="407"/>
      <c r="AE48" s="407"/>
      <c r="AF48" s="408"/>
      <c r="AG48" s="406"/>
      <c r="AH48" s="407"/>
      <c r="AI48" s="407"/>
      <c r="AJ48" s="408"/>
      <c r="AK48" s="406"/>
      <c r="AL48" s="407"/>
      <c r="AM48" s="407"/>
      <c r="AN48" s="408"/>
      <c r="AO48" s="542"/>
      <c r="AP48" s="554"/>
      <c r="AQ48" s="586"/>
      <c r="AR48" s="588"/>
      <c r="AS48" s="590"/>
      <c r="BE48"/>
    </row>
    <row r="49" spans="2:57" ht="31.5" hidden="1"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c r="Z49" s="413"/>
      <c r="AA49" s="413"/>
      <c r="AB49" s="414"/>
      <c r="AC49" s="412"/>
      <c r="AD49" s="413"/>
      <c r="AE49" s="413"/>
      <c r="AF49" s="414"/>
      <c r="AG49" s="412"/>
      <c r="AH49" s="413"/>
      <c r="AI49" s="413"/>
      <c r="AJ49" s="414"/>
      <c r="AK49" s="412"/>
      <c r="AL49" s="413"/>
      <c r="AM49" s="413"/>
      <c r="AN49" s="414"/>
      <c r="AO49" s="545"/>
      <c r="AP49" s="556"/>
      <c r="AQ49" s="587"/>
      <c r="AR49" s="589"/>
      <c r="AS49" s="591"/>
      <c r="BE49"/>
    </row>
    <row r="50" spans="2:57" ht="22.5" hidden="1" customHeight="1">
      <c r="B50" s="592">
        <v>19</v>
      </c>
      <c r="C50" s="532"/>
      <c r="D50" s="406"/>
      <c r="E50" s="407"/>
      <c r="F50" s="407"/>
      <c r="G50" s="407"/>
      <c r="H50" s="407"/>
      <c r="I50" s="407"/>
      <c r="J50" s="407"/>
      <c r="K50" s="407"/>
      <c r="L50" s="407"/>
      <c r="M50" s="407"/>
      <c r="N50" s="407"/>
      <c r="O50" s="407"/>
      <c r="P50" s="408"/>
      <c r="Q50" s="409"/>
      <c r="R50" s="410"/>
      <c r="S50" s="410"/>
      <c r="T50" s="410"/>
      <c r="U50" s="410"/>
      <c r="V50" s="410"/>
      <c r="W50" s="410"/>
      <c r="X50" s="411"/>
      <c r="Y50" s="406"/>
      <c r="Z50" s="407"/>
      <c r="AA50" s="407"/>
      <c r="AB50" s="408"/>
      <c r="AC50" s="406"/>
      <c r="AD50" s="407"/>
      <c r="AE50" s="407"/>
      <c r="AF50" s="408"/>
      <c r="AG50" s="406"/>
      <c r="AH50" s="407"/>
      <c r="AI50" s="407"/>
      <c r="AJ50" s="408"/>
      <c r="AK50" s="406"/>
      <c r="AL50" s="407"/>
      <c r="AM50" s="407"/>
      <c r="AN50" s="408"/>
      <c r="AO50" s="542"/>
      <c r="AP50" s="554"/>
      <c r="AQ50" s="586"/>
      <c r="AR50" s="588"/>
      <c r="AS50" s="590"/>
      <c r="BE50"/>
    </row>
    <row r="51" spans="2:57" ht="31.5" hidden="1"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c r="Z51" s="413"/>
      <c r="AA51" s="413"/>
      <c r="AB51" s="414"/>
      <c r="AC51" s="412"/>
      <c r="AD51" s="413"/>
      <c r="AE51" s="413"/>
      <c r="AF51" s="414"/>
      <c r="AG51" s="412"/>
      <c r="AH51" s="413"/>
      <c r="AI51" s="413"/>
      <c r="AJ51" s="414"/>
      <c r="AK51" s="412"/>
      <c r="AL51" s="413"/>
      <c r="AM51" s="413"/>
      <c r="AN51" s="414"/>
      <c r="AO51" s="545"/>
      <c r="AP51" s="556"/>
      <c r="AQ51" s="587"/>
      <c r="AR51" s="589"/>
      <c r="AS51" s="591"/>
      <c r="BE51"/>
    </row>
    <row r="52" spans="2:57" ht="22.5" hidden="1" customHeight="1">
      <c r="B52" s="592">
        <v>20</v>
      </c>
      <c r="C52" s="532"/>
      <c r="D52" s="406"/>
      <c r="E52" s="407"/>
      <c r="F52" s="407"/>
      <c r="G52" s="407"/>
      <c r="H52" s="407"/>
      <c r="I52" s="407"/>
      <c r="J52" s="407"/>
      <c r="K52" s="407"/>
      <c r="L52" s="407"/>
      <c r="M52" s="407"/>
      <c r="N52" s="407"/>
      <c r="O52" s="407"/>
      <c r="P52" s="408"/>
      <c r="Q52" s="409"/>
      <c r="R52" s="410"/>
      <c r="S52" s="410"/>
      <c r="T52" s="410"/>
      <c r="U52" s="410"/>
      <c r="V52" s="410"/>
      <c r="W52" s="410"/>
      <c r="X52" s="411"/>
      <c r="Y52" s="406"/>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hidden="1"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hidden="1" customHeight="1">
      <c r="B54" s="592">
        <v>21</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hidden="1" customHeight="1">
      <c r="B56" s="592">
        <v>22</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31.5" hidden="1"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hidden="1" customHeight="1">
      <c r="B58" s="592">
        <v>23</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24</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25</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26</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27</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28</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29</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c r="B71" s="592"/>
      <c r="C71" s="532"/>
      <c r="D71" s="412"/>
      <c r="E71" s="413"/>
      <c r="F71" s="413"/>
      <c r="G71" s="413"/>
      <c r="H71" s="413"/>
      <c r="I71" s="413"/>
      <c r="J71" s="413"/>
      <c r="K71" s="413"/>
      <c r="L71" s="413"/>
      <c r="M71" s="413"/>
      <c r="N71" s="413"/>
      <c r="O71" s="413"/>
      <c r="P71" s="414"/>
      <c r="Q71" s="412"/>
      <c r="R71" s="413"/>
      <c r="S71" s="413"/>
      <c r="T71" s="413"/>
      <c r="U71" s="413"/>
      <c r="V71" s="413"/>
      <c r="W71" s="413"/>
      <c r="X71" s="414"/>
      <c r="Y71" s="412"/>
      <c r="Z71" s="413"/>
      <c r="AA71" s="413"/>
      <c r="AB71" s="414"/>
      <c r="AC71" s="412"/>
      <c r="AD71" s="413"/>
      <c r="AE71" s="413"/>
      <c r="AF71" s="414"/>
      <c r="AG71" s="412"/>
      <c r="AH71" s="413"/>
      <c r="AI71" s="413"/>
      <c r="AJ71" s="414"/>
      <c r="AK71" s="412"/>
      <c r="AL71" s="413"/>
      <c r="AM71" s="413"/>
      <c r="AN71" s="414"/>
      <c r="AO71" s="545"/>
      <c r="AP71" s="556"/>
      <c r="AQ71" s="587"/>
      <c r="AR71" s="589"/>
      <c r="AS71" s="591"/>
      <c r="BE71"/>
    </row>
    <row r="72" spans="2:57" ht="22.5" hidden="1" customHeight="1">
      <c r="B72" s="592">
        <v>30</v>
      </c>
      <c r="C72" s="532"/>
      <c r="D72" s="406"/>
      <c r="E72" s="407"/>
      <c r="F72" s="407"/>
      <c r="G72" s="407"/>
      <c r="H72" s="407"/>
      <c r="I72" s="407"/>
      <c r="J72" s="407"/>
      <c r="K72" s="407"/>
      <c r="L72" s="407"/>
      <c r="M72" s="407"/>
      <c r="N72" s="407"/>
      <c r="O72" s="407"/>
      <c r="P72" s="408"/>
      <c r="Q72" s="409"/>
      <c r="R72" s="410"/>
      <c r="S72" s="410"/>
      <c r="T72" s="410"/>
      <c r="U72" s="410"/>
      <c r="V72" s="410"/>
      <c r="W72" s="410"/>
      <c r="X72" s="411"/>
      <c r="Y72" s="406"/>
      <c r="Z72" s="407"/>
      <c r="AA72" s="407"/>
      <c r="AB72" s="408"/>
      <c r="AC72" s="406"/>
      <c r="AD72" s="407"/>
      <c r="AE72" s="407"/>
      <c r="AF72" s="408"/>
      <c r="AG72" s="406"/>
      <c r="AH72" s="407"/>
      <c r="AI72" s="407"/>
      <c r="AJ72" s="408"/>
      <c r="AK72" s="406"/>
      <c r="AL72" s="407"/>
      <c r="AM72" s="407"/>
      <c r="AN72" s="408"/>
      <c r="AO72" s="542"/>
      <c r="AP72" s="554"/>
      <c r="AQ72" s="586"/>
      <c r="AR72" s="588"/>
      <c r="AS72" s="590"/>
      <c r="BE72"/>
    </row>
    <row r="73" spans="2:57" ht="31.5" hidden="1" customHeight="1" thickBot="1">
      <c r="B73" s="610"/>
      <c r="C73" s="611"/>
      <c r="D73" s="581"/>
      <c r="E73" s="582"/>
      <c r="F73" s="582"/>
      <c r="G73" s="582"/>
      <c r="H73" s="582"/>
      <c r="I73" s="582"/>
      <c r="J73" s="582"/>
      <c r="K73" s="582"/>
      <c r="L73" s="582"/>
      <c r="M73" s="582"/>
      <c r="N73" s="582"/>
      <c r="O73" s="582"/>
      <c r="P73" s="583"/>
      <c r="Q73" s="412"/>
      <c r="R73" s="413"/>
      <c r="S73" s="413"/>
      <c r="T73" s="413"/>
      <c r="U73" s="413"/>
      <c r="V73" s="413"/>
      <c r="W73" s="413"/>
      <c r="X73" s="414"/>
      <c r="Y73" s="581"/>
      <c r="Z73" s="582"/>
      <c r="AA73" s="582"/>
      <c r="AB73" s="583"/>
      <c r="AC73" s="581"/>
      <c r="AD73" s="582"/>
      <c r="AE73" s="582"/>
      <c r="AF73" s="583"/>
      <c r="AG73" s="581"/>
      <c r="AH73" s="582"/>
      <c r="AI73" s="582"/>
      <c r="AJ73" s="583"/>
      <c r="AK73" s="581"/>
      <c r="AL73" s="582"/>
      <c r="AM73" s="582"/>
      <c r="AN73" s="583"/>
      <c r="AO73" s="481"/>
      <c r="AP73" s="606"/>
      <c r="AQ73" s="607"/>
      <c r="AR73" s="608"/>
      <c r="AS73" s="609"/>
      <c r="BE73"/>
    </row>
    <row r="74" spans="2:57" ht="15.75" hidden="1" thickBot="1">
      <c r="B74" s="612" t="s">
        <v>33</v>
      </c>
      <c r="C74" s="613"/>
      <c r="D74" s="613"/>
      <c r="E74" s="614"/>
      <c r="F74" s="615" t="s">
        <v>2</v>
      </c>
      <c r="G74" s="613"/>
      <c r="H74" s="613"/>
      <c r="I74" s="613"/>
      <c r="J74" s="613"/>
      <c r="K74" s="613"/>
      <c r="L74" s="613"/>
      <c r="M74" s="613"/>
      <c r="N74" s="613"/>
      <c r="O74" s="613"/>
      <c r="P74" s="613"/>
      <c r="Q74" s="613"/>
      <c r="R74" s="613"/>
      <c r="S74" s="613"/>
      <c r="T74" s="613"/>
      <c r="U74" s="614"/>
      <c r="V74" s="615" t="s">
        <v>3</v>
      </c>
      <c r="W74" s="613"/>
      <c r="X74" s="614"/>
      <c r="Y74" s="615" t="s">
        <v>34</v>
      </c>
      <c r="Z74" s="613"/>
      <c r="AA74" s="614"/>
      <c r="AB74" s="615" t="s">
        <v>35</v>
      </c>
      <c r="AC74" s="613"/>
      <c r="AD74" s="613"/>
      <c r="AE74" s="613"/>
      <c r="AF74" s="613"/>
      <c r="AG74" s="613"/>
      <c r="AH74" s="613"/>
      <c r="AI74" s="613"/>
      <c r="AJ74" s="613"/>
      <c r="AK74" s="613"/>
      <c r="AL74" s="613"/>
      <c r="AM74" s="613"/>
      <c r="AN74" s="613"/>
      <c r="AO74" s="613"/>
      <c r="AP74" s="613"/>
      <c r="AQ74" s="613"/>
      <c r="AR74" s="613"/>
      <c r="AS74" s="616"/>
      <c r="BE74"/>
    </row>
    <row r="75" spans="2:57" ht="24.75" hidden="1" customHeight="1">
      <c r="B75" s="617"/>
      <c r="C75" s="618"/>
      <c r="D75" s="618"/>
      <c r="E75" s="619"/>
      <c r="F75" s="620"/>
      <c r="G75" s="618"/>
      <c r="H75" s="618"/>
      <c r="I75" s="618"/>
      <c r="J75" s="618"/>
      <c r="K75" s="618"/>
      <c r="L75" s="618"/>
      <c r="M75" s="618"/>
      <c r="N75" s="618"/>
      <c r="O75" s="618"/>
      <c r="P75" s="618"/>
      <c r="Q75" s="618"/>
      <c r="R75" s="618"/>
      <c r="S75" s="618"/>
      <c r="T75" s="618"/>
      <c r="U75" s="619"/>
      <c r="V75" s="620"/>
      <c r="W75" s="618"/>
      <c r="X75" s="619"/>
      <c r="Y75" s="620"/>
      <c r="Z75" s="618"/>
      <c r="AA75" s="619"/>
      <c r="AB75" s="620"/>
      <c r="AC75" s="618"/>
      <c r="AD75" s="618"/>
      <c r="AE75" s="618"/>
      <c r="AF75" s="618"/>
      <c r="AG75" s="618"/>
      <c r="AH75" s="618"/>
      <c r="AI75" s="618"/>
      <c r="AJ75" s="618"/>
      <c r="AK75" s="618"/>
      <c r="AL75" s="618"/>
      <c r="AM75" s="618"/>
      <c r="AN75" s="618"/>
      <c r="AO75" s="618"/>
      <c r="AP75" s="618"/>
      <c r="AQ75" s="618"/>
      <c r="AR75" s="618"/>
      <c r="AS75" s="621"/>
      <c r="BE75"/>
    </row>
    <row r="76" spans="2:57" ht="24.75" hidden="1" customHeight="1">
      <c r="B76" s="622"/>
      <c r="C76" s="623"/>
      <c r="D76" s="623"/>
      <c r="E76" s="624"/>
      <c r="F76" s="625"/>
      <c r="G76" s="623"/>
      <c r="H76" s="623"/>
      <c r="I76" s="623"/>
      <c r="J76" s="623"/>
      <c r="K76" s="623"/>
      <c r="L76" s="623"/>
      <c r="M76" s="623"/>
      <c r="N76" s="623"/>
      <c r="O76" s="623"/>
      <c r="P76" s="623"/>
      <c r="Q76" s="623"/>
      <c r="R76" s="623"/>
      <c r="S76" s="623"/>
      <c r="T76" s="623"/>
      <c r="U76" s="624"/>
      <c r="V76" s="625"/>
      <c r="W76" s="623"/>
      <c r="X76" s="624"/>
      <c r="Y76" s="625"/>
      <c r="Z76" s="623"/>
      <c r="AA76" s="624"/>
      <c r="AB76" s="625"/>
      <c r="AC76" s="623"/>
      <c r="AD76" s="623"/>
      <c r="AE76" s="623"/>
      <c r="AF76" s="623"/>
      <c r="AG76" s="623"/>
      <c r="AH76" s="623"/>
      <c r="AI76" s="623"/>
      <c r="AJ76" s="623"/>
      <c r="AK76" s="623"/>
      <c r="AL76" s="623"/>
      <c r="AM76" s="623"/>
      <c r="AN76" s="623"/>
      <c r="AO76" s="623"/>
      <c r="AP76" s="623"/>
      <c r="AQ76" s="623"/>
      <c r="AR76" s="623"/>
      <c r="AS76" s="626"/>
      <c r="BE76"/>
    </row>
    <row r="77" spans="2:57" ht="24.75" hidden="1" customHeight="1">
      <c r="B77" s="622"/>
      <c r="C77" s="623"/>
      <c r="D77" s="623"/>
      <c r="E77" s="624"/>
      <c r="F77" s="625"/>
      <c r="G77" s="623"/>
      <c r="H77" s="623"/>
      <c r="I77" s="623"/>
      <c r="J77" s="623"/>
      <c r="K77" s="623"/>
      <c r="L77" s="623"/>
      <c r="M77" s="623"/>
      <c r="N77" s="623"/>
      <c r="O77" s="623"/>
      <c r="P77" s="623"/>
      <c r="Q77" s="623"/>
      <c r="R77" s="623"/>
      <c r="S77" s="623"/>
      <c r="T77" s="623"/>
      <c r="U77" s="624"/>
      <c r="V77" s="625"/>
      <c r="W77" s="623"/>
      <c r="X77" s="624"/>
      <c r="Y77" s="625"/>
      <c r="Z77" s="623"/>
      <c r="AA77" s="624"/>
      <c r="AB77" s="625"/>
      <c r="AC77" s="623"/>
      <c r="AD77" s="623"/>
      <c r="AE77" s="623"/>
      <c r="AF77" s="623"/>
      <c r="AG77" s="623"/>
      <c r="AH77" s="623"/>
      <c r="AI77" s="623"/>
      <c r="AJ77" s="623"/>
      <c r="AK77" s="623"/>
      <c r="AL77" s="623"/>
      <c r="AM77" s="623"/>
      <c r="AN77" s="623"/>
      <c r="AO77" s="623"/>
      <c r="AP77" s="623"/>
      <c r="AQ77" s="623"/>
      <c r="AR77" s="623"/>
      <c r="AS77" s="626"/>
      <c r="BE77"/>
    </row>
    <row r="78" spans="2:57" ht="24.75" hidden="1" customHeight="1">
      <c r="B78" s="622"/>
      <c r="C78" s="623"/>
      <c r="D78" s="623"/>
      <c r="E78" s="624"/>
      <c r="F78" s="625"/>
      <c r="G78" s="623"/>
      <c r="H78" s="623"/>
      <c r="I78" s="623"/>
      <c r="J78" s="623"/>
      <c r="K78" s="623"/>
      <c r="L78" s="623"/>
      <c r="M78" s="623"/>
      <c r="N78" s="623"/>
      <c r="O78" s="623"/>
      <c r="P78" s="623"/>
      <c r="Q78" s="623"/>
      <c r="R78" s="623"/>
      <c r="S78" s="623"/>
      <c r="T78" s="623"/>
      <c r="U78" s="624"/>
      <c r="V78" s="625"/>
      <c r="W78" s="623"/>
      <c r="X78" s="624"/>
      <c r="Y78" s="625"/>
      <c r="Z78" s="623"/>
      <c r="AA78" s="624"/>
      <c r="AB78" s="625"/>
      <c r="AC78" s="623"/>
      <c r="AD78" s="623"/>
      <c r="AE78" s="623"/>
      <c r="AF78" s="623"/>
      <c r="AG78" s="623"/>
      <c r="AH78" s="623"/>
      <c r="AI78" s="623"/>
      <c r="AJ78" s="623"/>
      <c r="AK78" s="623"/>
      <c r="AL78" s="623"/>
      <c r="AM78" s="623"/>
      <c r="AN78" s="623"/>
      <c r="AO78" s="623"/>
      <c r="AP78" s="623"/>
      <c r="AQ78" s="623"/>
      <c r="AR78" s="623"/>
      <c r="AS78" s="626"/>
      <c r="BE78"/>
    </row>
    <row r="79" spans="2:57" ht="24.75" hidden="1" customHeight="1">
      <c r="B79" s="622"/>
      <c r="C79" s="623"/>
      <c r="D79" s="623"/>
      <c r="E79" s="624"/>
      <c r="F79" s="625"/>
      <c r="G79" s="623"/>
      <c r="H79" s="623"/>
      <c r="I79" s="623"/>
      <c r="J79" s="623"/>
      <c r="K79" s="623"/>
      <c r="L79" s="623"/>
      <c r="M79" s="623"/>
      <c r="N79" s="623"/>
      <c r="O79" s="623"/>
      <c r="P79" s="623"/>
      <c r="Q79" s="623"/>
      <c r="R79" s="623"/>
      <c r="S79" s="623"/>
      <c r="T79" s="623"/>
      <c r="U79" s="624"/>
      <c r="V79" s="625"/>
      <c r="W79" s="623"/>
      <c r="X79" s="624"/>
      <c r="Y79" s="625"/>
      <c r="Z79" s="623"/>
      <c r="AA79" s="624"/>
      <c r="AB79" s="625"/>
      <c r="AC79" s="623"/>
      <c r="AD79" s="623"/>
      <c r="AE79" s="623"/>
      <c r="AF79" s="623"/>
      <c r="AG79" s="623"/>
      <c r="AH79" s="623"/>
      <c r="AI79" s="623"/>
      <c r="AJ79" s="623"/>
      <c r="AK79" s="623"/>
      <c r="AL79" s="623"/>
      <c r="AM79" s="623"/>
      <c r="AN79" s="623"/>
      <c r="AO79" s="623"/>
      <c r="AP79" s="623"/>
      <c r="AQ79" s="623"/>
      <c r="AR79" s="623"/>
      <c r="AS79" s="626"/>
      <c r="BE79"/>
    </row>
    <row r="80" spans="2:57" ht="24.75" hidden="1" customHeight="1" thickBot="1">
      <c r="B80" s="622"/>
      <c r="C80" s="623"/>
      <c r="D80" s="623"/>
      <c r="E80" s="624"/>
      <c r="F80" s="625"/>
      <c r="G80" s="623"/>
      <c r="H80" s="623"/>
      <c r="I80" s="623"/>
      <c r="J80" s="623"/>
      <c r="K80" s="623"/>
      <c r="L80" s="623"/>
      <c r="M80" s="623"/>
      <c r="N80" s="623"/>
      <c r="O80" s="623"/>
      <c r="P80" s="623"/>
      <c r="Q80" s="623"/>
      <c r="R80" s="623"/>
      <c r="S80" s="623"/>
      <c r="T80" s="623"/>
      <c r="U80" s="624"/>
      <c r="V80" s="625"/>
      <c r="W80" s="623"/>
      <c r="X80" s="624"/>
      <c r="Y80" s="625"/>
      <c r="Z80" s="623"/>
      <c r="AA80" s="624"/>
      <c r="AB80" s="625"/>
      <c r="AC80" s="623"/>
      <c r="AD80" s="623"/>
      <c r="AE80" s="623"/>
      <c r="AF80" s="623"/>
      <c r="AG80" s="623"/>
      <c r="AH80" s="623"/>
      <c r="AI80" s="623"/>
      <c r="AJ80" s="623"/>
      <c r="AK80" s="623"/>
      <c r="AL80" s="623"/>
      <c r="AM80" s="623"/>
      <c r="AN80" s="623"/>
      <c r="AO80" s="623"/>
      <c r="AP80" s="623"/>
      <c r="AQ80" s="623"/>
      <c r="AR80" s="623"/>
      <c r="AS80" s="626"/>
      <c r="BE80"/>
    </row>
    <row r="81" spans="2:57">
      <c r="B81" s="612" t="s">
        <v>36</v>
      </c>
      <c r="C81" s="613"/>
      <c r="D81" s="613"/>
      <c r="E81" s="613"/>
      <c r="F81" s="613"/>
      <c r="G81" s="613"/>
      <c r="H81" s="613"/>
      <c r="I81" s="613"/>
      <c r="J81" s="613"/>
      <c r="K81" s="613"/>
      <c r="L81" s="613"/>
      <c r="M81" s="613"/>
      <c r="N81" s="613"/>
      <c r="O81" s="613"/>
      <c r="P81" s="613"/>
      <c r="Q81" s="613"/>
      <c r="R81" s="613"/>
      <c r="S81" s="613"/>
      <c r="T81" s="613"/>
      <c r="U81" s="613"/>
      <c r="V81" s="613"/>
      <c r="W81" s="613"/>
      <c r="X81" s="613"/>
      <c r="Y81" s="613"/>
      <c r="Z81" s="613"/>
      <c r="AA81" s="613"/>
      <c r="AB81" s="613"/>
      <c r="AC81" s="613"/>
      <c r="AD81" s="613"/>
      <c r="AE81" s="613"/>
      <c r="AF81" s="613"/>
      <c r="AG81" s="613"/>
      <c r="AH81" s="613"/>
      <c r="AI81" s="613"/>
      <c r="AJ81" s="613"/>
      <c r="AK81" s="613"/>
      <c r="AL81" s="613"/>
      <c r="AM81" s="613"/>
      <c r="AN81" s="613"/>
      <c r="AO81" s="613"/>
      <c r="AP81" s="613"/>
      <c r="AQ81" s="613"/>
      <c r="AR81" s="613"/>
      <c r="AS81" s="616"/>
      <c r="BE81"/>
    </row>
    <row r="82" spans="2:57" ht="92.25" customHeight="1" thickBot="1">
      <c r="B82" s="672">
        <v>43525</v>
      </c>
      <c r="C82" s="673"/>
      <c r="D82" s="673"/>
      <c r="E82" s="673"/>
      <c r="F82" s="673"/>
      <c r="G82" s="673"/>
      <c r="H82" s="673"/>
      <c r="I82" s="673"/>
      <c r="J82" s="673"/>
      <c r="K82" s="673"/>
      <c r="L82" s="673"/>
      <c r="M82" s="673"/>
      <c r="N82" s="673"/>
      <c r="O82" s="673"/>
      <c r="P82" s="673"/>
      <c r="Q82" s="673"/>
      <c r="R82" s="673"/>
      <c r="S82" s="673"/>
      <c r="T82" s="673"/>
      <c r="U82" s="673"/>
      <c r="V82" s="673"/>
      <c r="W82" s="673"/>
      <c r="X82" s="673"/>
      <c r="Y82" s="673"/>
      <c r="Z82" s="673"/>
      <c r="AA82" s="673"/>
      <c r="AB82" s="673"/>
      <c r="AC82" s="673"/>
      <c r="AD82" s="673"/>
      <c r="AE82" s="673"/>
      <c r="AF82" s="673"/>
      <c r="AG82" s="673"/>
      <c r="AH82" s="673"/>
      <c r="AI82" s="673"/>
      <c r="AJ82" s="673"/>
      <c r="AK82" s="673"/>
      <c r="AL82" s="673"/>
      <c r="AM82" s="673"/>
      <c r="AN82" s="673"/>
      <c r="AO82" s="673"/>
      <c r="AP82" s="673"/>
      <c r="AQ82" s="673"/>
      <c r="AR82" s="673"/>
      <c r="AS82" s="674"/>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88" t="s">
        <v>44</v>
      </c>
      <c r="D84" s="386"/>
      <c r="E84" s="386"/>
      <c r="F84" s="386"/>
      <c r="G84" s="386"/>
      <c r="H84" s="386"/>
      <c r="I84" s="386"/>
      <c r="J84" s="386"/>
      <c r="K84" s="386"/>
      <c r="L84" s="386"/>
      <c r="M84" s="386"/>
      <c r="N84" s="386"/>
      <c r="O84" s="386"/>
      <c r="P84" s="386"/>
      <c r="Q84" s="386"/>
      <c r="R84" s="386"/>
      <c r="S84" s="386"/>
      <c r="T84" s="386"/>
      <c r="U84" s="386"/>
      <c r="V84" s="386"/>
      <c r="W84" s="387"/>
      <c r="X84" s="406" t="s">
        <v>1706</v>
      </c>
      <c r="Y84" s="407"/>
      <c r="Z84" s="407"/>
      <c r="AA84" s="407"/>
      <c r="AB84" s="407"/>
      <c r="AC84" s="407"/>
      <c r="AD84" s="407"/>
      <c r="AE84" s="407"/>
      <c r="AF84" s="407"/>
      <c r="AG84" s="407"/>
      <c r="AH84" s="407"/>
      <c r="AI84" s="407"/>
      <c r="AJ84" s="407"/>
      <c r="AK84" s="407"/>
      <c r="AL84" s="407"/>
      <c r="AM84" s="407"/>
      <c r="AN84" s="407"/>
      <c r="AO84" s="407"/>
      <c r="AP84" s="407"/>
      <c r="AQ84" s="407"/>
      <c r="AR84" s="408"/>
      <c r="AS84" s="8"/>
      <c r="BE84"/>
    </row>
    <row r="85" spans="2:57" ht="46.5" customHeight="1">
      <c r="B85" s="10"/>
      <c r="C85" s="473" t="s">
        <v>40</v>
      </c>
      <c r="D85" s="438"/>
      <c r="E85" s="438"/>
      <c r="F85" s="438"/>
      <c r="G85" s="438"/>
      <c r="H85" s="438"/>
      <c r="I85" s="449"/>
      <c r="J85" s="473" t="s">
        <v>41</v>
      </c>
      <c r="K85" s="438"/>
      <c r="L85" s="438"/>
      <c r="M85" s="438"/>
      <c r="N85" s="438"/>
      <c r="O85" s="438"/>
      <c r="P85" s="449"/>
      <c r="Q85" s="473" t="s">
        <v>42</v>
      </c>
      <c r="R85" s="438"/>
      <c r="S85" s="438"/>
      <c r="T85" s="438"/>
      <c r="U85" s="438"/>
      <c r="V85" s="438"/>
      <c r="W85" s="449"/>
      <c r="X85" s="473" t="s">
        <v>40</v>
      </c>
      <c r="Y85" s="438"/>
      <c r="Z85" s="438"/>
      <c r="AA85" s="438"/>
      <c r="AB85" s="438"/>
      <c r="AC85" s="438"/>
      <c r="AD85" s="449"/>
      <c r="AE85" s="473" t="s">
        <v>41</v>
      </c>
      <c r="AF85" s="438"/>
      <c r="AG85" s="438"/>
      <c r="AH85" s="438"/>
      <c r="AI85" s="438"/>
      <c r="AJ85" s="438"/>
      <c r="AK85" s="449"/>
      <c r="AL85" s="473" t="s">
        <v>42</v>
      </c>
      <c r="AM85" s="438"/>
      <c r="AN85" s="438"/>
      <c r="AO85" s="438"/>
      <c r="AP85" s="438"/>
      <c r="AQ85" s="438"/>
      <c r="AR85" s="449"/>
      <c r="AS85" s="11"/>
      <c r="BE85"/>
    </row>
    <row r="86" spans="2:57" ht="46.5" customHeight="1">
      <c r="B86" s="10"/>
      <c r="C86" s="517" t="str">
        <f>'Lot Register'!$U$13</f>
        <v>Jan van Wyk</v>
      </c>
      <c r="D86" s="518"/>
      <c r="E86" s="518"/>
      <c r="F86" s="518"/>
      <c r="G86" s="518"/>
      <c r="H86" s="518"/>
      <c r="I86" s="519"/>
      <c r="J86" s="517"/>
      <c r="K86" s="518"/>
      <c r="L86" s="518"/>
      <c r="M86" s="518"/>
      <c r="N86" s="518"/>
      <c r="O86" s="518"/>
      <c r="P86" s="519"/>
      <c r="Q86" s="520"/>
      <c r="R86" s="521"/>
      <c r="S86" s="521"/>
      <c r="T86" s="521"/>
      <c r="U86" s="521"/>
      <c r="V86" s="521"/>
      <c r="W86" s="522"/>
      <c r="X86" s="517" t="str">
        <f>'Lot Register'!$U$12</f>
        <v>TBA</v>
      </c>
      <c r="Y86" s="518"/>
      <c r="Z86" s="518"/>
      <c r="AA86" s="518"/>
      <c r="AB86" s="518"/>
      <c r="AC86" s="518"/>
      <c r="AD86" s="519"/>
      <c r="AE86" s="517"/>
      <c r="AF86" s="518"/>
      <c r="AG86" s="518"/>
      <c r="AH86" s="518"/>
      <c r="AI86" s="518"/>
      <c r="AJ86" s="518"/>
      <c r="AK86" s="519"/>
      <c r="AL86" s="520"/>
      <c r="AM86" s="521"/>
      <c r="AN86" s="521"/>
      <c r="AO86" s="521"/>
      <c r="AP86" s="521"/>
      <c r="AQ86" s="521"/>
      <c r="AR86" s="522"/>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48">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AL86:AR86"/>
    <mergeCell ref="B82:AS82"/>
    <mergeCell ref="C84:W84"/>
    <mergeCell ref="X84:AR84"/>
    <mergeCell ref="C85:I85"/>
    <mergeCell ref="J85:P85"/>
    <mergeCell ref="Q85:W85"/>
    <mergeCell ref="X85:AD85"/>
    <mergeCell ref="AE85:AK85"/>
    <mergeCell ref="AL85:AR85"/>
    <mergeCell ref="C86:I86"/>
    <mergeCell ref="J86:P86"/>
    <mergeCell ref="Q86:W86"/>
    <mergeCell ref="X86:AD86"/>
    <mergeCell ref="AE86:AK86"/>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Y23:AB23"/>
    <mergeCell ref="B22:C23"/>
    <mergeCell ref="D22:P23"/>
    <mergeCell ref="Q22:X23"/>
    <mergeCell ref="Y22:AB22"/>
    <mergeCell ref="AC22:AF23"/>
    <mergeCell ref="AG22:AJ23"/>
    <mergeCell ref="AK20:AN21"/>
    <mergeCell ref="AO20:AP21"/>
    <mergeCell ref="AQ20:AQ21"/>
    <mergeCell ref="AR20:AR21"/>
    <mergeCell ref="AS20:AS21"/>
    <mergeCell ref="Y21:AB21"/>
    <mergeCell ref="B20:C21"/>
    <mergeCell ref="D20:P21"/>
    <mergeCell ref="Q20:X21"/>
    <mergeCell ref="Y20:AB20"/>
    <mergeCell ref="AC20:AJ21"/>
    <mergeCell ref="AK18:AN19"/>
    <mergeCell ref="AO18:AP19"/>
    <mergeCell ref="AQ18:AQ19"/>
    <mergeCell ref="AR18:AR19"/>
    <mergeCell ref="AS18:AS19"/>
    <mergeCell ref="Y19:AB19"/>
    <mergeCell ref="B18:C19"/>
    <mergeCell ref="D18:P19"/>
    <mergeCell ref="Q18:X19"/>
    <mergeCell ref="Y18:AB18"/>
    <mergeCell ref="AC18:AJ19"/>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AQ12:AS13"/>
    <mergeCell ref="Y13:AB13"/>
    <mergeCell ref="AK13:AN13"/>
    <mergeCell ref="AO12:AP13"/>
    <mergeCell ref="AF7:AI7"/>
    <mergeCell ref="J8:J9"/>
    <mergeCell ref="K8:K9"/>
    <mergeCell ref="L8:L9"/>
    <mergeCell ref="AF8:AI8"/>
    <mergeCell ref="AJ8:AM11"/>
    <mergeCell ref="AF10:AI10"/>
    <mergeCell ref="AF11:AI11"/>
    <mergeCell ref="AJ7:AS7"/>
    <mergeCell ref="AN8:AS11"/>
    <mergeCell ref="AJ4:AS4"/>
    <mergeCell ref="AJ5:AS5"/>
    <mergeCell ref="AJ6:AS6"/>
    <mergeCell ref="J4:Z5"/>
    <mergeCell ref="AA4:AE4"/>
    <mergeCell ref="AF4:AI4"/>
    <mergeCell ref="AA5:AE5"/>
    <mergeCell ref="AF5:AI5"/>
    <mergeCell ref="J6:L7"/>
    <mergeCell ref="M6:P9"/>
    <mergeCell ref="Q6:AE9"/>
    <mergeCell ref="AF6:AI6"/>
    <mergeCell ref="AF9:AI9"/>
  </mergeCells>
  <conditionalFormatting sqref="AF11">
    <cfRule type="expression" dxfId="1039" priority="4">
      <formula>$V11="y"</formula>
    </cfRule>
    <cfRule type="expression" dxfId="1038" priority="5">
      <formula>$T11="y"</formula>
    </cfRule>
  </conditionalFormatting>
  <conditionalFormatting sqref="AF7">
    <cfRule type="expression" dxfId="1037" priority="8">
      <formula>$V7="y"</formula>
    </cfRule>
    <cfRule type="expression" dxfId="1036" priority="9">
      <formula>$T7="y"</formula>
    </cfRule>
  </conditionalFormatting>
  <conditionalFormatting sqref="AF9">
    <cfRule type="expression" dxfId="1035" priority="6">
      <formula>$V9="y"</formula>
    </cfRule>
    <cfRule type="expression" dxfId="1034" priority="7">
      <formula>$T9="y"</formula>
    </cfRule>
  </conditionalFormatting>
  <conditionalFormatting sqref="Y14:AB21 Y24:AB73">
    <cfRule type="expression" dxfId="1033" priority="3">
      <formula>OR(ISNUMBER(SEARCH("Hold Point",Y14)),ISNUMBER(SEARCH("Witness Point",Y14)))</formula>
    </cfRule>
  </conditionalFormatting>
  <conditionalFormatting sqref="AK14:AN73">
    <cfRule type="expression" dxfId="1032" priority="2">
      <formula>OR(Y14="Check Item",Y14="Milestone")</formula>
    </cfRule>
  </conditionalFormatting>
  <conditionalFormatting sqref="Y22:AB23">
    <cfRule type="expression" dxfId="1031" priority="1">
      <formula>OR(ISNUMBER(SEARCH("Hold Point",Y22)),ISNUMBER(SEARCH("Witness Point",Y22)))</formula>
    </cfRule>
  </conditionalFormatting>
  <pageMargins left="0.62992125984251968" right="0.23622047244094488" top="0.82677165354330706" bottom="0.23622047244094488" header="0.31496062992125984" footer="0.31496062992125984"/>
  <pageSetup paperSize="9" scale="56" fitToHeight="0" orientation="portrait" horizontalDpi="300" verticalDpi="300"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39">
    <pageSetUpPr fitToPage="1"/>
  </sheetPr>
  <dimension ref="A1:BR100"/>
  <sheetViews>
    <sheetView topLeftCell="A3" zoomScale="85" zoomScaleNormal="85" workbookViewId="0">
      <selection activeCell="Q28" sqref="Q28:X29"/>
    </sheetView>
  </sheetViews>
  <sheetFormatPr defaultColWidth="9.140625" defaultRowHeight="15"/>
  <cols>
    <col min="2" max="9" width="3.5703125" customWidth="1"/>
    <col min="10" max="11" width="3.28515625" customWidth="1"/>
    <col min="12" max="12" width="6"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Supply and Installation of Road Signs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Supply and Installation of Road Signs</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633" t="s">
        <v>1939</v>
      </c>
      <c r="AK4" s="634"/>
      <c r="AL4" s="634"/>
      <c r="AM4" s="634"/>
      <c r="AN4" s="634"/>
      <c r="AO4" s="634"/>
      <c r="AP4" s="634"/>
      <c r="AQ4" s="634"/>
      <c r="AR4" s="634"/>
      <c r="AS4" s="635"/>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str">
        <f>'Lot Register'!$M$13</f>
        <v>CN22189</v>
      </c>
      <c r="AG5" s="460"/>
      <c r="AH5" s="460"/>
      <c r="AI5" s="461"/>
      <c r="AJ5" s="636" t="s">
        <v>1704</v>
      </c>
      <c r="AK5" s="637"/>
      <c r="AL5" s="637"/>
      <c r="AM5" s="637"/>
      <c r="AN5" s="637"/>
      <c r="AO5" s="637"/>
      <c r="AP5" s="637"/>
      <c r="AQ5" s="637"/>
      <c r="AR5" s="637"/>
      <c r="AS5" s="638"/>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636" t="s">
        <v>2095</v>
      </c>
      <c r="AK6" s="637"/>
      <c r="AL6" s="637"/>
      <c r="AM6" s="637"/>
      <c r="AN6" s="637"/>
      <c r="AO6" s="637"/>
      <c r="AP6" s="637"/>
      <c r="AQ6" s="637"/>
      <c r="AR6" s="637"/>
      <c r="AS6" s="638"/>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Register'!$J$2), "", 'Lot Register'!$J$2)</f>
        <v>45343</v>
      </c>
      <c r="AG7" s="469"/>
      <c r="AH7" s="469"/>
      <c r="AI7" s="470"/>
      <c r="AJ7" s="636" t="s">
        <v>2096</v>
      </c>
      <c r="AK7" s="637"/>
      <c r="AL7" s="637"/>
      <c r="AM7" s="637"/>
      <c r="AN7" s="637"/>
      <c r="AO7" s="637"/>
      <c r="AP7" s="637"/>
      <c r="AQ7" s="637"/>
      <c r="AR7" s="637"/>
      <c r="AS7" s="638"/>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v>14.13</v>
      </c>
      <c r="AK8" s="574"/>
      <c r="AL8" s="574"/>
      <c r="AM8" s="574"/>
      <c r="AN8" s="566" t="s">
        <v>444</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Register'!$K$2), "", 'Lot Register'!$K$2)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f>IF(ISBLANK('Lot Register'!$I$2), "", 'Lot Register'!$I$2)</f>
        <v>0</v>
      </c>
      <c r="AE10" s="449"/>
      <c r="AF10" s="451" t="s">
        <v>30</v>
      </c>
      <c r="AG10" s="451"/>
      <c r="AH10" s="451"/>
      <c r="AI10" s="452"/>
      <c r="AJ10" s="573"/>
      <c r="AK10" s="574"/>
      <c r="AL10" s="574"/>
      <c r="AM10" s="574"/>
      <c r="AN10" s="566"/>
      <c r="AO10" s="566"/>
      <c r="AP10" s="566"/>
      <c r="AQ10" s="566"/>
      <c r="AR10" s="566"/>
      <c r="AS10" s="567"/>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Register'!$L$2), "", 'Lot Register'!$L$2)</f>
        <v>45343</v>
      </c>
      <c r="AG11" s="496"/>
      <c r="AH11" s="496"/>
      <c r="AI11" s="497"/>
      <c r="AJ11" s="575"/>
      <c r="AK11" s="576"/>
      <c r="AL11" s="576"/>
      <c r="AM11" s="576"/>
      <c r="AN11" s="381"/>
      <c r="AO11" s="381"/>
      <c r="AP11" s="381"/>
      <c r="AQ11" s="381"/>
      <c r="AR11" s="381"/>
      <c r="AS11" s="568"/>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c r="AH13" s="439"/>
      <c r="AI13" s="439"/>
      <c r="AJ13" s="439"/>
      <c r="AK13" s="439" t="s">
        <v>27</v>
      </c>
      <c r="AL13" s="439"/>
      <c r="AM13" s="439"/>
      <c r="AN13" s="439"/>
      <c r="AO13" s="571"/>
      <c r="AP13" s="571"/>
      <c r="AQ13" s="571"/>
      <c r="AR13" s="571"/>
      <c r="AS13" s="572"/>
      <c r="BE13"/>
    </row>
    <row r="14" spans="1:70" ht="14.25" customHeight="1">
      <c r="B14" s="553">
        <v>1</v>
      </c>
      <c r="C14" s="549"/>
      <c r="D14" s="507" t="s">
        <v>445</v>
      </c>
      <c r="E14" s="508"/>
      <c r="F14" s="508"/>
      <c r="G14" s="508"/>
      <c r="H14" s="508"/>
      <c r="I14" s="508"/>
      <c r="J14" s="508"/>
      <c r="K14" s="508"/>
      <c r="L14" s="508"/>
      <c r="M14" s="508"/>
      <c r="N14" s="508"/>
      <c r="O14" s="508"/>
      <c r="P14" s="509"/>
      <c r="Q14" s="507" t="s">
        <v>91</v>
      </c>
      <c r="R14" s="508"/>
      <c r="S14" s="508"/>
      <c r="T14" s="508"/>
      <c r="U14" s="508"/>
      <c r="V14" s="508"/>
      <c r="W14" s="508"/>
      <c r="X14" s="509"/>
      <c r="Y14" s="507" t="s">
        <v>24</v>
      </c>
      <c r="Z14" s="508"/>
      <c r="AA14" s="508"/>
      <c r="AB14" s="509"/>
      <c r="AC14" s="406"/>
      <c r="AD14" s="407"/>
      <c r="AE14" s="407"/>
      <c r="AF14" s="407"/>
      <c r="AG14" s="407"/>
      <c r="AH14" s="407"/>
      <c r="AI14" s="407"/>
      <c r="AJ14" s="408"/>
      <c r="AK14" s="507"/>
      <c r="AL14" s="508"/>
      <c r="AM14" s="508"/>
      <c r="AN14" s="509"/>
      <c r="AO14" s="475"/>
      <c r="AP14" s="593"/>
      <c r="AQ14" s="594"/>
      <c r="AR14" s="595"/>
      <c r="AS14" s="596"/>
      <c r="BE14"/>
    </row>
    <row r="15" spans="1:70" ht="31.5" customHeight="1">
      <c r="B15" s="592"/>
      <c r="C15" s="532"/>
      <c r="D15" s="412"/>
      <c r="E15" s="413"/>
      <c r="F15" s="413"/>
      <c r="G15" s="413"/>
      <c r="H15" s="413"/>
      <c r="I15" s="413"/>
      <c r="J15" s="413"/>
      <c r="K15" s="413"/>
      <c r="L15" s="413"/>
      <c r="M15" s="413"/>
      <c r="N15" s="413"/>
      <c r="O15" s="413"/>
      <c r="P15" s="414"/>
      <c r="Q15" s="412"/>
      <c r="R15" s="413"/>
      <c r="S15" s="413"/>
      <c r="T15" s="413"/>
      <c r="U15" s="413"/>
      <c r="V15" s="413"/>
      <c r="W15" s="413"/>
      <c r="X15" s="414"/>
      <c r="Y15" s="412" t="s">
        <v>446</v>
      </c>
      <c r="Z15" s="413"/>
      <c r="AA15" s="413"/>
      <c r="AB15" s="414"/>
      <c r="AC15" s="412"/>
      <c r="AD15" s="413"/>
      <c r="AE15" s="413"/>
      <c r="AF15" s="413"/>
      <c r="AG15" s="413"/>
      <c r="AH15" s="413"/>
      <c r="AI15" s="413"/>
      <c r="AJ15" s="414"/>
      <c r="AK15" s="412"/>
      <c r="AL15" s="413"/>
      <c r="AM15" s="413"/>
      <c r="AN15" s="414"/>
      <c r="AO15" s="545"/>
      <c r="AP15" s="556"/>
      <c r="AQ15" s="587"/>
      <c r="AR15" s="589"/>
      <c r="AS15" s="591"/>
      <c r="BE15"/>
    </row>
    <row r="16" spans="1:70">
      <c r="B16" s="592">
        <v>2</v>
      </c>
      <c r="C16" s="532"/>
      <c r="D16" s="406" t="s">
        <v>450</v>
      </c>
      <c r="E16" s="407"/>
      <c r="F16" s="407"/>
      <c r="G16" s="407"/>
      <c r="H16" s="407"/>
      <c r="I16" s="407"/>
      <c r="J16" s="407"/>
      <c r="K16" s="407"/>
      <c r="L16" s="407"/>
      <c r="M16" s="407"/>
      <c r="N16" s="407"/>
      <c r="O16" s="407"/>
      <c r="P16" s="408"/>
      <c r="Q16" s="409" t="s">
        <v>91</v>
      </c>
      <c r="R16" s="410"/>
      <c r="S16" s="410"/>
      <c r="T16" s="410"/>
      <c r="U16" s="410"/>
      <c r="V16" s="410"/>
      <c r="W16" s="410"/>
      <c r="X16" s="411"/>
      <c r="Y16" s="406" t="s">
        <v>24</v>
      </c>
      <c r="Z16" s="407"/>
      <c r="AA16" s="407"/>
      <c r="AB16" s="408"/>
      <c r="AC16" s="406"/>
      <c r="AD16" s="407"/>
      <c r="AE16" s="407"/>
      <c r="AF16" s="407"/>
      <c r="AG16" s="407"/>
      <c r="AH16" s="407"/>
      <c r="AI16" s="407"/>
      <c r="AJ16" s="408"/>
      <c r="AK16" s="406"/>
      <c r="AL16" s="407"/>
      <c r="AM16" s="407"/>
      <c r="AN16" s="408"/>
      <c r="AO16" s="542"/>
      <c r="AP16" s="554"/>
      <c r="AQ16" s="586"/>
      <c r="AR16" s="588"/>
      <c r="AS16" s="590"/>
      <c r="BE16"/>
    </row>
    <row r="17" spans="2:57" ht="31.5" customHeight="1">
      <c r="B17" s="592"/>
      <c r="C17" s="532"/>
      <c r="D17" s="412"/>
      <c r="E17" s="413"/>
      <c r="F17" s="413"/>
      <c r="G17" s="413"/>
      <c r="H17" s="413"/>
      <c r="I17" s="413"/>
      <c r="J17" s="413"/>
      <c r="K17" s="413"/>
      <c r="L17" s="413"/>
      <c r="M17" s="413"/>
      <c r="N17" s="413"/>
      <c r="O17" s="413"/>
      <c r="P17" s="414"/>
      <c r="Q17" s="412"/>
      <c r="R17" s="413"/>
      <c r="S17" s="413"/>
      <c r="T17" s="413"/>
      <c r="U17" s="413"/>
      <c r="V17" s="413"/>
      <c r="W17" s="413"/>
      <c r="X17" s="414"/>
      <c r="Y17" s="412" t="s">
        <v>446</v>
      </c>
      <c r="Z17" s="413"/>
      <c r="AA17" s="413"/>
      <c r="AB17" s="414"/>
      <c r="AC17" s="412"/>
      <c r="AD17" s="413"/>
      <c r="AE17" s="413"/>
      <c r="AF17" s="413"/>
      <c r="AG17" s="413"/>
      <c r="AH17" s="413"/>
      <c r="AI17" s="413"/>
      <c r="AJ17" s="414"/>
      <c r="AK17" s="412"/>
      <c r="AL17" s="413"/>
      <c r="AM17" s="413"/>
      <c r="AN17" s="414"/>
      <c r="AO17" s="545"/>
      <c r="AP17" s="556"/>
      <c r="AQ17" s="587"/>
      <c r="AR17" s="589"/>
      <c r="AS17" s="591"/>
      <c r="BE17"/>
    </row>
    <row r="18" spans="2:57">
      <c r="B18" s="592">
        <v>3</v>
      </c>
      <c r="C18" s="532"/>
      <c r="D18" s="406" t="s">
        <v>2266</v>
      </c>
      <c r="E18" s="407"/>
      <c r="F18" s="407"/>
      <c r="G18" s="407"/>
      <c r="H18" s="407"/>
      <c r="I18" s="407"/>
      <c r="J18" s="407"/>
      <c r="K18" s="407"/>
      <c r="L18" s="407"/>
      <c r="M18" s="407"/>
      <c r="N18" s="407"/>
      <c r="O18" s="407"/>
      <c r="P18" s="408"/>
      <c r="Q18" s="409" t="s">
        <v>91</v>
      </c>
      <c r="R18" s="410"/>
      <c r="S18" s="410"/>
      <c r="T18" s="410"/>
      <c r="U18" s="410"/>
      <c r="V18" s="410"/>
      <c r="W18" s="410"/>
      <c r="X18" s="411"/>
      <c r="Y18" s="406" t="s">
        <v>136</v>
      </c>
      <c r="Z18" s="407"/>
      <c r="AA18" s="407"/>
      <c r="AB18" s="408"/>
      <c r="AC18" s="406"/>
      <c r="AD18" s="407"/>
      <c r="AE18" s="407"/>
      <c r="AF18" s="407"/>
      <c r="AG18" s="407"/>
      <c r="AH18" s="407"/>
      <c r="AI18" s="407"/>
      <c r="AJ18" s="408"/>
      <c r="AK18" s="406"/>
      <c r="AL18" s="407"/>
      <c r="AM18" s="407"/>
      <c r="AN18" s="408"/>
      <c r="AO18" s="542"/>
      <c r="AP18" s="554"/>
      <c r="AQ18" s="586"/>
      <c r="AR18" s="588"/>
      <c r="AS18" s="590"/>
      <c r="BE18"/>
    </row>
    <row r="19" spans="2:57" ht="31.5" customHeight="1">
      <c r="B19" s="592"/>
      <c r="C19" s="532"/>
      <c r="D19" s="412"/>
      <c r="E19" s="413"/>
      <c r="F19" s="413"/>
      <c r="G19" s="413"/>
      <c r="H19" s="413"/>
      <c r="I19" s="413"/>
      <c r="J19" s="413"/>
      <c r="K19" s="413"/>
      <c r="L19" s="413"/>
      <c r="M19" s="413"/>
      <c r="N19" s="413"/>
      <c r="O19" s="413"/>
      <c r="P19" s="414"/>
      <c r="Q19" s="412"/>
      <c r="R19" s="413"/>
      <c r="S19" s="413"/>
      <c r="T19" s="413"/>
      <c r="U19" s="413"/>
      <c r="V19" s="413"/>
      <c r="W19" s="413"/>
      <c r="X19" s="414"/>
      <c r="Y19" s="412" t="s">
        <v>1438</v>
      </c>
      <c r="Z19" s="413"/>
      <c r="AA19" s="413"/>
      <c r="AB19" s="414"/>
      <c r="AC19" s="412"/>
      <c r="AD19" s="413"/>
      <c r="AE19" s="413"/>
      <c r="AF19" s="413"/>
      <c r="AG19" s="413"/>
      <c r="AH19" s="413"/>
      <c r="AI19" s="413"/>
      <c r="AJ19" s="414"/>
      <c r="AK19" s="412"/>
      <c r="AL19" s="413"/>
      <c r="AM19" s="413"/>
      <c r="AN19" s="414"/>
      <c r="AO19" s="545"/>
      <c r="AP19" s="556"/>
      <c r="AQ19" s="587"/>
      <c r="AR19" s="589"/>
      <c r="AS19" s="591"/>
      <c r="BE19"/>
    </row>
    <row r="20" spans="2:57">
      <c r="B20" s="592">
        <v>4</v>
      </c>
      <c r="C20" s="532"/>
      <c r="D20" s="406" t="s">
        <v>2268</v>
      </c>
      <c r="E20" s="407"/>
      <c r="F20" s="407"/>
      <c r="G20" s="407"/>
      <c r="H20" s="407"/>
      <c r="I20" s="407"/>
      <c r="J20" s="407"/>
      <c r="K20" s="407"/>
      <c r="L20" s="407"/>
      <c r="M20" s="407"/>
      <c r="N20" s="407"/>
      <c r="O20" s="407"/>
      <c r="P20" s="408"/>
      <c r="Q20" s="409" t="s">
        <v>91</v>
      </c>
      <c r="R20" s="410"/>
      <c r="S20" s="410"/>
      <c r="T20" s="410"/>
      <c r="U20" s="410"/>
      <c r="V20" s="410"/>
      <c r="W20" s="410"/>
      <c r="X20" s="411"/>
      <c r="Y20" s="406" t="s">
        <v>24</v>
      </c>
      <c r="Z20" s="407"/>
      <c r="AA20" s="407"/>
      <c r="AB20" s="408"/>
      <c r="AC20" s="406"/>
      <c r="AD20" s="407"/>
      <c r="AE20" s="407"/>
      <c r="AF20" s="407"/>
      <c r="AG20" s="407"/>
      <c r="AH20" s="407"/>
      <c r="AI20" s="407"/>
      <c r="AJ20" s="408"/>
      <c r="AK20" s="406"/>
      <c r="AL20" s="407"/>
      <c r="AM20" s="407"/>
      <c r="AN20" s="408"/>
      <c r="AO20" s="542"/>
      <c r="AP20" s="554"/>
      <c r="AQ20" s="586"/>
      <c r="AR20" s="588"/>
      <c r="AS20" s="590"/>
      <c r="BE20"/>
    </row>
    <row r="21" spans="2:57" ht="47.25" customHeight="1">
      <c r="B21" s="592"/>
      <c r="C21" s="532"/>
      <c r="D21" s="412"/>
      <c r="E21" s="413"/>
      <c r="F21" s="413"/>
      <c r="G21" s="413"/>
      <c r="H21" s="413"/>
      <c r="I21" s="413"/>
      <c r="J21" s="413"/>
      <c r="K21" s="413"/>
      <c r="L21" s="413"/>
      <c r="M21" s="413"/>
      <c r="N21" s="413"/>
      <c r="O21" s="413"/>
      <c r="P21" s="414"/>
      <c r="Q21" s="412"/>
      <c r="R21" s="413"/>
      <c r="S21" s="413"/>
      <c r="T21" s="413"/>
      <c r="U21" s="413"/>
      <c r="V21" s="413"/>
      <c r="W21" s="413"/>
      <c r="X21" s="414"/>
      <c r="Y21" s="412" t="s">
        <v>2267</v>
      </c>
      <c r="Z21" s="413"/>
      <c r="AA21" s="413"/>
      <c r="AB21" s="414"/>
      <c r="AC21" s="412"/>
      <c r="AD21" s="413"/>
      <c r="AE21" s="413"/>
      <c r="AF21" s="413"/>
      <c r="AG21" s="413"/>
      <c r="AH21" s="413"/>
      <c r="AI21" s="413"/>
      <c r="AJ21" s="414"/>
      <c r="AK21" s="412"/>
      <c r="AL21" s="413"/>
      <c r="AM21" s="413"/>
      <c r="AN21" s="414"/>
      <c r="AO21" s="545"/>
      <c r="AP21" s="556"/>
      <c r="AQ21" s="587"/>
      <c r="AR21" s="589"/>
      <c r="AS21" s="591"/>
      <c r="BE21"/>
    </row>
    <row r="22" spans="2:57" ht="15" customHeight="1">
      <c r="B22" s="592">
        <v>5</v>
      </c>
      <c r="C22" s="532"/>
      <c r="D22" s="406" t="s">
        <v>447</v>
      </c>
      <c r="E22" s="407"/>
      <c r="F22" s="407"/>
      <c r="G22" s="407"/>
      <c r="H22" s="407"/>
      <c r="I22" s="407"/>
      <c r="J22" s="407"/>
      <c r="K22" s="407"/>
      <c r="L22" s="407"/>
      <c r="M22" s="407"/>
      <c r="N22" s="407"/>
      <c r="O22" s="407"/>
      <c r="P22" s="408"/>
      <c r="Q22" s="409" t="s">
        <v>91</v>
      </c>
      <c r="R22" s="410"/>
      <c r="S22" s="410"/>
      <c r="T22" s="410"/>
      <c r="U22" s="410"/>
      <c r="V22" s="410"/>
      <c r="W22" s="410"/>
      <c r="X22" s="411"/>
      <c r="Y22" s="406" t="s">
        <v>24</v>
      </c>
      <c r="Z22" s="407"/>
      <c r="AA22" s="407"/>
      <c r="AB22" s="408"/>
      <c r="AC22" s="406"/>
      <c r="AD22" s="407"/>
      <c r="AE22" s="407"/>
      <c r="AF22" s="407"/>
      <c r="AG22" s="407"/>
      <c r="AH22" s="407"/>
      <c r="AI22" s="407"/>
      <c r="AJ22" s="408"/>
      <c r="AK22" s="406"/>
      <c r="AL22" s="407"/>
      <c r="AM22" s="407"/>
      <c r="AN22" s="408"/>
      <c r="AO22" s="542"/>
      <c r="AP22" s="554"/>
      <c r="AQ22" s="586"/>
      <c r="AR22" s="588"/>
      <c r="AS22" s="590"/>
      <c r="BE22"/>
    </row>
    <row r="23" spans="2:57" ht="30.75" customHeight="1">
      <c r="B23" s="592"/>
      <c r="C23" s="532"/>
      <c r="D23" s="412"/>
      <c r="E23" s="413"/>
      <c r="F23" s="413"/>
      <c r="G23" s="413"/>
      <c r="H23" s="413"/>
      <c r="I23" s="413"/>
      <c r="J23" s="413"/>
      <c r="K23" s="413"/>
      <c r="L23" s="413"/>
      <c r="M23" s="413"/>
      <c r="N23" s="413"/>
      <c r="O23" s="413"/>
      <c r="P23" s="414"/>
      <c r="Q23" s="412"/>
      <c r="R23" s="413"/>
      <c r="S23" s="413"/>
      <c r="T23" s="413"/>
      <c r="U23" s="413"/>
      <c r="V23" s="413"/>
      <c r="W23" s="413"/>
      <c r="X23" s="414"/>
      <c r="Y23" s="412" t="s">
        <v>448</v>
      </c>
      <c r="Z23" s="413"/>
      <c r="AA23" s="413"/>
      <c r="AB23" s="414"/>
      <c r="AC23" s="412"/>
      <c r="AD23" s="413"/>
      <c r="AE23" s="413"/>
      <c r="AF23" s="413"/>
      <c r="AG23" s="413"/>
      <c r="AH23" s="413"/>
      <c r="AI23" s="413"/>
      <c r="AJ23" s="414"/>
      <c r="AK23" s="412"/>
      <c r="AL23" s="413"/>
      <c r="AM23" s="413"/>
      <c r="AN23" s="414"/>
      <c r="AO23" s="545"/>
      <c r="AP23" s="556"/>
      <c r="AQ23" s="587"/>
      <c r="AR23" s="589"/>
      <c r="AS23" s="591"/>
      <c r="BE23"/>
    </row>
    <row r="24" spans="2:57" ht="15" customHeight="1">
      <c r="B24" s="592">
        <v>6</v>
      </c>
      <c r="C24" s="532"/>
      <c r="D24" s="406" t="s">
        <v>449</v>
      </c>
      <c r="E24" s="407"/>
      <c r="F24" s="407"/>
      <c r="G24" s="407"/>
      <c r="H24" s="407"/>
      <c r="I24" s="407"/>
      <c r="J24" s="407"/>
      <c r="K24" s="407"/>
      <c r="L24" s="407"/>
      <c r="M24" s="407"/>
      <c r="N24" s="407"/>
      <c r="O24" s="407"/>
      <c r="P24" s="408"/>
      <c r="Q24" s="409" t="s">
        <v>91</v>
      </c>
      <c r="R24" s="410"/>
      <c r="S24" s="410"/>
      <c r="T24" s="410"/>
      <c r="U24" s="410"/>
      <c r="V24" s="410"/>
      <c r="W24" s="410"/>
      <c r="X24" s="411"/>
      <c r="Y24" s="406" t="s">
        <v>24</v>
      </c>
      <c r="Z24" s="407"/>
      <c r="AA24" s="407"/>
      <c r="AB24" s="408"/>
      <c r="AC24" s="406"/>
      <c r="AD24" s="407"/>
      <c r="AE24" s="407"/>
      <c r="AF24" s="407"/>
      <c r="AG24" s="407"/>
      <c r="AH24" s="407"/>
      <c r="AI24" s="407"/>
      <c r="AJ24" s="408"/>
      <c r="AK24" s="406"/>
      <c r="AL24" s="407"/>
      <c r="AM24" s="407"/>
      <c r="AN24" s="408"/>
      <c r="AO24" s="542"/>
      <c r="AP24" s="554"/>
      <c r="AQ24" s="586"/>
      <c r="AR24" s="588"/>
      <c r="AS24" s="590"/>
      <c r="BE24"/>
    </row>
    <row r="25" spans="2:57" ht="31.5" customHeight="1">
      <c r="B25" s="592"/>
      <c r="C25" s="532"/>
      <c r="D25" s="412"/>
      <c r="E25" s="413"/>
      <c r="F25" s="413"/>
      <c r="G25" s="413"/>
      <c r="H25" s="413"/>
      <c r="I25" s="413"/>
      <c r="J25" s="413"/>
      <c r="K25" s="413"/>
      <c r="L25" s="413"/>
      <c r="M25" s="413"/>
      <c r="N25" s="413"/>
      <c r="O25" s="413"/>
      <c r="P25" s="414"/>
      <c r="Q25" s="412"/>
      <c r="R25" s="413"/>
      <c r="S25" s="413"/>
      <c r="T25" s="413"/>
      <c r="U25" s="413"/>
      <c r="V25" s="413"/>
      <c r="W25" s="413"/>
      <c r="X25" s="414"/>
      <c r="Y25" s="412" t="s">
        <v>452</v>
      </c>
      <c r="Z25" s="413"/>
      <c r="AA25" s="413"/>
      <c r="AB25" s="414"/>
      <c r="AC25" s="412"/>
      <c r="AD25" s="413"/>
      <c r="AE25" s="413"/>
      <c r="AF25" s="413"/>
      <c r="AG25" s="413"/>
      <c r="AH25" s="413"/>
      <c r="AI25" s="413"/>
      <c r="AJ25" s="414"/>
      <c r="AK25" s="412"/>
      <c r="AL25" s="413"/>
      <c r="AM25" s="413"/>
      <c r="AN25" s="414"/>
      <c r="AO25" s="545"/>
      <c r="AP25" s="556"/>
      <c r="AQ25" s="587"/>
      <c r="AR25" s="589"/>
      <c r="AS25" s="591"/>
      <c r="BE25"/>
    </row>
    <row r="26" spans="2:57" ht="15" customHeight="1">
      <c r="B26" s="592">
        <v>7</v>
      </c>
      <c r="C26" s="532"/>
      <c r="D26" s="406" t="s">
        <v>453</v>
      </c>
      <c r="E26" s="407"/>
      <c r="F26" s="407"/>
      <c r="G26" s="407"/>
      <c r="H26" s="407"/>
      <c r="I26" s="407"/>
      <c r="J26" s="407"/>
      <c r="K26" s="407"/>
      <c r="L26" s="407"/>
      <c r="M26" s="407"/>
      <c r="N26" s="407"/>
      <c r="O26" s="407"/>
      <c r="P26" s="408"/>
      <c r="Q26" s="406" t="s">
        <v>91</v>
      </c>
      <c r="R26" s="407"/>
      <c r="S26" s="407"/>
      <c r="T26" s="407"/>
      <c r="U26" s="407"/>
      <c r="V26" s="407"/>
      <c r="W26" s="407"/>
      <c r="X26" s="408"/>
      <c r="Y26" s="406" t="s">
        <v>24</v>
      </c>
      <c r="Z26" s="407"/>
      <c r="AA26" s="407"/>
      <c r="AB26" s="408"/>
      <c r="AC26" s="406"/>
      <c r="AD26" s="407"/>
      <c r="AE26" s="407"/>
      <c r="AF26" s="407"/>
      <c r="AG26" s="407"/>
      <c r="AH26" s="407"/>
      <c r="AI26" s="407"/>
      <c r="AJ26" s="408"/>
      <c r="AK26" s="406"/>
      <c r="AL26" s="407"/>
      <c r="AM26" s="407"/>
      <c r="AN26" s="408"/>
      <c r="AO26" s="542"/>
      <c r="AP26" s="554"/>
      <c r="AQ26" s="586"/>
      <c r="AR26" s="588"/>
      <c r="AS26" s="590"/>
      <c r="BE26"/>
    </row>
    <row r="27" spans="2:57" ht="31.5" customHeight="1">
      <c r="B27" s="592"/>
      <c r="C27" s="532"/>
      <c r="D27" s="412"/>
      <c r="E27" s="413"/>
      <c r="F27" s="413"/>
      <c r="G27" s="413"/>
      <c r="H27" s="413"/>
      <c r="I27" s="413"/>
      <c r="J27" s="413"/>
      <c r="K27" s="413"/>
      <c r="L27" s="413"/>
      <c r="M27" s="413"/>
      <c r="N27" s="413"/>
      <c r="O27" s="413"/>
      <c r="P27" s="414"/>
      <c r="Q27" s="412"/>
      <c r="R27" s="413"/>
      <c r="S27" s="413"/>
      <c r="T27" s="413"/>
      <c r="U27" s="413"/>
      <c r="V27" s="413"/>
      <c r="W27" s="413"/>
      <c r="X27" s="414"/>
      <c r="Y27" s="412" t="s">
        <v>452</v>
      </c>
      <c r="Z27" s="413"/>
      <c r="AA27" s="413"/>
      <c r="AB27" s="414"/>
      <c r="AC27" s="412"/>
      <c r="AD27" s="413"/>
      <c r="AE27" s="413"/>
      <c r="AF27" s="413"/>
      <c r="AG27" s="413"/>
      <c r="AH27" s="413"/>
      <c r="AI27" s="413"/>
      <c r="AJ27" s="414"/>
      <c r="AK27" s="412"/>
      <c r="AL27" s="413"/>
      <c r="AM27" s="413"/>
      <c r="AN27" s="414"/>
      <c r="AO27" s="545"/>
      <c r="AP27" s="556"/>
      <c r="AQ27" s="587"/>
      <c r="AR27" s="589"/>
      <c r="AS27" s="591"/>
      <c r="BE27"/>
    </row>
    <row r="28" spans="2:57" ht="15" customHeight="1">
      <c r="B28" s="592">
        <v>8</v>
      </c>
      <c r="C28" s="532"/>
      <c r="D28" s="406" t="s">
        <v>454</v>
      </c>
      <c r="E28" s="407"/>
      <c r="F28" s="407"/>
      <c r="G28" s="407"/>
      <c r="H28" s="407"/>
      <c r="I28" s="407"/>
      <c r="J28" s="407"/>
      <c r="K28" s="407"/>
      <c r="L28" s="407"/>
      <c r="M28" s="407"/>
      <c r="N28" s="407"/>
      <c r="O28" s="407"/>
      <c r="P28" s="408"/>
      <c r="Q28" s="406" t="s">
        <v>91</v>
      </c>
      <c r="R28" s="407"/>
      <c r="S28" s="407"/>
      <c r="T28" s="407"/>
      <c r="U28" s="407"/>
      <c r="V28" s="407"/>
      <c r="W28" s="407"/>
      <c r="X28" s="408"/>
      <c r="Y28" s="406" t="s">
        <v>24</v>
      </c>
      <c r="Z28" s="407"/>
      <c r="AA28" s="407"/>
      <c r="AB28" s="408"/>
      <c r="AC28" s="406"/>
      <c r="AD28" s="407"/>
      <c r="AE28" s="407"/>
      <c r="AF28" s="407"/>
      <c r="AG28" s="407"/>
      <c r="AH28" s="407"/>
      <c r="AI28" s="407"/>
      <c r="AJ28" s="408"/>
      <c r="AK28" s="406"/>
      <c r="AL28" s="407"/>
      <c r="AM28" s="407"/>
      <c r="AN28" s="408"/>
      <c r="AO28" s="542"/>
      <c r="AP28" s="554"/>
      <c r="AQ28" s="586"/>
      <c r="AR28" s="588"/>
      <c r="AS28" s="590"/>
      <c r="BE28"/>
    </row>
    <row r="29" spans="2:57" ht="31.5" customHeight="1">
      <c r="B29" s="592"/>
      <c r="C29" s="532"/>
      <c r="D29" s="412"/>
      <c r="E29" s="413"/>
      <c r="F29" s="413"/>
      <c r="G29" s="413"/>
      <c r="H29" s="413"/>
      <c r="I29" s="413"/>
      <c r="J29" s="413"/>
      <c r="K29" s="413"/>
      <c r="L29" s="413"/>
      <c r="M29" s="413"/>
      <c r="N29" s="413"/>
      <c r="O29" s="413"/>
      <c r="P29" s="414"/>
      <c r="Q29" s="412"/>
      <c r="R29" s="413"/>
      <c r="S29" s="413"/>
      <c r="T29" s="413"/>
      <c r="U29" s="413"/>
      <c r="V29" s="413"/>
      <c r="W29" s="413"/>
      <c r="X29" s="414"/>
      <c r="Y29" s="412" t="s">
        <v>455</v>
      </c>
      <c r="Z29" s="413"/>
      <c r="AA29" s="413"/>
      <c r="AB29" s="414"/>
      <c r="AC29" s="412"/>
      <c r="AD29" s="413"/>
      <c r="AE29" s="413"/>
      <c r="AF29" s="413"/>
      <c r="AG29" s="413"/>
      <c r="AH29" s="413"/>
      <c r="AI29" s="413"/>
      <c r="AJ29" s="414"/>
      <c r="AK29" s="412"/>
      <c r="AL29" s="413"/>
      <c r="AM29" s="413"/>
      <c r="AN29" s="414"/>
      <c r="AO29" s="545"/>
      <c r="AP29" s="556"/>
      <c r="AQ29" s="587"/>
      <c r="AR29" s="589"/>
      <c r="AS29" s="591"/>
      <c r="BE29"/>
    </row>
    <row r="30" spans="2:57" ht="15" customHeight="1">
      <c r="B30" s="592">
        <v>9</v>
      </c>
      <c r="C30" s="532"/>
      <c r="D30" s="406" t="s">
        <v>456</v>
      </c>
      <c r="E30" s="407"/>
      <c r="F30" s="407"/>
      <c r="G30" s="407"/>
      <c r="H30" s="407"/>
      <c r="I30" s="407"/>
      <c r="J30" s="407"/>
      <c r="K30" s="407"/>
      <c r="L30" s="407"/>
      <c r="M30" s="407"/>
      <c r="N30" s="407"/>
      <c r="O30" s="407"/>
      <c r="P30" s="408"/>
      <c r="Q30" s="406" t="s">
        <v>91</v>
      </c>
      <c r="R30" s="407"/>
      <c r="S30" s="407"/>
      <c r="T30" s="407"/>
      <c r="U30" s="407"/>
      <c r="V30" s="407"/>
      <c r="W30" s="407"/>
      <c r="X30" s="408"/>
      <c r="Y30" s="406" t="s">
        <v>578</v>
      </c>
      <c r="Z30" s="407"/>
      <c r="AA30" s="407"/>
      <c r="AB30" s="408"/>
      <c r="AC30" s="406"/>
      <c r="AD30" s="407"/>
      <c r="AE30" s="407"/>
      <c r="AF30" s="407"/>
      <c r="AG30" s="407"/>
      <c r="AH30" s="407"/>
      <c r="AI30" s="407"/>
      <c r="AJ30" s="408"/>
      <c r="AK30" s="406"/>
      <c r="AL30" s="407"/>
      <c r="AM30" s="407"/>
      <c r="AN30" s="408"/>
      <c r="AO30" s="542"/>
      <c r="AP30" s="554"/>
      <c r="AQ30" s="586"/>
      <c r="AR30" s="588"/>
      <c r="AS30" s="590"/>
      <c r="BE30"/>
    </row>
    <row r="31" spans="2:57" ht="31.5" customHeight="1">
      <c r="B31" s="592"/>
      <c r="C31" s="532"/>
      <c r="D31" s="412"/>
      <c r="E31" s="413"/>
      <c r="F31" s="413"/>
      <c r="G31" s="413"/>
      <c r="H31" s="413"/>
      <c r="I31" s="413"/>
      <c r="J31" s="413"/>
      <c r="K31" s="413"/>
      <c r="L31" s="413"/>
      <c r="M31" s="413"/>
      <c r="N31" s="413"/>
      <c r="O31" s="413"/>
      <c r="P31" s="414"/>
      <c r="Q31" s="412"/>
      <c r="R31" s="413"/>
      <c r="S31" s="413"/>
      <c r="T31" s="413"/>
      <c r="U31" s="413"/>
      <c r="V31" s="413"/>
      <c r="W31" s="413"/>
      <c r="X31" s="414"/>
      <c r="Y31" s="412" t="s">
        <v>457</v>
      </c>
      <c r="Z31" s="413"/>
      <c r="AA31" s="413"/>
      <c r="AB31" s="414"/>
      <c r="AC31" s="412"/>
      <c r="AD31" s="413"/>
      <c r="AE31" s="413"/>
      <c r="AF31" s="413"/>
      <c r="AG31" s="413"/>
      <c r="AH31" s="413"/>
      <c r="AI31" s="413"/>
      <c r="AJ31" s="414"/>
      <c r="AK31" s="412"/>
      <c r="AL31" s="413"/>
      <c r="AM31" s="413"/>
      <c r="AN31" s="414"/>
      <c r="AO31" s="545"/>
      <c r="AP31" s="556"/>
      <c r="AQ31" s="587"/>
      <c r="AR31" s="589"/>
      <c r="AS31" s="591"/>
      <c r="BE31"/>
    </row>
    <row r="32" spans="2:57" ht="15" customHeight="1">
      <c r="B32" s="592">
        <v>10</v>
      </c>
      <c r="C32" s="532"/>
      <c r="D32" s="406" t="s">
        <v>459</v>
      </c>
      <c r="E32" s="407"/>
      <c r="F32" s="407"/>
      <c r="G32" s="407"/>
      <c r="H32" s="407"/>
      <c r="I32" s="407"/>
      <c r="J32" s="407"/>
      <c r="K32" s="407"/>
      <c r="L32" s="407"/>
      <c r="M32" s="407"/>
      <c r="N32" s="407"/>
      <c r="O32" s="407"/>
      <c r="P32" s="408"/>
      <c r="Q32" s="406" t="s">
        <v>91</v>
      </c>
      <c r="R32" s="407"/>
      <c r="S32" s="407"/>
      <c r="T32" s="407"/>
      <c r="U32" s="407"/>
      <c r="V32" s="407"/>
      <c r="W32" s="407"/>
      <c r="X32" s="408"/>
      <c r="Y32" s="406" t="s">
        <v>24</v>
      </c>
      <c r="Z32" s="407"/>
      <c r="AA32" s="407"/>
      <c r="AB32" s="408"/>
      <c r="AC32" s="406"/>
      <c r="AD32" s="407"/>
      <c r="AE32" s="407"/>
      <c r="AF32" s="407"/>
      <c r="AG32" s="407"/>
      <c r="AH32" s="407"/>
      <c r="AI32" s="407"/>
      <c r="AJ32" s="408"/>
      <c r="AK32" s="406"/>
      <c r="AL32" s="407"/>
      <c r="AM32" s="407"/>
      <c r="AN32" s="408"/>
      <c r="AO32" s="542"/>
      <c r="AP32" s="554"/>
      <c r="AQ32" s="586"/>
      <c r="AR32" s="588"/>
      <c r="AS32" s="590"/>
      <c r="BE32"/>
    </row>
    <row r="33" spans="2:57" ht="31.5" customHeight="1">
      <c r="B33" s="592"/>
      <c r="C33" s="532"/>
      <c r="D33" s="412"/>
      <c r="E33" s="413"/>
      <c r="F33" s="413"/>
      <c r="G33" s="413"/>
      <c r="H33" s="413"/>
      <c r="I33" s="413"/>
      <c r="J33" s="413"/>
      <c r="K33" s="413"/>
      <c r="L33" s="413"/>
      <c r="M33" s="413"/>
      <c r="N33" s="413"/>
      <c r="O33" s="413"/>
      <c r="P33" s="414"/>
      <c r="Q33" s="412"/>
      <c r="R33" s="413"/>
      <c r="S33" s="413"/>
      <c r="T33" s="413"/>
      <c r="U33" s="413"/>
      <c r="V33" s="413"/>
      <c r="W33" s="413"/>
      <c r="X33" s="414"/>
      <c r="Y33" s="412" t="s">
        <v>458</v>
      </c>
      <c r="Z33" s="413"/>
      <c r="AA33" s="413"/>
      <c r="AB33" s="414"/>
      <c r="AC33" s="412"/>
      <c r="AD33" s="413"/>
      <c r="AE33" s="413"/>
      <c r="AF33" s="413"/>
      <c r="AG33" s="413"/>
      <c r="AH33" s="413"/>
      <c r="AI33" s="413"/>
      <c r="AJ33" s="414"/>
      <c r="AK33" s="412"/>
      <c r="AL33" s="413"/>
      <c r="AM33" s="413"/>
      <c r="AN33" s="414"/>
      <c r="AO33" s="545"/>
      <c r="AP33" s="556"/>
      <c r="AQ33" s="587"/>
      <c r="AR33" s="589"/>
      <c r="AS33" s="591"/>
      <c r="BE33"/>
    </row>
    <row r="34" spans="2:57" ht="15" customHeight="1">
      <c r="B34" s="592">
        <v>11</v>
      </c>
      <c r="C34" s="532"/>
      <c r="D34" s="406" t="s">
        <v>460</v>
      </c>
      <c r="E34" s="407"/>
      <c r="F34" s="407"/>
      <c r="G34" s="407"/>
      <c r="H34" s="407"/>
      <c r="I34" s="407"/>
      <c r="J34" s="407"/>
      <c r="K34" s="407"/>
      <c r="L34" s="407"/>
      <c r="M34" s="407"/>
      <c r="N34" s="407"/>
      <c r="O34" s="407"/>
      <c r="P34" s="408"/>
      <c r="Q34" s="406" t="s">
        <v>91</v>
      </c>
      <c r="R34" s="407"/>
      <c r="S34" s="407"/>
      <c r="T34" s="407"/>
      <c r="U34" s="407"/>
      <c r="V34" s="407"/>
      <c r="W34" s="407"/>
      <c r="X34" s="408"/>
      <c r="Y34" s="406" t="s">
        <v>24</v>
      </c>
      <c r="Z34" s="407"/>
      <c r="AA34" s="407"/>
      <c r="AB34" s="408"/>
      <c r="AC34" s="406"/>
      <c r="AD34" s="407"/>
      <c r="AE34" s="407"/>
      <c r="AF34" s="407"/>
      <c r="AG34" s="407"/>
      <c r="AH34" s="407"/>
      <c r="AI34" s="407"/>
      <c r="AJ34" s="408"/>
      <c r="AK34" s="406"/>
      <c r="AL34" s="407"/>
      <c r="AM34" s="407"/>
      <c r="AN34" s="408"/>
      <c r="AO34" s="542"/>
      <c r="AP34" s="554"/>
      <c r="AQ34" s="586"/>
      <c r="AR34" s="588"/>
      <c r="AS34" s="590"/>
      <c r="BE34"/>
    </row>
    <row r="35" spans="2:57" ht="31.5"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t="s">
        <v>463</v>
      </c>
      <c r="Z35" s="413"/>
      <c r="AA35" s="413"/>
      <c r="AB35" s="414"/>
      <c r="AC35" s="412"/>
      <c r="AD35" s="413"/>
      <c r="AE35" s="413"/>
      <c r="AF35" s="413"/>
      <c r="AG35" s="413"/>
      <c r="AH35" s="413"/>
      <c r="AI35" s="413"/>
      <c r="AJ35" s="414"/>
      <c r="AK35" s="412"/>
      <c r="AL35" s="413"/>
      <c r="AM35" s="413"/>
      <c r="AN35" s="414"/>
      <c r="AO35" s="545"/>
      <c r="AP35" s="556"/>
      <c r="AQ35" s="587"/>
      <c r="AR35" s="589"/>
      <c r="AS35" s="591"/>
      <c r="BE35"/>
    </row>
    <row r="36" spans="2:57" ht="22.5" customHeight="1">
      <c r="B36" s="592">
        <v>12</v>
      </c>
      <c r="C36" s="532"/>
      <c r="D36" s="406" t="s">
        <v>461</v>
      </c>
      <c r="E36" s="407"/>
      <c r="F36" s="407"/>
      <c r="G36" s="407"/>
      <c r="H36" s="407"/>
      <c r="I36" s="407"/>
      <c r="J36" s="407"/>
      <c r="K36" s="407"/>
      <c r="L36" s="407"/>
      <c r="M36" s="407"/>
      <c r="N36" s="407"/>
      <c r="O36" s="407"/>
      <c r="P36" s="408"/>
      <c r="Q36" s="406" t="s">
        <v>91</v>
      </c>
      <c r="R36" s="407"/>
      <c r="S36" s="407"/>
      <c r="T36" s="407"/>
      <c r="U36" s="407"/>
      <c r="V36" s="407"/>
      <c r="W36" s="407"/>
      <c r="X36" s="408"/>
      <c r="Y36" s="406" t="s">
        <v>24</v>
      </c>
      <c r="Z36" s="407"/>
      <c r="AA36" s="407"/>
      <c r="AB36" s="408"/>
      <c r="AC36" s="406"/>
      <c r="AD36" s="407"/>
      <c r="AE36" s="407"/>
      <c r="AF36" s="407"/>
      <c r="AG36" s="407"/>
      <c r="AH36" s="407"/>
      <c r="AI36" s="407"/>
      <c r="AJ36" s="408"/>
      <c r="AK36" s="406"/>
      <c r="AL36" s="407"/>
      <c r="AM36" s="407"/>
      <c r="AN36" s="408"/>
      <c r="AO36" s="542"/>
      <c r="AP36" s="554"/>
      <c r="AQ36" s="586"/>
      <c r="AR36" s="588"/>
      <c r="AS36" s="590"/>
      <c r="BE36"/>
    </row>
    <row r="37" spans="2:57" ht="31.5" customHeight="1" thickBo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t="s">
        <v>462</v>
      </c>
      <c r="Z37" s="413"/>
      <c r="AA37" s="413"/>
      <c r="AB37" s="414"/>
      <c r="AC37" s="412"/>
      <c r="AD37" s="413"/>
      <c r="AE37" s="413"/>
      <c r="AF37" s="413"/>
      <c r="AG37" s="413"/>
      <c r="AH37" s="413"/>
      <c r="AI37" s="413"/>
      <c r="AJ37" s="414"/>
      <c r="AK37" s="412"/>
      <c r="AL37" s="413"/>
      <c r="AM37" s="413"/>
      <c r="AN37" s="414"/>
      <c r="AO37" s="545"/>
      <c r="AP37" s="556"/>
      <c r="AQ37" s="587"/>
      <c r="AR37" s="589"/>
      <c r="AS37" s="591"/>
      <c r="BE37"/>
    </row>
    <row r="38" spans="2:57" ht="22.5" hidden="1" customHeight="1">
      <c r="B38" s="592">
        <v>13</v>
      </c>
      <c r="C38" s="532"/>
      <c r="D38" s="406"/>
      <c r="E38" s="407"/>
      <c r="F38" s="407"/>
      <c r="G38" s="407"/>
      <c r="H38" s="407"/>
      <c r="I38" s="407"/>
      <c r="J38" s="407"/>
      <c r="K38" s="407"/>
      <c r="L38" s="407"/>
      <c r="M38" s="407"/>
      <c r="N38" s="407"/>
      <c r="O38" s="407"/>
      <c r="P38" s="408"/>
      <c r="Q38" s="409"/>
      <c r="R38" s="410"/>
      <c r="S38" s="410"/>
      <c r="T38" s="410"/>
      <c r="U38" s="410"/>
      <c r="V38" s="410"/>
      <c r="W38" s="410"/>
      <c r="X38" s="411"/>
      <c r="Y38" s="406"/>
      <c r="Z38" s="407"/>
      <c r="AA38" s="407"/>
      <c r="AB38" s="408"/>
      <c r="AC38" s="406"/>
      <c r="AD38" s="407"/>
      <c r="AE38" s="407"/>
      <c r="AF38" s="408"/>
      <c r="AG38" s="406"/>
      <c r="AH38" s="407"/>
      <c r="AI38" s="407"/>
      <c r="AJ38" s="408"/>
      <c r="AK38" s="406"/>
      <c r="AL38" s="407"/>
      <c r="AM38" s="407"/>
      <c r="AN38" s="408"/>
      <c r="AO38" s="542"/>
      <c r="AP38" s="554"/>
      <c r="AQ38" s="586"/>
      <c r="AR38" s="588"/>
      <c r="AS38" s="590"/>
      <c r="BE38"/>
    </row>
    <row r="39" spans="2:57" ht="31.5" hidden="1"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c r="Z39" s="413"/>
      <c r="AA39" s="413"/>
      <c r="AB39" s="414"/>
      <c r="AC39" s="412"/>
      <c r="AD39" s="413"/>
      <c r="AE39" s="413"/>
      <c r="AF39" s="414"/>
      <c r="AG39" s="412"/>
      <c r="AH39" s="413"/>
      <c r="AI39" s="413"/>
      <c r="AJ39" s="414"/>
      <c r="AK39" s="412"/>
      <c r="AL39" s="413"/>
      <c r="AM39" s="413"/>
      <c r="AN39" s="414"/>
      <c r="AO39" s="545"/>
      <c r="AP39" s="556"/>
      <c r="AQ39" s="587"/>
      <c r="AR39" s="589"/>
      <c r="AS39" s="591"/>
      <c r="BE39"/>
    </row>
    <row r="40" spans="2:57" ht="22.5" hidden="1" customHeight="1">
      <c r="B40" s="592">
        <v>14</v>
      </c>
      <c r="C40" s="532"/>
      <c r="D40" s="406"/>
      <c r="E40" s="407"/>
      <c r="F40" s="407"/>
      <c r="G40" s="407"/>
      <c r="H40" s="407"/>
      <c r="I40" s="407"/>
      <c r="J40" s="407"/>
      <c r="K40" s="407"/>
      <c r="L40" s="407"/>
      <c r="M40" s="407"/>
      <c r="N40" s="407"/>
      <c r="O40" s="407"/>
      <c r="P40" s="408"/>
      <c r="Q40" s="409"/>
      <c r="R40" s="410"/>
      <c r="S40" s="410"/>
      <c r="T40" s="410"/>
      <c r="U40" s="410"/>
      <c r="V40" s="410"/>
      <c r="W40" s="410"/>
      <c r="X40" s="411"/>
      <c r="Y40" s="406"/>
      <c r="Z40" s="407"/>
      <c r="AA40" s="407"/>
      <c r="AB40" s="408"/>
      <c r="AC40" s="406"/>
      <c r="AD40" s="407"/>
      <c r="AE40" s="407"/>
      <c r="AF40" s="408"/>
      <c r="AG40" s="406"/>
      <c r="AH40" s="407"/>
      <c r="AI40" s="407"/>
      <c r="AJ40" s="408"/>
      <c r="AK40" s="406"/>
      <c r="AL40" s="407"/>
      <c r="AM40" s="407"/>
      <c r="AN40" s="408"/>
      <c r="AO40" s="542"/>
      <c r="AP40" s="554"/>
      <c r="AQ40" s="586"/>
      <c r="AR40" s="588"/>
      <c r="AS40" s="590"/>
      <c r="BE40"/>
    </row>
    <row r="41" spans="2:57" ht="31.5" hidden="1"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c r="Z41" s="413"/>
      <c r="AA41" s="413"/>
      <c r="AB41" s="414"/>
      <c r="AC41" s="412"/>
      <c r="AD41" s="413"/>
      <c r="AE41" s="413"/>
      <c r="AF41" s="414"/>
      <c r="AG41" s="412"/>
      <c r="AH41" s="413"/>
      <c r="AI41" s="413"/>
      <c r="AJ41" s="414"/>
      <c r="AK41" s="412"/>
      <c r="AL41" s="413"/>
      <c r="AM41" s="413"/>
      <c r="AN41" s="414"/>
      <c r="AO41" s="545"/>
      <c r="AP41" s="556"/>
      <c r="AQ41" s="587"/>
      <c r="AR41" s="589"/>
      <c r="AS41" s="591"/>
      <c r="BE41"/>
    </row>
    <row r="42" spans="2:57" ht="22.5" hidden="1" customHeight="1">
      <c r="B42" s="592">
        <v>15</v>
      </c>
      <c r="C42" s="532"/>
      <c r="D42" s="406"/>
      <c r="E42" s="407"/>
      <c r="F42" s="407"/>
      <c r="G42" s="407"/>
      <c r="H42" s="407"/>
      <c r="I42" s="407"/>
      <c r="J42" s="407"/>
      <c r="K42" s="407"/>
      <c r="L42" s="407"/>
      <c r="M42" s="407"/>
      <c r="N42" s="407"/>
      <c r="O42" s="407"/>
      <c r="P42" s="408"/>
      <c r="Q42" s="409"/>
      <c r="R42" s="410"/>
      <c r="S42" s="410"/>
      <c r="T42" s="410"/>
      <c r="U42" s="410"/>
      <c r="V42" s="410"/>
      <c r="W42" s="410"/>
      <c r="X42" s="411"/>
      <c r="Y42" s="406"/>
      <c r="Z42" s="407"/>
      <c r="AA42" s="407"/>
      <c r="AB42" s="408"/>
      <c r="AC42" s="406"/>
      <c r="AD42" s="407"/>
      <c r="AE42" s="407"/>
      <c r="AF42" s="408"/>
      <c r="AG42" s="406"/>
      <c r="AH42" s="407"/>
      <c r="AI42" s="407"/>
      <c r="AJ42" s="408"/>
      <c r="AK42" s="406"/>
      <c r="AL42" s="407"/>
      <c r="AM42" s="407"/>
      <c r="AN42" s="408"/>
      <c r="AO42" s="542"/>
      <c r="AP42" s="554"/>
      <c r="AQ42" s="586"/>
      <c r="AR42" s="588"/>
      <c r="AS42" s="590"/>
      <c r="BE42"/>
    </row>
    <row r="43" spans="2:57" ht="31.5" hidden="1"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c r="Z43" s="413"/>
      <c r="AA43" s="413"/>
      <c r="AB43" s="414"/>
      <c r="AC43" s="412"/>
      <c r="AD43" s="413"/>
      <c r="AE43" s="413"/>
      <c r="AF43" s="414"/>
      <c r="AG43" s="412"/>
      <c r="AH43" s="413"/>
      <c r="AI43" s="413"/>
      <c r="AJ43" s="414"/>
      <c r="AK43" s="412"/>
      <c r="AL43" s="413"/>
      <c r="AM43" s="413"/>
      <c r="AN43" s="414"/>
      <c r="AO43" s="545"/>
      <c r="AP43" s="556"/>
      <c r="AQ43" s="587"/>
      <c r="AR43" s="589"/>
      <c r="AS43" s="591"/>
      <c r="BE43"/>
    </row>
    <row r="44" spans="2:57" ht="22.5" hidden="1" customHeight="1">
      <c r="B44" s="592">
        <v>16</v>
      </c>
      <c r="C44" s="532"/>
      <c r="D44" s="406"/>
      <c r="E44" s="407"/>
      <c r="F44" s="407"/>
      <c r="G44" s="407"/>
      <c r="H44" s="407"/>
      <c r="I44" s="407"/>
      <c r="J44" s="407"/>
      <c r="K44" s="407"/>
      <c r="L44" s="407"/>
      <c r="M44" s="407"/>
      <c r="N44" s="407"/>
      <c r="O44" s="407"/>
      <c r="P44" s="408"/>
      <c r="Q44" s="409"/>
      <c r="R44" s="410"/>
      <c r="S44" s="410"/>
      <c r="T44" s="410"/>
      <c r="U44" s="410"/>
      <c r="V44" s="410"/>
      <c r="W44" s="410"/>
      <c r="X44" s="411"/>
      <c r="Y44" s="406"/>
      <c r="Z44" s="407"/>
      <c r="AA44" s="407"/>
      <c r="AB44" s="408"/>
      <c r="AC44" s="406"/>
      <c r="AD44" s="407"/>
      <c r="AE44" s="407"/>
      <c r="AF44" s="408"/>
      <c r="AG44" s="406"/>
      <c r="AH44" s="407"/>
      <c r="AI44" s="407"/>
      <c r="AJ44" s="408"/>
      <c r="AK44" s="406"/>
      <c r="AL44" s="407"/>
      <c r="AM44" s="407"/>
      <c r="AN44" s="408"/>
      <c r="AO44" s="542"/>
      <c r="AP44" s="554"/>
      <c r="AQ44" s="586"/>
      <c r="AR44" s="588"/>
      <c r="AS44" s="590"/>
      <c r="BE44"/>
    </row>
    <row r="45" spans="2:57" ht="31.5" hidden="1"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c r="Z45" s="413"/>
      <c r="AA45" s="413"/>
      <c r="AB45" s="414"/>
      <c r="AC45" s="412"/>
      <c r="AD45" s="413"/>
      <c r="AE45" s="413"/>
      <c r="AF45" s="414"/>
      <c r="AG45" s="412"/>
      <c r="AH45" s="413"/>
      <c r="AI45" s="413"/>
      <c r="AJ45" s="414"/>
      <c r="AK45" s="412"/>
      <c r="AL45" s="413"/>
      <c r="AM45" s="413"/>
      <c r="AN45" s="414"/>
      <c r="AO45" s="545"/>
      <c r="AP45" s="556"/>
      <c r="AQ45" s="587"/>
      <c r="AR45" s="589"/>
      <c r="AS45" s="591"/>
      <c r="BE45"/>
    </row>
    <row r="46" spans="2:57" ht="22.5" hidden="1" customHeight="1">
      <c r="B46" s="592">
        <v>17</v>
      </c>
      <c r="C46" s="532"/>
      <c r="D46" s="406"/>
      <c r="E46" s="407"/>
      <c r="F46" s="407"/>
      <c r="G46" s="407"/>
      <c r="H46" s="407"/>
      <c r="I46" s="407"/>
      <c r="J46" s="407"/>
      <c r="K46" s="407"/>
      <c r="L46" s="407"/>
      <c r="M46" s="407"/>
      <c r="N46" s="407"/>
      <c r="O46" s="407"/>
      <c r="P46" s="408"/>
      <c r="Q46" s="409"/>
      <c r="R46" s="410"/>
      <c r="S46" s="410"/>
      <c r="T46" s="410"/>
      <c r="U46" s="410"/>
      <c r="V46" s="410"/>
      <c r="W46" s="410"/>
      <c r="X46" s="411"/>
      <c r="Y46" s="406"/>
      <c r="Z46" s="407"/>
      <c r="AA46" s="407"/>
      <c r="AB46" s="408"/>
      <c r="AC46" s="406"/>
      <c r="AD46" s="407"/>
      <c r="AE46" s="407"/>
      <c r="AF46" s="408"/>
      <c r="AG46" s="406"/>
      <c r="AH46" s="407"/>
      <c r="AI46" s="407"/>
      <c r="AJ46" s="408"/>
      <c r="AK46" s="406"/>
      <c r="AL46" s="407"/>
      <c r="AM46" s="407"/>
      <c r="AN46" s="408"/>
      <c r="AO46" s="542"/>
      <c r="AP46" s="554"/>
      <c r="AQ46" s="586"/>
      <c r="AR46" s="588"/>
      <c r="AS46" s="590"/>
      <c r="BE46"/>
    </row>
    <row r="47" spans="2:57" ht="31.5" hidden="1"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c r="Z47" s="413"/>
      <c r="AA47" s="413"/>
      <c r="AB47" s="414"/>
      <c r="AC47" s="412"/>
      <c r="AD47" s="413"/>
      <c r="AE47" s="413"/>
      <c r="AF47" s="414"/>
      <c r="AG47" s="412"/>
      <c r="AH47" s="413"/>
      <c r="AI47" s="413"/>
      <c r="AJ47" s="414"/>
      <c r="AK47" s="412"/>
      <c r="AL47" s="413"/>
      <c r="AM47" s="413"/>
      <c r="AN47" s="414"/>
      <c r="AO47" s="545"/>
      <c r="AP47" s="556"/>
      <c r="AQ47" s="587"/>
      <c r="AR47" s="589"/>
      <c r="AS47" s="591"/>
      <c r="BE47"/>
    </row>
    <row r="48" spans="2:57" ht="22.5" hidden="1" customHeight="1">
      <c r="B48" s="592">
        <v>18</v>
      </c>
      <c r="C48" s="532"/>
      <c r="D48" s="406"/>
      <c r="E48" s="407"/>
      <c r="F48" s="407"/>
      <c r="G48" s="407"/>
      <c r="H48" s="407"/>
      <c r="I48" s="407"/>
      <c r="J48" s="407"/>
      <c r="K48" s="407"/>
      <c r="L48" s="407"/>
      <c r="M48" s="407"/>
      <c r="N48" s="407"/>
      <c r="O48" s="407"/>
      <c r="P48" s="408"/>
      <c r="Q48" s="409"/>
      <c r="R48" s="410"/>
      <c r="S48" s="410"/>
      <c r="T48" s="410"/>
      <c r="U48" s="410"/>
      <c r="V48" s="410"/>
      <c r="W48" s="410"/>
      <c r="X48" s="411"/>
      <c r="Y48" s="406"/>
      <c r="Z48" s="407"/>
      <c r="AA48" s="407"/>
      <c r="AB48" s="408"/>
      <c r="AC48" s="406"/>
      <c r="AD48" s="407"/>
      <c r="AE48" s="407"/>
      <c r="AF48" s="408"/>
      <c r="AG48" s="406"/>
      <c r="AH48" s="407"/>
      <c r="AI48" s="407"/>
      <c r="AJ48" s="408"/>
      <c r="AK48" s="406"/>
      <c r="AL48" s="407"/>
      <c r="AM48" s="407"/>
      <c r="AN48" s="408"/>
      <c r="AO48" s="542"/>
      <c r="AP48" s="554"/>
      <c r="AQ48" s="586"/>
      <c r="AR48" s="588"/>
      <c r="AS48" s="590"/>
      <c r="BE48"/>
    </row>
    <row r="49" spans="2:57" ht="31.5" hidden="1"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c r="Z49" s="413"/>
      <c r="AA49" s="413"/>
      <c r="AB49" s="414"/>
      <c r="AC49" s="412"/>
      <c r="AD49" s="413"/>
      <c r="AE49" s="413"/>
      <c r="AF49" s="414"/>
      <c r="AG49" s="412"/>
      <c r="AH49" s="413"/>
      <c r="AI49" s="413"/>
      <c r="AJ49" s="414"/>
      <c r="AK49" s="412"/>
      <c r="AL49" s="413"/>
      <c r="AM49" s="413"/>
      <c r="AN49" s="414"/>
      <c r="AO49" s="545"/>
      <c r="AP49" s="556"/>
      <c r="AQ49" s="587"/>
      <c r="AR49" s="589"/>
      <c r="AS49" s="591"/>
      <c r="BE49"/>
    </row>
    <row r="50" spans="2:57" ht="22.5" hidden="1" customHeight="1">
      <c r="B50" s="592">
        <v>19</v>
      </c>
      <c r="C50" s="532"/>
      <c r="D50" s="406"/>
      <c r="E50" s="407"/>
      <c r="F50" s="407"/>
      <c r="G50" s="407"/>
      <c r="H50" s="407"/>
      <c r="I50" s="407"/>
      <c r="J50" s="407"/>
      <c r="K50" s="407"/>
      <c r="L50" s="407"/>
      <c r="M50" s="407"/>
      <c r="N50" s="407"/>
      <c r="O50" s="407"/>
      <c r="P50" s="408"/>
      <c r="Q50" s="409"/>
      <c r="R50" s="410"/>
      <c r="S50" s="410"/>
      <c r="T50" s="410"/>
      <c r="U50" s="410"/>
      <c r="V50" s="410"/>
      <c r="W50" s="410"/>
      <c r="X50" s="411"/>
      <c r="Y50" s="406"/>
      <c r="Z50" s="407"/>
      <c r="AA50" s="407"/>
      <c r="AB50" s="408"/>
      <c r="AC50" s="406"/>
      <c r="AD50" s="407"/>
      <c r="AE50" s="407"/>
      <c r="AF50" s="408"/>
      <c r="AG50" s="406"/>
      <c r="AH50" s="407"/>
      <c r="AI50" s="407"/>
      <c r="AJ50" s="408"/>
      <c r="AK50" s="406"/>
      <c r="AL50" s="407"/>
      <c r="AM50" s="407"/>
      <c r="AN50" s="408"/>
      <c r="AO50" s="542"/>
      <c r="AP50" s="554"/>
      <c r="AQ50" s="586"/>
      <c r="AR50" s="588"/>
      <c r="AS50" s="590"/>
      <c r="BE50"/>
    </row>
    <row r="51" spans="2:57" ht="31.5" hidden="1"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c r="Z51" s="413"/>
      <c r="AA51" s="413"/>
      <c r="AB51" s="414"/>
      <c r="AC51" s="412"/>
      <c r="AD51" s="413"/>
      <c r="AE51" s="413"/>
      <c r="AF51" s="414"/>
      <c r="AG51" s="412"/>
      <c r="AH51" s="413"/>
      <c r="AI51" s="413"/>
      <c r="AJ51" s="414"/>
      <c r="AK51" s="412"/>
      <c r="AL51" s="413"/>
      <c r="AM51" s="413"/>
      <c r="AN51" s="414"/>
      <c r="AO51" s="545"/>
      <c r="AP51" s="556"/>
      <c r="AQ51" s="587"/>
      <c r="AR51" s="589"/>
      <c r="AS51" s="591"/>
      <c r="BE51"/>
    </row>
    <row r="52" spans="2:57" ht="22.5" hidden="1" customHeight="1">
      <c r="B52" s="592">
        <v>20</v>
      </c>
      <c r="C52" s="532"/>
      <c r="D52" s="406"/>
      <c r="E52" s="407"/>
      <c r="F52" s="407"/>
      <c r="G52" s="407"/>
      <c r="H52" s="407"/>
      <c r="I52" s="407"/>
      <c r="J52" s="407"/>
      <c r="K52" s="407"/>
      <c r="L52" s="407"/>
      <c r="M52" s="407"/>
      <c r="N52" s="407"/>
      <c r="O52" s="407"/>
      <c r="P52" s="408"/>
      <c r="Q52" s="409"/>
      <c r="R52" s="410"/>
      <c r="S52" s="410"/>
      <c r="T52" s="410"/>
      <c r="U52" s="410"/>
      <c r="V52" s="410"/>
      <c r="W52" s="410"/>
      <c r="X52" s="411"/>
      <c r="Y52" s="406"/>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hidden="1"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hidden="1" customHeight="1">
      <c r="B54" s="592">
        <v>21</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hidden="1" customHeight="1">
      <c r="B56" s="592">
        <v>22</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31.5" hidden="1"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hidden="1" customHeight="1">
      <c r="B58" s="592">
        <v>23</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24</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25</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26</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27</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28</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29</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c r="B71" s="592"/>
      <c r="C71" s="532"/>
      <c r="D71" s="412"/>
      <c r="E71" s="413"/>
      <c r="F71" s="413"/>
      <c r="G71" s="413"/>
      <c r="H71" s="413"/>
      <c r="I71" s="413"/>
      <c r="J71" s="413"/>
      <c r="K71" s="413"/>
      <c r="L71" s="413"/>
      <c r="M71" s="413"/>
      <c r="N71" s="413"/>
      <c r="O71" s="413"/>
      <c r="P71" s="414"/>
      <c r="Q71" s="412"/>
      <c r="R71" s="413"/>
      <c r="S71" s="413"/>
      <c r="T71" s="413"/>
      <c r="U71" s="413"/>
      <c r="V71" s="413"/>
      <c r="W71" s="413"/>
      <c r="X71" s="414"/>
      <c r="Y71" s="412"/>
      <c r="Z71" s="413"/>
      <c r="AA71" s="413"/>
      <c r="AB71" s="414"/>
      <c r="AC71" s="412"/>
      <c r="AD71" s="413"/>
      <c r="AE71" s="413"/>
      <c r="AF71" s="414"/>
      <c r="AG71" s="412"/>
      <c r="AH71" s="413"/>
      <c r="AI71" s="413"/>
      <c r="AJ71" s="414"/>
      <c r="AK71" s="412"/>
      <c r="AL71" s="413"/>
      <c r="AM71" s="413"/>
      <c r="AN71" s="414"/>
      <c r="AO71" s="545"/>
      <c r="AP71" s="556"/>
      <c r="AQ71" s="587"/>
      <c r="AR71" s="589"/>
      <c r="AS71" s="591"/>
      <c r="BE71"/>
    </row>
    <row r="72" spans="2:57" ht="22.5" hidden="1" customHeight="1">
      <c r="B72" s="592">
        <v>30</v>
      </c>
      <c r="C72" s="532"/>
      <c r="D72" s="406"/>
      <c r="E72" s="407"/>
      <c r="F72" s="407"/>
      <c r="G72" s="407"/>
      <c r="H72" s="407"/>
      <c r="I72" s="407"/>
      <c r="J72" s="407"/>
      <c r="K72" s="407"/>
      <c r="L72" s="407"/>
      <c r="M72" s="407"/>
      <c r="N72" s="407"/>
      <c r="O72" s="407"/>
      <c r="P72" s="408"/>
      <c r="Q72" s="409"/>
      <c r="R72" s="410"/>
      <c r="S72" s="410"/>
      <c r="T72" s="410"/>
      <c r="U72" s="410"/>
      <c r="V72" s="410"/>
      <c r="W72" s="410"/>
      <c r="X72" s="411"/>
      <c r="Y72" s="406"/>
      <c r="Z72" s="407"/>
      <c r="AA72" s="407"/>
      <c r="AB72" s="408"/>
      <c r="AC72" s="406"/>
      <c r="AD72" s="407"/>
      <c r="AE72" s="407"/>
      <c r="AF72" s="408"/>
      <c r="AG72" s="406"/>
      <c r="AH72" s="407"/>
      <c r="AI72" s="407"/>
      <c r="AJ72" s="408"/>
      <c r="AK72" s="406"/>
      <c r="AL72" s="407"/>
      <c r="AM72" s="407"/>
      <c r="AN72" s="408"/>
      <c r="AO72" s="542"/>
      <c r="AP72" s="554"/>
      <c r="AQ72" s="586"/>
      <c r="AR72" s="588"/>
      <c r="AS72" s="590"/>
      <c r="BE72"/>
    </row>
    <row r="73" spans="2:57" ht="31.5" hidden="1" customHeight="1" thickBot="1">
      <c r="B73" s="610"/>
      <c r="C73" s="611"/>
      <c r="D73" s="581"/>
      <c r="E73" s="582"/>
      <c r="F73" s="582"/>
      <c r="G73" s="582"/>
      <c r="H73" s="582"/>
      <c r="I73" s="582"/>
      <c r="J73" s="582"/>
      <c r="K73" s="582"/>
      <c r="L73" s="582"/>
      <c r="M73" s="582"/>
      <c r="N73" s="582"/>
      <c r="O73" s="582"/>
      <c r="P73" s="583"/>
      <c r="Q73" s="412"/>
      <c r="R73" s="413"/>
      <c r="S73" s="413"/>
      <c r="T73" s="413"/>
      <c r="U73" s="413"/>
      <c r="V73" s="413"/>
      <c r="W73" s="413"/>
      <c r="X73" s="414"/>
      <c r="Y73" s="581"/>
      <c r="Z73" s="582"/>
      <c r="AA73" s="582"/>
      <c r="AB73" s="583"/>
      <c r="AC73" s="581"/>
      <c r="AD73" s="582"/>
      <c r="AE73" s="582"/>
      <c r="AF73" s="583"/>
      <c r="AG73" s="581"/>
      <c r="AH73" s="582"/>
      <c r="AI73" s="582"/>
      <c r="AJ73" s="583"/>
      <c r="AK73" s="581"/>
      <c r="AL73" s="582"/>
      <c r="AM73" s="582"/>
      <c r="AN73" s="583"/>
      <c r="AO73" s="481"/>
      <c r="AP73" s="606"/>
      <c r="AQ73" s="607"/>
      <c r="AR73" s="608"/>
      <c r="AS73" s="609"/>
      <c r="BE73"/>
    </row>
    <row r="74" spans="2:57" ht="15.75" hidden="1" thickBot="1">
      <c r="B74" s="612" t="s">
        <v>33</v>
      </c>
      <c r="C74" s="613"/>
      <c r="D74" s="613"/>
      <c r="E74" s="614"/>
      <c r="F74" s="615" t="s">
        <v>2</v>
      </c>
      <c r="G74" s="613"/>
      <c r="H74" s="613"/>
      <c r="I74" s="613"/>
      <c r="J74" s="613"/>
      <c r="K74" s="613"/>
      <c r="L74" s="613"/>
      <c r="M74" s="613"/>
      <c r="N74" s="613"/>
      <c r="O74" s="613"/>
      <c r="P74" s="613"/>
      <c r="Q74" s="613"/>
      <c r="R74" s="613"/>
      <c r="S74" s="613"/>
      <c r="T74" s="613"/>
      <c r="U74" s="614"/>
      <c r="V74" s="615" t="s">
        <v>3</v>
      </c>
      <c r="W74" s="613"/>
      <c r="X74" s="614"/>
      <c r="Y74" s="615" t="s">
        <v>34</v>
      </c>
      <c r="Z74" s="613"/>
      <c r="AA74" s="614"/>
      <c r="AB74" s="615" t="s">
        <v>35</v>
      </c>
      <c r="AC74" s="613"/>
      <c r="AD74" s="613"/>
      <c r="AE74" s="613"/>
      <c r="AF74" s="613"/>
      <c r="AG74" s="613"/>
      <c r="AH74" s="613"/>
      <c r="AI74" s="613"/>
      <c r="AJ74" s="613"/>
      <c r="AK74" s="613"/>
      <c r="AL74" s="613"/>
      <c r="AM74" s="613"/>
      <c r="AN74" s="613"/>
      <c r="AO74" s="613"/>
      <c r="AP74" s="613"/>
      <c r="AQ74" s="613"/>
      <c r="AR74" s="613"/>
      <c r="AS74" s="616"/>
      <c r="BE74"/>
    </row>
    <row r="75" spans="2:57" ht="24.75" hidden="1" customHeight="1">
      <c r="B75" s="617"/>
      <c r="C75" s="618"/>
      <c r="D75" s="618"/>
      <c r="E75" s="619"/>
      <c r="F75" s="620"/>
      <c r="G75" s="618"/>
      <c r="H75" s="618"/>
      <c r="I75" s="618"/>
      <c r="J75" s="618"/>
      <c r="K75" s="618"/>
      <c r="L75" s="618"/>
      <c r="M75" s="618"/>
      <c r="N75" s="618"/>
      <c r="O75" s="618"/>
      <c r="P75" s="618"/>
      <c r="Q75" s="618"/>
      <c r="R75" s="618"/>
      <c r="S75" s="618"/>
      <c r="T75" s="618"/>
      <c r="U75" s="619"/>
      <c r="V75" s="620"/>
      <c r="W75" s="618"/>
      <c r="X75" s="619"/>
      <c r="Y75" s="620"/>
      <c r="Z75" s="618"/>
      <c r="AA75" s="619"/>
      <c r="AB75" s="620"/>
      <c r="AC75" s="618"/>
      <c r="AD75" s="618"/>
      <c r="AE75" s="618"/>
      <c r="AF75" s="618"/>
      <c r="AG75" s="618"/>
      <c r="AH75" s="618"/>
      <c r="AI75" s="618"/>
      <c r="AJ75" s="618"/>
      <c r="AK75" s="618"/>
      <c r="AL75" s="618"/>
      <c r="AM75" s="618"/>
      <c r="AN75" s="618"/>
      <c r="AO75" s="618"/>
      <c r="AP75" s="618"/>
      <c r="AQ75" s="618"/>
      <c r="AR75" s="618"/>
      <c r="AS75" s="621"/>
      <c r="BE75"/>
    </row>
    <row r="76" spans="2:57" ht="24.75" hidden="1" customHeight="1">
      <c r="B76" s="622"/>
      <c r="C76" s="623"/>
      <c r="D76" s="623"/>
      <c r="E76" s="624"/>
      <c r="F76" s="625"/>
      <c r="G76" s="623"/>
      <c r="H76" s="623"/>
      <c r="I76" s="623"/>
      <c r="J76" s="623"/>
      <c r="K76" s="623"/>
      <c r="L76" s="623"/>
      <c r="M76" s="623"/>
      <c r="N76" s="623"/>
      <c r="O76" s="623"/>
      <c r="P76" s="623"/>
      <c r="Q76" s="623"/>
      <c r="R76" s="623"/>
      <c r="S76" s="623"/>
      <c r="T76" s="623"/>
      <c r="U76" s="624"/>
      <c r="V76" s="625"/>
      <c r="W76" s="623"/>
      <c r="X76" s="624"/>
      <c r="Y76" s="625"/>
      <c r="Z76" s="623"/>
      <c r="AA76" s="624"/>
      <c r="AB76" s="625"/>
      <c r="AC76" s="623"/>
      <c r="AD76" s="623"/>
      <c r="AE76" s="623"/>
      <c r="AF76" s="623"/>
      <c r="AG76" s="623"/>
      <c r="AH76" s="623"/>
      <c r="AI76" s="623"/>
      <c r="AJ76" s="623"/>
      <c r="AK76" s="623"/>
      <c r="AL76" s="623"/>
      <c r="AM76" s="623"/>
      <c r="AN76" s="623"/>
      <c r="AO76" s="623"/>
      <c r="AP76" s="623"/>
      <c r="AQ76" s="623"/>
      <c r="AR76" s="623"/>
      <c r="AS76" s="626"/>
      <c r="BE76"/>
    </row>
    <row r="77" spans="2:57" ht="24.75" hidden="1" customHeight="1">
      <c r="B77" s="622"/>
      <c r="C77" s="623"/>
      <c r="D77" s="623"/>
      <c r="E77" s="624"/>
      <c r="F77" s="625"/>
      <c r="G77" s="623"/>
      <c r="H77" s="623"/>
      <c r="I77" s="623"/>
      <c r="J77" s="623"/>
      <c r="K77" s="623"/>
      <c r="L77" s="623"/>
      <c r="M77" s="623"/>
      <c r="N77" s="623"/>
      <c r="O77" s="623"/>
      <c r="P77" s="623"/>
      <c r="Q77" s="623"/>
      <c r="R77" s="623"/>
      <c r="S77" s="623"/>
      <c r="T77" s="623"/>
      <c r="U77" s="624"/>
      <c r="V77" s="625"/>
      <c r="W77" s="623"/>
      <c r="X77" s="624"/>
      <c r="Y77" s="625"/>
      <c r="Z77" s="623"/>
      <c r="AA77" s="624"/>
      <c r="AB77" s="625"/>
      <c r="AC77" s="623"/>
      <c r="AD77" s="623"/>
      <c r="AE77" s="623"/>
      <c r="AF77" s="623"/>
      <c r="AG77" s="623"/>
      <c r="AH77" s="623"/>
      <c r="AI77" s="623"/>
      <c r="AJ77" s="623"/>
      <c r="AK77" s="623"/>
      <c r="AL77" s="623"/>
      <c r="AM77" s="623"/>
      <c r="AN77" s="623"/>
      <c r="AO77" s="623"/>
      <c r="AP77" s="623"/>
      <c r="AQ77" s="623"/>
      <c r="AR77" s="623"/>
      <c r="AS77" s="626"/>
      <c r="BE77"/>
    </row>
    <row r="78" spans="2:57" ht="24.75" hidden="1" customHeight="1">
      <c r="B78" s="622"/>
      <c r="C78" s="623"/>
      <c r="D78" s="623"/>
      <c r="E78" s="624"/>
      <c r="F78" s="625"/>
      <c r="G78" s="623"/>
      <c r="H78" s="623"/>
      <c r="I78" s="623"/>
      <c r="J78" s="623"/>
      <c r="K78" s="623"/>
      <c r="L78" s="623"/>
      <c r="M78" s="623"/>
      <c r="N78" s="623"/>
      <c r="O78" s="623"/>
      <c r="P78" s="623"/>
      <c r="Q78" s="623"/>
      <c r="R78" s="623"/>
      <c r="S78" s="623"/>
      <c r="T78" s="623"/>
      <c r="U78" s="624"/>
      <c r="V78" s="625"/>
      <c r="W78" s="623"/>
      <c r="X78" s="624"/>
      <c r="Y78" s="625"/>
      <c r="Z78" s="623"/>
      <c r="AA78" s="624"/>
      <c r="AB78" s="625"/>
      <c r="AC78" s="623"/>
      <c r="AD78" s="623"/>
      <c r="AE78" s="623"/>
      <c r="AF78" s="623"/>
      <c r="AG78" s="623"/>
      <c r="AH78" s="623"/>
      <c r="AI78" s="623"/>
      <c r="AJ78" s="623"/>
      <c r="AK78" s="623"/>
      <c r="AL78" s="623"/>
      <c r="AM78" s="623"/>
      <c r="AN78" s="623"/>
      <c r="AO78" s="623"/>
      <c r="AP78" s="623"/>
      <c r="AQ78" s="623"/>
      <c r="AR78" s="623"/>
      <c r="AS78" s="626"/>
      <c r="BE78"/>
    </row>
    <row r="79" spans="2:57" ht="24.75" hidden="1" customHeight="1">
      <c r="B79" s="622"/>
      <c r="C79" s="623"/>
      <c r="D79" s="623"/>
      <c r="E79" s="624"/>
      <c r="F79" s="625"/>
      <c r="G79" s="623"/>
      <c r="H79" s="623"/>
      <c r="I79" s="623"/>
      <c r="J79" s="623"/>
      <c r="K79" s="623"/>
      <c r="L79" s="623"/>
      <c r="M79" s="623"/>
      <c r="N79" s="623"/>
      <c r="O79" s="623"/>
      <c r="P79" s="623"/>
      <c r="Q79" s="623"/>
      <c r="R79" s="623"/>
      <c r="S79" s="623"/>
      <c r="T79" s="623"/>
      <c r="U79" s="624"/>
      <c r="V79" s="625"/>
      <c r="W79" s="623"/>
      <c r="X79" s="624"/>
      <c r="Y79" s="625"/>
      <c r="Z79" s="623"/>
      <c r="AA79" s="624"/>
      <c r="AB79" s="625"/>
      <c r="AC79" s="623"/>
      <c r="AD79" s="623"/>
      <c r="AE79" s="623"/>
      <c r="AF79" s="623"/>
      <c r="AG79" s="623"/>
      <c r="AH79" s="623"/>
      <c r="AI79" s="623"/>
      <c r="AJ79" s="623"/>
      <c r="AK79" s="623"/>
      <c r="AL79" s="623"/>
      <c r="AM79" s="623"/>
      <c r="AN79" s="623"/>
      <c r="AO79" s="623"/>
      <c r="AP79" s="623"/>
      <c r="AQ79" s="623"/>
      <c r="AR79" s="623"/>
      <c r="AS79" s="626"/>
      <c r="BE79"/>
    </row>
    <row r="80" spans="2:57" ht="24.75" hidden="1" customHeight="1" thickBot="1">
      <c r="B80" s="622"/>
      <c r="C80" s="623"/>
      <c r="D80" s="623"/>
      <c r="E80" s="624"/>
      <c r="F80" s="625"/>
      <c r="G80" s="623"/>
      <c r="H80" s="623"/>
      <c r="I80" s="623"/>
      <c r="J80" s="623"/>
      <c r="K80" s="623"/>
      <c r="L80" s="623"/>
      <c r="M80" s="623"/>
      <c r="N80" s="623"/>
      <c r="O80" s="623"/>
      <c r="P80" s="623"/>
      <c r="Q80" s="623"/>
      <c r="R80" s="623"/>
      <c r="S80" s="623"/>
      <c r="T80" s="623"/>
      <c r="U80" s="624"/>
      <c r="V80" s="625"/>
      <c r="W80" s="623"/>
      <c r="X80" s="624"/>
      <c r="Y80" s="625"/>
      <c r="Z80" s="623"/>
      <c r="AA80" s="624"/>
      <c r="AB80" s="625"/>
      <c r="AC80" s="623"/>
      <c r="AD80" s="623"/>
      <c r="AE80" s="623"/>
      <c r="AF80" s="623"/>
      <c r="AG80" s="623"/>
      <c r="AH80" s="623"/>
      <c r="AI80" s="623"/>
      <c r="AJ80" s="623"/>
      <c r="AK80" s="623"/>
      <c r="AL80" s="623"/>
      <c r="AM80" s="623"/>
      <c r="AN80" s="623"/>
      <c r="AO80" s="623"/>
      <c r="AP80" s="623"/>
      <c r="AQ80" s="623"/>
      <c r="AR80" s="623"/>
      <c r="AS80" s="626"/>
      <c r="BE80"/>
    </row>
    <row r="81" spans="2:57">
      <c r="B81" s="612" t="s">
        <v>36</v>
      </c>
      <c r="C81" s="613"/>
      <c r="D81" s="613"/>
      <c r="E81" s="613"/>
      <c r="F81" s="613"/>
      <c r="G81" s="613"/>
      <c r="H81" s="613"/>
      <c r="I81" s="613"/>
      <c r="J81" s="613"/>
      <c r="K81" s="613"/>
      <c r="L81" s="613"/>
      <c r="M81" s="613"/>
      <c r="N81" s="613"/>
      <c r="O81" s="613"/>
      <c r="P81" s="613"/>
      <c r="Q81" s="613"/>
      <c r="R81" s="613"/>
      <c r="S81" s="613"/>
      <c r="T81" s="613"/>
      <c r="U81" s="613"/>
      <c r="V81" s="613"/>
      <c r="W81" s="613"/>
      <c r="X81" s="613"/>
      <c r="Y81" s="613"/>
      <c r="Z81" s="613"/>
      <c r="AA81" s="613"/>
      <c r="AB81" s="613"/>
      <c r="AC81" s="613"/>
      <c r="AD81" s="613"/>
      <c r="AE81" s="613"/>
      <c r="AF81" s="613"/>
      <c r="AG81" s="613"/>
      <c r="AH81" s="613"/>
      <c r="AI81" s="613"/>
      <c r="AJ81" s="613"/>
      <c r="AK81" s="613"/>
      <c r="AL81" s="613"/>
      <c r="AM81" s="613"/>
      <c r="AN81" s="613"/>
      <c r="AO81" s="613"/>
      <c r="AP81" s="613"/>
      <c r="AQ81" s="613"/>
      <c r="AR81" s="613"/>
      <c r="AS81" s="616"/>
      <c r="BE81"/>
    </row>
    <row r="82" spans="2:57" ht="60.75" customHeight="1" thickBot="1">
      <c r="B82" s="672">
        <v>43525</v>
      </c>
      <c r="C82" s="673"/>
      <c r="D82" s="673"/>
      <c r="E82" s="673"/>
      <c r="F82" s="673"/>
      <c r="G82" s="673"/>
      <c r="H82" s="673"/>
      <c r="I82" s="673"/>
      <c r="J82" s="673"/>
      <c r="K82" s="673"/>
      <c r="L82" s="673"/>
      <c r="M82" s="673"/>
      <c r="N82" s="673"/>
      <c r="O82" s="673"/>
      <c r="P82" s="673"/>
      <c r="Q82" s="673"/>
      <c r="R82" s="673"/>
      <c r="S82" s="673"/>
      <c r="T82" s="673"/>
      <c r="U82" s="673"/>
      <c r="V82" s="673"/>
      <c r="W82" s="673"/>
      <c r="X82" s="673"/>
      <c r="Y82" s="673"/>
      <c r="Z82" s="673"/>
      <c r="AA82" s="673"/>
      <c r="AB82" s="673"/>
      <c r="AC82" s="673"/>
      <c r="AD82" s="673"/>
      <c r="AE82" s="673"/>
      <c r="AF82" s="673"/>
      <c r="AG82" s="673"/>
      <c r="AH82" s="673"/>
      <c r="AI82" s="673"/>
      <c r="AJ82" s="673"/>
      <c r="AK82" s="673"/>
      <c r="AL82" s="673"/>
      <c r="AM82" s="673"/>
      <c r="AN82" s="673"/>
      <c r="AO82" s="673"/>
      <c r="AP82" s="673"/>
      <c r="AQ82" s="673"/>
      <c r="AR82" s="673"/>
      <c r="AS82" s="674"/>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88" t="s">
        <v>44</v>
      </c>
      <c r="D84" s="386"/>
      <c r="E84" s="386"/>
      <c r="F84" s="386"/>
      <c r="G84" s="386"/>
      <c r="H84" s="386"/>
      <c r="I84" s="386"/>
      <c r="J84" s="386"/>
      <c r="K84" s="386"/>
      <c r="L84" s="386"/>
      <c r="M84" s="386"/>
      <c r="N84" s="386"/>
      <c r="O84" s="386"/>
      <c r="P84" s="386"/>
      <c r="Q84" s="386"/>
      <c r="R84" s="386"/>
      <c r="S84" s="386"/>
      <c r="T84" s="386"/>
      <c r="U84" s="386"/>
      <c r="V84" s="386"/>
      <c r="W84" s="387"/>
      <c r="X84" s="406" t="s">
        <v>1706</v>
      </c>
      <c r="Y84" s="407"/>
      <c r="Z84" s="407"/>
      <c r="AA84" s="407"/>
      <c r="AB84" s="407"/>
      <c r="AC84" s="407"/>
      <c r="AD84" s="407"/>
      <c r="AE84" s="407"/>
      <c r="AF84" s="407"/>
      <c r="AG84" s="407"/>
      <c r="AH84" s="407"/>
      <c r="AI84" s="407"/>
      <c r="AJ84" s="407"/>
      <c r="AK84" s="407"/>
      <c r="AL84" s="407"/>
      <c r="AM84" s="407"/>
      <c r="AN84" s="407"/>
      <c r="AO84" s="407"/>
      <c r="AP84" s="407"/>
      <c r="AQ84" s="407"/>
      <c r="AR84" s="408"/>
      <c r="AS84" s="8"/>
      <c r="BE84"/>
    </row>
    <row r="85" spans="2:57" ht="46.5" customHeight="1">
      <c r="B85" s="10"/>
      <c r="C85" s="473" t="s">
        <v>40</v>
      </c>
      <c r="D85" s="438"/>
      <c r="E85" s="438"/>
      <c r="F85" s="438"/>
      <c r="G85" s="438"/>
      <c r="H85" s="438"/>
      <c r="I85" s="449"/>
      <c r="J85" s="473" t="s">
        <v>41</v>
      </c>
      <c r="K85" s="438"/>
      <c r="L85" s="438"/>
      <c r="M85" s="438"/>
      <c r="N85" s="438"/>
      <c r="O85" s="438"/>
      <c r="P85" s="449"/>
      <c r="Q85" s="473" t="s">
        <v>42</v>
      </c>
      <c r="R85" s="438"/>
      <c r="S85" s="438"/>
      <c r="T85" s="438"/>
      <c r="U85" s="438"/>
      <c r="V85" s="438"/>
      <c r="W85" s="449"/>
      <c r="X85" s="473" t="s">
        <v>40</v>
      </c>
      <c r="Y85" s="438"/>
      <c r="Z85" s="438"/>
      <c r="AA85" s="438"/>
      <c r="AB85" s="438"/>
      <c r="AC85" s="438"/>
      <c r="AD85" s="449"/>
      <c r="AE85" s="473" t="s">
        <v>41</v>
      </c>
      <c r="AF85" s="438"/>
      <c r="AG85" s="438"/>
      <c r="AH85" s="438"/>
      <c r="AI85" s="438"/>
      <c r="AJ85" s="438"/>
      <c r="AK85" s="449"/>
      <c r="AL85" s="473" t="s">
        <v>42</v>
      </c>
      <c r="AM85" s="438"/>
      <c r="AN85" s="438"/>
      <c r="AO85" s="438"/>
      <c r="AP85" s="438"/>
      <c r="AQ85" s="438"/>
      <c r="AR85" s="449"/>
      <c r="AS85" s="11"/>
      <c r="BE85"/>
    </row>
    <row r="86" spans="2:57" ht="46.5" customHeight="1">
      <c r="B86" s="10"/>
      <c r="C86" s="517" t="str">
        <f>'Lot Register'!$U$13</f>
        <v>Jan van Wyk</v>
      </c>
      <c r="D86" s="518"/>
      <c r="E86" s="518"/>
      <c r="F86" s="518"/>
      <c r="G86" s="518"/>
      <c r="H86" s="518"/>
      <c r="I86" s="519"/>
      <c r="J86" s="517"/>
      <c r="K86" s="518"/>
      <c r="L86" s="518"/>
      <c r="M86" s="518"/>
      <c r="N86" s="518"/>
      <c r="O86" s="518"/>
      <c r="P86" s="519"/>
      <c r="Q86" s="520"/>
      <c r="R86" s="521"/>
      <c r="S86" s="521"/>
      <c r="T86" s="521"/>
      <c r="U86" s="521"/>
      <c r="V86" s="521"/>
      <c r="W86" s="522"/>
      <c r="X86" s="517" t="str">
        <f>'Lot Register'!$U$12</f>
        <v>TBA</v>
      </c>
      <c r="Y86" s="518"/>
      <c r="Z86" s="518"/>
      <c r="AA86" s="518"/>
      <c r="AB86" s="518"/>
      <c r="AC86" s="518"/>
      <c r="AD86" s="519"/>
      <c r="AE86" s="517"/>
      <c r="AF86" s="518"/>
      <c r="AG86" s="518"/>
      <c r="AH86" s="518"/>
      <c r="AI86" s="518"/>
      <c r="AJ86" s="518"/>
      <c r="AK86" s="519"/>
      <c r="AL86" s="520"/>
      <c r="AM86" s="521"/>
      <c r="AN86" s="521"/>
      <c r="AO86" s="521"/>
      <c r="AP86" s="521"/>
      <c r="AQ86" s="521"/>
      <c r="AR86" s="522"/>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40">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J37"/>
    <mergeCell ref="AK34:AN35"/>
    <mergeCell ref="AO34:AP35"/>
    <mergeCell ref="AQ34:AQ35"/>
    <mergeCell ref="AR34:AR35"/>
    <mergeCell ref="AS34:AS35"/>
    <mergeCell ref="Y35:AB35"/>
    <mergeCell ref="B34:C35"/>
    <mergeCell ref="D34:P35"/>
    <mergeCell ref="Q34:X35"/>
    <mergeCell ref="Y34:AB34"/>
    <mergeCell ref="AC34:AJ35"/>
    <mergeCell ref="AK32:AN33"/>
    <mergeCell ref="AO32:AP33"/>
    <mergeCell ref="AQ32:AQ33"/>
    <mergeCell ref="AR32:AR33"/>
    <mergeCell ref="AS32:AS33"/>
    <mergeCell ref="Y33:AB33"/>
    <mergeCell ref="B32:C33"/>
    <mergeCell ref="D32:P33"/>
    <mergeCell ref="Q32:X33"/>
    <mergeCell ref="Y32:AB32"/>
    <mergeCell ref="AC32:AJ33"/>
    <mergeCell ref="AK30:AN31"/>
    <mergeCell ref="AO30:AP31"/>
    <mergeCell ref="AQ30:AQ31"/>
    <mergeCell ref="AR30:AR31"/>
    <mergeCell ref="AS30:AS31"/>
    <mergeCell ref="Y31:AB31"/>
    <mergeCell ref="B30:C31"/>
    <mergeCell ref="D30:P31"/>
    <mergeCell ref="Q30:X31"/>
    <mergeCell ref="Y30:AB30"/>
    <mergeCell ref="AC30:AJ31"/>
    <mergeCell ref="AK28:AN29"/>
    <mergeCell ref="AO28:AP29"/>
    <mergeCell ref="AQ28:AQ29"/>
    <mergeCell ref="AR28:AR29"/>
    <mergeCell ref="AS28:AS29"/>
    <mergeCell ref="Y29:AB29"/>
    <mergeCell ref="B28:C29"/>
    <mergeCell ref="D28:P29"/>
    <mergeCell ref="Q28:X29"/>
    <mergeCell ref="Y28:AB28"/>
    <mergeCell ref="AC28:AJ29"/>
    <mergeCell ref="AK26:AN27"/>
    <mergeCell ref="AO26:AP27"/>
    <mergeCell ref="AQ26:AQ27"/>
    <mergeCell ref="AR26:AR27"/>
    <mergeCell ref="AS26:AS27"/>
    <mergeCell ref="Y27:AB27"/>
    <mergeCell ref="B26:C27"/>
    <mergeCell ref="D26:P27"/>
    <mergeCell ref="Q26:X27"/>
    <mergeCell ref="Y26:AB26"/>
    <mergeCell ref="AC26:AJ27"/>
    <mergeCell ref="AK24:AN25"/>
    <mergeCell ref="AO24:AP25"/>
    <mergeCell ref="AQ24:AQ25"/>
    <mergeCell ref="AR24:AR25"/>
    <mergeCell ref="AS24:AS25"/>
    <mergeCell ref="Y25:AB25"/>
    <mergeCell ref="B24:C25"/>
    <mergeCell ref="D24:P25"/>
    <mergeCell ref="Q24:X25"/>
    <mergeCell ref="Y24:AB24"/>
    <mergeCell ref="AC24:AJ25"/>
    <mergeCell ref="AK22:AN23"/>
    <mergeCell ref="AO22:AP23"/>
    <mergeCell ref="AQ22:AQ23"/>
    <mergeCell ref="AR22:AR23"/>
    <mergeCell ref="AS22:AS23"/>
    <mergeCell ref="Y23:AB23"/>
    <mergeCell ref="B22:C23"/>
    <mergeCell ref="D22:P23"/>
    <mergeCell ref="Q22:X23"/>
    <mergeCell ref="Y22:AB22"/>
    <mergeCell ref="AC22:AJ23"/>
    <mergeCell ref="AK20:AN21"/>
    <mergeCell ref="AO20:AP21"/>
    <mergeCell ref="AQ20:AQ21"/>
    <mergeCell ref="AR20:AR21"/>
    <mergeCell ref="AS20:AS21"/>
    <mergeCell ref="Y21:AB21"/>
    <mergeCell ref="B20:C21"/>
    <mergeCell ref="D20:P21"/>
    <mergeCell ref="Q20:X21"/>
    <mergeCell ref="Y20:AB20"/>
    <mergeCell ref="AC20:AJ21"/>
    <mergeCell ref="AK18:AN19"/>
    <mergeCell ref="AO18:AP19"/>
    <mergeCell ref="AQ18:AQ19"/>
    <mergeCell ref="AR18:AR19"/>
    <mergeCell ref="AS18:AS19"/>
    <mergeCell ref="Y19:AB19"/>
    <mergeCell ref="B18:C19"/>
    <mergeCell ref="D18:P19"/>
    <mergeCell ref="Q18:X19"/>
    <mergeCell ref="Y18:AB18"/>
    <mergeCell ref="AC18:AJ19"/>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AQ12:AS13"/>
    <mergeCell ref="Y13:AB13"/>
    <mergeCell ref="AK13:AN13"/>
    <mergeCell ref="AO12:AP13"/>
    <mergeCell ref="AF7:AI7"/>
    <mergeCell ref="J8:J9"/>
    <mergeCell ref="K8:K9"/>
    <mergeCell ref="L8:L9"/>
    <mergeCell ref="AF8:AI8"/>
    <mergeCell ref="AJ8:AM11"/>
    <mergeCell ref="AF10:AI10"/>
    <mergeCell ref="AF11:AI11"/>
    <mergeCell ref="AJ7:AS7"/>
    <mergeCell ref="AN8:AS11"/>
    <mergeCell ref="AJ4:AS4"/>
    <mergeCell ref="AJ5:AS5"/>
    <mergeCell ref="AJ6:AS6"/>
    <mergeCell ref="J4:Z5"/>
    <mergeCell ref="AA4:AE4"/>
    <mergeCell ref="AF4:AI4"/>
    <mergeCell ref="AA5:AE5"/>
    <mergeCell ref="AF5:AI5"/>
    <mergeCell ref="J6:L7"/>
    <mergeCell ref="M6:P9"/>
    <mergeCell ref="Q6:AE9"/>
    <mergeCell ref="AF6:AI6"/>
    <mergeCell ref="AF9:AI9"/>
  </mergeCells>
  <conditionalFormatting sqref="AF11">
    <cfRule type="expression" dxfId="1030" priority="13">
      <formula>$V11="y"</formula>
    </cfRule>
    <cfRule type="expression" dxfId="1029" priority="14">
      <formula>$T11="y"</formula>
    </cfRule>
  </conditionalFormatting>
  <conditionalFormatting sqref="AF7">
    <cfRule type="expression" dxfId="1028" priority="17">
      <formula>$V7="y"</formula>
    </cfRule>
    <cfRule type="expression" dxfId="1027" priority="18">
      <formula>$T7="y"</formula>
    </cfRule>
  </conditionalFormatting>
  <conditionalFormatting sqref="AF9">
    <cfRule type="expression" dxfId="1026" priority="15">
      <formula>$V9="y"</formula>
    </cfRule>
    <cfRule type="expression" dxfId="1025" priority="16">
      <formula>$T9="y"</formula>
    </cfRule>
  </conditionalFormatting>
  <conditionalFormatting sqref="Y14:AB21 Y38:AB73">
    <cfRule type="expression" dxfId="1024" priority="12">
      <formula>OR(ISNUMBER(SEARCH("Hold Point",Y14)),ISNUMBER(SEARCH("Witness Point",Y14)))</formula>
    </cfRule>
  </conditionalFormatting>
  <conditionalFormatting sqref="AK14:AN73">
    <cfRule type="expression" dxfId="1023" priority="11">
      <formula>OR(Y14="Check Item",Y14="Milestone")</formula>
    </cfRule>
  </conditionalFormatting>
  <conditionalFormatting sqref="Y36:AB37">
    <cfRule type="expression" dxfId="1022" priority="8">
      <formula>OR(ISNUMBER(SEARCH("Hold Point",Y36)),ISNUMBER(SEARCH("Witness Point",Y36)))</formula>
    </cfRule>
  </conditionalFormatting>
  <conditionalFormatting sqref="Y34:AB35">
    <cfRule type="expression" dxfId="1021" priority="7">
      <formula>OR(ISNUMBER(SEARCH("Hold Point",Y34)),ISNUMBER(SEARCH("Witness Point",Y34)))</formula>
    </cfRule>
  </conditionalFormatting>
  <conditionalFormatting sqref="Y32:AB33">
    <cfRule type="expression" dxfId="1020" priority="6">
      <formula>OR(ISNUMBER(SEARCH("Hold Point",Y32)),ISNUMBER(SEARCH("Witness Point",Y32)))</formula>
    </cfRule>
  </conditionalFormatting>
  <conditionalFormatting sqref="Y30:AB31">
    <cfRule type="expression" dxfId="1019" priority="5">
      <formula>OR(ISNUMBER(SEARCH("Hold Point",Y30)),ISNUMBER(SEARCH("Witness Point",Y30)))</formula>
    </cfRule>
  </conditionalFormatting>
  <conditionalFormatting sqref="Y28:AB29">
    <cfRule type="expression" dxfId="1018" priority="4">
      <formula>OR(ISNUMBER(SEARCH("Hold Point",Y28)),ISNUMBER(SEARCH("Witness Point",Y28)))</formula>
    </cfRule>
  </conditionalFormatting>
  <conditionalFormatting sqref="Y26:AB27">
    <cfRule type="expression" dxfId="1017" priority="3">
      <formula>OR(ISNUMBER(SEARCH("Hold Point",Y26)),ISNUMBER(SEARCH("Witness Point",Y26)))</formula>
    </cfRule>
  </conditionalFormatting>
  <conditionalFormatting sqref="Y24:AB25">
    <cfRule type="expression" dxfId="1016" priority="2">
      <formula>OR(ISNUMBER(SEARCH("Hold Point",Y24)),ISNUMBER(SEARCH("Witness Point",Y24)))</formula>
    </cfRule>
  </conditionalFormatting>
  <conditionalFormatting sqref="Y22:AB23">
    <cfRule type="expression" dxfId="1015" priority="1">
      <formula>OR(ISNUMBER(SEARCH("Hold Point",Y22)),ISNUMBER(SEARCH("Witness Point",Y22)))</formula>
    </cfRule>
  </conditionalFormatting>
  <pageMargins left="0.62992125984251968" right="0.23622047244094488" top="0.82677165354330706" bottom="0.23622047244094488" header="0.31496062992125984" footer="0.31496062992125984"/>
  <pageSetup paperSize="9" scale="58" fitToHeight="0"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40">
    <pageSetUpPr fitToPage="1"/>
  </sheetPr>
  <dimension ref="A1:BR100"/>
  <sheetViews>
    <sheetView topLeftCell="B24" zoomScale="85" zoomScaleNormal="85" workbookViewId="0">
      <selection activeCell="AK40" sqref="AK40:AN41"/>
    </sheetView>
  </sheetViews>
  <sheetFormatPr defaultColWidth="9.140625" defaultRowHeight="15"/>
  <cols>
    <col min="1" max="1" width="0" hidden="1" customWidth="1"/>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45343</v>
      </c>
      <c r="L2" s="6">
        <f>$AF$9</f>
        <v>45343</v>
      </c>
      <c r="M2" s="6">
        <f>$AF$11</f>
        <v>45343</v>
      </c>
      <c r="AS2" t="str">
        <f>$AN$8</f>
        <v>Installation of Steel beam Guardrail and End Treatments</v>
      </c>
      <c r="BG2" t="str">
        <f>$J$8</f>
        <v>Ex</v>
      </c>
      <c r="BH2">
        <f>$K$8</f>
        <v>1</v>
      </c>
      <c r="BI2" s="7">
        <f>$L$8</f>
        <v>1</v>
      </c>
      <c r="BJ2" t="str">
        <f>$Q$6</f>
        <v>Example ITP Entry</v>
      </c>
      <c r="BK2" t="str">
        <f>$J$10</f>
        <v>Warrego Highway</v>
      </c>
      <c r="BL2">
        <f>$U$10</f>
        <v>0</v>
      </c>
      <c r="BM2">
        <f>$AA$10</f>
        <v>100</v>
      </c>
      <c r="BN2" t="e">
        <f>$AD$10</f>
        <v>#REF!</v>
      </c>
      <c r="BO2" s="6">
        <f>$AF$7</f>
        <v>45343</v>
      </c>
      <c r="BP2" s="6">
        <f>$AF$9</f>
        <v>45343</v>
      </c>
      <c r="BQ2" s="6">
        <f>$AF$11</f>
        <v>45343</v>
      </c>
      <c r="BR2" t="str">
        <f>$AN$8</f>
        <v>Installation of Steel beam Guardrail and End Treatments</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633" t="s">
        <v>1939</v>
      </c>
      <c r="AK4" s="634"/>
      <c r="AL4" s="634"/>
      <c r="AM4" s="634"/>
      <c r="AN4" s="634"/>
      <c r="AO4" s="634"/>
      <c r="AP4" s="634"/>
      <c r="AQ4" s="634"/>
      <c r="AR4" s="634"/>
      <c r="AS4" s="635"/>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str">
        <f>'Lot Register'!$M$13</f>
        <v>CN22189</v>
      </c>
      <c r="AG5" s="460"/>
      <c r="AH5" s="460"/>
      <c r="AI5" s="461"/>
      <c r="AJ5" s="636" t="s">
        <v>1704</v>
      </c>
      <c r="AK5" s="637"/>
      <c r="AL5" s="637"/>
      <c r="AM5" s="637"/>
      <c r="AN5" s="637"/>
      <c r="AO5" s="637"/>
      <c r="AP5" s="637"/>
      <c r="AQ5" s="637"/>
      <c r="AR5" s="637"/>
      <c r="AS5" s="638"/>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636" t="s">
        <v>2095</v>
      </c>
      <c r="AK6" s="637"/>
      <c r="AL6" s="637"/>
      <c r="AM6" s="637"/>
      <c r="AN6" s="637"/>
      <c r="AO6" s="637"/>
      <c r="AP6" s="637"/>
      <c r="AQ6" s="637"/>
      <c r="AR6" s="637"/>
      <c r="AS6" s="638"/>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Register'!$J$2), "", 'Lot Register'!$J$2)</f>
        <v>45343</v>
      </c>
      <c r="AG7" s="469"/>
      <c r="AH7" s="469"/>
      <c r="AI7" s="470"/>
      <c r="AJ7" s="636" t="s">
        <v>2096</v>
      </c>
      <c r="AK7" s="637"/>
      <c r="AL7" s="637"/>
      <c r="AM7" s="637"/>
      <c r="AN7" s="637"/>
      <c r="AO7" s="637"/>
      <c r="AP7" s="637"/>
      <c r="AQ7" s="637"/>
      <c r="AR7" s="637"/>
      <c r="AS7" s="638"/>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v>14.2</v>
      </c>
      <c r="AK8" s="574"/>
      <c r="AL8" s="574"/>
      <c r="AM8" s="574"/>
      <c r="AN8" s="709" t="s">
        <v>465</v>
      </c>
      <c r="AO8" s="709"/>
      <c r="AP8" s="709"/>
      <c r="AQ8" s="709"/>
      <c r="AR8" s="709"/>
      <c r="AS8" s="710"/>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Register'!$K$2), "", 'Lot Register'!$K$2)</f>
        <v>45343</v>
      </c>
      <c r="AG9" s="469"/>
      <c r="AH9" s="469"/>
      <c r="AI9" s="470"/>
      <c r="AJ9" s="573"/>
      <c r="AK9" s="574"/>
      <c r="AL9" s="574"/>
      <c r="AM9" s="574"/>
      <c r="AN9" s="709"/>
      <c r="AO9" s="709"/>
      <c r="AP9" s="709"/>
      <c r="AQ9" s="709"/>
      <c r="AR9" s="709"/>
      <c r="AS9" s="710"/>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t="e">
        <f>IF(ISBLANK('Lot Register'!#REF!), "", 'Lot Register'!#REF!)</f>
        <v>#REF!</v>
      </c>
      <c r="AE10" s="449"/>
      <c r="AF10" s="451" t="s">
        <v>30</v>
      </c>
      <c r="AG10" s="451"/>
      <c r="AH10" s="451"/>
      <c r="AI10" s="452"/>
      <c r="AJ10" s="573"/>
      <c r="AK10" s="574"/>
      <c r="AL10" s="574"/>
      <c r="AM10" s="574"/>
      <c r="AN10" s="709"/>
      <c r="AO10" s="709"/>
      <c r="AP10" s="709"/>
      <c r="AQ10" s="709"/>
      <c r="AR10" s="709"/>
      <c r="AS10" s="710"/>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Register'!$L$2), "", 'Lot Register'!$L$2)</f>
        <v>45343</v>
      </c>
      <c r="AG11" s="496"/>
      <c r="AH11" s="496"/>
      <c r="AI11" s="497"/>
      <c r="AJ11" s="575"/>
      <c r="AK11" s="576"/>
      <c r="AL11" s="576"/>
      <c r="AM11" s="576"/>
      <c r="AN11" s="711"/>
      <c r="AO11" s="711"/>
      <c r="AP11" s="711"/>
      <c r="AQ11" s="711"/>
      <c r="AR11" s="711"/>
      <c r="AS11" s="712"/>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c r="AH13" s="439"/>
      <c r="AI13" s="439"/>
      <c r="AJ13" s="439"/>
      <c r="AK13" s="439" t="s">
        <v>27</v>
      </c>
      <c r="AL13" s="439"/>
      <c r="AM13" s="439"/>
      <c r="AN13" s="439"/>
      <c r="AO13" s="571"/>
      <c r="AP13" s="571"/>
      <c r="AQ13" s="571"/>
      <c r="AR13" s="571"/>
      <c r="AS13" s="572"/>
      <c r="BE13"/>
    </row>
    <row r="14" spans="1:70">
      <c r="B14" s="553">
        <v>1</v>
      </c>
      <c r="C14" s="549"/>
      <c r="D14" s="507" t="s">
        <v>464</v>
      </c>
      <c r="E14" s="508"/>
      <c r="F14" s="508"/>
      <c r="G14" s="508"/>
      <c r="H14" s="508"/>
      <c r="I14" s="508"/>
      <c r="J14" s="508"/>
      <c r="K14" s="508"/>
      <c r="L14" s="508"/>
      <c r="M14" s="508"/>
      <c r="N14" s="508"/>
      <c r="O14" s="508"/>
      <c r="P14" s="509"/>
      <c r="Q14" s="507" t="s">
        <v>91</v>
      </c>
      <c r="R14" s="508"/>
      <c r="S14" s="508"/>
      <c r="T14" s="508"/>
      <c r="U14" s="508"/>
      <c r="V14" s="508"/>
      <c r="W14" s="508"/>
      <c r="X14" s="509"/>
      <c r="Y14" s="507" t="s">
        <v>24</v>
      </c>
      <c r="Z14" s="508"/>
      <c r="AA14" s="508"/>
      <c r="AB14" s="509"/>
      <c r="AC14" s="406"/>
      <c r="AD14" s="407"/>
      <c r="AE14" s="407"/>
      <c r="AF14" s="407"/>
      <c r="AG14" s="407"/>
      <c r="AH14" s="407"/>
      <c r="AI14" s="407"/>
      <c r="AJ14" s="408"/>
      <c r="AK14" s="507"/>
      <c r="AL14" s="508"/>
      <c r="AM14" s="508"/>
      <c r="AN14" s="509"/>
      <c r="AO14" s="475"/>
      <c r="AP14" s="593"/>
      <c r="AQ14" s="594"/>
      <c r="AR14" s="595"/>
      <c r="AS14" s="596"/>
      <c r="BE14"/>
    </row>
    <row r="15" spans="1:70" ht="31.5" customHeight="1">
      <c r="B15" s="592"/>
      <c r="C15" s="532"/>
      <c r="D15" s="412"/>
      <c r="E15" s="413"/>
      <c r="F15" s="413"/>
      <c r="G15" s="413"/>
      <c r="H15" s="413"/>
      <c r="I15" s="413"/>
      <c r="J15" s="413"/>
      <c r="K15" s="413"/>
      <c r="L15" s="413"/>
      <c r="M15" s="413"/>
      <c r="N15" s="413"/>
      <c r="O15" s="413"/>
      <c r="P15" s="414"/>
      <c r="Q15" s="412"/>
      <c r="R15" s="413"/>
      <c r="S15" s="413"/>
      <c r="T15" s="413"/>
      <c r="U15" s="413"/>
      <c r="V15" s="413"/>
      <c r="W15" s="413"/>
      <c r="X15" s="414"/>
      <c r="Y15" s="412" t="s">
        <v>1833</v>
      </c>
      <c r="Z15" s="413"/>
      <c r="AA15" s="413"/>
      <c r="AB15" s="414"/>
      <c r="AC15" s="412"/>
      <c r="AD15" s="413"/>
      <c r="AE15" s="413"/>
      <c r="AF15" s="413"/>
      <c r="AG15" s="413"/>
      <c r="AH15" s="413"/>
      <c r="AI15" s="413"/>
      <c r="AJ15" s="414"/>
      <c r="AK15" s="412"/>
      <c r="AL15" s="413"/>
      <c r="AM15" s="413"/>
      <c r="AN15" s="414"/>
      <c r="AO15" s="545"/>
      <c r="AP15" s="556"/>
      <c r="AQ15" s="587"/>
      <c r="AR15" s="589"/>
      <c r="AS15" s="591"/>
      <c r="BE15"/>
    </row>
    <row r="16" spans="1:70">
      <c r="B16" s="592">
        <v>2</v>
      </c>
      <c r="C16" s="532"/>
      <c r="D16" s="406" t="s">
        <v>1834</v>
      </c>
      <c r="E16" s="407"/>
      <c r="F16" s="407"/>
      <c r="G16" s="407"/>
      <c r="H16" s="407"/>
      <c r="I16" s="407"/>
      <c r="J16" s="407"/>
      <c r="K16" s="407"/>
      <c r="L16" s="407"/>
      <c r="M16" s="407"/>
      <c r="N16" s="407"/>
      <c r="O16" s="407"/>
      <c r="P16" s="408"/>
      <c r="Q16" s="409" t="s">
        <v>91</v>
      </c>
      <c r="R16" s="410"/>
      <c r="S16" s="410"/>
      <c r="T16" s="410"/>
      <c r="U16" s="410"/>
      <c r="V16" s="410"/>
      <c r="W16" s="410"/>
      <c r="X16" s="411"/>
      <c r="Y16" s="406" t="s">
        <v>24</v>
      </c>
      <c r="Z16" s="407"/>
      <c r="AA16" s="407"/>
      <c r="AB16" s="408"/>
      <c r="AC16" s="406"/>
      <c r="AD16" s="407"/>
      <c r="AE16" s="407"/>
      <c r="AF16" s="407"/>
      <c r="AG16" s="407"/>
      <c r="AH16" s="407"/>
      <c r="AI16" s="407"/>
      <c r="AJ16" s="408"/>
      <c r="AK16" s="406"/>
      <c r="AL16" s="407"/>
      <c r="AM16" s="407"/>
      <c r="AN16" s="408"/>
      <c r="AO16" s="542"/>
      <c r="AP16" s="554"/>
      <c r="AQ16" s="586"/>
      <c r="AR16" s="588"/>
      <c r="AS16" s="590"/>
      <c r="BE16"/>
    </row>
    <row r="17" spans="2:57" ht="31.5" customHeight="1">
      <c r="B17" s="592"/>
      <c r="C17" s="532"/>
      <c r="D17" s="412"/>
      <c r="E17" s="413"/>
      <c r="F17" s="413"/>
      <c r="G17" s="413"/>
      <c r="H17" s="413"/>
      <c r="I17" s="413"/>
      <c r="J17" s="413"/>
      <c r="K17" s="413"/>
      <c r="L17" s="413"/>
      <c r="M17" s="413"/>
      <c r="N17" s="413"/>
      <c r="O17" s="413"/>
      <c r="P17" s="414"/>
      <c r="Q17" s="412"/>
      <c r="R17" s="413"/>
      <c r="S17" s="413"/>
      <c r="T17" s="413"/>
      <c r="U17" s="413"/>
      <c r="V17" s="413"/>
      <c r="W17" s="413"/>
      <c r="X17" s="414"/>
      <c r="Y17" s="412" t="s">
        <v>1835</v>
      </c>
      <c r="Z17" s="413"/>
      <c r="AA17" s="413"/>
      <c r="AB17" s="414"/>
      <c r="AC17" s="412"/>
      <c r="AD17" s="413"/>
      <c r="AE17" s="413"/>
      <c r="AF17" s="413"/>
      <c r="AG17" s="413"/>
      <c r="AH17" s="413"/>
      <c r="AI17" s="413"/>
      <c r="AJ17" s="414"/>
      <c r="AK17" s="412"/>
      <c r="AL17" s="413"/>
      <c r="AM17" s="413"/>
      <c r="AN17" s="414"/>
      <c r="AO17" s="545"/>
      <c r="AP17" s="556"/>
      <c r="AQ17" s="587"/>
      <c r="AR17" s="589"/>
      <c r="AS17" s="591"/>
      <c r="BE17"/>
    </row>
    <row r="18" spans="2:57">
      <c r="B18" s="592">
        <v>3</v>
      </c>
      <c r="C18" s="532"/>
      <c r="D18" s="406" t="s">
        <v>1836</v>
      </c>
      <c r="E18" s="407"/>
      <c r="F18" s="407"/>
      <c r="G18" s="407"/>
      <c r="H18" s="407"/>
      <c r="I18" s="407"/>
      <c r="J18" s="407"/>
      <c r="K18" s="407"/>
      <c r="L18" s="407"/>
      <c r="M18" s="407"/>
      <c r="N18" s="407"/>
      <c r="O18" s="407"/>
      <c r="P18" s="408"/>
      <c r="Q18" s="409" t="s">
        <v>1268</v>
      </c>
      <c r="R18" s="410"/>
      <c r="S18" s="410"/>
      <c r="T18" s="410"/>
      <c r="U18" s="410"/>
      <c r="V18" s="410"/>
      <c r="W18" s="410"/>
      <c r="X18" s="411"/>
      <c r="Y18" s="406" t="s">
        <v>156</v>
      </c>
      <c r="Z18" s="407"/>
      <c r="AA18" s="407"/>
      <c r="AB18" s="408"/>
      <c r="AC18" s="406"/>
      <c r="AD18" s="407"/>
      <c r="AE18" s="407"/>
      <c r="AF18" s="407"/>
      <c r="AG18" s="407"/>
      <c r="AH18" s="407"/>
      <c r="AI18" s="407"/>
      <c r="AJ18" s="408"/>
      <c r="AK18" s="406"/>
      <c r="AL18" s="407"/>
      <c r="AM18" s="407"/>
      <c r="AN18" s="408"/>
      <c r="AO18" s="542"/>
      <c r="AP18" s="554"/>
      <c r="AQ18" s="586"/>
      <c r="AR18" s="588"/>
      <c r="AS18" s="590"/>
      <c r="BE18"/>
    </row>
    <row r="19" spans="2:57" ht="31.5" customHeight="1">
      <c r="B19" s="592"/>
      <c r="C19" s="532"/>
      <c r="D19" s="412"/>
      <c r="E19" s="413"/>
      <c r="F19" s="413"/>
      <c r="G19" s="413"/>
      <c r="H19" s="413"/>
      <c r="I19" s="413"/>
      <c r="J19" s="413"/>
      <c r="K19" s="413"/>
      <c r="L19" s="413"/>
      <c r="M19" s="413"/>
      <c r="N19" s="413"/>
      <c r="O19" s="413"/>
      <c r="P19" s="414"/>
      <c r="Q19" s="412"/>
      <c r="R19" s="413"/>
      <c r="S19" s="413"/>
      <c r="T19" s="413"/>
      <c r="U19" s="413"/>
      <c r="V19" s="413"/>
      <c r="W19" s="413"/>
      <c r="X19" s="414"/>
      <c r="Y19" s="412" t="s">
        <v>1837</v>
      </c>
      <c r="Z19" s="413"/>
      <c r="AA19" s="413"/>
      <c r="AB19" s="414"/>
      <c r="AC19" s="412"/>
      <c r="AD19" s="413"/>
      <c r="AE19" s="413"/>
      <c r="AF19" s="413"/>
      <c r="AG19" s="413"/>
      <c r="AH19" s="413"/>
      <c r="AI19" s="413"/>
      <c r="AJ19" s="414"/>
      <c r="AK19" s="412"/>
      <c r="AL19" s="413"/>
      <c r="AM19" s="413"/>
      <c r="AN19" s="414"/>
      <c r="AO19" s="545"/>
      <c r="AP19" s="556"/>
      <c r="AQ19" s="587"/>
      <c r="AR19" s="589"/>
      <c r="AS19" s="591"/>
      <c r="BE19"/>
    </row>
    <row r="20" spans="2:57">
      <c r="B20" s="592">
        <v>4</v>
      </c>
      <c r="C20" s="532"/>
      <c r="D20" s="406" t="s">
        <v>1838</v>
      </c>
      <c r="E20" s="407"/>
      <c r="F20" s="407"/>
      <c r="G20" s="407"/>
      <c r="H20" s="407"/>
      <c r="I20" s="407"/>
      <c r="J20" s="407"/>
      <c r="K20" s="407"/>
      <c r="L20" s="407"/>
      <c r="M20" s="407"/>
      <c r="N20" s="407"/>
      <c r="O20" s="407"/>
      <c r="P20" s="408"/>
      <c r="Q20" s="409" t="s">
        <v>1268</v>
      </c>
      <c r="R20" s="410"/>
      <c r="S20" s="410"/>
      <c r="T20" s="410"/>
      <c r="U20" s="410"/>
      <c r="V20" s="410"/>
      <c r="W20" s="410"/>
      <c r="X20" s="411"/>
      <c r="Y20" s="406" t="s">
        <v>586</v>
      </c>
      <c r="Z20" s="407"/>
      <c r="AA20" s="407"/>
      <c r="AB20" s="408"/>
      <c r="AC20" s="406"/>
      <c r="AD20" s="407"/>
      <c r="AE20" s="407"/>
      <c r="AF20" s="407"/>
      <c r="AG20" s="407"/>
      <c r="AH20" s="407"/>
      <c r="AI20" s="407"/>
      <c r="AJ20" s="408"/>
      <c r="AK20" s="406"/>
      <c r="AL20" s="407"/>
      <c r="AM20" s="407"/>
      <c r="AN20" s="408"/>
      <c r="AO20" s="542"/>
      <c r="AP20" s="554"/>
      <c r="AQ20" s="586"/>
      <c r="AR20" s="588"/>
      <c r="AS20" s="590"/>
      <c r="BE20"/>
    </row>
    <row r="21" spans="2:57" ht="31.5" customHeight="1">
      <c r="B21" s="592"/>
      <c r="C21" s="532"/>
      <c r="D21" s="412"/>
      <c r="E21" s="413"/>
      <c r="F21" s="413"/>
      <c r="G21" s="413"/>
      <c r="H21" s="413"/>
      <c r="I21" s="413"/>
      <c r="J21" s="413"/>
      <c r="K21" s="413"/>
      <c r="L21" s="413"/>
      <c r="M21" s="413"/>
      <c r="N21" s="413"/>
      <c r="O21" s="413"/>
      <c r="P21" s="414"/>
      <c r="Q21" s="412"/>
      <c r="R21" s="413"/>
      <c r="S21" s="413"/>
      <c r="T21" s="413"/>
      <c r="U21" s="413"/>
      <c r="V21" s="413"/>
      <c r="W21" s="413"/>
      <c r="X21" s="414"/>
      <c r="Y21" s="412" t="s">
        <v>1837</v>
      </c>
      <c r="Z21" s="413"/>
      <c r="AA21" s="413"/>
      <c r="AB21" s="414"/>
      <c r="AC21" s="412"/>
      <c r="AD21" s="413"/>
      <c r="AE21" s="413"/>
      <c r="AF21" s="413"/>
      <c r="AG21" s="413"/>
      <c r="AH21" s="413"/>
      <c r="AI21" s="413"/>
      <c r="AJ21" s="414"/>
      <c r="AK21" s="412"/>
      <c r="AL21" s="413"/>
      <c r="AM21" s="413"/>
      <c r="AN21" s="414"/>
      <c r="AO21" s="545"/>
      <c r="AP21" s="556"/>
      <c r="AQ21" s="587"/>
      <c r="AR21" s="589"/>
      <c r="AS21" s="591"/>
      <c r="BE21"/>
    </row>
    <row r="22" spans="2:57">
      <c r="B22" s="592">
        <v>5</v>
      </c>
      <c r="C22" s="532"/>
      <c r="D22" s="406" t="s">
        <v>1839</v>
      </c>
      <c r="E22" s="407"/>
      <c r="F22" s="407"/>
      <c r="G22" s="407"/>
      <c r="H22" s="407"/>
      <c r="I22" s="407"/>
      <c r="J22" s="407"/>
      <c r="K22" s="407"/>
      <c r="L22" s="407"/>
      <c r="M22" s="407"/>
      <c r="N22" s="407"/>
      <c r="O22" s="407"/>
      <c r="P22" s="408"/>
      <c r="Q22" s="409" t="s">
        <v>91</v>
      </c>
      <c r="R22" s="410"/>
      <c r="S22" s="410"/>
      <c r="T22" s="410"/>
      <c r="U22" s="410"/>
      <c r="V22" s="410"/>
      <c r="W22" s="410"/>
      <c r="X22" s="411"/>
      <c r="Y22" s="406" t="s">
        <v>596</v>
      </c>
      <c r="Z22" s="407"/>
      <c r="AA22" s="407"/>
      <c r="AB22" s="408"/>
      <c r="AC22" s="406"/>
      <c r="AD22" s="407"/>
      <c r="AE22" s="407"/>
      <c r="AF22" s="407"/>
      <c r="AG22" s="407"/>
      <c r="AH22" s="407"/>
      <c r="AI22" s="407"/>
      <c r="AJ22" s="408"/>
      <c r="AK22" s="406"/>
      <c r="AL22" s="407"/>
      <c r="AM22" s="407"/>
      <c r="AN22" s="408"/>
      <c r="AO22" s="542"/>
      <c r="AP22" s="554"/>
      <c r="AQ22" s="586"/>
      <c r="AR22" s="588"/>
      <c r="AS22" s="590"/>
      <c r="BE22"/>
    </row>
    <row r="23" spans="2:57" ht="45" customHeight="1">
      <c r="B23" s="592"/>
      <c r="C23" s="532"/>
      <c r="D23" s="412"/>
      <c r="E23" s="413"/>
      <c r="F23" s="413"/>
      <c r="G23" s="413"/>
      <c r="H23" s="413"/>
      <c r="I23" s="413"/>
      <c r="J23" s="413"/>
      <c r="K23" s="413"/>
      <c r="L23" s="413"/>
      <c r="M23" s="413"/>
      <c r="N23" s="413"/>
      <c r="O23" s="413"/>
      <c r="P23" s="414"/>
      <c r="Q23" s="412"/>
      <c r="R23" s="413"/>
      <c r="S23" s="413"/>
      <c r="T23" s="413"/>
      <c r="U23" s="413"/>
      <c r="V23" s="413"/>
      <c r="W23" s="413"/>
      <c r="X23" s="414"/>
      <c r="Y23" s="412" t="s">
        <v>1840</v>
      </c>
      <c r="Z23" s="413"/>
      <c r="AA23" s="413"/>
      <c r="AB23" s="414"/>
      <c r="AC23" s="412"/>
      <c r="AD23" s="413"/>
      <c r="AE23" s="413"/>
      <c r="AF23" s="413"/>
      <c r="AG23" s="413"/>
      <c r="AH23" s="413"/>
      <c r="AI23" s="413"/>
      <c r="AJ23" s="414"/>
      <c r="AK23" s="412"/>
      <c r="AL23" s="413"/>
      <c r="AM23" s="413"/>
      <c r="AN23" s="414"/>
      <c r="AO23" s="545"/>
      <c r="AP23" s="556"/>
      <c r="AQ23" s="587"/>
      <c r="AR23" s="589"/>
      <c r="AS23" s="591"/>
      <c r="BE23"/>
    </row>
    <row r="24" spans="2:57">
      <c r="B24" s="592">
        <v>6</v>
      </c>
      <c r="C24" s="532"/>
      <c r="D24" s="406" t="s">
        <v>1841</v>
      </c>
      <c r="E24" s="407"/>
      <c r="F24" s="407"/>
      <c r="G24" s="407"/>
      <c r="H24" s="407"/>
      <c r="I24" s="407"/>
      <c r="J24" s="407"/>
      <c r="K24" s="407"/>
      <c r="L24" s="407"/>
      <c r="M24" s="407"/>
      <c r="N24" s="407"/>
      <c r="O24" s="407"/>
      <c r="P24" s="408"/>
      <c r="Q24" s="409" t="s">
        <v>91</v>
      </c>
      <c r="R24" s="410"/>
      <c r="S24" s="410"/>
      <c r="T24" s="410"/>
      <c r="U24" s="410"/>
      <c r="V24" s="410"/>
      <c r="W24" s="410"/>
      <c r="X24" s="411"/>
      <c r="Y24" s="406" t="s">
        <v>158</v>
      </c>
      <c r="Z24" s="407"/>
      <c r="AA24" s="407"/>
      <c r="AB24" s="408"/>
      <c r="AC24" s="406"/>
      <c r="AD24" s="407"/>
      <c r="AE24" s="407"/>
      <c r="AF24" s="407"/>
      <c r="AG24" s="407"/>
      <c r="AH24" s="407"/>
      <c r="AI24" s="407"/>
      <c r="AJ24" s="408"/>
      <c r="AK24" s="406"/>
      <c r="AL24" s="407"/>
      <c r="AM24" s="407"/>
      <c r="AN24" s="408"/>
      <c r="AO24" s="542"/>
      <c r="AP24" s="554"/>
      <c r="AQ24" s="586"/>
      <c r="AR24" s="588"/>
      <c r="AS24" s="590"/>
      <c r="BE24"/>
    </row>
    <row r="25" spans="2:57" ht="31.5" customHeight="1">
      <c r="B25" s="592"/>
      <c r="C25" s="532"/>
      <c r="D25" s="412"/>
      <c r="E25" s="413"/>
      <c r="F25" s="413"/>
      <c r="G25" s="413"/>
      <c r="H25" s="413"/>
      <c r="I25" s="413"/>
      <c r="J25" s="413"/>
      <c r="K25" s="413"/>
      <c r="L25" s="413"/>
      <c r="M25" s="413"/>
      <c r="N25" s="413"/>
      <c r="O25" s="413"/>
      <c r="P25" s="414"/>
      <c r="Q25" s="412"/>
      <c r="R25" s="413"/>
      <c r="S25" s="413"/>
      <c r="T25" s="413"/>
      <c r="U25" s="413"/>
      <c r="V25" s="413"/>
      <c r="W25" s="413"/>
      <c r="X25" s="414"/>
      <c r="Y25" s="412" t="s">
        <v>1842</v>
      </c>
      <c r="Z25" s="413"/>
      <c r="AA25" s="413"/>
      <c r="AB25" s="414"/>
      <c r="AC25" s="412"/>
      <c r="AD25" s="413"/>
      <c r="AE25" s="413"/>
      <c r="AF25" s="413"/>
      <c r="AG25" s="413"/>
      <c r="AH25" s="413"/>
      <c r="AI25" s="413"/>
      <c r="AJ25" s="414"/>
      <c r="AK25" s="412"/>
      <c r="AL25" s="413"/>
      <c r="AM25" s="413"/>
      <c r="AN25" s="414"/>
      <c r="AO25" s="545"/>
      <c r="AP25" s="556"/>
      <c r="AQ25" s="587"/>
      <c r="AR25" s="589"/>
      <c r="AS25" s="591"/>
      <c r="BE25"/>
    </row>
    <row r="26" spans="2:57">
      <c r="B26" s="592">
        <v>7</v>
      </c>
      <c r="C26" s="532"/>
      <c r="D26" s="406" t="s">
        <v>1844</v>
      </c>
      <c r="E26" s="407"/>
      <c r="F26" s="407"/>
      <c r="G26" s="407"/>
      <c r="H26" s="407"/>
      <c r="I26" s="407"/>
      <c r="J26" s="407"/>
      <c r="K26" s="407"/>
      <c r="L26" s="407"/>
      <c r="M26" s="407"/>
      <c r="N26" s="407"/>
      <c r="O26" s="407"/>
      <c r="P26" s="408"/>
      <c r="Q26" s="409" t="s">
        <v>91</v>
      </c>
      <c r="R26" s="410"/>
      <c r="S26" s="410"/>
      <c r="T26" s="410"/>
      <c r="U26" s="410"/>
      <c r="V26" s="410"/>
      <c r="W26" s="410"/>
      <c r="X26" s="411"/>
      <c r="Y26" s="406" t="s">
        <v>167</v>
      </c>
      <c r="Z26" s="407"/>
      <c r="AA26" s="407"/>
      <c r="AB26" s="408"/>
      <c r="AC26" s="406"/>
      <c r="AD26" s="407"/>
      <c r="AE26" s="407"/>
      <c r="AF26" s="407"/>
      <c r="AG26" s="407"/>
      <c r="AH26" s="407"/>
      <c r="AI26" s="407"/>
      <c r="AJ26" s="408"/>
      <c r="AK26" s="406"/>
      <c r="AL26" s="407"/>
      <c r="AM26" s="407"/>
      <c r="AN26" s="408"/>
      <c r="AO26" s="542"/>
      <c r="AP26" s="554"/>
      <c r="AQ26" s="586"/>
      <c r="AR26" s="588"/>
      <c r="AS26" s="590"/>
      <c r="BE26"/>
    </row>
    <row r="27" spans="2:57" ht="45.75" customHeight="1">
      <c r="B27" s="592"/>
      <c r="C27" s="532"/>
      <c r="D27" s="412"/>
      <c r="E27" s="413"/>
      <c r="F27" s="413"/>
      <c r="G27" s="413"/>
      <c r="H27" s="413"/>
      <c r="I27" s="413"/>
      <c r="J27" s="413"/>
      <c r="K27" s="413"/>
      <c r="L27" s="413"/>
      <c r="M27" s="413"/>
      <c r="N27" s="413"/>
      <c r="O27" s="413"/>
      <c r="P27" s="414"/>
      <c r="Q27" s="412"/>
      <c r="R27" s="413"/>
      <c r="S27" s="413"/>
      <c r="T27" s="413"/>
      <c r="U27" s="413"/>
      <c r="V27" s="413"/>
      <c r="W27" s="413"/>
      <c r="X27" s="414"/>
      <c r="Y27" s="412" t="s">
        <v>1843</v>
      </c>
      <c r="Z27" s="413"/>
      <c r="AA27" s="413"/>
      <c r="AB27" s="414"/>
      <c r="AC27" s="412"/>
      <c r="AD27" s="413"/>
      <c r="AE27" s="413"/>
      <c r="AF27" s="413"/>
      <c r="AG27" s="413"/>
      <c r="AH27" s="413"/>
      <c r="AI27" s="413"/>
      <c r="AJ27" s="414"/>
      <c r="AK27" s="412"/>
      <c r="AL27" s="413"/>
      <c r="AM27" s="413"/>
      <c r="AN27" s="414"/>
      <c r="AO27" s="545"/>
      <c r="AP27" s="556"/>
      <c r="AQ27" s="587"/>
      <c r="AR27" s="589"/>
      <c r="AS27" s="591"/>
      <c r="BE27"/>
    </row>
    <row r="28" spans="2:57">
      <c r="B28" s="592">
        <v>8</v>
      </c>
      <c r="C28" s="532"/>
      <c r="D28" s="406" t="s">
        <v>466</v>
      </c>
      <c r="E28" s="407"/>
      <c r="F28" s="407"/>
      <c r="G28" s="407"/>
      <c r="H28" s="407"/>
      <c r="I28" s="407"/>
      <c r="J28" s="407"/>
      <c r="K28" s="407"/>
      <c r="L28" s="407"/>
      <c r="M28" s="407"/>
      <c r="N28" s="407"/>
      <c r="O28" s="407"/>
      <c r="P28" s="408"/>
      <c r="Q28" s="409" t="s">
        <v>91</v>
      </c>
      <c r="R28" s="410"/>
      <c r="S28" s="410"/>
      <c r="T28" s="410"/>
      <c r="U28" s="410"/>
      <c r="V28" s="410"/>
      <c r="W28" s="410"/>
      <c r="X28" s="411"/>
      <c r="Y28" s="406" t="s">
        <v>24</v>
      </c>
      <c r="Z28" s="407"/>
      <c r="AA28" s="407"/>
      <c r="AB28" s="408"/>
      <c r="AC28" s="406"/>
      <c r="AD28" s="407"/>
      <c r="AE28" s="407"/>
      <c r="AF28" s="407"/>
      <c r="AG28" s="407"/>
      <c r="AH28" s="407"/>
      <c r="AI28" s="407"/>
      <c r="AJ28" s="408"/>
      <c r="AK28" s="406"/>
      <c r="AL28" s="407"/>
      <c r="AM28" s="407"/>
      <c r="AN28" s="408"/>
      <c r="AO28" s="542"/>
      <c r="AP28" s="554"/>
      <c r="AQ28" s="586"/>
      <c r="AR28" s="588"/>
      <c r="AS28" s="590"/>
      <c r="BE28"/>
    </row>
    <row r="29" spans="2:57" ht="31.5" customHeight="1">
      <c r="B29" s="592"/>
      <c r="C29" s="532"/>
      <c r="D29" s="412"/>
      <c r="E29" s="413"/>
      <c r="F29" s="413"/>
      <c r="G29" s="413"/>
      <c r="H29" s="413"/>
      <c r="I29" s="413"/>
      <c r="J29" s="413"/>
      <c r="K29" s="413"/>
      <c r="L29" s="413"/>
      <c r="M29" s="413"/>
      <c r="N29" s="413"/>
      <c r="O29" s="413"/>
      <c r="P29" s="414"/>
      <c r="Q29" s="412"/>
      <c r="R29" s="413"/>
      <c r="S29" s="413"/>
      <c r="T29" s="413"/>
      <c r="U29" s="413"/>
      <c r="V29" s="413"/>
      <c r="W29" s="413"/>
      <c r="X29" s="414"/>
      <c r="Y29" s="412" t="s">
        <v>467</v>
      </c>
      <c r="Z29" s="413"/>
      <c r="AA29" s="413"/>
      <c r="AB29" s="414"/>
      <c r="AC29" s="412"/>
      <c r="AD29" s="413"/>
      <c r="AE29" s="413"/>
      <c r="AF29" s="413"/>
      <c r="AG29" s="413"/>
      <c r="AH29" s="413"/>
      <c r="AI29" s="413"/>
      <c r="AJ29" s="414"/>
      <c r="AK29" s="412"/>
      <c r="AL29" s="413"/>
      <c r="AM29" s="413"/>
      <c r="AN29" s="414"/>
      <c r="AO29" s="545"/>
      <c r="AP29" s="556"/>
      <c r="AQ29" s="587"/>
      <c r="AR29" s="589"/>
      <c r="AS29" s="591"/>
      <c r="BE29"/>
    </row>
    <row r="30" spans="2:57">
      <c r="B30" s="592">
        <v>9</v>
      </c>
      <c r="C30" s="532"/>
      <c r="D30" s="406" t="s">
        <v>468</v>
      </c>
      <c r="E30" s="407"/>
      <c r="F30" s="407"/>
      <c r="G30" s="407"/>
      <c r="H30" s="407"/>
      <c r="I30" s="407"/>
      <c r="J30" s="407"/>
      <c r="K30" s="407"/>
      <c r="L30" s="407"/>
      <c r="M30" s="407"/>
      <c r="N30" s="407"/>
      <c r="O30" s="407"/>
      <c r="P30" s="408"/>
      <c r="Q30" s="409" t="s">
        <v>91</v>
      </c>
      <c r="R30" s="410"/>
      <c r="S30" s="410"/>
      <c r="T30" s="410"/>
      <c r="U30" s="410"/>
      <c r="V30" s="410"/>
      <c r="W30" s="410"/>
      <c r="X30" s="411"/>
      <c r="Y30" s="406" t="s">
        <v>24</v>
      </c>
      <c r="Z30" s="407"/>
      <c r="AA30" s="407"/>
      <c r="AB30" s="408"/>
      <c r="AC30" s="406"/>
      <c r="AD30" s="407"/>
      <c r="AE30" s="407"/>
      <c r="AF30" s="407"/>
      <c r="AG30" s="407"/>
      <c r="AH30" s="407"/>
      <c r="AI30" s="407"/>
      <c r="AJ30" s="408"/>
      <c r="AK30" s="406"/>
      <c r="AL30" s="407"/>
      <c r="AM30" s="407"/>
      <c r="AN30" s="408"/>
      <c r="AO30" s="542"/>
      <c r="AP30" s="554"/>
      <c r="AQ30" s="586"/>
      <c r="AR30" s="588"/>
      <c r="AS30" s="590"/>
      <c r="BE30"/>
    </row>
    <row r="31" spans="2:57" ht="31.5" customHeight="1">
      <c r="B31" s="592"/>
      <c r="C31" s="532"/>
      <c r="D31" s="412"/>
      <c r="E31" s="413"/>
      <c r="F31" s="413"/>
      <c r="G31" s="413"/>
      <c r="H31" s="413"/>
      <c r="I31" s="413"/>
      <c r="J31" s="413"/>
      <c r="K31" s="413"/>
      <c r="L31" s="413"/>
      <c r="M31" s="413"/>
      <c r="N31" s="413"/>
      <c r="O31" s="413"/>
      <c r="P31" s="414"/>
      <c r="Q31" s="412"/>
      <c r="R31" s="413"/>
      <c r="S31" s="413"/>
      <c r="T31" s="413"/>
      <c r="U31" s="413"/>
      <c r="V31" s="413"/>
      <c r="W31" s="413"/>
      <c r="X31" s="414"/>
      <c r="Y31" s="412" t="s">
        <v>470</v>
      </c>
      <c r="Z31" s="413"/>
      <c r="AA31" s="413"/>
      <c r="AB31" s="414"/>
      <c r="AC31" s="412"/>
      <c r="AD31" s="413"/>
      <c r="AE31" s="413"/>
      <c r="AF31" s="413"/>
      <c r="AG31" s="413"/>
      <c r="AH31" s="413"/>
      <c r="AI31" s="413"/>
      <c r="AJ31" s="414"/>
      <c r="AK31" s="412"/>
      <c r="AL31" s="413"/>
      <c r="AM31" s="413"/>
      <c r="AN31" s="414"/>
      <c r="AO31" s="545"/>
      <c r="AP31" s="556"/>
      <c r="AQ31" s="587"/>
      <c r="AR31" s="589"/>
      <c r="AS31" s="591"/>
      <c r="BE31"/>
    </row>
    <row r="32" spans="2:57" ht="22.5" customHeight="1">
      <c r="B32" s="592">
        <v>10</v>
      </c>
      <c r="C32" s="532"/>
      <c r="D32" s="406" t="s">
        <v>469</v>
      </c>
      <c r="E32" s="407"/>
      <c r="F32" s="407"/>
      <c r="G32" s="407"/>
      <c r="H32" s="407"/>
      <c r="I32" s="407"/>
      <c r="J32" s="407"/>
      <c r="K32" s="407"/>
      <c r="L32" s="407"/>
      <c r="M32" s="407"/>
      <c r="N32" s="407"/>
      <c r="O32" s="407"/>
      <c r="P32" s="408"/>
      <c r="Q32" s="409" t="s">
        <v>91</v>
      </c>
      <c r="R32" s="410"/>
      <c r="S32" s="410"/>
      <c r="T32" s="410"/>
      <c r="U32" s="410"/>
      <c r="V32" s="410"/>
      <c r="W32" s="410"/>
      <c r="X32" s="411"/>
      <c r="Y32" s="406" t="s">
        <v>24</v>
      </c>
      <c r="Z32" s="407"/>
      <c r="AA32" s="407"/>
      <c r="AB32" s="408"/>
      <c r="AC32" s="406"/>
      <c r="AD32" s="407"/>
      <c r="AE32" s="407"/>
      <c r="AF32" s="407"/>
      <c r="AG32" s="407"/>
      <c r="AH32" s="407"/>
      <c r="AI32" s="407"/>
      <c r="AJ32" s="408"/>
      <c r="AK32" s="406"/>
      <c r="AL32" s="407"/>
      <c r="AM32" s="407"/>
      <c r="AN32" s="408"/>
      <c r="AO32" s="542"/>
      <c r="AP32" s="554"/>
      <c r="AQ32" s="586"/>
      <c r="AR32" s="588"/>
      <c r="AS32" s="590"/>
      <c r="BE32"/>
    </row>
    <row r="33" spans="2:57" ht="31.5" customHeight="1">
      <c r="B33" s="592"/>
      <c r="C33" s="532"/>
      <c r="D33" s="412"/>
      <c r="E33" s="413"/>
      <c r="F33" s="413"/>
      <c r="G33" s="413"/>
      <c r="H33" s="413"/>
      <c r="I33" s="413"/>
      <c r="J33" s="413"/>
      <c r="K33" s="413"/>
      <c r="L33" s="413"/>
      <c r="M33" s="413"/>
      <c r="N33" s="413"/>
      <c r="O33" s="413"/>
      <c r="P33" s="414"/>
      <c r="Q33" s="412"/>
      <c r="R33" s="413"/>
      <c r="S33" s="413"/>
      <c r="T33" s="413"/>
      <c r="U33" s="413"/>
      <c r="V33" s="413"/>
      <c r="W33" s="413"/>
      <c r="X33" s="414"/>
      <c r="Y33" s="412" t="s">
        <v>470</v>
      </c>
      <c r="Z33" s="413"/>
      <c r="AA33" s="413"/>
      <c r="AB33" s="414"/>
      <c r="AC33" s="412"/>
      <c r="AD33" s="413"/>
      <c r="AE33" s="413"/>
      <c r="AF33" s="413"/>
      <c r="AG33" s="413"/>
      <c r="AH33" s="413"/>
      <c r="AI33" s="413"/>
      <c r="AJ33" s="414"/>
      <c r="AK33" s="412"/>
      <c r="AL33" s="413"/>
      <c r="AM33" s="413"/>
      <c r="AN33" s="414"/>
      <c r="AO33" s="545"/>
      <c r="AP33" s="556"/>
      <c r="AQ33" s="587"/>
      <c r="AR33" s="589"/>
      <c r="AS33" s="591"/>
      <c r="BE33"/>
    </row>
    <row r="34" spans="2:57" ht="22.5" customHeight="1">
      <c r="B34" s="592">
        <v>11</v>
      </c>
      <c r="C34" s="532"/>
      <c r="D34" s="406" t="s">
        <v>471</v>
      </c>
      <c r="E34" s="407"/>
      <c r="F34" s="407"/>
      <c r="G34" s="407"/>
      <c r="H34" s="407"/>
      <c r="I34" s="407"/>
      <c r="J34" s="407"/>
      <c r="K34" s="407"/>
      <c r="L34" s="407"/>
      <c r="M34" s="407"/>
      <c r="N34" s="407"/>
      <c r="O34" s="407"/>
      <c r="P34" s="408"/>
      <c r="Q34" s="409" t="s">
        <v>91</v>
      </c>
      <c r="R34" s="410"/>
      <c r="S34" s="410"/>
      <c r="T34" s="410"/>
      <c r="U34" s="410"/>
      <c r="V34" s="410"/>
      <c r="W34" s="410"/>
      <c r="X34" s="411"/>
      <c r="Y34" s="406" t="s">
        <v>24</v>
      </c>
      <c r="Z34" s="407"/>
      <c r="AA34" s="407"/>
      <c r="AB34" s="408"/>
      <c r="AC34" s="406"/>
      <c r="AD34" s="407"/>
      <c r="AE34" s="407"/>
      <c r="AF34" s="407"/>
      <c r="AG34" s="407"/>
      <c r="AH34" s="407"/>
      <c r="AI34" s="407"/>
      <c r="AJ34" s="408"/>
      <c r="AK34" s="406"/>
      <c r="AL34" s="407"/>
      <c r="AM34" s="407"/>
      <c r="AN34" s="408"/>
      <c r="AO34" s="542"/>
      <c r="AP34" s="554"/>
      <c r="AQ34" s="586"/>
      <c r="AR34" s="588"/>
      <c r="AS34" s="590"/>
      <c r="BE34"/>
    </row>
    <row r="35" spans="2:57" ht="31.5"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t="s">
        <v>472</v>
      </c>
      <c r="Z35" s="413"/>
      <c r="AA35" s="413"/>
      <c r="AB35" s="414"/>
      <c r="AC35" s="412"/>
      <c r="AD35" s="413"/>
      <c r="AE35" s="413"/>
      <c r="AF35" s="413"/>
      <c r="AG35" s="413"/>
      <c r="AH35" s="413"/>
      <c r="AI35" s="413"/>
      <c r="AJ35" s="414"/>
      <c r="AK35" s="412"/>
      <c r="AL35" s="413"/>
      <c r="AM35" s="413"/>
      <c r="AN35" s="414"/>
      <c r="AO35" s="545"/>
      <c r="AP35" s="556"/>
      <c r="AQ35" s="587"/>
      <c r="AR35" s="589"/>
      <c r="AS35" s="591"/>
      <c r="BE35"/>
    </row>
    <row r="36" spans="2:57" ht="22.5" customHeight="1">
      <c r="B36" s="592">
        <v>12</v>
      </c>
      <c r="C36" s="532"/>
      <c r="D36" s="406" t="s">
        <v>475</v>
      </c>
      <c r="E36" s="407"/>
      <c r="F36" s="407"/>
      <c r="G36" s="407"/>
      <c r="H36" s="407"/>
      <c r="I36" s="407"/>
      <c r="J36" s="407"/>
      <c r="K36" s="407"/>
      <c r="L36" s="407"/>
      <c r="M36" s="407"/>
      <c r="N36" s="407"/>
      <c r="O36" s="407"/>
      <c r="P36" s="408"/>
      <c r="Q36" s="409" t="s">
        <v>91</v>
      </c>
      <c r="R36" s="410"/>
      <c r="S36" s="410"/>
      <c r="T36" s="410"/>
      <c r="U36" s="410"/>
      <c r="V36" s="410"/>
      <c r="W36" s="410"/>
      <c r="X36" s="411"/>
      <c r="Y36" s="406" t="s">
        <v>24</v>
      </c>
      <c r="Z36" s="407"/>
      <c r="AA36" s="407"/>
      <c r="AB36" s="408"/>
      <c r="AC36" s="406"/>
      <c r="AD36" s="407"/>
      <c r="AE36" s="407"/>
      <c r="AF36" s="407"/>
      <c r="AG36" s="407"/>
      <c r="AH36" s="407"/>
      <c r="AI36" s="407"/>
      <c r="AJ36" s="408"/>
      <c r="AK36" s="406"/>
      <c r="AL36" s="407"/>
      <c r="AM36" s="407"/>
      <c r="AN36" s="408"/>
      <c r="AO36" s="542"/>
      <c r="AP36" s="554"/>
      <c r="AQ36" s="586"/>
      <c r="AR36" s="588"/>
      <c r="AS36" s="590"/>
      <c r="BE36"/>
    </row>
    <row r="37" spans="2:57" ht="31.5"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t="s">
        <v>476</v>
      </c>
      <c r="Z37" s="413"/>
      <c r="AA37" s="413"/>
      <c r="AB37" s="414"/>
      <c r="AC37" s="412"/>
      <c r="AD37" s="413"/>
      <c r="AE37" s="413"/>
      <c r="AF37" s="413"/>
      <c r="AG37" s="413"/>
      <c r="AH37" s="413"/>
      <c r="AI37" s="413"/>
      <c r="AJ37" s="414"/>
      <c r="AK37" s="412"/>
      <c r="AL37" s="413"/>
      <c r="AM37" s="413"/>
      <c r="AN37" s="414"/>
      <c r="AO37" s="545"/>
      <c r="AP37" s="556"/>
      <c r="AQ37" s="587"/>
      <c r="AR37" s="589"/>
      <c r="AS37" s="591"/>
      <c r="BE37"/>
    </row>
    <row r="38" spans="2:57" ht="22.5" customHeight="1">
      <c r="B38" s="592">
        <v>13</v>
      </c>
      <c r="C38" s="532"/>
      <c r="D38" s="406" t="s">
        <v>473</v>
      </c>
      <c r="E38" s="407"/>
      <c r="F38" s="407"/>
      <c r="G38" s="407"/>
      <c r="H38" s="407"/>
      <c r="I38" s="407"/>
      <c r="J38" s="407"/>
      <c r="K38" s="407"/>
      <c r="L38" s="407"/>
      <c r="M38" s="407"/>
      <c r="N38" s="407"/>
      <c r="O38" s="407"/>
      <c r="P38" s="408"/>
      <c r="Q38" s="409" t="s">
        <v>91</v>
      </c>
      <c r="R38" s="410"/>
      <c r="S38" s="410"/>
      <c r="T38" s="410"/>
      <c r="U38" s="410"/>
      <c r="V38" s="410"/>
      <c r="W38" s="410"/>
      <c r="X38" s="411"/>
      <c r="Y38" s="406" t="s">
        <v>24</v>
      </c>
      <c r="Z38" s="407"/>
      <c r="AA38" s="407"/>
      <c r="AB38" s="408"/>
      <c r="AC38" s="406"/>
      <c r="AD38" s="407"/>
      <c r="AE38" s="407"/>
      <c r="AF38" s="407"/>
      <c r="AG38" s="407"/>
      <c r="AH38" s="407"/>
      <c r="AI38" s="407"/>
      <c r="AJ38" s="408"/>
      <c r="AK38" s="406"/>
      <c r="AL38" s="407"/>
      <c r="AM38" s="407"/>
      <c r="AN38" s="408"/>
      <c r="AO38" s="542"/>
      <c r="AP38" s="554"/>
      <c r="AQ38" s="586"/>
      <c r="AR38" s="588"/>
      <c r="AS38" s="590"/>
      <c r="BE38"/>
    </row>
    <row r="39" spans="2:57" ht="31.5"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t="s">
        <v>474</v>
      </c>
      <c r="Z39" s="413"/>
      <c r="AA39" s="413"/>
      <c r="AB39" s="414"/>
      <c r="AC39" s="412"/>
      <c r="AD39" s="413"/>
      <c r="AE39" s="413"/>
      <c r="AF39" s="413"/>
      <c r="AG39" s="413"/>
      <c r="AH39" s="413"/>
      <c r="AI39" s="413"/>
      <c r="AJ39" s="414"/>
      <c r="AK39" s="412"/>
      <c r="AL39" s="413"/>
      <c r="AM39" s="413"/>
      <c r="AN39" s="414"/>
      <c r="AO39" s="545"/>
      <c r="AP39" s="556"/>
      <c r="AQ39" s="587"/>
      <c r="AR39" s="589"/>
      <c r="AS39" s="591"/>
      <c r="BE39"/>
    </row>
    <row r="40" spans="2:57" ht="22.5" customHeight="1">
      <c r="B40" s="592">
        <v>14</v>
      </c>
      <c r="C40" s="532"/>
      <c r="D40" s="406" t="s">
        <v>477</v>
      </c>
      <c r="E40" s="407"/>
      <c r="F40" s="407"/>
      <c r="G40" s="407"/>
      <c r="H40" s="407"/>
      <c r="I40" s="407"/>
      <c r="J40" s="407"/>
      <c r="K40" s="407"/>
      <c r="L40" s="407"/>
      <c r="M40" s="407"/>
      <c r="N40" s="407"/>
      <c r="O40" s="407"/>
      <c r="P40" s="408"/>
      <c r="Q40" s="409" t="s">
        <v>91</v>
      </c>
      <c r="R40" s="410"/>
      <c r="S40" s="410"/>
      <c r="T40" s="410"/>
      <c r="U40" s="410"/>
      <c r="V40" s="410"/>
      <c r="W40" s="410"/>
      <c r="X40" s="411"/>
      <c r="Y40" s="406" t="s">
        <v>177</v>
      </c>
      <c r="Z40" s="407"/>
      <c r="AA40" s="407"/>
      <c r="AB40" s="408"/>
      <c r="AC40" s="406"/>
      <c r="AD40" s="407"/>
      <c r="AE40" s="407"/>
      <c r="AF40" s="407"/>
      <c r="AG40" s="407"/>
      <c r="AH40" s="407"/>
      <c r="AI40" s="407"/>
      <c r="AJ40" s="408"/>
      <c r="AK40" s="406"/>
      <c r="AL40" s="407"/>
      <c r="AM40" s="407"/>
      <c r="AN40" s="408"/>
      <c r="AO40" s="542"/>
      <c r="AP40" s="554"/>
      <c r="AQ40" s="586"/>
      <c r="AR40" s="588"/>
      <c r="AS40" s="590"/>
      <c r="BE40"/>
    </row>
    <row r="41" spans="2:57" ht="31.5" customHeight="1" thickBo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t="s">
        <v>478</v>
      </c>
      <c r="Z41" s="413"/>
      <c r="AA41" s="413"/>
      <c r="AB41" s="414"/>
      <c r="AC41" s="412"/>
      <c r="AD41" s="413"/>
      <c r="AE41" s="413"/>
      <c r="AF41" s="413"/>
      <c r="AG41" s="413"/>
      <c r="AH41" s="413"/>
      <c r="AI41" s="413"/>
      <c r="AJ41" s="414"/>
      <c r="AK41" s="412"/>
      <c r="AL41" s="413"/>
      <c r="AM41" s="413"/>
      <c r="AN41" s="414"/>
      <c r="AO41" s="545"/>
      <c r="AP41" s="556"/>
      <c r="AQ41" s="587"/>
      <c r="AR41" s="589"/>
      <c r="AS41" s="591"/>
      <c r="BE41"/>
    </row>
    <row r="42" spans="2:57" ht="22.5" hidden="1" customHeight="1">
      <c r="B42" s="592">
        <v>15</v>
      </c>
      <c r="C42" s="532"/>
      <c r="D42" s="406"/>
      <c r="E42" s="407"/>
      <c r="F42" s="407"/>
      <c r="G42" s="407"/>
      <c r="H42" s="407"/>
      <c r="I42" s="407"/>
      <c r="J42" s="407"/>
      <c r="K42" s="407"/>
      <c r="L42" s="407"/>
      <c r="M42" s="407"/>
      <c r="N42" s="407"/>
      <c r="O42" s="407"/>
      <c r="P42" s="408"/>
      <c r="Q42" s="409"/>
      <c r="R42" s="410"/>
      <c r="S42" s="410"/>
      <c r="T42" s="410"/>
      <c r="U42" s="410"/>
      <c r="V42" s="410"/>
      <c r="W42" s="410"/>
      <c r="X42" s="411"/>
      <c r="Y42" s="406"/>
      <c r="Z42" s="407"/>
      <c r="AA42" s="407"/>
      <c r="AB42" s="408"/>
      <c r="AC42" s="406"/>
      <c r="AD42" s="407"/>
      <c r="AE42" s="407"/>
      <c r="AF42" s="407"/>
      <c r="AG42" s="407"/>
      <c r="AH42" s="407"/>
      <c r="AI42" s="407"/>
      <c r="AJ42" s="408"/>
      <c r="AK42" s="406"/>
      <c r="AL42" s="407"/>
      <c r="AM42" s="407"/>
      <c r="AN42" s="408"/>
      <c r="AO42" s="542"/>
      <c r="AP42" s="554"/>
      <c r="AQ42" s="586"/>
      <c r="AR42" s="588"/>
      <c r="AS42" s="590"/>
      <c r="BE42"/>
    </row>
    <row r="43" spans="2:57" ht="31.5" hidden="1"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c r="Z43" s="413"/>
      <c r="AA43" s="413"/>
      <c r="AB43" s="414"/>
      <c r="AC43" s="412"/>
      <c r="AD43" s="413"/>
      <c r="AE43" s="413"/>
      <c r="AF43" s="413"/>
      <c r="AG43" s="413"/>
      <c r="AH43" s="413"/>
      <c r="AI43" s="413"/>
      <c r="AJ43" s="414"/>
      <c r="AK43" s="412"/>
      <c r="AL43" s="413"/>
      <c r="AM43" s="413"/>
      <c r="AN43" s="414"/>
      <c r="AO43" s="545"/>
      <c r="AP43" s="556"/>
      <c r="AQ43" s="587"/>
      <c r="AR43" s="589"/>
      <c r="AS43" s="591"/>
      <c r="BE43"/>
    </row>
    <row r="44" spans="2:57" ht="22.5" hidden="1" customHeight="1">
      <c r="B44" s="592">
        <v>16</v>
      </c>
      <c r="C44" s="532"/>
      <c r="D44" s="406"/>
      <c r="E44" s="407"/>
      <c r="F44" s="407"/>
      <c r="G44" s="407"/>
      <c r="H44" s="407"/>
      <c r="I44" s="407"/>
      <c r="J44" s="407"/>
      <c r="K44" s="407"/>
      <c r="L44" s="407"/>
      <c r="M44" s="407"/>
      <c r="N44" s="407"/>
      <c r="O44" s="407"/>
      <c r="P44" s="408"/>
      <c r="Q44" s="409"/>
      <c r="R44" s="410"/>
      <c r="S44" s="410"/>
      <c r="T44" s="410"/>
      <c r="U44" s="410"/>
      <c r="V44" s="410"/>
      <c r="W44" s="410"/>
      <c r="X44" s="411"/>
      <c r="Y44" s="406"/>
      <c r="Z44" s="407"/>
      <c r="AA44" s="407"/>
      <c r="AB44" s="408"/>
      <c r="AC44" s="406"/>
      <c r="AD44" s="407"/>
      <c r="AE44" s="407"/>
      <c r="AF44" s="407"/>
      <c r="AG44" s="407"/>
      <c r="AH44" s="407"/>
      <c r="AI44" s="407"/>
      <c r="AJ44" s="408"/>
      <c r="AK44" s="406"/>
      <c r="AL44" s="407"/>
      <c r="AM44" s="407"/>
      <c r="AN44" s="408"/>
      <c r="AO44" s="542"/>
      <c r="AP44" s="554"/>
      <c r="AQ44" s="586"/>
      <c r="AR44" s="588"/>
      <c r="AS44" s="590"/>
      <c r="BE44"/>
    </row>
    <row r="45" spans="2:57" ht="31.5" hidden="1"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c r="Z45" s="413"/>
      <c r="AA45" s="413"/>
      <c r="AB45" s="414"/>
      <c r="AC45" s="412"/>
      <c r="AD45" s="413"/>
      <c r="AE45" s="413"/>
      <c r="AF45" s="413"/>
      <c r="AG45" s="413"/>
      <c r="AH45" s="413"/>
      <c r="AI45" s="413"/>
      <c r="AJ45" s="414"/>
      <c r="AK45" s="412"/>
      <c r="AL45" s="413"/>
      <c r="AM45" s="413"/>
      <c r="AN45" s="414"/>
      <c r="AO45" s="545"/>
      <c r="AP45" s="556"/>
      <c r="AQ45" s="587"/>
      <c r="AR45" s="589"/>
      <c r="AS45" s="591"/>
      <c r="BE45"/>
    </row>
    <row r="46" spans="2:57" ht="22.5" hidden="1" customHeight="1">
      <c r="B46" s="592">
        <v>17</v>
      </c>
      <c r="C46" s="532"/>
      <c r="D46" s="406"/>
      <c r="E46" s="407"/>
      <c r="F46" s="407"/>
      <c r="G46" s="407"/>
      <c r="H46" s="407"/>
      <c r="I46" s="407"/>
      <c r="J46" s="407"/>
      <c r="K46" s="407"/>
      <c r="L46" s="407"/>
      <c r="M46" s="407"/>
      <c r="N46" s="407"/>
      <c r="O46" s="407"/>
      <c r="P46" s="408"/>
      <c r="Q46" s="409"/>
      <c r="R46" s="410"/>
      <c r="S46" s="410"/>
      <c r="T46" s="410"/>
      <c r="U46" s="410"/>
      <c r="V46" s="410"/>
      <c r="W46" s="410"/>
      <c r="X46" s="411"/>
      <c r="Y46" s="406"/>
      <c r="Z46" s="407"/>
      <c r="AA46" s="407"/>
      <c r="AB46" s="408"/>
      <c r="AC46" s="406"/>
      <c r="AD46" s="407"/>
      <c r="AE46" s="407"/>
      <c r="AF46" s="408"/>
      <c r="AG46" s="406"/>
      <c r="AH46" s="407"/>
      <c r="AI46" s="407"/>
      <c r="AJ46" s="408"/>
      <c r="AK46" s="406"/>
      <c r="AL46" s="407"/>
      <c r="AM46" s="407"/>
      <c r="AN46" s="408"/>
      <c r="AO46" s="542"/>
      <c r="AP46" s="554"/>
      <c r="AQ46" s="586"/>
      <c r="AR46" s="588"/>
      <c r="AS46" s="590"/>
      <c r="BE46"/>
    </row>
    <row r="47" spans="2:57" ht="31.5" hidden="1"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c r="Z47" s="413"/>
      <c r="AA47" s="413"/>
      <c r="AB47" s="414"/>
      <c r="AC47" s="412"/>
      <c r="AD47" s="413"/>
      <c r="AE47" s="413"/>
      <c r="AF47" s="414"/>
      <c r="AG47" s="412"/>
      <c r="AH47" s="413"/>
      <c r="AI47" s="413"/>
      <c r="AJ47" s="414"/>
      <c r="AK47" s="412"/>
      <c r="AL47" s="413"/>
      <c r="AM47" s="413"/>
      <c r="AN47" s="414"/>
      <c r="AO47" s="545"/>
      <c r="AP47" s="556"/>
      <c r="AQ47" s="587"/>
      <c r="AR47" s="589"/>
      <c r="AS47" s="591"/>
      <c r="BE47"/>
    </row>
    <row r="48" spans="2:57" ht="22.5" hidden="1" customHeight="1">
      <c r="B48" s="592">
        <v>18</v>
      </c>
      <c r="C48" s="532"/>
      <c r="D48" s="406"/>
      <c r="E48" s="407"/>
      <c r="F48" s="407"/>
      <c r="G48" s="407"/>
      <c r="H48" s="407"/>
      <c r="I48" s="407"/>
      <c r="J48" s="407"/>
      <c r="K48" s="407"/>
      <c r="L48" s="407"/>
      <c r="M48" s="407"/>
      <c r="N48" s="407"/>
      <c r="O48" s="407"/>
      <c r="P48" s="408"/>
      <c r="Q48" s="409"/>
      <c r="R48" s="410"/>
      <c r="S48" s="410"/>
      <c r="T48" s="410"/>
      <c r="U48" s="410"/>
      <c r="V48" s="410"/>
      <c r="W48" s="410"/>
      <c r="X48" s="411"/>
      <c r="Y48" s="406"/>
      <c r="Z48" s="407"/>
      <c r="AA48" s="407"/>
      <c r="AB48" s="408"/>
      <c r="AC48" s="406"/>
      <c r="AD48" s="407"/>
      <c r="AE48" s="407"/>
      <c r="AF48" s="408"/>
      <c r="AG48" s="406"/>
      <c r="AH48" s="407"/>
      <c r="AI48" s="407"/>
      <c r="AJ48" s="408"/>
      <c r="AK48" s="406"/>
      <c r="AL48" s="407"/>
      <c r="AM48" s="407"/>
      <c r="AN48" s="408"/>
      <c r="AO48" s="542"/>
      <c r="AP48" s="554"/>
      <c r="AQ48" s="586"/>
      <c r="AR48" s="588"/>
      <c r="AS48" s="590"/>
      <c r="BE48"/>
    </row>
    <row r="49" spans="2:57" ht="31.5" hidden="1"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c r="Z49" s="413"/>
      <c r="AA49" s="413"/>
      <c r="AB49" s="414"/>
      <c r="AC49" s="412"/>
      <c r="AD49" s="413"/>
      <c r="AE49" s="413"/>
      <c r="AF49" s="414"/>
      <c r="AG49" s="412"/>
      <c r="AH49" s="413"/>
      <c r="AI49" s="413"/>
      <c r="AJ49" s="414"/>
      <c r="AK49" s="412"/>
      <c r="AL49" s="413"/>
      <c r="AM49" s="413"/>
      <c r="AN49" s="414"/>
      <c r="AO49" s="545"/>
      <c r="AP49" s="556"/>
      <c r="AQ49" s="587"/>
      <c r="AR49" s="589"/>
      <c r="AS49" s="591"/>
      <c r="BE49"/>
    </row>
    <row r="50" spans="2:57" ht="22.5" hidden="1" customHeight="1">
      <c r="B50" s="592">
        <v>19</v>
      </c>
      <c r="C50" s="532"/>
      <c r="D50" s="406"/>
      <c r="E50" s="407"/>
      <c r="F50" s="407"/>
      <c r="G50" s="407"/>
      <c r="H50" s="407"/>
      <c r="I50" s="407"/>
      <c r="J50" s="407"/>
      <c r="K50" s="407"/>
      <c r="L50" s="407"/>
      <c r="M50" s="407"/>
      <c r="N50" s="407"/>
      <c r="O50" s="407"/>
      <c r="P50" s="408"/>
      <c r="Q50" s="409"/>
      <c r="R50" s="410"/>
      <c r="S50" s="410"/>
      <c r="T50" s="410"/>
      <c r="U50" s="410"/>
      <c r="V50" s="410"/>
      <c r="W50" s="410"/>
      <c r="X50" s="411"/>
      <c r="Y50" s="406"/>
      <c r="Z50" s="407"/>
      <c r="AA50" s="407"/>
      <c r="AB50" s="408"/>
      <c r="AC50" s="406"/>
      <c r="AD50" s="407"/>
      <c r="AE50" s="407"/>
      <c r="AF50" s="408"/>
      <c r="AG50" s="406"/>
      <c r="AH50" s="407"/>
      <c r="AI50" s="407"/>
      <c r="AJ50" s="408"/>
      <c r="AK50" s="406"/>
      <c r="AL50" s="407"/>
      <c r="AM50" s="407"/>
      <c r="AN50" s="408"/>
      <c r="AO50" s="542"/>
      <c r="AP50" s="554"/>
      <c r="AQ50" s="586"/>
      <c r="AR50" s="588"/>
      <c r="AS50" s="590"/>
      <c r="BE50"/>
    </row>
    <row r="51" spans="2:57" ht="31.5" hidden="1"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c r="Z51" s="413"/>
      <c r="AA51" s="413"/>
      <c r="AB51" s="414"/>
      <c r="AC51" s="412"/>
      <c r="AD51" s="413"/>
      <c r="AE51" s="413"/>
      <c r="AF51" s="414"/>
      <c r="AG51" s="412"/>
      <c r="AH51" s="413"/>
      <c r="AI51" s="413"/>
      <c r="AJ51" s="414"/>
      <c r="AK51" s="412"/>
      <c r="AL51" s="413"/>
      <c r="AM51" s="413"/>
      <c r="AN51" s="414"/>
      <c r="AO51" s="545"/>
      <c r="AP51" s="556"/>
      <c r="AQ51" s="587"/>
      <c r="AR51" s="589"/>
      <c r="AS51" s="591"/>
      <c r="BE51"/>
    </row>
    <row r="52" spans="2:57" ht="22.5" hidden="1" customHeight="1">
      <c r="B52" s="592">
        <v>20</v>
      </c>
      <c r="C52" s="532"/>
      <c r="D52" s="406"/>
      <c r="E52" s="407"/>
      <c r="F52" s="407"/>
      <c r="G52" s="407"/>
      <c r="H52" s="407"/>
      <c r="I52" s="407"/>
      <c r="J52" s="407"/>
      <c r="K52" s="407"/>
      <c r="L52" s="407"/>
      <c r="M52" s="407"/>
      <c r="N52" s="407"/>
      <c r="O52" s="407"/>
      <c r="P52" s="408"/>
      <c r="Q52" s="409"/>
      <c r="R52" s="410"/>
      <c r="S52" s="410"/>
      <c r="T52" s="410"/>
      <c r="U52" s="410"/>
      <c r="V52" s="410"/>
      <c r="W52" s="410"/>
      <c r="X52" s="411"/>
      <c r="Y52" s="406"/>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hidden="1"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hidden="1" customHeight="1">
      <c r="B54" s="592">
        <v>21</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hidden="1" customHeight="1">
      <c r="B56" s="592">
        <v>22</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31.5" hidden="1"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hidden="1" customHeight="1">
      <c r="B58" s="592">
        <v>23</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24</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25</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26</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27</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28</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29</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c r="B71" s="592"/>
      <c r="C71" s="532"/>
      <c r="D71" s="412"/>
      <c r="E71" s="413"/>
      <c r="F71" s="413"/>
      <c r="G71" s="413"/>
      <c r="H71" s="413"/>
      <c r="I71" s="413"/>
      <c r="J71" s="413"/>
      <c r="K71" s="413"/>
      <c r="L71" s="413"/>
      <c r="M71" s="413"/>
      <c r="N71" s="413"/>
      <c r="O71" s="413"/>
      <c r="P71" s="414"/>
      <c r="Q71" s="412"/>
      <c r="R71" s="413"/>
      <c r="S71" s="413"/>
      <c r="T71" s="413"/>
      <c r="U71" s="413"/>
      <c r="V71" s="413"/>
      <c r="W71" s="413"/>
      <c r="X71" s="414"/>
      <c r="Y71" s="412"/>
      <c r="Z71" s="413"/>
      <c r="AA71" s="413"/>
      <c r="AB71" s="414"/>
      <c r="AC71" s="412"/>
      <c r="AD71" s="413"/>
      <c r="AE71" s="413"/>
      <c r="AF71" s="414"/>
      <c r="AG71" s="412"/>
      <c r="AH71" s="413"/>
      <c r="AI71" s="413"/>
      <c r="AJ71" s="414"/>
      <c r="AK71" s="412"/>
      <c r="AL71" s="413"/>
      <c r="AM71" s="413"/>
      <c r="AN71" s="414"/>
      <c r="AO71" s="545"/>
      <c r="AP71" s="556"/>
      <c r="AQ71" s="587"/>
      <c r="AR71" s="589"/>
      <c r="AS71" s="591"/>
      <c r="BE71"/>
    </row>
    <row r="72" spans="2:57" ht="22.5" hidden="1" customHeight="1">
      <c r="B72" s="592">
        <v>30</v>
      </c>
      <c r="C72" s="532"/>
      <c r="D72" s="406"/>
      <c r="E72" s="407"/>
      <c r="F72" s="407"/>
      <c r="G72" s="407"/>
      <c r="H72" s="407"/>
      <c r="I72" s="407"/>
      <c r="J72" s="407"/>
      <c r="K72" s="407"/>
      <c r="L72" s="407"/>
      <c r="M72" s="407"/>
      <c r="N72" s="407"/>
      <c r="O72" s="407"/>
      <c r="P72" s="408"/>
      <c r="Q72" s="409"/>
      <c r="R72" s="410"/>
      <c r="S72" s="410"/>
      <c r="T72" s="410"/>
      <c r="U72" s="410"/>
      <c r="V72" s="410"/>
      <c r="W72" s="410"/>
      <c r="X72" s="411"/>
      <c r="Y72" s="406"/>
      <c r="Z72" s="407"/>
      <c r="AA72" s="407"/>
      <c r="AB72" s="408"/>
      <c r="AC72" s="406"/>
      <c r="AD72" s="407"/>
      <c r="AE72" s="407"/>
      <c r="AF72" s="408"/>
      <c r="AG72" s="406"/>
      <c r="AH72" s="407"/>
      <c r="AI72" s="407"/>
      <c r="AJ72" s="408"/>
      <c r="AK72" s="406"/>
      <c r="AL72" s="407"/>
      <c r="AM72" s="407"/>
      <c r="AN72" s="408"/>
      <c r="AO72" s="542"/>
      <c r="AP72" s="554"/>
      <c r="AQ72" s="586"/>
      <c r="AR72" s="588"/>
      <c r="AS72" s="590"/>
      <c r="BE72"/>
    </row>
    <row r="73" spans="2:57" ht="31.5" hidden="1" customHeight="1" thickBot="1">
      <c r="B73" s="610"/>
      <c r="C73" s="611"/>
      <c r="D73" s="581"/>
      <c r="E73" s="582"/>
      <c r="F73" s="582"/>
      <c r="G73" s="582"/>
      <c r="H73" s="582"/>
      <c r="I73" s="582"/>
      <c r="J73" s="582"/>
      <c r="K73" s="582"/>
      <c r="L73" s="582"/>
      <c r="M73" s="582"/>
      <c r="N73" s="582"/>
      <c r="O73" s="582"/>
      <c r="P73" s="583"/>
      <c r="Q73" s="412"/>
      <c r="R73" s="413"/>
      <c r="S73" s="413"/>
      <c r="T73" s="413"/>
      <c r="U73" s="413"/>
      <c r="V73" s="413"/>
      <c r="W73" s="413"/>
      <c r="X73" s="414"/>
      <c r="Y73" s="581"/>
      <c r="Z73" s="582"/>
      <c r="AA73" s="582"/>
      <c r="AB73" s="583"/>
      <c r="AC73" s="581"/>
      <c r="AD73" s="582"/>
      <c r="AE73" s="582"/>
      <c r="AF73" s="583"/>
      <c r="AG73" s="581"/>
      <c r="AH73" s="582"/>
      <c r="AI73" s="582"/>
      <c r="AJ73" s="583"/>
      <c r="AK73" s="581"/>
      <c r="AL73" s="582"/>
      <c r="AM73" s="582"/>
      <c r="AN73" s="583"/>
      <c r="AO73" s="481"/>
      <c r="AP73" s="606"/>
      <c r="AQ73" s="607"/>
      <c r="AR73" s="608"/>
      <c r="AS73" s="609"/>
      <c r="BE73"/>
    </row>
    <row r="74" spans="2:57" ht="15.75" hidden="1" thickBot="1">
      <c r="B74" s="612" t="s">
        <v>33</v>
      </c>
      <c r="C74" s="613"/>
      <c r="D74" s="613"/>
      <c r="E74" s="614"/>
      <c r="F74" s="615" t="s">
        <v>2</v>
      </c>
      <c r="G74" s="613"/>
      <c r="H74" s="613"/>
      <c r="I74" s="613"/>
      <c r="J74" s="613"/>
      <c r="K74" s="613"/>
      <c r="L74" s="613"/>
      <c r="M74" s="613"/>
      <c r="N74" s="613"/>
      <c r="O74" s="613"/>
      <c r="P74" s="613"/>
      <c r="Q74" s="613"/>
      <c r="R74" s="613"/>
      <c r="S74" s="613"/>
      <c r="T74" s="613"/>
      <c r="U74" s="614"/>
      <c r="V74" s="615" t="s">
        <v>3</v>
      </c>
      <c r="W74" s="613"/>
      <c r="X74" s="614"/>
      <c r="Y74" s="615" t="s">
        <v>34</v>
      </c>
      <c r="Z74" s="613"/>
      <c r="AA74" s="614"/>
      <c r="AB74" s="615" t="s">
        <v>35</v>
      </c>
      <c r="AC74" s="613"/>
      <c r="AD74" s="613"/>
      <c r="AE74" s="613"/>
      <c r="AF74" s="613"/>
      <c r="AG74" s="613"/>
      <c r="AH74" s="613"/>
      <c r="AI74" s="613"/>
      <c r="AJ74" s="613"/>
      <c r="AK74" s="613"/>
      <c r="AL74" s="613"/>
      <c r="AM74" s="613"/>
      <c r="AN74" s="613"/>
      <c r="AO74" s="613"/>
      <c r="AP74" s="613"/>
      <c r="AQ74" s="613"/>
      <c r="AR74" s="613"/>
      <c r="AS74" s="616"/>
      <c r="BE74"/>
    </row>
    <row r="75" spans="2:57" ht="24.75" hidden="1" customHeight="1">
      <c r="B75" s="617"/>
      <c r="C75" s="618"/>
      <c r="D75" s="618"/>
      <c r="E75" s="619"/>
      <c r="F75" s="620"/>
      <c r="G75" s="618"/>
      <c r="H75" s="618"/>
      <c r="I75" s="618"/>
      <c r="J75" s="618"/>
      <c r="K75" s="618"/>
      <c r="L75" s="618"/>
      <c r="M75" s="618"/>
      <c r="N75" s="618"/>
      <c r="O75" s="618"/>
      <c r="P75" s="618"/>
      <c r="Q75" s="618"/>
      <c r="R75" s="618"/>
      <c r="S75" s="618"/>
      <c r="T75" s="618"/>
      <c r="U75" s="619"/>
      <c r="V75" s="620"/>
      <c r="W75" s="618"/>
      <c r="X75" s="619"/>
      <c r="Y75" s="620"/>
      <c r="Z75" s="618"/>
      <c r="AA75" s="619"/>
      <c r="AB75" s="620"/>
      <c r="AC75" s="618"/>
      <c r="AD75" s="618"/>
      <c r="AE75" s="618"/>
      <c r="AF75" s="618"/>
      <c r="AG75" s="618"/>
      <c r="AH75" s="618"/>
      <c r="AI75" s="618"/>
      <c r="AJ75" s="618"/>
      <c r="AK75" s="618"/>
      <c r="AL75" s="618"/>
      <c r="AM75" s="618"/>
      <c r="AN75" s="618"/>
      <c r="AO75" s="618"/>
      <c r="AP75" s="618"/>
      <c r="AQ75" s="618"/>
      <c r="AR75" s="618"/>
      <c r="AS75" s="621"/>
      <c r="BE75"/>
    </row>
    <row r="76" spans="2:57" ht="24.75" hidden="1" customHeight="1">
      <c r="B76" s="622"/>
      <c r="C76" s="623"/>
      <c r="D76" s="623"/>
      <c r="E76" s="624"/>
      <c r="F76" s="625"/>
      <c r="G76" s="623"/>
      <c r="H76" s="623"/>
      <c r="I76" s="623"/>
      <c r="J76" s="623"/>
      <c r="K76" s="623"/>
      <c r="L76" s="623"/>
      <c r="M76" s="623"/>
      <c r="N76" s="623"/>
      <c r="O76" s="623"/>
      <c r="P76" s="623"/>
      <c r="Q76" s="623"/>
      <c r="R76" s="623"/>
      <c r="S76" s="623"/>
      <c r="T76" s="623"/>
      <c r="U76" s="624"/>
      <c r="V76" s="625"/>
      <c r="W76" s="623"/>
      <c r="X76" s="624"/>
      <c r="Y76" s="625"/>
      <c r="Z76" s="623"/>
      <c r="AA76" s="624"/>
      <c r="AB76" s="625"/>
      <c r="AC76" s="623"/>
      <c r="AD76" s="623"/>
      <c r="AE76" s="623"/>
      <c r="AF76" s="623"/>
      <c r="AG76" s="623"/>
      <c r="AH76" s="623"/>
      <c r="AI76" s="623"/>
      <c r="AJ76" s="623"/>
      <c r="AK76" s="623"/>
      <c r="AL76" s="623"/>
      <c r="AM76" s="623"/>
      <c r="AN76" s="623"/>
      <c r="AO76" s="623"/>
      <c r="AP76" s="623"/>
      <c r="AQ76" s="623"/>
      <c r="AR76" s="623"/>
      <c r="AS76" s="626"/>
      <c r="BE76"/>
    </row>
    <row r="77" spans="2:57" ht="24.75" hidden="1" customHeight="1">
      <c r="B77" s="622"/>
      <c r="C77" s="623"/>
      <c r="D77" s="623"/>
      <c r="E77" s="624"/>
      <c r="F77" s="625"/>
      <c r="G77" s="623"/>
      <c r="H77" s="623"/>
      <c r="I77" s="623"/>
      <c r="J77" s="623"/>
      <c r="K77" s="623"/>
      <c r="L77" s="623"/>
      <c r="M77" s="623"/>
      <c r="N77" s="623"/>
      <c r="O77" s="623"/>
      <c r="P77" s="623"/>
      <c r="Q77" s="623"/>
      <c r="R77" s="623"/>
      <c r="S77" s="623"/>
      <c r="T77" s="623"/>
      <c r="U77" s="624"/>
      <c r="V77" s="625"/>
      <c r="W77" s="623"/>
      <c r="X77" s="624"/>
      <c r="Y77" s="625"/>
      <c r="Z77" s="623"/>
      <c r="AA77" s="624"/>
      <c r="AB77" s="625"/>
      <c r="AC77" s="623"/>
      <c r="AD77" s="623"/>
      <c r="AE77" s="623"/>
      <c r="AF77" s="623"/>
      <c r="AG77" s="623"/>
      <c r="AH77" s="623"/>
      <c r="AI77" s="623"/>
      <c r="AJ77" s="623"/>
      <c r="AK77" s="623"/>
      <c r="AL77" s="623"/>
      <c r="AM77" s="623"/>
      <c r="AN77" s="623"/>
      <c r="AO77" s="623"/>
      <c r="AP77" s="623"/>
      <c r="AQ77" s="623"/>
      <c r="AR77" s="623"/>
      <c r="AS77" s="626"/>
      <c r="BE77"/>
    </row>
    <row r="78" spans="2:57" ht="24.75" hidden="1" customHeight="1">
      <c r="B78" s="622"/>
      <c r="C78" s="623"/>
      <c r="D78" s="623"/>
      <c r="E78" s="624"/>
      <c r="F78" s="625"/>
      <c r="G78" s="623"/>
      <c r="H78" s="623"/>
      <c r="I78" s="623"/>
      <c r="J78" s="623"/>
      <c r="K78" s="623"/>
      <c r="L78" s="623"/>
      <c r="M78" s="623"/>
      <c r="N78" s="623"/>
      <c r="O78" s="623"/>
      <c r="P78" s="623"/>
      <c r="Q78" s="623"/>
      <c r="R78" s="623"/>
      <c r="S78" s="623"/>
      <c r="T78" s="623"/>
      <c r="U78" s="624"/>
      <c r="V78" s="625"/>
      <c r="W78" s="623"/>
      <c r="X78" s="624"/>
      <c r="Y78" s="625"/>
      <c r="Z78" s="623"/>
      <c r="AA78" s="624"/>
      <c r="AB78" s="625"/>
      <c r="AC78" s="623"/>
      <c r="AD78" s="623"/>
      <c r="AE78" s="623"/>
      <c r="AF78" s="623"/>
      <c r="AG78" s="623"/>
      <c r="AH78" s="623"/>
      <c r="AI78" s="623"/>
      <c r="AJ78" s="623"/>
      <c r="AK78" s="623"/>
      <c r="AL78" s="623"/>
      <c r="AM78" s="623"/>
      <c r="AN78" s="623"/>
      <c r="AO78" s="623"/>
      <c r="AP78" s="623"/>
      <c r="AQ78" s="623"/>
      <c r="AR78" s="623"/>
      <c r="AS78" s="626"/>
      <c r="BE78"/>
    </row>
    <row r="79" spans="2:57" ht="24.75" hidden="1" customHeight="1">
      <c r="B79" s="622"/>
      <c r="C79" s="623"/>
      <c r="D79" s="623"/>
      <c r="E79" s="624"/>
      <c r="F79" s="625"/>
      <c r="G79" s="623"/>
      <c r="H79" s="623"/>
      <c r="I79" s="623"/>
      <c r="J79" s="623"/>
      <c r="K79" s="623"/>
      <c r="L79" s="623"/>
      <c r="M79" s="623"/>
      <c r="N79" s="623"/>
      <c r="O79" s="623"/>
      <c r="P79" s="623"/>
      <c r="Q79" s="623"/>
      <c r="R79" s="623"/>
      <c r="S79" s="623"/>
      <c r="T79" s="623"/>
      <c r="U79" s="624"/>
      <c r="V79" s="625"/>
      <c r="W79" s="623"/>
      <c r="X79" s="624"/>
      <c r="Y79" s="625"/>
      <c r="Z79" s="623"/>
      <c r="AA79" s="624"/>
      <c r="AB79" s="625"/>
      <c r="AC79" s="623"/>
      <c r="AD79" s="623"/>
      <c r="AE79" s="623"/>
      <c r="AF79" s="623"/>
      <c r="AG79" s="623"/>
      <c r="AH79" s="623"/>
      <c r="AI79" s="623"/>
      <c r="AJ79" s="623"/>
      <c r="AK79" s="623"/>
      <c r="AL79" s="623"/>
      <c r="AM79" s="623"/>
      <c r="AN79" s="623"/>
      <c r="AO79" s="623"/>
      <c r="AP79" s="623"/>
      <c r="AQ79" s="623"/>
      <c r="AR79" s="623"/>
      <c r="AS79" s="626"/>
      <c r="BE79"/>
    </row>
    <row r="80" spans="2:57" ht="24.75" hidden="1" customHeight="1" thickBot="1">
      <c r="B80" s="622"/>
      <c r="C80" s="623"/>
      <c r="D80" s="623"/>
      <c r="E80" s="624"/>
      <c r="F80" s="625"/>
      <c r="G80" s="623"/>
      <c r="H80" s="623"/>
      <c r="I80" s="623"/>
      <c r="J80" s="623"/>
      <c r="K80" s="623"/>
      <c r="L80" s="623"/>
      <c r="M80" s="623"/>
      <c r="N80" s="623"/>
      <c r="O80" s="623"/>
      <c r="P80" s="623"/>
      <c r="Q80" s="623"/>
      <c r="R80" s="623"/>
      <c r="S80" s="623"/>
      <c r="T80" s="623"/>
      <c r="U80" s="624"/>
      <c r="V80" s="625"/>
      <c r="W80" s="623"/>
      <c r="X80" s="624"/>
      <c r="Y80" s="625"/>
      <c r="Z80" s="623"/>
      <c r="AA80" s="624"/>
      <c r="AB80" s="625"/>
      <c r="AC80" s="623"/>
      <c r="AD80" s="623"/>
      <c r="AE80" s="623"/>
      <c r="AF80" s="623"/>
      <c r="AG80" s="623"/>
      <c r="AH80" s="623"/>
      <c r="AI80" s="623"/>
      <c r="AJ80" s="623"/>
      <c r="AK80" s="623"/>
      <c r="AL80" s="623"/>
      <c r="AM80" s="623"/>
      <c r="AN80" s="623"/>
      <c r="AO80" s="623"/>
      <c r="AP80" s="623"/>
      <c r="AQ80" s="623"/>
      <c r="AR80" s="623"/>
      <c r="AS80" s="626"/>
      <c r="BE80"/>
    </row>
    <row r="81" spans="2:57">
      <c r="B81" s="612" t="s">
        <v>36</v>
      </c>
      <c r="C81" s="613"/>
      <c r="D81" s="613"/>
      <c r="E81" s="613"/>
      <c r="F81" s="613"/>
      <c r="G81" s="613"/>
      <c r="H81" s="613"/>
      <c r="I81" s="613"/>
      <c r="J81" s="613"/>
      <c r="K81" s="613"/>
      <c r="L81" s="613"/>
      <c r="M81" s="613"/>
      <c r="N81" s="613"/>
      <c r="O81" s="613"/>
      <c r="P81" s="613"/>
      <c r="Q81" s="613"/>
      <c r="R81" s="613"/>
      <c r="S81" s="613"/>
      <c r="T81" s="613"/>
      <c r="U81" s="613"/>
      <c r="V81" s="613"/>
      <c r="W81" s="613"/>
      <c r="X81" s="613"/>
      <c r="Y81" s="613"/>
      <c r="Z81" s="613"/>
      <c r="AA81" s="613"/>
      <c r="AB81" s="613"/>
      <c r="AC81" s="613"/>
      <c r="AD81" s="613"/>
      <c r="AE81" s="613"/>
      <c r="AF81" s="613"/>
      <c r="AG81" s="613"/>
      <c r="AH81" s="613"/>
      <c r="AI81" s="613"/>
      <c r="AJ81" s="613"/>
      <c r="AK81" s="613"/>
      <c r="AL81" s="613"/>
      <c r="AM81" s="613"/>
      <c r="AN81" s="613"/>
      <c r="AO81" s="613"/>
      <c r="AP81" s="613"/>
      <c r="AQ81" s="613"/>
      <c r="AR81" s="613"/>
      <c r="AS81" s="616"/>
      <c r="BE81"/>
    </row>
    <row r="82" spans="2:57" ht="77.25" customHeight="1" thickBot="1">
      <c r="B82" s="672">
        <v>43525</v>
      </c>
      <c r="C82" s="673"/>
      <c r="D82" s="673"/>
      <c r="E82" s="673"/>
      <c r="F82" s="673"/>
      <c r="G82" s="673"/>
      <c r="H82" s="673"/>
      <c r="I82" s="673"/>
      <c r="J82" s="673"/>
      <c r="K82" s="673"/>
      <c r="L82" s="673"/>
      <c r="M82" s="673"/>
      <c r="N82" s="673"/>
      <c r="O82" s="673"/>
      <c r="P82" s="673"/>
      <c r="Q82" s="673"/>
      <c r="R82" s="673"/>
      <c r="S82" s="673"/>
      <c r="T82" s="673"/>
      <c r="U82" s="673"/>
      <c r="V82" s="673"/>
      <c r="W82" s="673"/>
      <c r="X82" s="673"/>
      <c r="Y82" s="673"/>
      <c r="Z82" s="673"/>
      <c r="AA82" s="673"/>
      <c r="AB82" s="673"/>
      <c r="AC82" s="673"/>
      <c r="AD82" s="673"/>
      <c r="AE82" s="673"/>
      <c r="AF82" s="673"/>
      <c r="AG82" s="673"/>
      <c r="AH82" s="673"/>
      <c r="AI82" s="673"/>
      <c r="AJ82" s="673"/>
      <c r="AK82" s="673"/>
      <c r="AL82" s="673"/>
      <c r="AM82" s="673"/>
      <c r="AN82" s="673"/>
      <c r="AO82" s="673"/>
      <c r="AP82" s="673"/>
      <c r="AQ82" s="673"/>
      <c r="AR82" s="673"/>
      <c r="AS82" s="674"/>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88" t="s">
        <v>44</v>
      </c>
      <c r="D84" s="386"/>
      <c r="E84" s="386"/>
      <c r="F84" s="386"/>
      <c r="G84" s="386"/>
      <c r="H84" s="386"/>
      <c r="I84" s="386"/>
      <c r="J84" s="386"/>
      <c r="K84" s="386"/>
      <c r="L84" s="386"/>
      <c r="M84" s="386"/>
      <c r="N84" s="386"/>
      <c r="O84" s="386"/>
      <c r="P84" s="386"/>
      <c r="Q84" s="386"/>
      <c r="R84" s="386"/>
      <c r="S84" s="386"/>
      <c r="T84" s="386"/>
      <c r="U84" s="386"/>
      <c r="V84" s="386"/>
      <c r="W84" s="387"/>
      <c r="X84" s="406" t="s">
        <v>1706</v>
      </c>
      <c r="Y84" s="407"/>
      <c r="Z84" s="407"/>
      <c r="AA84" s="407"/>
      <c r="AB84" s="407"/>
      <c r="AC84" s="407"/>
      <c r="AD84" s="407"/>
      <c r="AE84" s="407"/>
      <c r="AF84" s="407"/>
      <c r="AG84" s="407"/>
      <c r="AH84" s="407"/>
      <c r="AI84" s="407"/>
      <c r="AJ84" s="407"/>
      <c r="AK84" s="407"/>
      <c r="AL84" s="407"/>
      <c r="AM84" s="407"/>
      <c r="AN84" s="407"/>
      <c r="AO84" s="407"/>
      <c r="AP84" s="407"/>
      <c r="AQ84" s="407"/>
      <c r="AR84" s="408"/>
      <c r="AS84" s="8"/>
      <c r="BE84"/>
    </row>
    <row r="85" spans="2:57" ht="46.5" customHeight="1">
      <c r="B85" s="10"/>
      <c r="C85" s="473" t="s">
        <v>40</v>
      </c>
      <c r="D85" s="438"/>
      <c r="E85" s="438"/>
      <c r="F85" s="438"/>
      <c r="G85" s="438"/>
      <c r="H85" s="438"/>
      <c r="I85" s="449"/>
      <c r="J85" s="473" t="s">
        <v>41</v>
      </c>
      <c r="K85" s="438"/>
      <c r="L85" s="438"/>
      <c r="M85" s="438"/>
      <c r="N85" s="438"/>
      <c r="O85" s="438"/>
      <c r="P85" s="449"/>
      <c r="Q85" s="473" t="s">
        <v>42</v>
      </c>
      <c r="R85" s="438"/>
      <c r="S85" s="438"/>
      <c r="T85" s="438"/>
      <c r="U85" s="438"/>
      <c r="V85" s="438"/>
      <c r="W85" s="449"/>
      <c r="X85" s="473" t="s">
        <v>40</v>
      </c>
      <c r="Y85" s="438"/>
      <c r="Z85" s="438"/>
      <c r="AA85" s="438"/>
      <c r="AB85" s="438"/>
      <c r="AC85" s="438"/>
      <c r="AD85" s="449"/>
      <c r="AE85" s="473" t="s">
        <v>41</v>
      </c>
      <c r="AF85" s="438"/>
      <c r="AG85" s="438"/>
      <c r="AH85" s="438"/>
      <c r="AI85" s="438"/>
      <c r="AJ85" s="438"/>
      <c r="AK85" s="449"/>
      <c r="AL85" s="473" t="s">
        <v>42</v>
      </c>
      <c r="AM85" s="438"/>
      <c r="AN85" s="438"/>
      <c r="AO85" s="438"/>
      <c r="AP85" s="438"/>
      <c r="AQ85" s="438"/>
      <c r="AR85" s="449"/>
      <c r="AS85" s="11"/>
      <c r="BE85"/>
    </row>
    <row r="86" spans="2:57" ht="46.5" customHeight="1">
      <c r="B86" s="10"/>
      <c r="C86" s="517" t="str">
        <f>'Lot Register'!$U$13</f>
        <v>Jan van Wyk</v>
      </c>
      <c r="D86" s="518"/>
      <c r="E86" s="518"/>
      <c r="F86" s="518"/>
      <c r="G86" s="518"/>
      <c r="H86" s="518"/>
      <c r="I86" s="519"/>
      <c r="J86" s="517"/>
      <c r="K86" s="518"/>
      <c r="L86" s="518"/>
      <c r="M86" s="518"/>
      <c r="N86" s="518"/>
      <c r="O86" s="518"/>
      <c r="P86" s="519"/>
      <c r="Q86" s="520"/>
      <c r="R86" s="521"/>
      <c r="S86" s="521"/>
      <c r="T86" s="521"/>
      <c r="U86" s="521"/>
      <c r="V86" s="521"/>
      <c r="W86" s="522"/>
      <c r="X86" s="517" t="str">
        <f>'Lot Register'!$U$12</f>
        <v>TBA</v>
      </c>
      <c r="Y86" s="518"/>
      <c r="Z86" s="518"/>
      <c r="AA86" s="518"/>
      <c r="AB86" s="518"/>
      <c r="AC86" s="518"/>
      <c r="AD86" s="519"/>
      <c r="AE86" s="517"/>
      <c r="AF86" s="518"/>
      <c r="AG86" s="518"/>
      <c r="AH86" s="518"/>
      <c r="AI86" s="518"/>
      <c r="AJ86" s="518"/>
      <c r="AK86" s="519"/>
      <c r="AL86" s="520"/>
      <c r="AM86" s="521"/>
      <c r="AN86" s="521"/>
      <c r="AO86" s="521"/>
      <c r="AP86" s="521"/>
      <c r="AQ86" s="521"/>
      <c r="AR86" s="522"/>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36">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J45"/>
    <mergeCell ref="AK42:AN43"/>
    <mergeCell ref="AO42:AP43"/>
    <mergeCell ref="AQ42:AQ43"/>
    <mergeCell ref="AR42:AR43"/>
    <mergeCell ref="AS42:AS43"/>
    <mergeCell ref="Y43:AB43"/>
    <mergeCell ref="B42:C43"/>
    <mergeCell ref="D42:P43"/>
    <mergeCell ref="Q42:X43"/>
    <mergeCell ref="Y42:AB42"/>
    <mergeCell ref="AC42:AJ43"/>
    <mergeCell ref="AK40:AN41"/>
    <mergeCell ref="AO40:AP41"/>
    <mergeCell ref="AQ40:AQ41"/>
    <mergeCell ref="AR40:AR41"/>
    <mergeCell ref="AS40:AS41"/>
    <mergeCell ref="Y41:AB41"/>
    <mergeCell ref="B40:C41"/>
    <mergeCell ref="D40:P41"/>
    <mergeCell ref="Q40:X41"/>
    <mergeCell ref="Y40:AB40"/>
    <mergeCell ref="AC40:AJ41"/>
    <mergeCell ref="AK38:AN39"/>
    <mergeCell ref="AO38:AP39"/>
    <mergeCell ref="AQ38:AQ39"/>
    <mergeCell ref="AR38:AR39"/>
    <mergeCell ref="AS38:AS39"/>
    <mergeCell ref="Y39:AB39"/>
    <mergeCell ref="B38:C39"/>
    <mergeCell ref="D38:P39"/>
    <mergeCell ref="Q38:X39"/>
    <mergeCell ref="Y38:AB38"/>
    <mergeCell ref="AC38:AJ39"/>
    <mergeCell ref="AK36:AN37"/>
    <mergeCell ref="AO36:AP37"/>
    <mergeCell ref="AQ36:AQ37"/>
    <mergeCell ref="AR36:AR37"/>
    <mergeCell ref="AS36:AS37"/>
    <mergeCell ref="Y37:AB37"/>
    <mergeCell ref="B36:C37"/>
    <mergeCell ref="D36:P37"/>
    <mergeCell ref="Q36:X37"/>
    <mergeCell ref="Y36:AB36"/>
    <mergeCell ref="AC36:AJ37"/>
    <mergeCell ref="AK34:AN35"/>
    <mergeCell ref="AO34:AP35"/>
    <mergeCell ref="AQ34:AQ35"/>
    <mergeCell ref="AR34:AR35"/>
    <mergeCell ref="AS34:AS35"/>
    <mergeCell ref="Y35:AB35"/>
    <mergeCell ref="B34:C35"/>
    <mergeCell ref="D34:P35"/>
    <mergeCell ref="Q34:X35"/>
    <mergeCell ref="Y34:AB34"/>
    <mergeCell ref="AC34:AJ35"/>
    <mergeCell ref="AK32:AN33"/>
    <mergeCell ref="AO32:AP33"/>
    <mergeCell ref="AQ32:AQ33"/>
    <mergeCell ref="AR32:AR33"/>
    <mergeCell ref="AS32:AS33"/>
    <mergeCell ref="Y33:AB33"/>
    <mergeCell ref="B32:C33"/>
    <mergeCell ref="D32:P33"/>
    <mergeCell ref="Q32:X33"/>
    <mergeCell ref="Y32:AB32"/>
    <mergeCell ref="AC32:AJ33"/>
    <mergeCell ref="AK30:AN31"/>
    <mergeCell ref="AO30:AP31"/>
    <mergeCell ref="AQ30:AQ31"/>
    <mergeCell ref="AR30:AR31"/>
    <mergeCell ref="AS30:AS31"/>
    <mergeCell ref="Y31:AB31"/>
    <mergeCell ref="B30:C31"/>
    <mergeCell ref="D30:P31"/>
    <mergeCell ref="Q30:X31"/>
    <mergeCell ref="Y30:AB30"/>
    <mergeCell ref="AC30:AJ31"/>
    <mergeCell ref="AK28:AN29"/>
    <mergeCell ref="AO28:AP29"/>
    <mergeCell ref="AQ28:AQ29"/>
    <mergeCell ref="AR28:AR29"/>
    <mergeCell ref="AS28:AS29"/>
    <mergeCell ref="Y29:AB29"/>
    <mergeCell ref="B28:C29"/>
    <mergeCell ref="D28:P29"/>
    <mergeCell ref="Q28:X29"/>
    <mergeCell ref="Y28:AB28"/>
    <mergeCell ref="AC28:AJ29"/>
    <mergeCell ref="AK26:AN27"/>
    <mergeCell ref="AO26:AP27"/>
    <mergeCell ref="AQ26:AQ27"/>
    <mergeCell ref="AR26:AR27"/>
    <mergeCell ref="AS26:AS27"/>
    <mergeCell ref="Y27:AB27"/>
    <mergeCell ref="B26:C27"/>
    <mergeCell ref="D26:P27"/>
    <mergeCell ref="Q26:X27"/>
    <mergeCell ref="Y26:AB26"/>
    <mergeCell ref="AC26:AJ27"/>
    <mergeCell ref="AK24:AN25"/>
    <mergeCell ref="AO24:AP25"/>
    <mergeCell ref="AQ24:AQ25"/>
    <mergeCell ref="AR24:AR25"/>
    <mergeCell ref="AS24:AS25"/>
    <mergeCell ref="Y25:AB25"/>
    <mergeCell ref="B24:C25"/>
    <mergeCell ref="D24:P25"/>
    <mergeCell ref="Q24:X25"/>
    <mergeCell ref="Y24:AB24"/>
    <mergeCell ref="AC24:AJ25"/>
    <mergeCell ref="AK22:AN23"/>
    <mergeCell ref="AO22:AP23"/>
    <mergeCell ref="AQ22:AQ23"/>
    <mergeCell ref="AR22:AR23"/>
    <mergeCell ref="AS22:AS23"/>
    <mergeCell ref="Y23:AB23"/>
    <mergeCell ref="B22:C23"/>
    <mergeCell ref="D22:P23"/>
    <mergeCell ref="Q22:X23"/>
    <mergeCell ref="Y22:AB22"/>
    <mergeCell ref="AC22:AJ23"/>
    <mergeCell ref="AK20:AN21"/>
    <mergeCell ref="AO20:AP21"/>
    <mergeCell ref="AQ20:AQ21"/>
    <mergeCell ref="AR20:AR21"/>
    <mergeCell ref="AS20:AS21"/>
    <mergeCell ref="Y21:AB21"/>
    <mergeCell ref="B20:C21"/>
    <mergeCell ref="D20:P21"/>
    <mergeCell ref="Q20:X21"/>
    <mergeCell ref="Y20:AB20"/>
    <mergeCell ref="AC20:AJ21"/>
    <mergeCell ref="AK18:AN19"/>
    <mergeCell ref="AO18:AP19"/>
    <mergeCell ref="AQ18:AQ19"/>
    <mergeCell ref="AR18:AR19"/>
    <mergeCell ref="AS18:AS19"/>
    <mergeCell ref="Y19:AB19"/>
    <mergeCell ref="B18:C19"/>
    <mergeCell ref="D18:P19"/>
    <mergeCell ref="Q18:X19"/>
    <mergeCell ref="Y18:AB18"/>
    <mergeCell ref="AC18:AJ19"/>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AQ12:AS13"/>
    <mergeCell ref="Y13:AB13"/>
    <mergeCell ref="AK13:AN13"/>
    <mergeCell ref="AO12:AP13"/>
    <mergeCell ref="AF7:AI7"/>
    <mergeCell ref="J8:J9"/>
    <mergeCell ref="K8:K9"/>
    <mergeCell ref="L8:L9"/>
    <mergeCell ref="AF8:AI8"/>
    <mergeCell ref="AJ8:AM11"/>
    <mergeCell ref="AF10:AI10"/>
    <mergeCell ref="AF11:AI11"/>
    <mergeCell ref="AJ7:AS7"/>
    <mergeCell ref="AN8:AS11"/>
    <mergeCell ref="AJ4:AS4"/>
    <mergeCell ref="AJ5:AS5"/>
    <mergeCell ref="AJ6:AS6"/>
    <mergeCell ref="J4:Z5"/>
    <mergeCell ref="AA4:AE4"/>
    <mergeCell ref="AF4:AI4"/>
    <mergeCell ref="AA5:AE5"/>
    <mergeCell ref="AF5:AI5"/>
    <mergeCell ref="J6:L7"/>
    <mergeCell ref="M6:P9"/>
    <mergeCell ref="Q6:AE9"/>
    <mergeCell ref="AF6:AI6"/>
    <mergeCell ref="AF9:AI9"/>
  </mergeCells>
  <conditionalFormatting sqref="AF11">
    <cfRule type="expression" dxfId="1014" priority="39">
      <formula>$V11="y"</formula>
    </cfRule>
    <cfRule type="expression" dxfId="1013" priority="40">
      <formula>$T11="y"</formula>
    </cfRule>
  </conditionalFormatting>
  <conditionalFormatting sqref="AF7">
    <cfRule type="expression" dxfId="1012" priority="43">
      <formula>$V7="y"</formula>
    </cfRule>
    <cfRule type="expression" dxfId="1011" priority="44">
      <formula>$T7="y"</formula>
    </cfRule>
  </conditionalFormatting>
  <conditionalFormatting sqref="AF9">
    <cfRule type="expression" dxfId="1010" priority="41">
      <formula>$V9="y"</formula>
    </cfRule>
    <cfRule type="expression" dxfId="1009" priority="42">
      <formula>$T9="y"</formula>
    </cfRule>
  </conditionalFormatting>
  <conditionalFormatting sqref="Y14:AB19 Y24:AB24 Y46:AB73">
    <cfRule type="expression" dxfId="1008" priority="38">
      <formula>OR(ISNUMBER(SEARCH("Hold Point",Y14)),ISNUMBER(SEARCH("Witness Point",Y14)))</formula>
    </cfRule>
  </conditionalFormatting>
  <conditionalFormatting sqref="AK14:AN73">
    <cfRule type="expression" dxfId="1007" priority="37">
      <formula>OR(Y14="Check Item",Y14="Milestone")</formula>
    </cfRule>
  </conditionalFormatting>
  <conditionalFormatting sqref="Y20:AB21">
    <cfRule type="expression" dxfId="1006" priority="36">
      <formula>OR(ISNUMBER(SEARCH("Hold Point",Y20)),ISNUMBER(SEARCH("Witness Point",Y20)))</formula>
    </cfRule>
  </conditionalFormatting>
  <conditionalFormatting sqref="Y22:AB23">
    <cfRule type="expression" dxfId="1005" priority="35">
      <formula>OR(ISNUMBER(SEARCH("Hold Point",Y22)),ISNUMBER(SEARCH("Witness Point",Y22)))</formula>
    </cfRule>
  </conditionalFormatting>
  <conditionalFormatting sqref="Y25:AB25">
    <cfRule type="expression" dxfId="1004" priority="34">
      <formula>OR(ISNUMBER(SEARCH("Hold Point",Y25)),ISNUMBER(SEARCH("Witness Point",Y25)))</formula>
    </cfRule>
  </conditionalFormatting>
  <conditionalFormatting sqref="Y26:AB27">
    <cfRule type="expression" dxfId="1003" priority="23">
      <formula>OR(ISNUMBER(SEARCH("Hold Point",Y26)),ISNUMBER(SEARCH("Witness Point",Y26)))</formula>
    </cfRule>
  </conditionalFormatting>
  <conditionalFormatting sqref="Y44:AB45">
    <cfRule type="expression" dxfId="1002" priority="20">
      <formula>OR(ISNUMBER(SEARCH("Hold Point",Y44)),ISNUMBER(SEARCH("Witness Point",Y44)))</formula>
    </cfRule>
  </conditionalFormatting>
  <conditionalFormatting sqref="Y42:AB42">
    <cfRule type="expression" dxfId="1001" priority="17">
      <formula>OR(ISNUMBER(SEARCH("Hold Point",Y42)),ISNUMBER(SEARCH("Witness Point",Y42)))</formula>
    </cfRule>
  </conditionalFormatting>
  <conditionalFormatting sqref="Y43:AB43">
    <cfRule type="expression" dxfId="1000" priority="16">
      <formula>OR(ISNUMBER(SEARCH("Hold Point",Y43)),ISNUMBER(SEARCH("Witness Point",Y43)))</formula>
    </cfRule>
  </conditionalFormatting>
  <conditionalFormatting sqref="Y30:AB31">
    <cfRule type="expression" dxfId="999" priority="10">
      <formula>OR(ISNUMBER(SEARCH("Hold Point",Y30)),ISNUMBER(SEARCH("Witness Point",Y30)))</formula>
    </cfRule>
  </conditionalFormatting>
  <conditionalFormatting sqref="Y28:AB29">
    <cfRule type="expression" dxfId="998" priority="9">
      <formula>OR(ISNUMBER(SEARCH("Hold Point",Y28)),ISNUMBER(SEARCH("Witness Point",Y28)))</formula>
    </cfRule>
  </conditionalFormatting>
  <conditionalFormatting sqref="Y34:AB34">
    <cfRule type="expression" dxfId="997" priority="8">
      <formula>OR(ISNUMBER(SEARCH("Hold Point",Y34)),ISNUMBER(SEARCH("Witness Point",Y34)))</formula>
    </cfRule>
  </conditionalFormatting>
  <conditionalFormatting sqref="Y35:AB35">
    <cfRule type="expression" dxfId="996" priority="7">
      <formula>OR(ISNUMBER(SEARCH("Hold Point",Y35)),ISNUMBER(SEARCH("Witness Point",Y35)))</formula>
    </cfRule>
  </conditionalFormatting>
  <conditionalFormatting sqref="Y32:AB33">
    <cfRule type="expression" dxfId="995" priority="6">
      <formula>OR(ISNUMBER(SEARCH("Hold Point",Y32)),ISNUMBER(SEARCH("Witness Point",Y32)))</formula>
    </cfRule>
  </conditionalFormatting>
  <conditionalFormatting sqref="Y36:AB36">
    <cfRule type="expression" dxfId="994" priority="5">
      <formula>OR(ISNUMBER(SEARCH("Hold Point",Y36)),ISNUMBER(SEARCH("Witness Point",Y36)))</formula>
    </cfRule>
  </conditionalFormatting>
  <conditionalFormatting sqref="Y37:AB37">
    <cfRule type="expression" dxfId="993" priority="4">
      <formula>OR(ISNUMBER(SEARCH("Hold Point",Y37)),ISNUMBER(SEARCH("Witness Point",Y37)))</formula>
    </cfRule>
  </conditionalFormatting>
  <conditionalFormatting sqref="Y38:AB38">
    <cfRule type="expression" dxfId="992" priority="3">
      <formula>OR(ISNUMBER(SEARCH("Hold Point",Y38)),ISNUMBER(SEARCH("Witness Point",Y38)))</formula>
    </cfRule>
  </conditionalFormatting>
  <conditionalFormatting sqref="Y39:AB39">
    <cfRule type="expression" dxfId="991" priority="2">
      <formula>OR(ISNUMBER(SEARCH("Hold Point",Y39)),ISNUMBER(SEARCH("Witness Point",Y39)))</formula>
    </cfRule>
  </conditionalFormatting>
  <conditionalFormatting sqref="Y40:AB41">
    <cfRule type="expression" dxfId="990" priority="1">
      <formula>OR(ISNUMBER(SEARCH("Hold Point",Y40)),ISNUMBER(SEARCH("Witness Point",Y40)))</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FA7D4C-787D-4F23-8600-2D8BF7BFC2F7}">
  <sheetPr codeName="Sheet94">
    <tabColor rgb="FF92D050"/>
    <pageSetUpPr fitToPage="1"/>
  </sheetPr>
  <dimension ref="A1:BR111"/>
  <sheetViews>
    <sheetView view="pageBreakPreview" topLeftCell="B83" zoomScaleNormal="85" zoomScaleSheetLayoutView="100" workbookViewId="0">
      <selection activeCell="X95" sqref="X95:AR95"/>
    </sheetView>
  </sheetViews>
  <sheetFormatPr defaultColWidth="9.140625" defaultRowHeight="15"/>
  <cols>
    <col min="1" max="1" width="0" hidden="1" customWidth="1"/>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 xml:space="preserve">Landscape and Revegetation </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 xml:space="preserve">Landscape and Revegetation </v>
      </c>
    </row>
    <row r="3" spans="1:70" ht="15.75" thickBot="1"/>
    <row r="4" spans="1:70" ht="15" customHeight="1">
      <c r="B4" s="106"/>
      <c r="C4" s="107"/>
      <c r="D4" s="25"/>
      <c r="E4" s="25"/>
      <c r="F4" s="25"/>
      <c r="G4" s="25"/>
      <c r="H4" s="25"/>
      <c r="I4" s="25"/>
      <c r="J4" s="776" t="str">
        <f>'Lot Register'!$E$12</f>
        <v>Warrego Landslips</v>
      </c>
      <c r="K4" s="777"/>
      <c r="L4" s="777"/>
      <c r="M4" s="777"/>
      <c r="N4" s="777"/>
      <c r="O4" s="777"/>
      <c r="P4" s="777"/>
      <c r="Q4" s="777"/>
      <c r="R4" s="777"/>
      <c r="S4" s="777"/>
      <c r="T4" s="777"/>
      <c r="U4" s="777"/>
      <c r="V4" s="777"/>
      <c r="W4" s="777"/>
      <c r="X4" s="777"/>
      <c r="Y4" s="777"/>
      <c r="Z4" s="778"/>
      <c r="AA4" s="782" t="s">
        <v>15</v>
      </c>
      <c r="AB4" s="783"/>
      <c r="AC4" s="783"/>
      <c r="AD4" s="783"/>
      <c r="AE4" s="783"/>
      <c r="AF4" s="783" t="str">
        <f>'Lot Register'!$F$13</f>
        <v>A23 069</v>
      </c>
      <c r="AG4" s="783"/>
      <c r="AH4" s="783"/>
      <c r="AI4" s="784"/>
      <c r="AJ4" s="757" t="s">
        <v>1939</v>
      </c>
      <c r="AK4" s="758"/>
      <c r="AL4" s="758"/>
      <c r="AM4" s="758"/>
      <c r="AN4" s="758"/>
      <c r="AO4" s="758"/>
      <c r="AP4" s="758"/>
      <c r="AQ4" s="758"/>
      <c r="AR4" s="758"/>
      <c r="AS4" s="759"/>
      <c r="BE4"/>
      <c r="BI4" s="7"/>
      <c r="BO4" s="6"/>
      <c r="BP4" s="6"/>
      <c r="BQ4" s="6"/>
    </row>
    <row r="5" spans="1:70" ht="15" customHeight="1">
      <c r="B5" s="108"/>
      <c r="C5" s="109"/>
      <c r="J5" s="779"/>
      <c r="K5" s="780"/>
      <c r="L5" s="780"/>
      <c r="M5" s="780"/>
      <c r="N5" s="780"/>
      <c r="O5" s="780"/>
      <c r="P5" s="780"/>
      <c r="Q5" s="780"/>
      <c r="R5" s="780"/>
      <c r="S5" s="780"/>
      <c r="T5" s="780"/>
      <c r="U5" s="780"/>
      <c r="V5" s="780"/>
      <c r="W5" s="780"/>
      <c r="X5" s="780"/>
      <c r="Y5" s="780"/>
      <c r="Z5" s="781"/>
      <c r="AA5" s="785" t="s">
        <v>16</v>
      </c>
      <c r="AB5" s="786"/>
      <c r="AC5" s="786"/>
      <c r="AD5" s="786"/>
      <c r="AE5" s="786"/>
      <c r="AF5" s="786" t="str">
        <f>'Lot Register'!$M$13</f>
        <v>CN22189</v>
      </c>
      <c r="AG5" s="786"/>
      <c r="AH5" s="786"/>
      <c r="AI5" s="787"/>
      <c r="AJ5" s="760" t="s">
        <v>1704</v>
      </c>
      <c r="AK5" s="761"/>
      <c r="AL5" s="761"/>
      <c r="AM5" s="761"/>
      <c r="AN5" s="761"/>
      <c r="AO5" s="761"/>
      <c r="AP5" s="761"/>
      <c r="AQ5" s="761"/>
      <c r="AR5" s="761"/>
      <c r="AS5" s="762"/>
      <c r="BE5"/>
      <c r="BG5" s="23"/>
      <c r="BH5" s="23"/>
      <c r="BI5" s="23"/>
      <c r="BJ5" s="23"/>
      <c r="BK5" s="23"/>
    </row>
    <row r="6" spans="1:70" ht="15" customHeight="1">
      <c r="B6" s="108"/>
      <c r="C6" s="109"/>
      <c r="E6" s="1"/>
      <c r="J6" s="788" t="s">
        <v>29</v>
      </c>
      <c r="K6" s="789"/>
      <c r="L6" s="790"/>
      <c r="M6" s="788" t="s">
        <v>2</v>
      </c>
      <c r="N6" s="789"/>
      <c r="O6" s="789"/>
      <c r="P6" s="790"/>
      <c r="Q6" s="794" t="str">
        <f>IF(ISBLANK('Lot Register'!$E$2), "", 'Lot Register'!$E$2)</f>
        <v>Example ITP Entry</v>
      </c>
      <c r="R6" s="795"/>
      <c r="S6" s="795"/>
      <c r="T6" s="795"/>
      <c r="U6" s="795"/>
      <c r="V6" s="795"/>
      <c r="W6" s="795"/>
      <c r="X6" s="795"/>
      <c r="Y6" s="795"/>
      <c r="Z6" s="795"/>
      <c r="AA6" s="795"/>
      <c r="AB6" s="795"/>
      <c r="AC6" s="795"/>
      <c r="AD6" s="795"/>
      <c r="AE6" s="796"/>
      <c r="AF6" s="766" t="s">
        <v>31</v>
      </c>
      <c r="AG6" s="767"/>
      <c r="AH6" s="767"/>
      <c r="AI6" s="768"/>
      <c r="AJ6" s="760" t="s">
        <v>2095</v>
      </c>
      <c r="AK6" s="761"/>
      <c r="AL6" s="761"/>
      <c r="AM6" s="761"/>
      <c r="AN6" s="761"/>
      <c r="AO6" s="761"/>
      <c r="AP6" s="761"/>
      <c r="AQ6" s="761"/>
      <c r="AR6" s="761"/>
      <c r="AS6" s="762"/>
      <c r="BE6"/>
      <c r="BG6" s="23"/>
      <c r="BH6" s="23"/>
      <c r="BI6" s="23"/>
      <c r="BJ6" s="23"/>
      <c r="BK6" s="23"/>
    </row>
    <row r="7" spans="1:70" ht="15" customHeight="1">
      <c r="B7" s="108"/>
      <c r="C7" s="109"/>
      <c r="E7" s="1"/>
      <c r="J7" s="791"/>
      <c r="K7" s="792"/>
      <c r="L7" s="793"/>
      <c r="M7" s="791"/>
      <c r="N7" s="792"/>
      <c r="O7" s="792"/>
      <c r="P7" s="793"/>
      <c r="Q7" s="797"/>
      <c r="R7" s="798"/>
      <c r="S7" s="798"/>
      <c r="T7" s="798"/>
      <c r="U7" s="798"/>
      <c r="V7" s="798"/>
      <c r="W7" s="798"/>
      <c r="X7" s="798"/>
      <c r="Y7" s="798"/>
      <c r="Z7" s="798"/>
      <c r="AA7" s="798"/>
      <c r="AB7" s="798"/>
      <c r="AC7" s="798"/>
      <c r="AD7" s="798"/>
      <c r="AE7" s="799"/>
      <c r="AF7" s="763">
        <f>IF(ISBLANK('Lot Register'!$J$2), "", 'Lot Register'!$J$2)</f>
        <v>45343</v>
      </c>
      <c r="AG7" s="764"/>
      <c r="AH7" s="764"/>
      <c r="AI7" s="765"/>
      <c r="AJ7" s="760" t="s">
        <v>2096</v>
      </c>
      <c r="AK7" s="761"/>
      <c r="AL7" s="761"/>
      <c r="AM7" s="761"/>
      <c r="AN7" s="761"/>
      <c r="AO7" s="761"/>
      <c r="AP7" s="761"/>
      <c r="AQ7" s="761"/>
      <c r="AR7" s="761"/>
      <c r="AS7" s="762"/>
      <c r="BE7"/>
      <c r="BG7" s="23"/>
      <c r="BH7" s="23"/>
      <c r="BI7" s="23"/>
      <c r="BJ7" s="23"/>
      <c r="BK7" s="23"/>
    </row>
    <row r="8" spans="1:70" ht="15" customHeight="1">
      <c r="B8" s="108"/>
      <c r="C8" s="109"/>
      <c r="E8" s="1"/>
      <c r="J8" s="821" t="str">
        <f>'Lot Register'!$B$2</f>
        <v>Ex</v>
      </c>
      <c r="K8" s="823">
        <f>'Lot Register'!$C$2</f>
        <v>1</v>
      </c>
      <c r="L8" s="825">
        <f>'Lot Register'!$D$2</f>
        <v>1</v>
      </c>
      <c r="M8" s="791"/>
      <c r="N8" s="792"/>
      <c r="O8" s="792"/>
      <c r="P8" s="793"/>
      <c r="Q8" s="797"/>
      <c r="R8" s="798"/>
      <c r="S8" s="798"/>
      <c r="T8" s="798"/>
      <c r="U8" s="798"/>
      <c r="V8" s="798"/>
      <c r="W8" s="798"/>
      <c r="X8" s="798"/>
      <c r="Y8" s="798"/>
      <c r="Z8" s="798"/>
      <c r="AA8" s="798"/>
      <c r="AB8" s="798"/>
      <c r="AC8" s="798"/>
      <c r="AD8" s="798"/>
      <c r="AE8" s="799"/>
      <c r="AF8" s="766" t="s">
        <v>45</v>
      </c>
      <c r="AG8" s="767"/>
      <c r="AH8" s="767"/>
      <c r="AI8" s="768"/>
      <c r="AJ8" s="769">
        <v>16.010000000000002</v>
      </c>
      <c r="AK8" s="770"/>
      <c r="AL8" s="770"/>
      <c r="AM8" s="770"/>
      <c r="AN8" s="817" t="s">
        <v>2265</v>
      </c>
      <c r="AO8" s="817"/>
      <c r="AP8" s="817"/>
      <c r="AQ8" s="817"/>
      <c r="AR8" s="817"/>
      <c r="AS8" s="818"/>
      <c r="BE8"/>
      <c r="BG8" s="23"/>
      <c r="BH8" s="23"/>
      <c r="BI8" s="23"/>
      <c r="BJ8" s="23"/>
      <c r="BK8" s="23"/>
    </row>
    <row r="9" spans="1:70" ht="15.75" customHeight="1">
      <c r="B9" s="110"/>
      <c r="C9" s="111"/>
      <c r="D9" s="28"/>
      <c r="E9" s="28"/>
      <c r="F9" s="28"/>
      <c r="G9" s="28"/>
      <c r="H9" s="28"/>
      <c r="I9" s="28"/>
      <c r="J9" s="822"/>
      <c r="K9" s="824"/>
      <c r="L9" s="826"/>
      <c r="M9" s="779"/>
      <c r="N9" s="780"/>
      <c r="O9" s="780"/>
      <c r="P9" s="781"/>
      <c r="Q9" s="800"/>
      <c r="R9" s="801"/>
      <c r="S9" s="801"/>
      <c r="T9" s="801"/>
      <c r="U9" s="801"/>
      <c r="V9" s="801"/>
      <c r="W9" s="801"/>
      <c r="X9" s="801"/>
      <c r="Y9" s="801"/>
      <c r="Z9" s="801"/>
      <c r="AA9" s="801"/>
      <c r="AB9" s="801"/>
      <c r="AC9" s="801"/>
      <c r="AD9" s="801"/>
      <c r="AE9" s="802"/>
      <c r="AF9" s="763">
        <f>IF(ISBLANK('Lot Register'!$K$2), "", 'Lot Register'!$K$2)</f>
        <v>45343</v>
      </c>
      <c r="AG9" s="764"/>
      <c r="AH9" s="764"/>
      <c r="AI9" s="765"/>
      <c r="AJ9" s="769"/>
      <c r="AK9" s="770"/>
      <c r="AL9" s="770"/>
      <c r="AM9" s="770"/>
      <c r="AN9" s="817"/>
      <c r="AO9" s="817"/>
      <c r="AP9" s="817"/>
      <c r="AQ9" s="817"/>
      <c r="AR9" s="817"/>
      <c r="AS9" s="818"/>
      <c r="BE9"/>
    </row>
    <row r="10" spans="1:70" ht="15.75" customHeight="1">
      <c r="B10" s="803" t="s">
        <v>46</v>
      </c>
      <c r="C10" s="804"/>
      <c r="D10" s="804"/>
      <c r="E10" s="804"/>
      <c r="F10" s="804"/>
      <c r="G10" s="804"/>
      <c r="H10" s="804"/>
      <c r="I10" s="805"/>
      <c r="J10" s="809" t="str">
        <f>IF(ISBLANK('Lot Register'!$F$2), "", 'Lot Register'!$F$2)</f>
        <v>Warrego Highway</v>
      </c>
      <c r="K10" s="810"/>
      <c r="L10" s="810"/>
      <c r="M10" s="810"/>
      <c r="N10" s="810"/>
      <c r="O10" s="810"/>
      <c r="P10" s="811"/>
      <c r="Q10" s="788" t="s">
        <v>37</v>
      </c>
      <c r="R10" s="789"/>
      <c r="S10" s="789"/>
      <c r="T10" s="789"/>
      <c r="U10" s="810">
        <f>IF(ISBLANK('Lot Register'!$G$2), "", 'Lot Register'!$G$2)</f>
        <v>0</v>
      </c>
      <c r="V10" s="810"/>
      <c r="W10" s="810"/>
      <c r="X10" s="789" t="s">
        <v>38</v>
      </c>
      <c r="Y10" s="789"/>
      <c r="Z10" s="789"/>
      <c r="AA10" s="810">
        <f>IF(ISBLANK('Lot Register'!$H$2), "", 'Lot Register'!$H$2)</f>
        <v>100</v>
      </c>
      <c r="AB10" s="810"/>
      <c r="AC10" s="810" t="s">
        <v>8</v>
      </c>
      <c r="AD10" s="810">
        <f>IF(ISBLANK('Lot Register'!$I$2), "", 'Lot Register'!$I$2)</f>
        <v>0</v>
      </c>
      <c r="AE10" s="811"/>
      <c r="AF10" s="766" t="s">
        <v>30</v>
      </c>
      <c r="AG10" s="767"/>
      <c r="AH10" s="767"/>
      <c r="AI10" s="768"/>
      <c r="AJ10" s="769"/>
      <c r="AK10" s="770"/>
      <c r="AL10" s="770"/>
      <c r="AM10" s="770"/>
      <c r="AN10" s="817"/>
      <c r="AO10" s="817"/>
      <c r="AP10" s="817"/>
      <c r="AQ10" s="817"/>
      <c r="AR10" s="817"/>
      <c r="AS10" s="818"/>
      <c r="BE10"/>
    </row>
    <row r="11" spans="1:70" ht="15.75" customHeight="1" thickBot="1">
      <c r="B11" s="806"/>
      <c r="C11" s="807"/>
      <c r="D11" s="807"/>
      <c r="E11" s="807"/>
      <c r="F11" s="807"/>
      <c r="G11" s="807"/>
      <c r="H11" s="807"/>
      <c r="I11" s="808"/>
      <c r="J11" s="812"/>
      <c r="K11" s="813"/>
      <c r="L11" s="813"/>
      <c r="M11" s="813"/>
      <c r="N11" s="813"/>
      <c r="O11" s="813"/>
      <c r="P11" s="814"/>
      <c r="Q11" s="815"/>
      <c r="R11" s="816"/>
      <c r="S11" s="816"/>
      <c r="T11" s="816"/>
      <c r="U11" s="813"/>
      <c r="V11" s="813"/>
      <c r="W11" s="813"/>
      <c r="X11" s="816"/>
      <c r="Y11" s="816"/>
      <c r="Z11" s="816"/>
      <c r="AA11" s="813"/>
      <c r="AB11" s="813"/>
      <c r="AC11" s="813"/>
      <c r="AD11" s="813"/>
      <c r="AE11" s="814"/>
      <c r="AF11" s="773">
        <f>IF(ISBLANK('Lot Register'!$L$2), "", 'Lot Register'!$L$2)</f>
        <v>45343</v>
      </c>
      <c r="AG11" s="774"/>
      <c r="AH11" s="774"/>
      <c r="AI11" s="775"/>
      <c r="AJ11" s="771"/>
      <c r="AK11" s="772"/>
      <c r="AL11" s="772"/>
      <c r="AM11" s="772"/>
      <c r="AN11" s="819"/>
      <c r="AO11" s="819"/>
      <c r="AP11" s="819"/>
      <c r="AQ11" s="819"/>
      <c r="AR11" s="819"/>
      <c r="AS11" s="820"/>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c r="AH13" s="439"/>
      <c r="AI13" s="439"/>
      <c r="AJ13" s="439"/>
      <c r="AK13" s="439" t="s">
        <v>27</v>
      </c>
      <c r="AL13" s="439"/>
      <c r="AM13" s="439"/>
      <c r="AN13" s="439"/>
      <c r="AO13" s="571"/>
      <c r="AP13" s="571"/>
      <c r="AQ13" s="571"/>
      <c r="AR13" s="571"/>
      <c r="AS13" s="572"/>
      <c r="BE13"/>
    </row>
    <row r="14" spans="1:70" ht="22.5" hidden="1" customHeight="1">
      <c r="B14" s="553">
        <v>1</v>
      </c>
      <c r="C14" s="549"/>
      <c r="D14" s="406" t="s">
        <v>485</v>
      </c>
      <c r="E14" s="407"/>
      <c r="F14" s="407"/>
      <c r="G14" s="407"/>
      <c r="H14" s="407"/>
      <c r="I14" s="407"/>
      <c r="J14" s="407"/>
      <c r="K14" s="407"/>
      <c r="L14" s="407"/>
      <c r="M14" s="407"/>
      <c r="N14" s="407"/>
      <c r="O14" s="407"/>
      <c r="P14" s="408"/>
      <c r="Q14" s="507" t="s">
        <v>479</v>
      </c>
      <c r="R14" s="508"/>
      <c r="S14" s="508"/>
      <c r="T14" s="508"/>
      <c r="U14" s="508"/>
      <c r="V14" s="508"/>
      <c r="W14" s="508"/>
      <c r="X14" s="509"/>
      <c r="Y14" s="507" t="s">
        <v>86</v>
      </c>
      <c r="Z14" s="508"/>
      <c r="AA14" s="508"/>
      <c r="AB14" s="509"/>
      <c r="AC14" s="507"/>
      <c r="AD14" s="508"/>
      <c r="AE14" s="508"/>
      <c r="AF14" s="508"/>
      <c r="AG14" s="508"/>
      <c r="AH14" s="508"/>
      <c r="AI14" s="508"/>
      <c r="AJ14" s="509"/>
      <c r="AK14" s="507"/>
      <c r="AL14" s="508"/>
      <c r="AM14" s="508"/>
      <c r="AN14" s="509"/>
      <c r="AO14" s="475"/>
      <c r="AP14" s="593"/>
      <c r="AQ14" s="594"/>
      <c r="AR14" s="595"/>
      <c r="AS14" s="596"/>
      <c r="BE14"/>
    </row>
    <row r="15" spans="1:70" ht="31.5" hidden="1" customHeight="1">
      <c r="B15" s="592"/>
      <c r="C15" s="532"/>
      <c r="D15" s="412"/>
      <c r="E15" s="413"/>
      <c r="F15" s="413"/>
      <c r="G15" s="413"/>
      <c r="H15" s="413"/>
      <c r="I15" s="413"/>
      <c r="J15" s="413"/>
      <c r="K15" s="413"/>
      <c r="L15" s="413"/>
      <c r="M15" s="413"/>
      <c r="N15" s="413"/>
      <c r="O15" s="413"/>
      <c r="P15" s="414"/>
      <c r="Q15" s="412"/>
      <c r="R15" s="413"/>
      <c r="S15" s="413"/>
      <c r="T15" s="413"/>
      <c r="U15" s="413"/>
      <c r="V15" s="413"/>
      <c r="W15" s="413"/>
      <c r="X15" s="414"/>
      <c r="Y15" s="412" t="s">
        <v>480</v>
      </c>
      <c r="Z15" s="413"/>
      <c r="AA15" s="413"/>
      <c r="AB15" s="414"/>
      <c r="AC15" s="412"/>
      <c r="AD15" s="413"/>
      <c r="AE15" s="413"/>
      <c r="AF15" s="413"/>
      <c r="AG15" s="413"/>
      <c r="AH15" s="413"/>
      <c r="AI15" s="413"/>
      <c r="AJ15" s="414"/>
      <c r="AK15" s="412"/>
      <c r="AL15" s="413"/>
      <c r="AM15" s="413"/>
      <c r="AN15" s="414"/>
      <c r="AO15" s="545"/>
      <c r="AP15" s="556"/>
      <c r="AQ15" s="587"/>
      <c r="AR15" s="589"/>
      <c r="AS15" s="591"/>
      <c r="BE15"/>
    </row>
    <row r="16" spans="1:70" ht="22.5" customHeight="1">
      <c r="B16" s="592">
        <f>B14+1</f>
        <v>2</v>
      </c>
      <c r="C16" s="532"/>
      <c r="D16" s="406" t="s">
        <v>484</v>
      </c>
      <c r="E16" s="407"/>
      <c r="F16" s="407"/>
      <c r="G16" s="407"/>
      <c r="H16" s="407"/>
      <c r="I16" s="407"/>
      <c r="J16" s="407"/>
      <c r="K16" s="407"/>
      <c r="L16" s="407"/>
      <c r="M16" s="407"/>
      <c r="N16" s="407"/>
      <c r="O16" s="407"/>
      <c r="P16" s="408"/>
      <c r="Q16" s="409" t="s">
        <v>481</v>
      </c>
      <c r="R16" s="410"/>
      <c r="S16" s="410"/>
      <c r="T16" s="410"/>
      <c r="U16" s="410"/>
      <c r="V16" s="410"/>
      <c r="W16" s="410"/>
      <c r="X16" s="411"/>
      <c r="Y16" s="406" t="s">
        <v>483</v>
      </c>
      <c r="Z16" s="407"/>
      <c r="AA16" s="407"/>
      <c r="AB16" s="408"/>
      <c r="AC16" s="406"/>
      <c r="AD16" s="407"/>
      <c r="AE16" s="407"/>
      <c r="AF16" s="407"/>
      <c r="AG16" s="407"/>
      <c r="AH16" s="407"/>
      <c r="AI16" s="407"/>
      <c r="AJ16" s="408"/>
      <c r="AK16" s="406"/>
      <c r="AL16" s="407"/>
      <c r="AM16" s="407"/>
      <c r="AN16" s="408"/>
      <c r="AO16" s="542"/>
      <c r="AP16" s="554"/>
      <c r="AQ16" s="586"/>
      <c r="AR16" s="588"/>
      <c r="AS16" s="590"/>
      <c r="BE16"/>
    </row>
    <row r="17" spans="2:57" ht="31.5" customHeight="1">
      <c r="B17" s="592"/>
      <c r="C17" s="532"/>
      <c r="D17" s="412"/>
      <c r="E17" s="413"/>
      <c r="F17" s="413"/>
      <c r="G17" s="413"/>
      <c r="H17" s="413"/>
      <c r="I17" s="413"/>
      <c r="J17" s="413"/>
      <c r="K17" s="413"/>
      <c r="L17" s="413"/>
      <c r="M17" s="413"/>
      <c r="N17" s="413"/>
      <c r="O17" s="413"/>
      <c r="P17" s="414"/>
      <c r="Q17" s="412"/>
      <c r="R17" s="413"/>
      <c r="S17" s="413"/>
      <c r="T17" s="413"/>
      <c r="U17" s="413"/>
      <c r="V17" s="413"/>
      <c r="W17" s="413"/>
      <c r="X17" s="414"/>
      <c r="Y17" s="412" t="s">
        <v>482</v>
      </c>
      <c r="Z17" s="413"/>
      <c r="AA17" s="413"/>
      <c r="AB17" s="414"/>
      <c r="AC17" s="412"/>
      <c r="AD17" s="413"/>
      <c r="AE17" s="413"/>
      <c r="AF17" s="413"/>
      <c r="AG17" s="413"/>
      <c r="AH17" s="413"/>
      <c r="AI17" s="413"/>
      <c r="AJ17" s="414"/>
      <c r="AK17" s="412"/>
      <c r="AL17" s="413"/>
      <c r="AM17" s="413"/>
      <c r="AN17" s="414"/>
      <c r="AO17" s="545"/>
      <c r="AP17" s="556"/>
      <c r="AQ17" s="587"/>
      <c r="AR17" s="589"/>
      <c r="AS17" s="591"/>
      <c r="BE17"/>
    </row>
    <row r="18" spans="2:57" ht="22.5" hidden="1" customHeight="1">
      <c r="B18" s="647">
        <f>B16+1</f>
        <v>3</v>
      </c>
      <c r="C18" s="648"/>
      <c r="D18" s="406" t="s">
        <v>486</v>
      </c>
      <c r="E18" s="407"/>
      <c r="F18" s="407"/>
      <c r="G18" s="407"/>
      <c r="H18" s="407"/>
      <c r="I18" s="407"/>
      <c r="J18" s="407"/>
      <c r="K18" s="407"/>
      <c r="L18" s="407"/>
      <c r="M18" s="407"/>
      <c r="N18" s="407"/>
      <c r="O18" s="407"/>
      <c r="P18" s="408"/>
      <c r="Q18" s="409" t="s">
        <v>479</v>
      </c>
      <c r="R18" s="410"/>
      <c r="S18" s="410"/>
      <c r="T18" s="410"/>
      <c r="U18" s="410"/>
      <c r="V18" s="410"/>
      <c r="W18" s="410"/>
      <c r="X18" s="411"/>
      <c r="Y18" s="406" t="s">
        <v>136</v>
      </c>
      <c r="Z18" s="407"/>
      <c r="AA18" s="407"/>
      <c r="AB18" s="408"/>
      <c r="AC18" s="406"/>
      <c r="AD18" s="407"/>
      <c r="AE18" s="407"/>
      <c r="AF18" s="407"/>
      <c r="AG18" s="407"/>
      <c r="AH18" s="407"/>
      <c r="AI18" s="407"/>
      <c r="AJ18" s="408"/>
      <c r="AK18" s="406"/>
      <c r="AL18" s="407"/>
      <c r="AM18" s="407"/>
      <c r="AN18" s="408"/>
      <c r="AO18" s="542"/>
      <c r="AP18" s="554"/>
      <c r="AQ18" s="586"/>
      <c r="AR18" s="588"/>
      <c r="AS18" s="590"/>
      <c r="BE18"/>
    </row>
    <row r="19" spans="2:57" ht="31.5" hidden="1" customHeight="1">
      <c r="B19" s="647"/>
      <c r="C19" s="648"/>
      <c r="D19" s="412"/>
      <c r="E19" s="413"/>
      <c r="F19" s="413"/>
      <c r="G19" s="413"/>
      <c r="H19" s="413"/>
      <c r="I19" s="413"/>
      <c r="J19" s="413"/>
      <c r="K19" s="413"/>
      <c r="L19" s="413"/>
      <c r="M19" s="413"/>
      <c r="N19" s="413"/>
      <c r="O19" s="413"/>
      <c r="P19" s="414"/>
      <c r="Q19" s="412"/>
      <c r="R19" s="413"/>
      <c r="S19" s="413"/>
      <c r="T19" s="413"/>
      <c r="U19" s="413"/>
      <c r="V19" s="413"/>
      <c r="W19" s="413"/>
      <c r="X19" s="414"/>
      <c r="Y19" s="412" t="s">
        <v>487</v>
      </c>
      <c r="Z19" s="413"/>
      <c r="AA19" s="413"/>
      <c r="AB19" s="414"/>
      <c r="AC19" s="412"/>
      <c r="AD19" s="413"/>
      <c r="AE19" s="413"/>
      <c r="AF19" s="413"/>
      <c r="AG19" s="413"/>
      <c r="AH19" s="413"/>
      <c r="AI19" s="413"/>
      <c r="AJ19" s="414"/>
      <c r="AK19" s="412"/>
      <c r="AL19" s="413"/>
      <c r="AM19" s="413"/>
      <c r="AN19" s="414"/>
      <c r="AO19" s="545"/>
      <c r="AP19" s="556"/>
      <c r="AQ19" s="587"/>
      <c r="AR19" s="589"/>
      <c r="AS19" s="591"/>
      <c r="BE19"/>
    </row>
    <row r="20" spans="2:57" ht="22.5" hidden="1" customHeight="1">
      <c r="B20" s="592">
        <f>B18+1</f>
        <v>4</v>
      </c>
      <c r="C20" s="532"/>
      <c r="D20" s="406" t="s">
        <v>489</v>
      </c>
      <c r="E20" s="407"/>
      <c r="F20" s="407"/>
      <c r="G20" s="407"/>
      <c r="H20" s="407"/>
      <c r="I20" s="407"/>
      <c r="J20" s="407"/>
      <c r="K20" s="407"/>
      <c r="L20" s="407"/>
      <c r="M20" s="407"/>
      <c r="N20" s="407"/>
      <c r="O20" s="407"/>
      <c r="P20" s="408"/>
      <c r="Q20" s="409" t="s">
        <v>479</v>
      </c>
      <c r="R20" s="410"/>
      <c r="S20" s="410"/>
      <c r="T20" s="410"/>
      <c r="U20" s="410"/>
      <c r="V20" s="410"/>
      <c r="W20" s="410"/>
      <c r="X20" s="411"/>
      <c r="Y20" s="406" t="s">
        <v>346</v>
      </c>
      <c r="Z20" s="407"/>
      <c r="AA20" s="407"/>
      <c r="AB20" s="408"/>
      <c r="AC20" s="406"/>
      <c r="AD20" s="407"/>
      <c r="AE20" s="407"/>
      <c r="AF20" s="407"/>
      <c r="AG20" s="407"/>
      <c r="AH20" s="407"/>
      <c r="AI20" s="407"/>
      <c r="AJ20" s="408"/>
      <c r="AK20" s="406"/>
      <c r="AL20" s="407"/>
      <c r="AM20" s="407"/>
      <c r="AN20" s="408"/>
      <c r="AO20" s="542"/>
      <c r="AP20" s="554"/>
      <c r="AQ20" s="586"/>
      <c r="AR20" s="588"/>
      <c r="AS20" s="590"/>
      <c r="BE20"/>
    </row>
    <row r="21" spans="2:57" ht="31.5" hidden="1" customHeight="1">
      <c r="B21" s="592"/>
      <c r="C21" s="532"/>
      <c r="D21" s="412"/>
      <c r="E21" s="413"/>
      <c r="F21" s="413"/>
      <c r="G21" s="413"/>
      <c r="H21" s="413"/>
      <c r="I21" s="413"/>
      <c r="J21" s="413"/>
      <c r="K21" s="413"/>
      <c r="L21" s="413"/>
      <c r="M21" s="413"/>
      <c r="N21" s="413"/>
      <c r="O21" s="413"/>
      <c r="P21" s="414"/>
      <c r="Q21" s="412"/>
      <c r="R21" s="413"/>
      <c r="S21" s="413"/>
      <c r="T21" s="413"/>
      <c r="U21" s="413"/>
      <c r="V21" s="413"/>
      <c r="W21" s="413"/>
      <c r="X21" s="414"/>
      <c r="Y21" s="412" t="s">
        <v>488</v>
      </c>
      <c r="Z21" s="413"/>
      <c r="AA21" s="413"/>
      <c r="AB21" s="414"/>
      <c r="AC21" s="412"/>
      <c r="AD21" s="413"/>
      <c r="AE21" s="413"/>
      <c r="AF21" s="413"/>
      <c r="AG21" s="413"/>
      <c r="AH21" s="413"/>
      <c r="AI21" s="413"/>
      <c r="AJ21" s="414"/>
      <c r="AK21" s="412"/>
      <c r="AL21" s="413"/>
      <c r="AM21" s="413"/>
      <c r="AN21" s="414"/>
      <c r="AO21" s="545"/>
      <c r="AP21" s="556"/>
      <c r="AQ21" s="587"/>
      <c r="AR21" s="589"/>
      <c r="AS21" s="591"/>
      <c r="BE21"/>
    </row>
    <row r="22" spans="2:57" ht="22.5" hidden="1" customHeight="1">
      <c r="B22" s="647">
        <f>B20+1</f>
        <v>5</v>
      </c>
      <c r="C22" s="648"/>
      <c r="D22" s="406" t="s">
        <v>490</v>
      </c>
      <c r="E22" s="407"/>
      <c r="F22" s="407"/>
      <c r="G22" s="407"/>
      <c r="H22" s="407"/>
      <c r="I22" s="407"/>
      <c r="J22" s="407"/>
      <c r="K22" s="407"/>
      <c r="L22" s="407"/>
      <c r="M22" s="407"/>
      <c r="N22" s="407"/>
      <c r="O22" s="407"/>
      <c r="P22" s="408"/>
      <c r="Q22" s="409" t="s">
        <v>479</v>
      </c>
      <c r="R22" s="410"/>
      <c r="S22" s="410"/>
      <c r="T22" s="410"/>
      <c r="U22" s="410"/>
      <c r="V22" s="410"/>
      <c r="W22" s="410"/>
      <c r="X22" s="411"/>
      <c r="Y22" s="406" t="s">
        <v>143</v>
      </c>
      <c r="Z22" s="407"/>
      <c r="AA22" s="407"/>
      <c r="AB22" s="408"/>
      <c r="AC22" s="406"/>
      <c r="AD22" s="407"/>
      <c r="AE22" s="407"/>
      <c r="AF22" s="407"/>
      <c r="AG22" s="407"/>
      <c r="AH22" s="407"/>
      <c r="AI22" s="407"/>
      <c r="AJ22" s="408"/>
      <c r="AK22" s="406"/>
      <c r="AL22" s="407"/>
      <c r="AM22" s="407"/>
      <c r="AN22" s="408"/>
      <c r="AO22" s="542"/>
      <c r="AP22" s="554"/>
      <c r="AQ22" s="641"/>
      <c r="AR22" s="642"/>
      <c r="AS22" s="643"/>
      <c r="BE22"/>
    </row>
    <row r="23" spans="2:57" ht="46.5" hidden="1" customHeight="1">
      <c r="B23" s="647"/>
      <c r="C23" s="648"/>
      <c r="D23" s="412"/>
      <c r="E23" s="413"/>
      <c r="F23" s="413"/>
      <c r="G23" s="413"/>
      <c r="H23" s="413"/>
      <c r="I23" s="413"/>
      <c r="J23" s="413"/>
      <c r="K23" s="413"/>
      <c r="L23" s="413"/>
      <c r="M23" s="413"/>
      <c r="N23" s="413"/>
      <c r="O23" s="413"/>
      <c r="P23" s="414"/>
      <c r="Q23" s="412"/>
      <c r="R23" s="413"/>
      <c r="S23" s="413"/>
      <c r="T23" s="413"/>
      <c r="U23" s="413"/>
      <c r="V23" s="413"/>
      <c r="W23" s="413"/>
      <c r="X23" s="414"/>
      <c r="Y23" s="412" t="s">
        <v>537</v>
      </c>
      <c r="Z23" s="413"/>
      <c r="AA23" s="413"/>
      <c r="AB23" s="414"/>
      <c r="AC23" s="412"/>
      <c r="AD23" s="413"/>
      <c r="AE23" s="413"/>
      <c r="AF23" s="413"/>
      <c r="AG23" s="413"/>
      <c r="AH23" s="413"/>
      <c r="AI23" s="413"/>
      <c r="AJ23" s="414"/>
      <c r="AK23" s="412"/>
      <c r="AL23" s="413"/>
      <c r="AM23" s="413"/>
      <c r="AN23" s="414"/>
      <c r="AO23" s="545"/>
      <c r="AP23" s="556"/>
      <c r="AQ23" s="587"/>
      <c r="AR23" s="589"/>
      <c r="AS23" s="591"/>
      <c r="BE23"/>
    </row>
    <row r="24" spans="2:57">
      <c r="B24" s="827" t="s">
        <v>1813</v>
      </c>
      <c r="C24" s="828"/>
      <c r="D24" s="828"/>
      <c r="E24" s="828"/>
      <c r="F24" s="828"/>
      <c r="G24" s="828"/>
      <c r="H24" s="828"/>
      <c r="I24" s="828"/>
      <c r="J24" s="828"/>
      <c r="K24" s="828"/>
      <c r="L24" s="828"/>
      <c r="M24" s="828"/>
      <c r="N24" s="828"/>
      <c r="O24" s="828"/>
      <c r="P24" s="828"/>
      <c r="Q24" s="828"/>
      <c r="R24" s="828"/>
      <c r="S24" s="828"/>
      <c r="T24" s="828"/>
      <c r="U24" s="828"/>
      <c r="V24" s="828"/>
      <c r="W24" s="828"/>
      <c r="X24" s="828"/>
      <c r="Y24" s="828"/>
      <c r="Z24" s="828"/>
      <c r="AA24" s="828"/>
      <c r="AB24" s="828"/>
      <c r="AC24" s="828"/>
      <c r="AD24" s="828"/>
      <c r="AE24" s="828"/>
      <c r="AF24" s="828"/>
      <c r="AG24" s="828"/>
      <c r="AH24" s="828"/>
      <c r="AI24" s="828"/>
      <c r="AJ24" s="828"/>
      <c r="AK24" s="828"/>
      <c r="AL24" s="828"/>
      <c r="AM24" s="828"/>
      <c r="AN24" s="828"/>
      <c r="AO24" s="828"/>
      <c r="AP24" s="828"/>
      <c r="AQ24" s="828"/>
      <c r="AR24" s="828"/>
      <c r="AS24" s="829"/>
      <c r="BE24"/>
    </row>
    <row r="25" spans="2:57" ht="22.5" customHeight="1">
      <c r="B25" s="592">
        <f>B22+1</f>
        <v>6</v>
      </c>
      <c r="C25" s="532"/>
      <c r="D25" s="406" t="s">
        <v>552</v>
      </c>
      <c r="E25" s="407"/>
      <c r="F25" s="407"/>
      <c r="G25" s="407"/>
      <c r="H25" s="407"/>
      <c r="I25" s="407"/>
      <c r="J25" s="407"/>
      <c r="K25" s="407"/>
      <c r="L25" s="407"/>
      <c r="M25" s="407"/>
      <c r="N25" s="407"/>
      <c r="O25" s="407"/>
      <c r="P25" s="408"/>
      <c r="Q25" s="409" t="s">
        <v>91</v>
      </c>
      <c r="R25" s="410"/>
      <c r="S25" s="410"/>
      <c r="T25" s="410"/>
      <c r="U25" s="410"/>
      <c r="V25" s="410"/>
      <c r="W25" s="410"/>
      <c r="X25" s="411"/>
      <c r="Y25" s="406" t="s">
        <v>24</v>
      </c>
      <c r="Z25" s="407"/>
      <c r="AA25" s="407"/>
      <c r="AB25" s="408"/>
      <c r="AC25" s="406"/>
      <c r="AD25" s="407"/>
      <c r="AE25" s="407"/>
      <c r="AF25" s="407"/>
      <c r="AG25" s="407"/>
      <c r="AH25" s="407"/>
      <c r="AI25" s="407"/>
      <c r="AJ25" s="408"/>
      <c r="AK25" s="406"/>
      <c r="AL25" s="407"/>
      <c r="AM25" s="407"/>
      <c r="AN25" s="408"/>
      <c r="AO25" s="542"/>
      <c r="AP25" s="554"/>
      <c r="AQ25" s="586"/>
      <c r="AR25" s="588"/>
      <c r="AS25" s="590"/>
      <c r="BE25"/>
    </row>
    <row r="26" spans="2:57" ht="31.5" customHeight="1">
      <c r="B26" s="592"/>
      <c r="C26" s="532"/>
      <c r="D26" s="412"/>
      <c r="E26" s="413"/>
      <c r="F26" s="413"/>
      <c r="G26" s="413"/>
      <c r="H26" s="413"/>
      <c r="I26" s="413"/>
      <c r="J26" s="413"/>
      <c r="K26" s="413"/>
      <c r="L26" s="413"/>
      <c r="M26" s="413"/>
      <c r="N26" s="413"/>
      <c r="O26" s="413"/>
      <c r="P26" s="414"/>
      <c r="Q26" s="412"/>
      <c r="R26" s="413"/>
      <c r="S26" s="413"/>
      <c r="T26" s="413"/>
      <c r="U26" s="413"/>
      <c r="V26" s="413"/>
      <c r="W26" s="413"/>
      <c r="X26" s="414"/>
      <c r="Y26" s="412" t="s">
        <v>491</v>
      </c>
      <c r="Z26" s="413"/>
      <c r="AA26" s="413"/>
      <c r="AB26" s="414"/>
      <c r="AC26" s="412"/>
      <c r="AD26" s="413"/>
      <c r="AE26" s="413"/>
      <c r="AF26" s="413"/>
      <c r="AG26" s="413"/>
      <c r="AH26" s="413"/>
      <c r="AI26" s="413"/>
      <c r="AJ26" s="414"/>
      <c r="AK26" s="412"/>
      <c r="AL26" s="413"/>
      <c r="AM26" s="413"/>
      <c r="AN26" s="414"/>
      <c r="AO26" s="545"/>
      <c r="AP26" s="556"/>
      <c r="AQ26" s="587"/>
      <c r="AR26" s="589"/>
      <c r="AS26" s="591"/>
      <c r="BE26"/>
    </row>
    <row r="27" spans="2:57" ht="22.5" customHeight="1">
      <c r="B27" s="592">
        <f t="shared" ref="B27:B33" si="0">B25+1</f>
        <v>7</v>
      </c>
      <c r="C27" s="532"/>
      <c r="D27" s="406" t="s">
        <v>492</v>
      </c>
      <c r="E27" s="407"/>
      <c r="F27" s="407"/>
      <c r="G27" s="407"/>
      <c r="H27" s="407"/>
      <c r="I27" s="407"/>
      <c r="J27" s="407"/>
      <c r="K27" s="407"/>
      <c r="L27" s="407"/>
      <c r="M27" s="407"/>
      <c r="N27" s="407"/>
      <c r="O27" s="407"/>
      <c r="P27" s="408"/>
      <c r="Q27" s="409" t="s">
        <v>91</v>
      </c>
      <c r="R27" s="410"/>
      <c r="S27" s="410"/>
      <c r="T27" s="410"/>
      <c r="U27" s="410"/>
      <c r="V27" s="410"/>
      <c r="W27" s="410"/>
      <c r="X27" s="411"/>
      <c r="Y27" s="406" t="s">
        <v>24</v>
      </c>
      <c r="Z27" s="407"/>
      <c r="AA27" s="407"/>
      <c r="AB27" s="408"/>
      <c r="AC27" s="409"/>
      <c r="AD27" s="410"/>
      <c r="AE27" s="410"/>
      <c r="AF27" s="410"/>
      <c r="AG27" s="410"/>
      <c r="AH27" s="410"/>
      <c r="AI27" s="410"/>
      <c r="AJ27" s="411"/>
      <c r="AK27" s="406"/>
      <c r="AL27" s="407"/>
      <c r="AM27" s="407"/>
      <c r="AN27" s="408"/>
      <c r="AO27" s="542"/>
      <c r="AP27" s="554"/>
      <c r="AQ27" s="586"/>
      <c r="AR27" s="588"/>
      <c r="AS27" s="590"/>
      <c r="BE27"/>
    </row>
    <row r="28" spans="2:57" ht="31.5" customHeight="1">
      <c r="B28" s="592"/>
      <c r="C28" s="532"/>
      <c r="D28" s="412"/>
      <c r="E28" s="413"/>
      <c r="F28" s="413"/>
      <c r="G28" s="413"/>
      <c r="H28" s="413"/>
      <c r="I28" s="413"/>
      <c r="J28" s="413"/>
      <c r="K28" s="413"/>
      <c r="L28" s="413"/>
      <c r="M28" s="413"/>
      <c r="N28" s="413"/>
      <c r="O28" s="413"/>
      <c r="P28" s="414"/>
      <c r="Q28" s="412"/>
      <c r="R28" s="413"/>
      <c r="S28" s="413"/>
      <c r="T28" s="413"/>
      <c r="U28" s="413"/>
      <c r="V28" s="413"/>
      <c r="W28" s="413"/>
      <c r="X28" s="414"/>
      <c r="Y28" s="412" t="s">
        <v>491</v>
      </c>
      <c r="Z28" s="413"/>
      <c r="AA28" s="413"/>
      <c r="AB28" s="414"/>
      <c r="AC28" s="412"/>
      <c r="AD28" s="413"/>
      <c r="AE28" s="413"/>
      <c r="AF28" s="413"/>
      <c r="AG28" s="413"/>
      <c r="AH28" s="413"/>
      <c r="AI28" s="413"/>
      <c r="AJ28" s="414"/>
      <c r="AK28" s="412"/>
      <c r="AL28" s="413"/>
      <c r="AM28" s="413"/>
      <c r="AN28" s="414"/>
      <c r="AO28" s="545"/>
      <c r="AP28" s="556"/>
      <c r="AQ28" s="587"/>
      <c r="AR28" s="589"/>
      <c r="AS28" s="591"/>
      <c r="BE28"/>
    </row>
    <row r="29" spans="2:57" ht="22.5" customHeight="1">
      <c r="B29" s="592">
        <f t="shared" si="0"/>
        <v>8</v>
      </c>
      <c r="C29" s="532"/>
      <c r="D29" s="406" t="s">
        <v>493</v>
      </c>
      <c r="E29" s="407"/>
      <c r="F29" s="407"/>
      <c r="G29" s="407"/>
      <c r="H29" s="407"/>
      <c r="I29" s="407"/>
      <c r="J29" s="407"/>
      <c r="K29" s="407"/>
      <c r="L29" s="407"/>
      <c r="M29" s="407"/>
      <c r="N29" s="407"/>
      <c r="O29" s="407"/>
      <c r="P29" s="408"/>
      <c r="Q29" s="409" t="s">
        <v>91</v>
      </c>
      <c r="R29" s="410"/>
      <c r="S29" s="410"/>
      <c r="T29" s="410"/>
      <c r="U29" s="410"/>
      <c r="V29" s="410"/>
      <c r="W29" s="410"/>
      <c r="X29" s="411"/>
      <c r="Y29" s="406" t="s">
        <v>24</v>
      </c>
      <c r="Z29" s="407"/>
      <c r="AA29" s="407"/>
      <c r="AB29" s="408"/>
      <c r="AC29" s="406"/>
      <c r="AD29" s="407"/>
      <c r="AE29" s="407"/>
      <c r="AF29" s="407"/>
      <c r="AG29" s="407"/>
      <c r="AH29" s="407"/>
      <c r="AI29" s="407"/>
      <c r="AJ29" s="408"/>
      <c r="AK29" s="406"/>
      <c r="AL29" s="407"/>
      <c r="AM29" s="407"/>
      <c r="AN29" s="408"/>
      <c r="AO29" s="542"/>
      <c r="AP29" s="554"/>
      <c r="AQ29" s="586"/>
      <c r="AR29" s="588"/>
      <c r="AS29" s="590"/>
      <c r="BE29"/>
    </row>
    <row r="30" spans="2:57" ht="60.75" customHeight="1">
      <c r="B30" s="592"/>
      <c r="C30" s="532"/>
      <c r="D30" s="412"/>
      <c r="E30" s="413"/>
      <c r="F30" s="413"/>
      <c r="G30" s="413"/>
      <c r="H30" s="413"/>
      <c r="I30" s="413"/>
      <c r="J30" s="413"/>
      <c r="K30" s="413"/>
      <c r="L30" s="413"/>
      <c r="M30" s="413"/>
      <c r="N30" s="413"/>
      <c r="O30" s="413"/>
      <c r="P30" s="414"/>
      <c r="Q30" s="412"/>
      <c r="R30" s="413"/>
      <c r="S30" s="413"/>
      <c r="T30" s="413"/>
      <c r="U30" s="413"/>
      <c r="V30" s="413"/>
      <c r="W30" s="413"/>
      <c r="X30" s="414"/>
      <c r="Y30" s="412" t="s">
        <v>491</v>
      </c>
      <c r="Z30" s="413"/>
      <c r="AA30" s="413"/>
      <c r="AB30" s="414"/>
      <c r="AC30" s="412"/>
      <c r="AD30" s="413"/>
      <c r="AE30" s="413"/>
      <c r="AF30" s="413"/>
      <c r="AG30" s="413"/>
      <c r="AH30" s="413"/>
      <c r="AI30" s="413"/>
      <c r="AJ30" s="414"/>
      <c r="AK30" s="412"/>
      <c r="AL30" s="413"/>
      <c r="AM30" s="413"/>
      <c r="AN30" s="414"/>
      <c r="AO30" s="545"/>
      <c r="AP30" s="556"/>
      <c r="AQ30" s="587"/>
      <c r="AR30" s="589"/>
      <c r="AS30" s="591"/>
      <c r="BE30"/>
    </row>
    <row r="31" spans="2:57" ht="22.5" customHeight="1">
      <c r="B31" s="592">
        <f t="shared" si="0"/>
        <v>9</v>
      </c>
      <c r="C31" s="532"/>
      <c r="D31" s="406" t="s">
        <v>494</v>
      </c>
      <c r="E31" s="407"/>
      <c r="F31" s="407"/>
      <c r="G31" s="407"/>
      <c r="H31" s="407"/>
      <c r="I31" s="407"/>
      <c r="J31" s="407"/>
      <c r="K31" s="407"/>
      <c r="L31" s="407"/>
      <c r="M31" s="407"/>
      <c r="N31" s="407"/>
      <c r="O31" s="407"/>
      <c r="P31" s="408"/>
      <c r="Q31" s="409" t="s">
        <v>91</v>
      </c>
      <c r="R31" s="410"/>
      <c r="S31" s="410"/>
      <c r="T31" s="410"/>
      <c r="U31" s="410"/>
      <c r="V31" s="410"/>
      <c r="W31" s="410"/>
      <c r="X31" s="411"/>
      <c r="Y31" s="406" t="s">
        <v>86</v>
      </c>
      <c r="Z31" s="407"/>
      <c r="AA31" s="407"/>
      <c r="AB31" s="408"/>
      <c r="AC31" s="406"/>
      <c r="AD31" s="407"/>
      <c r="AE31" s="407"/>
      <c r="AF31" s="407"/>
      <c r="AG31" s="407"/>
      <c r="AH31" s="407"/>
      <c r="AI31" s="407"/>
      <c r="AJ31" s="408"/>
      <c r="AK31" s="406"/>
      <c r="AL31" s="407"/>
      <c r="AM31" s="407"/>
      <c r="AN31" s="408"/>
      <c r="AO31" s="542"/>
      <c r="AP31" s="554"/>
      <c r="AQ31" s="586"/>
      <c r="AR31" s="588"/>
      <c r="AS31" s="590"/>
      <c r="BE31"/>
    </row>
    <row r="32" spans="2:57" ht="76.5" customHeight="1">
      <c r="B32" s="592"/>
      <c r="C32" s="532"/>
      <c r="D32" s="412"/>
      <c r="E32" s="413"/>
      <c r="F32" s="413"/>
      <c r="G32" s="413"/>
      <c r="H32" s="413"/>
      <c r="I32" s="413"/>
      <c r="J32" s="413"/>
      <c r="K32" s="413"/>
      <c r="L32" s="413"/>
      <c r="M32" s="413"/>
      <c r="N32" s="413"/>
      <c r="O32" s="413"/>
      <c r="P32" s="414"/>
      <c r="Q32" s="412"/>
      <c r="R32" s="413"/>
      <c r="S32" s="413"/>
      <c r="T32" s="413"/>
      <c r="U32" s="413"/>
      <c r="V32" s="413"/>
      <c r="W32" s="413"/>
      <c r="X32" s="414"/>
      <c r="Y32" s="412" t="s">
        <v>495</v>
      </c>
      <c r="Z32" s="413"/>
      <c r="AA32" s="413"/>
      <c r="AB32" s="414"/>
      <c r="AC32" s="412"/>
      <c r="AD32" s="413"/>
      <c r="AE32" s="413"/>
      <c r="AF32" s="413"/>
      <c r="AG32" s="413"/>
      <c r="AH32" s="413"/>
      <c r="AI32" s="413"/>
      <c r="AJ32" s="414"/>
      <c r="AK32" s="412"/>
      <c r="AL32" s="413"/>
      <c r="AM32" s="413"/>
      <c r="AN32" s="414"/>
      <c r="AO32" s="545"/>
      <c r="AP32" s="556"/>
      <c r="AQ32" s="587"/>
      <c r="AR32" s="589"/>
      <c r="AS32" s="591"/>
      <c r="BE32"/>
    </row>
    <row r="33" spans="2:57" ht="22.5" customHeight="1">
      <c r="B33" s="592">
        <f t="shared" si="0"/>
        <v>10</v>
      </c>
      <c r="C33" s="532"/>
      <c r="D33" s="406" t="s">
        <v>496</v>
      </c>
      <c r="E33" s="407"/>
      <c r="F33" s="407"/>
      <c r="G33" s="407"/>
      <c r="H33" s="407"/>
      <c r="I33" s="407"/>
      <c r="J33" s="407"/>
      <c r="K33" s="407"/>
      <c r="L33" s="407"/>
      <c r="M33" s="407"/>
      <c r="N33" s="407"/>
      <c r="O33" s="407"/>
      <c r="P33" s="408"/>
      <c r="Q33" s="409" t="s">
        <v>91</v>
      </c>
      <c r="R33" s="410"/>
      <c r="S33" s="410"/>
      <c r="T33" s="410"/>
      <c r="U33" s="410"/>
      <c r="V33" s="410"/>
      <c r="W33" s="410"/>
      <c r="X33" s="411"/>
      <c r="Y33" s="406" t="s">
        <v>24</v>
      </c>
      <c r="Z33" s="407"/>
      <c r="AA33" s="407"/>
      <c r="AB33" s="408"/>
      <c r="AC33" s="406"/>
      <c r="AD33" s="407"/>
      <c r="AE33" s="407"/>
      <c r="AF33" s="407"/>
      <c r="AG33" s="407"/>
      <c r="AH33" s="407"/>
      <c r="AI33" s="407"/>
      <c r="AJ33" s="408"/>
      <c r="AK33" s="406"/>
      <c r="AL33" s="407"/>
      <c r="AM33" s="407"/>
      <c r="AN33" s="408"/>
      <c r="AO33" s="542"/>
      <c r="AP33" s="554"/>
      <c r="AQ33" s="586"/>
      <c r="AR33" s="588"/>
      <c r="AS33" s="590"/>
      <c r="BE33"/>
    </row>
    <row r="34" spans="2:57" ht="31.5" customHeight="1">
      <c r="B34" s="592"/>
      <c r="C34" s="532"/>
      <c r="D34" s="412"/>
      <c r="E34" s="413"/>
      <c r="F34" s="413"/>
      <c r="G34" s="413"/>
      <c r="H34" s="413"/>
      <c r="I34" s="413"/>
      <c r="J34" s="413"/>
      <c r="K34" s="413"/>
      <c r="L34" s="413"/>
      <c r="M34" s="413"/>
      <c r="N34" s="413"/>
      <c r="O34" s="413"/>
      <c r="P34" s="414"/>
      <c r="Q34" s="412"/>
      <c r="R34" s="413"/>
      <c r="S34" s="413"/>
      <c r="T34" s="413"/>
      <c r="U34" s="413"/>
      <c r="V34" s="413"/>
      <c r="W34" s="413"/>
      <c r="X34" s="414"/>
      <c r="Y34" s="412" t="s">
        <v>497</v>
      </c>
      <c r="Z34" s="413"/>
      <c r="AA34" s="413"/>
      <c r="AB34" s="414"/>
      <c r="AC34" s="412"/>
      <c r="AD34" s="413"/>
      <c r="AE34" s="413"/>
      <c r="AF34" s="413"/>
      <c r="AG34" s="413"/>
      <c r="AH34" s="413"/>
      <c r="AI34" s="413"/>
      <c r="AJ34" s="414"/>
      <c r="AK34" s="412"/>
      <c r="AL34" s="413"/>
      <c r="AM34" s="413"/>
      <c r="AN34" s="414"/>
      <c r="AO34" s="545"/>
      <c r="AP34" s="556"/>
      <c r="AQ34" s="587"/>
      <c r="AR34" s="589"/>
      <c r="AS34" s="591"/>
      <c r="BE34"/>
    </row>
    <row r="35" spans="2:57">
      <c r="B35" s="827" t="s">
        <v>2032</v>
      </c>
      <c r="C35" s="828"/>
      <c r="D35" s="828"/>
      <c r="E35" s="828"/>
      <c r="F35" s="828"/>
      <c r="G35" s="828"/>
      <c r="H35" s="828"/>
      <c r="I35" s="828"/>
      <c r="J35" s="828"/>
      <c r="K35" s="828"/>
      <c r="L35" s="828"/>
      <c r="M35" s="828"/>
      <c r="N35" s="828"/>
      <c r="O35" s="828"/>
      <c r="P35" s="828"/>
      <c r="Q35" s="828"/>
      <c r="R35" s="828"/>
      <c r="S35" s="828"/>
      <c r="T35" s="828"/>
      <c r="U35" s="828"/>
      <c r="V35" s="828"/>
      <c r="W35" s="828"/>
      <c r="X35" s="828"/>
      <c r="Y35" s="828"/>
      <c r="Z35" s="828"/>
      <c r="AA35" s="828"/>
      <c r="AB35" s="828"/>
      <c r="AC35" s="828"/>
      <c r="AD35" s="828"/>
      <c r="AE35" s="828"/>
      <c r="AF35" s="828"/>
      <c r="AG35" s="828"/>
      <c r="AH35" s="828"/>
      <c r="AI35" s="828"/>
      <c r="AJ35" s="828"/>
      <c r="AK35" s="828"/>
      <c r="AL35" s="828"/>
      <c r="AM35" s="828"/>
      <c r="AN35" s="828"/>
      <c r="AO35" s="828"/>
      <c r="AP35" s="828"/>
      <c r="AQ35" s="828"/>
      <c r="AR35" s="828"/>
      <c r="AS35" s="829"/>
      <c r="BE35"/>
    </row>
    <row r="36" spans="2:57" ht="22.5" customHeight="1">
      <c r="B36" s="647">
        <f>B33+1</f>
        <v>11</v>
      </c>
      <c r="C36" s="648"/>
      <c r="D36" s="406" t="s">
        <v>553</v>
      </c>
      <c r="E36" s="407"/>
      <c r="F36" s="407"/>
      <c r="G36" s="407"/>
      <c r="H36" s="407"/>
      <c r="I36" s="407"/>
      <c r="J36" s="407"/>
      <c r="K36" s="407"/>
      <c r="L36" s="407"/>
      <c r="M36" s="407"/>
      <c r="N36" s="407"/>
      <c r="O36" s="407"/>
      <c r="P36" s="408"/>
      <c r="Q36" s="409" t="s">
        <v>91</v>
      </c>
      <c r="R36" s="410"/>
      <c r="S36" s="410"/>
      <c r="T36" s="410"/>
      <c r="U36" s="410"/>
      <c r="V36" s="410"/>
      <c r="W36" s="410"/>
      <c r="X36" s="411"/>
      <c r="Y36" s="406" t="s">
        <v>24</v>
      </c>
      <c r="Z36" s="407"/>
      <c r="AA36" s="407"/>
      <c r="AB36" s="408"/>
      <c r="AC36" s="406"/>
      <c r="AD36" s="407"/>
      <c r="AE36" s="407"/>
      <c r="AF36" s="407"/>
      <c r="AG36" s="407"/>
      <c r="AH36" s="407"/>
      <c r="AI36" s="407"/>
      <c r="AJ36" s="408"/>
      <c r="AK36" s="406"/>
      <c r="AL36" s="407"/>
      <c r="AM36" s="407"/>
      <c r="AN36" s="408"/>
      <c r="AO36" s="542"/>
      <c r="AP36" s="554"/>
      <c r="AQ36" s="586"/>
      <c r="AR36" s="588"/>
      <c r="AS36" s="590"/>
      <c r="BE36"/>
    </row>
    <row r="37" spans="2:57" ht="68.25" customHeight="1">
      <c r="B37" s="647"/>
      <c r="C37" s="648"/>
      <c r="D37" s="412"/>
      <c r="E37" s="413"/>
      <c r="F37" s="413"/>
      <c r="G37" s="413"/>
      <c r="H37" s="413"/>
      <c r="I37" s="413"/>
      <c r="J37" s="413"/>
      <c r="K37" s="413"/>
      <c r="L37" s="413"/>
      <c r="M37" s="413"/>
      <c r="N37" s="413"/>
      <c r="O37" s="413"/>
      <c r="P37" s="414"/>
      <c r="Q37" s="412"/>
      <c r="R37" s="413"/>
      <c r="S37" s="413"/>
      <c r="T37" s="413"/>
      <c r="U37" s="413"/>
      <c r="V37" s="413"/>
      <c r="W37" s="413"/>
      <c r="X37" s="414"/>
      <c r="Y37" s="412" t="s">
        <v>524</v>
      </c>
      <c r="Z37" s="413"/>
      <c r="AA37" s="413"/>
      <c r="AB37" s="414"/>
      <c r="AC37" s="412"/>
      <c r="AD37" s="413"/>
      <c r="AE37" s="413"/>
      <c r="AF37" s="413"/>
      <c r="AG37" s="413"/>
      <c r="AH37" s="413"/>
      <c r="AI37" s="413"/>
      <c r="AJ37" s="414"/>
      <c r="AK37" s="412"/>
      <c r="AL37" s="413"/>
      <c r="AM37" s="413"/>
      <c r="AN37" s="414"/>
      <c r="AO37" s="545"/>
      <c r="AP37" s="556"/>
      <c r="AQ37" s="587"/>
      <c r="AR37" s="589"/>
      <c r="AS37" s="591"/>
      <c r="BE37"/>
    </row>
    <row r="38" spans="2:57" ht="22.5" customHeight="1">
      <c r="B38" s="592">
        <f t="shared" ref="B38:B44" si="1">B36+1</f>
        <v>12</v>
      </c>
      <c r="C38" s="532"/>
      <c r="D38" s="406" t="s">
        <v>554</v>
      </c>
      <c r="E38" s="407"/>
      <c r="F38" s="407"/>
      <c r="G38" s="407"/>
      <c r="H38" s="407"/>
      <c r="I38" s="407"/>
      <c r="J38" s="407"/>
      <c r="K38" s="407"/>
      <c r="L38" s="407"/>
      <c r="M38" s="407"/>
      <c r="N38" s="407"/>
      <c r="O38" s="407"/>
      <c r="P38" s="408"/>
      <c r="Q38" s="409" t="s">
        <v>91</v>
      </c>
      <c r="R38" s="410"/>
      <c r="S38" s="410"/>
      <c r="T38" s="410"/>
      <c r="U38" s="410"/>
      <c r="V38" s="410"/>
      <c r="W38" s="410"/>
      <c r="X38" s="411"/>
      <c r="Y38" s="406" t="s">
        <v>86</v>
      </c>
      <c r="Z38" s="407"/>
      <c r="AA38" s="407"/>
      <c r="AB38" s="408"/>
      <c r="AC38" s="406"/>
      <c r="AD38" s="407"/>
      <c r="AE38" s="407"/>
      <c r="AF38" s="407"/>
      <c r="AG38" s="407"/>
      <c r="AH38" s="407"/>
      <c r="AI38" s="407"/>
      <c r="AJ38" s="408"/>
      <c r="AK38" s="406"/>
      <c r="AL38" s="407"/>
      <c r="AM38" s="407"/>
      <c r="AN38" s="408"/>
      <c r="AO38" s="542"/>
      <c r="AP38" s="554"/>
      <c r="AQ38" s="641"/>
      <c r="AR38" s="642"/>
      <c r="AS38" s="643"/>
      <c r="BE38"/>
    </row>
    <row r="39" spans="2:57" ht="31.5"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t="s">
        <v>498</v>
      </c>
      <c r="Z39" s="413"/>
      <c r="AA39" s="413"/>
      <c r="AB39" s="414"/>
      <c r="AC39" s="412"/>
      <c r="AD39" s="413"/>
      <c r="AE39" s="413"/>
      <c r="AF39" s="413"/>
      <c r="AG39" s="413"/>
      <c r="AH39" s="413"/>
      <c r="AI39" s="413"/>
      <c r="AJ39" s="414"/>
      <c r="AK39" s="412"/>
      <c r="AL39" s="413"/>
      <c r="AM39" s="413"/>
      <c r="AN39" s="414"/>
      <c r="AO39" s="545"/>
      <c r="AP39" s="556"/>
      <c r="AQ39" s="587"/>
      <c r="AR39" s="589"/>
      <c r="AS39" s="591"/>
      <c r="BE39"/>
    </row>
    <row r="40" spans="2:57" ht="22.5" customHeight="1">
      <c r="B40" s="592">
        <f t="shared" si="1"/>
        <v>13</v>
      </c>
      <c r="C40" s="532"/>
      <c r="D40" s="406" t="s">
        <v>499</v>
      </c>
      <c r="E40" s="407"/>
      <c r="F40" s="407"/>
      <c r="G40" s="407"/>
      <c r="H40" s="407"/>
      <c r="I40" s="407"/>
      <c r="J40" s="407"/>
      <c r="K40" s="407"/>
      <c r="L40" s="407"/>
      <c r="M40" s="407"/>
      <c r="N40" s="407"/>
      <c r="O40" s="407"/>
      <c r="P40" s="408"/>
      <c r="Q40" s="409" t="s">
        <v>91</v>
      </c>
      <c r="R40" s="410"/>
      <c r="S40" s="410"/>
      <c r="T40" s="410"/>
      <c r="U40" s="410"/>
      <c r="V40" s="410"/>
      <c r="W40" s="410"/>
      <c r="X40" s="411"/>
      <c r="Y40" s="406" t="s">
        <v>86</v>
      </c>
      <c r="Z40" s="407"/>
      <c r="AA40" s="407"/>
      <c r="AB40" s="408"/>
      <c r="AC40" s="406"/>
      <c r="AD40" s="407"/>
      <c r="AE40" s="407"/>
      <c r="AF40" s="407"/>
      <c r="AG40" s="407"/>
      <c r="AH40" s="407"/>
      <c r="AI40" s="407"/>
      <c r="AJ40" s="408"/>
      <c r="AK40" s="406"/>
      <c r="AL40" s="407"/>
      <c r="AM40" s="407"/>
      <c r="AN40" s="408"/>
      <c r="AO40" s="542"/>
      <c r="AP40" s="554"/>
      <c r="AQ40" s="586"/>
      <c r="AR40" s="588"/>
      <c r="AS40" s="590"/>
      <c r="BE40"/>
    </row>
    <row r="41" spans="2:57" ht="94.5"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t="s">
        <v>500</v>
      </c>
      <c r="Z41" s="413"/>
      <c r="AA41" s="413"/>
      <c r="AB41" s="414"/>
      <c r="AC41" s="412"/>
      <c r="AD41" s="413"/>
      <c r="AE41" s="413"/>
      <c r="AF41" s="413"/>
      <c r="AG41" s="413"/>
      <c r="AH41" s="413"/>
      <c r="AI41" s="413"/>
      <c r="AJ41" s="414"/>
      <c r="AK41" s="412"/>
      <c r="AL41" s="413"/>
      <c r="AM41" s="413"/>
      <c r="AN41" s="414"/>
      <c r="AO41" s="545"/>
      <c r="AP41" s="556"/>
      <c r="AQ41" s="587"/>
      <c r="AR41" s="589"/>
      <c r="AS41" s="591"/>
      <c r="BE41"/>
    </row>
    <row r="42" spans="2:57" ht="22.5" customHeight="1">
      <c r="B42" s="592">
        <f t="shared" si="1"/>
        <v>14</v>
      </c>
      <c r="C42" s="532"/>
      <c r="D42" s="406" t="s">
        <v>501</v>
      </c>
      <c r="E42" s="407"/>
      <c r="F42" s="407"/>
      <c r="G42" s="407"/>
      <c r="H42" s="407"/>
      <c r="I42" s="407"/>
      <c r="J42" s="407"/>
      <c r="K42" s="407"/>
      <c r="L42" s="407"/>
      <c r="M42" s="407"/>
      <c r="N42" s="407"/>
      <c r="O42" s="407"/>
      <c r="P42" s="408"/>
      <c r="Q42" s="409" t="s">
        <v>91</v>
      </c>
      <c r="R42" s="410"/>
      <c r="S42" s="410"/>
      <c r="T42" s="410"/>
      <c r="U42" s="410"/>
      <c r="V42" s="410"/>
      <c r="W42" s="410"/>
      <c r="X42" s="411"/>
      <c r="Y42" s="406" t="s">
        <v>154</v>
      </c>
      <c r="Z42" s="407"/>
      <c r="AA42" s="407"/>
      <c r="AB42" s="408"/>
      <c r="AC42" s="406"/>
      <c r="AD42" s="407"/>
      <c r="AE42" s="407"/>
      <c r="AF42" s="407"/>
      <c r="AG42" s="407"/>
      <c r="AH42" s="407"/>
      <c r="AI42" s="407"/>
      <c r="AJ42" s="408"/>
      <c r="AK42" s="406"/>
      <c r="AL42" s="407"/>
      <c r="AM42" s="407"/>
      <c r="AN42" s="408"/>
      <c r="AO42" s="542"/>
      <c r="AP42" s="554"/>
      <c r="AQ42" s="641"/>
      <c r="AR42" s="642"/>
      <c r="AS42" s="643"/>
      <c r="BE42"/>
    </row>
    <row r="43" spans="2:57" ht="33.75"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t="s">
        <v>504</v>
      </c>
      <c r="Z43" s="413"/>
      <c r="AA43" s="413"/>
      <c r="AB43" s="414"/>
      <c r="AC43" s="412"/>
      <c r="AD43" s="413"/>
      <c r="AE43" s="413"/>
      <c r="AF43" s="413"/>
      <c r="AG43" s="413"/>
      <c r="AH43" s="413"/>
      <c r="AI43" s="413"/>
      <c r="AJ43" s="414"/>
      <c r="AK43" s="412"/>
      <c r="AL43" s="413"/>
      <c r="AM43" s="413"/>
      <c r="AN43" s="414"/>
      <c r="AO43" s="545"/>
      <c r="AP43" s="556"/>
      <c r="AQ43" s="587"/>
      <c r="AR43" s="589"/>
      <c r="AS43" s="591"/>
      <c r="BE43"/>
    </row>
    <row r="44" spans="2:57" ht="22.5" customHeight="1">
      <c r="B44" s="592">
        <f t="shared" si="1"/>
        <v>15</v>
      </c>
      <c r="C44" s="532"/>
      <c r="D44" s="406" t="s">
        <v>502</v>
      </c>
      <c r="E44" s="407"/>
      <c r="F44" s="407"/>
      <c r="G44" s="407"/>
      <c r="H44" s="407"/>
      <c r="I44" s="407"/>
      <c r="J44" s="407"/>
      <c r="K44" s="407"/>
      <c r="L44" s="407"/>
      <c r="M44" s="407"/>
      <c r="N44" s="407"/>
      <c r="O44" s="407"/>
      <c r="P44" s="408"/>
      <c r="Q44" s="409" t="s">
        <v>91</v>
      </c>
      <c r="R44" s="410"/>
      <c r="S44" s="410"/>
      <c r="T44" s="410"/>
      <c r="U44" s="410"/>
      <c r="V44" s="410"/>
      <c r="W44" s="410"/>
      <c r="X44" s="411"/>
      <c r="Y44" s="406" t="s">
        <v>24</v>
      </c>
      <c r="Z44" s="407"/>
      <c r="AA44" s="407"/>
      <c r="AB44" s="408"/>
      <c r="AC44" s="406"/>
      <c r="AD44" s="407"/>
      <c r="AE44" s="407"/>
      <c r="AF44" s="407"/>
      <c r="AG44" s="407"/>
      <c r="AH44" s="407"/>
      <c r="AI44" s="407"/>
      <c r="AJ44" s="408"/>
      <c r="AK44" s="406"/>
      <c r="AL44" s="407"/>
      <c r="AM44" s="407"/>
      <c r="AN44" s="408"/>
      <c r="AO44" s="542"/>
      <c r="AP44" s="554"/>
      <c r="AQ44" s="586"/>
      <c r="AR44" s="588"/>
      <c r="AS44" s="590"/>
      <c r="BE44"/>
    </row>
    <row r="45" spans="2:57" ht="31.5"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t="s">
        <v>503</v>
      </c>
      <c r="Z45" s="413"/>
      <c r="AA45" s="413"/>
      <c r="AB45" s="414"/>
      <c r="AC45" s="412"/>
      <c r="AD45" s="413"/>
      <c r="AE45" s="413"/>
      <c r="AF45" s="413"/>
      <c r="AG45" s="413"/>
      <c r="AH45" s="413"/>
      <c r="AI45" s="413"/>
      <c r="AJ45" s="414"/>
      <c r="AK45" s="412"/>
      <c r="AL45" s="413"/>
      <c r="AM45" s="413"/>
      <c r="AN45" s="414"/>
      <c r="AO45" s="545"/>
      <c r="AP45" s="556"/>
      <c r="AQ45" s="587"/>
      <c r="AR45" s="589"/>
      <c r="AS45" s="591"/>
      <c r="BE45"/>
    </row>
    <row r="46" spans="2:57">
      <c r="B46" s="827" t="s">
        <v>2033</v>
      </c>
      <c r="C46" s="828"/>
      <c r="D46" s="828"/>
      <c r="E46" s="828"/>
      <c r="F46" s="828"/>
      <c r="G46" s="828"/>
      <c r="H46" s="828"/>
      <c r="I46" s="828"/>
      <c r="J46" s="828"/>
      <c r="K46" s="828"/>
      <c r="L46" s="828"/>
      <c r="M46" s="828"/>
      <c r="N46" s="828"/>
      <c r="O46" s="828"/>
      <c r="P46" s="828"/>
      <c r="Q46" s="828"/>
      <c r="R46" s="828"/>
      <c r="S46" s="828"/>
      <c r="T46" s="828"/>
      <c r="U46" s="828"/>
      <c r="V46" s="828"/>
      <c r="W46" s="828"/>
      <c r="X46" s="828"/>
      <c r="Y46" s="828"/>
      <c r="Z46" s="828"/>
      <c r="AA46" s="828"/>
      <c r="AB46" s="828"/>
      <c r="AC46" s="828"/>
      <c r="AD46" s="828"/>
      <c r="AE46" s="828"/>
      <c r="AF46" s="828"/>
      <c r="AG46" s="828"/>
      <c r="AH46" s="828"/>
      <c r="AI46" s="828"/>
      <c r="AJ46" s="828"/>
      <c r="AK46" s="828"/>
      <c r="AL46" s="828"/>
      <c r="AM46" s="828"/>
      <c r="AN46" s="828"/>
      <c r="AO46" s="828"/>
      <c r="AP46" s="828"/>
      <c r="AQ46" s="828"/>
      <c r="AR46" s="828"/>
      <c r="AS46" s="829"/>
      <c r="BE46"/>
    </row>
    <row r="47" spans="2:57" ht="22.5" hidden="1" customHeight="1">
      <c r="B47" s="647">
        <f>B44+1</f>
        <v>16</v>
      </c>
      <c r="C47" s="648"/>
      <c r="D47" s="666" t="s">
        <v>505</v>
      </c>
      <c r="E47" s="667"/>
      <c r="F47" s="667"/>
      <c r="G47" s="667"/>
      <c r="H47" s="667"/>
      <c r="I47" s="667"/>
      <c r="J47" s="667"/>
      <c r="K47" s="667"/>
      <c r="L47" s="667"/>
      <c r="M47" s="667"/>
      <c r="N47" s="667"/>
      <c r="O47" s="667"/>
      <c r="P47" s="668"/>
      <c r="Q47" s="830" t="s">
        <v>91</v>
      </c>
      <c r="R47" s="831"/>
      <c r="S47" s="831"/>
      <c r="T47" s="831"/>
      <c r="U47" s="831"/>
      <c r="V47" s="831"/>
      <c r="W47" s="831"/>
      <c r="X47" s="832"/>
      <c r="Y47" s="666" t="s">
        <v>24</v>
      </c>
      <c r="Z47" s="667"/>
      <c r="AA47" s="667"/>
      <c r="AB47" s="668"/>
      <c r="AC47" s="406"/>
      <c r="AD47" s="407"/>
      <c r="AE47" s="407"/>
      <c r="AF47" s="407"/>
      <c r="AG47" s="407"/>
      <c r="AH47" s="407"/>
      <c r="AI47" s="407"/>
      <c r="AJ47" s="408"/>
      <c r="AK47" s="406"/>
      <c r="AL47" s="407"/>
      <c r="AM47" s="407"/>
      <c r="AN47" s="408"/>
      <c r="AO47" s="542"/>
      <c r="AP47" s="554"/>
      <c r="AQ47" s="586"/>
      <c r="AR47" s="588"/>
      <c r="AS47" s="590"/>
      <c r="BE47"/>
    </row>
    <row r="48" spans="2:57" ht="45" hidden="1" customHeight="1">
      <c r="B48" s="647"/>
      <c r="C48" s="648"/>
      <c r="D48" s="669"/>
      <c r="E48" s="670"/>
      <c r="F48" s="670"/>
      <c r="G48" s="670"/>
      <c r="H48" s="670"/>
      <c r="I48" s="670"/>
      <c r="J48" s="670"/>
      <c r="K48" s="670"/>
      <c r="L48" s="670"/>
      <c r="M48" s="670"/>
      <c r="N48" s="670"/>
      <c r="O48" s="670"/>
      <c r="P48" s="671"/>
      <c r="Q48" s="669"/>
      <c r="R48" s="670"/>
      <c r="S48" s="670"/>
      <c r="T48" s="670"/>
      <c r="U48" s="670"/>
      <c r="V48" s="670"/>
      <c r="W48" s="670"/>
      <c r="X48" s="671"/>
      <c r="Y48" s="669" t="s">
        <v>506</v>
      </c>
      <c r="Z48" s="670"/>
      <c r="AA48" s="670"/>
      <c r="AB48" s="671"/>
      <c r="AC48" s="412"/>
      <c r="AD48" s="413"/>
      <c r="AE48" s="413"/>
      <c r="AF48" s="413"/>
      <c r="AG48" s="413"/>
      <c r="AH48" s="413"/>
      <c r="AI48" s="413"/>
      <c r="AJ48" s="414"/>
      <c r="AK48" s="412"/>
      <c r="AL48" s="413"/>
      <c r="AM48" s="413"/>
      <c r="AN48" s="414"/>
      <c r="AO48" s="545"/>
      <c r="AP48" s="556"/>
      <c r="AQ48" s="587"/>
      <c r="AR48" s="589"/>
      <c r="AS48" s="591"/>
      <c r="BE48"/>
    </row>
    <row r="49" spans="2:57" ht="22.5" hidden="1" customHeight="1">
      <c r="B49" s="647">
        <f t="shared" ref="B49:B55" si="2">B47+1</f>
        <v>17</v>
      </c>
      <c r="C49" s="648"/>
      <c r="D49" s="666" t="s">
        <v>555</v>
      </c>
      <c r="E49" s="667"/>
      <c r="F49" s="667"/>
      <c r="G49" s="667"/>
      <c r="H49" s="667"/>
      <c r="I49" s="667"/>
      <c r="J49" s="667"/>
      <c r="K49" s="667"/>
      <c r="L49" s="667"/>
      <c r="M49" s="667"/>
      <c r="N49" s="667"/>
      <c r="O49" s="667"/>
      <c r="P49" s="668"/>
      <c r="Q49" s="830" t="s">
        <v>91</v>
      </c>
      <c r="R49" s="831"/>
      <c r="S49" s="831"/>
      <c r="T49" s="831"/>
      <c r="U49" s="831"/>
      <c r="V49" s="831"/>
      <c r="W49" s="831"/>
      <c r="X49" s="832"/>
      <c r="Y49" s="666" t="s">
        <v>24</v>
      </c>
      <c r="Z49" s="667"/>
      <c r="AA49" s="667"/>
      <c r="AB49" s="668"/>
      <c r="AC49" s="406"/>
      <c r="AD49" s="407"/>
      <c r="AE49" s="407"/>
      <c r="AF49" s="407"/>
      <c r="AG49" s="407"/>
      <c r="AH49" s="407"/>
      <c r="AI49" s="407"/>
      <c r="AJ49" s="408"/>
      <c r="AK49" s="406"/>
      <c r="AL49" s="407"/>
      <c r="AM49" s="407"/>
      <c r="AN49" s="408"/>
      <c r="AO49" s="542"/>
      <c r="AP49" s="554"/>
      <c r="AQ49" s="586"/>
      <c r="AR49" s="588"/>
      <c r="AS49" s="590"/>
      <c r="BE49"/>
    </row>
    <row r="50" spans="2:57" ht="71.25" hidden="1" customHeight="1">
      <c r="B50" s="647"/>
      <c r="C50" s="648"/>
      <c r="D50" s="669"/>
      <c r="E50" s="670"/>
      <c r="F50" s="670"/>
      <c r="G50" s="670"/>
      <c r="H50" s="670"/>
      <c r="I50" s="670"/>
      <c r="J50" s="670"/>
      <c r="K50" s="670"/>
      <c r="L50" s="670"/>
      <c r="M50" s="670"/>
      <c r="N50" s="670"/>
      <c r="O50" s="670"/>
      <c r="P50" s="671"/>
      <c r="Q50" s="669"/>
      <c r="R50" s="670"/>
      <c r="S50" s="670"/>
      <c r="T50" s="670"/>
      <c r="U50" s="670"/>
      <c r="V50" s="670"/>
      <c r="W50" s="670"/>
      <c r="X50" s="671"/>
      <c r="Y50" s="669" t="s">
        <v>509</v>
      </c>
      <c r="Z50" s="670"/>
      <c r="AA50" s="670"/>
      <c r="AB50" s="671"/>
      <c r="AC50" s="412"/>
      <c r="AD50" s="413"/>
      <c r="AE50" s="413"/>
      <c r="AF50" s="413"/>
      <c r="AG50" s="413"/>
      <c r="AH50" s="413"/>
      <c r="AI50" s="413"/>
      <c r="AJ50" s="414"/>
      <c r="AK50" s="412"/>
      <c r="AL50" s="413"/>
      <c r="AM50" s="413"/>
      <c r="AN50" s="414"/>
      <c r="AO50" s="545"/>
      <c r="AP50" s="556"/>
      <c r="AQ50" s="587"/>
      <c r="AR50" s="589"/>
      <c r="AS50" s="591"/>
      <c r="BE50"/>
    </row>
    <row r="51" spans="2:57" ht="22.5" hidden="1" customHeight="1">
      <c r="B51" s="647">
        <f t="shared" si="2"/>
        <v>18</v>
      </c>
      <c r="C51" s="648"/>
      <c r="D51" s="666" t="s">
        <v>508</v>
      </c>
      <c r="E51" s="667"/>
      <c r="F51" s="667"/>
      <c r="G51" s="667"/>
      <c r="H51" s="667"/>
      <c r="I51" s="667"/>
      <c r="J51" s="667"/>
      <c r="K51" s="667"/>
      <c r="L51" s="667"/>
      <c r="M51" s="667"/>
      <c r="N51" s="667"/>
      <c r="O51" s="667"/>
      <c r="P51" s="668"/>
      <c r="Q51" s="830" t="s">
        <v>91</v>
      </c>
      <c r="R51" s="831"/>
      <c r="S51" s="831"/>
      <c r="T51" s="831"/>
      <c r="U51" s="831"/>
      <c r="V51" s="831"/>
      <c r="W51" s="831"/>
      <c r="X51" s="832"/>
      <c r="Y51" s="666" t="s">
        <v>24</v>
      </c>
      <c r="Z51" s="667"/>
      <c r="AA51" s="667"/>
      <c r="AB51" s="668"/>
      <c r="AC51" s="406"/>
      <c r="AD51" s="407"/>
      <c r="AE51" s="407"/>
      <c r="AF51" s="407"/>
      <c r="AG51" s="407"/>
      <c r="AH51" s="407"/>
      <c r="AI51" s="407"/>
      <c r="AJ51" s="408"/>
      <c r="AK51" s="406"/>
      <c r="AL51" s="407"/>
      <c r="AM51" s="407"/>
      <c r="AN51" s="408"/>
      <c r="AO51" s="542"/>
      <c r="AP51" s="554"/>
      <c r="AQ51" s="586"/>
      <c r="AR51" s="588"/>
      <c r="AS51" s="590"/>
      <c r="BE51"/>
    </row>
    <row r="52" spans="2:57" ht="31.5" hidden="1" customHeight="1">
      <c r="B52" s="647"/>
      <c r="C52" s="648"/>
      <c r="D52" s="669"/>
      <c r="E52" s="670"/>
      <c r="F52" s="670"/>
      <c r="G52" s="670"/>
      <c r="H52" s="670"/>
      <c r="I52" s="670"/>
      <c r="J52" s="670"/>
      <c r="K52" s="670"/>
      <c r="L52" s="670"/>
      <c r="M52" s="670"/>
      <c r="N52" s="670"/>
      <c r="O52" s="670"/>
      <c r="P52" s="671"/>
      <c r="Q52" s="669"/>
      <c r="R52" s="670"/>
      <c r="S52" s="670"/>
      <c r="T52" s="670"/>
      <c r="U52" s="670"/>
      <c r="V52" s="670"/>
      <c r="W52" s="670"/>
      <c r="X52" s="671"/>
      <c r="Y52" s="669" t="s">
        <v>511</v>
      </c>
      <c r="Z52" s="670"/>
      <c r="AA52" s="670"/>
      <c r="AB52" s="671"/>
      <c r="AC52" s="412"/>
      <c r="AD52" s="413"/>
      <c r="AE52" s="413"/>
      <c r="AF52" s="413"/>
      <c r="AG52" s="413"/>
      <c r="AH52" s="413"/>
      <c r="AI52" s="413"/>
      <c r="AJ52" s="414"/>
      <c r="AK52" s="412"/>
      <c r="AL52" s="413"/>
      <c r="AM52" s="413"/>
      <c r="AN52" s="414"/>
      <c r="AO52" s="545"/>
      <c r="AP52" s="556"/>
      <c r="AQ52" s="587"/>
      <c r="AR52" s="589"/>
      <c r="AS52" s="591"/>
      <c r="BE52"/>
    </row>
    <row r="53" spans="2:57" ht="22.5" customHeight="1">
      <c r="B53" s="592">
        <f t="shared" si="2"/>
        <v>19</v>
      </c>
      <c r="C53" s="532"/>
      <c r="D53" s="406" t="s">
        <v>514</v>
      </c>
      <c r="E53" s="407"/>
      <c r="F53" s="407"/>
      <c r="G53" s="407"/>
      <c r="H53" s="407"/>
      <c r="I53" s="407"/>
      <c r="J53" s="407"/>
      <c r="K53" s="407"/>
      <c r="L53" s="407"/>
      <c r="M53" s="407"/>
      <c r="N53" s="407"/>
      <c r="O53" s="407"/>
      <c r="P53" s="408"/>
      <c r="Q53" s="409" t="s">
        <v>91</v>
      </c>
      <c r="R53" s="410"/>
      <c r="S53" s="410"/>
      <c r="T53" s="410"/>
      <c r="U53" s="410"/>
      <c r="V53" s="410"/>
      <c r="W53" s="410"/>
      <c r="X53" s="411"/>
      <c r="Y53" s="406" t="s">
        <v>24</v>
      </c>
      <c r="Z53" s="407"/>
      <c r="AA53" s="407"/>
      <c r="AB53" s="408"/>
      <c r="AC53" s="406"/>
      <c r="AD53" s="407"/>
      <c r="AE53" s="407"/>
      <c r="AF53" s="407"/>
      <c r="AG53" s="407"/>
      <c r="AH53" s="407"/>
      <c r="AI53" s="407"/>
      <c r="AJ53" s="408"/>
      <c r="AK53" s="406"/>
      <c r="AL53" s="407"/>
      <c r="AM53" s="407"/>
      <c r="AN53" s="408"/>
      <c r="AO53" s="542"/>
      <c r="AP53" s="554"/>
      <c r="AQ53" s="586"/>
      <c r="AR53" s="588"/>
      <c r="AS53" s="590"/>
      <c r="BE53"/>
    </row>
    <row r="54" spans="2:57" ht="48" customHeight="1">
      <c r="B54" s="592"/>
      <c r="C54" s="532"/>
      <c r="D54" s="412"/>
      <c r="E54" s="413"/>
      <c r="F54" s="413"/>
      <c r="G54" s="413"/>
      <c r="H54" s="413"/>
      <c r="I54" s="413"/>
      <c r="J54" s="413"/>
      <c r="K54" s="413"/>
      <c r="L54" s="413"/>
      <c r="M54" s="413"/>
      <c r="N54" s="413"/>
      <c r="O54" s="413"/>
      <c r="P54" s="414"/>
      <c r="Q54" s="412"/>
      <c r="R54" s="413"/>
      <c r="S54" s="413"/>
      <c r="T54" s="413"/>
      <c r="U54" s="413"/>
      <c r="V54" s="413"/>
      <c r="W54" s="413"/>
      <c r="X54" s="414"/>
      <c r="Y54" s="412" t="s">
        <v>515</v>
      </c>
      <c r="Z54" s="413"/>
      <c r="AA54" s="413"/>
      <c r="AB54" s="414"/>
      <c r="AC54" s="412"/>
      <c r="AD54" s="413"/>
      <c r="AE54" s="413"/>
      <c r="AF54" s="413"/>
      <c r="AG54" s="413"/>
      <c r="AH54" s="413"/>
      <c r="AI54" s="413"/>
      <c r="AJ54" s="414"/>
      <c r="AK54" s="412"/>
      <c r="AL54" s="413"/>
      <c r="AM54" s="413"/>
      <c r="AN54" s="414"/>
      <c r="AO54" s="545"/>
      <c r="AP54" s="556"/>
      <c r="AQ54" s="587"/>
      <c r="AR54" s="589"/>
      <c r="AS54" s="591"/>
      <c r="BE54"/>
    </row>
    <row r="55" spans="2:57" ht="22.5" customHeight="1">
      <c r="B55" s="592">
        <f t="shared" si="2"/>
        <v>20</v>
      </c>
      <c r="C55" s="532"/>
      <c r="D55" s="406" t="s">
        <v>517</v>
      </c>
      <c r="E55" s="407"/>
      <c r="F55" s="407"/>
      <c r="G55" s="407"/>
      <c r="H55" s="407"/>
      <c r="I55" s="407"/>
      <c r="J55" s="407"/>
      <c r="K55" s="407"/>
      <c r="L55" s="407"/>
      <c r="M55" s="407"/>
      <c r="N55" s="407"/>
      <c r="O55" s="407"/>
      <c r="P55" s="408"/>
      <c r="Q55" s="409" t="s">
        <v>91</v>
      </c>
      <c r="R55" s="410"/>
      <c r="S55" s="410"/>
      <c r="T55" s="410"/>
      <c r="U55" s="410"/>
      <c r="V55" s="410"/>
      <c r="W55" s="410"/>
      <c r="X55" s="411"/>
      <c r="Y55" s="406" t="s">
        <v>24</v>
      </c>
      <c r="Z55" s="407"/>
      <c r="AA55" s="407"/>
      <c r="AB55" s="408"/>
      <c r="AC55" s="406"/>
      <c r="AD55" s="407"/>
      <c r="AE55" s="407"/>
      <c r="AF55" s="407"/>
      <c r="AG55" s="407"/>
      <c r="AH55" s="407"/>
      <c r="AI55" s="407"/>
      <c r="AJ55" s="408"/>
      <c r="AK55" s="406"/>
      <c r="AL55" s="407"/>
      <c r="AM55" s="407"/>
      <c r="AN55" s="408"/>
      <c r="AO55" s="542"/>
      <c r="AP55" s="554"/>
      <c r="AQ55" s="586"/>
      <c r="AR55" s="588"/>
      <c r="AS55" s="590"/>
      <c r="BE55"/>
    </row>
    <row r="56" spans="2:57" ht="47.25" customHeight="1">
      <c r="B56" s="592"/>
      <c r="C56" s="532"/>
      <c r="D56" s="412"/>
      <c r="E56" s="413"/>
      <c r="F56" s="413"/>
      <c r="G56" s="413"/>
      <c r="H56" s="413"/>
      <c r="I56" s="413"/>
      <c r="J56" s="413"/>
      <c r="K56" s="413"/>
      <c r="L56" s="413"/>
      <c r="M56" s="413"/>
      <c r="N56" s="413"/>
      <c r="O56" s="413"/>
      <c r="P56" s="414"/>
      <c r="Q56" s="412"/>
      <c r="R56" s="413"/>
      <c r="S56" s="413"/>
      <c r="T56" s="413"/>
      <c r="U56" s="413"/>
      <c r="V56" s="413"/>
      <c r="W56" s="413"/>
      <c r="X56" s="414"/>
      <c r="Y56" s="412" t="s">
        <v>515</v>
      </c>
      <c r="Z56" s="413"/>
      <c r="AA56" s="413"/>
      <c r="AB56" s="414"/>
      <c r="AC56" s="412"/>
      <c r="AD56" s="413"/>
      <c r="AE56" s="413"/>
      <c r="AF56" s="413"/>
      <c r="AG56" s="413"/>
      <c r="AH56" s="413"/>
      <c r="AI56" s="413"/>
      <c r="AJ56" s="414"/>
      <c r="AK56" s="412"/>
      <c r="AL56" s="413"/>
      <c r="AM56" s="413"/>
      <c r="AN56" s="414"/>
      <c r="AO56" s="545"/>
      <c r="AP56" s="556"/>
      <c r="AQ56" s="587"/>
      <c r="AR56" s="589"/>
      <c r="AS56" s="591"/>
      <c r="BE56"/>
    </row>
    <row r="57" spans="2:57" hidden="1">
      <c r="B57" s="827" t="s">
        <v>2034</v>
      </c>
      <c r="C57" s="828"/>
      <c r="D57" s="828"/>
      <c r="E57" s="828"/>
      <c r="F57" s="828"/>
      <c r="G57" s="828"/>
      <c r="H57" s="828"/>
      <c r="I57" s="828"/>
      <c r="J57" s="828"/>
      <c r="K57" s="828"/>
      <c r="L57" s="828"/>
      <c r="M57" s="828"/>
      <c r="N57" s="828"/>
      <c r="O57" s="828"/>
      <c r="P57" s="828"/>
      <c r="Q57" s="828"/>
      <c r="R57" s="828"/>
      <c r="S57" s="828"/>
      <c r="T57" s="828"/>
      <c r="U57" s="828"/>
      <c r="V57" s="828"/>
      <c r="W57" s="828"/>
      <c r="X57" s="828"/>
      <c r="Y57" s="828"/>
      <c r="Z57" s="828"/>
      <c r="AA57" s="828"/>
      <c r="AB57" s="828"/>
      <c r="AC57" s="828"/>
      <c r="AD57" s="828"/>
      <c r="AE57" s="828"/>
      <c r="AF57" s="828"/>
      <c r="AG57" s="828"/>
      <c r="AH57" s="828"/>
      <c r="AI57" s="828"/>
      <c r="AJ57" s="828"/>
      <c r="AK57" s="828"/>
      <c r="AL57" s="828"/>
      <c r="AM57" s="828"/>
      <c r="AN57" s="828"/>
      <c r="AO57" s="828"/>
      <c r="AP57" s="828"/>
      <c r="AQ57" s="828"/>
      <c r="AR57" s="828"/>
      <c r="AS57" s="829"/>
      <c r="BE57"/>
    </row>
    <row r="58" spans="2:57" ht="22.5" hidden="1" customHeight="1">
      <c r="B58" s="647">
        <f>B55+1</f>
        <v>21</v>
      </c>
      <c r="C58" s="648"/>
      <c r="D58" s="666" t="s">
        <v>559</v>
      </c>
      <c r="E58" s="667"/>
      <c r="F58" s="667"/>
      <c r="G58" s="667"/>
      <c r="H58" s="667"/>
      <c r="I58" s="667"/>
      <c r="J58" s="667"/>
      <c r="K58" s="667"/>
      <c r="L58" s="667"/>
      <c r="M58" s="667"/>
      <c r="N58" s="667"/>
      <c r="O58" s="667"/>
      <c r="P58" s="668"/>
      <c r="Q58" s="830" t="s">
        <v>91</v>
      </c>
      <c r="R58" s="831"/>
      <c r="S58" s="831"/>
      <c r="T58" s="831"/>
      <c r="U58" s="831"/>
      <c r="V58" s="831"/>
      <c r="W58" s="831"/>
      <c r="X58" s="832"/>
      <c r="Y58" s="666" t="s">
        <v>24</v>
      </c>
      <c r="Z58" s="667"/>
      <c r="AA58" s="667"/>
      <c r="AB58" s="668"/>
      <c r="AC58" s="406"/>
      <c r="AD58" s="407"/>
      <c r="AE58" s="407"/>
      <c r="AF58" s="407"/>
      <c r="AG58" s="407"/>
      <c r="AH58" s="407"/>
      <c r="AI58" s="407"/>
      <c r="AJ58" s="408"/>
      <c r="AK58" s="406"/>
      <c r="AL58" s="407"/>
      <c r="AM58" s="407"/>
      <c r="AN58" s="408"/>
      <c r="AO58" s="542"/>
      <c r="AP58" s="554"/>
      <c r="AQ58" s="586"/>
      <c r="AR58" s="588"/>
      <c r="AS58" s="590"/>
      <c r="BE58"/>
    </row>
    <row r="59" spans="2:57" ht="42" hidden="1" customHeight="1">
      <c r="B59" s="647"/>
      <c r="C59" s="648"/>
      <c r="D59" s="669"/>
      <c r="E59" s="670"/>
      <c r="F59" s="670"/>
      <c r="G59" s="670"/>
      <c r="H59" s="670"/>
      <c r="I59" s="670"/>
      <c r="J59" s="670"/>
      <c r="K59" s="670"/>
      <c r="L59" s="670"/>
      <c r="M59" s="670"/>
      <c r="N59" s="670"/>
      <c r="O59" s="670"/>
      <c r="P59" s="671"/>
      <c r="Q59" s="669"/>
      <c r="R59" s="670"/>
      <c r="S59" s="670"/>
      <c r="T59" s="670"/>
      <c r="U59" s="670"/>
      <c r="V59" s="670"/>
      <c r="W59" s="670"/>
      <c r="X59" s="671"/>
      <c r="Y59" s="669" t="s">
        <v>518</v>
      </c>
      <c r="Z59" s="670"/>
      <c r="AA59" s="670"/>
      <c r="AB59" s="671"/>
      <c r="AC59" s="412"/>
      <c r="AD59" s="413"/>
      <c r="AE59" s="413"/>
      <c r="AF59" s="413"/>
      <c r="AG59" s="413"/>
      <c r="AH59" s="413"/>
      <c r="AI59" s="413"/>
      <c r="AJ59" s="414"/>
      <c r="AK59" s="412"/>
      <c r="AL59" s="413"/>
      <c r="AM59" s="413"/>
      <c r="AN59" s="414"/>
      <c r="AO59" s="545"/>
      <c r="AP59" s="556"/>
      <c r="AQ59" s="587"/>
      <c r="AR59" s="589"/>
      <c r="AS59" s="591"/>
      <c r="BE59"/>
    </row>
    <row r="60" spans="2:57" ht="22.5" hidden="1" customHeight="1">
      <c r="B60" s="647">
        <f>B58+1</f>
        <v>22</v>
      </c>
      <c r="C60" s="648"/>
      <c r="D60" s="666" t="s">
        <v>560</v>
      </c>
      <c r="E60" s="667"/>
      <c r="F60" s="667"/>
      <c r="G60" s="667"/>
      <c r="H60" s="667"/>
      <c r="I60" s="667"/>
      <c r="J60" s="667"/>
      <c r="K60" s="667"/>
      <c r="L60" s="667"/>
      <c r="M60" s="667"/>
      <c r="N60" s="667"/>
      <c r="O60" s="667"/>
      <c r="P60" s="668"/>
      <c r="Q60" s="830" t="s">
        <v>91</v>
      </c>
      <c r="R60" s="831"/>
      <c r="S60" s="831"/>
      <c r="T60" s="831"/>
      <c r="U60" s="831"/>
      <c r="V60" s="831"/>
      <c r="W60" s="831"/>
      <c r="X60" s="832"/>
      <c r="Y60" s="666" t="s">
        <v>24</v>
      </c>
      <c r="Z60" s="667"/>
      <c r="AA60" s="667"/>
      <c r="AB60" s="668"/>
      <c r="AC60" s="406"/>
      <c r="AD60" s="407"/>
      <c r="AE60" s="407"/>
      <c r="AF60" s="407"/>
      <c r="AG60" s="407"/>
      <c r="AH60" s="407"/>
      <c r="AI60" s="407"/>
      <c r="AJ60" s="408"/>
      <c r="AK60" s="406"/>
      <c r="AL60" s="407"/>
      <c r="AM60" s="407"/>
      <c r="AN60" s="408"/>
      <c r="AO60" s="542"/>
      <c r="AP60" s="554"/>
      <c r="AQ60" s="586"/>
      <c r="AR60" s="588"/>
      <c r="AS60" s="590"/>
      <c r="BE60"/>
    </row>
    <row r="61" spans="2:57" ht="69.75" hidden="1" customHeight="1">
      <c r="B61" s="647"/>
      <c r="C61" s="648"/>
      <c r="D61" s="669"/>
      <c r="E61" s="670"/>
      <c r="F61" s="670"/>
      <c r="G61" s="670"/>
      <c r="H61" s="670"/>
      <c r="I61" s="670"/>
      <c r="J61" s="670"/>
      <c r="K61" s="670"/>
      <c r="L61" s="670"/>
      <c r="M61" s="670"/>
      <c r="N61" s="670"/>
      <c r="O61" s="670"/>
      <c r="P61" s="671"/>
      <c r="Q61" s="669"/>
      <c r="R61" s="670"/>
      <c r="S61" s="670"/>
      <c r="T61" s="670"/>
      <c r="U61" s="670"/>
      <c r="V61" s="670"/>
      <c r="W61" s="670"/>
      <c r="X61" s="671"/>
      <c r="Y61" s="669" t="s">
        <v>518</v>
      </c>
      <c r="Z61" s="670"/>
      <c r="AA61" s="670"/>
      <c r="AB61" s="671"/>
      <c r="AC61" s="412"/>
      <c r="AD61" s="413"/>
      <c r="AE61" s="413"/>
      <c r="AF61" s="413"/>
      <c r="AG61" s="413"/>
      <c r="AH61" s="413"/>
      <c r="AI61" s="413"/>
      <c r="AJ61" s="414"/>
      <c r="AK61" s="412"/>
      <c r="AL61" s="413"/>
      <c r="AM61" s="413"/>
      <c r="AN61" s="414"/>
      <c r="AO61" s="545"/>
      <c r="AP61" s="556"/>
      <c r="AQ61" s="587"/>
      <c r="AR61" s="589"/>
      <c r="AS61" s="591"/>
      <c r="BE61"/>
    </row>
    <row r="62" spans="2:57" ht="22.5" hidden="1" customHeight="1">
      <c r="B62" s="647">
        <f>B60+1</f>
        <v>23</v>
      </c>
      <c r="C62" s="648"/>
      <c r="D62" s="666" t="s">
        <v>2269</v>
      </c>
      <c r="E62" s="667"/>
      <c r="F62" s="667"/>
      <c r="G62" s="667"/>
      <c r="H62" s="667"/>
      <c r="I62" s="667"/>
      <c r="J62" s="667"/>
      <c r="K62" s="667"/>
      <c r="L62" s="667"/>
      <c r="M62" s="667"/>
      <c r="N62" s="667"/>
      <c r="O62" s="667"/>
      <c r="P62" s="668"/>
      <c r="Q62" s="830" t="s">
        <v>91</v>
      </c>
      <c r="R62" s="831"/>
      <c r="S62" s="831"/>
      <c r="T62" s="831"/>
      <c r="U62" s="831"/>
      <c r="V62" s="831"/>
      <c r="W62" s="831"/>
      <c r="X62" s="832"/>
      <c r="Y62" s="666" t="s">
        <v>24</v>
      </c>
      <c r="Z62" s="667"/>
      <c r="AA62" s="667"/>
      <c r="AB62" s="668"/>
      <c r="AC62" s="406"/>
      <c r="AD62" s="407"/>
      <c r="AE62" s="407"/>
      <c r="AF62" s="407"/>
      <c r="AG62" s="407"/>
      <c r="AH62" s="407"/>
      <c r="AI62" s="407"/>
      <c r="AJ62" s="408"/>
      <c r="AK62" s="406"/>
      <c r="AL62" s="407"/>
      <c r="AM62" s="407"/>
      <c r="AN62" s="408"/>
      <c r="AO62" s="542"/>
      <c r="AP62" s="554"/>
      <c r="AQ62" s="586"/>
      <c r="AR62" s="588"/>
      <c r="AS62" s="590"/>
      <c r="BE62"/>
    </row>
    <row r="63" spans="2:57" ht="78" hidden="1" customHeight="1">
      <c r="B63" s="647"/>
      <c r="C63" s="648"/>
      <c r="D63" s="669"/>
      <c r="E63" s="670"/>
      <c r="F63" s="670"/>
      <c r="G63" s="670"/>
      <c r="H63" s="670"/>
      <c r="I63" s="670"/>
      <c r="J63" s="670"/>
      <c r="K63" s="670"/>
      <c r="L63" s="670"/>
      <c r="M63" s="670"/>
      <c r="N63" s="670"/>
      <c r="O63" s="670"/>
      <c r="P63" s="671"/>
      <c r="Q63" s="669"/>
      <c r="R63" s="670"/>
      <c r="S63" s="670"/>
      <c r="T63" s="670"/>
      <c r="U63" s="670"/>
      <c r="V63" s="670"/>
      <c r="W63" s="670"/>
      <c r="X63" s="671"/>
      <c r="Y63" s="669" t="s">
        <v>521</v>
      </c>
      <c r="Z63" s="670"/>
      <c r="AA63" s="670"/>
      <c r="AB63" s="671"/>
      <c r="AC63" s="412"/>
      <c r="AD63" s="413"/>
      <c r="AE63" s="413"/>
      <c r="AF63" s="413"/>
      <c r="AG63" s="413"/>
      <c r="AH63" s="413"/>
      <c r="AI63" s="413"/>
      <c r="AJ63" s="414"/>
      <c r="AK63" s="412"/>
      <c r="AL63" s="413"/>
      <c r="AM63" s="413"/>
      <c r="AN63" s="414"/>
      <c r="AO63" s="545"/>
      <c r="AP63" s="556"/>
      <c r="AQ63" s="587"/>
      <c r="AR63" s="589"/>
      <c r="AS63" s="591"/>
      <c r="BE63"/>
    </row>
    <row r="64" spans="2:57" hidden="1">
      <c r="B64" s="827" t="s">
        <v>2035</v>
      </c>
      <c r="C64" s="828"/>
      <c r="D64" s="828"/>
      <c r="E64" s="828"/>
      <c r="F64" s="828"/>
      <c r="G64" s="828"/>
      <c r="H64" s="828"/>
      <c r="I64" s="828"/>
      <c r="J64" s="828"/>
      <c r="K64" s="828"/>
      <c r="L64" s="828"/>
      <c r="M64" s="828"/>
      <c r="N64" s="828"/>
      <c r="O64" s="828"/>
      <c r="P64" s="828"/>
      <c r="Q64" s="828"/>
      <c r="R64" s="828"/>
      <c r="S64" s="828"/>
      <c r="T64" s="828"/>
      <c r="U64" s="828"/>
      <c r="V64" s="828"/>
      <c r="W64" s="828"/>
      <c r="X64" s="828"/>
      <c r="Y64" s="828"/>
      <c r="Z64" s="828"/>
      <c r="AA64" s="828"/>
      <c r="AB64" s="828"/>
      <c r="AC64" s="828"/>
      <c r="AD64" s="828"/>
      <c r="AE64" s="828"/>
      <c r="AF64" s="828"/>
      <c r="AG64" s="828"/>
      <c r="AH64" s="828"/>
      <c r="AI64" s="828"/>
      <c r="AJ64" s="828"/>
      <c r="AK64" s="828"/>
      <c r="AL64" s="828"/>
      <c r="AM64" s="828"/>
      <c r="AN64" s="828"/>
      <c r="AO64" s="828"/>
      <c r="AP64" s="828"/>
      <c r="AQ64" s="828"/>
      <c r="AR64" s="828"/>
      <c r="AS64" s="829"/>
      <c r="BE64"/>
    </row>
    <row r="65" spans="2:57" ht="22.5" hidden="1" customHeight="1">
      <c r="B65" s="592">
        <f>B62+1</f>
        <v>24</v>
      </c>
      <c r="C65" s="532"/>
      <c r="D65" s="406" t="s">
        <v>522</v>
      </c>
      <c r="E65" s="407"/>
      <c r="F65" s="407"/>
      <c r="G65" s="407"/>
      <c r="H65" s="407"/>
      <c r="I65" s="407"/>
      <c r="J65" s="407"/>
      <c r="K65" s="407"/>
      <c r="L65" s="407"/>
      <c r="M65" s="407"/>
      <c r="N65" s="407"/>
      <c r="O65" s="407"/>
      <c r="P65" s="408"/>
      <c r="Q65" s="409" t="s">
        <v>91</v>
      </c>
      <c r="R65" s="410"/>
      <c r="S65" s="410"/>
      <c r="T65" s="410"/>
      <c r="U65" s="410"/>
      <c r="V65" s="410"/>
      <c r="W65" s="410"/>
      <c r="X65" s="411"/>
      <c r="Y65" s="406" t="s">
        <v>24</v>
      </c>
      <c r="Z65" s="407"/>
      <c r="AA65" s="407"/>
      <c r="AB65" s="408"/>
      <c r="AC65" s="406"/>
      <c r="AD65" s="407"/>
      <c r="AE65" s="407"/>
      <c r="AF65" s="407"/>
      <c r="AG65" s="407"/>
      <c r="AH65" s="407"/>
      <c r="AI65" s="407"/>
      <c r="AJ65" s="408"/>
      <c r="AK65" s="406"/>
      <c r="AL65" s="407"/>
      <c r="AM65" s="407"/>
      <c r="AN65" s="408"/>
      <c r="AO65" s="542"/>
      <c r="AP65" s="554"/>
      <c r="AQ65" s="586"/>
      <c r="AR65" s="588"/>
      <c r="AS65" s="590"/>
      <c r="BE65"/>
    </row>
    <row r="66" spans="2:57" ht="61.5" hidden="1" customHeight="1">
      <c r="B66" s="592"/>
      <c r="C66" s="532"/>
      <c r="D66" s="412"/>
      <c r="E66" s="413"/>
      <c r="F66" s="413"/>
      <c r="G66" s="413"/>
      <c r="H66" s="413"/>
      <c r="I66" s="413"/>
      <c r="J66" s="413"/>
      <c r="K66" s="413"/>
      <c r="L66" s="413"/>
      <c r="M66" s="413"/>
      <c r="N66" s="413"/>
      <c r="O66" s="413"/>
      <c r="P66" s="414"/>
      <c r="Q66" s="412"/>
      <c r="R66" s="413"/>
      <c r="S66" s="413"/>
      <c r="T66" s="413"/>
      <c r="U66" s="413"/>
      <c r="V66" s="413"/>
      <c r="W66" s="413"/>
      <c r="X66" s="414"/>
      <c r="Y66" s="412" t="s">
        <v>523</v>
      </c>
      <c r="Z66" s="413"/>
      <c r="AA66" s="413"/>
      <c r="AB66" s="414"/>
      <c r="AC66" s="412"/>
      <c r="AD66" s="413"/>
      <c r="AE66" s="413"/>
      <c r="AF66" s="413"/>
      <c r="AG66" s="413"/>
      <c r="AH66" s="413"/>
      <c r="AI66" s="413"/>
      <c r="AJ66" s="414"/>
      <c r="AK66" s="412"/>
      <c r="AL66" s="413"/>
      <c r="AM66" s="413"/>
      <c r="AN66" s="414"/>
      <c r="AO66" s="545"/>
      <c r="AP66" s="556"/>
      <c r="AQ66" s="587"/>
      <c r="AR66" s="589"/>
      <c r="AS66" s="591"/>
      <c r="BE66"/>
    </row>
    <row r="67" spans="2:57" ht="22.5" hidden="1" customHeight="1">
      <c r="B67" s="592">
        <f t="shared" ref="B67:B77" si="3">B65+1</f>
        <v>25</v>
      </c>
      <c r="C67" s="532"/>
      <c r="D67" s="406" t="s">
        <v>528</v>
      </c>
      <c r="E67" s="407"/>
      <c r="F67" s="407"/>
      <c r="G67" s="407"/>
      <c r="H67" s="407"/>
      <c r="I67" s="407"/>
      <c r="J67" s="407"/>
      <c r="K67" s="407"/>
      <c r="L67" s="407"/>
      <c r="M67" s="407"/>
      <c r="N67" s="407"/>
      <c r="O67" s="407"/>
      <c r="P67" s="408"/>
      <c r="Q67" s="409" t="s">
        <v>91</v>
      </c>
      <c r="R67" s="410"/>
      <c r="S67" s="410"/>
      <c r="T67" s="410"/>
      <c r="U67" s="410"/>
      <c r="V67" s="410"/>
      <c r="W67" s="410"/>
      <c r="X67" s="411"/>
      <c r="Y67" s="406" t="s">
        <v>24</v>
      </c>
      <c r="Z67" s="407"/>
      <c r="AA67" s="407"/>
      <c r="AB67" s="408"/>
      <c r="AC67" s="406"/>
      <c r="AD67" s="407"/>
      <c r="AE67" s="407"/>
      <c r="AF67" s="407"/>
      <c r="AG67" s="407"/>
      <c r="AH67" s="407"/>
      <c r="AI67" s="407"/>
      <c r="AJ67" s="408"/>
      <c r="AK67" s="406"/>
      <c r="AL67" s="407"/>
      <c r="AM67" s="407"/>
      <c r="AN67" s="408"/>
      <c r="AO67" s="542"/>
      <c r="AP67" s="554"/>
      <c r="AQ67" s="586"/>
      <c r="AR67" s="588"/>
      <c r="AS67" s="590"/>
      <c r="BE67"/>
    </row>
    <row r="68" spans="2:57" ht="43.5" hidden="1" customHeight="1">
      <c r="B68" s="592"/>
      <c r="C68" s="532"/>
      <c r="D68" s="412"/>
      <c r="E68" s="413"/>
      <c r="F68" s="413"/>
      <c r="G68" s="413"/>
      <c r="H68" s="413"/>
      <c r="I68" s="413"/>
      <c r="J68" s="413"/>
      <c r="K68" s="413"/>
      <c r="L68" s="413"/>
      <c r="M68" s="413"/>
      <c r="N68" s="413"/>
      <c r="O68" s="413"/>
      <c r="P68" s="414"/>
      <c r="Q68" s="412"/>
      <c r="R68" s="413"/>
      <c r="S68" s="413"/>
      <c r="T68" s="413"/>
      <c r="U68" s="413"/>
      <c r="V68" s="413"/>
      <c r="W68" s="413"/>
      <c r="X68" s="414"/>
      <c r="Y68" s="412" t="s">
        <v>525</v>
      </c>
      <c r="Z68" s="413"/>
      <c r="AA68" s="413"/>
      <c r="AB68" s="414"/>
      <c r="AC68" s="412"/>
      <c r="AD68" s="413"/>
      <c r="AE68" s="413"/>
      <c r="AF68" s="413"/>
      <c r="AG68" s="413"/>
      <c r="AH68" s="413"/>
      <c r="AI68" s="413"/>
      <c r="AJ68" s="414"/>
      <c r="AK68" s="412"/>
      <c r="AL68" s="413"/>
      <c r="AM68" s="413"/>
      <c r="AN68" s="414"/>
      <c r="AO68" s="545"/>
      <c r="AP68" s="556"/>
      <c r="AQ68" s="587"/>
      <c r="AR68" s="589"/>
      <c r="AS68" s="591"/>
      <c r="BE68"/>
    </row>
    <row r="69" spans="2:57" ht="27.75" hidden="1" customHeight="1">
      <c r="B69" s="592">
        <f t="shared" si="3"/>
        <v>26</v>
      </c>
      <c r="C69" s="532"/>
      <c r="D69" s="409" t="s">
        <v>526</v>
      </c>
      <c r="E69" s="410"/>
      <c r="F69" s="410"/>
      <c r="G69" s="410"/>
      <c r="H69" s="410"/>
      <c r="I69" s="410"/>
      <c r="J69" s="410"/>
      <c r="K69" s="410"/>
      <c r="L69" s="410"/>
      <c r="M69" s="410"/>
      <c r="N69" s="410"/>
      <c r="O69" s="410"/>
      <c r="P69" s="411"/>
      <c r="Q69" s="409" t="s">
        <v>91</v>
      </c>
      <c r="R69" s="410"/>
      <c r="S69" s="410"/>
      <c r="T69" s="410"/>
      <c r="U69" s="410"/>
      <c r="V69" s="410"/>
      <c r="W69" s="410"/>
      <c r="X69" s="411"/>
      <c r="Y69" s="409" t="s">
        <v>86</v>
      </c>
      <c r="Z69" s="410"/>
      <c r="AA69" s="410"/>
      <c r="AB69" s="411"/>
      <c r="AC69" s="406"/>
      <c r="AD69" s="407"/>
      <c r="AE69" s="407"/>
      <c r="AF69" s="407"/>
      <c r="AG69" s="407"/>
      <c r="AH69" s="407"/>
      <c r="AI69" s="407"/>
      <c r="AJ69" s="408"/>
      <c r="AK69" s="409"/>
      <c r="AL69" s="410"/>
      <c r="AM69" s="410"/>
      <c r="AN69" s="411"/>
      <c r="AO69" s="478"/>
      <c r="AP69" s="555"/>
      <c r="AQ69" s="641"/>
      <c r="AR69" s="642"/>
      <c r="AS69" s="643"/>
      <c r="BE69"/>
    </row>
    <row r="70" spans="2:57" ht="31.5" hidden="1" customHeight="1">
      <c r="B70" s="592"/>
      <c r="C70" s="532"/>
      <c r="D70" s="412"/>
      <c r="E70" s="413"/>
      <c r="F70" s="413"/>
      <c r="G70" s="413"/>
      <c r="H70" s="413"/>
      <c r="I70" s="413"/>
      <c r="J70" s="413"/>
      <c r="K70" s="413"/>
      <c r="L70" s="413"/>
      <c r="M70" s="413"/>
      <c r="N70" s="413"/>
      <c r="O70" s="413"/>
      <c r="P70" s="414"/>
      <c r="Q70" s="412"/>
      <c r="R70" s="413"/>
      <c r="S70" s="413"/>
      <c r="T70" s="413"/>
      <c r="U70" s="413"/>
      <c r="V70" s="413"/>
      <c r="W70" s="413"/>
      <c r="X70" s="414"/>
      <c r="Y70" s="412" t="s">
        <v>525</v>
      </c>
      <c r="Z70" s="413"/>
      <c r="AA70" s="413"/>
      <c r="AB70" s="414"/>
      <c r="AC70" s="412"/>
      <c r="AD70" s="413"/>
      <c r="AE70" s="413"/>
      <c r="AF70" s="413"/>
      <c r="AG70" s="413"/>
      <c r="AH70" s="413"/>
      <c r="AI70" s="413"/>
      <c r="AJ70" s="414"/>
      <c r="AK70" s="412"/>
      <c r="AL70" s="413"/>
      <c r="AM70" s="413"/>
      <c r="AN70" s="414"/>
      <c r="AO70" s="545"/>
      <c r="AP70" s="556"/>
      <c r="AQ70" s="587"/>
      <c r="AR70" s="589"/>
      <c r="AS70" s="591"/>
      <c r="BE70"/>
    </row>
    <row r="71" spans="2:57" ht="22.5" hidden="1" customHeight="1">
      <c r="B71" s="592">
        <f t="shared" si="3"/>
        <v>27</v>
      </c>
      <c r="C71" s="532"/>
      <c r="D71" s="406" t="s">
        <v>529</v>
      </c>
      <c r="E71" s="407"/>
      <c r="F71" s="407"/>
      <c r="G71" s="407"/>
      <c r="H71" s="407"/>
      <c r="I71" s="407"/>
      <c r="J71" s="407"/>
      <c r="K71" s="407"/>
      <c r="L71" s="407"/>
      <c r="M71" s="407"/>
      <c r="N71" s="407"/>
      <c r="O71" s="407"/>
      <c r="P71" s="408"/>
      <c r="Q71" s="406" t="s">
        <v>91</v>
      </c>
      <c r="R71" s="407"/>
      <c r="S71" s="407"/>
      <c r="T71" s="407"/>
      <c r="U71" s="407"/>
      <c r="V71" s="407"/>
      <c r="W71" s="407"/>
      <c r="X71" s="408"/>
      <c r="Y71" s="406" t="s">
        <v>156</v>
      </c>
      <c r="Z71" s="407"/>
      <c r="AA71" s="407"/>
      <c r="AB71" s="408"/>
      <c r="AC71" s="406"/>
      <c r="AD71" s="407"/>
      <c r="AE71" s="407"/>
      <c r="AF71" s="407"/>
      <c r="AG71" s="407"/>
      <c r="AH71" s="407"/>
      <c r="AI71" s="407"/>
      <c r="AJ71" s="408"/>
      <c r="AK71" s="406"/>
      <c r="AL71" s="407"/>
      <c r="AM71" s="407"/>
      <c r="AN71" s="408"/>
      <c r="AO71" s="542"/>
      <c r="AP71" s="554"/>
      <c r="AQ71" s="586"/>
      <c r="AR71" s="588"/>
      <c r="AS71" s="590"/>
      <c r="BE71"/>
    </row>
    <row r="72" spans="2:57" ht="31.5" hidden="1" customHeight="1">
      <c r="B72" s="592"/>
      <c r="C72" s="532"/>
      <c r="D72" s="412"/>
      <c r="E72" s="413"/>
      <c r="F72" s="413"/>
      <c r="G72" s="413"/>
      <c r="H72" s="413"/>
      <c r="I72" s="413"/>
      <c r="J72" s="413"/>
      <c r="K72" s="413"/>
      <c r="L72" s="413"/>
      <c r="M72" s="413"/>
      <c r="N72" s="413"/>
      <c r="O72" s="413"/>
      <c r="P72" s="414"/>
      <c r="Q72" s="412"/>
      <c r="R72" s="413"/>
      <c r="S72" s="413"/>
      <c r="T72" s="413"/>
      <c r="U72" s="413"/>
      <c r="V72" s="413"/>
      <c r="W72" s="413"/>
      <c r="X72" s="414"/>
      <c r="Y72" s="412" t="s">
        <v>530</v>
      </c>
      <c r="Z72" s="413"/>
      <c r="AA72" s="413"/>
      <c r="AB72" s="414"/>
      <c r="AC72" s="412"/>
      <c r="AD72" s="413"/>
      <c r="AE72" s="413"/>
      <c r="AF72" s="413"/>
      <c r="AG72" s="413"/>
      <c r="AH72" s="413"/>
      <c r="AI72" s="413"/>
      <c r="AJ72" s="414"/>
      <c r="AK72" s="412"/>
      <c r="AL72" s="413"/>
      <c r="AM72" s="413"/>
      <c r="AN72" s="414"/>
      <c r="AO72" s="545"/>
      <c r="AP72" s="556"/>
      <c r="AQ72" s="587"/>
      <c r="AR72" s="589"/>
      <c r="AS72" s="591"/>
      <c r="BE72"/>
    </row>
    <row r="73" spans="2:57" ht="22.5" hidden="1" customHeight="1">
      <c r="B73" s="592">
        <f t="shared" si="3"/>
        <v>28</v>
      </c>
      <c r="C73" s="532"/>
      <c r="D73" s="409" t="s">
        <v>532</v>
      </c>
      <c r="E73" s="410"/>
      <c r="F73" s="410"/>
      <c r="G73" s="410"/>
      <c r="H73" s="410"/>
      <c r="I73" s="410"/>
      <c r="J73" s="410"/>
      <c r="K73" s="410"/>
      <c r="L73" s="410"/>
      <c r="M73" s="410"/>
      <c r="N73" s="410"/>
      <c r="O73" s="410"/>
      <c r="P73" s="411"/>
      <c r="Q73" s="406" t="s">
        <v>91</v>
      </c>
      <c r="R73" s="407"/>
      <c r="S73" s="407"/>
      <c r="T73" s="407"/>
      <c r="U73" s="407"/>
      <c r="V73" s="407"/>
      <c r="W73" s="407"/>
      <c r="X73" s="408"/>
      <c r="Y73" s="406" t="s">
        <v>24</v>
      </c>
      <c r="Z73" s="407"/>
      <c r="AA73" s="407"/>
      <c r="AB73" s="408"/>
      <c r="AC73" s="406"/>
      <c r="AD73" s="407"/>
      <c r="AE73" s="407"/>
      <c r="AF73" s="407"/>
      <c r="AG73" s="407"/>
      <c r="AH73" s="407"/>
      <c r="AI73" s="407"/>
      <c r="AJ73" s="408"/>
      <c r="AK73" s="409"/>
      <c r="AL73" s="410"/>
      <c r="AM73" s="410"/>
      <c r="AN73" s="411"/>
      <c r="AO73" s="478"/>
      <c r="AP73" s="555"/>
      <c r="AQ73" s="641"/>
      <c r="AR73" s="642"/>
      <c r="AS73" s="643"/>
      <c r="BE73"/>
    </row>
    <row r="74" spans="2:57" ht="49.5" hidden="1" customHeight="1">
      <c r="B74" s="592"/>
      <c r="C74" s="532"/>
      <c r="D74" s="412"/>
      <c r="E74" s="413"/>
      <c r="F74" s="413"/>
      <c r="G74" s="413"/>
      <c r="H74" s="413"/>
      <c r="I74" s="413"/>
      <c r="J74" s="413"/>
      <c r="K74" s="413"/>
      <c r="L74" s="413"/>
      <c r="M74" s="413"/>
      <c r="N74" s="413"/>
      <c r="O74" s="413"/>
      <c r="P74" s="414"/>
      <c r="Q74" s="412"/>
      <c r="R74" s="413"/>
      <c r="S74" s="413"/>
      <c r="T74" s="413"/>
      <c r="U74" s="413"/>
      <c r="V74" s="413"/>
      <c r="W74" s="413"/>
      <c r="X74" s="414"/>
      <c r="Y74" s="412" t="s">
        <v>531</v>
      </c>
      <c r="Z74" s="413"/>
      <c r="AA74" s="413"/>
      <c r="AB74" s="414"/>
      <c r="AC74" s="412"/>
      <c r="AD74" s="413"/>
      <c r="AE74" s="413"/>
      <c r="AF74" s="413"/>
      <c r="AG74" s="413"/>
      <c r="AH74" s="413"/>
      <c r="AI74" s="413"/>
      <c r="AJ74" s="414"/>
      <c r="AK74" s="412"/>
      <c r="AL74" s="413"/>
      <c r="AM74" s="413"/>
      <c r="AN74" s="414"/>
      <c r="AO74" s="545"/>
      <c r="AP74" s="556"/>
      <c r="AQ74" s="587"/>
      <c r="AR74" s="589"/>
      <c r="AS74" s="591"/>
      <c r="BE74"/>
    </row>
    <row r="75" spans="2:57" ht="22.5" hidden="1" customHeight="1">
      <c r="B75" s="592">
        <f t="shared" si="3"/>
        <v>29</v>
      </c>
      <c r="C75" s="532"/>
      <c r="D75" s="406" t="s">
        <v>534</v>
      </c>
      <c r="E75" s="407"/>
      <c r="F75" s="407"/>
      <c r="G75" s="407"/>
      <c r="H75" s="407"/>
      <c r="I75" s="407"/>
      <c r="J75" s="407"/>
      <c r="K75" s="407"/>
      <c r="L75" s="407"/>
      <c r="M75" s="407"/>
      <c r="N75" s="407"/>
      <c r="O75" s="407"/>
      <c r="P75" s="408"/>
      <c r="Q75" s="406" t="s">
        <v>91</v>
      </c>
      <c r="R75" s="407"/>
      <c r="S75" s="407"/>
      <c r="T75" s="407"/>
      <c r="U75" s="407"/>
      <c r="V75" s="407"/>
      <c r="W75" s="407"/>
      <c r="X75" s="408"/>
      <c r="Y75" s="406" t="s">
        <v>24</v>
      </c>
      <c r="Z75" s="407"/>
      <c r="AA75" s="407"/>
      <c r="AB75" s="408"/>
      <c r="AC75" s="406"/>
      <c r="AD75" s="407"/>
      <c r="AE75" s="407"/>
      <c r="AF75" s="407"/>
      <c r="AG75" s="407"/>
      <c r="AH75" s="407"/>
      <c r="AI75" s="407"/>
      <c r="AJ75" s="408"/>
      <c r="AK75" s="406"/>
      <c r="AL75" s="407"/>
      <c r="AM75" s="407"/>
      <c r="AN75" s="408"/>
      <c r="AO75" s="542"/>
      <c r="AP75" s="554"/>
      <c r="AQ75" s="586"/>
      <c r="AR75" s="588"/>
      <c r="AS75" s="590"/>
      <c r="BE75"/>
    </row>
    <row r="76" spans="2:57" ht="47.25" hidden="1" customHeight="1">
      <c r="B76" s="592"/>
      <c r="C76" s="532"/>
      <c r="D76" s="412"/>
      <c r="E76" s="413"/>
      <c r="F76" s="413"/>
      <c r="G76" s="413"/>
      <c r="H76" s="413"/>
      <c r="I76" s="413"/>
      <c r="J76" s="413"/>
      <c r="K76" s="413"/>
      <c r="L76" s="413"/>
      <c r="M76" s="413"/>
      <c r="N76" s="413"/>
      <c r="O76" s="413"/>
      <c r="P76" s="414"/>
      <c r="Q76" s="412"/>
      <c r="R76" s="413"/>
      <c r="S76" s="413"/>
      <c r="T76" s="413"/>
      <c r="U76" s="413"/>
      <c r="V76" s="413"/>
      <c r="W76" s="413"/>
      <c r="X76" s="414"/>
      <c r="Y76" s="412" t="s">
        <v>533</v>
      </c>
      <c r="Z76" s="413"/>
      <c r="AA76" s="413"/>
      <c r="AB76" s="414"/>
      <c r="AC76" s="412"/>
      <c r="AD76" s="413"/>
      <c r="AE76" s="413"/>
      <c r="AF76" s="413"/>
      <c r="AG76" s="413"/>
      <c r="AH76" s="413"/>
      <c r="AI76" s="413"/>
      <c r="AJ76" s="414"/>
      <c r="AK76" s="412"/>
      <c r="AL76" s="413"/>
      <c r="AM76" s="413"/>
      <c r="AN76" s="414"/>
      <c r="AO76" s="545"/>
      <c r="AP76" s="556"/>
      <c r="AQ76" s="587"/>
      <c r="AR76" s="589"/>
      <c r="AS76" s="591"/>
      <c r="BE76"/>
    </row>
    <row r="77" spans="2:57" ht="22.5" hidden="1" customHeight="1">
      <c r="B77" s="592">
        <f t="shared" si="3"/>
        <v>30</v>
      </c>
      <c r="C77" s="532"/>
      <c r="D77" s="406" t="s">
        <v>535</v>
      </c>
      <c r="E77" s="407"/>
      <c r="F77" s="407"/>
      <c r="G77" s="407"/>
      <c r="H77" s="407"/>
      <c r="I77" s="407"/>
      <c r="J77" s="407"/>
      <c r="K77" s="407"/>
      <c r="L77" s="407"/>
      <c r="M77" s="407"/>
      <c r="N77" s="407"/>
      <c r="O77" s="407"/>
      <c r="P77" s="408"/>
      <c r="Q77" s="406" t="s">
        <v>91</v>
      </c>
      <c r="R77" s="407"/>
      <c r="S77" s="407"/>
      <c r="T77" s="407"/>
      <c r="U77" s="407"/>
      <c r="V77" s="407"/>
      <c r="W77" s="407"/>
      <c r="X77" s="408"/>
      <c r="Y77" s="406" t="s">
        <v>24</v>
      </c>
      <c r="Z77" s="407"/>
      <c r="AA77" s="407"/>
      <c r="AB77" s="408"/>
      <c r="AC77" s="406"/>
      <c r="AD77" s="407"/>
      <c r="AE77" s="407"/>
      <c r="AF77" s="407"/>
      <c r="AG77" s="407"/>
      <c r="AH77" s="407"/>
      <c r="AI77" s="407"/>
      <c r="AJ77" s="408"/>
      <c r="AK77" s="406"/>
      <c r="AL77" s="407"/>
      <c r="AM77" s="407"/>
      <c r="AN77" s="408"/>
      <c r="AO77" s="542"/>
      <c r="AP77" s="554"/>
      <c r="AQ77" s="586"/>
      <c r="AR77" s="588"/>
      <c r="AS77" s="590"/>
      <c r="BE77"/>
    </row>
    <row r="78" spans="2:57" ht="96.75" hidden="1" customHeight="1">
      <c r="B78" s="592"/>
      <c r="C78" s="532"/>
      <c r="D78" s="412"/>
      <c r="E78" s="413"/>
      <c r="F78" s="413"/>
      <c r="G78" s="413"/>
      <c r="H78" s="413"/>
      <c r="I78" s="413"/>
      <c r="J78" s="413"/>
      <c r="K78" s="413"/>
      <c r="L78" s="413"/>
      <c r="M78" s="413"/>
      <c r="N78" s="413"/>
      <c r="O78" s="413"/>
      <c r="P78" s="414"/>
      <c r="Q78" s="412"/>
      <c r="R78" s="413"/>
      <c r="S78" s="413"/>
      <c r="T78" s="413"/>
      <c r="U78" s="413"/>
      <c r="V78" s="413"/>
      <c r="W78" s="413"/>
      <c r="X78" s="414"/>
      <c r="Y78" s="412" t="s">
        <v>536</v>
      </c>
      <c r="Z78" s="413"/>
      <c r="AA78" s="413"/>
      <c r="AB78" s="414"/>
      <c r="AC78" s="412"/>
      <c r="AD78" s="413"/>
      <c r="AE78" s="413"/>
      <c r="AF78" s="413"/>
      <c r="AG78" s="413"/>
      <c r="AH78" s="413"/>
      <c r="AI78" s="413"/>
      <c r="AJ78" s="414"/>
      <c r="AK78" s="412"/>
      <c r="AL78" s="413"/>
      <c r="AM78" s="413"/>
      <c r="AN78" s="414"/>
      <c r="AO78" s="545"/>
      <c r="AP78" s="556"/>
      <c r="AQ78" s="587"/>
      <c r="AR78" s="589"/>
      <c r="AS78" s="591"/>
      <c r="BE78"/>
    </row>
    <row r="79" spans="2:57">
      <c r="B79" s="827" t="s">
        <v>2036</v>
      </c>
      <c r="C79" s="828"/>
      <c r="D79" s="828"/>
      <c r="E79" s="828"/>
      <c r="F79" s="828"/>
      <c r="G79" s="828"/>
      <c r="H79" s="828"/>
      <c r="I79" s="828"/>
      <c r="J79" s="828"/>
      <c r="K79" s="828"/>
      <c r="L79" s="828"/>
      <c r="M79" s="828"/>
      <c r="N79" s="828"/>
      <c r="O79" s="828"/>
      <c r="P79" s="828"/>
      <c r="Q79" s="828"/>
      <c r="R79" s="828"/>
      <c r="S79" s="828"/>
      <c r="T79" s="828"/>
      <c r="U79" s="828"/>
      <c r="V79" s="828"/>
      <c r="W79" s="828"/>
      <c r="X79" s="828"/>
      <c r="Y79" s="828"/>
      <c r="Z79" s="828"/>
      <c r="AA79" s="828"/>
      <c r="AB79" s="828"/>
      <c r="AC79" s="828"/>
      <c r="AD79" s="828"/>
      <c r="AE79" s="828"/>
      <c r="AF79" s="828"/>
      <c r="AG79" s="828"/>
      <c r="AH79" s="828"/>
      <c r="AI79" s="828"/>
      <c r="AJ79" s="828"/>
      <c r="AK79" s="828"/>
      <c r="AL79" s="828"/>
      <c r="AM79" s="828"/>
      <c r="AN79" s="828"/>
      <c r="AO79" s="828"/>
      <c r="AP79" s="828"/>
      <c r="AQ79" s="828"/>
      <c r="AR79" s="828"/>
      <c r="AS79" s="829"/>
      <c r="BE79"/>
    </row>
    <row r="80" spans="2:57" ht="22.5" customHeight="1">
      <c r="B80" s="592">
        <f>B77+1</f>
        <v>31</v>
      </c>
      <c r="C80" s="532"/>
      <c r="D80" s="406" t="s">
        <v>546</v>
      </c>
      <c r="E80" s="407"/>
      <c r="F80" s="407"/>
      <c r="G80" s="407"/>
      <c r="H80" s="407"/>
      <c r="I80" s="407"/>
      <c r="J80" s="407"/>
      <c r="K80" s="407"/>
      <c r="L80" s="407"/>
      <c r="M80" s="407"/>
      <c r="N80" s="407"/>
      <c r="O80" s="407"/>
      <c r="P80" s="408"/>
      <c r="Q80" s="409" t="s">
        <v>91</v>
      </c>
      <c r="R80" s="410"/>
      <c r="S80" s="410"/>
      <c r="T80" s="410"/>
      <c r="U80" s="410"/>
      <c r="V80" s="410"/>
      <c r="W80" s="410"/>
      <c r="X80" s="411"/>
      <c r="Y80" s="406" t="s">
        <v>81</v>
      </c>
      <c r="Z80" s="407"/>
      <c r="AA80" s="407"/>
      <c r="AB80" s="408"/>
      <c r="AC80" s="406"/>
      <c r="AD80" s="407"/>
      <c r="AE80" s="407"/>
      <c r="AF80" s="407"/>
      <c r="AG80" s="407"/>
      <c r="AH80" s="407"/>
      <c r="AI80" s="407"/>
      <c r="AJ80" s="408"/>
      <c r="AK80" s="409"/>
      <c r="AL80" s="410"/>
      <c r="AM80" s="410"/>
      <c r="AN80" s="411"/>
      <c r="AO80" s="478"/>
      <c r="AP80" s="555"/>
      <c r="AQ80" s="641"/>
      <c r="AR80" s="642"/>
      <c r="AS80" s="643"/>
      <c r="BE80"/>
    </row>
    <row r="81" spans="2:57" ht="31.5" customHeight="1">
      <c r="B81" s="592"/>
      <c r="C81" s="532"/>
      <c r="D81" s="412"/>
      <c r="E81" s="413"/>
      <c r="F81" s="413"/>
      <c r="G81" s="413"/>
      <c r="H81" s="413"/>
      <c r="I81" s="413"/>
      <c r="J81" s="413"/>
      <c r="K81" s="413"/>
      <c r="L81" s="413"/>
      <c r="M81" s="413"/>
      <c r="N81" s="413"/>
      <c r="O81" s="413"/>
      <c r="P81" s="414"/>
      <c r="Q81" s="412"/>
      <c r="R81" s="413"/>
      <c r="S81" s="413"/>
      <c r="T81" s="413"/>
      <c r="U81" s="413"/>
      <c r="V81" s="413"/>
      <c r="W81" s="413"/>
      <c r="X81" s="414"/>
      <c r="Y81" s="412" t="s">
        <v>543</v>
      </c>
      <c r="Z81" s="413"/>
      <c r="AA81" s="413"/>
      <c r="AB81" s="414"/>
      <c r="AC81" s="412"/>
      <c r="AD81" s="413"/>
      <c r="AE81" s="413"/>
      <c r="AF81" s="413"/>
      <c r="AG81" s="413"/>
      <c r="AH81" s="413"/>
      <c r="AI81" s="413"/>
      <c r="AJ81" s="414"/>
      <c r="AK81" s="412"/>
      <c r="AL81" s="413"/>
      <c r="AM81" s="413"/>
      <c r="AN81" s="414"/>
      <c r="AO81" s="545"/>
      <c r="AP81" s="556"/>
      <c r="AQ81" s="587"/>
      <c r="AR81" s="589"/>
      <c r="AS81" s="591"/>
      <c r="BE81"/>
    </row>
    <row r="82" spans="2:57" ht="22.5" customHeight="1">
      <c r="B82" s="592">
        <f t="shared" ref="B82:B90" si="4">B80+1</f>
        <v>32</v>
      </c>
      <c r="C82" s="532"/>
      <c r="D82" s="406" t="s">
        <v>545</v>
      </c>
      <c r="E82" s="407"/>
      <c r="F82" s="407"/>
      <c r="G82" s="407"/>
      <c r="H82" s="407"/>
      <c r="I82" s="407"/>
      <c r="J82" s="407"/>
      <c r="K82" s="407"/>
      <c r="L82" s="407"/>
      <c r="M82" s="407"/>
      <c r="N82" s="407"/>
      <c r="O82" s="407"/>
      <c r="P82" s="408"/>
      <c r="Q82" s="406" t="s">
        <v>91</v>
      </c>
      <c r="R82" s="407"/>
      <c r="S82" s="407"/>
      <c r="T82" s="407"/>
      <c r="U82" s="407"/>
      <c r="V82" s="407"/>
      <c r="W82" s="407"/>
      <c r="X82" s="408"/>
      <c r="Y82" s="406" t="s">
        <v>24</v>
      </c>
      <c r="Z82" s="407"/>
      <c r="AA82" s="407"/>
      <c r="AB82" s="408"/>
      <c r="AC82" s="406"/>
      <c r="AD82" s="407"/>
      <c r="AE82" s="407"/>
      <c r="AF82" s="407"/>
      <c r="AG82" s="407"/>
      <c r="AH82" s="407"/>
      <c r="AI82" s="407"/>
      <c r="AJ82" s="408"/>
      <c r="AK82" s="406"/>
      <c r="AL82" s="407"/>
      <c r="AM82" s="407"/>
      <c r="AN82" s="408"/>
      <c r="AO82" s="542"/>
      <c r="AP82" s="554"/>
      <c r="AQ82" s="586"/>
      <c r="AR82" s="588"/>
      <c r="AS82" s="590"/>
      <c r="BE82"/>
    </row>
    <row r="83" spans="2:57" ht="57.75" customHeight="1">
      <c r="B83" s="592"/>
      <c r="C83" s="532"/>
      <c r="D83" s="412"/>
      <c r="E83" s="413"/>
      <c r="F83" s="413"/>
      <c r="G83" s="413"/>
      <c r="H83" s="413"/>
      <c r="I83" s="413"/>
      <c r="J83" s="413"/>
      <c r="K83" s="413"/>
      <c r="L83" s="413"/>
      <c r="M83" s="413"/>
      <c r="N83" s="413"/>
      <c r="O83" s="413"/>
      <c r="P83" s="414"/>
      <c r="Q83" s="412"/>
      <c r="R83" s="413"/>
      <c r="S83" s="413"/>
      <c r="T83" s="413"/>
      <c r="U83" s="413"/>
      <c r="V83" s="413"/>
      <c r="W83" s="413"/>
      <c r="X83" s="414"/>
      <c r="Y83" s="412" t="s">
        <v>544</v>
      </c>
      <c r="Z83" s="413"/>
      <c r="AA83" s="413"/>
      <c r="AB83" s="414"/>
      <c r="AC83" s="412"/>
      <c r="AD83" s="413"/>
      <c r="AE83" s="413"/>
      <c r="AF83" s="413"/>
      <c r="AG83" s="413"/>
      <c r="AH83" s="413"/>
      <c r="AI83" s="413"/>
      <c r="AJ83" s="414"/>
      <c r="AK83" s="412"/>
      <c r="AL83" s="413"/>
      <c r="AM83" s="413"/>
      <c r="AN83" s="414"/>
      <c r="AO83" s="545"/>
      <c r="AP83" s="556"/>
      <c r="AQ83" s="587"/>
      <c r="AR83" s="589"/>
      <c r="AS83" s="591"/>
      <c r="BE83"/>
    </row>
    <row r="84" spans="2:57" ht="22.5" customHeight="1">
      <c r="B84" s="592">
        <f t="shared" si="4"/>
        <v>33</v>
      </c>
      <c r="C84" s="532"/>
      <c r="D84" s="406" t="s">
        <v>564</v>
      </c>
      <c r="E84" s="407"/>
      <c r="F84" s="407"/>
      <c r="G84" s="407"/>
      <c r="H84" s="407"/>
      <c r="I84" s="407"/>
      <c r="J84" s="407"/>
      <c r="K84" s="407"/>
      <c r="L84" s="407"/>
      <c r="M84" s="407"/>
      <c r="N84" s="407"/>
      <c r="O84" s="407"/>
      <c r="P84" s="408"/>
      <c r="Q84" s="409" t="s">
        <v>91</v>
      </c>
      <c r="R84" s="410"/>
      <c r="S84" s="410"/>
      <c r="T84" s="410"/>
      <c r="U84" s="410"/>
      <c r="V84" s="410"/>
      <c r="W84" s="410"/>
      <c r="X84" s="411"/>
      <c r="Y84" s="406" t="s">
        <v>177</v>
      </c>
      <c r="Z84" s="407"/>
      <c r="AA84" s="407"/>
      <c r="AB84" s="408"/>
      <c r="AC84" s="406"/>
      <c r="AD84" s="407"/>
      <c r="AE84" s="407"/>
      <c r="AF84" s="407"/>
      <c r="AG84" s="407"/>
      <c r="AH84" s="407"/>
      <c r="AI84" s="407"/>
      <c r="AJ84" s="408"/>
      <c r="AK84" s="409"/>
      <c r="AL84" s="410"/>
      <c r="AM84" s="410"/>
      <c r="AN84" s="411"/>
      <c r="AO84" s="478"/>
      <c r="AP84" s="555"/>
      <c r="AQ84" s="641"/>
      <c r="AR84" s="642"/>
      <c r="AS84" s="643"/>
      <c r="BE84"/>
    </row>
    <row r="85" spans="2:57" ht="47.25" customHeight="1">
      <c r="B85" s="592"/>
      <c r="C85" s="532"/>
      <c r="D85" s="412"/>
      <c r="E85" s="413"/>
      <c r="F85" s="413"/>
      <c r="G85" s="413"/>
      <c r="H85" s="413"/>
      <c r="I85" s="413"/>
      <c r="J85" s="413"/>
      <c r="K85" s="413"/>
      <c r="L85" s="413"/>
      <c r="M85" s="413"/>
      <c r="N85" s="413"/>
      <c r="O85" s="413"/>
      <c r="P85" s="414"/>
      <c r="Q85" s="412"/>
      <c r="R85" s="413"/>
      <c r="S85" s="413"/>
      <c r="T85" s="413"/>
      <c r="U85" s="413"/>
      <c r="V85" s="413"/>
      <c r="W85" s="413"/>
      <c r="X85" s="414"/>
      <c r="Y85" s="412" t="s">
        <v>549</v>
      </c>
      <c r="Z85" s="413"/>
      <c r="AA85" s="413"/>
      <c r="AB85" s="414"/>
      <c r="AC85" s="412"/>
      <c r="AD85" s="413"/>
      <c r="AE85" s="413"/>
      <c r="AF85" s="413"/>
      <c r="AG85" s="413"/>
      <c r="AH85" s="413"/>
      <c r="AI85" s="413"/>
      <c r="AJ85" s="414"/>
      <c r="AK85" s="412"/>
      <c r="AL85" s="413"/>
      <c r="AM85" s="413"/>
      <c r="AN85" s="414"/>
      <c r="AO85" s="545"/>
      <c r="AP85" s="556"/>
      <c r="AQ85" s="587"/>
      <c r="AR85" s="589"/>
      <c r="AS85" s="591"/>
      <c r="BE85"/>
    </row>
    <row r="86" spans="2:57" ht="22.5" customHeight="1">
      <c r="B86" s="592">
        <f t="shared" si="4"/>
        <v>34</v>
      </c>
      <c r="C86" s="532"/>
      <c r="D86" s="406" t="s">
        <v>547</v>
      </c>
      <c r="E86" s="407"/>
      <c r="F86" s="407"/>
      <c r="G86" s="407"/>
      <c r="H86" s="407"/>
      <c r="I86" s="407"/>
      <c r="J86" s="407"/>
      <c r="K86" s="407"/>
      <c r="L86" s="407"/>
      <c r="M86" s="407"/>
      <c r="N86" s="407"/>
      <c r="O86" s="407"/>
      <c r="P86" s="408"/>
      <c r="Q86" s="406" t="s">
        <v>91</v>
      </c>
      <c r="R86" s="407"/>
      <c r="S86" s="407"/>
      <c r="T86" s="407"/>
      <c r="U86" s="407"/>
      <c r="V86" s="407"/>
      <c r="W86" s="407"/>
      <c r="X86" s="408"/>
      <c r="Y86" s="406" t="s">
        <v>81</v>
      </c>
      <c r="Z86" s="407"/>
      <c r="AA86" s="407"/>
      <c r="AB86" s="408"/>
      <c r="AC86" s="406"/>
      <c r="AD86" s="407"/>
      <c r="AE86" s="407"/>
      <c r="AF86" s="407"/>
      <c r="AG86" s="407"/>
      <c r="AH86" s="407"/>
      <c r="AI86" s="407"/>
      <c r="AJ86" s="408"/>
      <c r="AK86" s="406"/>
      <c r="AL86" s="407"/>
      <c r="AM86" s="407"/>
      <c r="AN86" s="408"/>
      <c r="AO86" s="542"/>
      <c r="AP86" s="554"/>
      <c r="AQ86" s="586"/>
      <c r="AR86" s="588"/>
      <c r="AS86" s="590"/>
      <c r="BE86"/>
    </row>
    <row r="87" spans="2:57" ht="33" customHeight="1">
      <c r="B87" s="592"/>
      <c r="C87" s="532"/>
      <c r="D87" s="412"/>
      <c r="E87" s="413"/>
      <c r="F87" s="413"/>
      <c r="G87" s="413"/>
      <c r="H87" s="413"/>
      <c r="I87" s="413"/>
      <c r="J87" s="413"/>
      <c r="K87" s="413"/>
      <c r="L87" s="413"/>
      <c r="M87" s="413"/>
      <c r="N87" s="413"/>
      <c r="O87" s="413"/>
      <c r="P87" s="414"/>
      <c r="Q87" s="412"/>
      <c r="R87" s="413"/>
      <c r="S87" s="413"/>
      <c r="T87" s="413"/>
      <c r="U87" s="413"/>
      <c r="V87" s="413"/>
      <c r="W87" s="413"/>
      <c r="X87" s="414"/>
      <c r="Y87" s="412" t="s">
        <v>548</v>
      </c>
      <c r="Z87" s="413"/>
      <c r="AA87" s="413"/>
      <c r="AB87" s="414"/>
      <c r="AC87" s="412"/>
      <c r="AD87" s="413"/>
      <c r="AE87" s="413"/>
      <c r="AF87" s="413"/>
      <c r="AG87" s="413"/>
      <c r="AH87" s="413"/>
      <c r="AI87" s="413"/>
      <c r="AJ87" s="414"/>
      <c r="AK87" s="412"/>
      <c r="AL87" s="413"/>
      <c r="AM87" s="413"/>
      <c r="AN87" s="414"/>
      <c r="AO87" s="545"/>
      <c r="AP87" s="556"/>
      <c r="AQ87" s="587"/>
      <c r="AR87" s="589"/>
      <c r="AS87" s="591"/>
      <c r="BE87"/>
    </row>
    <row r="88" spans="2:57" ht="22.5" customHeight="1">
      <c r="B88" s="592">
        <f t="shared" si="4"/>
        <v>35</v>
      </c>
      <c r="C88" s="532"/>
      <c r="D88" s="406" t="s">
        <v>550</v>
      </c>
      <c r="E88" s="407"/>
      <c r="F88" s="407"/>
      <c r="G88" s="407"/>
      <c r="H88" s="407"/>
      <c r="I88" s="407"/>
      <c r="J88" s="407"/>
      <c r="K88" s="407"/>
      <c r="L88" s="407"/>
      <c r="M88" s="407"/>
      <c r="N88" s="407"/>
      <c r="O88" s="407"/>
      <c r="P88" s="408"/>
      <c r="Q88" s="406" t="s">
        <v>91</v>
      </c>
      <c r="R88" s="407"/>
      <c r="S88" s="407"/>
      <c r="T88" s="407"/>
      <c r="U88" s="407"/>
      <c r="V88" s="407"/>
      <c r="W88" s="407"/>
      <c r="X88" s="408"/>
      <c r="Y88" s="406" t="s">
        <v>24</v>
      </c>
      <c r="Z88" s="407"/>
      <c r="AA88" s="407"/>
      <c r="AB88" s="408"/>
      <c r="AC88" s="406"/>
      <c r="AD88" s="407"/>
      <c r="AE88" s="407"/>
      <c r="AF88" s="407"/>
      <c r="AG88" s="407"/>
      <c r="AH88" s="407"/>
      <c r="AI88" s="407"/>
      <c r="AJ88" s="408"/>
      <c r="AK88" s="409"/>
      <c r="AL88" s="410"/>
      <c r="AM88" s="410"/>
      <c r="AN88" s="411"/>
      <c r="AO88" s="478"/>
      <c r="AP88" s="555"/>
      <c r="AQ88" s="641"/>
      <c r="AR88" s="642"/>
      <c r="AS88" s="643"/>
      <c r="BE88"/>
    </row>
    <row r="89" spans="2:57" ht="63" customHeight="1">
      <c r="B89" s="592"/>
      <c r="C89" s="532"/>
      <c r="D89" s="412"/>
      <c r="E89" s="413"/>
      <c r="F89" s="413"/>
      <c r="G89" s="413"/>
      <c r="H89" s="413"/>
      <c r="I89" s="413"/>
      <c r="J89" s="413"/>
      <c r="K89" s="413"/>
      <c r="L89" s="413"/>
      <c r="M89" s="413"/>
      <c r="N89" s="413"/>
      <c r="O89" s="413"/>
      <c r="P89" s="414"/>
      <c r="Q89" s="412"/>
      <c r="R89" s="413"/>
      <c r="S89" s="413"/>
      <c r="T89" s="413"/>
      <c r="U89" s="413"/>
      <c r="V89" s="413"/>
      <c r="W89" s="413"/>
      <c r="X89" s="414"/>
      <c r="Y89" s="412" t="s">
        <v>551</v>
      </c>
      <c r="Z89" s="413"/>
      <c r="AA89" s="413"/>
      <c r="AB89" s="414"/>
      <c r="AC89" s="412"/>
      <c r="AD89" s="413"/>
      <c r="AE89" s="413"/>
      <c r="AF89" s="413"/>
      <c r="AG89" s="413"/>
      <c r="AH89" s="413"/>
      <c r="AI89" s="413"/>
      <c r="AJ89" s="414"/>
      <c r="AK89" s="412"/>
      <c r="AL89" s="413"/>
      <c r="AM89" s="413"/>
      <c r="AN89" s="414"/>
      <c r="AO89" s="545"/>
      <c r="AP89" s="556"/>
      <c r="AQ89" s="587"/>
      <c r="AR89" s="589"/>
      <c r="AS89" s="591"/>
      <c r="BE89"/>
    </row>
    <row r="90" spans="2:57" ht="22.5" customHeight="1">
      <c r="B90" s="592">
        <f t="shared" si="4"/>
        <v>36</v>
      </c>
      <c r="C90" s="532"/>
      <c r="D90" s="406" t="s">
        <v>430</v>
      </c>
      <c r="E90" s="407"/>
      <c r="F90" s="407"/>
      <c r="G90" s="407"/>
      <c r="H90" s="407"/>
      <c r="I90" s="407"/>
      <c r="J90" s="407"/>
      <c r="K90" s="407"/>
      <c r="L90" s="407"/>
      <c r="M90" s="407"/>
      <c r="N90" s="407"/>
      <c r="O90" s="407"/>
      <c r="P90" s="408"/>
      <c r="Q90" s="406" t="s">
        <v>91</v>
      </c>
      <c r="R90" s="407"/>
      <c r="S90" s="407"/>
      <c r="T90" s="407"/>
      <c r="U90" s="407"/>
      <c r="V90" s="407"/>
      <c r="W90" s="407"/>
      <c r="X90" s="408"/>
      <c r="Y90" s="406" t="s">
        <v>81</v>
      </c>
      <c r="Z90" s="407"/>
      <c r="AA90" s="407"/>
      <c r="AB90" s="408"/>
      <c r="AC90" s="406"/>
      <c r="AD90" s="407"/>
      <c r="AE90" s="407"/>
      <c r="AF90" s="407"/>
      <c r="AG90" s="407"/>
      <c r="AH90" s="407"/>
      <c r="AI90" s="407"/>
      <c r="AJ90" s="408"/>
      <c r="AK90" s="406"/>
      <c r="AL90" s="407"/>
      <c r="AM90" s="407"/>
      <c r="AN90" s="408"/>
      <c r="AO90" s="542"/>
      <c r="AP90" s="554"/>
      <c r="AQ90" s="586"/>
      <c r="AR90" s="588"/>
      <c r="AS90" s="590"/>
      <c r="BE90"/>
    </row>
    <row r="91" spans="2:57" ht="31.5" customHeight="1" thickBot="1">
      <c r="B91" s="592"/>
      <c r="C91" s="532"/>
      <c r="D91" s="581"/>
      <c r="E91" s="582"/>
      <c r="F91" s="582"/>
      <c r="G91" s="582"/>
      <c r="H91" s="582"/>
      <c r="I91" s="582"/>
      <c r="J91" s="582"/>
      <c r="K91" s="582"/>
      <c r="L91" s="582"/>
      <c r="M91" s="582"/>
      <c r="N91" s="582"/>
      <c r="O91" s="582"/>
      <c r="P91" s="583"/>
      <c r="Q91" s="581"/>
      <c r="R91" s="582"/>
      <c r="S91" s="582"/>
      <c r="T91" s="582"/>
      <c r="U91" s="582"/>
      <c r="V91" s="582"/>
      <c r="W91" s="582"/>
      <c r="X91" s="583"/>
      <c r="Y91" s="581" t="s">
        <v>548</v>
      </c>
      <c r="Z91" s="582"/>
      <c r="AA91" s="582"/>
      <c r="AB91" s="583"/>
      <c r="AC91" s="412"/>
      <c r="AD91" s="413"/>
      <c r="AE91" s="413"/>
      <c r="AF91" s="413"/>
      <c r="AG91" s="413"/>
      <c r="AH91" s="413"/>
      <c r="AI91" s="413"/>
      <c r="AJ91" s="414"/>
      <c r="AK91" s="581"/>
      <c r="AL91" s="582"/>
      <c r="AM91" s="582"/>
      <c r="AN91" s="583"/>
      <c r="AO91" s="481"/>
      <c r="AP91" s="606"/>
      <c r="AQ91" s="607"/>
      <c r="AR91" s="608"/>
      <c r="AS91" s="609"/>
      <c r="BE91"/>
    </row>
    <row r="92" spans="2:57">
      <c r="B92" s="612" t="s">
        <v>36</v>
      </c>
      <c r="C92" s="613"/>
      <c r="D92" s="613"/>
      <c r="E92" s="613"/>
      <c r="F92" s="613"/>
      <c r="G92" s="613"/>
      <c r="H92" s="613"/>
      <c r="I92" s="613"/>
      <c r="J92" s="613"/>
      <c r="K92" s="613"/>
      <c r="L92" s="613"/>
      <c r="M92" s="613"/>
      <c r="N92" s="613"/>
      <c r="O92" s="613"/>
      <c r="P92" s="613"/>
      <c r="Q92" s="613"/>
      <c r="R92" s="613"/>
      <c r="S92" s="613"/>
      <c r="T92" s="613"/>
      <c r="U92" s="613"/>
      <c r="V92" s="613"/>
      <c r="W92" s="613"/>
      <c r="X92" s="613"/>
      <c r="Y92" s="613"/>
      <c r="Z92" s="613"/>
      <c r="AA92" s="613"/>
      <c r="AB92" s="613"/>
      <c r="AC92" s="613"/>
      <c r="AD92" s="613"/>
      <c r="AE92" s="613"/>
      <c r="AF92" s="613"/>
      <c r="AG92" s="613"/>
      <c r="AH92" s="613"/>
      <c r="AI92" s="613"/>
      <c r="AJ92" s="613"/>
      <c r="AK92" s="613"/>
      <c r="AL92" s="613"/>
      <c r="AM92" s="613"/>
      <c r="AN92" s="613"/>
      <c r="AO92" s="613"/>
      <c r="AP92" s="613"/>
      <c r="AQ92" s="613"/>
      <c r="AR92" s="613"/>
      <c r="AS92" s="616"/>
      <c r="BE92"/>
    </row>
    <row r="93" spans="2:57" ht="133.5" customHeight="1" thickBot="1">
      <c r="B93" s="630"/>
      <c r="C93" s="631"/>
      <c r="D93" s="631"/>
      <c r="E93" s="631"/>
      <c r="F93" s="631"/>
      <c r="G93" s="631"/>
      <c r="H93" s="631"/>
      <c r="I93" s="631"/>
      <c r="J93" s="631"/>
      <c r="K93" s="631"/>
      <c r="L93" s="631"/>
      <c r="M93" s="631"/>
      <c r="N93" s="631"/>
      <c r="O93" s="631"/>
      <c r="P93" s="631"/>
      <c r="Q93" s="631"/>
      <c r="R93" s="631"/>
      <c r="S93" s="631"/>
      <c r="T93" s="631"/>
      <c r="U93" s="631"/>
      <c r="V93" s="631"/>
      <c r="W93" s="631"/>
      <c r="X93" s="631"/>
      <c r="Y93" s="631"/>
      <c r="Z93" s="631"/>
      <c r="AA93" s="631"/>
      <c r="AB93" s="631"/>
      <c r="AC93" s="631"/>
      <c r="AD93" s="631"/>
      <c r="AE93" s="631"/>
      <c r="AF93" s="631"/>
      <c r="AG93" s="631"/>
      <c r="AH93" s="631"/>
      <c r="AI93" s="631"/>
      <c r="AJ93" s="631"/>
      <c r="AK93" s="631"/>
      <c r="AL93" s="631"/>
      <c r="AM93" s="631"/>
      <c r="AN93" s="631"/>
      <c r="AO93" s="631"/>
      <c r="AP93" s="631"/>
      <c r="AQ93" s="631"/>
      <c r="AR93" s="631"/>
      <c r="AS93" s="632"/>
      <c r="BE93"/>
    </row>
    <row r="94" spans="2:57" ht="18.75" customHeight="1">
      <c r="B94" s="9"/>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c r="AQ94" s="4"/>
      <c r="AR94" s="4"/>
      <c r="AS94" s="14"/>
      <c r="BE94"/>
    </row>
    <row r="95" spans="2:57" ht="46.5" customHeight="1">
      <c r="B95" s="10"/>
      <c r="C95" s="406" t="s">
        <v>43</v>
      </c>
      <c r="D95" s="407"/>
      <c r="E95" s="407"/>
      <c r="F95" s="407"/>
      <c r="G95" s="407"/>
      <c r="H95" s="407"/>
      <c r="I95" s="407"/>
      <c r="J95" s="407"/>
      <c r="K95" s="407"/>
      <c r="L95" s="407"/>
      <c r="M95" s="407"/>
      <c r="N95" s="407"/>
      <c r="O95" s="407"/>
      <c r="P95" s="407"/>
      <c r="Q95" s="407"/>
      <c r="R95" s="407"/>
      <c r="S95" s="407"/>
      <c r="T95" s="407"/>
      <c r="U95" s="407"/>
      <c r="V95" s="407"/>
      <c r="W95" s="408"/>
      <c r="X95" s="406" t="s">
        <v>44</v>
      </c>
      <c r="Y95" s="407"/>
      <c r="Z95" s="407"/>
      <c r="AA95" s="407"/>
      <c r="AB95" s="407"/>
      <c r="AC95" s="407"/>
      <c r="AD95" s="407"/>
      <c r="AE95" s="407"/>
      <c r="AF95" s="407"/>
      <c r="AG95" s="407"/>
      <c r="AH95" s="407"/>
      <c r="AI95" s="407"/>
      <c r="AJ95" s="407"/>
      <c r="AK95" s="407"/>
      <c r="AL95" s="407"/>
      <c r="AM95" s="407"/>
      <c r="AN95" s="407"/>
      <c r="AO95" s="407"/>
      <c r="AP95" s="407"/>
      <c r="AQ95" s="407"/>
      <c r="AR95" s="408"/>
      <c r="AS95" s="8"/>
      <c r="BE95"/>
    </row>
    <row r="96" spans="2:57" ht="46.5" customHeight="1">
      <c r="B96" s="10"/>
      <c r="C96" s="473" t="s">
        <v>40</v>
      </c>
      <c r="D96" s="438"/>
      <c r="E96" s="438"/>
      <c r="F96" s="438"/>
      <c r="G96" s="438"/>
      <c r="H96" s="438"/>
      <c r="I96" s="449"/>
      <c r="J96" s="473" t="s">
        <v>41</v>
      </c>
      <c r="K96" s="438"/>
      <c r="L96" s="438"/>
      <c r="M96" s="438"/>
      <c r="N96" s="438"/>
      <c r="O96" s="438"/>
      <c r="P96" s="449"/>
      <c r="Q96" s="473" t="s">
        <v>42</v>
      </c>
      <c r="R96" s="438"/>
      <c r="S96" s="438"/>
      <c r="T96" s="438"/>
      <c r="U96" s="438"/>
      <c r="V96" s="438"/>
      <c r="W96" s="449"/>
      <c r="X96" s="473" t="s">
        <v>40</v>
      </c>
      <c r="Y96" s="438"/>
      <c r="Z96" s="438"/>
      <c r="AA96" s="438"/>
      <c r="AB96" s="438"/>
      <c r="AC96" s="438"/>
      <c r="AD96" s="449"/>
      <c r="AE96" s="473" t="s">
        <v>41</v>
      </c>
      <c r="AF96" s="438"/>
      <c r="AG96" s="438"/>
      <c r="AH96" s="438"/>
      <c r="AI96" s="438"/>
      <c r="AJ96" s="438"/>
      <c r="AK96" s="449"/>
      <c r="AL96" s="473" t="s">
        <v>42</v>
      </c>
      <c r="AM96" s="438"/>
      <c r="AN96" s="438"/>
      <c r="AO96" s="438"/>
      <c r="AP96" s="438"/>
      <c r="AQ96" s="438"/>
      <c r="AR96" s="449"/>
      <c r="AS96" s="11"/>
      <c r="BE96"/>
    </row>
    <row r="97" spans="2:57" ht="46.5" customHeight="1">
      <c r="B97" s="10"/>
      <c r="C97" s="517" t="str">
        <f>'Lot Register'!$U$13</f>
        <v>Jan van Wyk</v>
      </c>
      <c r="D97" s="518"/>
      <c r="E97" s="518"/>
      <c r="F97" s="518"/>
      <c r="G97" s="518"/>
      <c r="H97" s="518"/>
      <c r="I97" s="519"/>
      <c r="J97" s="517"/>
      <c r="K97" s="518"/>
      <c r="L97" s="518"/>
      <c r="M97" s="518"/>
      <c r="N97" s="518"/>
      <c r="O97" s="518"/>
      <c r="P97" s="519"/>
      <c r="Q97" s="520"/>
      <c r="R97" s="521"/>
      <c r="S97" s="521"/>
      <c r="T97" s="521"/>
      <c r="U97" s="521"/>
      <c r="V97" s="521"/>
      <c r="W97" s="522"/>
      <c r="X97" s="517" t="str">
        <f>'Lot Register'!$U$12</f>
        <v>TBA</v>
      </c>
      <c r="Y97" s="518"/>
      <c r="Z97" s="518"/>
      <c r="AA97" s="518"/>
      <c r="AB97" s="518"/>
      <c r="AC97" s="518"/>
      <c r="AD97" s="519"/>
      <c r="AE97" s="517"/>
      <c r="AF97" s="518"/>
      <c r="AG97" s="518"/>
      <c r="AH97" s="518"/>
      <c r="AI97" s="518"/>
      <c r="AJ97" s="518"/>
      <c r="AK97" s="519"/>
      <c r="AL97" s="520"/>
      <c r="AM97" s="521"/>
      <c r="AN97" s="521"/>
      <c r="AO97" s="521"/>
      <c r="AP97" s="521"/>
      <c r="AQ97" s="521"/>
      <c r="AR97" s="522"/>
      <c r="AS97" s="8"/>
      <c r="BE97"/>
    </row>
    <row r="98" spans="2:57" ht="14.25" customHeight="1" thickBot="1">
      <c r="B98" s="12"/>
      <c r="C98" s="13"/>
      <c r="D98" s="13"/>
      <c r="E98" s="13"/>
      <c r="F98" s="13"/>
      <c r="G98" s="13"/>
      <c r="H98" s="13"/>
      <c r="I98" s="13"/>
      <c r="J98" s="13"/>
      <c r="K98" s="13"/>
      <c r="L98" s="13"/>
      <c r="M98" s="13"/>
      <c r="N98" s="13"/>
      <c r="O98" s="13"/>
      <c r="P98" s="13"/>
      <c r="Q98" s="13"/>
      <c r="R98" s="13"/>
      <c r="S98" s="13"/>
      <c r="T98" s="13"/>
      <c r="U98" s="13"/>
      <c r="V98" s="13"/>
      <c r="W98" s="13"/>
      <c r="X98" s="13"/>
      <c r="Y98" s="13"/>
      <c r="Z98" s="13"/>
      <c r="AA98" s="13"/>
      <c r="AB98" s="13"/>
      <c r="AC98" s="13"/>
      <c r="AD98" s="13"/>
      <c r="AE98" s="13"/>
      <c r="AF98" s="13"/>
      <c r="AG98" s="13"/>
      <c r="AH98" s="13"/>
      <c r="AI98" s="13"/>
      <c r="AJ98" s="13"/>
      <c r="AK98" s="13"/>
      <c r="AL98" s="13"/>
      <c r="AM98" s="13"/>
      <c r="AN98" s="13"/>
      <c r="AO98" s="13"/>
      <c r="AP98" s="13"/>
      <c r="AQ98" s="13"/>
      <c r="AR98" s="13"/>
      <c r="AS98" s="15"/>
      <c r="BE98"/>
    </row>
    <row r="99" spans="2:57">
      <c r="C99" s="5"/>
      <c r="D99" s="5"/>
      <c r="E99" s="5"/>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BE99"/>
    </row>
    <row r="100" spans="2:57">
      <c r="C100" s="5"/>
      <c r="D100" s="5"/>
      <c r="E100" s="5"/>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BE100"/>
    </row>
    <row r="101" spans="2:57">
      <c r="BE101"/>
    </row>
    <row r="102" spans="2:57">
      <c r="BE102"/>
    </row>
    <row r="103" spans="2:57">
      <c r="C103" s="7"/>
      <c r="BE103"/>
    </row>
    <row r="104" spans="2:57">
      <c r="C104" s="7"/>
      <c r="BE104"/>
    </row>
    <row r="105" spans="2:57">
      <c r="C105" s="7"/>
      <c r="BE105"/>
    </row>
    <row r="106" spans="2:57">
      <c r="C106" s="7"/>
      <c r="BE106"/>
    </row>
    <row r="107" spans="2:57">
      <c r="BE107"/>
    </row>
    <row r="108" spans="2:57">
      <c r="BE108"/>
    </row>
    <row r="109" spans="2:57">
      <c r="BE109"/>
    </row>
    <row r="110" spans="2:57">
      <c r="BE110"/>
    </row>
    <row r="111" spans="2:57">
      <c r="BE111"/>
    </row>
  </sheetData>
  <sheetProtection selectLockedCells="1" autoFilter="0"/>
  <mergeCells count="459">
    <mergeCell ref="C97:I97"/>
    <mergeCell ref="J97:P97"/>
    <mergeCell ref="Q97:W97"/>
    <mergeCell ref="X97:AD97"/>
    <mergeCell ref="AE97:AK97"/>
    <mergeCell ref="AL97:AR97"/>
    <mergeCell ref="B92:AS92"/>
    <mergeCell ref="B93:AS93"/>
    <mergeCell ref="C95:W95"/>
    <mergeCell ref="X95:AR95"/>
    <mergeCell ref="C96:I96"/>
    <mergeCell ref="J96:P96"/>
    <mergeCell ref="Q96:W96"/>
    <mergeCell ref="X96:AD96"/>
    <mergeCell ref="AE96:AK96"/>
    <mergeCell ref="AL96:AR96"/>
    <mergeCell ref="B90:C91"/>
    <mergeCell ref="D90:P91"/>
    <mergeCell ref="Q90:X91"/>
    <mergeCell ref="Y90:AB90"/>
    <mergeCell ref="AC90:AJ91"/>
    <mergeCell ref="B88:C89"/>
    <mergeCell ref="D88:P89"/>
    <mergeCell ref="Q88:X89"/>
    <mergeCell ref="Y88:AB88"/>
    <mergeCell ref="AC88:AJ89"/>
    <mergeCell ref="AK88:AN89"/>
    <mergeCell ref="AO88:AP89"/>
    <mergeCell ref="AQ88:AQ89"/>
    <mergeCell ref="AR88:AR89"/>
    <mergeCell ref="AS88:AS89"/>
    <mergeCell ref="Y89:AB89"/>
    <mergeCell ref="AC84:AJ85"/>
    <mergeCell ref="AC86:AJ87"/>
    <mergeCell ref="AR90:AR91"/>
    <mergeCell ref="AS90:AS91"/>
    <mergeCell ref="Y91:AB91"/>
    <mergeCell ref="AK90:AN91"/>
    <mergeCell ref="AO90:AP91"/>
    <mergeCell ref="AQ90:AQ91"/>
    <mergeCell ref="B84:C85"/>
    <mergeCell ref="D84:P85"/>
    <mergeCell ref="Q84:X85"/>
    <mergeCell ref="Y84:AB84"/>
    <mergeCell ref="AK86:AN87"/>
    <mergeCell ref="AO86:AP87"/>
    <mergeCell ref="AQ86:AQ87"/>
    <mergeCell ref="AR86:AR87"/>
    <mergeCell ref="AS86:AS87"/>
    <mergeCell ref="Y85:AB85"/>
    <mergeCell ref="B86:C87"/>
    <mergeCell ref="D86:P87"/>
    <mergeCell ref="Q86:X87"/>
    <mergeCell ref="Y86:AB86"/>
    <mergeCell ref="Y87:AB87"/>
    <mergeCell ref="AK84:AN85"/>
    <mergeCell ref="AO84:AP85"/>
    <mergeCell ref="AQ84:AQ85"/>
    <mergeCell ref="AR84:AR85"/>
    <mergeCell ref="AS84:AS85"/>
    <mergeCell ref="AK82:AN83"/>
    <mergeCell ref="AO82:AP83"/>
    <mergeCell ref="AQ82:AQ83"/>
    <mergeCell ref="AC82:AJ83"/>
    <mergeCell ref="B79:AS79"/>
    <mergeCell ref="B80:C81"/>
    <mergeCell ref="D80:P81"/>
    <mergeCell ref="Q80:X81"/>
    <mergeCell ref="Y80:AB80"/>
    <mergeCell ref="AK80:AN81"/>
    <mergeCell ref="AO80:AP81"/>
    <mergeCell ref="AQ80:AQ81"/>
    <mergeCell ref="AR80:AR81"/>
    <mergeCell ref="AS80:AS81"/>
    <mergeCell ref="Y81:AB81"/>
    <mergeCell ref="AC80:AJ81"/>
    <mergeCell ref="AR82:AR83"/>
    <mergeCell ref="AS82:AS83"/>
    <mergeCell ref="Y83:AB83"/>
    <mergeCell ref="B82:C83"/>
    <mergeCell ref="D82:P83"/>
    <mergeCell ref="Q82:X83"/>
    <mergeCell ref="Y82:AB82"/>
    <mergeCell ref="AK77:AN78"/>
    <mergeCell ref="AO77:AP78"/>
    <mergeCell ref="AQ77:AQ78"/>
    <mergeCell ref="AR77:AR78"/>
    <mergeCell ref="AS77:AS78"/>
    <mergeCell ref="Y78:AB78"/>
    <mergeCell ref="B77:C78"/>
    <mergeCell ref="D77:P78"/>
    <mergeCell ref="Q77:X78"/>
    <mergeCell ref="Y77:AB77"/>
    <mergeCell ref="AC77:AJ78"/>
    <mergeCell ref="AK75:AN76"/>
    <mergeCell ref="AO75:AP76"/>
    <mergeCell ref="AQ75:AQ76"/>
    <mergeCell ref="AR75:AR76"/>
    <mergeCell ref="AS75:AS76"/>
    <mergeCell ref="Y76:AB76"/>
    <mergeCell ref="B75:C76"/>
    <mergeCell ref="D75:P76"/>
    <mergeCell ref="Q75:X76"/>
    <mergeCell ref="Y75:AB75"/>
    <mergeCell ref="AC75:AJ76"/>
    <mergeCell ref="AK73:AN74"/>
    <mergeCell ref="AO73:AP74"/>
    <mergeCell ref="AQ73:AQ74"/>
    <mergeCell ref="AR73:AR74"/>
    <mergeCell ref="AS73:AS74"/>
    <mergeCell ref="Y74:AB74"/>
    <mergeCell ref="B73:C74"/>
    <mergeCell ref="D73:P74"/>
    <mergeCell ref="Q73:X74"/>
    <mergeCell ref="Y73:AB73"/>
    <mergeCell ref="AC73:AJ74"/>
    <mergeCell ref="AR71:AR72"/>
    <mergeCell ref="AS71:AS72"/>
    <mergeCell ref="Y72:AB72"/>
    <mergeCell ref="B71:C72"/>
    <mergeCell ref="D71:P72"/>
    <mergeCell ref="Q71:X72"/>
    <mergeCell ref="Y71:AB71"/>
    <mergeCell ref="AC71:AJ72"/>
    <mergeCell ref="B69:C70"/>
    <mergeCell ref="D69:P70"/>
    <mergeCell ref="Q69:X70"/>
    <mergeCell ref="Y69:AB69"/>
    <mergeCell ref="AK71:AN72"/>
    <mergeCell ref="AO71:AP72"/>
    <mergeCell ref="AQ71:AQ72"/>
    <mergeCell ref="AC69:AJ70"/>
    <mergeCell ref="Y68:AB68"/>
    <mergeCell ref="AQ65:AQ66"/>
    <mergeCell ref="AR65:AR66"/>
    <mergeCell ref="AS65:AS66"/>
    <mergeCell ref="Y66:AB66"/>
    <mergeCell ref="AK69:AN70"/>
    <mergeCell ref="AO69:AP70"/>
    <mergeCell ref="AQ69:AQ70"/>
    <mergeCell ref="AR69:AR70"/>
    <mergeCell ref="AS69:AS70"/>
    <mergeCell ref="Y70:AB70"/>
    <mergeCell ref="AC65:AJ66"/>
    <mergeCell ref="AC67:AJ68"/>
    <mergeCell ref="AK62:AN63"/>
    <mergeCell ref="AO62:AP63"/>
    <mergeCell ref="AQ62:AQ63"/>
    <mergeCell ref="AR62:AR63"/>
    <mergeCell ref="AS62:AS63"/>
    <mergeCell ref="AK67:AN68"/>
    <mergeCell ref="AO67:AP68"/>
    <mergeCell ref="AQ67:AQ68"/>
    <mergeCell ref="AR67:AR68"/>
    <mergeCell ref="AS67:AS68"/>
    <mergeCell ref="AC62:AJ63"/>
    <mergeCell ref="AR60:AR61"/>
    <mergeCell ref="AS60:AS61"/>
    <mergeCell ref="Y61:AB61"/>
    <mergeCell ref="B62:C63"/>
    <mergeCell ref="D62:P63"/>
    <mergeCell ref="Q62:X63"/>
    <mergeCell ref="Y62:AB62"/>
    <mergeCell ref="B67:C68"/>
    <mergeCell ref="D67:P68"/>
    <mergeCell ref="Q67:X68"/>
    <mergeCell ref="Y67:AB67"/>
    <mergeCell ref="Y63:AB63"/>
    <mergeCell ref="B64:AS64"/>
    <mergeCell ref="B65:C66"/>
    <mergeCell ref="D65:P66"/>
    <mergeCell ref="Q65:X66"/>
    <mergeCell ref="Y65:AB65"/>
    <mergeCell ref="AK65:AN66"/>
    <mergeCell ref="AO65:AP66"/>
    <mergeCell ref="B60:C61"/>
    <mergeCell ref="D60:P61"/>
    <mergeCell ref="Q60:X61"/>
    <mergeCell ref="Y60:AB60"/>
    <mergeCell ref="AK60:AN61"/>
    <mergeCell ref="AO60:AP61"/>
    <mergeCell ref="AQ60:AQ61"/>
    <mergeCell ref="AC60:AJ61"/>
    <mergeCell ref="B55:C56"/>
    <mergeCell ref="D55:P56"/>
    <mergeCell ref="Q55:X56"/>
    <mergeCell ref="Y55:AB55"/>
    <mergeCell ref="B57:AS57"/>
    <mergeCell ref="B58:C59"/>
    <mergeCell ref="D58:P59"/>
    <mergeCell ref="Q58:X59"/>
    <mergeCell ref="Y58:AB58"/>
    <mergeCell ref="AK58:AN59"/>
    <mergeCell ref="AO58:AP59"/>
    <mergeCell ref="AQ58:AQ59"/>
    <mergeCell ref="AR58:AR59"/>
    <mergeCell ref="AS58:AS59"/>
    <mergeCell ref="Y59:AB59"/>
    <mergeCell ref="AC55:AJ56"/>
    <mergeCell ref="AC58:AJ59"/>
    <mergeCell ref="AQ51:AQ52"/>
    <mergeCell ref="AR51:AR52"/>
    <mergeCell ref="AS51:AS52"/>
    <mergeCell ref="AK55:AN56"/>
    <mergeCell ref="AO55:AP56"/>
    <mergeCell ref="AQ55:AQ56"/>
    <mergeCell ref="AR55:AR56"/>
    <mergeCell ref="AS55:AS56"/>
    <mergeCell ref="Y56:AB56"/>
    <mergeCell ref="AC51:AJ52"/>
    <mergeCell ref="AC53:AJ54"/>
    <mergeCell ref="Y51:AB51"/>
    <mergeCell ref="AK53:AN54"/>
    <mergeCell ref="AO53:AP54"/>
    <mergeCell ref="AQ53:AQ54"/>
    <mergeCell ref="AR53:AR54"/>
    <mergeCell ref="AS53:AS54"/>
    <mergeCell ref="Y52:AB52"/>
    <mergeCell ref="B53:C54"/>
    <mergeCell ref="D53:P54"/>
    <mergeCell ref="Q53:X54"/>
    <mergeCell ref="Y53:AB53"/>
    <mergeCell ref="Y54:AB54"/>
    <mergeCell ref="AK51:AN52"/>
    <mergeCell ref="AO51:AP52"/>
    <mergeCell ref="AK49:AN50"/>
    <mergeCell ref="AO49:AP50"/>
    <mergeCell ref="B49:C50"/>
    <mergeCell ref="D49:P50"/>
    <mergeCell ref="Q49:X50"/>
    <mergeCell ref="Y49:AB49"/>
    <mergeCell ref="B51:C52"/>
    <mergeCell ref="D51:P52"/>
    <mergeCell ref="Q51:X52"/>
    <mergeCell ref="AQ49:AQ50"/>
    <mergeCell ref="AC49:AJ50"/>
    <mergeCell ref="B44:C45"/>
    <mergeCell ref="D44:P45"/>
    <mergeCell ref="Q44:X45"/>
    <mergeCell ref="Y44:AB44"/>
    <mergeCell ref="B46:AS46"/>
    <mergeCell ref="B47:C48"/>
    <mergeCell ref="D47:P48"/>
    <mergeCell ref="Q47:X48"/>
    <mergeCell ref="Y47:AB47"/>
    <mergeCell ref="AK47:AN48"/>
    <mergeCell ref="AO47:AP48"/>
    <mergeCell ref="AQ47:AQ48"/>
    <mergeCell ref="AR47:AR48"/>
    <mergeCell ref="AS47:AS48"/>
    <mergeCell ref="Y48:AB48"/>
    <mergeCell ref="AC44:AJ45"/>
    <mergeCell ref="AC47:AJ48"/>
    <mergeCell ref="AR49:AR50"/>
    <mergeCell ref="AS49:AS50"/>
    <mergeCell ref="Y50:AB50"/>
    <mergeCell ref="B38:C39"/>
    <mergeCell ref="D38:P39"/>
    <mergeCell ref="Q38:X39"/>
    <mergeCell ref="Y38:AB38"/>
    <mergeCell ref="AQ40:AQ41"/>
    <mergeCell ref="AR40:AR41"/>
    <mergeCell ref="AS40:AS41"/>
    <mergeCell ref="AK44:AN45"/>
    <mergeCell ref="AO44:AP45"/>
    <mergeCell ref="AQ44:AQ45"/>
    <mergeCell ref="AR44:AR45"/>
    <mergeCell ref="AS44:AS45"/>
    <mergeCell ref="Y45:AB45"/>
    <mergeCell ref="AC40:AJ41"/>
    <mergeCell ref="AC42:AJ43"/>
    <mergeCell ref="B40:C41"/>
    <mergeCell ref="D40:P41"/>
    <mergeCell ref="Q40:X41"/>
    <mergeCell ref="Y40:AB40"/>
    <mergeCell ref="AK42:AN43"/>
    <mergeCell ref="AO42:AP43"/>
    <mergeCell ref="AQ42:AQ43"/>
    <mergeCell ref="AR42:AR43"/>
    <mergeCell ref="AS42:AS43"/>
    <mergeCell ref="Y41:AB41"/>
    <mergeCell ref="B42:C43"/>
    <mergeCell ref="D42:P43"/>
    <mergeCell ref="Q42:X43"/>
    <mergeCell ref="Y42:AB42"/>
    <mergeCell ref="Y43:AB43"/>
    <mergeCell ref="AK40:AN41"/>
    <mergeCell ref="AO40:AP41"/>
    <mergeCell ref="B33:C34"/>
    <mergeCell ref="D33:P34"/>
    <mergeCell ref="Q33:X34"/>
    <mergeCell ref="Y33:AB33"/>
    <mergeCell ref="B35:AS35"/>
    <mergeCell ref="B36:C37"/>
    <mergeCell ref="D36:P37"/>
    <mergeCell ref="Q36:X37"/>
    <mergeCell ref="Y36:AB36"/>
    <mergeCell ref="AK36:AN37"/>
    <mergeCell ref="AO36:AP37"/>
    <mergeCell ref="AQ36:AQ37"/>
    <mergeCell ref="AR36:AR37"/>
    <mergeCell ref="AS36:AS37"/>
    <mergeCell ref="Y37:AB37"/>
    <mergeCell ref="AC33:AJ34"/>
    <mergeCell ref="AC36:AJ37"/>
    <mergeCell ref="AK33:AN34"/>
    <mergeCell ref="AO33:AP34"/>
    <mergeCell ref="AQ33:AQ34"/>
    <mergeCell ref="AR33:AR34"/>
    <mergeCell ref="AS33:AS34"/>
    <mergeCell ref="Y34:AB34"/>
    <mergeCell ref="AK38:AN39"/>
    <mergeCell ref="AO38:AP39"/>
    <mergeCell ref="AQ38:AQ39"/>
    <mergeCell ref="AC38:AJ39"/>
    <mergeCell ref="AR38:AR39"/>
    <mergeCell ref="AS38:AS39"/>
    <mergeCell ref="Y39:AB39"/>
    <mergeCell ref="B29:C30"/>
    <mergeCell ref="D29:P30"/>
    <mergeCell ref="Q29:X30"/>
    <mergeCell ref="Y29:AB29"/>
    <mergeCell ref="AK31:AN32"/>
    <mergeCell ref="AO31:AP32"/>
    <mergeCell ref="AQ31:AQ32"/>
    <mergeCell ref="AR31:AR32"/>
    <mergeCell ref="AS31:AS32"/>
    <mergeCell ref="Y30:AB30"/>
    <mergeCell ref="B31:C32"/>
    <mergeCell ref="D31:P32"/>
    <mergeCell ref="Q31:X32"/>
    <mergeCell ref="Y31:AB31"/>
    <mergeCell ref="Y32:AB32"/>
    <mergeCell ref="AK29:AN30"/>
    <mergeCell ref="AO29:AP30"/>
    <mergeCell ref="AQ29:AQ30"/>
    <mergeCell ref="AR29:AR30"/>
    <mergeCell ref="AS29:AS30"/>
    <mergeCell ref="AC29:AJ30"/>
    <mergeCell ref="AC31:AJ32"/>
    <mergeCell ref="AK27:AN28"/>
    <mergeCell ref="AO27:AP28"/>
    <mergeCell ref="AQ27:AQ28"/>
    <mergeCell ref="B24:AS24"/>
    <mergeCell ref="B25:C26"/>
    <mergeCell ref="D25:P26"/>
    <mergeCell ref="Q25:X26"/>
    <mergeCell ref="Y25:AB25"/>
    <mergeCell ref="AK25:AN26"/>
    <mergeCell ref="AO25:AP26"/>
    <mergeCell ref="AQ25:AQ26"/>
    <mergeCell ref="AR25:AR26"/>
    <mergeCell ref="AS25:AS26"/>
    <mergeCell ref="Y26:AB26"/>
    <mergeCell ref="AR27:AR28"/>
    <mergeCell ref="AS27:AS28"/>
    <mergeCell ref="Y28:AB28"/>
    <mergeCell ref="B27:C28"/>
    <mergeCell ref="D27:P28"/>
    <mergeCell ref="Q27:X28"/>
    <mergeCell ref="Y27:AB27"/>
    <mergeCell ref="AC25:AJ26"/>
    <mergeCell ref="AC27:AJ28"/>
    <mergeCell ref="AK22:AN23"/>
    <mergeCell ref="AO22:AP23"/>
    <mergeCell ref="AQ22:AQ23"/>
    <mergeCell ref="AR22:AR23"/>
    <mergeCell ref="AS22:AS23"/>
    <mergeCell ref="Y23:AB23"/>
    <mergeCell ref="B22:C23"/>
    <mergeCell ref="D22:P23"/>
    <mergeCell ref="Q22:X23"/>
    <mergeCell ref="Y22:AB22"/>
    <mergeCell ref="AC22:AJ23"/>
    <mergeCell ref="AK20:AN21"/>
    <mergeCell ref="AO20:AP21"/>
    <mergeCell ref="AQ20:AQ21"/>
    <mergeCell ref="AR20:AR21"/>
    <mergeCell ref="AS20:AS21"/>
    <mergeCell ref="Y21:AB21"/>
    <mergeCell ref="B20:C21"/>
    <mergeCell ref="D20:P21"/>
    <mergeCell ref="Q20:X21"/>
    <mergeCell ref="Y20:AB20"/>
    <mergeCell ref="AC20:AJ21"/>
    <mergeCell ref="AK18:AN19"/>
    <mergeCell ref="AO18:AP19"/>
    <mergeCell ref="AQ18:AQ19"/>
    <mergeCell ref="AR18:AR19"/>
    <mergeCell ref="AS18:AS19"/>
    <mergeCell ref="Y19:AB19"/>
    <mergeCell ref="B18:C19"/>
    <mergeCell ref="D18:P19"/>
    <mergeCell ref="Q18:X19"/>
    <mergeCell ref="Y18:AB18"/>
    <mergeCell ref="AC18:AJ19"/>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J8:J9"/>
    <mergeCell ref="K8:K9"/>
    <mergeCell ref="L8:L9"/>
    <mergeCell ref="AC13:AJ13"/>
    <mergeCell ref="AJ4:AS4"/>
    <mergeCell ref="AJ5:AS5"/>
    <mergeCell ref="AJ6:AS6"/>
    <mergeCell ref="AJ7:AS7"/>
    <mergeCell ref="AQ12:AS13"/>
    <mergeCell ref="Y13:AB13"/>
    <mergeCell ref="AK13:AN13"/>
    <mergeCell ref="AO12:AP13"/>
    <mergeCell ref="AF7:AI7"/>
    <mergeCell ref="AF8:AI8"/>
    <mergeCell ref="AJ8:AM11"/>
    <mergeCell ref="AF10:AI10"/>
    <mergeCell ref="AF11:AI11"/>
    <mergeCell ref="J4:Z5"/>
    <mergeCell ref="AA4:AE4"/>
    <mergeCell ref="AF4:AI4"/>
    <mergeCell ref="AA5:AE5"/>
    <mergeCell ref="AF5:AI5"/>
    <mergeCell ref="J6:L7"/>
    <mergeCell ref="M6:P9"/>
    <mergeCell ref="Q6:AE9"/>
    <mergeCell ref="AF6:AI6"/>
  </mergeCells>
  <conditionalFormatting sqref="Y14:AB19 Y25:AB25 Y31:AB31 Y33:AB33 Y38:AB38 Y90:AB91">
    <cfRule type="expression" dxfId="989" priority="65">
      <formula>OR(ISNUMBER(SEARCH("Hold Point",Y14)),ISNUMBER(SEARCH("Witness Point",Y14)))</formula>
    </cfRule>
  </conditionalFormatting>
  <conditionalFormatting sqref="AK80:AN81 AK90:AN91 AK14:AN23 AK71:AN72 AK58:AN63 AK47:AN56 AK36:AN45 AK25:AN34">
    <cfRule type="expression" dxfId="988" priority="64">
      <formula>OR(Y14="Check Item",Y14="Milestone")</formula>
    </cfRule>
  </conditionalFormatting>
  <conditionalFormatting sqref="Y20:AB21">
    <cfRule type="expression" dxfId="987" priority="63">
      <formula>OR(ISNUMBER(SEARCH("Hold Point",Y20)),ISNUMBER(SEARCH("Witness Point",Y20)))</formula>
    </cfRule>
  </conditionalFormatting>
  <conditionalFormatting sqref="Y22:AB23">
    <cfRule type="expression" dxfId="986" priority="62">
      <formula>OR(ISNUMBER(SEARCH("Hold Point",Y22)),ISNUMBER(SEARCH("Witness Point",Y22)))</formula>
    </cfRule>
  </conditionalFormatting>
  <conditionalFormatting sqref="Y26:AB26">
    <cfRule type="expression" dxfId="985" priority="61">
      <formula>OR(ISNUMBER(SEARCH("Hold Point",Y26)),ISNUMBER(SEARCH("Witness Point",Y26)))</formula>
    </cfRule>
  </conditionalFormatting>
  <conditionalFormatting sqref="Y27:AB27">
    <cfRule type="expression" dxfId="984" priority="60">
      <formula>OR(ISNUMBER(SEARCH("Hold Point",Y27)),ISNUMBER(SEARCH("Witness Point",Y27)))</formula>
    </cfRule>
  </conditionalFormatting>
  <conditionalFormatting sqref="Y28:AB28">
    <cfRule type="expression" dxfId="983" priority="59">
      <formula>OR(ISNUMBER(SEARCH("Hold Point",Y28)),ISNUMBER(SEARCH("Witness Point",Y28)))</formula>
    </cfRule>
  </conditionalFormatting>
  <conditionalFormatting sqref="Y29:AB29">
    <cfRule type="expression" dxfId="982" priority="58">
      <formula>OR(ISNUMBER(SEARCH("Hold Point",Y29)),ISNUMBER(SEARCH("Witness Point",Y29)))</formula>
    </cfRule>
  </conditionalFormatting>
  <conditionalFormatting sqref="Y30:AB30">
    <cfRule type="expression" dxfId="981" priority="57">
      <formula>OR(ISNUMBER(SEARCH("Hold Point",Y30)),ISNUMBER(SEARCH("Witness Point",Y30)))</formula>
    </cfRule>
  </conditionalFormatting>
  <conditionalFormatting sqref="Y32:AB32">
    <cfRule type="expression" dxfId="980" priority="56">
      <formula>OR(ISNUMBER(SEARCH("Hold Point",Y32)),ISNUMBER(SEARCH("Witness Point",Y32)))</formula>
    </cfRule>
  </conditionalFormatting>
  <conditionalFormatting sqref="Y34:AB34">
    <cfRule type="expression" dxfId="979" priority="55">
      <formula>OR(ISNUMBER(SEARCH("Hold Point",Y34)),ISNUMBER(SEARCH("Witness Point",Y34)))</formula>
    </cfRule>
  </conditionalFormatting>
  <conditionalFormatting sqref="Y36:AB36">
    <cfRule type="expression" dxfId="978" priority="54">
      <formula>OR(ISNUMBER(SEARCH("Hold Point",Y36)),ISNUMBER(SEARCH("Witness Point",Y36)))</formula>
    </cfRule>
  </conditionalFormatting>
  <conditionalFormatting sqref="Y37:AB37">
    <cfRule type="expression" dxfId="977" priority="53">
      <formula>OR(ISNUMBER(SEARCH("Hold Point",Y37)),ISNUMBER(SEARCH("Witness Point",Y37)))</formula>
    </cfRule>
  </conditionalFormatting>
  <conditionalFormatting sqref="Y39:AB39">
    <cfRule type="expression" dxfId="976" priority="52">
      <formula>OR(ISNUMBER(SEARCH("Hold Point",Y39)),ISNUMBER(SEARCH("Witness Point",Y39)))</formula>
    </cfRule>
  </conditionalFormatting>
  <conditionalFormatting sqref="Y40:AB40">
    <cfRule type="expression" dxfId="975" priority="51">
      <formula>OR(ISNUMBER(SEARCH("Hold Point",Y40)),ISNUMBER(SEARCH("Witness Point",Y40)))</formula>
    </cfRule>
  </conditionalFormatting>
  <conditionalFormatting sqref="Y41:AB41">
    <cfRule type="expression" dxfId="974" priority="50">
      <formula>OR(ISNUMBER(SEARCH("Hold Point",Y41)),ISNUMBER(SEARCH("Witness Point",Y41)))</formula>
    </cfRule>
  </conditionalFormatting>
  <conditionalFormatting sqref="Y42:AB42">
    <cfRule type="expression" dxfId="973" priority="49">
      <formula>OR(ISNUMBER(SEARCH("Hold Point",Y42)),ISNUMBER(SEARCH("Witness Point",Y42)))</formula>
    </cfRule>
  </conditionalFormatting>
  <conditionalFormatting sqref="Y43:AB43">
    <cfRule type="expression" dxfId="972" priority="48">
      <formula>OR(ISNUMBER(SEARCH("Hold Point",Y43)),ISNUMBER(SEARCH("Witness Point",Y43)))</formula>
    </cfRule>
  </conditionalFormatting>
  <conditionalFormatting sqref="Y44:AB44">
    <cfRule type="expression" dxfId="971" priority="47">
      <formula>OR(ISNUMBER(SEARCH("Hold Point",Y44)),ISNUMBER(SEARCH("Witness Point",Y44)))</formula>
    </cfRule>
  </conditionalFormatting>
  <conditionalFormatting sqref="Y45:AB45">
    <cfRule type="expression" dxfId="970" priority="46">
      <formula>OR(ISNUMBER(SEARCH("Hold Point",Y45)),ISNUMBER(SEARCH("Witness Point",Y45)))</formula>
    </cfRule>
  </conditionalFormatting>
  <conditionalFormatting sqref="Y47:AB47">
    <cfRule type="expression" dxfId="969" priority="45">
      <formula>OR(ISNUMBER(SEARCH("Hold Point",Y47)),ISNUMBER(SEARCH("Witness Point",Y47)))</formula>
    </cfRule>
  </conditionalFormatting>
  <conditionalFormatting sqref="Y48:AB48">
    <cfRule type="expression" dxfId="968" priority="44">
      <formula>OR(ISNUMBER(SEARCH("Hold Point",Y48)),ISNUMBER(SEARCH("Witness Point",Y48)))</formula>
    </cfRule>
  </conditionalFormatting>
  <conditionalFormatting sqref="Y49:AB49">
    <cfRule type="expression" dxfId="967" priority="43">
      <formula>OR(ISNUMBER(SEARCH("Hold Point",Y49)),ISNUMBER(SEARCH("Witness Point",Y49)))</formula>
    </cfRule>
  </conditionalFormatting>
  <conditionalFormatting sqref="Y50:AB50">
    <cfRule type="expression" dxfId="966" priority="42">
      <formula>OR(ISNUMBER(SEARCH("Hold Point",Y50)),ISNUMBER(SEARCH("Witness Point",Y50)))</formula>
    </cfRule>
  </conditionalFormatting>
  <conditionalFormatting sqref="Y51:AB51">
    <cfRule type="expression" dxfId="965" priority="41">
      <formula>OR(ISNUMBER(SEARCH("Hold Point",Y51)),ISNUMBER(SEARCH("Witness Point",Y51)))</formula>
    </cfRule>
  </conditionalFormatting>
  <conditionalFormatting sqref="Y52:AB52">
    <cfRule type="expression" dxfId="964" priority="40">
      <formula>OR(ISNUMBER(SEARCH("Hold Point",Y52)),ISNUMBER(SEARCH("Witness Point",Y52)))</formula>
    </cfRule>
  </conditionalFormatting>
  <conditionalFormatting sqref="Y53:AB53">
    <cfRule type="expression" dxfId="963" priority="39">
      <formula>OR(ISNUMBER(SEARCH("Hold Point",Y53)),ISNUMBER(SEARCH("Witness Point",Y53)))</formula>
    </cfRule>
  </conditionalFormatting>
  <conditionalFormatting sqref="Y54:AB54">
    <cfRule type="expression" dxfId="962" priority="38">
      <formula>OR(ISNUMBER(SEARCH("Hold Point",Y54)),ISNUMBER(SEARCH("Witness Point",Y54)))</formula>
    </cfRule>
  </conditionalFormatting>
  <conditionalFormatting sqref="Y55:AB55">
    <cfRule type="expression" dxfId="961" priority="37">
      <formula>OR(ISNUMBER(SEARCH("Hold Point",Y55)),ISNUMBER(SEARCH("Witness Point",Y55)))</formula>
    </cfRule>
  </conditionalFormatting>
  <conditionalFormatting sqref="Y63:AB63">
    <cfRule type="expression" dxfId="960" priority="30">
      <formula>OR(ISNUMBER(SEARCH("Hold Point",Y63)),ISNUMBER(SEARCH("Witness Point",Y63)))</formula>
    </cfRule>
  </conditionalFormatting>
  <conditionalFormatting sqref="Y56:AB56">
    <cfRule type="expression" dxfId="959" priority="36">
      <formula>OR(ISNUMBER(SEARCH("Hold Point",Y56)),ISNUMBER(SEARCH("Witness Point",Y56)))</formula>
    </cfRule>
  </conditionalFormatting>
  <conditionalFormatting sqref="Y58:AB58">
    <cfRule type="expression" dxfId="958" priority="35">
      <formula>OR(ISNUMBER(SEARCH("Hold Point",Y58)),ISNUMBER(SEARCH("Witness Point",Y58)))</formula>
    </cfRule>
  </conditionalFormatting>
  <conditionalFormatting sqref="Y59:AB59">
    <cfRule type="expression" dxfId="957" priority="34">
      <formula>OR(ISNUMBER(SEARCH("Hold Point",Y59)),ISNUMBER(SEARCH("Witness Point",Y59)))</formula>
    </cfRule>
  </conditionalFormatting>
  <conditionalFormatting sqref="Y60:AB60">
    <cfRule type="expression" dxfId="956" priority="33">
      <formula>OR(ISNUMBER(SEARCH("Hold Point",Y60)),ISNUMBER(SEARCH("Witness Point",Y60)))</formula>
    </cfRule>
  </conditionalFormatting>
  <conditionalFormatting sqref="Y61:AB61">
    <cfRule type="expression" dxfId="955" priority="32">
      <formula>OR(ISNUMBER(SEARCH("Hold Point",Y61)),ISNUMBER(SEARCH("Witness Point",Y61)))</formula>
    </cfRule>
  </conditionalFormatting>
  <conditionalFormatting sqref="Y62:AB62">
    <cfRule type="expression" dxfId="954" priority="31">
      <formula>OR(ISNUMBER(SEARCH("Hold Point",Y62)),ISNUMBER(SEARCH("Witness Point",Y62)))</formula>
    </cfRule>
  </conditionalFormatting>
  <conditionalFormatting sqref="AK75:AN78">
    <cfRule type="expression" dxfId="953" priority="29">
      <formula>OR(Y75="Check Item",Y75="Milestone")</formula>
    </cfRule>
  </conditionalFormatting>
  <conditionalFormatting sqref="AK73:AN74">
    <cfRule type="expression" dxfId="952" priority="28">
      <formula>OR(Y73="Check Item",Y73="Milestone")</formula>
    </cfRule>
  </conditionalFormatting>
  <conditionalFormatting sqref="Y71:AB72">
    <cfRule type="expression" dxfId="951" priority="27">
      <formula>OR(ISNUMBER(SEARCH("Hold Point",Y71)),ISNUMBER(SEARCH("Witness Point",Y71)))</formula>
    </cfRule>
  </conditionalFormatting>
  <conditionalFormatting sqref="Y69:AB69">
    <cfRule type="expression" dxfId="950" priority="26">
      <formula>OR(ISNUMBER(SEARCH("Hold Point",Y69)),ISNUMBER(SEARCH("Witness Point",Y69)))</formula>
    </cfRule>
  </conditionalFormatting>
  <conditionalFormatting sqref="AK69:AN70">
    <cfRule type="expression" dxfId="949" priority="25">
      <formula>OR(Y69="Check Item",Y69="Milestone")</formula>
    </cfRule>
  </conditionalFormatting>
  <conditionalFormatting sqref="AK65:AN68">
    <cfRule type="expression" dxfId="948" priority="24">
      <formula>OR(Y65="Check Item",Y65="Milestone")</formula>
    </cfRule>
  </conditionalFormatting>
  <conditionalFormatting sqref="Y66:AB66">
    <cfRule type="expression" dxfId="947" priority="22">
      <formula>OR(ISNUMBER(SEARCH("Hold Point",Y66)),ISNUMBER(SEARCH("Witness Point",Y66)))</formula>
    </cfRule>
  </conditionalFormatting>
  <conditionalFormatting sqref="Y65:AB65">
    <cfRule type="expression" dxfId="946" priority="23">
      <formula>OR(ISNUMBER(SEARCH("Hold Point",Y65)),ISNUMBER(SEARCH("Witness Point",Y65)))</formula>
    </cfRule>
  </conditionalFormatting>
  <conditionalFormatting sqref="Y68:AB68">
    <cfRule type="expression" dxfId="945" priority="20">
      <formula>OR(ISNUMBER(SEARCH("Hold Point",Y68)),ISNUMBER(SEARCH("Witness Point",Y68)))</formula>
    </cfRule>
  </conditionalFormatting>
  <conditionalFormatting sqref="Y67:AB67">
    <cfRule type="expression" dxfId="944" priority="21">
      <formula>OR(ISNUMBER(SEARCH("Hold Point",Y67)),ISNUMBER(SEARCH("Witness Point",Y67)))</formula>
    </cfRule>
  </conditionalFormatting>
  <conditionalFormatting sqref="Y70:AB70">
    <cfRule type="expression" dxfId="943" priority="19">
      <formula>OR(ISNUMBER(SEARCH("Hold Point",Y70)),ISNUMBER(SEARCH("Witness Point",Y70)))</formula>
    </cfRule>
  </conditionalFormatting>
  <conditionalFormatting sqref="Y73:AB74">
    <cfRule type="expression" dxfId="942" priority="18">
      <formula>OR(ISNUMBER(SEARCH("Hold Point",Y73)),ISNUMBER(SEARCH("Witness Point",Y73)))</formula>
    </cfRule>
  </conditionalFormatting>
  <conditionalFormatting sqref="Y75:AB76">
    <cfRule type="expression" dxfId="941" priority="17">
      <formula>OR(ISNUMBER(SEARCH("Hold Point",Y75)),ISNUMBER(SEARCH("Witness Point",Y75)))</formula>
    </cfRule>
  </conditionalFormatting>
  <conditionalFormatting sqref="Y77:AB78">
    <cfRule type="expression" dxfId="940" priority="16">
      <formula>OR(ISNUMBER(SEARCH("Hold Point",Y77)),ISNUMBER(SEARCH("Witness Point",Y77)))</formula>
    </cfRule>
  </conditionalFormatting>
  <conditionalFormatting sqref="Y80:AB81">
    <cfRule type="expression" dxfId="939" priority="15">
      <formula>OR(ISNUMBER(SEARCH("Hold Point",Y80)),ISNUMBER(SEARCH("Witness Point",Y80)))</formula>
    </cfRule>
  </conditionalFormatting>
  <conditionalFormatting sqref="AK84:AN85">
    <cfRule type="expression" dxfId="938" priority="14">
      <formula>OR(Y84="Check Item",Y84="Milestone")</formula>
    </cfRule>
  </conditionalFormatting>
  <conditionalFormatting sqref="AK82:AN83">
    <cfRule type="expression" dxfId="937" priority="13">
      <formula>OR(Y82="Check Item",Y82="Milestone")</formula>
    </cfRule>
  </conditionalFormatting>
  <conditionalFormatting sqref="Y84:AB85">
    <cfRule type="expression" dxfId="936" priority="12">
      <formula>OR(ISNUMBER(SEARCH("Hold Point",Y84)),ISNUMBER(SEARCH("Witness Point",Y84)))</formula>
    </cfRule>
  </conditionalFormatting>
  <conditionalFormatting sqref="AK88:AN89">
    <cfRule type="expression" dxfId="935" priority="11">
      <formula>OR(Y88="Check Item",Y88="Milestone")</formula>
    </cfRule>
  </conditionalFormatting>
  <conditionalFormatting sqref="Y82:AB83">
    <cfRule type="expression" dxfId="934" priority="9">
      <formula>OR(ISNUMBER(SEARCH("Hold Point",Y82)),ISNUMBER(SEARCH("Witness Point",Y82)))</formula>
    </cfRule>
  </conditionalFormatting>
  <conditionalFormatting sqref="AK86:AN87">
    <cfRule type="expression" dxfId="933" priority="10">
      <formula>OR(Y86="Check Item",Y86="Milestone")</formula>
    </cfRule>
  </conditionalFormatting>
  <conditionalFormatting sqref="Y86:AB87">
    <cfRule type="expression" dxfId="932" priority="8">
      <formula>OR(ISNUMBER(SEARCH("Hold Point",Y86)),ISNUMBER(SEARCH("Witness Point",Y86)))</formula>
    </cfRule>
  </conditionalFormatting>
  <conditionalFormatting sqref="Y88:AB89">
    <cfRule type="expression" dxfId="931" priority="7">
      <formula>OR(ISNUMBER(SEARCH("Hold Point",Y88)),ISNUMBER(SEARCH("Witness Point",Y88)))</formula>
    </cfRule>
  </conditionalFormatting>
  <conditionalFormatting sqref="AF9">
    <cfRule type="expression" dxfId="930" priority="3">
      <formula>$V9="y"</formula>
    </cfRule>
    <cfRule type="expression" dxfId="929" priority="4">
      <formula>$T9="y"</formula>
    </cfRule>
  </conditionalFormatting>
  <conditionalFormatting sqref="AF7">
    <cfRule type="expression" dxfId="928" priority="5">
      <formula>$V7="y"</formula>
    </cfRule>
    <cfRule type="expression" dxfId="927" priority="6">
      <formula>$T7="y"</formula>
    </cfRule>
  </conditionalFormatting>
  <conditionalFormatting sqref="AF11">
    <cfRule type="expression" dxfId="926" priority="1">
      <formula>$V11="y"</formula>
    </cfRule>
    <cfRule type="expression" dxfId="925" priority="2">
      <formula>$T11="y"</formula>
    </cfRule>
  </conditionalFormatting>
  <pageMargins left="0.25" right="0.25" top="0.75" bottom="0.75" header="0.3" footer="0.3"/>
  <pageSetup paperSize="9" scale="59" fitToHeight="0" orientation="portrait" horizontalDpi="300" verticalDpi="300" r:id="rId1"/>
  <rowBreaks count="1" manualBreakCount="1">
    <brk id="56" min="1" max="44" man="1"/>
  </rowBreaks>
  <drawing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31">
    <tabColor rgb="FFFFFF00"/>
    <pageSetUpPr fitToPage="1"/>
  </sheetPr>
  <dimension ref="A1:BR138"/>
  <sheetViews>
    <sheetView topLeftCell="A3" zoomScale="85" zoomScaleNormal="85" zoomScaleSheetLayoutView="70" workbookViewId="0">
      <selection activeCell="AJ7" sqref="AJ7:AS7"/>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Landscape and Revegetation Works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Landscape and Revegetation Works</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633" t="s">
        <v>1939</v>
      </c>
      <c r="AK4" s="634"/>
      <c r="AL4" s="634"/>
      <c r="AM4" s="634"/>
      <c r="AN4" s="634"/>
      <c r="AO4" s="634"/>
      <c r="AP4" s="634"/>
      <c r="AQ4" s="634"/>
      <c r="AR4" s="634"/>
      <c r="AS4" s="635"/>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str">
        <f>'Lot Register'!$M$13</f>
        <v>CN22189</v>
      </c>
      <c r="AG5" s="460"/>
      <c r="AH5" s="460"/>
      <c r="AI5" s="461"/>
      <c r="AJ5" s="636" t="s">
        <v>1704</v>
      </c>
      <c r="AK5" s="637"/>
      <c r="AL5" s="637"/>
      <c r="AM5" s="637"/>
      <c r="AN5" s="637"/>
      <c r="AO5" s="637"/>
      <c r="AP5" s="637"/>
      <c r="AQ5" s="637"/>
      <c r="AR5" s="637"/>
      <c r="AS5" s="638"/>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636" t="s">
        <v>2095</v>
      </c>
      <c r="AK6" s="637"/>
      <c r="AL6" s="637"/>
      <c r="AM6" s="637"/>
      <c r="AN6" s="637"/>
      <c r="AO6" s="637"/>
      <c r="AP6" s="637"/>
      <c r="AQ6" s="637"/>
      <c r="AR6" s="637"/>
      <c r="AS6" s="638"/>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Register'!$J$2), "", 'Lot Register'!$J$2)</f>
        <v>45343</v>
      </c>
      <c r="AG7" s="469"/>
      <c r="AH7" s="469"/>
      <c r="AI7" s="470"/>
      <c r="AJ7" s="636" t="s">
        <v>2096</v>
      </c>
      <c r="AK7" s="637"/>
      <c r="AL7" s="637"/>
      <c r="AM7" s="637"/>
      <c r="AN7" s="637"/>
      <c r="AO7" s="637"/>
      <c r="AP7" s="637"/>
      <c r="AQ7" s="637"/>
      <c r="AR7" s="637"/>
      <c r="AS7" s="638"/>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v>16.010000000000002</v>
      </c>
      <c r="AK8" s="574"/>
      <c r="AL8" s="574"/>
      <c r="AM8" s="574"/>
      <c r="AN8" s="566" t="s">
        <v>367</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Register'!$K$2), "", 'Lot Register'!$K$2)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f>IF(ISBLANK('Lot Register'!$I$2), "", 'Lot Register'!$I$2)</f>
        <v>0</v>
      </c>
      <c r="AE10" s="449"/>
      <c r="AF10" s="451" t="s">
        <v>30</v>
      </c>
      <c r="AG10" s="451"/>
      <c r="AH10" s="451"/>
      <c r="AI10" s="452"/>
      <c r="AJ10" s="573"/>
      <c r="AK10" s="574"/>
      <c r="AL10" s="574"/>
      <c r="AM10" s="574"/>
      <c r="AN10" s="566"/>
      <c r="AO10" s="566"/>
      <c r="AP10" s="566"/>
      <c r="AQ10" s="566"/>
      <c r="AR10" s="566"/>
      <c r="AS10" s="567"/>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Register'!$L$2), "", 'Lot Register'!$L$2)</f>
        <v>45343</v>
      </c>
      <c r="AG11" s="496"/>
      <c r="AH11" s="496"/>
      <c r="AI11" s="497"/>
      <c r="AJ11" s="575"/>
      <c r="AK11" s="576"/>
      <c r="AL11" s="576"/>
      <c r="AM11" s="576"/>
      <c r="AN11" s="381"/>
      <c r="AO11" s="381"/>
      <c r="AP11" s="381"/>
      <c r="AQ11" s="381"/>
      <c r="AR11" s="381"/>
      <c r="AS11" s="568"/>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c r="AH13" s="439"/>
      <c r="AI13" s="439"/>
      <c r="AJ13" s="439"/>
      <c r="AK13" s="439" t="s">
        <v>27</v>
      </c>
      <c r="AL13" s="439"/>
      <c r="AM13" s="439"/>
      <c r="AN13" s="439"/>
      <c r="AO13" s="571"/>
      <c r="AP13" s="571"/>
      <c r="AQ13" s="571"/>
      <c r="AR13" s="571"/>
      <c r="AS13" s="572"/>
      <c r="BE13"/>
    </row>
    <row r="14" spans="1:70" ht="22.5" customHeight="1">
      <c r="B14" s="553">
        <v>1</v>
      </c>
      <c r="C14" s="549"/>
      <c r="D14" s="406" t="s">
        <v>485</v>
      </c>
      <c r="E14" s="407"/>
      <c r="F14" s="407"/>
      <c r="G14" s="407"/>
      <c r="H14" s="407"/>
      <c r="I14" s="407"/>
      <c r="J14" s="407"/>
      <c r="K14" s="407"/>
      <c r="L14" s="407"/>
      <c r="M14" s="407"/>
      <c r="N14" s="407"/>
      <c r="O14" s="407"/>
      <c r="P14" s="408"/>
      <c r="Q14" s="507" t="s">
        <v>479</v>
      </c>
      <c r="R14" s="508"/>
      <c r="S14" s="508"/>
      <c r="T14" s="508"/>
      <c r="U14" s="508"/>
      <c r="V14" s="508"/>
      <c r="W14" s="508"/>
      <c r="X14" s="509"/>
      <c r="Y14" s="507" t="s">
        <v>86</v>
      </c>
      <c r="Z14" s="508"/>
      <c r="AA14" s="508"/>
      <c r="AB14" s="509"/>
      <c r="AC14" s="406"/>
      <c r="AD14" s="407"/>
      <c r="AE14" s="407"/>
      <c r="AF14" s="407"/>
      <c r="AG14" s="407"/>
      <c r="AH14" s="407"/>
      <c r="AI14" s="407"/>
      <c r="AJ14" s="408"/>
      <c r="AK14" s="507"/>
      <c r="AL14" s="508"/>
      <c r="AM14" s="508"/>
      <c r="AN14" s="509"/>
      <c r="AO14" s="475"/>
      <c r="AP14" s="593"/>
      <c r="AQ14" s="594"/>
      <c r="AR14" s="595"/>
      <c r="AS14" s="596"/>
      <c r="BE14"/>
    </row>
    <row r="15" spans="1:70" ht="31.5" customHeight="1">
      <c r="B15" s="592"/>
      <c r="C15" s="532"/>
      <c r="D15" s="412"/>
      <c r="E15" s="413"/>
      <c r="F15" s="413"/>
      <c r="G15" s="413"/>
      <c r="H15" s="413"/>
      <c r="I15" s="413"/>
      <c r="J15" s="413"/>
      <c r="K15" s="413"/>
      <c r="L15" s="413"/>
      <c r="M15" s="413"/>
      <c r="N15" s="413"/>
      <c r="O15" s="413"/>
      <c r="P15" s="414"/>
      <c r="Q15" s="412"/>
      <c r="R15" s="413"/>
      <c r="S15" s="413"/>
      <c r="T15" s="413"/>
      <c r="U15" s="413"/>
      <c r="V15" s="413"/>
      <c r="W15" s="413"/>
      <c r="X15" s="414"/>
      <c r="Y15" s="412" t="s">
        <v>480</v>
      </c>
      <c r="Z15" s="413"/>
      <c r="AA15" s="413"/>
      <c r="AB15" s="414"/>
      <c r="AC15" s="412"/>
      <c r="AD15" s="413"/>
      <c r="AE15" s="413"/>
      <c r="AF15" s="413"/>
      <c r="AG15" s="413"/>
      <c r="AH15" s="413"/>
      <c r="AI15" s="413"/>
      <c r="AJ15" s="414"/>
      <c r="AK15" s="412"/>
      <c r="AL15" s="413"/>
      <c r="AM15" s="413"/>
      <c r="AN15" s="414"/>
      <c r="AO15" s="545"/>
      <c r="AP15" s="556"/>
      <c r="AQ15" s="587"/>
      <c r="AR15" s="589"/>
      <c r="AS15" s="591"/>
      <c r="BE15"/>
    </row>
    <row r="16" spans="1:70" ht="22.5" customHeight="1">
      <c r="B16" s="592">
        <v>2</v>
      </c>
      <c r="C16" s="532"/>
      <c r="D16" s="406" t="s">
        <v>484</v>
      </c>
      <c r="E16" s="407"/>
      <c r="F16" s="407"/>
      <c r="G16" s="407"/>
      <c r="H16" s="407"/>
      <c r="I16" s="407"/>
      <c r="J16" s="407"/>
      <c r="K16" s="407"/>
      <c r="L16" s="407"/>
      <c r="M16" s="407"/>
      <c r="N16" s="407"/>
      <c r="O16" s="407"/>
      <c r="P16" s="408"/>
      <c r="Q16" s="409" t="s">
        <v>481</v>
      </c>
      <c r="R16" s="410"/>
      <c r="S16" s="410"/>
      <c r="T16" s="410"/>
      <c r="U16" s="410"/>
      <c r="V16" s="410"/>
      <c r="W16" s="410"/>
      <c r="X16" s="411"/>
      <c r="Y16" s="406" t="s">
        <v>483</v>
      </c>
      <c r="Z16" s="407"/>
      <c r="AA16" s="407"/>
      <c r="AB16" s="408"/>
      <c r="AC16" s="406"/>
      <c r="AD16" s="407"/>
      <c r="AE16" s="407"/>
      <c r="AF16" s="407"/>
      <c r="AG16" s="407"/>
      <c r="AH16" s="407"/>
      <c r="AI16" s="407"/>
      <c r="AJ16" s="408"/>
      <c r="AK16" s="406"/>
      <c r="AL16" s="407"/>
      <c r="AM16" s="407"/>
      <c r="AN16" s="408"/>
      <c r="AO16" s="542"/>
      <c r="AP16" s="554"/>
      <c r="AQ16" s="586"/>
      <c r="AR16" s="588"/>
      <c r="AS16" s="590"/>
      <c r="BE16"/>
    </row>
    <row r="17" spans="2:57" ht="31.5" customHeight="1">
      <c r="B17" s="592"/>
      <c r="C17" s="532"/>
      <c r="D17" s="412"/>
      <c r="E17" s="413"/>
      <c r="F17" s="413"/>
      <c r="G17" s="413"/>
      <c r="H17" s="413"/>
      <c r="I17" s="413"/>
      <c r="J17" s="413"/>
      <c r="K17" s="413"/>
      <c r="L17" s="413"/>
      <c r="M17" s="413"/>
      <c r="N17" s="413"/>
      <c r="O17" s="413"/>
      <c r="P17" s="414"/>
      <c r="Q17" s="412"/>
      <c r="R17" s="413"/>
      <c r="S17" s="413"/>
      <c r="T17" s="413"/>
      <c r="U17" s="413"/>
      <c r="V17" s="413"/>
      <c r="W17" s="413"/>
      <c r="X17" s="414"/>
      <c r="Y17" s="412" t="s">
        <v>482</v>
      </c>
      <c r="Z17" s="413"/>
      <c r="AA17" s="413"/>
      <c r="AB17" s="414"/>
      <c r="AC17" s="412"/>
      <c r="AD17" s="413"/>
      <c r="AE17" s="413"/>
      <c r="AF17" s="413"/>
      <c r="AG17" s="413"/>
      <c r="AH17" s="413"/>
      <c r="AI17" s="413"/>
      <c r="AJ17" s="414"/>
      <c r="AK17" s="412"/>
      <c r="AL17" s="413"/>
      <c r="AM17" s="413"/>
      <c r="AN17" s="414"/>
      <c r="AO17" s="545"/>
      <c r="AP17" s="556"/>
      <c r="AQ17" s="587"/>
      <c r="AR17" s="589"/>
      <c r="AS17" s="591"/>
      <c r="BE17"/>
    </row>
    <row r="18" spans="2:57" ht="22.5" customHeight="1">
      <c r="B18" s="592">
        <v>3</v>
      </c>
      <c r="C18" s="532"/>
      <c r="D18" s="406" t="s">
        <v>486</v>
      </c>
      <c r="E18" s="407"/>
      <c r="F18" s="407"/>
      <c r="G18" s="407"/>
      <c r="H18" s="407"/>
      <c r="I18" s="407"/>
      <c r="J18" s="407"/>
      <c r="K18" s="407"/>
      <c r="L18" s="407"/>
      <c r="M18" s="407"/>
      <c r="N18" s="407"/>
      <c r="O18" s="407"/>
      <c r="P18" s="408"/>
      <c r="Q18" s="409" t="s">
        <v>479</v>
      </c>
      <c r="R18" s="410"/>
      <c r="S18" s="410"/>
      <c r="T18" s="410"/>
      <c r="U18" s="410"/>
      <c r="V18" s="410"/>
      <c r="W18" s="410"/>
      <c r="X18" s="411"/>
      <c r="Y18" s="406" t="s">
        <v>136</v>
      </c>
      <c r="Z18" s="407"/>
      <c r="AA18" s="407"/>
      <c r="AB18" s="408"/>
      <c r="AC18" s="406"/>
      <c r="AD18" s="407"/>
      <c r="AE18" s="407"/>
      <c r="AF18" s="407"/>
      <c r="AG18" s="407"/>
      <c r="AH18" s="407"/>
      <c r="AI18" s="407"/>
      <c r="AJ18" s="408"/>
      <c r="AK18" s="406"/>
      <c r="AL18" s="407"/>
      <c r="AM18" s="407"/>
      <c r="AN18" s="408"/>
      <c r="AO18" s="542"/>
      <c r="AP18" s="554"/>
      <c r="AQ18" s="586"/>
      <c r="AR18" s="588"/>
      <c r="AS18" s="590"/>
      <c r="BE18"/>
    </row>
    <row r="19" spans="2:57" ht="31.5" customHeight="1">
      <c r="B19" s="592"/>
      <c r="C19" s="532"/>
      <c r="D19" s="412"/>
      <c r="E19" s="413"/>
      <c r="F19" s="413"/>
      <c r="G19" s="413"/>
      <c r="H19" s="413"/>
      <c r="I19" s="413"/>
      <c r="J19" s="413"/>
      <c r="K19" s="413"/>
      <c r="L19" s="413"/>
      <c r="M19" s="413"/>
      <c r="N19" s="413"/>
      <c r="O19" s="413"/>
      <c r="P19" s="414"/>
      <c r="Q19" s="412"/>
      <c r="R19" s="413"/>
      <c r="S19" s="413"/>
      <c r="T19" s="413"/>
      <c r="U19" s="413"/>
      <c r="V19" s="413"/>
      <c r="W19" s="413"/>
      <c r="X19" s="414"/>
      <c r="Y19" s="412" t="s">
        <v>487</v>
      </c>
      <c r="Z19" s="413"/>
      <c r="AA19" s="413"/>
      <c r="AB19" s="414"/>
      <c r="AC19" s="412"/>
      <c r="AD19" s="413"/>
      <c r="AE19" s="413"/>
      <c r="AF19" s="413"/>
      <c r="AG19" s="413"/>
      <c r="AH19" s="413"/>
      <c r="AI19" s="413"/>
      <c r="AJ19" s="414"/>
      <c r="AK19" s="412"/>
      <c r="AL19" s="413"/>
      <c r="AM19" s="413"/>
      <c r="AN19" s="414"/>
      <c r="AO19" s="545"/>
      <c r="AP19" s="556"/>
      <c r="AQ19" s="587"/>
      <c r="AR19" s="589"/>
      <c r="AS19" s="591"/>
      <c r="BE19"/>
    </row>
    <row r="20" spans="2:57" ht="22.5" customHeight="1">
      <c r="B20" s="592">
        <v>4</v>
      </c>
      <c r="C20" s="532"/>
      <c r="D20" s="406" t="s">
        <v>489</v>
      </c>
      <c r="E20" s="407"/>
      <c r="F20" s="407"/>
      <c r="G20" s="407"/>
      <c r="H20" s="407"/>
      <c r="I20" s="407"/>
      <c r="J20" s="407"/>
      <c r="K20" s="407"/>
      <c r="L20" s="407"/>
      <c r="M20" s="407"/>
      <c r="N20" s="407"/>
      <c r="O20" s="407"/>
      <c r="P20" s="408"/>
      <c r="Q20" s="409" t="s">
        <v>479</v>
      </c>
      <c r="R20" s="410"/>
      <c r="S20" s="410"/>
      <c r="T20" s="410"/>
      <c r="U20" s="410"/>
      <c r="V20" s="410"/>
      <c r="W20" s="410"/>
      <c r="X20" s="411"/>
      <c r="Y20" s="406" t="s">
        <v>346</v>
      </c>
      <c r="Z20" s="407"/>
      <c r="AA20" s="407"/>
      <c r="AB20" s="408"/>
      <c r="AC20" s="406"/>
      <c r="AD20" s="407"/>
      <c r="AE20" s="407"/>
      <c r="AF20" s="407"/>
      <c r="AG20" s="407"/>
      <c r="AH20" s="407"/>
      <c r="AI20" s="407"/>
      <c r="AJ20" s="408"/>
      <c r="AK20" s="406"/>
      <c r="AL20" s="407"/>
      <c r="AM20" s="407"/>
      <c r="AN20" s="408"/>
      <c r="AO20" s="542"/>
      <c r="AP20" s="554"/>
      <c r="AQ20" s="586"/>
      <c r="AR20" s="588"/>
      <c r="AS20" s="590"/>
      <c r="BE20"/>
    </row>
    <row r="21" spans="2:57" ht="31.5" customHeight="1">
      <c r="B21" s="592"/>
      <c r="C21" s="532"/>
      <c r="D21" s="412"/>
      <c r="E21" s="413"/>
      <c r="F21" s="413"/>
      <c r="G21" s="413"/>
      <c r="H21" s="413"/>
      <c r="I21" s="413"/>
      <c r="J21" s="413"/>
      <c r="K21" s="413"/>
      <c r="L21" s="413"/>
      <c r="M21" s="413"/>
      <c r="N21" s="413"/>
      <c r="O21" s="413"/>
      <c r="P21" s="414"/>
      <c r="Q21" s="412"/>
      <c r="R21" s="413"/>
      <c r="S21" s="413"/>
      <c r="T21" s="413"/>
      <c r="U21" s="413"/>
      <c r="V21" s="413"/>
      <c r="W21" s="413"/>
      <c r="X21" s="414"/>
      <c r="Y21" s="412" t="s">
        <v>488</v>
      </c>
      <c r="Z21" s="413"/>
      <c r="AA21" s="413"/>
      <c r="AB21" s="414"/>
      <c r="AC21" s="412"/>
      <c r="AD21" s="413"/>
      <c r="AE21" s="413"/>
      <c r="AF21" s="413"/>
      <c r="AG21" s="413"/>
      <c r="AH21" s="413"/>
      <c r="AI21" s="413"/>
      <c r="AJ21" s="414"/>
      <c r="AK21" s="412"/>
      <c r="AL21" s="413"/>
      <c r="AM21" s="413"/>
      <c r="AN21" s="414"/>
      <c r="AO21" s="545"/>
      <c r="AP21" s="556"/>
      <c r="AQ21" s="587"/>
      <c r="AR21" s="589"/>
      <c r="AS21" s="591"/>
      <c r="BE21"/>
    </row>
    <row r="22" spans="2:57" ht="22.5" customHeight="1">
      <c r="B22" s="592">
        <v>5</v>
      </c>
      <c r="C22" s="532"/>
      <c r="D22" s="406" t="s">
        <v>490</v>
      </c>
      <c r="E22" s="407"/>
      <c r="F22" s="407"/>
      <c r="G22" s="407"/>
      <c r="H22" s="407"/>
      <c r="I22" s="407"/>
      <c r="J22" s="407"/>
      <c r="K22" s="407"/>
      <c r="L22" s="407"/>
      <c r="M22" s="407"/>
      <c r="N22" s="407"/>
      <c r="O22" s="407"/>
      <c r="P22" s="408"/>
      <c r="Q22" s="409" t="s">
        <v>479</v>
      </c>
      <c r="R22" s="410"/>
      <c r="S22" s="410"/>
      <c r="T22" s="410"/>
      <c r="U22" s="410"/>
      <c r="V22" s="410"/>
      <c r="W22" s="410"/>
      <c r="X22" s="411"/>
      <c r="Y22" s="406" t="s">
        <v>143</v>
      </c>
      <c r="Z22" s="407"/>
      <c r="AA22" s="407"/>
      <c r="AB22" s="408"/>
      <c r="AC22" s="406"/>
      <c r="AD22" s="407"/>
      <c r="AE22" s="407"/>
      <c r="AF22" s="407"/>
      <c r="AG22" s="407"/>
      <c r="AH22" s="407"/>
      <c r="AI22" s="407"/>
      <c r="AJ22" s="408"/>
      <c r="AK22" s="406"/>
      <c r="AL22" s="407"/>
      <c r="AM22" s="407"/>
      <c r="AN22" s="408"/>
      <c r="AO22" s="542"/>
      <c r="AP22" s="554"/>
      <c r="AQ22" s="641"/>
      <c r="AR22" s="642"/>
      <c r="AS22" s="643"/>
      <c r="BE22"/>
    </row>
    <row r="23" spans="2:57" ht="46.5" customHeight="1">
      <c r="B23" s="592"/>
      <c r="C23" s="532"/>
      <c r="D23" s="412"/>
      <c r="E23" s="413"/>
      <c r="F23" s="413"/>
      <c r="G23" s="413"/>
      <c r="H23" s="413"/>
      <c r="I23" s="413"/>
      <c r="J23" s="413"/>
      <c r="K23" s="413"/>
      <c r="L23" s="413"/>
      <c r="M23" s="413"/>
      <c r="N23" s="413"/>
      <c r="O23" s="413"/>
      <c r="P23" s="414"/>
      <c r="Q23" s="412"/>
      <c r="R23" s="413"/>
      <c r="S23" s="413"/>
      <c r="T23" s="413"/>
      <c r="U23" s="413"/>
      <c r="V23" s="413"/>
      <c r="W23" s="413"/>
      <c r="X23" s="414"/>
      <c r="Y23" s="412" t="s">
        <v>537</v>
      </c>
      <c r="Z23" s="413"/>
      <c r="AA23" s="413"/>
      <c r="AB23" s="414"/>
      <c r="AC23" s="412"/>
      <c r="AD23" s="413"/>
      <c r="AE23" s="413"/>
      <c r="AF23" s="413"/>
      <c r="AG23" s="413"/>
      <c r="AH23" s="413"/>
      <c r="AI23" s="413"/>
      <c r="AJ23" s="414"/>
      <c r="AK23" s="412"/>
      <c r="AL23" s="413"/>
      <c r="AM23" s="413"/>
      <c r="AN23" s="414"/>
      <c r="AO23" s="545"/>
      <c r="AP23" s="556"/>
      <c r="AQ23" s="587"/>
      <c r="AR23" s="589"/>
      <c r="AS23" s="591"/>
      <c r="BE23"/>
    </row>
    <row r="24" spans="2:57" ht="22.5" customHeight="1">
      <c r="B24" s="592">
        <v>6</v>
      </c>
      <c r="C24" s="532"/>
      <c r="D24" s="406" t="s">
        <v>552</v>
      </c>
      <c r="E24" s="407"/>
      <c r="F24" s="407"/>
      <c r="G24" s="407"/>
      <c r="H24" s="407"/>
      <c r="I24" s="407"/>
      <c r="J24" s="407"/>
      <c r="K24" s="407"/>
      <c r="L24" s="407"/>
      <c r="M24" s="407"/>
      <c r="N24" s="407"/>
      <c r="O24" s="407"/>
      <c r="P24" s="408"/>
      <c r="Q24" s="409" t="s">
        <v>91</v>
      </c>
      <c r="R24" s="410"/>
      <c r="S24" s="410"/>
      <c r="T24" s="410"/>
      <c r="U24" s="410"/>
      <c r="V24" s="410"/>
      <c r="W24" s="410"/>
      <c r="X24" s="411"/>
      <c r="Y24" s="406" t="s">
        <v>24</v>
      </c>
      <c r="Z24" s="407"/>
      <c r="AA24" s="407"/>
      <c r="AB24" s="408"/>
      <c r="AC24" s="406"/>
      <c r="AD24" s="407"/>
      <c r="AE24" s="407"/>
      <c r="AF24" s="407"/>
      <c r="AG24" s="407"/>
      <c r="AH24" s="407"/>
      <c r="AI24" s="407"/>
      <c r="AJ24" s="408"/>
      <c r="AK24" s="406"/>
      <c r="AL24" s="407"/>
      <c r="AM24" s="407"/>
      <c r="AN24" s="408"/>
      <c r="AO24" s="542"/>
      <c r="AP24" s="554"/>
      <c r="AQ24" s="586"/>
      <c r="AR24" s="588"/>
      <c r="AS24" s="590"/>
      <c r="BE24"/>
    </row>
    <row r="25" spans="2:57" ht="31.5" customHeight="1">
      <c r="B25" s="592"/>
      <c r="C25" s="532"/>
      <c r="D25" s="412"/>
      <c r="E25" s="413"/>
      <c r="F25" s="413"/>
      <c r="G25" s="413"/>
      <c r="H25" s="413"/>
      <c r="I25" s="413"/>
      <c r="J25" s="413"/>
      <c r="K25" s="413"/>
      <c r="L25" s="413"/>
      <c r="M25" s="413"/>
      <c r="N25" s="413"/>
      <c r="O25" s="413"/>
      <c r="P25" s="414"/>
      <c r="Q25" s="412"/>
      <c r="R25" s="413"/>
      <c r="S25" s="413"/>
      <c r="T25" s="413"/>
      <c r="U25" s="413"/>
      <c r="V25" s="413"/>
      <c r="W25" s="413"/>
      <c r="X25" s="414"/>
      <c r="Y25" s="412" t="s">
        <v>491</v>
      </c>
      <c r="Z25" s="413"/>
      <c r="AA25" s="413"/>
      <c r="AB25" s="414"/>
      <c r="AC25" s="412"/>
      <c r="AD25" s="413"/>
      <c r="AE25" s="413"/>
      <c r="AF25" s="413"/>
      <c r="AG25" s="413"/>
      <c r="AH25" s="413"/>
      <c r="AI25" s="413"/>
      <c r="AJ25" s="414"/>
      <c r="AK25" s="412"/>
      <c r="AL25" s="413"/>
      <c r="AM25" s="413"/>
      <c r="AN25" s="414"/>
      <c r="AO25" s="545"/>
      <c r="AP25" s="556"/>
      <c r="AQ25" s="587"/>
      <c r="AR25" s="589"/>
      <c r="AS25" s="591"/>
      <c r="BE25"/>
    </row>
    <row r="26" spans="2:57" ht="22.5" customHeight="1">
      <c r="B26" s="592">
        <v>7</v>
      </c>
      <c r="C26" s="532"/>
      <c r="D26" s="406" t="s">
        <v>492</v>
      </c>
      <c r="E26" s="407"/>
      <c r="F26" s="407"/>
      <c r="G26" s="407"/>
      <c r="H26" s="407"/>
      <c r="I26" s="407"/>
      <c r="J26" s="407"/>
      <c r="K26" s="407"/>
      <c r="L26" s="407"/>
      <c r="M26" s="407"/>
      <c r="N26" s="407"/>
      <c r="O26" s="407"/>
      <c r="P26" s="408"/>
      <c r="Q26" s="409" t="s">
        <v>91</v>
      </c>
      <c r="R26" s="410"/>
      <c r="S26" s="410"/>
      <c r="T26" s="410"/>
      <c r="U26" s="410"/>
      <c r="V26" s="410"/>
      <c r="W26" s="410"/>
      <c r="X26" s="411"/>
      <c r="Y26" s="406" t="s">
        <v>24</v>
      </c>
      <c r="Z26" s="407"/>
      <c r="AA26" s="407"/>
      <c r="AB26" s="408"/>
      <c r="AC26" s="406"/>
      <c r="AD26" s="407"/>
      <c r="AE26" s="407"/>
      <c r="AF26" s="407"/>
      <c r="AG26" s="407"/>
      <c r="AH26" s="407"/>
      <c r="AI26" s="407"/>
      <c r="AJ26" s="408"/>
      <c r="AK26" s="406"/>
      <c r="AL26" s="407"/>
      <c r="AM26" s="407"/>
      <c r="AN26" s="408"/>
      <c r="AO26" s="542"/>
      <c r="AP26" s="554"/>
      <c r="AQ26" s="586"/>
      <c r="AR26" s="588"/>
      <c r="AS26" s="590"/>
      <c r="BE26"/>
    </row>
    <row r="27" spans="2:57" ht="31.5" customHeight="1">
      <c r="B27" s="592"/>
      <c r="C27" s="532"/>
      <c r="D27" s="412"/>
      <c r="E27" s="413"/>
      <c r="F27" s="413"/>
      <c r="G27" s="413"/>
      <c r="H27" s="413"/>
      <c r="I27" s="413"/>
      <c r="J27" s="413"/>
      <c r="K27" s="413"/>
      <c r="L27" s="413"/>
      <c r="M27" s="413"/>
      <c r="N27" s="413"/>
      <c r="O27" s="413"/>
      <c r="P27" s="414"/>
      <c r="Q27" s="412"/>
      <c r="R27" s="413"/>
      <c r="S27" s="413"/>
      <c r="T27" s="413"/>
      <c r="U27" s="413"/>
      <c r="V27" s="413"/>
      <c r="W27" s="413"/>
      <c r="X27" s="414"/>
      <c r="Y27" s="412" t="s">
        <v>491</v>
      </c>
      <c r="Z27" s="413"/>
      <c r="AA27" s="413"/>
      <c r="AB27" s="414"/>
      <c r="AC27" s="412"/>
      <c r="AD27" s="413"/>
      <c r="AE27" s="413"/>
      <c r="AF27" s="413"/>
      <c r="AG27" s="413"/>
      <c r="AH27" s="413"/>
      <c r="AI27" s="413"/>
      <c r="AJ27" s="414"/>
      <c r="AK27" s="412"/>
      <c r="AL27" s="413"/>
      <c r="AM27" s="413"/>
      <c r="AN27" s="414"/>
      <c r="AO27" s="545"/>
      <c r="AP27" s="556"/>
      <c r="AQ27" s="587"/>
      <c r="AR27" s="589"/>
      <c r="AS27" s="591"/>
      <c r="BE27"/>
    </row>
    <row r="28" spans="2:57" ht="22.5" customHeight="1">
      <c r="B28" s="592">
        <v>8</v>
      </c>
      <c r="C28" s="532"/>
      <c r="D28" s="406" t="s">
        <v>493</v>
      </c>
      <c r="E28" s="407"/>
      <c r="F28" s="407"/>
      <c r="G28" s="407"/>
      <c r="H28" s="407"/>
      <c r="I28" s="407"/>
      <c r="J28" s="407"/>
      <c r="K28" s="407"/>
      <c r="L28" s="407"/>
      <c r="M28" s="407"/>
      <c r="N28" s="407"/>
      <c r="O28" s="407"/>
      <c r="P28" s="408"/>
      <c r="Q28" s="409" t="s">
        <v>91</v>
      </c>
      <c r="R28" s="410"/>
      <c r="S28" s="410"/>
      <c r="T28" s="410"/>
      <c r="U28" s="410"/>
      <c r="V28" s="410"/>
      <c r="W28" s="410"/>
      <c r="X28" s="411"/>
      <c r="Y28" s="406" t="s">
        <v>24</v>
      </c>
      <c r="Z28" s="407"/>
      <c r="AA28" s="407"/>
      <c r="AB28" s="408"/>
      <c r="AC28" s="406"/>
      <c r="AD28" s="407"/>
      <c r="AE28" s="407"/>
      <c r="AF28" s="407"/>
      <c r="AG28" s="407"/>
      <c r="AH28" s="407"/>
      <c r="AI28" s="407"/>
      <c r="AJ28" s="408"/>
      <c r="AK28" s="406"/>
      <c r="AL28" s="407"/>
      <c r="AM28" s="407"/>
      <c r="AN28" s="408"/>
      <c r="AO28" s="542"/>
      <c r="AP28" s="554"/>
      <c r="AQ28" s="586"/>
      <c r="AR28" s="588"/>
      <c r="AS28" s="590"/>
      <c r="BE28"/>
    </row>
    <row r="29" spans="2:57" ht="60.75" customHeight="1">
      <c r="B29" s="592"/>
      <c r="C29" s="532"/>
      <c r="D29" s="412"/>
      <c r="E29" s="413"/>
      <c r="F29" s="413"/>
      <c r="G29" s="413"/>
      <c r="H29" s="413"/>
      <c r="I29" s="413"/>
      <c r="J29" s="413"/>
      <c r="K29" s="413"/>
      <c r="L29" s="413"/>
      <c r="M29" s="413"/>
      <c r="N29" s="413"/>
      <c r="O29" s="413"/>
      <c r="P29" s="414"/>
      <c r="Q29" s="412"/>
      <c r="R29" s="413"/>
      <c r="S29" s="413"/>
      <c r="T29" s="413"/>
      <c r="U29" s="413"/>
      <c r="V29" s="413"/>
      <c r="W29" s="413"/>
      <c r="X29" s="414"/>
      <c r="Y29" s="412" t="s">
        <v>491</v>
      </c>
      <c r="Z29" s="413"/>
      <c r="AA29" s="413"/>
      <c r="AB29" s="414"/>
      <c r="AC29" s="412"/>
      <c r="AD29" s="413"/>
      <c r="AE29" s="413"/>
      <c r="AF29" s="413"/>
      <c r="AG29" s="413"/>
      <c r="AH29" s="413"/>
      <c r="AI29" s="413"/>
      <c r="AJ29" s="414"/>
      <c r="AK29" s="412"/>
      <c r="AL29" s="413"/>
      <c r="AM29" s="413"/>
      <c r="AN29" s="414"/>
      <c r="AO29" s="545"/>
      <c r="AP29" s="556"/>
      <c r="AQ29" s="587"/>
      <c r="AR29" s="589"/>
      <c r="AS29" s="591"/>
      <c r="BE29"/>
    </row>
    <row r="30" spans="2:57" ht="22.5" customHeight="1">
      <c r="B30" s="592">
        <v>9</v>
      </c>
      <c r="C30" s="532"/>
      <c r="D30" s="406" t="s">
        <v>494</v>
      </c>
      <c r="E30" s="407"/>
      <c r="F30" s="407"/>
      <c r="G30" s="407"/>
      <c r="H30" s="407"/>
      <c r="I30" s="407"/>
      <c r="J30" s="407"/>
      <c r="K30" s="407"/>
      <c r="L30" s="407"/>
      <c r="M30" s="407"/>
      <c r="N30" s="407"/>
      <c r="O30" s="407"/>
      <c r="P30" s="408"/>
      <c r="Q30" s="409" t="s">
        <v>91</v>
      </c>
      <c r="R30" s="410"/>
      <c r="S30" s="410"/>
      <c r="T30" s="410"/>
      <c r="U30" s="410"/>
      <c r="V30" s="410"/>
      <c r="W30" s="410"/>
      <c r="X30" s="411"/>
      <c r="Y30" s="406" t="s">
        <v>86</v>
      </c>
      <c r="Z30" s="407"/>
      <c r="AA30" s="407"/>
      <c r="AB30" s="408"/>
      <c r="AC30" s="406"/>
      <c r="AD30" s="407"/>
      <c r="AE30" s="407"/>
      <c r="AF30" s="407"/>
      <c r="AG30" s="407"/>
      <c r="AH30" s="407"/>
      <c r="AI30" s="407"/>
      <c r="AJ30" s="408"/>
      <c r="AK30" s="406"/>
      <c r="AL30" s="407"/>
      <c r="AM30" s="407"/>
      <c r="AN30" s="408"/>
      <c r="AO30" s="542"/>
      <c r="AP30" s="554"/>
      <c r="AQ30" s="586"/>
      <c r="AR30" s="588"/>
      <c r="AS30" s="590"/>
      <c r="BE30"/>
    </row>
    <row r="31" spans="2:57" ht="76.5" customHeight="1">
      <c r="B31" s="592"/>
      <c r="C31" s="532"/>
      <c r="D31" s="412"/>
      <c r="E31" s="413"/>
      <c r="F31" s="413"/>
      <c r="G31" s="413"/>
      <c r="H31" s="413"/>
      <c r="I31" s="413"/>
      <c r="J31" s="413"/>
      <c r="K31" s="413"/>
      <c r="L31" s="413"/>
      <c r="M31" s="413"/>
      <c r="N31" s="413"/>
      <c r="O31" s="413"/>
      <c r="P31" s="414"/>
      <c r="Q31" s="412"/>
      <c r="R31" s="413"/>
      <c r="S31" s="413"/>
      <c r="T31" s="413"/>
      <c r="U31" s="413"/>
      <c r="V31" s="413"/>
      <c r="W31" s="413"/>
      <c r="X31" s="414"/>
      <c r="Y31" s="412" t="s">
        <v>495</v>
      </c>
      <c r="Z31" s="413"/>
      <c r="AA31" s="413"/>
      <c r="AB31" s="414"/>
      <c r="AC31" s="412"/>
      <c r="AD31" s="413"/>
      <c r="AE31" s="413"/>
      <c r="AF31" s="413"/>
      <c r="AG31" s="413"/>
      <c r="AH31" s="413"/>
      <c r="AI31" s="413"/>
      <c r="AJ31" s="414"/>
      <c r="AK31" s="412"/>
      <c r="AL31" s="413"/>
      <c r="AM31" s="413"/>
      <c r="AN31" s="414"/>
      <c r="AO31" s="545"/>
      <c r="AP31" s="556"/>
      <c r="AQ31" s="587"/>
      <c r="AR31" s="589"/>
      <c r="AS31" s="591"/>
      <c r="BE31"/>
    </row>
    <row r="32" spans="2:57" ht="22.5" customHeight="1">
      <c r="B32" s="592">
        <v>10</v>
      </c>
      <c r="C32" s="532"/>
      <c r="D32" s="406" t="s">
        <v>496</v>
      </c>
      <c r="E32" s="407"/>
      <c r="F32" s="407"/>
      <c r="G32" s="407"/>
      <c r="H32" s="407"/>
      <c r="I32" s="407"/>
      <c r="J32" s="407"/>
      <c r="K32" s="407"/>
      <c r="L32" s="407"/>
      <c r="M32" s="407"/>
      <c r="N32" s="407"/>
      <c r="O32" s="407"/>
      <c r="P32" s="408"/>
      <c r="Q32" s="409" t="s">
        <v>91</v>
      </c>
      <c r="R32" s="410"/>
      <c r="S32" s="410"/>
      <c r="T32" s="410"/>
      <c r="U32" s="410"/>
      <c r="V32" s="410"/>
      <c r="W32" s="410"/>
      <c r="X32" s="411"/>
      <c r="Y32" s="406" t="s">
        <v>24</v>
      </c>
      <c r="Z32" s="407"/>
      <c r="AA32" s="407"/>
      <c r="AB32" s="408"/>
      <c r="AC32" s="406"/>
      <c r="AD32" s="407"/>
      <c r="AE32" s="407"/>
      <c r="AF32" s="407"/>
      <c r="AG32" s="407"/>
      <c r="AH32" s="407"/>
      <c r="AI32" s="407"/>
      <c r="AJ32" s="408"/>
      <c r="AK32" s="406"/>
      <c r="AL32" s="407"/>
      <c r="AM32" s="407"/>
      <c r="AN32" s="408"/>
      <c r="AO32" s="542"/>
      <c r="AP32" s="554"/>
      <c r="AQ32" s="586"/>
      <c r="AR32" s="588"/>
      <c r="AS32" s="590"/>
      <c r="BE32"/>
    </row>
    <row r="33" spans="2:57" ht="31.5" customHeight="1">
      <c r="B33" s="592"/>
      <c r="C33" s="532"/>
      <c r="D33" s="412"/>
      <c r="E33" s="413"/>
      <c r="F33" s="413"/>
      <c r="G33" s="413"/>
      <c r="H33" s="413"/>
      <c r="I33" s="413"/>
      <c r="J33" s="413"/>
      <c r="K33" s="413"/>
      <c r="L33" s="413"/>
      <c r="M33" s="413"/>
      <c r="N33" s="413"/>
      <c r="O33" s="413"/>
      <c r="P33" s="414"/>
      <c r="Q33" s="412"/>
      <c r="R33" s="413"/>
      <c r="S33" s="413"/>
      <c r="T33" s="413"/>
      <c r="U33" s="413"/>
      <c r="V33" s="413"/>
      <c r="W33" s="413"/>
      <c r="X33" s="414"/>
      <c r="Y33" s="412" t="s">
        <v>497</v>
      </c>
      <c r="Z33" s="413"/>
      <c r="AA33" s="413"/>
      <c r="AB33" s="414"/>
      <c r="AC33" s="412"/>
      <c r="AD33" s="413"/>
      <c r="AE33" s="413"/>
      <c r="AF33" s="413"/>
      <c r="AG33" s="413"/>
      <c r="AH33" s="413"/>
      <c r="AI33" s="413"/>
      <c r="AJ33" s="414"/>
      <c r="AK33" s="412"/>
      <c r="AL33" s="413"/>
      <c r="AM33" s="413"/>
      <c r="AN33" s="414"/>
      <c r="AO33" s="545"/>
      <c r="AP33" s="556"/>
      <c r="AQ33" s="587"/>
      <c r="AR33" s="589"/>
      <c r="AS33" s="591"/>
      <c r="BE33"/>
    </row>
    <row r="34" spans="2:57" ht="22.5" customHeight="1">
      <c r="B34" s="592">
        <v>11</v>
      </c>
      <c r="C34" s="532"/>
      <c r="D34" s="406" t="s">
        <v>553</v>
      </c>
      <c r="E34" s="407"/>
      <c r="F34" s="407"/>
      <c r="G34" s="407"/>
      <c r="H34" s="407"/>
      <c r="I34" s="407"/>
      <c r="J34" s="407"/>
      <c r="K34" s="407"/>
      <c r="L34" s="407"/>
      <c r="M34" s="407"/>
      <c r="N34" s="407"/>
      <c r="O34" s="407"/>
      <c r="P34" s="408"/>
      <c r="Q34" s="409" t="s">
        <v>91</v>
      </c>
      <c r="R34" s="410"/>
      <c r="S34" s="410"/>
      <c r="T34" s="410"/>
      <c r="U34" s="410"/>
      <c r="V34" s="410"/>
      <c r="W34" s="410"/>
      <c r="X34" s="411"/>
      <c r="Y34" s="406" t="s">
        <v>24</v>
      </c>
      <c r="Z34" s="407"/>
      <c r="AA34" s="407"/>
      <c r="AB34" s="408"/>
      <c r="AC34" s="406"/>
      <c r="AD34" s="407"/>
      <c r="AE34" s="407"/>
      <c r="AF34" s="407"/>
      <c r="AG34" s="407"/>
      <c r="AH34" s="407"/>
      <c r="AI34" s="407"/>
      <c r="AJ34" s="408"/>
      <c r="AK34" s="406"/>
      <c r="AL34" s="407"/>
      <c r="AM34" s="407"/>
      <c r="AN34" s="408"/>
      <c r="AO34" s="542"/>
      <c r="AP34" s="554"/>
      <c r="AQ34" s="586"/>
      <c r="AR34" s="588"/>
      <c r="AS34" s="590"/>
      <c r="BE34"/>
    </row>
    <row r="35" spans="2:57" ht="68.25"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t="s">
        <v>524</v>
      </c>
      <c r="Z35" s="413"/>
      <c r="AA35" s="413"/>
      <c r="AB35" s="414"/>
      <c r="AC35" s="412"/>
      <c r="AD35" s="413"/>
      <c r="AE35" s="413"/>
      <c r="AF35" s="413"/>
      <c r="AG35" s="413"/>
      <c r="AH35" s="413"/>
      <c r="AI35" s="413"/>
      <c r="AJ35" s="414"/>
      <c r="AK35" s="412"/>
      <c r="AL35" s="413"/>
      <c r="AM35" s="413"/>
      <c r="AN35" s="414"/>
      <c r="AO35" s="545"/>
      <c r="AP35" s="556"/>
      <c r="AQ35" s="587"/>
      <c r="AR35" s="589"/>
      <c r="AS35" s="591"/>
      <c r="BE35"/>
    </row>
    <row r="36" spans="2:57" ht="22.5" customHeight="1">
      <c r="B36" s="592">
        <v>12</v>
      </c>
      <c r="C36" s="532"/>
      <c r="D36" s="406" t="s">
        <v>554</v>
      </c>
      <c r="E36" s="407"/>
      <c r="F36" s="407"/>
      <c r="G36" s="407"/>
      <c r="H36" s="407"/>
      <c r="I36" s="407"/>
      <c r="J36" s="407"/>
      <c r="K36" s="407"/>
      <c r="L36" s="407"/>
      <c r="M36" s="407"/>
      <c r="N36" s="407"/>
      <c r="O36" s="407"/>
      <c r="P36" s="408"/>
      <c r="Q36" s="409" t="s">
        <v>91</v>
      </c>
      <c r="R36" s="410"/>
      <c r="S36" s="410"/>
      <c r="T36" s="410"/>
      <c r="U36" s="410"/>
      <c r="V36" s="410"/>
      <c r="W36" s="410"/>
      <c r="X36" s="411"/>
      <c r="Y36" s="406" t="s">
        <v>86</v>
      </c>
      <c r="Z36" s="407"/>
      <c r="AA36" s="407"/>
      <c r="AB36" s="408"/>
      <c r="AC36" s="406"/>
      <c r="AD36" s="407"/>
      <c r="AE36" s="407"/>
      <c r="AF36" s="407"/>
      <c r="AG36" s="407"/>
      <c r="AH36" s="407"/>
      <c r="AI36" s="407"/>
      <c r="AJ36" s="408"/>
      <c r="AK36" s="406"/>
      <c r="AL36" s="407"/>
      <c r="AM36" s="407"/>
      <c r="AN36" s="408"/>
      <c r="AO36" s="542"/>
      <c r="AP36" s="554"/>
      <c r="AQ36" s="641"/>
      <c r="AR36" s="642"/>
      <c r="AS36" s="643"/>
      <c r="BE36"/>
    </row>
    <row r="37" spans="2:57" ht="31.5"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t="s">
        <v>498</v>
      </c>
      <c r="Z37" s="413"/>
      <c r="AA37" s="413"/>
      <c r="AB37" s="414"/>
      <c r="AC37" s="412"/>
      <c r="AD37" s="413"/>
      <c r="AE37" s="413"/>
      <c r="AF37" s="413"/>
      <c r="AG37" s="413"/>
      <c r="AH37" s="413"/>
      <c r="AI37" s="413"/>
      <c r="AJ37" s="414"/>
      <c r="AK37" s="412"/>
      <c r="AL37" s="413"/>
      <c r="AM37" s="413"/>
      <c r="AN37" s="414"/>
      <c r="AO37" s="545"/>
      <c r="AP37" s="556"/>
      <c r="AQ37" s="587"/>
      <c r="AR37" s="589"/>
      <c r="AS37" s="591"/>
      <c r="BE37"/>
    </row>
    <row r="38" spans="2:57" ht="22.5" customHeight="1">
      <c r="B38" s="592">
        <v>13</v>
      </c>
      <c r="C38" s="532"/>
      <c r="D38" s="406" t="s">
        <v>499</v>
      </c>
      <c r="E38" s="407"/>
      <c r="F38" s="407"/>
      <c r="G38" s="407"/>
      <c r="H38" s="407"/>
      <c r="I38" s="407"/>
      <c r="J38" s="407"/>
      <c r="K38" s="407"/>
      <c r="L38" s="407"/>
      <c r="M38" s="407"/>
      <c r="N38" s="407"/>
      <c r="O38" s="407"/>
      <c r="P38" s="408"/>
      <c r="Q38" s="409" t="s">
        <v>91</v>
      </c>
      <c r="R38" s="410"/>
      <c r="S38" s="410"/>
      <c r="T38" s="410"/>
      <c r="U38" s="410"/>
      <c r="V38" s="410"/>
      <c r="W38" s="410"/>
      <c r="X38" s="411"/>
      <c r="Y38" s="406" t="s">
        <v>86</v>
      </c>
      <c r="Z38" s="407"/>
      <c r="AA38" s="407"/>
      <c r="AB38" s="408"/>
      <c r="AC38" s="406"/>
      <c r="AD38" s="407"/>
      <c r="AE38" s="407"/>
      <c r="AF38" s="407"/>
      <c r="AG38" s="407"/>
      <c r="AH38" s="407"/>
      <c r="AI38" s="407"/>
      <c r="AJ38" s="408"/>
      <c r="AK38" s="406"/>
      <c r="AL38" s="407"/>
      <c r="AM38" s="407"/>
      <c r="AN38" s="408"/>
      <c r="AO38" s="542"/>
      <c r="AP38" s="554"/>
      <c r="AQ38" s="586"/>
      <c r="AR38" s="588"/>
      <c r="AS38" s="590"/>
      <c r="BE38"/>
    </row>
    <row r="39" spans="2:57" ht="94.5"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t="s">
        <v>500</v>
      </c>
      <c r="Z39" s="413"/>
      <c r="AA39" s="413"/>
      <c r="AB39" s="414"/>
      <c r="AC39" s="412"/>
      <c r="AD39" s="413"/>
      <c r="AE39" s="413"/>
      <c r="AF39" s="413"/>
      <c r="AG39" s="413"/>
      <c r="AH39" s="413"/>
      <c r="AI39" s="413"/>
      <c r="AJ39" s="414"/>
      <c r="AK39" s="412"/>
      <c r="AL39" s="413"/>
      <c r="AM39" s="413"/>
      <c r="AN39" s="414"/>
      <c r="AO39" s="545"/>
      <c r="AP39" s="556"/>
      <c r="AQ39" s="587"/>
      <c r="AR39" s="589"/>
      <c r="AS39" s="591"/>
      <c r="BE39"/>
    </row>
    <row r="40" spans="2:57" ht="22.5" customHeight="1">
      <c r="B40" s="592">
        <v>14</v>
      </c>
      <c r="C40" s="532"/>
      <c r="D40" s="406" t="s">
        <v>501</v>
      </c>
      <c r="E40" s="407"/>
      <c r="F40" s="407"/>
      <c r="G40" s="407"/>
      <c r="H40" s="407"/>
      <c r="I40" s="407"/>
      <c r="J40" s="407"/>
      <c r="K40" s="407"/>
      <c r="L40" s="407"/>
      <c r="M40" s="407"/>
      <c r="N40" s="407"/>
      <c r="O40" s="407"/>
      <c r="P40" s="408"/>
      <c r="Q40" s="409" t="s">
        <v>91</v>
      </c>
      <c r="R40" s="410"/>
      <c r="S40" s="410"/>
      <c r="T40" s="410"/>
      <c r="U40" s="410"/>
      <c r="V40" s="410"/>
      <c r="W40" s="410"/>
      <c r="X40" s="411"/>
      <c r="Y40" s="406" t="s">
        <v>154</v>
      </c>
      <c r="Z40" s="407"/>
      <c r="AA40" s="407"/>
      <c r="AB40" s="408"/>
      <c r="AC40" s="406"/>
      <c r="AD40" s="407"/>
      <c r="AE40" s="407"/>
      <c r="AF40" s="407"/>
      <c r="AG40" s="407"/>
      <c r="AH40" s="407"/>
      <c r="AI40" s="407"/>
      <c r="AJ40" s="408"/>
      <c r="AK40" s="406"/>
      <c r="AL40" s="407"/>
      <c r="AM40" s="407"/>
      <c r="AN40" s="408"/>
      <c r="AO40" s="542"/>
      <c r="AP40" s="554"/>
      <c r="AQ40" s="641"/>
      <c r="AR40" s="642"/>
      <c r="AS40" s="643"/>
      <c r="BE40"/>
    </row>
    <row r="41" spans="2:57" ht="33.75"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t="s">
        <v>504</v>
      </c>
      <c r="Z41" s="413"/>
      <c r="AA41" s="413"/>
      <c r="AB41" s="414"/>
      <c r="AC41" s="412"/>
      <c r="AD41" s="413"/>
      <c r="AE41" s="413"/>
      <c r="AF41" s="413"/>
      <c r="AG41" s="413"/>
      <c r="AH41" s="413"/>
      <c r="AI41" s="413"/>
      <c r="AJ41" s="414"/>
      <c r="AK41" s="412"/>
      <c r="AL41" s="413"/>
      <c r="AM41" s="413"/>
      <c r="AN41" s="414"/>
      <c r="AO41" s="545"/>
      <c r="AP41" s="556"/>
      <c r="AQ41" s="587"/>
      <c r="AR41" s="589"/>
      <c r="AS41" s="591"/>
      <c r="BE41"/>
    </row>
    <row r="42" spans="2:57" ht="22.5" customHeight="1">
      <c r="B42" s="592">
        <v>15</v>
      </c>
      <c r="C42" s="532"/>
      <c r="D42" s="406" t="s">
        <v>502</v>
      </c>
      <c r="E42" s="407"/>
      <c r="F42" s="407"/>
      <c r="G42" s="407"/>
      <c r="H42" s="407"/>
      <c r="I42" s="407"/>
      <c r="J42" s="407"/>
      <c r="K42" s="407"/>
      <c r="L42" s="407"/>
      <c r="M42" s="407"/>
      <c r="N42" s="407"/>
      <c r="O42" s="407"/>
      <c r="P42" s="408"/>
      <c r="Q42" s="409" t="s">
        <v>91</v>
      </c>
      <c r="R42" s="410"/>
      <c r="S42" s="410"/>
      <c r="T42" s="410"/>
      <c r="U42" s="410"/>
      <c r="V42" s="410"/>
      <c r="W42" s="410"/>
      <c r="X42" s="411"/>
      <c r="Y42" s="406" t="s">
        <v>24</v>
      </c>
      <c r="Z42" s="407"/>
      <c r="AA42" s="407"/>
      <c r="AB42" s="408"/>
      <c r="AC42" s="406"/>
      <c r="AD42" s="407"/>
      <c r="AE42" s="407"/>
      <c r="AF42" s="407"/>
      <c r="AG42" s="407"/>
      <c r="AH42" s="407"/>
      <c r="AI42" s="407"/>
      <c r="AJ42" s="408"/>
      <c r="AK42" s="406"/>
      <c r="AL42" s="407"/>
      <c r="AM42" s="407"/>
      <c r="AN42" s="408"/>
      <c r="AO42" s="542"/>
      <c r="AP42" s="554"/>
      <c r="AQ42" s="586"/>
      <c r="AR42" s="588"/>
      <c r="AS42" s="590"/>
      <c r="BE42"/>
    </row>
    <row r="43" spans="2:57" ht="31.5"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t="s">
        <v>503</v>
      </c>
      <c r="Z43" s="413"/>
      <c r="AA43" s="413"/>
      <c r="AB43" s="414"/>
      <c r="AC43" s="412"/>
      <c r="AD43" s="413"/>
      <c r="AE43" s="413"/>
      <c r="AF43" s="413"/>
      <c r="AG43" s="413"/>
      <c r="AH43" s="413"/>
      <c r="AI43" s="413"/>
      <c r="AJ43" s="414"/>
      <c r="AK43" s="412"/>
      <c r="AL43" s="413"/>
      <c r="AM43" s="413"/>
      <c r="AN43" s="414"/>
      <c r="AO43" s="545"/>
      <c r="AP43" s="556"/>
      <c r="AQ43" s="587"/>
      <c r="AR43" s="589"/>
      <c r="AS43" s="591"/>
      <c r="BE43"/>
    </row>
    <row r="44" spans="2:57" ht="22.5" customHeight="1">
      <c r="B44" s="592">
        <v>16</v>
      </c>
      <c r="C44" s="532"/>
      <c r="D44" s="406" t="s">
        <v>505</v>
      </c>
      <c r="E44" s="407"/>
      <c r="F44" s="407"/>
      <c r="G44" s="407"/>
      <c r="H44" s="407"/>
      <c r="I44" s="407"/>
      <c r="J44" s="407"/>
      <c r="K44" s="407"/>
      <c r="L44" s="407"/>
      <c r="M44" s="407"/>
      <c r="N44" s="407"/>
      <c r="O44" s="407"/>
      <c r="P44" s="408"/>
      <c r="Q44" s="409" t="s">
        <v>91</v>
      </c>
      <c r="R44" s="410"/>
      <c r="S44" s="410"/>
      <c r="T44" s="410"/>
      <c r="U44" s="410"/>
      <c r="V44" s="410"/>
      <c r="W44" s="410"/>
      <c r="X44" s="411"/>
      <c r="Y44" s="406" t="s">
        <v>24</v>
      </c>
      <c r="Z44" s="407"/>
      <c r="AA44" s="407"/>
      <c r="AB44" s="408"/>
      <c r="AC44" s="406"/>
      <c r="AD44" s="407"/>
      <c r="AE44" s="407"/>
      <c r="AF44" s="407"/>
      <c r="AG44" s="407"/>
      <c r="AH44" s="407"/>
      <c r="AI44" s="407"/>
      <c r="AJ44" s="408"/>
      <c r="AK44" s="406"/>
      <c r="AL44" s="407"/>
      <c r="AM44" s="407"/>
      <c r="AN44" s="408"/>
      <c r="AO44" s="542"/>
      <c r="AP44" s="554"/>
      <c r="AQ44" s="586"/>
      <c r="AR44" s="588"/>
      <c r="AS44" s="590"/>
      <c r="BE44"/>
    </row>
    <row r="45" spans="2:57" ht="45"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t="s">
        <v>506</v>
      </c>
      <c r="Z45" s="413"/>
      <c r="AA45" s="413"/>
      <c r="AB45" s="414"/>
      <c r="AC45" s="412"/>
      <c r="AD45" s="413"/>
      <c r="AE45" s="413"/>
      <c r="AF45" s="413"/>
      <c r="AG45" s="413"/>
      <c r="AH45" s="413"/>
      <c r="AI45" s="413"/>
      <c r="AJ45" s="414"/>
      <c r="AK45" s="412"/>
      <c r="AL45" s="413"/>
      <c r="AM45" s="413"/>
      <c r="AN45" s="414"/>
      <c r="AO45" s="545"/>
      <c r="AP45" s="556"/>
      <c r="AQ45" s="587"/>
      <c r="AR45" s="589"/>
      <c r="AS45" s="591"/>
      <c r="BE45"/>
    </row>
    <row r="46" spans="2:57" ht="22.5" customHeight="1">
      <c r="B46" s="592">
        <v>17</v>
      </c>
      <c r="C46" s="532"/>
      <c r="D46" s="406" t="s">
        <v>516</v>
      </c>
      <c r="E46" s="407"/>
      <c r="F46" s="407"/>
      <c r="G46" s="407"/>
      <c r="H46" s="407"/>
      <c r="I46" s="407"/>
      <c r="J46" s="407"/>
      <c r="K46" s="407"/>
      <c r="L46" s="407"/>
      <c r="M46" s="407"/>
      <c r="N46" s="407"/>
      <c r="O46" s="407"/>
      <c r="P46" s="408"/>
      <c r="Q46" s="409" t="s">
        <v>91</v>
      </c>
      <c r="R46" s="410"/>
      <c r="S46" s="410"/>
      <c r="T46" s="410"/>
      <c r="U46" s="410"/>
      <c r="V46" s="410"/>
      <c r="W46" s="410"/>
      <c r="X46" s="411"/>
      <c r="Y46" s="406" t="s">
        <v>24</v>
      </c>
      <c r="Z46" s="407"/>
      <c r="AA46" s="407"/>
      <c r="AB46" s="408"/>
      <c r="AC46" s="406"/>
      <c r="AD46" s="407"/>
      <c r="AE46" s="407"/>
      <c r="AF46" s="407"/>
      <c r="AG46" s="407"/>
      <c r="AH46" s="407"/>
      <c r="AI46" s="407"/>
      <c r="AJ46" s="408"/>
      <c r="AK46" s="406"/>
      <c r="AL46" s="407"/>
      <c r="AM46" s="407"/>
      <c r="AN46" s="408"/>
      <c r="AO46" s="542"/>
      <c r="AP46" s="554"/>
      <c r="AQ46" s="586"/>
      <c r="AR46" s="588"/>
      <c r="AS46" s="590"/>
      <c r="BE46"/>
    </row>
    <row r="47" spans="2:57" ht="49.5"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t="s">
        <v>507</v>
      </c>
      <c r="Z47" s="413"/>
      <c r="AA47" s="413"/>
      <c r="AB47" s="414"/>
      <c r="AC47" s="412"/>
      <c r="AD47" s="413"/>
      <c r="AE47" s="413"/>
      <c r="AF47" s="413"/>
      <c r="AG47" s="413"/>
      <c r="AH47" s="413"/>
      <c r="AI47" s="413"/>
      <c r="AJ47" s="414"/>
      <c r="AK47" s="412"/>
      <c r="AL47" s="413"/>
      <c r="AM47" s="413"/>
      <c r="AN47" s="414"/>
      <c r="AO47" s="545"/>
      <c r="AP47" s="556"/>
      <c r="AQ47" s="587"/>
      <c r="AR47" s="589"/>
      <c r="AS47" s="591"/>
      <c r="BE47"/>
    </row>
    <row r="48" spans="2:57" ht="22.5" customHeight="1">
      <c r="B48" s="592">
        <v>18</v>
      </c>
      <c r="C48" s="532"/>
      <c r="D48" s="406" t="s">
        <v>555</v>
      </c>
      <c r="E48" s="407"/>
      <c r="F48" s="407"/>
      <c r="G48" s="407"/>
      <c r="H48" s="407"/>
      <c r="I48" s="407"/>
      <c r="J48" s="407"/>
      <c r="K48" s="407"/>
      <c r="L48" s="407"/>
      <c r="M48" s="407"/>
      <c r="N48" s="407"/>
      <c r="O48" s="407"/>
      <c r="P48" s="408"/>
      <c r="Q48" s="409" t="s">
        <v>91</v>
      </c>
      <c r="R48" s="410"/>
      <c r="S48" s="410"/>
      <c r="T48" s="410"/>
      <c r="U48" s="410"/>
      <c r="V48" s="410"/>
      <c r="W48" s="410"/>
      <c r="X48" s="411"/>
      <c r="Y48" s="406" t="s">
        <v>24</v>
      </c>
      <c r="Z48" s="407"/>
      <c r="AA48" s="407"/>
      <c r="AB48" s="408"/>
      <c r="AC48" s="406"/>
      <c r="AD48" s="407"/>
      <c r="AE48" s="407"/>
      <c r="AF48" s="407"/>
      <c r="AG48" s="407"/>
      <c r="AH48" s="407"/>
      <c r="AI48" s="407"/>
      <c r="AJ48" s="408"/>
      <c r="AK48" s="406"/>
      <c r="AL48" s="407"/>
      <c r="AM48" s="407"/>
      <c r="AN48" s="408"/>
      <c r="AO48" s="542"/>
      <c r="AP48" s="554"/>
      <c r="AQ48" s="586"/>
      <c r="AR48" s="588"/>
      <c r="AS48" s="590"/>
      <c r="BE48"/>
    </row>
    <row r="49" spans="2:57" ht="71.25"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t="s">
        <v>509</v>
      </c>
      <c r="Z49" s="413"/>
      <c r="AA49" s="413"/>
      <c r="AB49" s="414"/>
      <c r="AC49" s="412"/>
      <c r="AD49" s="413"/>
      <c r="AE49" s="413"/>
      <c r="AF49" s="413"/>
      <c r="AG49" s="413"/>
      <c r="AH49" s="413"/>
      <c r="AI49" s="413"/>
      <c r="AJ49" s="414"/>
      <c r="AK49" s="412"/>
      <c r="AL49" s="413"/>
      <c r="AM49" s="413"/>
      <c r="AN49" s="414"/>
      <c r="AO49" s="545"/>
      <c r="AP49" s="556"/>
      <c r="AQ49" s="587"/>
      <c r="AR49" s="589"/>
      <c r="AS49" s="591"/>
      <c r="BE49"/>
    </row>
    <row r="50" spans="2:57" ht="22.5" customHeight="1">
      <c r="B50" s="592">
        <v>19</v>
      </c>
      <c r="C50" s="532"/>
      <c r="D50" s="406" t="s">
        <v>508</v>
      </c>
      <c r="E50" s="407"/>
      <c r="F50" s="407"/>
      <c r="G50" s="407"/>
      <c r="H50" s="407"/>
      <c r="I50" s="407"/>
      <c r="J50" s="407"/>
      <c r="K50" s="407"/>
      <c r="L50" s="407"/>
      <c r="M50" s="407"/>
      <c r="N50" s="407"/>
      <c r="O50" s="407"/>
      <c r="P50" s="408"/>
      <c r="Q50" s="409" t="s">
        <v>91</v>
      </c>
      <c r="R50" s="410"/>
      <c r="S50" s="410"/>
      <c r="T50" s="410"/>
      <c r="U50" s="410"/>
      <c r="V50" s="410"/>
      <c r="W50" s="410"/>
      <c r="X50" s="411"/>
      <c r="Y50" s="406" t="s">
        <v>24</v>
      </c>
      <c r="Z50" s="407"/>
      <c r="AA50" s="407"/>
      <c r="AB50" s="408"/>
      <c r="AC50" s="406"/>
      <c r="AD50" s="407"/>
      <c r="AE50" s="407"/>
      <c r="AF50" s="407"/>
      <c r="AG50" s="407"/>
      <c r="AH50" s="407"/>
      <c r="AI50" s="407"/>
      <c r="AJ50" s="408"/>
      <c r="AK50" s="406"/>
      <c r="AL50" s="407"/>
      <c r="AM50" s="407"/>
      <c r="AN50" s="408"/>
      <c r="AO50" s="542"/>
      <c r="AP50" s="554"/>
      <c r="AQ50" s="586"/>
      <c r="AR50" s="588"/>
      <c r="AS50" s="590"/>
      <c r="BE50"/>
    </row>
    <row r="51" spans="2:57" ht="31.5"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t="s">
        <v>511</v>
      </c>
      <c r="Z51" s="413"/>
      <c r="AA51" s="413"/>
      <c r="AB51" s="414"/>
      <c r="AC51" s="412"/>
      <c r="AD51" s="413"/>
      <c r="AE51" s="413"/>
      <c r="AF51" s="413"/>
      <c r="AG51" s="413"/>
      <c r="AH51" s="413"/>
      <c r="AI51" s="413"/>
      <c r="AJ51" s="414"/>
      <c r="AK51" s="412"/>
      <c r="AL51" s="413"/>
      <c r="AM51" s="413"/>
      <c r="AN51" s="414"/>
      <c r="AO51" s="545"/>
      <c r="AP51" s="556"/>
      <c r="AQ51" s="587"/>
      <c r="AR51" s="589"/>
      <c r="AS51" s="591"/>
      <c r="BE51"/>
    </row>
    <row r="52" spans="2:57" ht="22.5" customHeight="1">
      <c r="B52" s="592">
        <v>20</v>
      </c>
      <c r="C52" s="532"/>
      <c r="D52" s="406" t="s">
        <v>556</v>
      </c>
      <c r="E52" s="407"/>
      <c r="F52" s="407"/>
      <c r="G52" s="407"/>
      <c r="H52" s="407"/>
      <c r="I52" s="407"/>
      <c r="J52" s="407"/>
      <c r="K52" s="407"/>
      <c r="L52" s="407"/>
      <c r="M52" s="407"/>
      <c r="N52" s="407"/>
      <c r="O52" s="407"/>
      <c r="P52" s="408"/>
      <c r="Q52" s="409" t="s">
        <v>91</v>
      </c>
      <c r="R52" s="410"/>
      <c r="S52" s="410"/>
      <c r="T52" s="410"/>
      <c r="U52" s="410"/>
      <c r="V52" s="410"/>
      <c r="W52" s="410"/>
      <c r="X52" s="411"/>
      <c r="Y52" s="406" t="s">
        <v>24</v>
      </c>
      <c r="Z52" s="407"/>
      <c r="AA52" s="407"/>
      <c r="AB52" s="408"/>
      <c r="AC52" s="406"/>
      <c r="AD52" s="407"/>
      <c r="AE52" s="407"/>
      <c r="AF52" s="407"/>
      <c r="AG52" s="407"/>
      <c r="AH52" s="407"/>
      <c r="AI52" s="407"/>
      <c r="AJ52" s="408"/>
      <c r="AK52" s="406"/>
      <c r="AL52" s="407"/>
      <c r="AM52" s="407"/>
      <c r="AN52" s="408"/>
      <c r="AO52" s="542"/>
      <c r="AP52" s="554"/>
      <c r="AQ52" s="586"/>
      <c r="AR52" s="588"/>
      <c r="AS52" s="590"/>
      <c r="BE52"/>
    </row>
    <row r="53" spans="2:57" ht="63.75"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t="s">
        <v>510</v>
      </c>
      <c r="Z53" s="413"/>
      <c r="AA53" s="413"/>
      <c r="AB53" s="414"/>
      <c r="AC53" s="412"/>
      <c r="AD53" s="413"/>
      <c r="AE53" s="413"/>
      <c r="AF53" s="413"/>
      <c r="AG53" s="413"/>
      <c r="AH53" s="413"/>
      <c r="AI53" s="413"/>
      <c r="AJ53" s="414"/>
      <c r="AK53" s="412"/>
      <c r="AL53" s="413"/>
      <c r="AM53" s="413"/>
      <c r="AN53" s="414"/>
      <c r="AO53" s="545"/>
      <c r="AP53" s="556"/>
      <c r="AQ53" s="587"/>
      <c r="AR53" s="589"/>
      <c r="AS53" s="591"/>
      <c r="BE53"/>
    </row>
    <row r="54" spans="2:57" ht="22.5" customHeight="1">
      <c r="B54" s="592">
        <v>21</v>
      </c>
      <c r="C54" s="532"/>
      <c r="D54" s="406" t="s">
        <v>557</v>
      </c>
      <c r="E54" s="407"/>
      <c r="F54" s="407"/>
      <c r="G54" s="407"/>
      <c r="H54" s="407"/>
      <c r="I54" s="407"/>
      <c r="J54" s="407"/>
      <c r="K54" s="407"/>
      <c r="L54" s="407"/>
      <c r="M54" s="407"/>
      <c r="N54" s="407"/>
      <c r="O54" s="407"/>
      <c r="P54" s="408"/>
      <c r="Q54" s="409" t="s">
        <v>91</v>
      </c>
      <c r="R54" s="410"/>
      <c r="S54" s="410"/>
      <c r="T54" s="410"/>
      <c r="U54" s="410"/>
      <c r="V54" s="410"/>
      <c r="W54" s="410"/>
      <c r="X54" s="411"/>
      <c r="Y54" s="406" t="s">
        <v>24</v>
      </c>
      <c r="Z54" s="407"/>
      <c r="AA54" s="407"/>
      <c r="AB54" s="408"/>
      <c r="AC54" s="406"/>
      <c r="AD54" s="407"/>
      <c r="AE54" s="407"/>
      <c r="AF54" s="407"/>
      <c r="AG54" s="407"/>
      <c r="AH54" s="407"/>
      <c r="AI54" s="407"/>
      <c r="AJ54" s="408"/>
      <c r="AK54" s="406"/>
      <c r="AL54" s="407"/>
      <c r="AM54" s="407"/>
      <c r="AN54" s="408"/>
      <c r="AO54" s="542"/>
      <c r="AP54" s="554"/>
      <c r="AQ54" s="586"/>
      <c r="AR54" s="588"/>
      <c r="AS54" s="590"/>
      <c r="BE54"/>
    </row>
    <row r="55" spans="2:57" ht="56.25"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t="s">
        <v>513</v>
      </c>
      <c r="Z55" s="413"/>
      <c r="AA55" s="413"/>
      <c r="AB55" s="414"/>
      <c r="AC55" s="412"/>
      <c r="AD55" s="413"/>
      <c r="AE55" s="413"/>
      <c r="AF55" s="413"/>
      <c r="AG55" s="413"/>
      <c r="AH55" s="413"/>
      <c r="AI55" s="413"/>
      <c r="AJ55" s="414"/>
      <c r="AK55" s="412"/>
      <c r="AL55" s="413"/>
      <c r="AM55" s="413"/>
      <c r="AN55" s="414"/>
      <c r="AO55" s="545"/>
      <c r="AP55" s="556"/>
      <c r="AQ55" s="587"/>
      <c r="AR55" s="589"/>
      <c r="AS55" s="591"/>
      <c r="BE55"/>
    </row>
    <row r="56" spans="2:57" ht="22.5" customHeight="1">
      <c r="B56" s="592">
        <v>22</v>
      </c>
      <c r="C56" s="532"/>
      <c r="D56" s="406" t="s">
        <v>558</v>
      </c>
      <c r="E56" s="407"/>
      <c r="F56" s="407"/>
      <c r="G56" s="407"/>
      <c r="H56" s="407"/>
      <c r="I56" s="407"/>
      <c r="J56" s="407"/>
      <c r="K56" s="407"/>
      <c r="L56" s="407"/>
      <c r="M56" s="407"/>
      <c r="N56" s="407"/>
      <c r="O56" s="407"/>
      <c r="P56" s="408"/>
      <c r="Q56" s="409" t="s">
        <v>91</v>
      </c>
      <c r="R56" s="410"/>
      <c r="S56" s="410"/>
      <c r="T56" s="410"/>
      <c r="U56" s="410"/>
      <c r="V56" s="410"/>
      <c r="W56" s="410"/>
      <c r="X56" s="411"/>
      <c r="Y56" s="406" t="s">
        <v>24</v>
      </c>
      <c r="Z56" s="407"/>
      <c r="AA56" s="407"/>
      <c r="AB56" s="408"/>
      <c r="AC56" s="406"/>
      <c r="AD56" s="407"/>
      <c r="AE56" s="407"/>
      <c r="AF56" s="407"/>
      <c r="AG56" s="407"/>
      <c r="AH56" s="407"/>
      <c r="AI56" s="407"/>
      <c r="AJ56" s="408"/>
      <c r="AK56" s="406"/>
      <c r="AL56" s="407"/>
      <c r="AM56" s="407"/>
      <c r="AN56" s="408"/>
      <c r="AO56" s="542"/>
      <c r="AP56" s="554"/>
      <c r="AQ56" s="586"/>
      <c r="AR56" s="588"/>
      <c r="AS56" s="590"/>
      <c r="BE56"/>
    </row>
    <row r="57" spans="2:57" ht="65.25"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t="s">
        <v>512</v>
      </c>
      <c r="Z57" s="413"/>
      <c r="AA57" s="413"/>
      <c r="AB57" s="414"/>
      <c r="AC57" s="412"/>
      <c r="AD57" s="413"/>
      <c r="AE57" s="413"/>
      <c r="AF57" s="413"/>
      <c r="AG57" s="413"/>
      <c r="AH57" s="413"/>
      <c r="AI57" s="413"/>
      <c r="AJ57" s="414"/>
      <c r="AK57" s="412"/>
      <c r="AL57" s="413"/>
      <c r="AM57" s="413"/>
      <c r="AN57" s="414"/>
      <c r="AO57" s="545"/>
      <c r="AP57" s="556"/>
      <c r="AQ57" s="587"/>
      <c r="AR57" s="589"/>
      <c r="AS57" s="591"/>
      <c r="BE57"/>
    </row>
    <row r="58" spans="2:57" ht="22.5" customHeight="1">
      <c r="B58" s="592">
        <v>23</v>
      </c>
      <c r="C58" s="532"/>
      <c r="D58" s="406" t="s">
        <v>514</v>
      </c>
      <c r="E58" s="407"/>
      <c r="F58" s="407"/>
      <c r="G58" s="407"/>
      <c r="H58" s="407"/>
      <c r="I58" s="407"/>
      <c r="J58" s="407"/>
      <c r="K58" s="407"/>
      <c r="L58" s="407"/>
      <c r="M58" s="407"/>
      <c r="N58" s="407"/>
      <c r="O58" s="407"/>
      <c r="P58" s="408"/>
      <c r="Q58" s="409" t="s">
        <v>91</v>
      </c>
      <c r="R58" s="410"/>
      <c r="S58" s="410"/>
      <c r="T58" s="410"/>
      <c r="U58" s="410"/>
      <c r="V58" s="410"/>
      <c r="W58" s="410"/>
      <c r="X58" s="411"/>
      <c r="Y58" s="406" t="s">
        <v>24</v>
      </c>
      <c r="Z58" s="407"/>
      <c r="AA58" s="407"/>
      <c r="AB58" s="408"/>
      <c r="AC58" s="406"/>
      <c r="AD58" s="407"/>
      <c r="AE58" s="407"/>
      <c r="AF58" s="407"/>
      <c r="AG58" s="407"/>
      <c r="AH58" s="407"/>
      <c r="AI58" s="407"/>
      <c r="AJ58" s="408"/>
      <c r="AK58" s="406"/>
      <c r="AL58" s="407"/>
      <c r="AM58" s="407"/>
      <c r="AN58" s="408"/>
      <c r="AO58" s="542"/>
      <c r="AP58" s="554"/>
      <c r="AQ58" s="586"/>
      <c r="AR58" s="588"/>
      <c r="AS58" s="590"/>
      <c r="BE58"/>
    </row>
    <row r="59" spans="2:57" ht="48"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t="s">
        <v>515</v>
      </c>
      <c r="Z59" s="413"/>
      <c r="AA59" s="413"/>
      <c r="AB59" s="414"/>
      <c r="AC59" s="412"/>
      <c r="AD59" s="413"/>
      <c r="AE59" s="413"/>
      <c r="AF59" s="413"/>
      <c r="AG59" s="413"/>
      <c r="AH59" s="413"/>
      <c r="AI59" s="413"/>
      <c r="AJ59" s="414"/>
      <c r="AK59" s="412"/>
      <c r="AL59" s="413"/>
      <c r="AM59" s="413"/>
      <c r="AN59" s="414"/>
      <c r="AO59" s="545"/>
      <c r="AP59" s="556"/>
      <c r="AQ59" s="587"/>
      <c r="AR59" s="589"/>
      <c r="AS59" s="591"/>
      <c r="BE59"/>
    </row>
    <row r="60" spans="2:57" ht="22.5" customHeight="1">
      <c r="B60" s="592">
        <v>24</v>
      </c>
      <c r="C60" s="532"/>
      <c r="D60" s="406" t="s">
        <v>517</v>
      </c>
      <c r="E60" s="407"/>
      <c r="F60" s="407"/>
      <c r="G60" s="407"/>
      <c r="H60" s="407"/>
      <c r="I60" s="407"/>
      <c r="J60" s="407"/>
      <c r="K60" s="407"/>
      <c r="L60" s="407"/>
      <c r="M60" s="407"/>
      <c r="N60" s="407"/>
      <c r="O60" s="407"/>
      <c r="P60" s="408"/>
      <c r="Q60" s="409" t="s">
        <v>91</v>
      </c>
      <c r="R60" s="410"/>
      <c r="S60" s="410"/>
      <c r="T60" s="410"/>
      <c r="U60" s="410"/>
      <c r="V60" s="410"/>
      <c r="W60" s="410"/>
      <c r="X60" s="411"/>
      <c r="Y60" s="406" t="s">
        <v>24</v>
      </c>
      <c r="Z60" s="407"/>
      <c r="AA60" s="407"/>
      <c r="AB60" s="408"/>
      <c r="AC60" s="406"/>
      <c r="AD60" s="407"/>
      <c r="AE60" s="407"/>
      <c r="AF60" s="407"/>
      <c r="AG60" s="407"/>
      <c r="AH60" s="407"/>
      <c r="AI60" s="407"/>
      <c r="AJ60" s="408"/>
      <c r="AK60" s="406"/>
      <c r="AL60" s="407"/>
      <c r="AM60" s="407"/>
      <c r="AN60" s="408"/>
      <c r="AO60" s="542"/>
      <c r="AP60" s="554"/>
      <c r="AQ60" s="586"/>
      <c r="AR60" s="588"/>
      <c r="AS60" s="590"/>
      <c r="BE60"/>
    </row>
    <row r="61" spans="2:57" ht="47.25"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t="s">
        <v>515</v>
      </c>
      <c r="Z61" s="413"/>
      <c r="AA61" s="413"/>
      <c r="AB61" s="414"/>
      <c r="AC61" s="412"/>
      <c r="AD61" s="413"/>
      <c r="AE61" s="413"/>
      <c r="AF61" s="413"/>
      <c r="AG61" s="413"/>
      <c r="AH61" s="413"/>
      <c r="AI61" s="413"/>
      <c r="AJ61" s="414"/>
      <c r="AK61" s="412"/>
      <c r="AL61" s="413"/>
      <c r="AM61" s="413"/>
      <c r="AN61" s="414"/>
      <c r="AO61" s="545"/>
      <c r="AP61" s="556"/>
      <c r="AQ61" s="587"/>
      <c r="AR61" s="589"/>
      <c r="AS61" s="591"/>
      <c r="BE61"/>
    </row>
    <row r="62" spans="2:57" ht="22.5" customHeight="1">
      <c r="B62" s="592">
        <v>25</v>
      </c>
      <c r="C62" s="532"/>
      <c r="D62" s="406" t="s">
        <v>559</v>
      </c>
      <c r="E62" s="407"/>
      <c r="F62" s="407"/>
      <c r="G62" s="407"/>
      <c r="H62" s="407"/>
      <c r="I62" s="407"/>
      <c r="J62" s="407"/>
      <c r="K62" s="407"/>
      <c r="L62" s="407"/>
      <c r="M62" s="407"/>
      <c r="N62" s="407"/>
      <c r="O62" s="407"/>
      <c r="P62" s="408"/>
      <c r="Q62" s="409" t="s">
        <v>91</v>
      </c>
      <c r="R62" s="410"/>
      <c r="S62" s="410"/>
      <c r="T62" s="410"/>
      <c r="U62" s="410"/>
      <c r="V62" s="410"/>
      <c r="W62" s="410"/>
      <c r="X62" s="411"/>
      <c r="Y62" s="406" t="s">
        <v>24</v>
      </c>
      <c r="Z62" s="407"/>
      <c r="AA62" s="407"/>
      <c r="AB62" s="408"/>
      <c r="AC62" s="406"/>
      <c r="AD62" s="407"/>
      <c r="AE62" s="407"/>
      <c r="AF62" s="407"/>
      <c r="AG62" s="407"/>
      <c r="AH62" s="407"/>
      <c r="AI62" s="407"/>
      <c r="AJ62" s="408"/>
      <c r="AK62" s="406"/>
      <c r="AL62" s="407"/>
      <c r="AM62" s="407"/>
      <c r="AN62" s="408"/>
      <c r="AO62" s="542"/>
      <c r="AP62" s="554"/>
      <c r="AQ62" s="586"/>
      <c r="AR62" s="588"/>
      <c r="AS62" s="590"/>
      <c r="BE62"/>
    </row>
    <row r="63" spans="2:57" ht="42"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t="s">
        <v>518</v>
      </c>
      <c r="Z63" s="413"/>
      <c r="AA63" s="413"/>
      <c r="AB63" s="414"/>
      <c r="AC63" s="412"/>
      <c r="AD63" s="413"/>
      <c r="AE63" s="413"/>
      <c r="AF63" s="413"/>
      <c r="AG63" s="413"/>
      <c r="AH63" s="413"/>
      <c r="AI63" s="413"/>
      <c r="AJ63" s="414"/>
      <c r="AK63" s="412"/>
      <c r="AL63" s="413"/>
      <c r="AM63" s="413"/>
      <c r="AN63" s="414"/>
      <c r="AO63" s="545"/>
      <c r="AP63" s="556"/>
      <c r="AQ63" s="587"/>
      <c r="AR63" s="589"/>
      <c r="AS63" s="591"/>
      <c r="BE63"/>
    </row>
    <row r="64" spans="2:57" ht="22.5" customHeight="1">
      <c r="B64" s="592">
        <v>26</v>
      </c>
      <c r="C64" s="532"/>
      <c r="D64" s="406" t="s">
        <v>560</v>
      </c>
      <c r="E64" s="407"/>
      <c r="F64" s="407"/>
      <c r="G64" s="407"/>
      <c r="H64" s="407"/>
      <c r="I64" s="407"/>
      <c r="J64" s="407"/>
      <c r="K64" s="407"/>
      <c r="L64" s="407"/>
      <c r="M64" s="407"/>
      <c r="N64" s="407"/>
      <c r="O64" s="407"/>
      <c r="P64" s="408"/>
      <c r="Q64" s="409" t="s">
        <v>91</v>
      </c>
      <c r="R64" s="410"/>
      <c r="S64" s="410"/>
      <c r="T64" s="410"/>
      <c r="U64" s="410"/>
      <c r="V64" s="410"/>
      <c r="W64" s="410"/>
      <c r="X64" s="411"/>
      <c r="Y64" s="406" t="s">
        <v>24</v>
      </c>
      <c r="Z64" s="407"/>
      <c r="AA64" s="407"/>
      <c r="AB64" s="408"/>
      <c r="AC64" s="406"/>
      <c r="AD64" s="407"/>
      <c r="AE64" s="407"/>
      <c r="AF64" s="407"/>
      <c r="AG64" s="407"/>
      <c r="AH64" s="407"/>
      <c r="AI64" s="407"/>
      <c r="AJ64" s="408"/>
      <c r="AK64" s="406"/>
      <c r="AL64" s="407"/>
      <c r="AM64" s="407"/>
      <c r="AN64" s="408"/>
      <c r="AO64" s="542"/>
      <c r="AP64" s="554"/>
      <c r="AQ64" s="586"/>
      <c r="AR64" s="588"/>
      <c r="AS64" s="590"/>
      <c r="BE64"/>
    </row>
    <row r="65" spans="2:57" ht="69.75"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t="s">
        <v>518</v>
      </c>
      <c r="Z65" s="413"/>
      <c r="AA65" s="413"/>
      <c r="AB65" s="414"/>
      <c r="AC65" s="412"/>
      <c r="AD65" s="413"/>
      <c r="AE65" s="413"/>
      <c r="AF65" s="413"/>
      <c r="AG65" s="413"/>
      <c r="AH65" s="413"/>
      <c r="AI65" s="413"/>
      <c r="AJ65" s="414"/>
      <c r="AK65" s="412"/>
      <c r="AL65" s="413"/>
      <c r="AM65" s="413"/>
      <c r="AN65" s="414"/>
      <c r="AO65" s="545"/>
      <c r="AP65" s="556"/>
      <c r="AQ65" s="587"/>
      <c r="AR65" s="589"/>
      <c r="AS65" s="591"/>
      <c r="BE65"/>
    </row>
    <row r="66" spans="2:57" ht="22.5" customHeight="1">
      <c r="B66" s="592">
        <v>27</v>
      </c>
      <c r="C66" s="532"/>
      <c r="D66" s="406" t="s">
        <v>519</v>
      </c>
      <c r="E66" s="407"/>
      <c r="F66" s="407"/>
      <c r="G66" s="407"/>
      <c r="H66" s="407"/>
      <c r="I66" s="407"/>
      <c r="J66" s="407"/>
      <c r="K66" s="407"/>
      <c r="L66" s="407"/>
      <c r="M66" s="407"/>
      <c r="N66" s="407"/>
      <c r="O66" s="407"/>
      <c r="P66" s="408"/>
      <c r="Q66" s="409" t="s">
        <v>91</v>
      </c>
      <c r="R66" s="410"/>
      <c r="S66" s="410"/>
      <c r="T66" s="410"/>
      <c r="U66" s="410"/>
      <c r="V66" s="410"/>
      <c r="W66" s="410"/>
      <c r="X66" s="411"/>
      <c r="Y66" s="406" t="s">
        <v>24</v>
      </c>
      <c r="Z66" s="407"/>
      <c r="AA66" s="407"/>
      <c r="AB66" s="408"/>
      <c r="AC66" s="406"/>
      <c r="AD66" s="407"/>
      <c r="AE66" s="407"/>
      <c r="AF66" s="407"/>
      <c r="AG66" s="407"/>
      <c r="AH66" s="407"/>
      <c r="AI66" s="407"/>
      <c r="AJ66" s="408"/>
      <c r="AK66" s="406"/>
      <c r="AL66" s="407"/>
      <c r="AM66" s="407"/>
      <c r="AN66" s="408"/>
      <c r="AO66" s="542"/>
      <c r="AP66" s="554"/>
      <c r="AQ66" s="586"/>
      <c r="AR66" s="588"/>
      <c r="AS66" s="590"/>
      <c r="BE66"/>
    </row>
    <row r="67" spans="2:57" ht="124.5"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t="s">
        <v>520</v>
      </c>
      <c r="Z67" s="413"/>
      <c r="AA67" s="413"/>
      <c r="AB67" s="414"/>
      <c r="AC67" s="412"/>
      <c r="AD67" s="413"/>
      <c r="AE67" s="413"/>
      <c r="AF67" s="413"/>
      <c r="AG67" s="413"/>
      <c r="AH67" s="413"/>
      <c r="AI67" s="413"/>
      <c r="AJ67" s="414"/>
      <c r="AK67" s="412"/>
      <c r="AL67" s="413"/>
      <c r="AM67" s="413"/>
      <c r="AN67" s="414"/>
      <c r="AO67" s="545"/>
      <c r="AP67" s="556"/>
      <c r="AQ67" s="587"/>
      <c r="AR67" s="589"/>
      <c r="AS67" s="591"/>
      <c r="BE67"/>
    </row>
    <row r="68" spans="2:57" ht="22.5" customHeight="1">
      <c r="B68" s="592">
        <v>28</v>
      </c>
      <c r="C68" s="532"/>
      <c r="D68" s="406" t="s">
        <v>561</v>
      </c>
      <c r="E68" s="407"/>
      <c r="F68" s="407"/>
      <c r="G68" s="407"/>
      <c r="H68" s="407"/>
      <c r="I68" s="407"/>
      <c r="J68" s="407"/>
      <c r="K68" s="407"/>
      <c r="L68" s="407"/>
      <c r="M68" s="407"/>
      <c r="N68" s="407"/>
      <c r="O68" s="407"/>
      <c r="P68" s="408"/>
      <c r="Q68" s="409" t="s">
        <v>91</v>
      </c>
      <c r="R68" s="410"/>
      <c r="S68" s="410"/>
      <c r="T68" s="410"/>
      <c r="U68" s="410"/>
      <c r="V68" s="410"/>
      <c r="W68" s="410"/>
      <c r="X68" s="411"/>
      <c r="Y68" s="406" t="s">
        <v>24</v>
      </c>
      <c r="Z68" s="407"/>
      <c r="AA68" s="407"/>
      <c r="AB68" s="408"/>
      <c r="AC68" s="406"/>
      <c r="AD68" s="407"/>
      <c r="AE68" s="407"/>
      <c r="AF68" s="407"/>
      <c r="AG68" s="407"/>
      <c r="AH68" s="407"/>
      <c r="AI68" s="407"/>
      <c r="AJ68" s="408"/>
      <c r="AK68" s="406"/>
      <c r="AL68" s="407"/>
      <c r="AM68" s="407"/>
      <c r="AN68" s="408"/>
      <c r="AO68" s="542"/>
      <c r="AP68" s="554"/>
      <c r="AQ68" s="586"/>
      <c r="AR68" s="588"/>
      <c r="AS68" s="590"/>
      <c r="BE68"/>
    </row>
    <row r="69" spans="2:57" ht="78"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t="s">
        <v>521</v>
      </c>
      <c r="Z69" s="413"/>
      <c r="AA69" s="413"/>
      <c r="AB69" s="414"/>
      <c r="AC69" s="412"/>
      <c r="AD69" s="413"/>
      <c r="AE69" s="413"/>
      <c r="AF69" s="413"/>
      <c r="AG69" s="413"/>
      <c r="AH69" s="413"/>
      <c r="AI69" s="413"/>
      <c r="AJ69" s="414"/>
      <c r="AK69" s="412"/>
      <c r="AL69" s="413"/>
      <c r="AM69" s="413"/>
      <c r="AN69" s="414"/>
      <c r="AO69" s="545"/>
      <c r="AP69" s="556"/>
      <c r="AQ69" s="587"/>
      <c r="AR69" s="589"/>
      <c r="AS69" s="591"/>
      <c r="BE69"/>
    </row>
    <row r="70" spans="2:57" ht="22.5" customHeight="1">
      <c r="B70" s="592">
        <v>29</v>
      </c>
      <c r="C70" s="532"/>
      <c r="D70" s="406" t="s">
        <v>522</v>
      </c>
      <c r="E70" s="407"/>
      <c r="F70" s="407"/>
      <c r="G70" s="407"/>
      <c r="H70" s="407"/>
      <c r="I70" s="407"/>
      <c r="J70" s="407"/>
      <c r="K70" s="407"/>
      <c r="L70" s="407"/>
      <c r="M70" s="407"/>
      <c r="N70" s="407"/>
      <c r="O70" s="407"/>
      <c r="P70" s="408"/>
      <c r="Q70" s="409" t="s">
        <v>91</v>
      </c>
      <c r="R70" s="410"/>
      <c r="S70" s="410"/>
      <c r="T70" s="410"/>
      <c r="U70" s="410"/>
      <c r="V70" s="410"/>
      <c r="W70" s="410"/>
      <c r="X70" s="411"/>
      <c r="Y70" s="406" t="s">
        <v>24</v>
      </c>
      <c r="Z70" s="407"/>
      <c r="AA70" s="407"/>
      <c r="AB70" s="408"/>
      <c r="AC70" s="406"/>
      <c r="AD70" s="407"/>
      <c r="AE70" s="407"/>
      <c r="AF70" s="407"/>
      <c r="AG70" s="407"/>
      <c r="AH70" s="407"/>
      <c r="AI70" s="407"/>
      <c r="AJ70" s="408"/>
      <c r="AK70" s="406"/>
      <c r="AL70" s="407"/>
      <c r="AM70" s="407"/>
      <c r="AN70" s="408"/>
      <c r="AO70" s="542"/>
      <c r="AP70" s="554"/>
      <c r="AQ70" s="586"/>
      <c r="AR70" s="588"/>
      <c r="AS70" s="590"/>
      <c r="BE70"/>
    </row>
    <row r="71" spans="2:57" ht="61.5" customHeight="1">
      <c r="B71" s="592"/>
      <c r="C71" s="532"/>
      <c r="D71" s="412"/>
      <c r="E71" s="413"/>
      <c r="F71" s="413"/>
      <c r="G71" s="413"/>
      <c r="H71" s="413"/>
      <c r="I71" s="413"/>
      <c r="J71" s="413"/>
      <c r="K71" s="413"/>
      <c r="L71" s="413"/>
      <c r="M71" s="413"/>
      <c r="N71" s="413"/>
      <c r="O71" s="413"/>
      <c r="P71" s="414"/>
      <c r="Q71" s="412"/>
      <c r="R71" s="413"/>
      <c r="S71" s="413"/>
      <c r="T71" s="413"/>
      <c r="U71" s="413"/>
      <c r="V71" s="413"/>
      <c r="W71" s="413"/>
      <c r="X71" s="414"/>
      <c r="Y71" s="412" t="s">
        <v>523</v>
      </c>
      <c r="Z71" s="413"/>
      <c r="AA71" s="413"/>
      <c r="AB71" s="414"/>
      <c r="AC71" s="412"/>
      <c r="AD71" s="413"/>
      <c r="AE71" s="413"/>
      <c r="AF71" s="413"/>
      <c r="AG71" s="413"/>
      <c r="AH71" s="413"/>
      <c r="AI71" s="413"/>
      <c r="AJ71" s="414"/>
      <c r="AK71" s="412"/>
      <c r="AL71" s="413"/>
      <c r="AM71" s="413"/>
      <c r="AN71" s="414"/>
      <c r="AO71" s="545"/>
      <c r="AP71" s="556"/>
      <c r="AQ71" s="587"/>
      <c r="AR71" s="589"/>
      <c r="AS71" s="591"/>
      <c r="BE71"/>
    </row>
    <row r="72" spans="2:57" ht="22.5" customHeight="1">
      <c r="B72" s="592">
        <v>30</v>
      </c>
      <c r="C72" s="532"/>
      <c r="D72" s="406" t="s">
        <v>528</v>
      </c>
      <c r="E72" s="407"/>
      <c r="F72" s="407"/>
      <c r="G72" s="407"/>
      <c r="H72" s="407"/>
      <c r="I72" s="407"/>
      <c r="J72" s="407"/>
      <c r="K72" s="407"/>
      <c r="L72" s="407"/>
      <c r="M72" s="407"/>
      <c r="N72" s="407"/>
      <c r="O72" s="407"/>
      <c r="P72" s="408"/>
      <c r="Q72" s="409" t="s">
        <v>91</v>
      </c>
      <c r="R72" s="410"/>
      <c r="S72" s="410"/>
      <c r="T72" s="410"/>
      <c r="U72" s="410"/>
      <c r="V72" s="410"/>
      <c r="W72" s="410"/>
      <c r="X72" s="411"/>
      <c r="Y72" s="406" t="s">
        <v>24</v>
      </c>
      <c r="Z72" s="407"/>
      <c r="AA72" s="407"/>
      <c r="AB72" s="408"/>
      <c r="AC72" s="406"/>
      <c r="AD72" s="407"/>
      <c r="AE72" s="407"/>
      <c r="AF72" s="407"/>
      <c r="AG72" s="407"/>
      <c r="AH72" s="407"/>
      <c r="AI72" s="407"/>
      <c r="AJ72" s="408"/>
      <c r="AK72" s="406"/>
      <c r="AL72" s="407"/>
      <c r="AM72" s="407"/>
      <c r="AN72" s="408"/>
      <c r="AO72" s="542"/>
      <c r="AP72" s="554"/>
      <c r="AQ72" s="586"/>
      <c r="AR72" s="588"/>
      <c r="AS72" s="590"/>
      <c r="BE72"/>
    </row>
    <row r="73" spans="2:57" ht="43.5" customHeight="1">
      <c r="B73" s="592"/>
      <c r="C73" s="532"/>
      <c r="D73" s="412"/>
      <c r="E73" s="413"/>
      <c r="F73" s="413"/>
      <c r="G73" s="413"/>
      <c r="H73" s="413"/>
      <c r="I73" s="413"/>
      <c r="J73" s="413"/>
      <c r="K73" s="413"/>
      <c r="L73" s="413"/>
      <c r="M73" s="413"/>
      <c r="N73" s="413"/>
      <c r="O73" s="413"/>
      <c r="P73" s="414"/>
      <c r="Q73" s="412"/>
      <c r="R73" s="413"/>
      <c r="S73" s="413"/>
      <c r="T73" s="413"/>
      <c r="U73" s="413"/>
      <c r="V73" s="413"/>
      <c r="W73" s="413"/>
      <c r="X73" s="414"/>
      <c r="Y73" s="412" t="s">
        <v>525</v>
      </c>
      <c r="Z73" s="413"/>
      <c r="AA73" s="413"/>
      <c r="AB73" s="414"/>
      <c r="AC73" s="412"/>
      <c r="AD73" s="413"/>
      <c r="AE73" s="413"/>
      <c r="AF73" s="413"/>
      <c r="AG73" s="413"/>
      <c r="AH73" s="413"/>
      <c r="AI73" s="413"/>
      <c r="AJ73" s="414"/>
      <c r="AK73" s="412"/>
      <c r="AL73" s="413"/>
      <c r="AM73" s="413"/>
      <c r="AN73" s="414"/>
      <c r="AO73" s="545"/>
      <c r="AP73" s="556"/>
      <c r="AQ73" s="587"/>
      <c r="AR73" s="589"/>
      <c r="AS73" s="591"/>
      <c r="BE73"/>
    </row>
    <row r="74" spans="2:57" ht="22.5" customHeight="1">
      <c r="B74" s="592">
        <v>31</v>
      </c>
      <c r="C74" s="532"/>
      <c r="D74" s="409" t="s">
        <v>526</v>
      </c>
      <c r="E74" s="410"/>
      <c r="F74" s="410"/>
      <c r="G74" s="410"/>
      <c r="H74" s="410"/>
      <c r="I74" s="410"/>
      <c r="J74" s="410"/>
      <c r="K74" s="410"/>
      <c r="L74" s="410"/>
      <c r="M74" s="410"/>
      <c r="N74" s="410"/>
      <c r="O74" s="410"/>
      <c r="P74" s="411"/>
      <c r="Q74" s="409" t="s">
        <v>91</v>
      </c>
      <c r="R74" s="410"/>
      <c r="S74" s="410"/>
      <c r="T74" s="410"/>
      <c r="U74" s="410"/>
      <c r="V74" s="410"/>
      <c r="W74" s="410"/>
      <c r="X74" s="411"/>
      <c r="Y74" s="409" t="s">
        <v>86</v>
      </c>
      <c r="Z74" s="410"/>
      <c r="AA74" s="410"/>
      <c r="AB74" s="411"/>
      <c r="AC74" s="406"/>
      <c r="AD74" s="407"/>
      <c r="AE74" s="407"/>
      <c r="AF74" s="407"/>
      <c r="AG74" s="407"/>
      <c r="AH74" s="407"/>
      <c r="AI74" s="407"/>
      <c r="AJ74" s="408"/>
      <c r="AK74" s="409"/>
      <c r="AL74" s="410"/>
      <c r="AM74" s="410"/>
      <c r="AN74" s="411"/>
      <c r="AO74" s="478"/>
      <c r="AP74" s="555"/>
      <c r="AQ74" s="641"/>
      <c r="AR74" s="642"/>
      <c r="AS74" s="643"/>
      <c r="BE74"/>
    </row>
    <row r="75" spans="2:57" ht="31.5" customHeight="1">
      <c r="B75" s="592"/>
      <c r="C75" s="532"/>
      <c r="D75" s="412"/>
      <c r="E75" s="413"/>
      <c r="F75" s="413"/>
      <c r="G75" s="413"/>
      <c r="H75" s="413"/>
      <c r="I75" s="413"/>
      <c r="J75" s="413"/>
      <c r="K75" s="413"/>
      <c r="L75" s="413"/>
      <c r="M75" s="413"/>
      <c r="N75" s="413"/>
      <c r="O75" s="413"/>
      <c r="P75" s="414"/>
      <c r="Q75" s="412"/>
      <c r="R75" s="413"/>
      <c r="S75" s="413"/>
      <c r="T75" s="413"/>
      <c r="U75" s="413"/>
      <c r="V75" s="413"/>
      <c r="W75" s="413"/>
      <c r="X75" s="414"/>
      <c r="Y75" s="412" t="s">
        <v>525</v>
      </c>
      <c r="Z75" s="413"/>
      <c r="AA75" s="413"/>
      <c r="AB75" s="414"/>
      <c r="AC75" s="412"/>
      <c r="AD75" s="413"/>
      <c r="AE75" s="413"/>
      <c r="AF75" s="413"/>
      <c r="AG75" s="413"/>
      <c r="AH75" s="413"/>
      <c r="AI75" s="413"/>
      <c r="AJ75" s="414"/>
      <c r="AK75" s="412"/>
      <c r="AL75" s="413"/>
      <c r="AM75" s="413"/>
      <c r="AN75" s="414"/>
      <c r="AO75" s="545"/>
      <c r="AP75" s="556"/>
      <c r="AQ75" s="587"/>
      <c r="AR75" s="589"/>
      <c r="AS75" s="591"/>
      <c r="BE75"/>
    </row>
    <row r="76" spans="2:57" ht="22.5" customHeight="1">
      <c r="B76" s="592">
        <v>32</v>
      </c>
      <c r="C76" s="532"/>
      <c r="D76" s="406" t="s">
        <v>562</v>
      </c>
      <c r="E76" s="407"/>
      <c r="F76" s="407"/>
      <c r="G76" s="407"/>
      <c r="H76" s="407"/>
      <c r="I76" s="407"/>
      <c r="J76" s="407"/>
      <c r="K76" s="407"/>
      <c r="L76" s="407"/>
      <c r="M76" s="407"/>
      <c r="N76" s="407"/>
      <c r="O76" s="407"/>
      <c r="P76" s="408"/>
      <c r="Q76" s="409" t="s">
        <v>91</v>
      </c>
      <c r="R76" s="410"/>
      <c r="S76" s="410"/>
      <c r="T76" s="410"/>
      <c r="U76" s="410"/>
      <c r="V76" s="410"/>
      <c r="W76" s="410"/>
      <c r="X76" s="411"/>
      <c r="Y76" s="406" t="s">
        <v>24</v>
      </c>
      <c r="Z76" s="407"/>
      <c r="AA76" s="407"/>
      <c r="AB76" s="408"/>
      <c r="AC76" s="406"/>
      <c r="AD76" s="407"/>
      <c r="AE76" s="407"/>
      <c r="AF76" s="407"/>
      <c r="AG76" s="407"/>
      <c r="AH76" s="407"/>
      <c r="AI76" s="407"/>
      <c r="AJ76" s="408"/>
      <c r="AK76" s="406"/>
      <c r="AL76" s="407"/>
      <c r="AM76" s="407"/>
      <c r="AN76" s="408"/>
      <c r="AO76" s="542"/>
      <c r="AP76" s="554"/>
      <c r="AQ76" s="586"/>
      <c r="AR76" s="588"/>
      <c r="AS76" s="590"/>
      <c r="BE76"/>
    </row>
    <row r="77" spans="2:57" ht="48" customHeight="1">
      <c r="B77" s="592"/>
      <c r="C77" s="532"/>
      <c r="D77" s="412"/>
      <c r="E77" s="413"/>
      <c r="F77" s="413"/>
      <c r="G77" s="413"/>
      <c r="H77" s="413"/>
      <c r="I77" s="413"/>
      <c r="J77" s="413"/>
      <c r="K77" s="413"/>
      <c r="L77" s="413"/>
      <c r="M77" s="413"/>
      <c r="N77" s="413"/>
      <c r="O77" s="413"/>
      <c r="P77" s="414"/>
      <c r="Q77" s="412"/>
      <c r="R77" s="413"/>
      <c r="S77" s="413"/>
      <c r="T77" s="413"/>
      <c r="U77" s="413"/>
      <c r="V77" s="413"/>
      <c r="W77" s="413"/>
      <c r="X77" s="414"/>
      <c r="Y77" s="412" t="s">
        <v>527</v>
      </c>
      <c r="Z77" s="413"/>
      <c r="AA77" s="413"/>
      <c r="AB77" s="414"/>
      <c r="AC77" s="412"/>
      <c r="AD77" s="413"/>
      <c r="AE77" s="413"/>
      <c r="AF77" s="413"/>
      <c r="AG77" s="413"/>
      <c r="AH77" s="413"/>
      <c r="AI77" s="413"/>
      <c r="AJ77" s="414"/>
      <c r="AK77" s="412"/>
      <c r="AL77" s="413"/>
      <c r="AM77" s="413"/>
      <c r="AN77" s="414"/>
      <c r="AO77" s="545"/>
      <c r="AP77" s="556"/>
      <c r="AQ77" s="587"/>
      <c r="AR77" s="589"/>
      <c r="AS77" s="591"/>
      <c r="BE77"/>
    </row>
    <row r="78" spans="2:57" ht="22.5" customHeight="1">
      <c r="B78" s="592">
        <v>33</v>
      </c>
      <c r="C78" s="532"/>
      <c r="D78" s="406" t="s">
        <v>529</v>
      </c>
      <c r="E78" s="407"/>
      <c r="F78" s="407"/>
      <c r="G78" s="407"/>
      <c r="H78" s="407"/>
      <c r="I78" s="407"/>
      <c r="J78" s="407"/>
      <c r="K78" s="407"/>
      <c r="L78" s="407"/>
      <c r="M78" s="407"/>
      <c r="N78" s="407"/>
      <c r="O78" s="407"/>
      <c r="P78" s="408"/>
      <c r="Q78" s="406" t="s">
        <v>91</v>
      </c>
      <c r="R78" s="407"/>
      <c r="S78" s="407"/>
      <c r="T78" s="407"/>
      <c r="U78" s="407"/>
      <c r="V78" s="407"/>
      <c r="W78" s="407"/>
      <c r="X78" s="408"/>
      <c r="Y78" s="406" t="s">
        <v>156</v>
      </c>
      <c r="Z78" s="407"/>
      <c r="AA78" s="407"/>
      <c r="AB78" s="408"/>
      <c r="AC78" s="406"/>
      <c r="AD78" s="407"/>
      <c r="AE78" s="407"/>
      <c r="AF78" s="407"/>
      <c r="AG78" s="407"/>
      <c r="AH78" s="407"/>
      <c r="AI78" s="407"/>
      <c r="AJ78" s="408"/>
      <c r="AK78" s="406"/>
      <c r="AL78" s="407"/>
      <c r="AM78" s="407"/>
      <c r="AN78" s="408"/>
      <c r="AO78" s="542"/>
      <c r="AP78" s="554"/>
      <c r="AQ78" s="586"/>
      <c r="AR78" s="588"/>
      <c r="AS78" s="590"/>
      <c r="BE78"/>
    </row>
    <row r="79" spans="2:57" ht="31.5" customHeight="1">
      <c r="B79" s="592"/>
      <c r="C79" s="532"/>
      <c r="D79" s="412"/>
      <c r="E79" s="413"/>
      <c r="F79" s="413"/>
      <c r="G79" s="413"/>
      <c r="H79" s="413"/>
      <c r="I79" s="413"/>
      <c r="J79" s="413"/>
      <c r="K79" s="413"/>
      <c r="L79" s="413"/>
      <c r="M79" s="413"/>
      <c r="N79" s="413"/>
      <c r="O79" s="413"/>
      <c r="P79" s="414"/>
      <c r="Q79" s="412"/>
      <c r="R79" s="413"/>
      <c r="S79" s="413"/>
      <c r="T79" s="413"/>
      <c r="U79" s="413"/>
      <c r="V79" s="413"/>
      <c r="W79" s="413"/>
      <c r="X79" s="414"/>
      <c r="Y79" s="412" t="s">
        <v>530</v>
      </c>
      <c r="Z79" s="413"/>
      <c r="AA79" s="413"/>
      <c r="AB79" s="414"/>
      <c r="AC79" s="412"/>
      <c r="AD79" s="413"/>
      <c r="AE79" s="413"/>
      <c r="AF79" s="413"/>
      <c r="AG79" s="413"/>
      <c r="AH79" s="413"/>
      <c r="AI79" s="413"/>
      <c r="AJ79" s="414"/>
      <c r="AK79" s="412"/>
      <c r="AL79" s="413"/>
      <c r="AM79" s="413"/>
      <c r="AN79" s="414"/>
      <c r="AO79" s="545"/>
      <c r="AP79" s="556"/>
      <c r="AQ79" s="587"/>
      <c r="AR79" s="589"/>
      <c r="AS79" s="591"/>
      <c r="BE79"/>
    </row>
    <row r="80" spans="2:57" ht="22.5" customHeight="1">
      <c r="B80" s="592">
        <v>34</v>
      </c>
      <c r="C80" s="532"/>
      <c r="D80" s="409" t="s">
        <v>532</v>
      </c>
      <c r="E80" s="410"/>
      <c r="F80" s="410"/>
      <c r="G80" s="410"/>
      <c r="H80" s="410"/>
      <c r="I80" s="410"/>
      <c r="J80" s="410"/>
      <c r="K80" s="410"/>
      <c r="L80" s="410"/>
      <c r="M80" s="410"/>
      <c r="N80" s="410"/>
      <c r="O80" s="410"/>
      <c r="P80" s="411"/>
      <c r="Q80" s="406" t="s">
        <v>91</v>
      </c>
      <c r="R80" s="407"/>
      <c r="S80" s="407"/>
      <c r="T80" s="407"/>
      <c r="U80" s="407"/>
      <c r="V80" s="407"/>
      <c r="W80" s="407"/>
      <c r="X80" s="408"/>
      <c r="Y80" s="406" t="s">
        <v>24</v>
      </c>
      <c r="Z80" s="407"/>
      <c r="AA80" s="407"/>
      <c r="AB80" s="408"/>
      <c r="AC80" s="406"/>
      <c r="AD80" s="407"/>
      <c r="AE80" s="407"/>
      <c r="AF80" s="407"/>
      <c r="AG80" s="407"/>
      <c r="AH80" s="407"/>
      <c r="AI80" s="407"/>
      <c r="AJ80" s="408"/>
      <c r="AK80" s="409"/>
      <c r="AL80" s="410"/>
      <c r="AM80" s="410"/>
      <c r="AN80" s="411"/>
      <c r="AO80" s="478"/>
      <c r="AP80" s="555"/>
      <c r="AQ80" s="641"/>
      <c r="AR80" s="642"/>
      <c r="AS80" s="643"/>
      <c r="BE80"/>
    </row>
    <row r="81" spans="2:57" ht="49.5" customHeight="1">
      <c r="B81" s="592"/>
      <c r="C81" s="532"/>
      <c r="D81" s="412"/>
      <c r="E81" s="413"/>
      <c r="F81" s="413"/>
      <c r="G81" s="413"/>
      <c r="H81" s="413"/>
      <c r="I81" s="413"/>
      <c r="J81" s="413"/>
      <c r="K81" s="413"/>
      <c r="L81" s="413"/>
      <c r="M81" s="413"/>
      <c r="N81" s="413"/>
      <c r="O81" s="413"/>
      <c r="P81" s="414"/>
      <c r="Q81" s="412"/>
      <c r="R81" s="413"/>
      <c r="S81" s="413"/>
      <c r="T81" s="413"/>
      <c r="U81" s="413"/>
      <c r="V81" s="413"/>
      <c r="W81" s="413"/>
      <c r="X81" s="414"/>
      <c r="Y81" s="412" t="s">
        <v>531</v>
      </c>
      <c r="Z81" s="413"/>
      <c r="AA81" s="413"/>
      <c r="AB81" s="414"/>
      <c r="AC81" s="412"/>
      <c r="AD81" s="413"/>
      <c r="AE81" s="413"/>
      <c r="AF81" s="413"/>
      <c r="AG81" s="413"/>
      <c r="AH81" s="413"/>
      <c r="AI81" s="413"/>
      <c r="AJ81" s="414"/>
      <c r="AK81" s="412"/>
      <c r="AL81" s="413"/>
      <c r="AM81" s="413"/>
      <c r="AN81" s="414"/>
      <c r="AO81" s="545"/>
      <c r="AP81" s="556"/>
      <c r="AQ81" s="587"/>
      <c r="AR81" s="589"/>
      <c r="AS81" s="591"/>
      <c r="BE81"/>
    </row>
    <row r="82" spans="2:57" ht="22.5" customHeight="1">
      <c r="B82" s="592">
        <v>35</v>
      </c>
      <c r="C82" s="532"/>
      <c r="D82" s="406" t="s">
        <v>534</v>
      </c>
      <c r="E82" s="407"/>
      <c r="F82" s="407"/>
      <c r="G82" s="407"/>
      <c r="H82" s="407"/>
      <c r="I82" s="407"/>
      <c r="J82" s="407"/>
      <c r="K82" s="407"/>
      <c r="L82" s="407"/>
      <c r="M82" s="407"/>
      <c r="N82" s="407"/>
      <c r="O82" s="407"/>
      <c r="P82" s="408"/>
      <c r="Q82" s="406" t="s">
        <v>91</v>
      </c>
      <c r="R82" s="407"/>
      <c r="S82" s="407"/>
      <c r="T82" s="407"/>
      <c r="U82" s="407"/>
      <c r="V82" s="407"/>
      <c r="W82" s="407"/>
      <c r="X82" s="408"/>
      <c r="Y82" s="406" t="s">
        <v>24</v>
      </c>
      <c r="Z82" s="407"/>
      <c r="AA82" s="407"/>
      <c r="AB82" s="408"/>
      <c r="AC82" s="406"/>
      <c r="AD82" s="407"/>
      <c r="AE82" s="407"/>
      <c r="AF82" s="407"/>
      <c r="AG82" s="407"/>
      <c r="AH82" s="407"/>
      <c r="AI82" s="407"/>
      <c r="AJ82" s="408"/>
      <c r="AK82" s="406"/>
      <c r="AL82" s="407"/>
      <c r="AM82" s="407"/>
      <c r="AN82" s="408"/>
      <c r="AO82" s="542"/>
      <c r="AP82" s="554"/>
      <c r="AQ82" s="586"/>
      <c r="AR82" s="588"/>
      <c r="AS82" s="590"/>
      <c r="BE82"/>
    </row>
    <row r="83" spans="2:57" ht="47.25" customHeight="1">
      <c r="B83" s="592"/>
      <c r="C83" s="532"/>
      <c r="D83" s="412"/>
      <c r="E83" s="413"/>
      <c r="F83" s="413"/>
      <c r="G83" s="413"/>
      <c r="H83" s="413"/>
      <c r="I83" s="413"/>
      <c r="J83" s="413"/>
      <c r="K83" s="413"/>
      <c r="L83" s="413"/>
      <c r="M83" s="413"/>
      <c r="N83" s="413"/>
      <c r="O83" s="413"/>
      <c r="P83" s="414"/>
      <c r="Q83" s="412"/>
      <c r="R83" s="413"/>
      <c r="S83" s="413"/>
      <c r="T83" s="413"/>
      <c r="U83" s="413"/>
      <c r="V83" s="413"/>
      <c r="W83" s="413"/>
      <c r="X83" s="414"/>
      <c r="Y83" s="412" t="s">
        <v>533</v>
      </c>
      <c r="Z83" s="413"/>
      <c r="AA83" s="413"/>
      <c r="AB83" s="414"/>
      <c r="AC83" s="412"/>
      <c r="AD83" s="413"/>
      <c r="AE83" s="413"/>
      <c r="AF83" s="413"/>
      <c r="AG83" s="413"/>
      <c r="AH83" s="413"/>
      <c r="AI83" s="413"/>
      <c r="AJ83" s="414"/>
      <c r="AK83" s="412"/>
      <c r="AL83" s="413"/>
      <c r="AM83" s="413"/>
      <c r="AN83" s="414"/>
      <c r="AO83" s="545"/>
      <c r="AP83" s="556"/>
      <c r="AQ83" s="587"/>
      <c r="AR83" s="589"/>
      <c r="AS83" s="591"/>
      <c r="BE83"/>
    </row>
    <row r="84" spans="2:57" ht="22.5" customHeight="1">
      <c r="B84" s="592">
        <v>36</v>
      </c>
      <c r="C84" s="532"/>
      <c r="D84" s="406" t="s">
        <v>535</v>
      </c>
      <c r="E84" s="407"/>
      <c r="F84" s="407"/>
      <c r="G84" s="407"/>
      <c r="H84" s="407"/>
      <c r="I84" s="407"/>
      <c r="J84" s="407"/>
      <c r="K84" s="407"/>
      <c r="L84" s="407"/>
      <c r="M84" s="407"/>
      <c r="N84" s="407"/>
      <c r="O84" s="407"/>
      <c r="P84" s="408"/>
      <c r="Q84" s="406" t="s">
        <v>91</v>
      </c>
      <c r="R84" s="407"/>
      <c r="S84" s="407"/>
      <c r="T84" s="407"/>
      <c r="U84" s="407"/>
      <c r="V84" s="407"/>
      <c r="W84" s="407"/>
      <c r="X84" s="408"/>
      <c r="Y84" s="406" t="s">
        <v>24</v>
      </c>
      <c r="Z84" s="407"/>
      <c r="AA84" s="407"/>
      <c r="AB84" s="408"/>
      <c r="AC84" s="406"/>
      <c r="AD84" s="407"/>
      <c r="AE84" s="407"/>
      <c r="AF84" s="407"/>
      <c r="AG84" s="407"/>
      <c r="AH84" s="407"/>
      <c r="AI84" s="407"/>
      <c r="AJ84" s="408"/>
      <c r="AK84" s="406"/>
      <c r="AL84" s="407"/>
      <c r="AM84" s="407"/>
      <c r="AN84" s="408"/>
      <c r="AO84" s="542"/>
      <c r="AP84" s="554"/>
      <c r="AQ84" s="586"/>
      <c r="AR84" s="588"/>
      <c r="AS84" s="590"/>
      <c r="BE84"/>
    </row>
    <row r="85" spans="2:57" ht="96.75" customHeight="1">
      <c r="B85" s="592"/>
      <c r="C85" s="532"/>
      <c r="D85" s="412"/>
      <c r="E85" s="413"/>
      <c r="F85" s="413"/>
      <c r="G85" s="413"/>
      <c r="H85" s="413"/>
      <c r="I85" s="413"/>
      <c r="J85" s="413"/>
      <c r="K85" s="413"/>
      <c r="L85" s="413"/>
      <c r="M85" s="413"/>
      <c r="N85" s="413"/>
      <c r="O85" s="413"/>
      <c r="P85" s="414"/>
      <c r="Q85" s="412"/>
      <c r="R85" s="413"/>
      <c r="S85" s="413"/>
      <c r="T85" s="413"/>
      <c r="U85" s="413"/>
      <c r="V85" s="413"/>
      <c r="W85" s="413"/>
      <c r="X85" s="414"/>
      <c r="Y85" s="412" t="s">
        <v>536</v>
      </c>
      <c r="Z85" s="413"/>
      <c r="AA85" s="413"/>
      <c r="AB85" s="414"/>
      <c r="AC85" s="412"/>
      <c r="AD85" s="413"/>
      <c r="AE85" s="413"/>
      <c r="AF85" s="413"/>
      <c r="AG85" s="413"/>
      <c r="AH85" s="413"/>
      <c r="AI85" s="413"/>
      <c r="AJ85" s="414"/>
      <c r="AK85" s="412"/>
      <c r="AL85" s="413"/>
      <c r="AM85" s="413"/>
      <c r="AN85" s="414"/>
      <c r="AO85" s="545"/>
      <c r="AP85" s="556"/>
      <c r="AQ85" s="587"/>
      <c r="AR85" s="589"/>
      <c r="AS85" s="591"/>
      <c r="BE85"/>
    </row>
    <row r="86" spans="2:57" ht="22.5" customHeight="1">
      <c r="B86" s="592">
        <v>37</v>
      </c>
      <c r="C86" s="532"/>
      <c r="D86" s="409" t="s">
        <v>538</v>
      </c>
      <c r="E86" s="410"/>
      <c r="F86" s="410"/>
      <c r="G86" s="410"/>
      <c r="H86" s="410"/>
      <c r="I86" s="410"/>
      <c r="J86" s="410"/>
      <c r="K86" s="410"/>
      <c r="L86" s="410"/>
      <c r="M86" s="410"/>
      <c r="N86" s="410"/>
      <c r="O86" s="410"/>
      <c r="P86" s="411"/>
      <c r="Q86" s="409" t="s">
        <v>91</v>
      </c>
      <c r="R86" s="410"/>
      <c r="S86" s="410"/>
      <c r="T86" s="410"/>
      <c r="U86" s="410"/>
      <c r="V86" s="410"/>
      <c r="W86" s="410"/>
      <c r="X86" s="411"/>
      <c r="Y86" s="409" t="s">
        <v>24</v>
      </c>
      <c r="Z86" s="410"/>
      <c r="AA86" s="410"/>
      <c r="AB86" s="411"/>
      <c r="AC86" s="406"/>
      <c r="AD86" s="407"/>
      <c r="AE86" s="407"/>
      <c r="AF86" s="407"/>
      <c r="AG86" s="407"/>
      <c r="AH86" s="407"/>
      <c r="AI86" s="407"/>
      <c r="AJ86" s="408"/>
      <c r="AK86" s="409"/>
      <c r="AL86" s="410"/>
      <c r="AM86" s="410"/>
      <c r="AN86" s="411"/>
      <c r="AO86" s="478"/>
      <c r="AP86" s="555"/>
      <c r="AQ86" s="641"/>
      <c r="AR86" s="642"/>
      <c r="AS86" s="643"/>
      <c r="BE86"/>
    </row>
    <row r="87" spans="2:57" ht="31.5" customHeight="1">
      <c r="B87" s="592"/>
      <c r="C87" s="532"/>
      <c r="D87" s="412"/>
      <c r="E87" s="413"/>
      <c r="F87" s="413"/>
      <c r="G87" s="413"/>
      <c r="H87" s="413"/>
      <c r="I87" s="413"/>
      <c r="J87" s="413"/>
      <c r="K87" s="413"/>
      <c r="L87" s="413"/>
      <c r="M87" s="413"/>
      <c r="N87" s="413"/>
      <c r="O87" s="413"/>
      <c r="P87" s="414"/>
      <c r="Q87" s="412"/>
      <c r="R87" s="413"/>
      <c r="S87" s="413"/>
      <c r="T87" s="413"/>
      <c r="U87" s="413"/>
      <c r="V87" s="413"/>
      <c r="W87" s="413"/>
      <c r="X87" s="414"/>
      <c r="Y87" s="412" t="s">
        <v>539</v>
      </c>
      <c r="Z87" s="413"/>
      <c r="AA87" s="413"/>
      <c r="AB87" s="414"/>
      <c r="AC87" s="412"/>
      <c r="AD87" s="413"/>
      <c r="AE87" s="413"/>
      <c r="AF87" s="413"/>
      <c r="AG87" s="413"/>
      <c r="AH87" s="413"/>
      <c r="AI87" s="413"/>
      <c r="AJ87" s="414"/>
      <c r="AK87" s="412"/>
      <c r="AL87" s="413"/>
      <c r="AM87" s="413"/>
      <c r="AN87" s="414"/>
      <c r="AO87" s="545"/>
      <c r="AP87" s="556"/>
      <c r="AQ87" s="587"/>
      <c r="AR87" s="589"/>
      <c r="AS87" s="591"/>
      <c r="BE87"/>
    </row>
    <row r="88" spans="2:57" ht="22.5" customHeight="1">
      <c r="B88" s="592">
        <v>38</v>
      </c>
      <c r="C88" s="532"/>
      <c r="D88" s="406" t="s">
        <v>540</v>
      </c>
      <c r="E88" s="407"/>
      <c r="F88" s="407"/>
      <c r="G88" s="407"/>
      <c r="H88" s="407"/>
      <c r="I88" s="407"/>
      <c r="J88" s="407"/>
      <c r="K88" s="407"/>
      <c r="L88" s="407"/>
      <c r="M88" s="407"/>
      <c r="N88" s="407"/>
      <c r="O88" s="407"/>
      <c r="P88" s="408"/>
      <c r="Q88" s="409" t="s">
        <v>91</v>
      </c>
      <c r="R88" s="410"/>
      <c r="S88" s="410"/>
      <c r="T88" s="410"/>
      <c r="U88" s="410"/>
      <c r="V88" s="410"/>
      <c r="W88" s="410"/>
      <c r="X88" s="411"/>
      <c r="Y88" s="406" t="s">
        <v>158</v>
      </c>
      <c r="Z88" s="407"/>
      <c r="AA88" s="407"/>
      <c r="AB88" s="408"/>
      <c r="AC88" s="406"/>
      <c r="AD88" s="407"/>
      <c r="AE88" s="407"/>
      <c r="AF88" s="407"/>
      <c r="AG88" s="407"/>
      <c r="AH88" s="407"/>
      <c r="AI88" s="407"/>
      <c r="AJ88" s="408"/>
      <c r="AK88" s="406"/>
      <c r="AL88" s="407"/>
      <c r="AM88" s="407"/>
      <c r="AN88" s="408"/>
      <c r="AO88" s="542"/>
      <c r="AP88" s="554"/>
      <c r="AQ88" s="586"/>
      <c r="AR88" s="588"/>
      <c r="AS88" s="590"/>
      <c r="BE88"/>
    </row>
    <row r="89" spans="2:57" ht="31.5" customHeight="1">
      <c r="B89" s="592"/>
      <c r="C89" s="532"/>
      <c r="D89" s="412"/>
      <c r="E89" s="413"/>
      <c r="F89" s="413"/>
      <c r="G89" s="413"/>
      <c r="H89" s="413"/>
      <c r="I89" s="413"/>
      <c r="J89" s="413"/>
      <c r="K89" s="413"/>
      <c r="L89" s="413"/>
      <c r="M89" s="413"/>
      <c r="N89" s="413"/>
      <c r="O89" s="413"/>
      <c r="P89" s="414"/>
      <c r="Q89" s="412"/>
      <c r="R89" s="413"/>
      <c r="S89" s="413"/>
      <c r="T89" s="413"/>
      <c r="U89" s="413"/>
      <c r="V89" s="413"/>
      <c r="W89" s="413"/>
      <c r="X89" s="414"/>
      <c r="Y89" s="412" t="s">
        <v>541</v>
      </c>
      <c r="Z89" s="413"/>
      <c r="AA89" s="413"/>
      <c r="AB89" s="414"/>
      <c r="AC89" s="412"/>
      <c r="AD89" s="413"/>
      <c r="AE89" s="413"/>
      <c r="AF89" s="413"/>
      <c r="AG89" s="413"/>
      <c r="AH89" s="413"/>
      <c r="AI89" s="413"/>
      <c r="AJ89" s="414"/>
      <c r="AK89" s="412"/>
      <c r="AL89" s="413"/>
      <c r="AM89" s="413"/>
      <c r="AN89" s="414"/>
      <c r="AO89" s="545"/>
      <c r="AP89" s="556"/>
      <c r="AQ89" s="587"/>
      <c r="AR89" s="589"/>
      <c r="AS89" s="591"/>
      <c r="BE89"/>
    </row>
    <row r="90" spans="2:57" ht="22.5" customHeight="1">
      <c r="B90" s="592">
        <v>39</v>
      </c>
      <c r="C90" s="532"/>
      <c r="D90" s="406" t="s">
        <v>563</v>
      </c>
      <c r="E90" s="407"/>
      <c r="F90" s="407"/>
      <c r="G90" s="407"/>
      <c r="H90" s="407"/>
      <c r="I90" s="407"/>
      <c r="J90" s="407"/>
      <c r="K90" s="407"/>
      <c r="L90" s="407"/>
      <c r="M90" s="407"/>
      <c r="N90" s="407"/>
      <c r="O90" s="407"/>
      <c r="P90" s="408"/>
      <c r="Q90" s="406" t="s">
        <v>91</v>
      </c>
      <c r="R90" s="407"/>
      <c r="S90" s="407"/>
      <c r="T90" s="407"/>
      <c r="U90" s="407"/>
      <c r="V90" s="407"/>
      <c r="W90" s="407"/>
      <c r="X90" s="408"/>
      <c r="Y90" s="406" t="s">
        <v>167</v>
      </c>
      <c r="Z90" s="407"/>
      <c r="AA90" s="407"/>
      <c r="AB90" s="408"/>
      <c r="AC90" s="406"/>
      <c r="AD90" s="407"/>
      <c r="AE90" s="407"/>
      <c r="AF90" s="407"/>
      <c r="AG90" s="407"/>
      <c r="AH90" s="407"/>
      <c r="AI90" s="407"/>
      <c r="AJ90" s="408"/>
      <c r="AK90" s="406"/>
      <c r="AL90" s="407"/>
      <c r="AM90" s="407"/>
      <c r="AN90" s="408"/>
      <c r="AO90" s="542"/>
      <c r="AP90" s="554"/>
      <c r="AQ90" s="586"/>
      <c r="AR90" s="588"/>
      <c r="AS90" s="590"/>
      <c r="BE90"/>
    </row>
    <row r="91" spans="2:57" ht="31.5" customHeight="1">
      <c r="B91" s="592"/>
      <c r="C91" s="532"/>
      <c r="D91" s="412"/>
      <c r="E91" s="413"/>
      <c r="F91" s="413"/>
      <c r="G91" s="413"/>
      <c r="H91" s="413"/>
      <c r="I91" s="413"/>
      <c r="J91" s="413"/>
      <c r="K91" s="413"/>
      <c r="L91" s="413"/>
      <c r="M91" s="413"/>
      <c r="N91" s="413"/>
      <c r="O91" s="413"/>
      <c r="P91" s="414"/>
      <c r="Q91" s="412"/>
      <c r="R91" s="413"/>
      <c r="S91" s="413"/>
      <c r="T91" s="413"/>
      <c r="U91" s="413"/>
      <c r="V91" s="413"/>
      <c r="W91" s="413"/>
      <c r="X91" s="414"/>
      <c r="Y91" s="412" t="s">
        <v>542</v>
      </c>
      <c r="Z91" s="413"/>
      <c r="AA91" s="413"/>
      <c r="AB91" s="414"/>
      <c r="AC91" s="412"/>
      <c r="AD91" s="413"/>
      <c r="AE91" s="413"/>
      <c r="AF91" s="413"/>
      <c r="AG91" s="413"/>
      <c r="AH91" s="413"/>
      <c r="AI91" s="413"/>
      <c r="AJ91" s="414"/>
      <c r="AK91" s="412"/>
      <c r="AL91" s="413"/>
      <c r="AM91" s="413"/>
      <c r="AN91" s="414"/>
      <c r="AO91" s="545"/>
      <c r="AP91" s="556"/>
      <c r="AQ91" s="587"/>
      <c r="AR91" s="589"/>
      <c r="AS91" s="591"/>
      <c r="BE91"/>
    </row>
    <row r="92" spans="2:57" ht="22.5" customHeight="1">
      <c r="B92" s="592">
        <v>40</v>
      </c>
      <c r="C92" s="532"/>
      <c r="D92" s="406" t="s">
        <v>546</v>
      </c>
      <c r="E92" s="407"/>
      <c r="F92" s="407"/>
      <c r="G92" s="407"/>
      <c r="H92" s="407"/>
      <c r="I92" s="407"/>
      <c r="J92" s="407"/>
      <c r="K92" s="407"/>
      <c r="L92" s="407"/>
      <c r="M92" s="407"/>
      <c r="N92" s="407"/>
      <c r="O92" s="407"/>
      <c r="P92" s="408"/>
      <c r="Q92" s="409" t="s">
        <v>91</v>
      </c>
      <c r="R92" s="410"/>
      <c r="S92" s="410"/>
      <c r="T92" s="410"/>
      <c r="U92" s="410"/>
      <c r="V92" s="410"/>
      <c r="W92" s="410"/>
      <c r="X92" s="411"/>
      <c r="Y92" s="406" t="s">
        <v>81</v>
      </c>
      <c r="Z92" s="407"/>
      <c r="AA92" s="407"/>
      <c r="AB92" s="408"/>
      <c r="AC92" s="406"/>
      <c r="AD92" s="407"/>
      <c r="AE92" s="407"/>
      <c r="AF92" s="407"/>
      <c r="AG92" s="407"/>
      <c r="AH92" s="407"/>
      <c r="AI92" s="407"/>
      <c r="AJ92" s="408"/>
      <c r="AK92" s="409"/>
      <c r="AL92" s="410"/>
      <c r="AM92" s="410"/>
      <c r="AN92" s="411"/>
      <c r="AO92" s="478"/>
      <c r="AP92" s="555"/>
      <c r="AQ92" s="641"/>
      <c r="AR92" s="642"/>
      <c r="AS92" s="643"/>
      <c r="BE92"/>
    </row>
    <row r="93" spans="2:57" ht="31.5" customHeight="1">
      <c r="B93" s="592"/>
      <c r="C93" s="532"/>
      <c r="D93" s="412"/>
      <c r="E93" s="413"/>
      <c r="F93" s="413"/>
      <c r="G93" s="413"/>
      <c r="H93" s="413"/>
      <c r="I93" s="413"/>
      <c r="J93" s="413"/>
      <c r="K93" s="413"/>
      <c r="L93" s="413"/>
      <c r="M93" s="413"/>
      <c r="N93" s="413"/>
      <c r="O93" s="413"/>
      <c r="P93" s="414"/>
      <c r="Q93" s="412"/>
      <c r="R93" s="413"/>
      <c r="S93" s="413"/>
      <c r="T93" s="413"/>
      <c r="U93" s="413"/>
      <c r="V93" s="413"/>
      <c r="W93" s="413"/>
      <c r="X93" s="414"/>
      <c r="Y93" s="412" t="s">
        <v>543</v>
      </c>
      <c r="Z93" s="413"/>
      <c r="AA93" s="413"/>
      <c r="AB93" s="414"/>
      <c r="AC93" s="412"/>
      <c r="AD93" s="413"/>
      <c r="AE93" s="413"/>
      <c r="AF93" s="413"/>
      <c r="AG93" s="413"/>
      <c r="AH93" s="413"/>
      <c r="AI93" s="413"/>
      <c r="AJ93" s="414"/>
      <c r="AK93" s="412"/>
      <c r="AL93" s="413"/>
      <c r="AM93" s="413"/>
      <c r="AN93" s="414"/>
      <c r="AO93" s="545"/>
      <c r="AP93" s="556"/>
      <c r="AQ93" s="587"/>
      <c r="AR93" s="589"/>
      <c r="AS93" s="591"/>
      <c r="BE93"/>
    </row>
    <row r="94" spans="2:57" ht="22.5" customHeight="1">
      <c r="B94" s="592">
        <v>41</v>
      </c>
      <c r="C94" s="532"/>
      <c r="D94" s="406" t="s">
        <v>545</v>
      </c>
      <c r="E94" s="407"/>
      <c r="F94" s="407"/>
      <c r="G94" s="407"/>
      <c r="H94" s="407"/>
      <c r="I94" s="407"/>
      <c r="J94" s="407"/>
      <c r="K94" s="407"/>
      <c r="L94" s="407"/>
      <c r="M94" s="407"/>
      <c r="N94" s="407"/>
      <c r="O94" s="407"/>
      <c r="P94" s="408"/>
      <c r="Q94" s="406" t="s">
        <v>91</v>
      </c>
      <c r="R94" s="407"/>
      <c r="S94" s="407"/>
      <c r="T94" s="407"/>
      <c r="U94" s="407"/>
      <c r="V94" s="407"/>
      <c r="W94" s="407"/>
      <c r="X94" s="408"/>
      <c r="Y94" s="406" t="s">
        <v>24</v>
      </c>
      <c r="Z94" s="407"/>
      <c r="AA94" s="407"/>
      <c r="AB94" s="408"/>
      <c r="AC94" s="406"/>
      <c r="AD94" s="407"/>
      <c r="AE94" s="407"/>
      <c r="AF94" s="407"/>
      <c r="AG94" s="407"/>
      <c r="AH94" s="407"/>
      <c r="AI94" s="407"/>
      <c r="AJ94" s="408"/>
      <c r="AK94" s="406"/>
      <c r="AL94" s="407"/>
      <c r="AM94" s="407"/>
      <c r="AN94" s="408"/>
      <c r="AO94" s="542"/>
      <c r="AP94" s="554"/>
      <c r="AQ94" s="586"/>
      <c r="AR94" s="588"/>
      <c r="AS94" s="590"/>
      <c r="BE94"/>
    </row>
    <row r="95" spans="2:57" ht="57.75" customHeight="1">
      <c r="B95" s="592"/>
      <c r="C95" s="532"/>
      <c r="D95" s="412"/>
      <c r="E95" s="413"/>
      <c r="F95" s="413"/>
      <c r="G95" s="413"/>
      <c r="H95" s="413"/>
      <c r="I95" s="413"/>
      <c r="J95" s="413"/>
      <c r="K95" s="413"/>
      <c r="L95" s="413"/>
      <c r="M95" s="413"/>
      <c r="N95" s="413"/>
      <c r="O95" s="413"/>
      <c r="P95" s="414"/>
      <c r="Q95" s="412"/>
      <c r="R95" s="413"/>
      <c r="S95" s="413"/>
      <c r="T95" s="413"/>
      <c r="U95" s="413"/>
      <c r="V95" s="413"/>
      <c r="W95" s="413"/>
      <c r="X95" s="414"/>
      <c r="Y95" s="412" t="s">
        <v>544</v>
      </c>
      <c r="Z95" s="413"/>
      <c r="AA95" s="413"/>
      <c r="AB95" s="414"/>
      <c r="AC95" s="412"/>
      <c r="AD95" s="413"/>
      <c r="AE95" s="413"/>
      <c r="AF95" s="413"/>
      <c r="AG95" s="413"/>
      <c r="AH95" s="413"/>
      <c r="AI95" s="413"/>
      <c r="AJ95" s="414"/>
      <c r="AK95" s="412"/>
      <c r="AL95" s="413"/>
      <c r="AM95" s="413"/>
      <c r="AN95" s="414"/>
      <c r="AO95" s="545"/>
      <c r="AP95" s="556"/>
      <c r="AQ95" s="587"/>
      <c r="AR95" s="589"/>
      <c r="AS95" s="591"/>
      <c r="BE95"/>
    </row>
    <row r="96" spans="2:57" ht="22.5" customHeight="1">
      <c r="B96" s="592">
        <v>42</v>
      </c>
      <c r="C96" s="532"/>
      <c r="D96" s="406" t="s">
        <v>564</v>
      </c>
      <c r="E96" s="407"/>
      <c r="F96" s="407"/>
      <c r="G96" s="407"/>
      <c r="H96" s="407"/>
      <c r="I96" s="407"/>
      <c r="J96" s="407"/>
      <c r="K96" s="407"/>
      <c r="L96" s="407"/>
      <c r="M96" s="407"/>
      <c r="N96" s="407"/>
      <c r="O96" s="407"/>
      <c r="P96" s="408"/>
      <c r="Q96" s="409" t="s">
        <v>91</v>
      </c>
      <c r="R96" s="410"/>
      <c r="S96" s="410"/>
      <c r="T96" s="410"/>
      <c r="U96" s="410"/>
      <c r="V96" s="410"/>
      <c r="W96" s="410"/>
      <c r="X96" s="411"/>
      <c r="Y96" s="406" t="s">
        <v>177</v>
      </c>
      <c r="Z96" s="407"/>
      <c r="AA96" s="407"/>
      <c r="AB96" s="408"/>
      <c r="AC96" s="406"/>
      <c r="AD96" s="407"/>
      <c r="AE96" s="407"/>
      <c r="AF96" s="407"/>
      <c r="AG96" s="407"/>
      <c r="AH96" s="407"/>
      <c r="AI96" s="407"/>
      <c r="AJ96" s="408"/>
      <c r="AK96" s="409"/>
      <c r="AL96" s="410"/>
      <c r="AM96" s="410"/>
      <c r="AN96" s="411"/>
      <c r="AO96" s="478"/>
      <c r="AP96" s="555"/>
      <c r="AQ96" s="641"/>
      <c r="AR96" s="642"/>
      <c r="AS96" s="643"/>
      <c r="BE96"/>
    </row>
    <row r="97" spans="2:57" ht="47.25" customHeight="1">
      <c r="B97" s="592"/>
      <c r="C97" s="532"/>
      <c r="D97" s="412"/>
      <c r="E97" s="413"/>
      <c r="F97" s="413"/>
      <c r="G97" s="413"/>
      <c r="H97" s="413"/>
      <c r="I97" s="413"/>
      <c r="J97" s="413"/>
      <c r="K97" s="413"/>
      <c r="L97" s="413"/>
      <c r="M97" s="413"/>
      <c r="N97" s="413"/>
      <c r="O97" s="413"/>
      <c r="P97" s="414"/>
      <c r="Q97" s="412"/>
      <c r="R97" s="413"/>
      <c r="S97" s="413"/>
      <c r="T97" s="413"/>
      <c r="U97" s="413"/>
      <c r="V97" s="413"/>
      <c r="W97" s="413"/>
      <c r="X97" s="414"/>
      <c r="Y97" s="412" t="s">
        <v>549</v>
      </c>
      <c r="Z97" s="413"/>
      <c r="AA97" s="413"/>
      <c r="AB97" s="414"/>
      <c r="AC97" s="412"/>
      <c r="AD97" s="413"/>
      <c r="AE97" s="413"/>
      <c r="AF97" s="413"/>
      <c r="AG97" s="413"/>
      <c r="AH97" s="413"/>
      <c r="AI97" s="413"/>
      <c r="AJ97" s="414"/>
      <c r="AK97" s="412"/>
      <c r="AL97" s="413"/>
      <c r="AM97" s="413"/>
      <c r="AN97" s="414"/>
      <c r="AO97" s="545"/>
      <c r="AP97" s="556"/>
      <c r="AQ97" s="587"/>
      <c r="AR97" s="589"/>
      <c r="AS97" s="591"/>
      <c r="BE97"/>
    </row>
    <row r="98" spans="2:57" ht="22.5" customHeight="1">
      <c r="B98" s="592">
        <v>43</v>
      </c>
      <c r="C98" s="532"/>
      <c r="D98" s="406" t="s">
        <v>547</v>
      </c>
      <c r="E98" s="407"/>
      <c r="F98" s="407"/>
      <c r="G98" s="407"/>
      <c r="H98" s="407"/>
      <c r="I98" s="407"/>
      <c r="J98" s="407"/>
      <c r="K98" s="407"/>
      <c r="L98" s="407"/>
      <c r="M98" s="407"/>
      <c r="N98" s="407"/>
      <c r="O98" s="407"/>
      <c r="P98" s="408"/>
      <c r="Q98" s="409" t="s">
        <v>91</v>
      </c>
      <c r="R98" s="410"/>
      <c r="S98" s="410"/>
      <c r="T98" s="410"/>
      <c r="U98" s="410"/>
      <c r="V98" s="410"/>
      <c r="W98" s="410"/>
      <c r="X98" s="411"/>
      <c r="Y98" s="406" t="s">
        <v>81</v>
      </c>
      <c r="Z98" s="407"/>
      <c r="AA98" s="407"/>
      <c r="AB98" s="408"/>
      <c r="AC98" s="406"/>
      <c r="AD98" s="407"/>
      <c r="AE98" s="407"/>
      <c r="AF98" s="407"/>
      <c r="AG98" s="407"/>
      <c r="AH98" s="407"/>
      <c r="AI98" s="407"/>
      <c r="AJ98" s="408"/>
      <c r="AK98" s="406"/>
      <c r="AL98" s="407"/>
      <c r="AM98" s="407"/>
      <c r="AN98" s="408"/>
      <c r="AO98" s="542"/>
      <c r="AP98" s="554"/>
      <c r="AQ98" s="586"/>
      <c r="AR98" s="588"/>
      <c r="AS98" s="590"/>
      <c r="BE98"/>
    </row>
    <row r="99" spans="2:57" ht="33" customHeight="1">
      <c r="B99" s="592"/>
      <c r="C99" s="532"/>
      <c r="D99" s="412"/>
      <c r="E99" s="413"/>
      <c r="F99" s="413"/>
      <c r="G99" s="413"/>
      <c r="H99" s="413"/>
      <c r="I99" s="413"/>
      <c r="J99" s="413"/>
      <c r="K99" s="413"/>
      <c r="L99" s="413"/>
      <c r="M99" s="413"/>
      <c r="N99" s="413"/>
      <c r="O99" s="413"/>
      <c r="P99" s="414"/>
      <c r="Q99" s="412"/>
      <c r="R99" s="413"/>
      <c r="S99" s="413"/>
      <c r="T99" s="413"/>
      <c r="U99" s="413"/>
      <c r="V99" s="413"/>
      <c r="W99" s="413"/>
      <c r="X99" s="414"/>
      <c r="Y99" s="412" t="s">
        <v>548</v>
      </c>
      <c r="Z99" s="413"/>
      <c r="AA99" s="413"/>
      <c r="AB99" s="414"/>
      <c r="AC99" s="412"/>
      <c r="AD99" s="413"/>
      <c r="AE99" s="413"/>
      <c r="AF99" s="413"/>
      <c r="AG99" s="413"/>
      <c r="AH99" s="413"/>
      <c r="AI99" s="413"/>
      <c r="AJ99" s="414"/>
      <c r="AK99" s="412"/>
      <c r="AL99" s="413"/>
      <c r="AM99" s="413"/>
      <c r="AN99" s="414"/>
      <c r="AO99" s="545"/>
      <c r="AP99" s="556"/>
      <c r="AQ99" s="587"/>
      <c r="AR99" s="589"/>
      <c r="AS99" s="591"/>
      <c r="BE99"/>
    </row>
    <row r="100" spans="2:57" ht="22.5" customHeight="1">
      <c r="B100" s="592">
        <v>44</v>
      </c>
      <c r="C100" s="532"/>
      <c r="D100" s="406" t="s">
        <v>550</v>
      </c>
      <c r="E100" s="407"/>
      <c r="F100" s="407"/>
      <c r="G100" s="407"/>
      <c r="H100" s="407"/>
      <c r="I100" s="407"/>
      <c r="J100" s="407"/>
      <c r="K100" s="407"/>
      <c r="L100" s="407"/>
      <c r="M100" s="407"/>
      <c r="N100" s="407"/>
      <c r="O100" s="407"/>
      <c r="P100" s="408"/>
      <c r="Q100" s="406" t="s">
        <v>91</v>
      </c>
      <c r="R100" s="407"/>
      <c r="S100" s="407"/>
      <c r="T100" s="407"/>
      <c r="U100" s="407"/>
      <c r="V100" s="407"/>
      <c r="W100" s="407"/>
      <c r="X100" s="408"/>
      <c r="Y100" s="406" t="s">
        <v>24</v>
      </c>
      <c r="Z100" s="407"/>
      <c r="AA100" s="407"/>
      <c r="AB100" s="408"/>
      <c r="AC100" s="406"/>
      <c r="AD100" s="407"/>
      <c r="AE100" s="407"/>
      <c r="AF100" s="407"/>
      <c r="AG100" s="407"/>
      <c r="AH100" s="407"/>
      <c r="AI100" s="407"/>
      <c r="AJ100" s="408"/>
      <c r="AK100" s="409"/>
      <c r="AL100" s="410"/>
      <c r="AM100" s="410"/>
      <c r="AN100" s="411"/>
      <c r="AO100" s="478"/>
      <c r="AP100" s="555"/>
      <c r="AQ100" s="641"/>
      <c r="AR100" s="642"/>
      <c r="AS100" s="643"/>
      <c r="BE100"/>
    </row>
    <row r="101" spans="2:57" ht="63" customHeight="1">
      <c r="B101" s="592"/>
      <c r="C101" s="532"/>
      <c r="D101" s="412"/>
      <c r="E101" s="413"/>
      <c r="F101" s="413"/>
      <c r="G101" s="413"/>
      <c r="H101" s="413"/>
      <c r="I101" s="413"/>
      <c r="J101" s="413"/>
      <c r="K101" s="413"/>
      <c r="L101" s="413"/>
      <c r="M101" s="413"/>
      <c r="N101" s="413"/>
      <c r="O101" s="413"/>
      <c r="P101" s="414"/>
      <c r="Q101" s="412"/>
      <c r="R101" s="413"/>
      <c r="S101" s="413"/>
      <c r="T101" s="413"/>
      <c r="U101" s="413"/>
      <c r="V101" s="413"/>
      <c r="W101" s="413"/>
      <c r="X101" s="414"/>
      <c r="Y101" s="412" t="s">
        <v>551</v>
      </c>
      <c r="Z101" s="413"/>
      <c r="AA101" s="413"/>
      <c r="AB101" s="414"/>
      <c r="AC101" s="412"/>
      <c r="AD101" s="413"/>
      <c r="AE101" s="413"/>
      <c r="AF101" s="413"/>
      <c r="AG101" s="413"/>
      <c r="AH101" s="413"/>
      <c r="AI101" s="413"/>
      <c r="AJ101" s="414"/>
      <c r="AK101" s="412"/>
      <c r="AL101" s="413"/>
      <c r="AM101" s="413"/>
      <c r="AN101" s="414"/>
      <c r="AO101" s="545"/>
      <c r="AP101" s="556"/>
      <c r="AQ101" s="587"/>
      <c r="AR101" s="589"/>
      <c r="AS101" s="591"/>
      <c r="BE101"/>
    </row>
    <row r="102" spans="2:57" ht="22.5" customHeight="1">
      <c r="B102" s="592">
        <v>45</v>
      </c>
      <c r="C102" s="532"/>
      <c r="D102" s="406" t="s">
        <v>430</v>
      </c>
      <c r="E102" s="407"/>
      <c r="F102" s="407"/>
      <c r="G102" s="407"/>
      <c r="H102" s="407"/>
      <c r="I102" s="407"/>
      <c r="J102" s="407"/>
      <c r="K102" s="407"/>
      <c r="L102" s="407"/>
      <c r="M102" s="407"/>
      <c r="N102" s="407"/>
      <c r="O102" s="407"/>
      <c r="P102" s="408"/>
      <c r="Q102" s="406" t="s">
        <v>91</v>
      </c>
      <c r="R102" s="407"/>
      <c r="S102" s="407"/>
      <c r="T102" s="407"/>
      <c r="U102" s="407"/>
      <c r="V102" s="407"/>
      <c r="W102" s="407"/>
      <c r="X102" s="408"/>
      <c r="Y102" s="406" t="s">
        <v>81</v>
      </c>
      <c r="Z102" s="407"/>
      <c r="AA102" s="407"/>
      <c r="AB102" s="408"/>
      <c r="AC102" s="406"/>
      <c r="AD102" s="407"/>
      <c r="AE102" s="407"/>
      <c r="AF102" s="407"/>
      <c r="AG102" s="407"/>
      <c r="AH102" s="407"/>
      <c r="AI102" s="407"/>
      <c r="AJ102" s="408"/>
      <c r="AK102" s="406"/>
      <c r="AL102" s="407"/>
      <c r="AM102" s="407"/>
      <c r="AN102" s="408"/>
      <c r="AO102" s="542"/>
      <c r="AP102" s="554"/>
      <c r="AQ102" s="586"/>
      <c r="AR102" s="588"/>
      <c r="AS102" s="590"/>
      <c r="BE102"/>
    </row>
    <row r="103" spans="2:57" ht="31.5" customHeight="1" thickBot="1">
      <c r="B103" s="610"/>
      <c r="C103" s="611"/>
      <c r="D103" s="581"/>
      <c r="E103" s="582"/>
      <c r="F103" s="582"/>
      <c r="G103" s="582"/>
      <c r="H103" s="582"/>
      <c r="I103" s="582"/>
      <c r="J103" s="582"/>
      <c r="K103" s="582"/>
      <c r="L103" s="582"/>
      <c r="M103" s="582"/>
      <c r="N103" s="582"/>
      <c r="O103" s="582"/>
      <c r="P103" s="583"/>
      <c r="Q103" s="581"/>
      <c r="R103" s="582"/>
      <c r="S103" s="582"/>
      <c r="T103" s="582"/>
      <c r="U103" s="582"/>
      <c r="V103" s="582"/>
      <c r="W103" s="582"/>
      <c r="X103" s="583"/>
      <c r="Y103" s="581" t="s">
        <v>548</v>
      </c>
      <c r="Z103" s="582"/>
      <c r="AA103" s="582"/>
      <c r="AB103" s="583"/>
      <c r="AC103" s="412"/>
      <c r="AD103" s="413"/>
      <c r="AE103" s="413"/>
      <c r="AF103" s="413"/>
      <c r="AG103" s="413"/>
      <c r="AH103" s="413"/>
      <c r="AI103" s="413"/>
      <c r="AJ103" s="414"/>
      <c r="AK103" s="581"/>
      <c r="AL103" s="582"/>
      <c r="AM103" s="582"/>
      <c r="AN103" s="583"/>
      <c r="AO103" s="481"/>
      <c r="AP103" s="606"/>
      <c r="AQ103" s="607"/>
      <c r="AR103" s="608"/>
      <c r="AS103" s="609"/>
      <c r="BE103"/>
    </row>
    <row r="104" spans="2:57" ht="15.75" hidden="1" thickBot="1">
      <c r="B104" s="612" t="s">
        <v>33</v>
      </c>
      <c r="C104" s="613"/>
      <c r="D104" s="613"/>
      <c r="E104" s="614"/>
      <c r="F104" s="615" t="s">
        <v>2</v>
      </c>
      <c r="G104" s="613"/>
      <c r="H104" s="613"/>
      <c r="I104" s="613"/>
      <c r="J104" s="613"/>
      <c r="K104" s="613"/>
      <c r="L104" s="613"/>
      <c r="M104" s="613"/>
      <c r="N104" s="613"/>
      <c r="O104" s="613"/>
      <c r="P104" s="613"/>
      <c r="Q104" s="613"/>
      <c r="R104" s="613"/>
      <c r="S104" s="613"/>
      <c r="T104" s="613"/>
      <c r="U104" s="614"/>
      <c r="V104" s="615" t="s">
        <v>3</v>
      </c>
      <c r="W104" s="613"/>
      <c r="X104" s="614"/>
      <c r="Y104" s="615" t="s">
        <v>34</v>
      </c>
      <c r="Z104" s="613"/>
      <c r="AA104" s="614"/>
      <c r="AB104" s="615" t="s">
        <v>35</v>
      </c>
      <c r="AC104" s="613"/>
      <c r="AD104" s="613"/>
      <c r="AE104" s="613"/>
      <c r="AF104" s="613"/>
      <c r="AG104" s="613"/>
      <c r="AH104" s="613"/>
      <c r="AI104" s="613"/>
      <c r="AJ104" s="613"/>
      <c r="AK104" s="613"/>
      <c r="AL104" s="613"/>
      <c r="AM104" s="613"/>
      <c r="AN104" s="613"/>
      <c r="AO104" s="613"/>
      <c r="AP104" s="613"/>
      <c r="AQ104" s="613"/>
      <c r="AR104" s="613"/>
      <c r="AS104" s="616"/>
      <c r="BE104"/>
    </row>
    <row r="105" spans="2:57" ht="24.75" hidden="1" customHeight="1">
      <c r="B105" s="617"/>
      <c r="C105" s="618"/>
      <c r="D105" s="618"/>
      <c r="E105" s="619"/>
      <c r="F105" s="620"/>
      <c r="G105" s="618"/>
      <c r="H105" s="618"/>
      <c r="I105" s="618"/>
      <c r="J105" s="618"/>
      <c r="K105" s="618"/>
      <c r="L105" s="618"/>
      <c r="M105" s="618"/>
      <c r="N105" s="618"/>
      <c r="O105" s="618"/>
      <c r="P105" s="618"/>
      <c r="Q105" s="618"/>
      <c r="R105" s="618"/>
      <c r="S105" s="618"/>
      <c r="T105" s="618"/>
      <c r="U105" s="619"/>
      <c r="V105" s="620"/>
      <c r="W105" s="618"/>
      <c r="X105" s="619"/>
      <c r="Y105" s="620"/>
      <c r="Z105" s="618"/>
      <c r="AA105" s="619"/>
      <c r="AB105" s="620"/>
      <c r="AC105" s="618"/>
      <c r="AD105" s="618"/>
      <c r="AE105" s="618"/>
      <c r="AF105" s="618"/>
      <c r="AG105" s="618"/>
      <c r="AH105" s="618"/>
      <c r="AI105" s="618"/>
      <c r="AJ105" s="618"/>
      <c r="AK105" s="618"/>
      <c r="AL105" s="618"/>
      <c r="AM105" s="618"/>
      <c r="AN105" s="618"/>
      <c r="AO105" s="618"/>
      <c r="AP105" s="618"/>
      <c r="AQ105" s="618"/>
      <c r="AR105" s="618"/>
      <c r="AS105" s="621"/>
      <c r="BE105"/>
    </row>
    <row r="106" spans="2:57" ht="24.75" hidden="1" customHeight="1">
      <c r="B106" s="622"/>
      <c r="C106" s="623"/>
      <c r="D106" s="623"/>
      <c r="E106" s="624"/>
      <c r="F106" s="625"/>
      <c r="G106" s="623"/>
      <c r="H106" s="623"/>
      <c r="I106" s="623"/>
      <c r="J106" s="623"/>
      <c r="K106" s="623"/>
      <c r="L106" s="623"/>
      <c r="M106" s="623"/>
      <c r="N106" s="623"/>
      <c r="O106" s="623"/>
      <c r="P106" s="623"/>
      <c r="Q106" s="623"/>
      <c r="R106" s="623"/>
      <c r="S106" s="623"/>
      <c r="T106" s="623"/>
      <c r="U106" s="624"/>
      <c r="V106" s="625"/>
      <c r="W106" s="623"/>
      <c r="X106" s="624"/>
      <c r="Y106" s="625"/>
      <c r="Z106" s="623"/>
      <c r="AA106" s="624"/>
      <c r="AB106" s="625"/>
      <c r="AC106" s="623"/>
      <c r="AD106" s="623"/>
      <c r="AE106" s="623"/>
      <c r="AF106" s="623"/>
      <c r="AG106" s="623"/>
      <c r="AH106" s="623"/>
      <c r="AI106" s="623"/>
      <c r="AJ106" s="623"/>
      <c r="AK106" s="623"/>
      <c r="AL106" s="623"/>
      <c r="AM106" s="623"/>
      <c r="AN106" s="623"/>
      <c r="AO106" s="623"/>
      <c r="AP106" s="623"/>
      <c r="AQ106" s="623"/>
      <c r="AR106" s="623"/>
      <c r="AS106" s="626"/>
      <c r="BE106"/>
    </row>
    <row r="107" spans="2:57" ht="24.75" hidden="1" customHeight="1">
      <c r="B107" s="622"/>
      <c r="C107" s="623"/>
      <c r="D107" s="623"/>
      <c r="E107" s="624"/>
      <c r="F107" s="625"/>
      <c r="G107" s="623"/>
      <c r="H107" s="623"/>
      <c r="I107" s="623"/>
      <c r="J107" s="623"/>
      <c r="K107" s="623"/>
      <c r="L107" s="623"/>
      <c r="M107" s="623"/>
      <c r="N107" s="623"/>
      <c r="O107" s="623"/>
      <c r="P107" s="623"/>
      <c r="Q107" s="623"/>
      <c r="R107" s="623"/>
      <c r="S107" s="623"/>
      <c r="T107" s="623"/>
      <c r="U107" s="624"/>
      <c r="V107" s="625"/>
      <c r="W107" s="623"/>
      <c r="X107" s="624"/>
      <c r="Y107" s="625"/>
      <c r="Z107" s="623"/>
      <c r="AA107" s="624"/>
      <c r="AB107" s="625"/>
      <c r="AC107" s="623"/>
      <c r="AD107" s="623"/>
      <c r="AE107" s="623"/>
      <c r="AF107" s="623"/>
      <c r="AG107" s="623"/>
      <c r="AH107" s="623"/>
      <c r="AI107" s="623"/>
      <c r="AJ107" s="623"/>
      <c r="AK107" s="623"/>
      <c r="AL107" s="623"/>
      <c r="AM107" s="623"/>
      <c r="AN107" s="623"/>
      <c r="AO107" s="623"/>
      <c r="AP107" s="623"/>
      <c r="AQ107" s="623"/>
      <c r="AR107" s="623"/>
      <c r="AS107" s="626"/>
      <c r="BE107"/>
    </row>
    <row r="108" spans="2:57" ht="24.75" hidden="1" customHeight="1">
      <c r="B108" s="622"/>
      <c r="C108" s="623"/>
      <c r="D108" s="623"/>
      <c r="E108" s="624"/>
      <c r="F108" s="625"/>
      <c r="G108" s="623"/>
      <c r="H108" s="623"/>
      <c r="I108" s="623"/>
      <c r="J108" s="623"/>
      <c r="K108" s="623"/>
      <c r="L108" s="623"/>
      <c r="M108" s="623"/>
      <c r="N108" s="623"/>
      <c r="O108" s="623"/>
      <c r="P108" s="623"/>
      <c r="Q108" s="623"/>
      <c r="R108" s="623"/>
      <c r="S108" s="623"/>
      <c r="T108" s="623"/>
      <c r="U108" s="624"/>
      <c r="V108" s="625"/>
      <c r="W108" s="623"/>
      <c r="X108" s="624"/>
      <c r="Y108" s="625"/>
      <c r="Z108" s="623"/>
      <c r="AA108" s="624"/>
      <c r="AB108" s="625"/>
      <c r="AC108" s="623"/>
      <c r="AD108" s="623"/>
      <c r="AE108" s="623"/>
      <c r="AF108" s="623"/>
      <c r="AG108" s="623"/>
      <c r="AH108" s="623"/>
      <c r="AI108" s="623"/>
      <c r="AJ108" s="623"/>
      <c r="AK108" s="623"/>
      <c r="AL108" s="623"/>
      <c r="AM108" s="623"/>
      <c r="AN108" s="623"/>
      <c r="AO108" s="623"/>
      <c r="AP108" s="623"/>
      <c r="AQ108" s="623"/>
      <c r="AR108" s="623"/>
      <c r="AS108" s="626"/>
      <c r="BE108"/>
    </row>
    <row r="109" spans="2:57" ht="24.75" hidden="1" customHeight="1" thickBot="1">
      <c r="B109" s="622"/>
      <c r="C109" s="623"/>
      <c r="D109" s="623"/>
      <c r="E109" s="624"/>
      <c r="F109" s="625"/>
      <c r="G109" s="623"/>
      <c r="H109" s="623"/>
      <c r="I109" s="623"/>
      <c r="J109" s="623"/>
      <c r="K109" s="623"/>
      <c r="L109" s="623"/>
      <c r="M109" s="623"/>
      <c r="N109" s="623"/>
      <c r="O109" s="623"/>
      <c r="P109" s="623"/>
      <c r="Q109" s="623"/>
      <c r="R109" s="623"/>
      <c r="S109" s="623"/>
      <c r="T109" s="623"/>
      <c r="U109" s="624"/>
      <c r="V109" s="625"/>
      <c r="W109" s="623"/>
      <c r="X109" s="624"/>
      <c r="Y109" s="625"/>
      <c r="Z109" s="623"/>
      <c r="AA109" s="624"/>
      <c r="AB109" s="625"/>
      <c r="AC109" s="623"/>
      <c r="AD109" s="623"/>
      <c r="AE109" s="623"/>
      <c r="AF109" s="623"/>
      <c r="AG109" s="623"/>
      <c r="AH109" s="623"/>
      <c r="AI109" s="623"/>
      <c r="AJ109" s="623"/>
      <c r="AK109" s="623"/>
      <c r="AL109" s="623"/>
      <c r="AM109" s="623"/>
      <c r="AN109" s="623"/>
      <c r="AO109" s="623"/>
      <c r="AP109" s="623"/>
      <c r="AQ109" s="623"/>
      <c r="AR109" s="623"/>
      <c r="AS109" s="626"/>
      <c r="BE109"/>
    </row>
    <row r="110" spans="2:57" ht="24.75" hidden="1" customHeight="1">
      <c r="B110" s="622"/>
      <c r="C110" s="623"/>
      <c r="D110" s="623"/>
      <c r="E110" s="624"/>
      <c r="F110" s="625"/>
      <c r="G110" s="623"/>
      <c r="H110" s="623"/>
      <c r="I110" s="623"/>
      <c r="J110" s="623"/>
      <c r="K110" s="623"/>
      <c r="L110" s="623"/>
      <c r="M110" s="623"/>
      <c r="N110" s="623"/>
      <c r="O110" s="623"/>
      <c r="P110" s="623"/>
      <c r="Q110" s="623"/>
      <c r="R110" s="623"/>
      <c r="S110" s="623"/>
      <c r="T110" s="623"/>
      <c r="U110" s="624"/>
      <c r="V110" s="625"/>
      <c r="W110" s="623"/>
      <c r="X110" s="624"/>
      <c r="Y110" s="625"/>
      <c r="Z110" s="623"/>
      <c r="AA110" s="624"/>
      <c r="AB110" s="625"/>
      <c r="AC110" s="623"/>
      <c r="AD110" s="623"/>
      <c r="AE110" s="623"/>
      <c r="AF110" s="623"/>
      <c r="AG110" s="623"/>
      <c r="AH110" s="623"/>
      <c r="AI110" s="623"/>
      <c r="AJ110" s="623"/>
      <c r="AK110" s="623"/>
      <c r="AL110" s="623"/>
      <c r="AM110" s="623"/>
      <c r="AN110" s="623"/>
      <c r="AO110" s="623"/>
      <c r="AP110" s="623"/>
      <c r="AQ110" s="623"/>
      <c r="AR110" s="623"/>
      <c r="AS110" s="626"/>
      <c r="BE110"/>
    </row>
    <row r="111" spans="2:57" ht="24.75" hidden="1" customHeight="1">
      <c r="B111" s="622"/>
      <c r="C111" s="623"/>
      <c r="D111" s="623"/>
      <c r="E111" s="624"/>
      <c r="F111" s="625"/>
      <c r="G111" s="623"/>
      <c r="H111" s="623"/>
      <c r="I111" s="623"/>
      <c r="J111" s="623"/>
      <c r="K111" s="623"/>
      <c r="L111" s="623"/>
      <c r="M111" s="623"/>
      <c r="N111" s="623"/>
      <c r="O111" s="623"/>
      <c r="P111" s="623"/>
      <c r="Q111" s="623"/>
      <c r="R111" s="623"/>
      <c r="S111" s="623"/>
      <c r="T111" s="623"/>
      <c r="U111" s="624"/>
      <c r="V111" s="625"/>
      <c r="W111" s="623"/>
      <c r="X111" s="624"/>
      <c r="Y111" s="625"/>
      <c r="Z111" s="623"/>
      <c r="AA111" s="624"/>
      <c r="AB111" s="625"/>
      <c r="AC111" s="623"/>
      <c r="AD111" s="623"/>
      <c r="AE111" s="623"/>
      <c r="AF111" s="623"/>
      <c r="AG111" s="623"/>
      <c r="AH111" s="623"/>
      <c r="AI111" s="623"/>
      <c r="AJ111" s="623"/>
      <c r="AK111" s="623"/>
      <c r="AL111" s="623"/>
      <c r="AM111" s="623"/>
      <c r="AN111" s="623"/>
      <c r="AO111" s="623"/>
      <c r="AP111" s="623"/>
      <c r="AQ111" s="623"/>
      <c r="AR111" s="623"/>
      <c r="AS111" s="626"/>
      <c r="BE111"/>
    </row>
    <row r="112" spans="2:57" ht="24.75" hidden="1" customHeight="1">
      <c r="B112" s="622"/>
      <c r="C112" s="623"/>
      <c r="D112" s="623"/>
      <c r="E112" s="624"/>
      <c r="F112" s="625"/>
      <c r="G112" s="623"/>
      <c r="H112" s="623"/>
      <c r="I112" s="623"/>
      <c r="J112" s="623"/>
      <c r="K112" s="623"/>
      <c r="L112" s="623"/>
      <c r="M112" s="623"/>
      <c r="N112" s="623"/>
      <c r="O112" s="623"/>
      <c r="P112" s="623"/>
      <c r="Q112" s="623"/>
      <c r="R112" s="623"/>
      <c r="S112" s="623"/>
      <c r="T112" s="623"/>
      <c r="U112" s="624"/>
      <c r="V112" s="625"/>
      <c r="W112" s="623"/>
      <c r="X112" s="624"/>
      <c r="Y112" s="625"/>
      <c r="Z112" s="623"/>
      <c r="AA112" s="624"/>
      <c r="AB112" s="625"/>
      <c r="AC112" s="623"/>
      <c r="AD112" s="623"/>
      <c r="AE112" s="623"/>
      <c r="AF112" s="623"/>
      <c r="AG112" s="623"/>
      <c r="AH112" s="623"/>
      <c r="AI112" s="623"/>
      <c r="AJ112" s="623"/>
      <c r="AK112" s="623"/>
      <c r="AL112" s="623"/>
      <c r="AM112" s="623"/>
      <c r="AN112" s="623"/>
      <c r="AO112" s="623"/>
      <c r="AP112" s="623"/>
      <c r="AQ112" s="623"/>
      <c r="AR112" s="623"/>
      <c r="AS112" s="626"/>
      <c r="BE112"/>
    </row>
    <row r="113" spans="2:57" ht="24.75" hidden="1" customHeight="1">
      <c r="B113" s="622"/>
      <c r="C113" s="623"/>
      <c r="D113" s="623"/>
      <c r="E113" s="624"/>
      <c r="F113" s="625"/>
      <c r="G113" s="623"/>
      <c r="H113" s="623"/>
      <c r="I113" s="623"/>
      <c r="J113" s="623"/>
      <c r="K113" s="623"/>
      <c r="L113" s="623"/>
      <c r="M113" s="623"/>
      <c r="N113" s="623"/>
      <c r="O113" s="623"/>
      <c r="P113" s="623"/>
      <c r="Q113" s="623"/>
      <c r="R113" s="623"/>
      <c r="S113" s="623"/>
      <c r="T113" s="623"/>
      <c r="U113" s="624"/>
      <c r="V113" s="625"/>
      <c r="W113" s="623"/>
      <c r="X113" s="624"/>
      <c r="Y113" s="625"/>
      <c r="Z113" s="623"/>
      <c r="AA113" s="624"/>
      <c r="AB113" s="625"/>
      <c r="AC113" s="623"/>
      <c r="AD113" s="623"/>
      <c r="AE113" s="623"/>
      <c r="AF113" s="623"/>
      <c r="AG113" s="623"/>
      <c r="AH113" s="623"/>
      <c r="AI113" s="623"/>
      <c r="AJ113" s="623"/>
      <c r="AK113" s="623"/>
      <c r="AL113" s="623"/>
      <c r="AM113" s="623"/>
      <c r="AN113" s="623"/>
      <c r="AO113" s="623"/>
      <c r="AP113" s="623"/>
      <c r="AQ113" s="623"/>
      <c r="AR113" s="623"/>
      <c r="AS113" s="626"/>
      <c r="BE113"/>
    </row>
    <row r="114" spans="2:57" ht="24.75" hidden="1" customHeight="1">
      <c r="B114" s="622"/>
      <c r="C114" s="623"/>
      <c r="D114" s="623"/>
      <c r="E114" s="624"/>
      <c r="F114" s="625"/>
      <c r="G114" s="623"/>
      <c r="H114" s="623"/>
      <c r="I114" s="623"/>
      <c r="J114" s="623"/>
      <c r="K114" s="623"/>
      <c r="L114" s="623"/>
      <c r="M114" s="623"/>
      <c r="N114" s="623"/>
      <c r="O114" s="623"/>
      <c r="P114" s="623"/>
      <c r="Q114" s="623"/>
      <c r="R114" s="623"/>
      <c r="S114" s="623"/>
      <c r="T114" s="623"/>
      <c r="U114" s="624"/>
      <c r="V114" s="625"/>
      <c r="W114" s="623"/>
      <c r="X114" s="624"/>
      <c r="Y114" s="625"/>
      <c r="Z114" s="623"/>
      <c r="AA114" s="624"/>
      <c r="AB114" s="625"/>
      <c r="AC114" s="623"/>
      <c r="AD114" s="623"/>
      <c r="AE114" s="623"/>
      <c r="AF114" s="623"/>
      <c r="AG114" s="623"/>
      <c r="AH114" s="623"/>
      <c r="AI114" s="623"/>
      <c r="AJ114" s="623"/>
      <c r="AK114" s="623"/>
      <c r="AL114" s="623"/>
      <c r="AM114" s="623"/>
      <c r="AN114" s="623"/>
      <c r="AO114" s="623"/>
      <c r="AP114" s="623"/>
      <c r="AQ114" s="623"/>
      <c r="AR114" s="623"/>
      <c r="AS114" s="626"/>
      <c r="BE114"/>
    </row>
    <row r="115" spans="2:57" ht="24.75" hidden="1" customHeight="1">
      <c r="B115" s="622"/>
      <c r="C115" s="623"/>
      <c r="D115" s="623"/>
      <c r="E115" s="624"/>
      <c r="F115" s="625"/>
      <c r="G115" s="623"/>
      <c r="H115" s="623"/>
      <c r="I115" s="623"/>
      <c r="J115" s="623"/>
      <c r="K115" s="623"/>
      <c r="L115" s="623"/>
      <c r="M115" s="623"/>
      <c r="N115" s="623"/>
      <c r="O115" s="623"/>
      <c r="P115" s="623"/>
      <c r="Q115" s="623"/>
      <c r="R115" s="623"/>
      <c r="S115" s="623"/>
      <c r="T115" s="623"/>
      <c r="U115" s="624"/>
      <c r="V115" s="625"/>
      <c r="W115" s="623"/>
      <c r="X115" s="624"/>
      <c r="Y115" s="625"/>
      <c r="Z115" s="623"/>
      <c r="AA115" s="624"/>
      <c r="AB115" s="625"/>
      <c r="AC115" s="623"/>
      <c r="AD115" s="623"/>
      <c r="AE115" s="623"/>
      <c r="AF115" s="623"/>
      <c r="AG115" s="623"/>
      <c r="AH115" s="623"/>
      <c r="AI115" s="623"/>
      <c r="AJ115" s="623"/>
      <c r="AK115" s="623"/>
      <c r="AL115" s="623"/>
      <c r="AM115" s="623"/>
      <c r="AN115" s="623"/>
      <c r="AO115" s="623"/>
      <c r="AP115" s="623"/>
      <c r="AQ115" s="623"/>
      <c r="AR115" s="623"/>
      <c r="AS115" s="626"/>
      <c r="BE115"/>
    </row>
    <row r="116" spans="2:57" ht="24.75" hidden="1" customHeight="1">
      <c r="B116" s="622"/>
      <c r="C116" s="623"/>
      <c r="D116" s="623"/>
      <c r="E116" s="624"/>
      <c r="F116" s="625"/>
      <c r="G116" s="623"/>
      <c r="H116" s="623"/>
      <c r="I116" s="623"/>
      <c r="J116" s="623"/>
      <c r="K116" s="623"/>
      <c r="L116" s="623"/>
      <c r="M116" s="623"/>
      <c r="N116" s="623"/>
      <c r="O116" s="623"/>
      <c r="P116" s="623"/>
      <c r="Q116" s="623"/>
      <c r="R116" s="623"/>
      <c r="S116" s="623"/>
      <c r="T116" s="623"/>
      <c r="U116" s="624"/>
      <c r="V116" s="625"/>
      <c r="W116" s="623"/>
      <c r="X116" s="624"/>
      <c r="Y116" s="625"/>
      <c r="Z116" s="623"/>
      <c r="AA116" s="624"/>
      <c r="AB116" s="625"/>
      <c r="AC116" s="623"/>
      <c r="AD116" s="623"/>
      <c r="AE116" s="623"/>
      <c r="AF116" s="623"/>
      <c r="AG116" s="623"/>
      <c r="AH116" s="623"/>
      <c r="AI116" s="623"/>
      <c r="AJ116" s="623"/>
      <c r="AK116" s="623"/>
      <c r="AL116" s="623"/>
      <c r="AM116" s="623"/>
      <c r="AN116" s="623"/>
      <c r="AO116" s="623"/>
      <c r="AP116" s="623"/>
      <c r="AQ116" s="623"/>
      <c r="AR116" s="623"/>
      <c r="AS116" s="626"/>
      <c r="BE116"/>
    </row>
    <row r="117" spans="2:57" ht="24.75" hidden="1" customHeight="1">
      <c r="B117" s="622"/>
      <c r="C117" s="623"/>
      <c r="D117" s="623"/>
      <c r="E117" s="624"/>
      <c r="F117" s="625"/>
      <c r="G117" s="623"/>
      <c r="H117" s="623"/>
      <c r="I117" s="623"/>
      <c r="J117" s="623"/>
      <c r="K117" s="623"/>
      <c r="L117" s="623"/>
      <c r="M117" s="623"/>
      <c r="N117" s="623"/>
      <c r="O117" s="623"/>
      <c r="P117" s="623"/>
      <c r="Q117" s="623"/>
      <c r="R117" s="623"/>
      <c r="S117" s="623"/>
      <c r="T117" s="623"/>
      <c r="U117" s="624"/>
      <c r="V117" s="625"/>
      <c r="W117" s="623"/>
      <c r="X117" s="624"/>
      <c r="Y117" s="625"/>
      <c r="Z117" s="623"/>
      <c r="AA117" s="624"/>
      <c r="AB117" s="625"/>
      <c r="AC117" s="623"/>
      <c r="AD117" s="623"/>
      <c r="AE117" s="623"/>
      <c r="AF117" s="623"/>
      <c r="AG117" s="623"/>
      <c r="AH117" s="623"/>
      <c r="AI117" s="623"/>
      <c r="AJ117" s="623"/>
      <c r="AK117" s="623"/>
      <c r="AL117" s="623"/>
      <c r="AM117" s="623"/>
      <c r="AN117" s="623"/>
      <c r="AO117" s="623"/>
      <c r="AP117" s="623"/>
      <c r="AQ117" s="623"/>
      <c r="AR117" s="623"/>
      <c r="AS117" s="626"/>
      <c r="BE117"/>
    </row>
    <row r="118" spans="2:57" ht="24.75" hidden="1" customHeight="1" thickBot="1">
      <c r="B118" s="622"/>
      <c r="C118" s="623"/>
      <c r="D118" s="623"/>
      <c r="E118" s="624"/>
      <c r="F118" s="625"/>
      <c r="G118" s="623"/>
      <c r="H118" s="623"/>
      <c r="I118" s="623"/>
      <c r="J118" s="623"/>
      <c r="K118" s="623"/>
      <c r="L118" s="623"/>
      <c r="M118" s="623"/>
      <c r="N118" s="623"/>
      <c r="O118" s="623"/>
      <c r="P118" s="623"/>
      <c r="Q118" s="623"/>
      <c r="R118" s="623"/>
      <c r="S118" s="623"/>
      <c r="T118" s="623"/>
      <c r="U118" s="624"/>
      <c r="V118" s="625"/>
      <c r="W118" s="623"/>
      <c r="X118" s="624"/>
      <c r="Y118" s="625"/>
      <c r="Z118" s="623"/>
      <c r="AA118" s="624"/>
      <c r="AB118" s="625"/>
      <c r="AC118" s="623"/>
      <c r="AD118" s="623"/>
      <c r="AE118" s="623"/>
      <c r="AF118" s="623"/>
      <c r="AG118" s="623"/>
      <c r="AH118" s="623"/>
      <c r="AI118" s="623"/>
      <c r="AJ118" s="623"/>
      <c r="AK118" s="623"/>
      <c r="AL118" s="623"/>
      <c r="AM118" s="623"/>
      <c r="AN118" s="623"/>
      <c r="AO118" s="623"/>
      <c r="AP118" s="623"/>
      <c r="AQ118" s="623"/>
      <c r="AR118" s="623"/>
      <c r="AS118" s="626"/>
      <c r="BE118"/>
    </row>
    <row r="119" spans="2:57">
      <c r="B119" s="612" t="s">
        <v>36</v>
      </c>
      <c r="C119" s="613"/>
      <c r="D119" s="613"/>
      <c r="E119" s="613"/>
      <c r="F119" s="613"/>
      <c r="G119" s="613"/>
      <c r="H119" s="613"/>
      <c r="I119" s="613"/>
      <c r="J119" s="613"/>
      <c r="K119" s="613"/>
      <c r="L119" s="613"/>
      <c r="M119" s="613"/>
      <c r="N119" s="613"/>
      <c r="O119" s="613"/>
      <c r="P119" s="613"/>
      <c r="Q119" s="613"/>
      <c r="R119" s="613"/>
      <c r="S119" s="613"/>
      <c r="T119" s="613"/>
      <c r="U119" s="613"/>
      <c r="V119" s="613"/>
      <c r="W119" s="613"/>
      <c r="X119" s="613"/>
      <c r="Y119" s="613"/>
      <c r="Z119" s="613"/>
      <c r="AA119" s="613"/>
      <c r="AB119" s="613"/>
      <c r="AC119" s="613"/>
      <c r="AD119" s="613"/>
      <c r="AE119" s="613"/>
      <c r="AF119" s="613"/>
      <c r="AG119" s="613"/>
      <c r="AH119" s="613"/>
      <c r="AI119" s="613"/>
      <c r="AJ119" s="613"/>
      <c r="AK119" s="613"/>
      <c r="AL119" s="613"/>
      <c r="AM119" s="613"/>
      <c r="AN119" s="613"/>
      <c r="AO119" s="613"/>
      <c r="AP119" s="613"/>
      <c r="AQ119" s="613"/>
      <c r="AR119" s="613"/>
      <c r="AS119" s="616"/>
      <c r="BE119"/>
    </row>
    <row r="120" spans="2:57" ht="67.5" customHeight="1" thickBot="1">
      <c r="B120" s="630"/>
      <c r="C120" s="631"/>
      <c r="D120" s="631"/>
      <c r="E120" s="631"/>
      <c r="F120" s="631"/>
      <c r="G120" s="631"/>
      <c r="H120" s="631"/>
      <c r="I120" s="631"/>
      <c r="J120" s="631"/>
      <c r="K120" s="631"/>
      <c r="L120" s="631"/>
      <c r="M120" s="631"/>
      <c r="N120" s="631"/>
      <c r="O120" s="631"/>
      <c r="P120" s="631"/>
      <c r="Q120" s="631"/>
      <c r="R120" s="631"/>
      <c r="S120" s="631"/>
      <c r="T120" s="631"/>
      <c r="U120" s="631"/>
      <c r="V120" s="631"/>
      <c r="W120" s="631"/>
      <c r="X120" s="631"/>
      <c r="Y120" s="631"/>
      <c r="Z120" s="631"/>
      <c r="AA120" s="631"/>
      <c r="AB120" s="631"/>
      <c r="AC120" s="631"/>
      <c r="AD120" s="631"/>
      <c r="AE120" s="631"/>
      <c r="AF120" s="631"/>
      <c r="AG120" s="631"/>
      <c r="AH120" s="631"/>
      <c r="AI120" s="631"/>
      <c r="AJ120" s="631"/>
      <c r="AK120" s="631"/>
      <c r="AL120" s="631"/>
      <c r="AM120" s="631"/>
      <c r="AN120" s="631"/>
      <c r="AO120" s="631"/>
      <c r="AP120" s="631"/>
      <c r="AQ120" s="631"/>
      <c r="AR120" s="631"/>
      <c r="AS120" s="632"/>
      <c r="BE120"/>
    </row>
    <row r="121" spans="2:57" ht="22.5" customHeight="1">
      <c r="B121" s="9"/>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c r="AQ121" s="4"/>
      <c r="AR121" s="4"/>
      <c r="AS121" s="14"/>
      <c r="BE121"/>
    </row>
    <row r="122" spans="2:57" ht="46.5" customHeight="1">
      <c r="B122" s="10"/>
      <c r="C122" s="388" t="s">
        <v>44</v>
      </c>
      <c r="D122" s="386"/>
      <c r="E122" s="386"/>
      <c r="F122" s="386"/>
      <c r="G122" s="386"/>
      <c r="H122" s="386"/>
      <c r="I122" s="386"/>
      <c r="J122" s="386"/>
      <c r="K122" s="386"/>
      <c r="L122" s="386"/>
      <c r="M122" s="386"/>
      <c r="N122" s="386"/>
      <c r="O122" s="386"/>
      <c r="P122" s="386"/>
      <c r="Q122" s="386"/>
      <c r="R122" s="386"/>
      <c r="S122" s="386"/>
      <c r="T122" s="386"/>
      <c r="U122" s="386"/>
      <c r="V122" s="386"/>
      <c r="W122" s="387"/>
      <c r="X122" s="406" t="s">
        <v>1706</v>
      </c>
      <c r="Y122" s="407"/>
      <c r="Z122" s="407"/>
      <c r="AA122" s="407"/>
      <c r="AB122" s="407"/>
      <c r="AC122" s="407"/>
      <c r="AD122" s="407"/>
      <c r="AE122" s="407"/>
      <c r="AF122" s="407"/>
      <c r="AG122" s="407"/>
      <c r="AH122" s="407"/>
      <c r="AI122" s="407"/>
      <c r="AJ122" s="407"/>
      <c r="AK122" s="407"/>
      <c r="AL122" s="407"/>
      <c r="AM122" s="407"/>
      <c r="AN122" s="407"/>
      <c r="AO122" s="407"/>
      <c r="AP122" s="407"/>
      <c r="AQ122" s="407"/>
      <c r="AR122" s="408"/>
      <c r="AS122" s="8"/>
      <c r="BE122"/>
    </row>
    <row r="123" spans="2:57" ht="46.5" customHeight="1">
      <c r="B123" s="10"/>
      <c r="C123" s="473" t="s">
        <v>40</v>
      </c>
      <c r="D123" s="438"/>
      <c r="E123" s="438"/>
      <c r="F123" s="438"/>
      <c r="G123" s="438"/>
      <c r="H123" s="438"/>
      <c r="I123" s="449"/>
      <c r="J123" s="473" t="s">
        <v>41</v>
      </c>
      <c r="K123" s="438"/>
      <c r="L123" s="438"/>
      <c r="M123" s="438"/>
      <c r="N123" s="438"/>
      <c r="O123" s="438"/>
      <c r="P123" s="449"/>
      <c r="Q123" s="473" t="s">
        <v>42</v>
      </c>
      <c r="R123" s="438"/>
      <c r="S123" s="438"/>
      <c r="T123" s="438"/>
      <c r="U123" s="438"/>
      <c r="V123" s="438"/>
      <c r="W123" s="449"/>
      <c r="X123" s="473" t="s">
        <v>40</v>
      </c>
      <c r="Y123" s="438"/>
      <c r="Z123" s="438"/>
      <c r="AA123" s="438"/>
      <c r="AB123" s="438"/>
      <c r="AC123" s="438"/>
      <c r="AD123" s="449"/>
      <c r="AE123" s="473" t="s">
        <v>41</v>
      </c>
      <c r="AF123" s="438"/>
      <c r="AG123" s="438"/>
      <c r="AH123" s="438"/>
      <c r="AI123" s="438"/>
      <c r="AJ123" s="438"/>
      <c r="AK123" s="449"/>
      <c r="AL123" s="473" t="s">
        <v>42</v>
      </c>
      <c r="AM123" s="438"/>
      <c r="AN123" s="438"/>
      <c r="AO123" s="438"/>
      <c r="AP123" s="438"/>
      <c r="AQ123" s="438"/>
      <c r="AR123" s="449"/>
      <c r="AS123" s="11"/>
      <c r="BE123"/>
    </row>
    <row r="124" spans="2:57" ht="46.5" customHeight="1">
      <c r="B124" s="10"/>
      <c r="C124" s="517"/>
      <c r="D124" s="518"/>
      <c r="E124" s="518"/>
      <c r="F124" s="518"/>
      <c r="G124" s="518"/>
      <c r="H124" s="518"/>
      <c r="I124" s="519"/>
      <c r="J124" s="517"/>
      <c r="K124" s="518"/>
      <c r="L124" s="518"/>
      <c r="M124" s="518"/>
      <c r="N124" s="518"/>
      <c r="O124" s="518"/>
      <c r="P124" s="519"/>
      <c r="Q124" s="520"/>
      <c r="R124" s="521"/>
      <c r="S124" s="521"/>
      <c r="T124" s="521"/>
      <c r="U124" s="521"/>
      <c r="V124" s="521"/>
      <c r="W124" s="522"/>
      <c r="X124" s="517"/>
      <c r="Y124" s="518"/>
      <c r="Z124" s="518"/>
      <c r="AA124" s="518"/>
      <c r="AB124" s="518"/>
      <c r="AC124" s="518"/>
      <c r="AD124" s="519"/>
      <c r="AE124" s="517"/>
      <c r="AF124" s="518"/>
      <c r="AG124" s="518"/>
      <c r="AH124" s="518"/>
      <c r="AI124" s="518"/>
      <c r="AJ124" s="518"/>
      <c r="AK124" s="519"/>
      <c r="AL124" s="520"/>
      <c r="AM124" s="521"/>
      <c r="AN124" s="521"/>
      <c r="AO124" s="521"/>
      <c r="AP124" s="521"/>
      <c r="AQ124" s="521"/>
      <c r="AR124" s="522"/>
      <c r="AS124" s="8"/>
      <c r="BE124"/>
    </row>
    <row r="125" spans="2:57" ht="22.5" customHeight="1" thickBot="1">
      <c r="B125" s="12"/>
      <c r="C125" s="13"/>
      <c r="D125" s="13"/>
      <c r="E125" s="13"/>
      <c r="F125" s="13"/>
      <c r="G125" s="13"/>
      <c r="H125" s="13"/>
      <c r="I125" s="13"/>
      <c r="J125" s="13"/>
      <c r="K125" s="13"/>
      <c r="L125" s="13"/>
      <c r="M125" s="13"/>
      <c r="N125" s="13"/>
      <c r="O125" s="13"/>
      <c r="P125" s="13"/>
      <c r="Q125" s="13"/>
      <c r="R125" s="13"/>
      <c r="S125" s="13"/>
      <c r="T125" s="13"/>
      <c r="U125" s="13"/>
      <c r="V125" s="13"/>
      <c r="W125" s="13"/>
      <c r="X125" s="13"/>
      <c r="Y125" s="13"/>
      <c r="Z125" s="13"/>
      <c r="AA125" s="13"/>
      <c r="AB125" s="13"/>
      <c r="AC125" s="13"/>
      <c r="AD125" s="13"/>
      <c r="AE125" s="13"/>
      <c r="AF125" s="13"/>
      <c r="AG125" s="13"/>
      <c r="AH125" s="13"/>
      <c r="AI125" s="13"/>
      <c r="AJ125" s="13"/>
      <c r="AK125" s="13"/>
      <c r="AL125" s="13"/>
      <c r="AM125" s="13"/>
      <c r="AN125" s="13"/>
      <c r="AO125" s="13"/>
      <c r="AP125" s="13"/>
      <c r="AQ125" s="13"/>
      <c r="AR125" s="13"/>
      <c r="AS125" s="15"/>
      <c r="BE125"/>
    </row>
    <row r="126" spans="2:57">
      <c r="C126" s="5"/>
      <c r="D126" s="5"/>
      <c r="E126" s="5"/>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BE126"/>
    </row>
    <row r="127" spans="2:57">
      <c r="C127" s="5"/>
      <c r="D127" s="5"/>
      <c r="E127" s="5"/>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BE127"/>
    </row>
    <row r="128" spans="2:57">
      <c r="BE128"/>
    </row>
    <row r="129" spans="3:57">
      <c r="BE129"/>
    </row>
    <row r="130" spans="3:57">
      <c r="C130" s="7"/>
      <c r="BE130"/>
    </row>
    <row r="131" spans="3:57">
      <c r="C131" s="7"/>
      <c r="BE131"/>
    </row>
    <row r="132" spans="3:57">
      <c r="C132" s="7"/>
      <c r="BE132"/>
    </row>
    <row r="133" spans="3:57">
      <c r="C133" s="7"/>
      <c r="BE133"/>
    </row>
    <row r="134" spans="3:57">
      <c r="BE134"/>
    </row>
    <row r="135" spans="3:57">
      <c r="BE135"/>
    </row>
    <row r="136" spans="3:57">
      <c r="BE136"/>
    </row>
    <row r="137" spans="3:57">
      <c r="BE137"/>
    </row>
    <row r="138" spans="3:57">
      <c r="BE138"/>
    </row>
  </sheetData>
  <sheetProtection selectLockedCells="1" autoFilter="0"/>
  <mergeCells count="627">
    <mergeCell ref="AR78:AR79"/>
    <mergeCell ref="AS78:AS79"/>
    <mergeCell ref="Y79:AB79"/>
    <mergeCell ref="B80:C81"/>
    <mergeCell ref="D80:P81"/>
    <mergeCell ref="Q80:X81"/>
    <mergeCell ref="Y80:AB80"/>
    <mergeCell ref="AK80:AN81"/>
    <mergeCell ref="AO80:AP81"/>
    <mergeCell ref="AQ80:AQ81"/>
    <mergeCell ref="AR80:AR81"/>
    <mergeCell ref="AS80:AS81"/>
    <mergeCell ref="Y81:AB81"/>
    <mergeCell ref="B78:C79"/>
    <mergeCell ref="D78:P79"/>
    <mergeCell ref="Q78:X79"/>
    <mergeCell ref="Y78:AB78"/>
    <mergeCell ref="AK78:AN79"/>
    <mergeCell ref="AO78:AP79"/>
    <mergeCell ref="AQ78:AQ79"/>
    <mergeCell ref="AC78:AJ79"/>
    <mergeCell ref="AC80:AJ81"/>
    <mergeCell ref="AR74:AR75"/>
    <mergeCell ref="AS74:AS75"/>
    <mergeCell ref="Y75:AB75"/>
    <mergeCell ref="B76:C77"/>
    <mergeCell ref="D76:P77"/>
    <mergeCell ref="Q76:X77"/>
    <mergeCell ref="Y76:AB76"/>
    <mergeCell ref="AK76:AN77"/>
    <mergeCell ref="AO76:AP77"/>
    <mergeCell ref="AQ76:AQ77"/>
    <mergeCell ref="AR76:AR77"/>
    <mergeCell ref="AS76:AS77"/>
    <mergeCell ref="Y77:AB77"/>
    <mergeCell ref="B74:C75"/>
    <mergeCell ref="D74:P75"/>
    <mergeCell ref="Q74:X75"/>
    <mergeCell ref="Y74:AB74"/>
    <mergeCell ref="AK74:AN75"/>
    <mergeCell ref="AO74:AP75"/>
    <mergeCell ref="AQ74:AQ75"/>
    <mergeCell ref="AC74:AJ75"/>
    <mergeCell ref="AC76:AJ77"/>
    <mergeCell ref="AR70:AR71"/>
    <mergeCell ref="AS70:AS71"/>
    <mergeCell ref="Y71:AB71"/>
    <mergeCell ref="B72:C73"/>
    <mergeCell ref="D72:P73"/>
    <mergeCell ref="Q72:X73"/>
    <mergeCell ref="Y72:AB72"/>
    <mergeCell ref="AK72:AN73"/>
    <mergeCell ref="AO72:AP73"/>
    <mergeCell ref="AQ72:AQ73"/>
    <mergeCell ref="AR72:AR73"/>
    <mergeCell ref="AS72:AS73"/>
    <mergeCell ref="Y73:AB73"/>
    <mergeCell ref="B70:C71"/>
    <mergeCell ref="D70:P71"/>
    <mergeCell ref="Q70:X71"/>
    <mergeCell ref="Y70:AB70"/>
    <mergeCell ref="AK70:AN71"/>
    <mergeCell ref="AO70:AP71"/>
    <mergeCell ref="AQ70:AQ71"/>
    <mergeCell ref="AC70:AJ71"/>
    <mergeCell ref="AC72:AJ73"/>
    <mergeCell ref="AR86:AR87"/>
    <mergeCell ref="AS86:AS87"/>
    <mergeCell ref="Y87:AB87"/>
    <mergeCell ref="B86:C87"/>
    <mergeCell ref="D86:P87"/>
    <mergeCell ref="Q86:X87"/>
    <mergeCell ref="Y86:AB86"/>
    <mergeCell ref="AK86:AN87"/>
    <mergeCell ref="AO86:AP87"/>
    <mergeCell ref="AQ86:AQ87"/>
    <mergeCell ref="AC86:AJ87"/>
    <mergeCell ref="AR82:AR83"/>
    <mergeCell ref="AS82:AS83"/>
    <mergeCell ref="Y83:AB83"/>
    <mergeCell ref="B84:C85"/>
    <mergeCell ref="D84:P85"/>
    <mergeCell ref="Q84:X85"/>
    <mergeCell ref="Y84:AB84"/>
    <mergeCell ref="AK84:AN85"/>
    <mergeCell ref="AO84:AP85"/>
    <mergeCell ref="AQ84:AQ85"/>
    <mergeCell ref="AR84:AR85"/>
    <mergeCell ref="AS84:AS85"/>
    <mergeCell ref="Y85:AB85"/>
    <mergeCell ref="B82:C83"/>
    <mergeCell ref="D82:P83"/>
    <mergeCell ref="Q82:X83"/>
    <mergeCell ref="Y82:AB82"/>
    <mergeCell ref="AK82:AN83"/>
    <mergeCell ref="AO82:AP83"/>
    <mergeCell ref="AQ82:AQ83"/>
    <mergeCell ref="AC82:AJ83"/>
    <mergeCell ref="AC84:AJ85"/>
    <mergeCell ref="AR88:AR89"/>
    <mergeCell ref="AS88:AS89"/>
    <mergeCell ref="Y89:AB89"/>
    <mergeCell ref="B90:C91"/>
    <mergeCell ref="D90:P91"/>
    <mergeCell ref="Q90:X91"/>
    <mergeCell ref="Y90:AB90"/>
    <mergeCell ref="AK90:AN91"/>
    <mergeCell ref="AO90:AP91"/>
    <mergeCell ref="AQ90:AQ91"/>
    <mergeCell ref="AR90:AR91"/>
    <mergeCell ref="AS90:AS91"/>
    <mergeCell ref="Y91:AB91"/>
    <mergeCell ref="B88:C89"/>
    <mergeCell ref="D88:P89"/>
    <mergeCell ref="Q88:X89"/>
    <mergeCell ref="Y88:AB88"/>
    <mergeCell ref="AK88:AN89"/>
    <mergeCell ref="AO88:AP89"/>
    <mergeCell ref="AQ88:AQ89"/>
    <mergeCell ref="AC88:AJ89"/>
    <mergeCell ref="AC90:AJ91"/>
    <mergeCell ref="AJ4:AS4"/>
    <mergeCell ref="AJ5:AS5"/>
    <mergeCell ref="AJ6:AS6"/>
    <mergeCell ref="AJ7:AS7"/>
    <mergeCell ref="AQ12:AS13"/>
    <mergeCell ref="Y13:AB13"/>
    <mergeCell ref="AK13:AN13"/>
    <mergeCell ref="AO12:AP13"/>
    <mergeCell ref="AF7:AI7"/>
    <mergeCell ref="AF8:AI8"/>
    <mergeCell ref="AJ8:AM11"/>
    <mergeCell ref="AF10:AI10"/>
    <mergeCell ref="AF11:AI11"/>
    <mergeCell ref="AC13:AJ13"/>
    <mergeCell ref="J4:Z5"/>
    <mergeCell ref="AA4:AE4"/>
    <mergeCell ref="AF4:AI4"/>
    <mergeCell ref="AA5:AE5"/>
    <mergeCell ref="AF5:AI5"/>
    <mergeCell ref="J6:L7"/>
    <mergeCell ref="M6:P9"/>
    <mergeCell ref="Q6:AE9"/>
    <mergeCell ref="AF6:AI6"/>
    <mergeCell ref="J8:J9"/>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K8:K9"/>
    <mergeCell ref="L8:L9"/>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AK18:AN19"/>
    <mergeCell ref="AO18:AP19"/>
    <mergeCell ref="AQ18:AQ19"/>
    <mergeCell ref="AR18:AR19"/>
    <mergeCell ref="AS18:AS19"/>
    <mergeCell ref="Y19:AB19"/>
    <mergeCell ref="B18:C19"/>
    <mergeCell ref="D18:P19"/>
    <mergeCell ref="Q18:X19"/>
    <mergeCell ref="Y18:AB18"/>
    <mergeCell ref="AC18:AJ19"/>
    <mergeCell ref="AK20:AN21"/>
    <mergeCell ref="AO20:AP21"/>
    <mergeCell ref="AQ20:AQ21"/>
    <mergeCell ref="AR20:AR21"/>
    <mergeCell ref="AS20:AS21"/>
    <mergeCell ref="Y21:AB21"/>
    <mergeCell ref="B20:C21"/>
    <mergeCell ref="D20:P21"/>
    <mergeCell ref="Q20:X21"/>
    <mergeCell ref="Y20:AB20"/>
    <mergeCell ref="AC20:AJ21"/>
    <mergeCell ref="AK22:AN23"/>
    <mergeCell ref="AO22:AP23"/>
    <mergeCell ref="AQ22:AQ23"/>
    <mergeCell ref="AR22:AR23"/>
    <mergeCell ref="AS22:AS23"/>
    <mergeCell ref="Y23:AB23"/>
    <mergeCell ref="B22:C23"/>
    <mergeCell ref="D22:P23"/>
    <mergeCell ref="Q22:X23"/>
    <mergeCell ref="Y22:AB22"/>
    <mergeCell ref="AC22:AJ23"/>
    <mergeCell ref="AK24:AN25"/>
    <mergeCell ref="AO24:AP25"/>
    <mergeCell ref="AQ24:AQ25"/>
    <mergeCell ref="AR24:AR25"/>
    <mergeCell ref="AS24:AS25"/>
    <mergeCell ref="Y25:AB25"/>
    <mergeCell ref="B24:C25"/>
    <mergeCell ref="D24:P25"/>
    <mergeCell ref="Q24:X25"/>
    <mergeCell ref="Y24:AB24"/>
    <mergeCell ref="AC24:AJ25"/>
    <mergeCell ref="AK26:AN27"/>
    <mergeCell ref="AO26:AP27"/>
    <mergeCell ref="AQ26:AQ27"/>
    <mergeCell ref="AR26:AR27"/>
    <mergeCell ref="AS26:AS27"/>
    <mergeCell ref="Y27:AB27"/>
    <mergeCell ref="B26:C27"/>
    <mergeCell ref="D26:P27"/>
    <mergeCell ref="Q26:X27"/>
    <mergeCell ref="Y26:AB26"/>
    <mergeCell ref="AC26:AJ27"/>
    <mergeCell ref="AK28:AN29"/>
    <mergeCell ref="AO28:AP29"/>
    <mergeCell ref="AQ28:AQ29"/>
    <mergeCell ref="AR28:AR29"/>
    <mergeCell ref="AS28:AS29"/>
    <mergeCell ref="Y29:AB29"/>
    <mergeCell ref="B28:C29"/>
    <mergeCell ref="D28:P29"/>
    <mergeCell ref="Q28:X29"/>
    <mergeCell ref="Y28:AB28"/>
    <mergeCell ref="AC28:AJ29"/>
    <mergeCell ref="AK30:AN31"/>
    <mergeCell ref="AO30:AP31"/>
    <mergeCell ref="AQ30:AQ31"/>
    <mergeCell ref="AR30:AR31"/>
    <mergeCell ref="AS30:AS31"/>
    <mergeCell ref="Y31:AB31"/>
    <mergeCell ref="B30:C31"/>
    <mergeCell ref="D30:P31"/>
    <mergeCell ref="Q30:X31"/>
    <mergeCell ref="Y30:AB30"/>
    <mergeCell ref="AC30:AJ31"/>
    <mergeCell ref="AK32:AN33"/>
    <mergeCell ref="AO32:AP33"/>
    <mergeCell ref="AQ32:AQ33"/>
    <mergeCell ref="AR32:AR33"/>
    <mergeCell ref="AS32:AS33"/>
    <mergeCell ref="Y33:AB33"/>
    <mergeCell ref="B32:C33"/>
    <mergeCell ref="D32:P33"/>
    <mergeCell ref="Q32:X33"/>
    <mergeCell ref="Y32:AB32"/>
    <mergeCell ref="AC32:AJ33"/>
    <mergeCell ref="AK34:AN35"/>
    <mergeCell ref="AO34:AP35"/>
    <mergeCell ref="AQ34:AQ35"/>
    <mergeCell ref="AR34:AR35"/>
    <mergeCell ref="AS34:AS35"/>
    <mergeCell ref="Y35:AB35"/>
    <mergeCell ref="B34:C35"/>
    <mergeCell ref="D34:P35"/>
    <mergeCell ref="Q34:X35"/>
    <mergeCell ref="Y34:AB34"/>
    <mergeCell ref="AC34:AJ35"/>
    <mergeCell ref="AK36:AN37"/>
    <mergeCell ref="AO36:AP37"/>
    <mergeCell ref="AQ36:AQ37"/>
    <mergeCell ref="AR36:AR37"/>
    <mergeCell ref="AS36:AS37"/>
    <mergeCell ref="Y37:AB37"/>
    <mergeCell ref="B36:C37"/>
    <mergeCell ref="D36:P37"/>
    <mergeCell ref="Q36:X37"/>
    <mergeCell ref="Y36:AB36"/>
    <mergeCell ref="AC36:AJ37"/>
    <mergeCell ref="AK38:AN39"/>
    <mergeCell ref="AO38:AP39"/>
    <mergeCell ref="AQ38:AQ39"/>
    <mergeCell ref="AR38:AR39"/>
    <mergeCell ref="AS38:AS39"/>
    <mergeCell ref="Y39:AB39"/>
    <mergeCell ref="B38:C39"/>
    <mergeCell ref="D38:P39"/>
    <mergeCell ref="Q38:X39"/>
    <mergeCell ref="Y38:AB38"/>
    <mergeCell ref="AC38:AJ39"/>
    <mergeCell ref="AK40:AN41"/>
    <mergeCell ref="AO40:AP41"/>
    <mergeCell ref="AQ40:AQ41"/>
    <mergeCell ref="AR40:AR41"/>
    <mergeCell ref="AS40:AS41"/>
    <mergeCell ref="Y41:AB41"/>
    <mergeCell ref="B40:C41"/>
    <mergeCell ref="D40:P41"/>
    <mergeCell ref="Q40:X41"/>
    <mergeCell ref="Y40:AB40"/>
    <mergeCell ref="AC40:AJ41"/>
    <mergeCell ref="AK42:AN43"/>
    <mergeCell ref="AO42:AP43"/>
    <mergeCell ref="AQ42:AQ43"/>
    <mergeCell ref="AR42:AR43"/>
    <mergeCell ref="AS42:AS43"/>
    <mergeCell ref="Y43:AB43"/>
    <mergeCell ref="B42:C43"/>
    <mergeCell ref="D42:P43"/>
    <mergeCell ref="Q42:X43"/>
    <mergeCell ref="Y42:AB42"/>
    <mergeCell ref="AC42:AJ43"/>
    <mergeCell ref="AK44:AN45"/>
    <mergeCell ref="AO44:AP45"/>
    <mergeCell ref="AQ44:AQ45"/>
    <mergeCell ref="AR44:AR45"/>
    <mergeCell ref="AS44:AS45"/>
    <mergeCell ref="Y45:AB45"/>
    <mergeCell ref="B44:C45"/>
    <mergeCell ref="D44:P45"/>
    <mergeCell ref="Q44:X45"/>
    <mergeCell ref="Y44:AB44"/>
    <mergeCell ref="AC44:AJ45"/>
    <mergeCell ref="AK46:AN47"/>
    <mergeCell ref="AO46:AP47"/>
    <mergeCell ref="AQ46:AQ47"/>
    <mergeCell ref="AR46:AR47"/>
    <mergeCell ref="AS46:AS47"/>
    <mergeCell ref="Y47:AB47"/>
    <mergeCell ref="B46:C47"/>
    <mergeCell ref="D46:P47"/>
    <mergeCell ref="Q46:X47"/>
    <mergeCell ref="Y46:AB46"/>
    <mergeCell ref="AC46:AJ47"/>
    <mergeCell ref="AK48:AN49"/>
    <mergeCell ref="AO48:AP49"/>
    <mergeCell ref="AQ48:AQ49"/>
    <mergeCell ref="AR48:AR49"/>
    <mergeCell ref="AS48:AS49"/>
    <mergeCell ref="Y49:AB49"/>
    <mergeCell ref="B48:C49"/>
    <mergeCell ref="D48:P49"/>
    <mergeCell ref="Q48:X49"/>
    <mergeCell ref="Y48:AB48"/>
    <mergeCell ref="AC48:AJ49"/>
    <mergeCell ref="AK50:AN51"/>
    <mergeCell ref="AO50:AP51"/>
    <mergeCell ref="AQ50:AQ51"/>
    <mergeCell ref="AR50:AR51"/>
    <mergeCell ref="AS50:AS51"/>
    <mergeCell ref="Y51:AB51"/>
    <mergeCell ref="B50:C51"/>
    <mergeCell ref="D50:P51"/>
    <mergeCell ref="Q50:X51"/>
    <mergeCell ref="Y50:AB50"/>
    <mergeCell ref="AC50:AJ51"/>
    <mergeCell ref="AK52:AN53"/>
    <mergeCell ref="AO52:AP53"/>
    <mergeCell ref="AQ52:AQ53"/>
    <mergeCell ref="AR52:AR53"/>
    <mergeCell ref="AS52:AS53"/>
    <mergeCell ref="Y53:AB53"/>
    <mergeCell ref="B52:C53"/>
    <mergeCell ref="D52:P53"/>
    <mergeCell ref="Q52:X53"/>
    <mergeCell ref="Y52:AB52"/>
    <mergeCell ref="AC52:AJ53"/>
    <mergeCell ref="AK54:AN55"/>
    <mergeCell ref="AO54:AP55"/>
    <mergeCell ref="AQ54:AQ55"/>
    <mergeCell ref="AR54:AR55"/>
    <mergeCell ref="AS54:AS55"/>
    <mergeCell ref="Y55:AB55"/>
    <mergeCell ref="B54:C55"/>
    <mergeCell ref="D54:P55"/>
    <mergeCell ref="Q54:X55"/>
    <mergeCell ref="Y54:AB54"/>
    <mergeCell ref="AC54:AJ55"/>
    <mergeCell ref="AK56:AN57"/>
    <mergeCell ref="AO56:AP57"/>
    <mergeCell ref="AQ56:AQ57"/>
    <mergeCell ref="AR56:AR57"/>
    <mergeCell ref="AS56:AS57"/>
    <mergeCell ref="Y57:AB57"/>
    <mergeCell ref="B56:C57"/>
    <mergeCell ref="D56:P57"/>
    <mergeCell ref="Q56:X57"/>
    <mergeCell ref="Y56:AB56"/>
    <mergeCell ref="AC56:AJ57"/>
    <mergeCell ref="AK58:AN59"/>
    <mergeCell ref="AO58:AP59"/>
    <mergeCell ref="AQ58:AQ59"/>
    <mergeCell ref="AR58:AR59"/>
    <mergeCell ref="AS58:AS59"/>
    <mergeCell ref="Y59:AB59"/>
    <mergeCell ref="B58:C59"/>
    <mergeCell ref="D58:P59"/>
    <mergeCell ref="Q58:X59"/>
    <mergeCell ref="Y58:AB58"/>
    <mergeCell ref="AC58:AJ59"/>
    <mergeCell ref="AK60:AN61"/>
    <mergeCell ref="AO60:AP61"/>
    <mergeCell ref="AQ60:AQ61"/>
    <mergeCell ref="AR60:AR61"/>
    <mergeCell ref="AS60:AS61"/>
    <mergeCell ref="Y61:AB61"/>
    <mergeCell ref="B60:C61"/>
    <mergeCell ref="D60:P61"/>
    <mergeCell ref="Q60:X61"/>
    <mergeCell ref="Y60:AB60"/>
    <mergeCell ref="AC60:AJ61"/>
    <mergeCell ref="AK62:AN63"/>
    <mergeCell ref="AO62:AP63"/>
    <mergeCell ref="AQ62:AQ63"/>
    <mergeCell ref="AR62:AR63"/>
    <mergeCell ref="AS62:AS63"/>
    <mergeCell ref="Y63:AB63"/>
    <mergeCell ref="B62:C63"/>
    <mergeCell ref="D62:P63"/>
    <mergeCell ref="Q62:X63"/>
    <mergeCell ref="Y62:AB62"/>
    <mergeCell ref="AC62:AJ63"/>
    <mergeCell ref="AK64:AN65"/>
    <mergeCell ref="AO64:AP65"/>
    <mergeCell ref="AQ64:AQ65"/>
    <mergeCell ref="AR64:AR65"/>
    <mergeCell ref="AS64:AS65"/>
    <mergeCell ref="Y65:AB65"/>
    <mergeCell ref="B64:C65"/>
    <mergeCell ref="D64:P65"/>
    <mergeCell ref="Q64:X65"/>
    <mergeCell ref="Y64:AB64"/>
    <mergeCell ref="AC64:AJ65"/>
    <mergeCell ref="AK66:AN67"/>
    <mergeCell ref="AO66:AP67"/>
    <mergeCell ref="AQ66:AQ67"/>
    <mergeCell ref="AR66:AR67"/>
    <mergeCell ref="AS66:AS67"/>
    <mergeCell ref="Y67:AB67"/>
    <mergeCell ref="B66:C67"/>
    <mergeCell ref="D66:P67"/>
    <mergeCell ref="Q66:X67"/>
    <mergeCell ref="Y66:AB66"/>
    <mergeCell ref="AC66:AJ67"/>
    <mergeCell ref="AK68:AN69"/>
    <mergeCell ref="AO68:AP69"/>
    <mergeCell ref="AQ68:AQ69"/>
    <mergeCell ref="AR68:AR69"/>
    <mergeCell ref="AS68:AS69"/>
    <mergeCell ref="Y69:AB69"/>
    <mergeCell ref="B68:C69"/>
    <mergeCell ref="D68:P69"/>
    <mergeCell ref="Q68:X69"/>
    <mergeCell ref="Y68:AB68"/>
    <mergeCell ref="AC68:AJ69"/>
    <mergeCell ref="AK92:AN93"/>
    <mergeCell ref="AO92:AP93"/>
    <mergeCell ref="AQ92:AQ93"/>
    <mergeCell ref="AR92:AR93"/>
    <mergeCell ref="AS92:AS93"/>
    <mergeCell ref="Y93:AB93"/>
    <mergeCell ref="B92:C93"/>
    <mergeCell ref="D92:P93"/>
    <mergeCell ref="Q92:X93"/>
    <mergeCell ref="Y92:AB92"/>
    <mergeCell ref="AC92:AJ93"/>
    <mergeCell ref="AK102:AN103"/>
    <mergeCell ref="AO102:AP103"/>
    <mergeCell ref="AQ102:AQ103"/>
    <mergeCell ref="AR102:AR103"/>
    <mergeCell ref="AS102:AS103"/>
    <mergeCell ref="Y103:AB103"/>
    <mergeCell ref="B102:C103"/>
    <mergeCell ref="D102:P103"/>
    <mergeCell ref="Q102:X103"/>
    <mergeCell ref="Y102:AB102"/>
    <mergeCell ref="AC102:AJ103"/>
    <mergeCell ref="B104:E104"/>
    <mergeCell ref="F104:U104"/>
    <mergeCell ref="V104:X104"/>
    <mergeCell ref="Y104:AA104"/>
    <mergeCell ref="AB104:AS104"/>
    <mergeCell ref="B105:E105"/>
    <mergeCell ref="F105:U105"/>
    <mergeCell ref="V105:X105"/>
    <mergeCell ref="Y105:AA105"/>
    <mergeCell ref="AB105:AS105"/>
    <mergeCell ref="B114:E114"/>
    <mergeCell ref="F114:U114"/>
    <mergeCell ref="V114:X114"/>
    <mergeCell ref="Y114:AA114"/>
    <mergeCell ref="AB114:AS114"/>
    <mergeCell ref="B115:E115"/>
    <mergeCell ref="F115:U115"/>
    <mergeCell ref="V115:X115"/>
    <mergeCell ref="Y115:AA115"/>
    <mergeCell ref="AB115:AS115"/>
    <mergeCell ref="B118:E118"/>
    <mergeCell ref="F118:U118"/>
    <mergeCell ref="V118:X118"/>
    <mergeCell ref="Y118:AA118"/>
    <mergeCell ref="AB118:AS118"/>
    <mergeCell ref="B119:AS119"/>
    <mergeCell ref="B116:E116"/>
    <mergeCell ref="F116:U116"/>
    <mergeCell ref="V116:X116"/>
    <mergeCell ref="Y116:AA116"/>
    <mergeCell ref="AB116:AS116"/>
    <mergeCell ref="B117:E117"/>
    <mergeCell ref="F117:U117"/>
    <mergeCell ref="V117:X117"/>
    <mergeCell ref="Y117:AA117"/>
    <mergeCell ref="AB117:AS117"/>
    <mergeCell ref="C124:I124"/>
    <mergeCell ref="J124:P124"/>
    <mergeCell ref="Q124:W124"/>
    <mergeCell ref="X124:AD124"/>
    <mergeCell ref="AE124:AK124"/>
    <mergeCell ref="AL124:AR124"/>
    <mergeCell ref="B120:AS120"/>
    <mergeCell ref="C122:W122"/>
    <mergeCell ref="X122:AR122"/>
    <mergeCell ref="C123:I123"/>
    <mergeCell ref="J123:P123"/>
    <mergeCell ref="Q123:W123"/>
    <mergeCell ref="X123:AD123"/>
    <mergeCell ref="AE123:AK123"/>
    <mergeCell ref="AL123:AR123"/>
    <mergeCell ref="AR94:AR95"/>
    <mergeCell ref="AS94:AS95"/>
    <mergeCell ref="Y95:AB95"/>
    <mergeCell ref="B96:C97"/>
    <mergeCell ref="D96:P97"/>
    <mergeCell ref="Q96:X97"/>
    <mergeCell ref="Y96:AB96"/>
    <mergeCell ref="AK96:AN97"/>
    <mergeCell ref="AO96:AP97"/>
    <mergeCell ref="AQ96:AQ97"/>
    <mergeCell ref="AR96:AR97"/>
    <mergeCell ref="AS96:AS97"/>
    <mergeCell ref="Y97:AB97"/>
    <mergeCell ref="B94:C95"/>
    <mergeCell ref="D94:P95"/>
    <mergeCell ref="Q94:X95"/>
    <mergeCell ref="Y94:AB94"/>
    <mergeCell ref="AK94:AN95"/>
    <mergeCell ref="AO94:AP95"/>
    <mergeCell ref="AQ94:AQ95"/>
    <mergeCell ref="AC94:AJ95"/>
    <mergeCell ref="AC96:AJ97"/>
    <mergeCell ref="AR98:AR99"/>
    <mergeCell ref="AS98:AS99"/>
    <mergeCell ref="Y99:AB99"/>
    <mergeCell ref="B100:C101"/>
    <mergeCell ref="D100:P101"/>
    <mergeCell ref="Q100:X101"/>
    <mergeCell ref="Y100:AB100"/>
    <mergeCell ref="AK100:AN101"/>
    <mergeCell ref="AO100:AP101"/>
    <mergeCell ref="AQ100:AQ101"/>
    <mergeCell ref="AR100:AR101"/>
    <mergeCell ref="AS100:AS101"/>
    <mergeCell ref="Y101:AB101"/>
    <mergeCell ref="B98:C99"/>
    <mergeCell ref="D98:P99"/>
    <mergeCell ref="Q98:X99"/>
    <mergeCell ref="Y98:AB98"/>
    <mergeCell ref="AK98:AN99"/>
    <mergeCell ref="AO98:AP99"/>
    <mergeCell ref="AQ98:AQ99"/>
    <mergeCell ref="AC98:AJ99"/>
    <mergeCell ref="AC100:AJ101"/>
    <mergeCell ref="B106:E106"/>
    <mergeCell ref="F106:U106"/>
    <mergeCell ref="V106:X106"/>
    <mergeCell ref="Y106:AA106"/>
    <mergeCell ref="AB106:AS106"/>
    <mergeCell ref="B107:E107"/>
    <mergeCell ref="F107:U107"/>
    <mergeCell ref="V107:X107"/>
    <mergeCell ref="Y107:AA107"/>
    <mergeCell ref="AB107:AS107"/>
    <mergeCell ref="B108:E108"/>
    <mergeCell ref="F108:U108"/>
    <mergeCell ref="V108:X108"/>
    <mergeCell ref="Y108:AA108"/>
    <mergeCell ref="AB108:AS108"/>
    <mergeCell ref="B109:E109"/>
    <mergeCell ref="F109:U109"/>
    <mergeCell ref="V109:X109"/>
    <mergeCell ref="Y109:AA109"/>
    <mergeCell ref="AB109:AS109"/>
    <mergeCell ref="B110:E110"/>
    <mergeCell ref="F110:U110"/>
    <mergeCell ref="V110:X110"/>
    <mergeCell ref="Y110:AA110"/>
    <mergeCell ref="AB110:AS110"/>
    <mergeCell ref="B111:E111"/>
    <mergeCell ref="F111:U111"/>
    <mergeCell ref="V111:X111"/>
    <mergeCell ref="Y111:AA111"/>
    <mergeCell ref="AB111:AS111"/>
    <mergeCell ref="B112:E112"/>
    <mergeCell ref="F112:U112"/>
    <mergeCell ref="V112:X112"/>
    <mergeCell ref="Y112:AA112"/>
    <mergeCell ref="AB112:AS112"/>
    <mergeCell ref="B113:E113"/>
    <mergeCell ref="F113:U113"/>
    <mergeCell ref="V113:X113"/>
    <mergeCell ref="Y113:AA113"/>
    <mergeCell ref="AB113:AS113"/>
  </mergeCells>
  <conditionalFormatting sqref="AF11">
    <cfRule type="expression" dxfId="924" priority="85">
      <formula>$V11="y"</formula>
    </cfRule>
    <cfRule type="expression" dxfId="923" priority="86">
      <formula>$T11="y"</formula>
    </cfRule>
  </conditionalFormatting>
  <conditionalFormatting sqref="AF7">
    <cfRule type="expression" dxfId="922" priority="89">
      <formula>$V7="y"</formula>
    </cfRule>
    <cfRule type="expression" dxfId="921" priority="90">
      <formula>$T7="y"</formula>
    </cfRule>
  </conditionalFormatting>
  <conditionalFormatting sqref="AF9">
    <cfRule type="expression" dxfId="920" priority="87">
      <formula>$V9="y"</formula>
    </cfRule>
    <cfRule type="expression" dxfId="919" priority="88">
      <formula>$T9="y"</formula>
    </cfRule>
  </conditionalFormatting>
  <conditionalFormatting sqref="Y14:AB19 Y24:AB24 Y30:AB30 Y32:AB32 Y36:AB36 Y102:AB103">
    <cfRule type="expression" dxfId="918" priority="84">
      <formula>OR(ISNUMBER(SEARCH("Hold Point",Y14)),ISNUMBER(SEARCH("Witness Point",Y14)))</formula>
    </cfRule>
  </conditionalFormatting>
  <conditionalFormatting sqref="AK14:AN69 AK92:AN93 AK102:AN103">
    <cfRule type="expression" dxfId="917" priority="83">
      <formula>OR(Y14="Check Item",Y14="Milestone")</formula>
    </cfRule>
  </conditionalFormatting>
  <conditionalFormatting sqref="Y20:AB21">
    <cfRule type="expression" dxfId="916" priority="82">
      <formula>OR(ISNUMBER(SEARCH("Hold Point",Y20)),ISNUMBER(SEARCH("Witness Point",Y20)))</formula>
    </cfRule>
  </conditionalFormatting>
  <conditionalFormatting sqref="Y22:AB23">
    <cfRule type="expression" dxfId="915" priority="81">
      <formula>OR(ISNUMBER(SEARCH("Hold Point",Y22)),ISNUMBER(SEARCH("Witness Point",Y22)))</formula>
    </cfRule>
  </conditionalFormatting>
  <conditionalFormatting sqref="Y25:AB25">
    <cfRule type="expression" dxfId="914" priority="80">
      <formula>OR(ISNUMBER(SEARCH("Hold Point",Y25)),ISNUMBER(SEARCH("Witness Point",Y25)))</formula>
    </cfRule>
  </conditionalFormatting>
  <conditionalFormatting sqref="Y26:AB26">
    <cfRule type="expression" dxfId="913" priority="79">
      <formula>OR(ISNUMBER(SEARCH("Hold Point",Y26)),ISNUMBER(SEARCH("Witness Point",Y26)))</formula>
    </cfRule>
  </conditionalFormatting>
  <conditionalFormatting sqref="Y27:AB27">
    <cfRule type="expression" dxfId="912" priority="78">
      <formula>OR(ISNUMBER(SEARCH("Hold Point",Y27)),ISNUMBER(SEARCH("Witness Point",Y27)))</formula>
    </cfRule>
  </conditionalFormatting>
  <conditionalFormatting sqref="Y28:AB28">
    <cfRule type="expression" dxfId="911" priority="77">
      <formula>OR(ISNUMBER(SEARCH("Hold Point",Y28)),ISNUMBER(SEARCH("Witness Point",Y28)))</formula>
    </cfRule>
  </conditionalFormatting>
  <conditionalFormatting sqref="Y29:AB29">
    <cfRule type="expression" dxfId="910" priority="76">
      <formula>OR(ISNUMBER(SEARCH("Hold Point",Y29)),ISNUMBER(SEARCH("Witness Point",Y29)))</formula>
    </cfRule>
  </conditionalFormatting>
  <conditionalFormatting sqref="Y31:AB31">
    <cfRule type="expression" dxfId="909" priority="75">
      <formula>OR(ISNUMBER(SEARCH("Hold Point",Y31)),ISNUMBER(SEARCH("Witness Point",Y31)))</formula>
    </cfRule>
  </conditionalFormatting>
  <conditionalFormatting sqref="Y33:AB33">
    <cfRule type="expression" dxfId="908" priority="74">
      <formula>OR(ISNUMBER(SEARCH("Hold Point",Y33)),ISNUMBER(SEARCH("Witness Point",Y33)))</formula>
    </cfRule>
  </conditionalFormatting>
  <conditionalFormatting sqref="Y34:AB34">
    <cfRule type="expression" dxfId="907" priority="73">
      <formula>OR(ISNUMBER(SEARCH("Hold Point",Y34)),ISNUMBER(SEARCH("Witness Point",Y34)))</formula>
    </cfRule>
  </conditionalFormatting>
  <conditionalFormatting sqref="Y35:AB35">
    <cfRule type="expression" dxfId="906" priority="72">
      <formula>OR(ISNUMBER(SEARCH("Hold Point",Y35)),ISNUMBER(SEARCH("Witness Point",Y35)))</formula>
    </cfRule>
  </conditionalFormatting>
  <conditionalFormatting sqref="Y37:AB37">
    <cfRule type="expression" dxfId="905" priority="71">
      <formula>OR(ISNUMBER(SEARCH("Hold Point",Y37)),ISNUMBER(SEARCH("Witness Point",Y37)))</formula>
    </cfRule>
  </conditionalFormatting>
  <conditionalFormatting sqref="Y38:AB38">
    <cfRule type="expression" dxfId="904" priority="70">
      <formula>OR(ISNUMBER(SEARCH("Hold Point",Y38)),ISNUMBER(SEARCH("Witness Point",Y38)))</formula>
    </cfRule>
  </conditionalFormatting>
  <conditionalFormatting sqref="Y39:AB39">
    <cfRule type="expression" dxfId="903" priority="69">
      <formula>OR(ISNUMBER(SEARCH("Hold Point",Y39)),ISNUMBER(SEARCH("Witness Point",Y39)))</formula>
    </cfRule>
  </conditionalFormatting>
  <conditionalFormatting sqref="Y40:AB40">
    <cfRule type="expression" dxfId="902" priority="68">
      <formula>OR(ISNUMBER(SEARCH("Hold Point",Y40)),ISNUMBER(SEARCH("Witness Point",Y40)))</formula>
    </cfRule>
  </conditionalFormatting>
  <conditionalFormatting sqref="Y41:AB41">
    <cfRule type="expression" dxfId="901" priority="67">
      <formula>OR(ISNUMBER(SEARCH("Hold Point",Y41)),ISNUMBER(SEARCH("Witness Point",Y41)))</formula>
    </cfRule>
  </conditionalFormatting>
  <conditionalFormatting sqref="Y42:AB42">
    <cfRule type="expression" dxfId="900" priority="66">
      <formula>OR(ISNUMBER(SEARCH("Hold Point",Y42)),ISNUMBER(SEARCH("Witness Point",Y42)))</formula>
    </cfRule>
  </conditionalFormatting>
  <conditionalFormatting sqref="Y43:AB43">
    <cfRule type="expression" dxfId="899" priority="65">
      <formula>OR(ISNUMBER(SEARCH("Hold Point",Y43)),ISNUMBER(SEARCH("Witness Point",Y43)))</formula>
    </cfRule>
  </conditionalFormatting>
  <conditionalFormatting sqref="Y44:AB44">
    <cfRule type="expression" dxfId="898" priority="64">
      <formula>OR(ISNUMBER(SEARCH("Hold Point",Y44)),ISNUMBER(SEARCH("Witness Point",Y44)))</formula>
    </cfRule>
  </conditionalFormatting>
  <conditionalFormatting sqref="Y45:AB45">
    <cfRule type="expression" dxfId="897" priority="63">
      <formula>OR(ISNUMBER(SEARCH("Hold Point",Y45)),ISNUMBER(SEARCH("Witness Point",Y45)))</formula>
    </cfRule>
  </conditionalFormatting>
  <conditionalFormatting sqref="Y46:AB46">
    <cfRule type="expression" dxfId="896" priority="62">
      <formula>OR(ISNUMBER(SEARCH("Hold Point",Y46)),ISNUMBER(SEARCH("Witness Point",Y46)))</formula>
    </cfRule>
  </conditionalFormatting>
  <conditionalFormatting sqref="Y47:AB47">
    <cfRule type="expression" dxfId="895" priority="61">
      <formula>OR(ISNUMBER(SEARCH("Hold Point",Y47)),ISNUMBER(SEARCH("Witness Point",Y47)))</formula>
    </cfRule>
  </conditionalFormatting>
  <conditionalFormatting sqref="Y48:AB48">
    <cfRule type="expression" dxfId="894" priority="60">
      <formula>OR(ISNUMBER(SEARCH("Hold Point",Y48)),ISNUMBER(SEARCH("Witness Point",Y48)))</formula>
    </cfRule>
  </conditionalFormatting>
  <conditionalFormatting sqref="Y49:AB49">
    <cfRule type="expression" dxfId="893" priority="59">
      <formula>OR(ISNUMBER(SEARCH("Hold Point",Y49)),ISNUMBER(SEARCH("Witness Point",Y49)))</formula>
    </cfRule>
  </conditionalFormatting>
  <conditionalFormatting sqref="Y50:AB50">
    <cfRule type="expression" dxfId="892" priority="58">
      <formula>OR(ISNUMBER(SEARCH("Hold Point",Y50)),ISNUMBER(SEARCH("Witness Point",Y50)))</formula>
    </cfRule>
  </conditionalFormatting>
  <conditionalFormatting sqref="Y51:AB51">
    <cfRule type="expression" dxfId="891" priority="57">
      <formula>OR(ISNUMBER(SEARCH("Hold Point",Y51)),ISNUMBER(SEARCH("Witness Point",Y51)))</formula>
    </cfRule>
  </conditionalFormatting>
  <conditionalFormatting sqref="Y52:AB52">
    <cfRule type="expression" dxfId="890" priority="56">
      <formula>OR(ISNUMBER(SEARCH("Hold Point",Y52)),ISNUMBER(SEARCH("Witness Point",Y52)))</formula>
    </cfRule>
  </conditionalFormatting>
  <conditionalFormatting sqref="Y53:AB53">
    <cfRule type="expression" dxfId="889" priority="55">
      <formula>OR(ISNUMBER(SEARCH("Hold Point",Y53)),ISNUMBER(SEARCH("Witness Point",Y53)))</formula>
    </cfRule>
  </conditionalFormatting>
  <conditionalFormatting sqref="Y54:AB54">
    <cfRule type="expression" dxfId="888" priority="54">
      <formula>OR(ISNUMBER(SEARCH("Hold Point",Y54)),ISNUMBER(SEARCH("Witness Point",Y54)))</formula>
    </cfRule>
  </conditionalFormatting>
  <conditionalFormatting sqref="Y55:AB55">
    <cfRule type="expression" dxfId="887" priority="53">
      <formula>OR(ISNUMBER(SEARCH("Hold Point",Y55)),ISNUMBER(SEARCH("Witness Point",Y55)))</formula>
    </cfRule>
  </conditionalFormatting>
  <conditionalFormatting sqref="Y56:AB56">
    <cfRule type="expression" dxfId="886" priority="52">
      <formula>OR(ISNUMBER(SEARCH("Hold Point",Y56)),ISNUMBER(SEARCH("Witness Point",Y56)))</formula>
    </cfRule>
  </conditionalFormatting>
  <conditionalFormatting sqref="Y57:AB57">
    <cfRule type="expression" dxfId="885" priority="51">
      <formula>OR(ISNUMBER(SEARCH("Hold Point",Y57)),ISNUMBER(SEARCH("Witness Point",Y57)))</formula>
    </cfRule>
  </conditionalFormatting>
  <conditionalFormatting sqref="Y58:AB58">
    <cfRule type="expression" dxfId="884" priority="50">
      <formula>OR(ISNUMBER(SEARCH("Hold Point",Y58)),ISNUMBER(SEARCH("Witness Point",Y58)))</formula>
    </cfRule>
  </conditionalFormatting>
  <conditionalFormatting sqref="Y59:AB59">
    <cfRule type="expression" dxfId="883" priority="49">
      <formula>OR(ISNUMBER(SEARCH("Hold Point",Y59)),ISNUMBER(SEARCH("Witness Point",Y59)))</formula>
    </cfRule>
  </conditionalFormatting>
  <conditionalFormatting sqref="Y60:AB60">
    <cfRule type="expression" dxfId="882" priority="48">
      <formula>OR(ISNUMBER(SEARCH("Hold Point",Y60)),ISNUMBER(SEARCH("Witness Point",Y60)))</formula>
    </cfRule>
  </conditionalFormatting>
  <conditionalFormatting sqref="Y69:AB69">
    <cfRule type="expression" dxfId="881" priority="38">
      <formula>OR(ISNUMBER(SEARCH("Hold Point",Y69)),ISNUMBER(SEARCH("Witness Point",Y69)))</formula>
    </cfRule>
  </conditionalFormatting>
  <conditionalFormatting sqref="Y61:AB61">
    <cfRule type="expression" dxfId="880" priority="46">
      <formula>OR(ISNUMBER(SEARCH("Hold Point",Y61)),ISNUMBER(SEARCH("Witness Point",Y61)))</formula>
    </cfRule>
  </conditionalFormatting>
  <conditionalFormatting sqref="Y62:AB62">
    <cfRule type="expression" dxfId="879" priority="45">
      <formula>OR(ISNUMBER(SEARCH("Hold Point",Y62)),ISNUMBER(SEARCH("Witness Point",Y62)))</formula>
    </cfRule>
  </conditionalFormatting>
  <conditionalFormatting sqref="Y63:AB63">
    <cfRule type="expression" dxfId="878" priority="44">
      <formula>OR(ISNUMBER(SEARCH("Hold Point",Y63)),ISNUMBER(SEARCH("Witness Point",Y63)))</formula>
    </cfRule>
  </conditionalFormatting>
  <conditionalFormatting sqref="Y64:AB64">
    <cfRule type="expression" dxfId="877" priority="43">
      <formula>OR(ISNUMBER(SEARCH("Hold Point",Y64)),ISNUMBER(SEARCH("Witness Point",Y64)))</formula>
    </cfRule>
  </conditionalFormatting>
  <conditionalFormatting sqref="Y65:AB65">
    <cfRule type="expression" dxfId="876" priority="42">
      <formula>OR(ISNUMBER(SEARCH("Hold Point",Y65)),ISNUMBER(SEARCH("Witness Point",Y65)))</formula>
    </cfRule>
  </conditionalFormatting>
  <conditionalFormatting sqref="Y66:AB66">
    <cfRule type="expression" dxfId="875" priority="41">
      <formula>OR(ISNUMBER(SEARCH("Hold Point",Y66)),ISNUMBER(SEARCH("Witness Point",Y66)))</formula>
    </cfRule>
  </conditionalFormatting>
  <conditionalFormatting sqref="Y67:AB67">
    <cfRule type="expression" dxfId="874" priority="40">
      <formula>OR(ISNUMBER(SEARCH("Hold Point",Y67)),ISNUMBER(SEARCH("Witness Point",Y67)))</formula>
    </cfRule>
  </conditionalFormatting>
  <conditionalFormatting sqref="Y68:AB68">
    <cfRule type="expression" dxfId="873" priority="39">
      <formula>OR(ISNUMBER(SEARCH("Hold Point",Y68)),ISNUMBER(SEARCH("Witness Point",Y68)))</formula>
    </cfRule>
  </conditionalFormatting>
  <conditionalFormatting sqref="Y88:AB91">
    <cfRule type="expression" dxfId="872" priority="37">
      <formula>OR(ISNUMBER(SEARCH("Hold Point",Y88)),ISNUMBER(SEARCH("Witness Point",Y88)))</formula>
    </cfRule>
  </conditionalFormatting>
  <conditionalFormatting sqref="AK88:AN91">
    <cfRule type="expression" dxfId="871" priority="36">
      <formula>OR(Y88="Check Item",Y88="Milestone")</formula>
    </cfRule>
  </conditionalFormatting>
  <conditionalFormatting sqref="Y86:AB87">
    <cfRule type="expression" dxfId="870" priority="35">
      <formula>OR(ISNUMBER(SEARCH("Hold Point",Y86)),ISNUMBER(SEARCH("Witness Point",Y86)))</formula>
    </cfRule>
  </conditionalFormatting>
  <conditionalFormatting sqref="AK86:AN87">
    <cfRule type="expression" dxfId="869" priority="34">
      <formula>OR(Y86="Check Item",Y86="Milestone")</formula>
    </cfRule>
  </conditionalFormatting>
  <conditionalFormatting sqref="AK82:AN85">
    <cfRule type="expression" dxfId="868" priority="32">
      <formula>OR(Y82="Check Item",Y82="Milestone")</formula>
    </cfRule>
  </conditionalFormatting>
  <conditionalFormatting sqref="AK80:AN81">
    <cfRule type="expression" dxfId="867" priority="30">
      <formula>OR(Y80="Check Item",Y80="Milestone")</formula>
    </cfRule>
  </conditionalFormatting>
  <conditionalFormatting sqref="Y78:AB79">
    <cfRule type="expression" dxfId="866" priority="29">
      <formula>OR(ISNUMBER(SEARCH("Hold Point",Y78)),ISNUMBER(SEARCH("Witness Point",Y78)))</formula>
    </cfRule>
  </conditionalFormatting>
  <conditionalFormatting sqref="AK76:AN79">
    <cfRule type="expression" dxfId="865" priority="28">
      <formula>OR(Y76="Check Item",Y76="Milestone")</formula>
    </cfRule>
  </conditionalFormatting>
  <conditionalFormatting sqref="Y74:AB74">
    <cfRule type="expression" dxfId="864" priority="27">
      <formula>OR(ISNUMBER(SEARCH("Hold Point",Y74)),ISNUMBER(SEARCH("Witness Point",Y74)))</formula>
    </cfRule>
  </conditionalFormatting>
  <conditionalFormatting sqref="AK74:AN75">
    <cfRule type="expression" dxfId="863" priority="26">
      <formula>OR(Y74="Check Item",Y74="Milestone")</formula>
    </cfRule>
  </conditionalFormatting>
  <conditionalFormatting sqref="AK70:AN73">
    <cfRule type="expression" dxfId="862" priority="24">
      <formula>OR(Y70="Check Item",Y70="Milestone")</formula>
    </cfRule>
  </conditionalFormatting>
  <conditionalFormatting sqref="Y71:AB71">
    <cfRule type="expression" dxfId="861" priority="22">
      <formula>OR(ISNUMBER(SEARCH("Hold Point",Y71)),ISNUMBER(SEARCH("Witness Point",Y71)))</formula>
    </cfRule>
  </conditionalFormatting>
  <conditionalFormatting sqref="Y70:AB70">
    <cfRule type="expression" dxfId="860" priority="23">
      <formula>OR(ISNUMBER(SEARCH("Hold Point",Y70)),ISNUMBER(SEARCH("Witness Point",Y70)))</formula>
    </cfRule>
  </conditionalFormatting>
  <conditionalFormatting sqref="Y73:AB73">
    <cfRule type="expression" dxfId="859" priority="20">
      <formula>OR(ISNUMBER(SEARCH("Hold Point",Y73)),ISNUMBER(SEARCH("Witness Point",Y73)))</formula>
    </cfRule>
  </conditionalFormatting>
  <conditionalFormatting sqref="Y72:AB72">
    <cfRule type="expression" dxfId="858" priority="21">
      <formula>OR(ISNUMBER(SEARCH("Hold Point",Y72)),ISNUMBER(SEARCH("Witness Point",Y72)))</formula>
    </cfRule>
  </conditionalFormatting>
  <conditionalFormatting sqref="Y75:AB75">
    <cfRule type="expression" dxfId="857" priority="19">
      <formula>OR(ISNUMBER(SEARCH("Hold Point",Y75)),ISNUMBER(SEARCH("Witness Point",Y75)))</formula>
    </cfRule>
  </conditionalFormatting>
  <conditionalFormatting sqref="Y77:AB77">
    <cfRule type="expression" dxfId="856" priority="17">
      <formula>OR(ISNUMBER(SEARCH("Hold Point",Y77)),ISNUMBER(SEARCH("Witness Point",Y77)))</formula>
    </cfRule>
  </conditionalFormatting>
  <conditionalFormatting sqref="Y76:AB76">
    <cfRule type="expression" dxfId="855" priority="18">
      <formula>OR(ISNUMBER(SEARCH("Hold Point",Y76)),ISNUMBER(SEARCH("Witness Point",Y76)))</formula>
    </cfRule>
  </conditionalFormatting>
  <conditionalFormatting sqref="Y80:AB81">
    <cfRule type="expression" dxfId="854" priority="16">
      <formula>OR(ISNUMBER(SEARCH("Hold Point",Y80)),ISNUMBER(SEARCH("Witness Point",Y80)))</formula>
    </cfRule>
  </conditionalFormatting>
  <conditionalFormatting sqref="Y82:AB83">
    <cfRule type="expression" dxfId="853" priority="15">
      <formula>OR(ISNUMBER(SEARCH("Hold Point",Y82)),ISNUMBER(SEARCH("Witness Point",Y82)))</formula>
    </cfRule>
  </conditionalFormatting>
  <conditionalFormatting sqref="Y84:AB85">
    <cfRule type="expression" dxfId="852" priority="14">
      <formula>OR(ISNUMBER(SEARCH("Hold Point",Y84)),ISNUMBER(SEARCH("Witness Point",Y84)))</formula>
    </cfRule>
  </conditionalFormatting>
  <conditionalFormatting sqref="Y92:AB93">
    <cfRule type="expression" dxfId="851" priority="13">
      <formula>OR(ISNUMBER(SEARCH("Hold Point",Y92)),ISNUMBER(SEARCH("Witness Point",Y92)))</formula>
    </cfRule>
  </conditionalFormatting>
  <conditionalFormatting sqref="AK96:AN97">
    <cfRule type="expression" dxfId="850" priority="12">
      <formula>OR(Y96="Check Item",Y96="Milestone")</formula>
    </cfRule>
  </conditionalFormatting>
  <conditionalFormatting sqref="AK94:AN95">
    <cfRule type="expression" dxfId="849" priority="10">
      <formula>OR(Y94="Check Item",Y94="Milestone")</formula>
    </cfRule>
  </conditionalFormatting>
  <conditionalFormatting sqref="Y96:AB97">
    <cfRule type="expression" dxfId="848" priority="9">
      <formula>OR(ISNUMBER(SEARCH("Hold Point",Y96)),ISNUMBER(SEARCH("Witness Point",Y96)))</formula>
    </cfRule>
  </conditionalFormatting>
  <conditionalFormatting sqref="AK100:AN101">
    <cfRule type="expression" dxfId="847" priority="8">
      <formula>OR(Y100="Check Item",Y100="Milestone")</formula>
    </cfRule>
  </conditionalFormatting>
  <conditionalFormatting sqref="Y94:AB95">
    <cfRule type="expression" dxfId="846" priority="4">
      <formula>OR(ISNUMBER(SEARCH("Hold Point",Y94)),ISNUMBER(SEARCH("Witness Point",Y94)))</formula>
    </cfRule>
  </conditionalFormatting>
  <conditionalFormatting sqref="AK98:AN99">
    <cfRule type="expression" dxfId="845" priority="6">
      <formula>OR(Y98="Check Item",Y98="Milestone")</formula>
    </cfRule>
  </conditionalFormatting>
  <conditionalFormatting sqref="Y98:AB99">
    <cfRule type="expression" dxfId="844" priority="3">
      <formula>OR(ISNUMBER(SEARCH("Hold Point",Y98)),ISNUMBER(SEARCH("Witness Point",Y98)))</formula>
    </cfRule>
  </conditionalFormatting>
  <conditionalFormatting sqref="Y100:AB101">
    <cfRule type="expression" dxfId="843" priority="1">
      <formula>OR(ISNUMBER(SEARCH("Hold Point",Y100)),ISNUMBER(SEARCH("Witness Point",Y100)))</formula>
    </cfRule>
  </conditionalFormatting>
  <pageMargins left="0.62992125984251968" right="0.23622047244094488" top="0.82677165354330706" bottom="0.23622047244094488" header="0.31496062992125984" footer="0.31496062992125984"/>
  <pageSetup paperSize="9" scale="57" fitToHeight="0" orientation="portrait" r:id="rId1"/>
  <rowBreaks count="3" manualBreakCount="3">
    <brk id="49" min="1" max="44" man="1"/>
    <brk id="81" min="1" max="44" man="1"/>
    <brk id="103" min="1" max="44" man="1"/>
  </rowBreaks>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35">
    <tabColor rgb="FFFFFF00"/>
    <pageSetUpPr fitToPage="1"/>
  </sheetPr>
  <dimension ref="A1:BR100"/>
  <sheetViews>
    <sheetView topLeftCell="A9" zoomScale="85" zoomScaleNormal="85" workbookViewId="0">
      <selection activeCell="AJ7" sqref="AJ7:AS7"/>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Vegetation Ground Works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Vegetation Ground Works</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633" t="s">
        <v>1939</v>
      </c>
      <c r="AK4" s="634"/>
      <c r="AL4" s="634"/>
      <c r="AM4" s="634"/>
      <c r="AN4" s="634"/>
      <c r="AO4" s="634"/>
      <c r="AP4" s="634"/>
      <c r="AQ4" s="634"/>
      <c r="AR4" s="634"/>
      <c r="AS4" s="635"/>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str">
        <f>'Lot Register'!$M$13</f>
        <v>CN22189</v>
      </c>
      <c r="AG5" s="460"/>
      <c r="AH5" s="460"/>
      <c r="AI5" s="461"/>
      <c r="AJ5" s="636" t="s">
        <v>1704</v>
      </c>
      <c r="AK5" s="637"/>
      <c r="AL5" s="637"/>
      <c r="AM5" s="637"/>
      <c r="AN5" s="637"/>
      <c r="AO5" s="637"/>
      <c r="AP5" s="637"/>
      <c r="AQ5" s="637"/>
      <c r="AR5" s="637"/>
      <c r="AS5" s="638"/>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636" t="s">
        <v>2095</v>
      </c>
      <c r="AK6" s="637"/>
      <c r="AL6" s="637"/>
      <c r="AM6" s="637"/>
      <c r="AN6" s="637"/>
      <c r="AO6" s="637"/>
      <c r="AP6" s="637"/>
      <c r="AQ6" s="637"/>
      <c r="AR6" s="637"/>
      <c r="AS6" s="638"/>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Register'!$J$2), "", 'Lot Register'!$J$2)</f>
        <v>45343</v>
      </c>
      <c r="AG7" s="469"/>
      <c r="AH7" s="469"/>
      <c r="AI7" s="470"/>
      <c r="AJ7" s="636" t="s">
        <v>2096</v>
      </c>
      <c r="AK7" s="637"/>
      <c r="AL7" s="637"/>
      <c r="AM7" s="637"/>
      <c r="AN7" s="637"/>
      <c r="AO7" s="637"/>
      <c r="AP7" s="637"/>
      <c r="AQ7" s="637"/>
      <c r="AR7" s="637"/>
      <c r="AS7" s="638"/>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v>16.03</v>
      </c>
      <c r="AK8" s="574"/>
      <c r="AL8" s="574"/>
      <c r="AM8" s="574"/>
      <c r="AN8" s="566" t="s">
        <v>368</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Register'!$K$2), "", 'Lot Register'!$K$2)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f>IF(ISBLANK('Lot Register'!$I$2), "", 'Lot Register'!$I$2)</f>
        <v>0</v>
      </c>
      <c r="AE10" s="449"/>
      <c r="AF10" s="451" t="s">
        <v>30</v>
      </c>
      <c r="AG10" s="451"/>
      <c r="AH10" s="451"/>
      <c r="AI10" s="452"/>
      <c r="AJ10" s="573"/>
      <c r="AK10" s="574"/>
      <c r="AL10" s="574"/>
      <c r="AM10" s="574"/>
      <c r="AN10" s="566"/>
      <c r="AO10" s="566"/>
      <c r="AP10" s="566"/>
      <c r="AQ10" s="566"/>
      <c r="AR10" s="566"/>
      <c r="AS10" s="567"/>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Register'!$L$2), "", 'Lot Register'!$L$2)</f>
        <v>45343</v>
      </c>
      <c r="AG11" s="496"/>
      <c r="AH11" s="496"/>
      <c r="AI11" s="497"/>
      <c r="AJ11" s="575"/>
      <c r="AK11" s="576"/>
      <c r="AL11" s="576"/>
      <c r="AM11" s="576"/>
      <c r="AN11" s="381"/>
      <c r="AO11" s="381"/>
      <c r="AP11" s="381"/>
      <c r="AQ11" s="381"/>
      <c r="AR11" s="381"/>
      <c r="AS11" s="568"/>
      <c r="BE11"/>
    </row>
    <row r="12" spans="1:70" ht="22.5" customHeight="1">
      <c r="B12" s="577" t="s">
        <v>22</v>
      </c>
      <c r="C12" s="569"/>
      <c r="D12" s="579" t="s">
        <v>32</v>
      </c>
      <c r="E12" s="580"/>
      <c r="F12" s="580"/>
      <c r="G12" s="580"/>
      <c r="H12" s="580"/>
      <c r="I12" s="580"/>
      <c r="J12" s="580"/>
      <c r="K12" s="580"/>
      <c r="L12" s="580"/>
      <c r="M12" s="580"/>
      <c r="N12" s="580"/>
      <c r="O12" s="580"/>
      <c r="P12" s="580"/>
      <c r="Q12" s="507" t="s">
        <v>372</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c r="AH13" s="439"/>
      <c r="AI13" s="439"/>
      <c r="AJ13" s="439"/>
      <c r="AK13" s="439" t="s">
        <v>27</v>
      </c>
      <c r="AL13" s="439"/>
      <c r="AM13" s="439"/>
      <c r="AN13" s="439"/>
      <c r="AO13" s="571"/>
      <c r="AP13" s="571"/>
      <c r="AQ13" s="571"/>
      <c r="AR13" s="571"/>
      <c r="AS13" s="572"/>
      <c r="BE13"/>
    </row>
    <row r="14" spans="1:70" ht="22.5" customHeight="1">
      <c r="B14" s="553">
        <v>1</v>
      </c>
      <c r="C14" s="549"/>
      <c r="D14" s="406" t="s">
        <v>405</v>
      </c>
      <c r="E14" s="407"/>
      <c r="F14" s="407"/>
      <c r="G14" s="407"/>
      <c r="H14" s="407"/>
      <c r="I14" s="407"/>
      <c r="J14" s="407"/>
      <c r="K14" s="407"/>
      <c r="L14" s="407"/>
      <c r="M14" s="407"/>
      <c r="N14" s="407"/>
      <c r="O14" s="407"/>
      <c r="P14" s="408"/>
      <c r="Q14" s="507" t="s">
        <v>371</v>
      </c>
      <c r="R14" s="508"/>
      <c r="S14" s="508"/>
      <c r="T14" s="508"/>
      <c r="U14" s="508"/>
      <c r="V14" s="508"/>
      <c r="W14" s="508"/>
      <c r="X14" s="509"/>
      <c r="Y14" s="507" t="s">
        <v>81</v>
      </c>
      <c r="Z14" s="508"/>
      <c r="AA14" s="508"/>
      <c r="AB14" s="509"/>
      <c r="AC14" s="406"/>
      <c r="AD14" s="407"/>
      <c r="AE14" s="407"/>
      <c r="AF14" s="407"/>
      <c r="AG14" s="407"/>
      <c r="AH14" s="407"/>
      <c r="AI14" s="407"/>
      <c r="AJ14" s="408"/>
      <c r="AK14" s="507"/>
      <c r="AL14" s="508"/>
      <c r="AM14" s="508"/>
      <c r="AN14" s="509"/>
      <c r="AO14" s="475"/>
      <c r="AP14" s="593"/>
      <c r="AQ14" s="594"/>
      <c r="AR14" s="595"/>
      <c r="AS14" s="596"/>
      <c r="BE14"/>
    </row>
    <row r="15" spans="1:70" ht="66" customHeight="1">
      <c r="B15" s="592"/>
      <c r="C15" s="532"/>
      <c r="D15" s="412"/>
      <c r="E15" s="413"/>
      <c r="F15" s="413"/>
      <c r="G15" s="413"/>
      <c r="H15" s="413"/>
      <c r="I15" s="413"/>
      <c r="J15" s="413"/>
      <c r="K15" s="413"/>
      <c r="L15" s="413"/>
      <c r="M15" s="413"/>
      <c r="N15" s="413"/>
      <c r="O15" s="413"/>
      <c r="P15" s="414"/>
      <c r="Q15" s="412"/>
      <c r="R15" s="413"/>
      <c r="S15" s="413"/>
      <c r="T15" s="413"/>
      <c r="U15" s="413"/>
      <c r="V15" s="413"/>
      <c r="W15" s="413"/>
      <c r="X15" s="414"/>
      <c r="Y15" s="412" t="s">
        <v>393</v>
      </c>
      <c r="Z15" s="413"/>
      <c r="AA15" s="413"/>
      <c r="AB15" s="414"/>
      <c r="AC15" s="412"/>
      <c r="AD15" s="413"/>
      <c r="AE15" s="413"/>
      <c r="AF15" s="413"/>
      <c r="AG15" s="413"/>
      <c r="AH15" s="413"/>
      <c r="AI15" s="413"/>
      <c r="AJ15" s="414"/>
      <c r="AK15" s="412"/>
      <c r="AL15" s="413"/>
      <c r="AM15" s="413"/>
      <c r="AN15" s="414"/>
      <c r="AO15" s="545"/>
      <c r="AP15" s="556"/>
      <c r="AQ15" s="587"/>
      <c r="AR15" s="589"/>
      <c r="AS15" s="591"/>
      <c r="BE15"/>
    </row>
    <row r="16" spans="1:70" ht="22.5" customHeight="1">
      <c r="B16" s="592">
        <v>2</v>
      </c>
      <c r="C16" s="532"/>
      <c r="D16" s="406" t="s">
        <v>406</v>
      </c>
      <c r="E16" s="407"/>
      <c r="F16" s="407"/>
      <c r="G16" s="407"/>
      <c r="H16" s="407"/>
      <c r="I16" s="407"/>
      <c r="J16" s="407"/>
      <c r="K16" s="407"/>
      <c r="L16" s="407"/>
      <c r="M16" s="407"/>
      <c r="N16" s="407"/>
      <c r="O16" s="407"/>
      <c r="P16" s="408"/>
      <c r="Q16" s="409" t="s">
        <v>91</v>
      </c>
      <c r="R16" s="410"/>
      <c r="S16" s="410"/>
      <c r="T16" s="410"/>
      <c r="U16" s="410"/>
      <c r="V16" s="410"/>
      <c r="W16" s="410"/>
      <c r="X16" s="411"/>
      <c r="Y16" s="406" t="s">
        <v>24</v>
      </c>
      <c r="Z16" s="407"/>
      <c r="AA16" s="407"/>
      <c r="AB16" s="408"/>
      <c r="AC16" s="406"/>
      <c r="AD16" s="407"/>
      <c r="AE16" s="407"/>
      <c r="AF16" s="407"/>
      <c r="AG16" s="407"/>
      <c r="AH16" s="407"/>
      <c r="AI16" s="407"/>
      <c r="AJ16" s="408"/>
      <c r="AK16" s="406"/>
      <c r="AL16" s="407"/>
      <c r="AM16" s="407"/>
      <c r="AN16" s="408"/>
      <c r="AO16" s="542"/>
      <c r="AP16" s="554"/>
      <c r="AQ16" s="586"/>
      <c r="AR16" s="588"/>
      <c r="AS16" s="590"/>
      <c r="BE16"/>
    </row>
    <row r="17" spans="2:57" ht="63.75" customHeight="1">
      <c r="B17" s="592"/>
      <c r="C17" s="532"/>
      <c r="D17" s="412"/>
      <c r="E17" s="413"/>
      <c r="F17" s="413"/>
      <c r="G17" s="413"/>
      <c r="H17" s="413"/>
      <c r="I17" s="413"/>
      <c r="J17" s="413"/>
      <c r="K17" s="413"/>
      <c r="L17" s="413"/>
      <c r="M17" s="413"/>
      <c r="N17" s="413"/>
      <c r="O17" s="413"/>
      <c r="P17" s="414"/>
      <c r="Q17" s="412"/>
      <c r="R17" s="413"/>
      <c r="S17" s="413"/>
      <c r="T17" s="413"/>
      <c r="U17" s="413"/>
      <c r="V17" s="413"/>
      <c r="W17" s="413"/>
      <c r="X17" s="414"/>
      <c r="Y17" s="412" t="s">
        <v>369</v>
      </c>
      <c r="Z17" s="413"/>
      <c r="AA17" s="413"/>
      <c r="AB17" s="414"/>
      <c r="AC17" s="412"/>
      <c r="AD17" s="413"/>
      <c r="AE17" s="413"/>
      <c r="AF17" s="413"/>
      <c r="AG17" s="413"/>
      <c r="AH17" s="413"/>
      <c r="AI17" s="413"/>
      <c r="AJ17" s="414"/>
      <c r="AK17" s="412"/>
      <c r="AL17" s="413"/>
      <c r="AM17" s="413"/>
      <c r="AN17" s="414"/>
      <c r="AO17" s="545"/>
      <c r="AP17" s="556"/>
      <c r="AQ17" s="587"/>
      <c r="AR17" s="589"/>
      <c r="AS17" s="591"/>
      <c r="BE17"/>
    </row>
    <row r="18" spans="2:57" ht="22.5" customHeight="1">
      <c r="B18" s="592">
        <v>3</v>
      </c>
      <c r="C18" s="532"/>
      <c r="D18" s="406" t="s">
        <v>407</v>
      </c>
      <c r="E18" s="407"/>
      <c r="F18" s="407"/>
      <c r="G18" s="407"/>
      <c r="H18" s="407"/>
      <c r="I18" s="407"/>
      <c r="J18" s="407"/>
      <c r="K18" s="407"/>
      <c r="L18" s="407"/>
      <c r="M18" s="407"/>
      <c r="N18" s="407"/>
      <c r="O18" s="407"/>
      <c r="P18" s="408"/>
      <c r="Q18" s="409" t="s">
        <v>91</v>
      </c>
      <c r="R18" s="410"/>
      <c r="S18" s="410"/>
      <c r="T18" s="410"/>
      <c r="U18" s="410"/>
      <c r="V18" s="410"/>
      <c r="W18" s="410"/>
      <c r="X18" s="411"/>
      <c r="Y18" s="406" t="s">
        <v>24</v>
      </c>
      <c r="Z18" s="407"/>
      <c r="AA18" s="407"/>
      <c r="AB18" s="408"/>
      <c r="AC18" s="406"/>
      <c r="AD18" s="407"/>
      <c r="AE18" s="407"/>
      <c r="AF18" s="407"/>
      <c r="AG18" s="407"/>
      <c r="AH18" s="407"/>
      <c r="AI18" s="407"/>
      <c r="AJ18" s="408"/>
      <c r="AK18" s="406"/>
      <c r="AL18" s="407"/>
      <c r="AM18" s="407"/>
      <c r="AN18" s="408"/>
      <c r="AO18" s="542"/>
      <c r="AP18" s="554"/>
      <c r="AQ18" s="586"/>
      <c r="AR18" s="588"/>
      <c r="AS18" s="590"/>
      <c r="BE18"/>
    </row>
    <row r="19" spans="2:57" ht="48.75" customHeight="1">
      <c r="B19" s="592"/>
      <c r="C19" s="532"/>
      <c r="D19" s="412"/>
      <c r="E19" s="413"/>
      <c r="F19" s="413"/>
      <c r="G19" s="413"/>
      <c r="H19" s="413"/>
      <c r="I19" s="413"/>
      <c r="J19" s="413"/>
      <c r="K19" s="413"/>
      <c r="L19" s="413"/>
      <c r="M19" s="413"/>
      <c r="N19" s="413"/>
      <c r="O19" s="413"/>
      <c r="P19" s="414"/>
      <c r="Q19" s="412"/>
      <c r="R19" s="413"/>
      <c r="S19" s="413"/>
      <c r="T19" s="413"/>
      <c r="U19" s="413"/>
      <c r="V19" s="413"/>
      <c r="W19" s="413"/>
      <c r="X19" s="414"/>
      <c r="Y19" s="412" t="s">
        <v>370</v>
      </c>
      <c r="Z19" s="413"/>
      <c r="AA19" s="413"/>
      <c r="AB19" s="414"/>
      <c r="AC19" s="412"/>
      <c r="AD19" s="413"/>
      <c r="AE19" s="413"/>
      <c r="AF19" s="413"/>
      <c r="AG19" s="413"/>
      <c r="AH19" s="413"/>
      <c r="AI19" s="413"/>
      <c r="AJ19" s="414"/>
      <c r="AK19" s="412"/>
      <c r="AL19" s="413"/>
      <c r="AM19" s="413"/>
      <c r="AN19" s="414"/>
      <c r="AO19" s="545"/>
      <c r="AP19" s="556"/>
      <c r="AQ19" s="587"/>
      <c r="AR19" s="589"/>
      <c r="AS19" s="591"/>
      <c r="BE19"/>
    </row>
    <row r="20" spans="2:57" ht="22.5" customHeight="1">
      <c r="B20" s="592">
        <v>4</v>
      </c>
      <c r="C20" s="532"/>
      <c r="D20" s="406" t="s">
        <v>408</v>
      </c>
      <c r="E20" s="407"/>
      <c r="F20" s="407"/>
      <c r="G20" s="407"/>
      <c r="H20" s="407"/>
      <c r="I20" s="407"/>
      <c r="J20" s="407"/>
      <c r="K20" s="407"/>
      <c r="L20" s="407"/>
      <c r="M20" s="407"/>
      <c r="N20" s="407"/>
      <c r="O20" s="407"/>
      <c r="P20" s="408"/>
      <c r="Q20" s="409" t="s">
        <v>91</v>
      </c>
      <c r="R20" s="410"/>
      <c r="S20" s="410"/>
      <c r="T20" s="410"/>
      <c r="U20" s="410"/>
      <c r="V20" s="410"/>
      <c r="W20" s="410"/>
      <c r="X20" s="411"/>
      <c r="Y20" s="406" t="s">
        <v>24</v>
      </c>
      <c r="Z20" s="407"/>
      <c r="AA20" s="407"/>
      <c r="AB20" s="408"/>
      <c r="AC20" s="406"/>
      <c r="AD20" s="407"/>
      <c r="AE20" s="407"/>
      <c r="AF20" s="407"/>
      <c r="AG20" s="407"/>
      <c r="AH20" s="407"/>
      <c r="AI20" s="407"/>
      <c r="AJ20" s="408"/>
      <c r="AK20" s="406"/>
      <c r="AL20" s="407"/>
      <c r="AM20" s="407"/>
      <c r="AN20" s="408"/>
      <c r="AO20" s="542"/>
      <c r="AP20" s="554"/>
      <c r="AQ20" s="586"/>
      <c r="AR20" s="588"/>
      <c r="AS20" s="590"/>
      <c r="BE20"/>
    </row>
    <row r="21" spans="2:57" ht="75.75" customHeight="1">
      <c r="B21" s="592"/>
      <c r="C21" s="532"/>
      <c r="D21" s="412"/>
      <c r="E21" s="413"/>
      <c r="F21" s="413"/>
      <c r="G21" s="413"/>
      <c r="H21" s="413"/>
      <c r="I21" s="413"/>
      <c r="J21" s="413"/>
      <c r="K21" s="413"/>
      <c r="L21" s="413"/>
      <c r="M21" s="413"/>
      <c r="N21" s="413"/>
      <c r="O21" s="413"/>
      <c r="P21" s="414"/>
      <c r="Q21" s="412"/>
      <c r="R21" s="413"/>
      <c r="S21" s="413"/>
      <c r="T21" s="413"/>
      <c r="U21" s="413"/>
      <c r="V21" s="413"/>
      <c r="W21" s="413"/>
      <c r="X21" s="414"/>
      <c r="Y21" s="412" t="s">
        <v>373</v>
      </c>
      <c r="Z21" s="413"/>
      <c r="AA21" s="413"/>
      <c r="AB21" s="414"/>
      <c r="AC21" s="412"/>
      <c r="AD21" s="413"/>
      <c r="AE21" s="413"/>
      <c r="AF21" s="413"/>
      <c r="AG21" s="413"/>
      <c r="AH21" s="413"/>
      <c r="AI21" s="413"/>
      <c r="AJ21" s="414"/>
      <c r="AK21" s="412"/>
      <c r="AL21" s="413"/>
      <c r="AM21" s="413"/>
      <c r="AN21" s="414"/>
      <c r="AO21" s="545"/>
      <c r="AP21" s="556"/>
      <c r="AQ21" s="587"/>
      <c r="AR21" s="589"/>
      <c r="AS21" s="591"/>
      <c r="BE21"/>
    </row>
    <row r="22" spans="2:57" ht="22.5" customHeight="1">
      <c r="B22" s="592">
        <v>5</v>
      </c>
      <c r="C22" s="532"/>
      <c r="D22" s="406" t="s">
        <v>409</v>
      </c>
      <c r="E22" s="407"/>
      <c r="F22" s="407"/>
      <c r="G22" s="407"/>
      <c r="H22" s="407"/>
      <c r="I22" s="407"/>
      <c r="J22" s="407"/>
      <c r="K22" s="407"/>
      <c r="L22" s="407"/>
      <c r="M22" s="407"/>
      <c r="N22" s="407"/>
      <c r="O22" s="407"/>
      <c r="P22" s="408"/>
      <c r="Q22" s="409" t="s">
        <v>91</v>
      </c>
      <c r="R22" s="410"/>
      <c r="S22" s="410"/>
      <c r="T22" s="410"/>
      <c r="U22" s="410"/>
      <c r="V22" s="410"/>
      <c r="W22" s="410"/>
      <c r="X22" s="411"/>
      <c r="Y22" s="406" t="s">
        <v>24</v>
      </c>
      <c r="Z22" s="407"/>
      <c r="AA22" s="407"/>
      <c r="AB22" s="408"/>
      <c r="AC22" s="406"/>
      <c r="AD22" s="407"/>
      <c r="AE22" s="407"/>
      <c r="AF22" s="407"/>
      <c r="AG22" s="407"/>
      <c r="AH22" s="407"/>
      <c r="AI22" s="407"/>
      <c r="AJ22" s="408"/>
      <c r="AK22" s="406"/>
      <c r="AL22" s="407"/>
      <c r="AM22" s="407"/>
      <c r="AN22" s="408"/>
      <c r="AO22" s="542"/>
      <c r="AP22" s="554"/>
      <c r="AQ22" s="586"/>
      <c r="AR22" s="588"/>
      <c r="AS22" s="590"/>
      <c r="BE22"/>
    </row>
    <row r="23" spans="2:57" ht="126" customHeight="1">
      <c r="B23" s="592"/>
      <c r="C23" s="532"/>
      <c r="D23" s="412"/>
      <c r="E23" s="413"/>
      <c r="F23" s="413"/>
      <c r="G23" s="413"/>
      <c r="H23" s="413"/>
      <c r="I23" s="413"/>
      <c r="J23" s="413"/>
      <c r="K23" s="413"/>
      <c r="L23" s="413"/>
      <c r="M23" s="413"/>
      <c r="N23" s="413"/>
      <c r="O23" s="413"/>
      <c r="P23" s="414"/>
      <c r="Q23" s="412"/>
      <c r="R23" s="413"/>
      <c r="S23" s="413"/>
      <c r="T23" s="413"/>
      <c r="U23" s="413"/>
      <c r="V23" s="413"/>
      <c r="W23" s="413"/>
      <c r="X23" s="414"/>
      <c r="Y23" s="412" t="s">
        <v>374</v>
      </c>
      <c r="Z23" s="413"/>
      <c r="AA23" s="413"/>
      <c r="AB23" s="414"/>
      <c r="AC23" s="412"/>
      <c r="AD23" s="413"/>
      <c r="AE23" s="413"/>
      <c r="AF23" s="413"/>
      <c r="AG23" s="413"/>
      <c r="AH23" s="413"/>
      <c r="AI23" s="413"/>
      <c r="AJ23" s="414"/>
      <c r="AK23" s="412"/>
      <c r="AL23" s="413"/>
      <c r="AM23" s="413"/>
      <c r="AN23" s="414"/>
      <c r="AO23" s="545"/>
      <c r="AP23" s="556"/>
      <c r="AQ23" s="587"/>
      <c r="AR23" s="589"/>
      <c r="AS23" s="591"/>
      <c r="BE23"/>
    </row>
    <row r="24" spans="2:57" ht="22.5" customHeight="1">
      <c r="B24" s="592">
        <v>6</v>
      </c>
      <c r="C24" s="532"/>
      <c r="D24" s="406" t="s">
        <v>410</v>
      </c>
      <c r="E24" s="407"/>
      <c r="F24" s="407"/>
      <c r="G24" s="407"/>
      <c r="H24" s="407"/>
      <c r="I24" s="407"/>
      <c r="J24" s="407"/>
      <c r="K24" s="407"/>
      <c r="L24" s="407"/>
      <c r="M24" s="407"/>
      <c r="N24" s="407"/>
      <c r="O24" s="407"/>
      <c r="P24" s="408"/>
      <c r="Q24" s="409" t="s">
        <v>91</v>
      </c>
      <c r="R24" s="410"/>
      <c r="S24" s="410"/>
      <c r="T24" s="410"/>
      <c r="U24" s="410"/>
      <c r="V24" s="410"/>
      <c r="W24" s="410"/>
      <c r="X24" s="411"/>
      <c r="Y24" s="406" t="s">
        <v>24</v>
      </c>
      <c r="Z24" s="407"/>
      <c r="AA24" s="407"/>
      <c r="AB24" s="408"/>
      <c r="AC24" s="406"/>
      <c r="AD24" s="407"/>
      <c r="AE24" s="407"/>
      <c r="AF24" s="407"/>
      <c r="AG24" s="407"/>
      <c r="AH24" s="407"/>
      <c r="AI24" s="407"/>
      <c r="AJ24" s="408"/>
      <c r="AK24" s="406"/>
      <c r="AL24" s="407"/>
      <c r="AM24" s="407"/>
      <c r="AN24" s="408"/>
      <c r="AO24" s="542"/>
      <c r="AP24" s="554"/>
      <c r="AQ24" s="586"/>
      <c r="AR24" s="588"/>
      <c r="AS24" s="590"/>
      <c r="BE24"/>
    </row>
    <row r="25" spans="2:57" ht="69" customHeight="1">
      <c r="B25" s="592"/>
      <c r="C25" s="532"/>
      <c r="D25" s="412"/>
      <c r="E25" s="413"/>
      <c r="F25" s="413"/>
      <c r="G25" s="413"/>
      <c r="H25" s="413"/>
      <c r="I25" s="413"/>
      <c r="J25" s="413"/>
      <c r="K25" s="413"/>
      <c r="L25" s="413"/>
      <c r="M25" s="413"/>
      <c r="N25" s="413"/>
      <c r="O25" s="413"/>
      <c r="P25" s="414"/>
      <c r="Q25" s="412"/>
      <c r="R25" s="413"/>
      <c r="S25" s="413"/>
      <c r="T25" s="413"/>
      <c r="U25" s="413"/>
      <c r="V25" s="413"/>
      <c r="W25" s="413"/>
      <c r="X25" s="414"/>
      <c r="Y25" s="412" t="s">
        <v>375</v>
      </c>
      <c r="Z25" s="413"/>
      <c r="AA25" s="413"/>
      <c r="AB25" s="414"/>
      <c r="AC25" s="412"/>
      <c r="AD25" s="413"/>
      <c r="AE25" s="413"/>
      <c r="AF25" s="413"/>
      <c r="AG25" s="413"/>
      <c r="AH25" s="413"/>
      <c r="AI25" s="413"/>
      <c r="AJ25" s="414"/>
      <c r="AK25" s="412"/>
      <c r="AL25" s="413"/>
      <c r="AM25" s="413"/>
      <c r="AN25" s="414"/>
      <c r="AO25" s="545"/>
      <c r="AP25" s="556"/>
      <c r="AQ25" s="587"/>
      <c r="AR25" s="589"/>
      <c r="AS25" s="591"/>
      <c r="BE25"/>
    </row>
    <row r="26" spans="2:57" ht="22.5" customHeight="1">
      <c r="B26" s="592">
        <v>7</v>
      </c>
      <c r="C26" s="532"/>
      <c r="D26" s="406" t="s">
        <v>411</v>
      </c>
      <c r="E26" s="407"/>
      <c r="F26" s="407"/>
      <c r="G26" s="407"/>
      <c r="H26" s="407"/>
      <c r="I26" s="407"/>
      <c r="J26" s="407"/>
      <c r="K26" s="407"/>
      <c r="L26" s="407"/>
      <c r="M26" s="407"/>
      <c r="N26" s="407"/>
      <c r="O26" s="407"/>
      <c r="P26" s="408"/>
      <c r="Q26" s="409" t="s">
        <v>91</v>
      </c>
      <c r="R26" s="410"/>
      <c r="S26" s="410"/>
      <c r="T26" s="410"/>
      <c r="U26" s="410"/>
      <c r="V26" s="410"/>
      <c r="W26" s="410"/>
      <c r="X26" s="411"/>
      <c r="Y26" s="406" t="s">
        <v>24</v>
      </c>
      <c r="Z26" s="407"/>
      <c r="AA26" s="407"/>
      <c r="AB26" s="408"/>
      <c r="AC26" s="406"/>
      <c r="AD26" s="407"/>
      <c r="AE26" s="407"/>
      <c r="AF26" s="407"/>
      <c r="AG26" s="407"/>
      <c r="AH26" s="407"/>
      <c r="AI26" s="407"/>
      <c r="AJ26" s="408"/>
      <c r="AK26" s="406"/>
      <c r="AL26" s="407"/>
      <c r="AM26" s="407"/>
      <c r="AN26" s="408"/>
      <c r="AO26" s="542"/>
      <c r="AP26" s="554"/>
      <c r="AQ26" s="586"/>
      <c r="AR26" s="588"/>
      <c r="AS26" s="590"/>
      <c r="BE26"/>
    </row>
    <row r="27" spans="2:57" ht="31.5" customHeight="1">
      <c r="B27" s="592"/>
      <c r="C27" s="532"/>
      <c r="D27" s="412"/>
      <c r="E27" s="413"/>
      <c r="F27" s="413"/>
      <c r="G27" s="413"/>
      <c r="H27" s="413"/>
      <c r="I27" s="413"/>
      <c r="J27" s="413"/>
      <c r="K27" s="413"/>
      <c r="L27" s="413"/>
      <c r="M27" s="413"/>
      <c r="N27" s="413"/>
      <c r="O27" s="413"/>
      <c r="P27" s="414"/>
      <c r="Q27" s="412"/>
      <c r="R27" s="413"/>
      <c r="S27" s="413"/>
      <c r="T27" s="413"/>
      <c r="U27" s="413"/>
      <c r="V27" s="413"/>
      <c r="W27" s="413"/>
      <c r="X27" s="414"/>
      <c r="Y27" s="412" t="s">
        <v>376</v>
      </c>
      <c r="Z27" s="413"/>
      <c r="AA27" s="413"/>
      <c r="AB27" s="414"/>
      <c r="AC27" s="412"/>
      <c r="AD27" s="413"/>
      <c r="AE27" s="413"/>
      <c r="AF27" s="413"/>
      <c r="AG27" s="413"/>
      <c r="AH27" s="413"/>
      <c r="AI27" s="413"/>
      <c r="AJ27" s="414"/>
      <c r="AK27" s="412"/>
      <c r="AL27" s="413"/>
      <c r="AM27" s="413"/>
      <c r="AN27" s="414"/>
      <c r="AO27" s="545"/>
      <c r="AP27" s="556"/>
      <c r="AQ27" s="587"/>
      <c r="AR27" s="589"/>
      <c r="AS27" s="591"/>
      <c r="BE27"/>
    </row>
    <row r="28" spans="2:57" ht="22.5" customHeight="1">
      <c r="B28" s="592">
        <v>8</v>
      </c>
      <c r="C28" s="532"/>
      <c r="D28" s="406" t="s">
        <v>377</v>
      </c>
      <c r="E28" s="407"/>
      <c r="F28" s="407"/>
      <c r="G28" s="407"/>
      <c r="H28" s="407"/>
      <c r="I28" s="407"/>
      <c r="J28" s="407"/>
      <c r="K28" s="407"/>
      <c r="L28" s="407"/>
      <c r="M28" s="407"/>
      <c r="N28" s="407"/>
      <c r="O28" s="407"/>
      <c r="P28" s="408"/>
      <c r="Q28" s="409" t="s">
        <v>91</v>
      </c>
      <c r="R28" s="410"/>
      <c r="S28" s="410"/>
      <c r="T28" s="410"/>
      <c r="U28" s="410"/>
      <c r="V28" s="410"/>
      <c r="W28" s="410"/>
      <c r="X28" s="411"/>
      <c r="Y28" s="406" t="s">
        <v>24</v>
      </c>
      <c r="Z28" s="407"/>
      <c r="AA28" s="407"/>
      <c r="AB28" s="408"/>
      <c r="AC28" s="406"/>
      <c r="AD28" s="407"/>
      <c r="AE28" s="407"/>
      <c r="AF28" s="407"/>
      <c r="AG28" s="407"/>
      <c r="AH28" s="407"/>
      <c r="AI28" s="407"/>
      <c r="AJ28" s="408"/>
      <c r="AK28" s="406"/>
      <c r="AL28" s="407"/>
      <c r="AM28" s="407"/>
      <c r="AN28" s="408"/>
      <c r="AO28" s="542"/>
      <c r="AP28" s="554"/>
      <c r="AQ28" s="586"/>
      <c r="AR28" s="588"/>
      <c r="AS28" s="590"/>
      <c r="BE28"/>
    </row>
    <row r="29" spans="2:57" ht="53.25" customHeight="1">
      <c r="B29" s="592"/>
      <c r="C29" s="532"/>
      <c r="D29" s="412"/>
      <c r="E29" s="413"/>
      <c r="F29" s="413"/>
      <c r="G29" s="413"/>
      <c r="H29" s="413"/>
      <c r="I29" s="413"/>
      <c r="J29" s="413"/>
      <c r="K29" s="413"/>
      <c r="L29" s="413"/>
      <c r="M29" s="413"/>
      <c r="N29" s="413"/>
      <c r="O29" s="413"/>
      <c r="P29" s="414"/>
      <c r="Q29" s="412"/>
      <c r="R29" s="413"/>
      <c r="S29" s="413"/>
      <c r="T29" s="413"/>
      <c r="U29" s="413"/>
      <c r="V29" s="413"/>
      <c r="W29" s="413"/>
      <c r="X29" s="414"/>
      <c r="Y29" s="412" t="s">
        <v>378</v>
      </c>
      <c r="Z29" s="413"/>
      <c r="AA29" s="413"/>
      <c r="AB29" s="414"/>
      <c r="AC29" s="412"/>
      <c r="AD29" s="413"/>
      <c r="AE29" s="413"/>
      <c r="AF29" s="413"/>
      <c r="AG29" s="413"/>
      <c r="AH29" s="413"/>
      <c r="AI29" s="413"/>
      <c r="AJ29" s="414"/>
      <c r="AK29" s="412"/>
      <c r="AL29" s="413"/>
      <c r="AM29" s="413"/>
      <c r="AN29" s="414"/>
      <c r="AO29" s="545"/>
      <c r="AP29" s="556"/>
      <c r="AQ29" s="587"/>
      <c r="AR29" s="589"/>
      <c r="AS29" s="591"/>
      <c r="BE29"/>
    </row>
    <row r="30" spans="2:57" ht="22.5" customHeight="1">
      <c r="B30" s="592">
        <v>9</v>
      </c>
      <c r="C30" s="532"/>
      <c r="D30" s="406" t="s">
        <v>412</v>
      </c>
      <c r="E30" s="407"/>
      <c r="F30" s="407"/>
      <c r="G30" s="407"/>
      <c r="H30" s="407"/>
      <c r="I30" s="407"/>
      <c r="J30" s="407"/>
      <c r="K30" s="407"/>
      <c r="L30" s="407"/>
      <c r="M30" s="407"/>
      <c r="N30" s="407"/>
      <c r="O30" s="407"/>
      <c r="P30" s="408"/>
      <c r="Q30" s="409" t="s">
        <v>91</v>
      </c>
      <c r="R30" s="410"/>
      <c r="S30" s="410"/>
      <c r="T30" s="410"/>
      <c r="U30" s="410"/>
      <c r="V30" s="410"/>
      <c r="W30" s="410"/>
      <c r="X30" s="411"/>
      <c r="Y30" s="406" t="s">
        <v>24</v>
      </c>
      <c r="Z30" s="407"/>
      <c r="AA30" s="407"/>
      <c r="AB30" s="408"/>
      <c r="AC30" s="406"/>
      <c r="AD30" s="407"/>
      <c r="AE30" s="407"/>
      <c r="AF30" s="407"/>
      <c r="AG30" s="407"/>
      <c r="AH30" s="407"/>
      <c r="AI30" s="407"/>
      <c r="AJ30" s="408"/>
      <c r="AK30" s="406"/>
      <c r="AL30" s="407"/>
      <c r="AM30" s="407"/>
      <c r="AN30" s="408"/>
      <c r="AO30" s="542"/>
      <c r="AP30" s="554"/>
      <c r="AQ30" s="586"/>
      <c r="AR30" s="588"/>
      <c r="AS30" s="590"/>
      <c r="BE30"/>
    </row>
    <row r="31" spans="2:57" ht="45.75" customHeight="1">
      <c r="B31" s="592"/>
      <c r="C31" s="532"/>
      <c r="D31" s="412"/>
      <c r="E31" s="413"/>
      <c r="F31" s="413"/>
      <c r="G31" s="413"/>
      <c r="H31" s="413"/>
      <c r="I31" s="413"/>
      <c r="J31" s="413"/>
      <c r="K31" s="413"/>
      <c r="L31" s="413"/>
      <c r="M31" s="413"/>
      <c r="N31" s="413"/>
      <c r="O31" s="413"/>
      <c r="P31" s="414"/>
      <c r="Q31" s="412"/>
      <c r="R31" s="413"/>
      <c r="S31" s="413"/>
      <c r="T31" s="413"/>
      <c r="U31" s="413"/>
      <c r="V31" s="413"/>
      <c r="W31" s="413"/>
      <c r="X31" s="414"/>
      <c r="Y31" s="412" t="s">
        <v>376</v>
      </c>
      <c r="Z31" s="413"/>
      <c r="AA31" s="413"/>
      <c r="AB31" s="414"/>
      <c r="AC31" s="412"/>
      <c r="AD31" s="413"/>
      <c r="AE31" s="413"/>
      <c r="AF31" s="413"/>
      <c r="AG31" s="413"/>
      <c r="AH31" s="413"/>
      <c r="AI31" s="413"/>
      <c r="AJ31" s="414"/>
      <c r="AK31" s="412"/>
      <c r="AL31" s="413"/>
      <c r="AM31" s="413"/>
      <c r="AN31" s="414"/>
      <c r="AO31" s="545"/>
      <c r="AP31" s="556"/>
      <c r="AQ31" s="587"/>
      <c r="AR31" s="589"/>
      <c r="AS31" s="591"/>
      <c r="BE31"/>
    </row>
    <row r="32" spans="2:57" ht="22.5" customHeight="1">
      <c r="B32" s="592">
        <v>10</v>
      </c>
      <c r="C32" s="532"/>
      <c r="D32" s="406" t="s">
        <v>413</v>
      </c>
      <c r="E32" s="407"/>
      <c r="F32" s="407"/>
      <c r="G32" s="407"/>
      <c r="H32" s="407"/>
      <c r="I32" s="407"/>
      <c r="J32" s="407"/>
      <c r="K32" s="407"/>
      <c r="L32" s="407"/>
      <c r="M32" s="407"/>
      <c r="N32" s="407"/>
      <c r="O32" s="407"/>
      <c r="P32" s="408"/>
      <c r="Q32" s="406" t="s">
        <v>91</v>
      </c>
      <c r="R32" s="407"/>
      <c r="S32" s="407"/>
      <c r="T32" s="407"/>
      <c r="U32" s="407"/>
      <c r="V32" s="407"/>
      <c r="W32" s="407"/>
      <c r="X32" s="408"/>
      <c r="Y32" s="406" t="s">
        <v>86</v>
      </c>
      <c r="Z32" s="407"/>
      <c r="AA32" s="407"/>
      <c r="AB32" s="408"/>
      <c r="AC32" s="406"/>
      <c r="AD32" s="407"/>
      <c r="AE32" s="407"/>
      <c r="AF32" s="407"/>
      <c r="AG32" s="407"/>
      <c r="AH32" s="407"/>
      <c r="AI32" s="407"/>
      <c r="AJ32" s="408"/>
      <c r="AK32" s="406"/>
      <c r="AL32" s="407"/>
      <c r="AM32" s="407"/>
      <c r="AN32" s="408"/>
      <c r="AO32" s="542"/>
      <c r="AP32" s="554"/>
      <c r="AQ32" s="586"/>
      <c r="AR32" s="588"/>
      <c r="AS32" s="590"/>
      <c r="BE32"/>
    </row>
    <row r="33" spans="2:57" ht="62.25" customHeight="1">
      <c r="B33" s="592"/>
      <c r="C33" s="532"/>
      <c r="D33" s="412"/>
      <c r="E33" s="413"/>
      <c r="F33" s="413"/>
      <c r="G33" s="413"/>
      <c r="H33" s="413"/>
      <c r="I33" s="413"/>
      <c r="J33" s="413"/>
      <c r="K33" s="413"/>
      <c r="L33" s="413"/>
      <c r="M33" s="413"/>
      <c r="N33" s="413"/>
      <c r="O33" s="413"/>
      <c r="P33" s="414"/>
      <c r="Q33" s="412"/>
      <c r="R33" s="413"/>
      <c r="S33" s="413"/>
      <c r="T33" s="413"/>
      <c r="U33" s="413"/>
      <c r="V33" s="413"/>
      <c r="W33" s="413"/>
      <c r="X33" s="414"/>
      <c r="Y33" s="412" t="s">
        <v>381</v>
      </c>
      <c r="Z33" s="413"/>
      <c r="AA33" s="413"/>
      <c r="AB33" s="414"/>
      <c r="AC33" s="412"/>
      <c r="AD33" s="413"/>
      <c r="AE33" s="413"/>
      <c r="AF33" s="413"/>
      <c r="AG33" s="413"/>
      <c r="AH33" s="413"/>
      <c r="AI33" s="413"/>
      <c r="AJ33" s="414"/>
      <c r="AK33" s="412"/>
      <c r="AL33" s="413"/>
      <c r="AM33" s="413"/>
      <c r="AN33" s="414"/>
      <c r="AO33" s="545"/>
      <c r="AP33" s="556"/>
      <c r="AQ33" s="587"/>
      <c r="AR33" s="589"/>
      <c r="AS33" s="591"/>
      <c r="BE33"/>
    </row>
    <row r="34" spans="2:57" ht="22.5" customHeight="1">
      <c r="B34" s="592">
        <v>11</v>
      </c>
      <c r="C34" s="532"/>
      <c r="D34" s="406" t="s">
        <v>379</v>
      </c>
      <c r="E34" s="407"/>
      <c r="F34" s="407"/>
      <c r="G34" s="407"/>
      <c r="H34" s="407"/>
      <c r="I34" s="407"/>
      <c r="J34" s="407"/>
      <c r="K34" s="407"/>
      <c r="L34" s="407"/>
      <c r="M34" s="407"/>
      <c r="N34" s="407"/>
      <c r="O34" s="407"/>
      <c r="P34" s="408"/>
      <c r="Q34" s="409" t="s">
        <v>91</v>
      </c>
      <c r="R34" s="410"/>
      <c r="S34" s="410"/>
      <c r="T34" s="410"/>
      <c r="U34" s="410"/>
      <c r="V34" s="410"/>
      <c r="W34" s="410"/>
      <c r="X34" s="411"/>
      <c r="Y34" s="406" t="s">
        <v>24</v>
      </c>
      <c r="Z34" s="407"/>
      <c r="AA34" s="407"/>
      <c r="AB34" s="408"/>
      <c r="AC34" s="406"/>
      <c r="AD34" s="407"/>
      <c r="AE34" s="407"/>
      <c r="AF34" s="407"/>
      <c r="AG34" s="407"/>
      <c r="AH34" s="407"/>
      <c r="AI34" s="407"/>
      <c r="AJ34" s="408"/>
      <c r="AK34" s="406"/>
      <c r="AL34" s="407"/>
      <c r="AM34" s="407"/>
      <c r="AN34" s="408"/>
      <c r="AO34" s="542"/>
      <c r="AP34" s="554"/>
      <c r="AQ34" s="586"/>
      <c r="AR34" s="588"/>
      <c r="AS34" s="590"/>
      <c r="BE34"/>
    </row>
    <row r="35" spans="2:57" ht="31.5"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t="s">
        <v>380</v>
      </c>
      <c r="Z35" s="413"/>
      <c r="AA35" s="413"/>
      <c r="AB35" s="414"/>
      <c r="AC35" s="412"/>
      <c r="AD35" s="413"/>
      <c r="AE35" s="413"/>
      <c r="AF35" s="413"/>
      <c r="AG35" s="413"/>
      <c r="AH35" s="413"/>
      <c r="AI35" s="413"/>
      <c r="AJ35" s="414"/>
      <c r="AK35" s="412"/>
      <c r="AL35" s="413"/>
      <c r="AM35" s="413"/>
      <c r="AN35" s="414"/>
      <c r="AO35" s="545"/>
      <c r="AP35" s="556"/>
      <c r="AQ35" s="587"/>
      <c r="AR35" s="589"/>
      <c r="AS35" s="591"/>
      <c r="BE35"/>
    </row>
    <row r="36" spans="2:57" ht="22.5" customHeight="1">
      <c r="B36" s="592">
        <v>12</v>
      </c>
      <c r="C36" s="532"/>
      <c r="D36" s="406" t="s">
        <v>382</v>
      </c>
      <c r="E36" s="407"/>
      <c r="F36" s="407"/>
      <c r="G36" s="407"/>
      <c r="H36" s="407"/>
      <c r="I36" s="407"/>
      <c r="J36" s="407"/>
      <c r="K36" s="407"/>
      <c r="L36" s="407"/>
      <c r="M36" s="407"/>
      <c r="N36" s="407"/>
      <c r="O36" s="407"/>
      <c r="P36" s="408"/>
      <c r="Q36" s="409" t="s">
        <v>91</v>
      </c>
      <c r="R36" s="410"/>
      <c r="S36" s="410"/>
      <c r="T36" s="410"/>
      <c r="U36" s="410"/>
      <c r="V36" s="410"/>
      <c r="W36" s="410"/>
      <c r="X36" s="411"/>
      <c r="Y36" s="406" t="s">
        <v>24</v>
      </c>
      <c r="Z36" s="407"/>
      <c r="AA36" s="407"/>
      <c r="AB36" s="408"/>
      <c r="AC36" s="406"/>
      <c r="AD36" s="407"/>
      <c r="AE36" s="407"/>
      <c r="AF36" s="407"/>
      <c r="AG36" s="407"/>
      <c r="AH36" s="407"/>
      <c r="AI36" s="407"/>
      <c r="AJ36" s="408"/>
      <c r="AK36" s="406"/>
      <c r="AL36" s="407"/>
      <c r="AM36" s="407"/>
      <c r="AN36" s="408"/>
      <c r="AO36" s="542"/>
      <c r="AP36" s="554"/>
      <c r="AQ36" s="586"/>
      <c r="AR36" s="588"/>
      <c r="AS36" s="590"/>
      <c r="BE36"/>
    </row>
    <row r="37" spans="2:57" ht="31.5"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t="s">
        <v>383</v>
      </c>
      <c r="Z37" s="413"/>
      <c r="AA37" s="413"/>
      <c r="AB37" s="414"/>
      <c r="AC37" s="412"/>
      <c r="AD37" s="413"/>
      <c r="AE37" s="413"/>
      <c r="AF37" s="413"/>
      <c r="AG37" s="413"/>
      <c r="AH37" s="413"/>
      <c r="AI37" s="413"/>
      <c r="AJ37" s="414"/>
      <c r="AK37" s="412"/>
      <c r="AL37" s="413"/>
      <c r="AM37" s="413"/>
      <c r="AN37" s="414"/>
      <c r="AO37" s="545"/>
      <c r="AP37" s="556"/>
      <c r="AQ37" s="587"/>
      <c r="AR37" s="589"/>
      <c r="AS37" s="591"/>
      <c r="BE37"/>
    </row>
    <row r="38" spans="2:57" ht="22.5" customHeight="1">
      <c r="B38" s="592">
        <v>13</v>
      </c>
      <c r="C38" s="532"/>
      <c r="D38" s="406" t="s">
        <v>384</v>
      </c>
      <c r="E38" s="407"/>
      <c r="F38" s="407"/>
      <c r="G38" s="407"/>
      <c r="H38" s="407"/>
      <c r="I38" s="407"/>
      <c r="J38" s="407"/>
      <c r="K38" s="407"/>
      <c r="L38" s="407"/>
      <c r="M38" s="407"/>
      <c r="N38" s="407"/>
      <c r="O38" s="407"/>
      <c r="P38" s="408"/>
      <c r="Q38" s="409" t="s">
        <v>91</v>
      </c>
      <c r="R38" s="410"/>
      <c r="S38" s="410"/>
      <c r="T38" s="410"/>
      <c r="U38" s="410"/>
      <c r="V38" s="410"/>
      <c r="W38" s="410"/>
      <c r="X38" s="411"/>
      <c r="Y38" s="406" t="s">
        <v>24</v>
      </c>
      <c r="Z38" s="407"/>
      <c r="AA38" s="407"/>
      <c r="AB38" s="408"/>
      <c r="AC38" s="406"/>
      <c r="AD38" s="407"/>
      <c r="AE38" s="407"/>
      <c r="AF38" s="407"/>
      <c r="AG38" s="407"/>
      <c r="AH38" s="407"/>
      <c r="AI38" s="407"/>
      <c r="AJ38" s="408"/>
      <c r="AK38" s="406"/>
      <c r="AL38" s="407"/>
      <c r="AM38" s="407"/>
      <c r="AN38" s="408"/>
      <c r="AO38" s="542"/>
      <c r="AP38" s="554"/>
      <c r="AQ38" s="586"/>
      <c r="AR38" s="588"/>
      <c r="AS38" s="590"/>
      <c r="BE38"/>
    </row>
    <row r="39" spans="2:57" ht="31.5"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t="s">
        <v>385</v>
      </c>
      <c r="Z39" s="413"/>
      <c r="AA39" s="413"/>
      <c r="AB39" s="414"/>
      <c r="AC39" s="412"/>
      <c r="AD39" s="413"/>
      <c r="AE39" s="413"/>
      <c r="AF39" s="413"/>
      <c r="AG39" s="413"/>
      <c r="AH39" s="413"/>
      <c r="AI39" s="413"/>
      <c r="AJ39" s="414"/>
      <c r="AK39" s="412"/>
      <c r="AL39" s="413"/>
      <c r="AM39" s="413"/>
      <c r="AN39" s="414"/>
      <c r="AO39" s="545"/>
      <c r="AP39" s="556"/>
      <c r="AQ39" s="587"/>
      <c r="AR39" s="589"/>
      <c r="AS39" s="591"/>
      <c r="BE39"/>
    </row>
    <row r="40" spans="2:57" ht="22.5" customHeight="1">
      <c r="B40" s="592">
        <v>14</v>
      </c>
      <c r="C40" s="532"/>
      <c r="D40" s="406" t="s">
        <v>414</v>
      </c>
      <c r="E40" s="407"/>
      <c r="F40" s="407"/>
      <c r="G40" s="407"/>
      <c r="H40" s="407"/>
      <c r="I40" s="407"/>
      <c r="J40" s="407"/>
      <c r="K40" s="407"/>
      <c r="L40" s="407"/>
      <c r="M40" s="407"/>
      <c r="N40" s="407"/>
      <c r="O40" s="407"/>
      <c r="P40" s="408"/>
      <c r="Q40" s="409" t="s">
        <v>91</v>
      </c>
      <c r="R40" s="410"/>
      <c r="S40" s="410"/>
      <c r="T40" s="410"/>
      <c r="U40" s="410"/>
      <c r="V40" s="410"/>
      <c r="W40" s="410"/>
      <c r="X40" s="411"/>
      <c r="Y40" s="406" t="s">
        <v>24</v>
      </c>
      <c r="Z40" s="407"/>
      <c r="AA40" s="407"/>
      <c r="AB40" s="408"/>
      <c r="AC40" s="406"/>
      <c r="AD40" s="407"/>
      <c r="AE40" s="407"/>
      <c r="AF40" s="407"/>
      <c r="AG40" s="407"/>
      <c r="AH40" s="407"/>
      <c r="AI40" s="407"/>
      <c r="AJ40" s="408"/>
      <c r="AK40" s="406"/>
      <c r="AL40" s="407"/>
      <c r="AM40" s="407"/>
      <c r="AN40" s="408"/>
      <c r="AO40" s="542"/>
      <c r="AP40" s="554"/>
      <c r="AQ40" s="586"/>
      <c r="AR40" s="588"/>
      <c r="AS40" s="590"/>
      <c r="BE40"/>
    </row>
    <row r="41" spans="2:57" ht="31.5"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t="s">
        <v>385</v>
      </c>
      <c r="Z41" s="413"/>
      <c r="AA41" s="413"/>
      <c r="AB41" s="414"/>
      <c r="AC41" s="412"/>
      <c r="AD41" s="413"/>
      <c r="AE41" s="413"/>
      <c r="AF41" s="413"/>
      <c r="AG41" s="413"/>
      <c r="AH41" s="413"/>
      <c r="AI41" s="413"/>
      <c r="AJ41" s="414"/>
      <c r="AK41" s="412"/>
      <c r="AL41" s="413"/>
      <c r="AM41" s="413"/>
      <c r="AN41" s="414"/>
      <c r="AO41" s="545"/>
      <c r="AP41" s="556"/>
      <c r="AQ41" s="587"/>
      <c r="AR41" s="589"/>
      <c r="AS41" s="591"/>
      <c r="BE41"/>
    </row>
    <row r="42" spans="2:57" ht="22.5" customHeight="1">
      <c r="B42" s="592">
        <v>15</v>
      </c>
      <c r="C42" s="532"/>
      <c r="D42" s="406" t="s">
        <v>388</v>
      </c>
      <c r="E42" s="407"/>
      <c r="F42" s="407"/>
      <c r="G42" s="407"/>
      <c r="H42" s="407"/>
      <c r="I42" s="407"/>
      <c r="J42" s="407"/>
      <c r="K42" s="407"/>
      <c r="L42" s="407"/>
      <c r="M42" s="407"/>
      <c r="N42" s="407"/>
      <c r="O42" s="407"/>
      <c r="P42" s="408"/>
      <c r="Q42" s="409" t="s">
        <v>387</v>
      </c>
      <c r="R42" s="410"/>
      <c r="S42" s="410"/>
      <c r="T42" s="410"/>
      <c r="U42" s="410"/>
      <c r="V42" s="410"/>
      <c r="W42" s="410"/>
      <c r="X42" s="411"/>
      <c r="Y42" s="406" t="s">
        <v>24</v>
      </c>
      <c r="Z42" s="407"/>
      <c r="AA42" s="407"/>
      <c r="AB42" s="408"/>
      <c r="AC42" s="406"/>
      <c r="AD42" s="407"/>
      <c r="AE42" s="407"/>
      <c r="AF42" s="407"/>
      <c r="AG42" s="407"/>
      <c r="AH42" s="407"/>
      <c r="AI42" s="407"/>
      <c r="AJ42" s="408"/>
      <c r="AK42" s="406"/>
      <c r="AL42" s="407"/>
      <c r="AM42" s="407"/>
      <c r="AN42" s="408"/>
      <c r="AO42" s="542"/>
      <c r="AP42" s="554"/>
      <c r="AQ42" s="586"/>
      <c r="AR42" s="588"/>
      <c r="AS42" s="590"/>
      <c r="BE42"/>
    </row>
    <row r="43" spans="2:57" ht="45"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t="s">
        <v>386</v>
      </c>
      <c r="Z43" s="413"/>
      <c r="AA43" s="413"/>
      <c r="AB43" s="414"/>
      <c r="AC43" s="412"/>
      <c r="AD43" s="413"/>
      <c r="AE43" s="413"/>
      <c r="AF43" s="413"/>
      <c r="AG43" s="413"/>
      <c r="AH43" s="413"/>
      <c r="AI43" s="413"/>
      <c r="AJ43" s="414"/>
      <c r="AK43" s="412"/>
      <c r="AL43" s="413"/>
      <c r="AM43" s="413"/>
      <c r="AN43" s="414"/>
      <c r="AO43" s="545"/>
      <c r="AP43" s="556"/>
      <c r="AQ43" s="587"/>
      <c r="AR43" s="589"/>
      <c r="AS43" s="591"/>
      <c r="BE43"/>
    </row>
    <row r="44" spans="2:57" ht="22.5" customHeight="1">
      <c r="B44" s="592">
        <v>16</v>
      </c>
      <c r="C44" s="532"/>
      <c r="D44" s="406" t="s">
        <v>415</v>
      </c>
      <c r="E44" s="407"/>
      <c r="F44" s="407"/>
      <c r="G44" s="407"/>
      <c r="H44" s="407"/>
      <c r="I44" s="407"/>
      <c r="J44" s="407"/>
      <c r="K44" s="407"/>
      <c r="L44" s="407"/>
      <c r="M44" s="407"/>
      <c r="N44" s="407"/>
      <c r="O44" s="407"/>
      <c r="P44" s="408"/>
      <c r="Q44" s="409" t="s">
        <v>389</v>
      </c>
      <c r="R44" s="410"/>
      <c r="S44" s="410"/>
      <c r="T44" s="410"/>
      <c r="U44" s="410"/>
      <c r="V44" s="410"/>
      <c r="W44" s="410"/>
      <c r="X44" s="411"/>
      <c r="Y44" s="406" t="s">
        <v>24</v>
      </c>
      <c r="Z44" s="407"/>
      <c r="AA44" s="407"/>
      <c r="AB44" s="408"/>
      <c r="AC44" s="406"/>
      <c r="AD44" s="407"/>
      <c r="AE44" s="407"/>
      <c r="AF44" s="407"/>
      <c r="AG44" s="407"/>
      <c r="AH44" s="407"/>
      <c r="AI44" s="407"/>
      <c r="AJ44" s="408"/>
      <c r="AK44" s="406"/>
      <c r="AL44" s="407"/>
      <c r="AM44" s="407"/>
      <c r="AN44" s="408"/>
      <c r="AO44" s="542"/>
      <c r="AP44" s="554"/>
      <c r="AQ44" s="586"/>
      <c r="AR44" s="588"/>
      <c r="AS44" s="590"/>
      <c r="BE44"/>
    </row>
    <row r="45" spans="2:57" ht="60.75"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t="s">
        <v>390</v>
      </c>
      <c r="Z45" s="413"/>
      <c r="AA45" s="413"/>
      <c r="AB45" s="414"/>
      <c r="AC45" s="412"/>
      <c r="AD45" s="413"/>
      <c r="AE45" s="413"/>
      <c r="AF45" s="413"/>
      <c r="AG45" s="413"/>
      <c r="AH45" s="413"/>
      <c r="AI45" s="413"/>
      <c r="AJ45" s="414"/>
      <c r="AK45" s="412"/>
      <c r="AL45" s="413"/>
      <c r="AM45" s="413"/>
      <c r="AN45" s="414"/>
      <c r="AO45" s="545"/>
      <c r="AP45" s="556"/>
      <c r="AQ45" s="587"/>
      <c r="AR45" s="589"/>
      <c r="AS45" s="591"/>
      <c r="BE45"/>
    </row>
    <row r="46" spans="2:57" ht="22.5" customHeight="1">
      <c r="B46" s="592">
        <v>17</v>
      </c>
      <c r="C46" s="532"/>
      <c r="D46" s="406" t="s">
        <v>416</v>
      </c>
      <c r="E46" s="407"/>
      <c r="F46" s="407"/>
      <c r="G46" s="407"/>
      <c r="H46" s="407"/>
      <c r="I46" s="407"/>
      <c r="J46" s="407"/>
      <c r="K46" s="407"/>
      <c r="L46" s="407"/>
      <c r="M46" s="407"/>
      <c r="N46" s="407"/>
      <c r="O46" s="407"/>
      <c r="P46" s="408"/>
      <c r="Q46" s="409" t="s">
        <v>91</v>
      </c>
      <c r="R46" s="410"/>
      <c r="S46" s="410"/>
      <c r="T46" s="410"/>
      <c r="U46" s="410"/>
      <c r="V46" s="410"/>
      <c r="W46" s="410"/>
      <c r="X46" s="411"/>
      <c r="Y46" s="406" t="s">
        <v>24</v>
      </c>
      <c r="Z46" s="407"/>
      <c r="AA46" s="407"/>
      <c r="AB46" s="408"/>
      <c r="AC46" s="406"/>
      <c r="AD46" s="407"/>
      <c r="AE46" s="407"/>
      <c r="AF46" s="407"/>
      <c r="AG46" s="407"/>
      <c r="AH46" s="407"/>
      <c r="AI46" s="407"/>
      <c r="AJ46" s="408"/>
      <c r="AK46" s="406"/>
      <c r="AL46" s="407"/>
      <c r="AM46" s="407"/>
      <c r="AN46" s="408"/>
      <c r="AO46" s="542"/>
      <c r="AP46" s="554"/>
      <c r="AQ46" s="586"/>
      <c r="AR46" s="588"/>
      <c r="AS46" s="590"/>
      <c r="BE46"/>
    </row>
    <row r="47" spans="2:57" ht="55.5"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t="s">
        <v>391</v>
      </c>
      <c r="Z47" s="413"/>
      <c r="AA47" s="413"/>
      <c r="AB47" s="414"/>
      <c r="AC47" s="412"/>
      <c r="AD47" s="413"/>
      <c r="AE47" s="413"/>
      <c r="AF47" s="413"/>
      <c r="AG47" s="413"/>
      <c r="AH47" s="413"/>
      <c r="AI47" s="413"/>
      <c r="AJ47" s="414"/>
      <c r="AK47" s="412"/>
      <c r="AL47" s="413"/>
      <c r="AM47" s="413"/>
      <c r="AN47" s="414"/>
      <c r="AO47" s="545"/>
      <c r="AP47" s="556"/>
      <c r="AQ47" s="587"/>
      <c r="AR47" s="589"/>
      <c r="AS47" s="591"/>
      <c r="BE47"/>
    </row>
    <row r="48" spans="2:57" ht="22.5" customHeight="1">
      <c r="B48" s="592">
        <v>18</v>
      </c>
      <c r="C48" s="532"/>
      <c r="D48" s="406" t="s">
        <v>417</v>
      </c>
      <c r="E48" s="407"/>
      <c r="F48" s="407"/>
      <c r="G48" s="407"/>
      <c r="H48" s="407"/>
      <c r="I48" s="407"/>
      <c r="J48" s="407"/>
      <c r="K48" s="407"/>
      <c r="L48" s="407"/>
      <c r="M48" s="407"/>
      <c r="N48" s="407"/>
      <c r="O48" s="407"/>
      <c r="P48" s="408"/>
      <c r="Q48" s="409" t="s">
        <v>91</v>
      </c>
      <c r="R48" s="410"/>
      <c r="S48" s="410"/>
      <c r="T48" s="410"/>
      <c r="U48" s="410"/>
      <c r="V48" s="410"/>
      <c r="W48" s="410"/>
      <c r="X48" s="411"/>
      <c r="Y48" s="406" t="s">
        <v>24</v>
      </c>
      <c r="Z48" s="407"/>
      <c r="AA48" s="407"/>
      <c r="AB48" s="408"/>
      <c r="AC48" s="406"/>
      <c r="AD48" s="407"/>
      <c r="AE48" s="407"/>
      <c r="AF48" s="407"/>
      <c r="AG48" s="407"/>
      <c r="AH48" s="407"/>
      <c r="AI48" s="407"/>
      <c r="AJ48" s="408"/>
      <c r="AK48" s="406"/>
      <c r="AL48" s="407"/>
      <c r="AM48" s="407"/>
      <c r="AN48" s="408"/>
      <c r="AO48" s="542"/>
      <c r="AP48" s="554"/>
      <c r="AQ48" s="586"/>
      <c r="AR48" s="588"/>
      <c r="AS48" s="590"/>
      <c r="BE48"/>
    </row>
    <row r="49" spans="2:57" ht="31.5"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t="s">
        <v>391</v>
      </c>
      <c r="Z49" s="413"/>
      <c r="AA49" s="413"/>
      <c r="AB49" s="414"/>
      <c r="AC49" s="412"/>
      <c r="AD49" s="413"/>
      <c r="AE49" s="413"/>
      <c r="AF49" s="413"/>
      <c r="AG49" s="413"/>
      <c r="AH49" s="413"/>
      <c r="AI49" s="413"/>
      <c r="AJ49" s="414"/>
      <c r="AK49" s="412"/>
      <c r="AL49" s="413"/>
      <c r="AM49" s="413"/>
      <c r="AN49" s="414"/>
      <c r="AO49" s="545"/>
      <c r="AP49" s="556"/>
      <c r="AQ49" s="587"/>
      <c r="AR49" s="589"/>
      <c r="AS49" s="591"/>
      <c r="BE49"/>
    </row>
    <row r="50" spans="2:57" ht="22.5" customHeight="1">
      <c r="B50" s="592">
        <v>19</v>
      </c>
      <c r="C50" s="532"/>
      <c r="D50" s="406" t="s">
        <v>418</v>
      </c>
      <c r="E50" s="407"/>
      <c r="F50" s="407"/>
      <c r="G50" s="407"/>
      <c r="H50" s="407"/>
      <c r="I50" s="407"/>
      <c r="J50" s="407"/>
      <c r="K50" s="407"/>
      <c r="L50" s="407"/>
      <c r="M50" s="407"/>
      <c r="N50" s="407"/>
      <c r="O50" s="407"/>
      <c r="P50" s="408"/>
      <c r="Q50" s="409" t="s">
        <v>91</v>
      </c>
      <c r="R50" s="410"/>
      <c r="S50" s="410"/>
      <c r="T50" s="410"/>
      <c r="U50" s="410"/>
      <c r="V50" s="410"/>
      <c r="W50" s="410"/>
      <c r="X50" s="411"/>
      <c r="Y50" s="406" t="s">
        <v>24</v>
      </c>
      <c r="Z50" s="407"/>
      <c r="AA50" s="407"/>
      <c r="AB50" s="408"/>
      <c r="AC50" s="406"/>
      <c r="AD50" s="407"/>
      <c r="AE50" s="407"/>
      <c r="AF50" s="407"/>
      <c r="AG50" s="407"/>
      <c r="AH50" s="407"/>
      <c r="AI50" s="407"/>
      <c r="AJ50" s="408"/>
      <c r="AK50" s="406"/>
      <c r="AL50" s="407"/>
      <c r="AM50" s="407"/>
      <c r="AN50" s="408"/>
      <c r="AO50" s="542"/>
      <c r="AP50" s="554"/>
      <c r="AQ50" s="586"/>
      <c r="AR50" s="588"/>
      <c r="AS50" s="590"/>
      <c r="BE50"/>
    </row>
    <row r="51" spans="2:57" ht="31.5" customHeight="1" thickBo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t="s">
        <v>392</v>
      </c>
      <c r="Z51" s="413"/>
      <c r="AA51" s="413"/>
      <c r="AB51" s="414"/>
      <c r="AC51" s="412"/>
      <c r="AD51" s="413"/>
      <c r="AE51" s="413"/>
      <c r="AF51" s="413"/>
      <c r="AG51" s="413"/>
      <c r="AH51" s="413"/>
      <c r="AI51" s="413"/>
      <c r="AJ51" s="414"/>
      <c r="AK51" s="412"/>
      <c r="AL51" s="413"/>
      <c r="AM51" s="413"/>
      <c r="AN51" s="414"/>
      <c r="AO51" s="545"/>
      <c r="AP51" s="556"/>
      <c r="AQ51" s="587"/>
      <c r="AR51" s="589"/>
      <c r="AS51" s="591"/>
      <c r="BE51"/>
    </row>
    <row r="52" spans="2:57" ht="22.5" hidden="1" customHeight="1">
      <c r="B52" s="592">
        <v>20</v>
      </c>
      <c r="C52" s="532"/>
      <c r="D52" s="406"/>
      <c r="E52" s="407"/>
      <c r="F52" s="407"/>
      <c r="G52" s="407"/>
      <c r="H52" s="407"/>
      <c r="I52" s="407"/>
      <c r="J52" s="407"/>
      <c r="K52" s="407"/>
      <c r="L52" s="407"/>
      <c r="M52" s="407"/>
      <c r="N52" s="407"/>
      <c r="O52" s="407"/>
      <c r="P52" s="408"/>
      <c r="Q52" s="409"/>
      <c r="R52" s="410"/>
      <c r="S52" s="410"/>
      <c r="T52" s="410"/>
      <c r="U52" s="410"/>
      <c r="V52" s="410"/>
      <c r="W52" s="410"/>
      <c r="X52" s="411"/>
      <c r="Y52" s="406"/>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hidden="1"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hidden="1" customHeight="1">
      <c r="B54" s="592">
        <v>21</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hidden="1" customHeight="1">
      <c r="B56" s="592">
        <v>22</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31.5" hidden="1"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hidden="1" customHeight="1">
      <c r="B58" s="592">
        <v>23</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24</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25</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26</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27</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28</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29</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c r="B71" s="592"/>
      <c r="C71" s="532"/>
      <c r="D71" s="412"/>
      <c r="E71" s="413"/>
      <c r="F71" s="413"/>
      <c r="G71" s="413"/>
      <c r="H71" s="413"/>
      <c r="I71" s="413"/>
      <c r="J71" s="413"/>
      <c r="K71" s="413"/>
      <c r="L71" s="413"/>
      <c r="M71" s="413"/>
      <c r="N71" s="413"/>
      <c r="O71" s="413"/>
      <c r="P71" s="414"/>
      <c r="Q71" s="412"/>
      <c r="R71" s="413"/>
      <c r="S71" s="413"/>
      <c r="T71" s="413"/>
      <c r="U71" s="413"/>
      <c r="V71" s="413"/>
      <c r="W71" s="413"/>
      <c r="X71" s="414"/>
      <c r="Y71" s="412"/>
      <c r="Z71" s="413"/>
      <c r="AA71" s="413"/>
      <c r="AB71" s="414"/>
      <c r="AC71" s="412"/>
      <c r="AD71" s="413"/>
      <c r="AE71" s="413"/>
      <c r="AF71" s="414"/>
      <c r="AG71" s="412"/>
      <c r="AH71" s="413"/>
      <c r="AI71" s="413"/>
      <c r="AJ71" s="414"/>
      <c r="AK71" s="412"/>
      <c r="AL71" s="413"/>
      <c r="AM71" s="413"/>
      <c r="AN71" s="414"/>
      <c r="AO71" s="545"/>
      <c r="AP71" s="556"/>
      <c r="AQ71" s="587"/>
      <c r="AR71" s="589"/>
      <c r="AS71" s="591"/>
      <c r="BE71"/>
    </row>
    <row r="72" spans="2:57" ht="22.5" hidden="1" customHeight="1">
      <c r="B72" s="592">
        <v>30</v>
      </c>
      <c r="C72" s="532"/>
      <c r="D72" s="406"/>
      <c r="E72" s="407"/>
      <c r="F72" s="407"/>
      <c r="G72" s="407"/>
      <c r="H72" s="407"/>
      <c r="I72" s="407"/>
      <c r="J72" s="407"/>
      <c r="K72" s="407"/>
      <c r="L72" s="407"/>
      <c r="M72" s="407"/>
      <c r="N72" s="407"/>
      <c r="O72" s="407"/>
      <c r="P72" s="408"/>
      <c r="Q72" s="409"/>
      <c r="R72" s="410"/>
      <c r="S72" s="410"/>
      <c r="T72" s="410"/>
      <c r="U72" s="410"/>
      <c r="V72" s="410"/>
      <c r="W72" s="410"/>
      <c r="X72" s="411"/>
      <c r="Y72" s="406"/>
      <c r="Z72" s="407"/>
      <c r="AA72" s="407"/>
      <c r="AB72" s="408"/>
      <c r="AC72" s="406"/>
      <c r="AD72" s="407"/>
      <c r="AE72" s="407"/>
      <c r="AF72" s="408"/>
      <c r="AG72" s="406"/>
      <c r="AH72" s="407"/>
      <c r="AI72" s="407"/>
      <c r="AJ72" s="408"/>
      <c r="AK72" s="406"/>
      <c r="AL72" s="407"/>
      <c r="AM72" s="407"/>
      <c r="AN72" s="408"/>
      <c r="AO72" s="542"/>
      <c r="AP72" s="554"/>
      <c r="AQ72" s="586"/>
      <c r="AR72" s="588"/>
      <c r="AS72" s="590"/>
      <c r="BE72"/>
    </row>
    <row r="73" spans="2:57" ht="31.5" hidden="1" customHeight="1" thickBot="1">
      <c r="B73" s="610"/>
      <c r="C73" s="611"/>
      <c r="D73" s="581"/>
      <c r="E73" s="582"/>
      <c r="F73" s="582"/>
      <c r="G73" s="582"/>
      <c r="H73" s="582"/>
      <c r="I73" s="582"/>
      <c r="J73" s="582"/>
      <c r="K73" s="582"/>
      <c r="L73" s="582"/>
      <c r="M73" s="582"/>
      <c r="N73" s="582"/>
      <c r="O73" s="582"/>
      <c r="P73" s="583"/>
      <c r="Q73" s="412"/>
      <c r="R73" s="413"/>
      <c r="S73" s="413"/>
      <c r="T73" s="413"/>
      <c r="U73" s="413"/>
      <c r="V73" s="413"/>
      <c r="W73" s="413"/>
      <c r="X73" s="414"/>
      <c r="Y73" s="581"/>
      <c r="Z73" s="582"/>
      <c r="AA73" s="582"/>
      <c r="AB73" s="583"/>
      <c r="AC73" s="581"/>
      <c r="AD73" s="582"/>
      <c r="AE73" s="582"/>
      <c r="AF73" s="583"/>
      <c r="AG73" s="581"/>
      <c r="AH73" s="582"/>
      <c r="AI73" s="582"/>
      <c r="AJ73" s="583"/>
      <c r="AK73" s="581"/>
      <c r="AL73" s="582"/>
      <c r="AM73" s="582"/>
      <c r="AN73" s="583"/>
      <c r="AO73" s="481"/>
      <c r="AP73" s="606"/>
      <c r="AQ73" s="607"/>
      <c r="AR73" s="608"/>
      <c r="AS73" s="609"/>
      <c r="BE73"/>
    </row>
    <row r="74" spans="2:57" ht="15.75" hidden="1" thickBot="1">
      <c r="B74" s="612" t="s">
        <v>33</v>
      </c>
      <c r="C74" s="613"/>
      <c r="D74" s="613"/>
      <c r="E74" s="614"/>
      <c r="F74" s="615" t="s">
        <v>2</v>
      </c>
      <c r="G74" s="613"/>
      <c r="H74" s="613"/>
      <c r="I74" s="613"/>
      <c r="J74" s="613"/>
      <c r="K74" s="613"/>
      <c r="L74" s="613"/>
      <c r="M74" s="613"/>
      <c r="N74" s="613"/>
      <c r="O74" s="613"/>
      <c r="P74" s="613"/>
      <c r="Q74" s="613"/>
      <c r="R74" s="613"/>
      <c r="S74" s="613"/>
      <c r="T74" s="613"/>
      <c r="U74" s="614"/>
      <c r="V74" s="615" t="s">
        <v>3</v>
      </c>
      <c r="W74" s="613"/>
      <c r="X74" s="614"/>
      <c r="Y74" s="615" t="s">
        <v>34</v>
      </c>
      <c r="Z74" s="613"/>
      <c r="AA74" s="614"/>
      <c r="AB74" s="615" t="s">
        <v>35</v>
      </c>
      <c r="AC74" s="613"/>
      <c r="AD74" s="613"/>
      <c r="AE74" s="613"/>
      <c r="AF74" s="613"/>
      <c r="AG74" s="613"/>
      <c r="AH74" s="613"/>
      <c r="AI74" s="613"/>
      <c r="AJ74" s="613"/>
      <c r="AK74" s="613"/>
      <c r="AL74" s="613"/>
      <c r="AM74" s="613"/>
      <c r="AN74" s="613"/>
      <c r="AO74" s="613"/>
      <c r="AP74" s="613"/>
      <c r="AQ74" s="613"/>
      <c r="AR74" s="613"/>
      <c r="AS74" s="616"/>
      <c r="BE74"/>
    </row>
    <row r="75" spans="2:57" ht="24.75" hidden="1" customHeight="1">
      <c r="B75" s="617"/>
      <c r="C75" s="618"/>
      <c r="D75" s="618"/>
      <c r="E75" s="619"/>
      <c r="F75" s="620"/>
      <c r="G75" s="618"/>
      <c r="H75" s="618"/>
      <c r="I75" s="618"/>
      <c r="J75" s="618"/>
      <c r="K75" s="618"/>
      <c r="L75" s="618"/>
      <c r="M75" s="618"/>
      <c r="N75" s="618"/>
      <c r="O75" s="618"/>
      <c r="P75" s="618"/>
      <c r="Q75" s="618"/>
      <c r="R75" s="618"/>
      <c r="S75" s="618"/>
      <c r="T75" s="618"/>
      <c r="U75" s="619"/>
      <c r="V75" s="620"/>
      <c r="W75" s="618"/>
      <c r="X75" s="619"/>
      <c r="Y75" s="620"/>
      <c r="Z75" s="618"/>
      <c r="AA75" s="619"/>
      <c r="AB75" s="620"/>
      <c r="AC75" s="618"/>
      <c r="AD75" s="618"/>
      <c r="AE75" s="618"/>
      <c r="AF75" s="618"/>
      <c r="AG75" s="618"/>
      <c r="AH75" s="618"/>
      <c r="AI75" s="618"/>
      <c r="AJ75" s="618"/>
      <c r="AK75" s="618"/>
      <c r="AL75" s="618"/>
      <c r="AM75" s="618"/>
      <c r="AN75" s="618"/>
      <c r="AO75" s="618"/>
      <c r="AP75" s="618"/>
      <c r="AQ75" s="618"/>
      <c r="AR75" s="618"/>
      <c r="AS75" s="621"/>
      <c r="BE75"/>
    </row>
    <row r="76" spans="2:57" ht="24.75" hidden="1" customHeight="1">
      <c r="B76" s="622"/>
      <c r="C76" s="623"/>
      <c r="D76" s="623"/>
      <c r="E76" s="624"/>
      <c r="F76" s="625"/>
      <c r="G76" s="623"/>
      <c r="H76" s="623"/>
      <c r="I76" s="623"/>
      <c r="J76" s="623"/>
      <c r="K76" s="623"/>
      <c r="L76" s="623"/>
      <c r="M76" s="623"/>
      <c r="N76" s="623"/>
      <c r="O76" s="623"/>
      <c r="P76" s="623"/>
      <c r="Q76" s="623"/>
      <c r="R76" s="623"/>
      <c r="S76" s="623"/>
      <c r="T76" s="623"/>
      <c r="U76" s="624"/>
      <c r="V76" s="625"/>
      <c r="W76" s="623"/>
      <c r="X76" s="624"/>
      <c r="Y76" s="625"/>
      <c r="Z76" s="623"/>
      <c r="AA76" s="624"/>
      <c r="AB76" s="625"/>
      <c r="AC76" s="623"/>
      <c r="AD76" s="623"/>
      <c r="AE76" s="623"/>
      <c r="AF76" s="623"/>
      <c r="AG76" s="623"/>
      <c r="AH76" s="623"/>
      <c r="AI76" s="623"/>
      <c r="AJ76" s="623"/>
      <c r="AK76" s="623"/>
      <c r="AL76" s="623"/>
      <c r="AM76" s="623"/>
      <c r="AN76" s="623"/>
      <c r="AO76" s="623"/>
      <c r="AP76" s="623"/>
      <c r="AQ76" s="623"/>
      <c r="AR76" s="623"/>
      <c r="AS76" s="626"/>
      <c r="BE76"/>
    </row>
    <row r="77" spans="2:57" ht="24.75" hidden="1" customHeight="1">
      <c r="B77" s="622"/>
      <c r="C77" s="623"/>
      <c r="D77" s="623"/>
      <c r="E77" s="624"/>
      <c r="F77" s="625"/>
      <c r="G77" s="623"/>
      <c r="H77" s="623"/>
      <c r="I77" s="623"/>
      <c r="J77" s="623"/>
      <c r="K77" s="623"/>
      <c r="L77" s="623"/>
      <c r="M77" s="623"/>
      <c r="N77" s="623"/>
      <c r="O77" s="623"/>
      <c r="P77" s="623"/>
      <c r="Q77" s="623"/>
      <c r="R77" s="623"/>
      <c r="S77" s="623"/>
      <c r="T77" s="623"/>
      <c r="U77" s="624"/>
      <c r="V77" s="625"/>
      <c r="W77" s="623"/>
      <c r="X77" s="624"/>
      <c r="Y77" s="625"/>
      <c r="Z77" s="623"/>
      <c r="AA77" s="624"/>
      <c r="AB77" s="625"/>
      <c r="AC77" s="623"/>
      <c r="AD77" s="623"/>
      <c r="AE77" s="623"/>
      <c r="AF77" s="623"/>
      <c r="AG77" s="623"/>
      <c r="AH77" s="623"/>
      <c r="AI77" s="623"/>
      <c r="AJ77" s="623"/>
      <c r="AK77" s="623"/>
      <c r="AL77" s="623"/>
      <c r="AM77" s="623"/>
      <c r="AN77" s="623"/>
      <c r="AO77" s="623"/>
      <c r="AP77" s="623"/>
      <c r="AQ77" s="623"/>
      <c r="AR77" s="623"/>
      <c r="AS77" s="626"/>
      <c r="BE77"/>
    </row>
    <row r="78" spans="2:57" ht="24.75" hidden="1" customHeight="1">
      <c r="B78" s="622"/>
      <c r="C78" s="623"/>
      <c r="D78" s="623"/>
      <c r="E78" s="624"/>
      <c r="F78" s="625"/>
      <c r="G78" s="623"/>
      <c r="H78" s="623"/>
      <c r="I78" s="623"/>
      <c r="J78" s="623"/>
      <c r="K78" s="623"/>
      <c r="L78" s="623"/>
      <c r="M78" s="623"/>
      <c r="N78" s="623"/>
      <c r="O78" s="623"/>
      <c r="P78" s="623"/>
      <c r="Q78" s="623"/>
      <c r="R78" s="623"/>
      <c r="S78" s="623"/>
      <c r="T78" s="623"/>
      <c r="U78" s="624"/>
      <c r="V78" s="625"/>
      <c r="W78" s="623"/>
      <c r="X78" s="624"/>
      <c r="Y78" s="625"/>
      <c r="Z78" s="623"/>
      <c r="AA78" s="624"/>
      <c r="AB78" s="625"/>
      <c r="AC78" s="623"/>
      <c r="AD78" s="623"/>
      <c r="AE78" s="623"/>
      <c r="AF78" s="623"/>
      <c r="AG78" s="623"/>
      <c r="AH78" s="623"/>
      <c r="AI78" s="623"/>
      <c r="AJ78" s="623"/>
      <c r="AK78" s="623"/>
      <c r="AL78" s="623"/>
      <c r="AM78" s="623"/>
      <c r="AN78" s="623"/>
      <c r="AO78" s="623"/>
      <c r="AP78" s="623"/>
      <c r="AQ78" s="623"/>
      <c r="AR78" s="623"/>
      <c r="AS78" s="626"/>
      <c r="BE78"/>
    </row>
    <row r="79" spans="2:57" ht="24.75" hidden="1" customHeight="1">
      <c r="B79" s="622"/>
      <c r="C79" s="623"/>
      <c r="D79" s="623"/>
      <c r="E79" s="624"/>
      <c r="F79" s="625"/>
      <c r="G79" s="623"/>
      <c r="H79" s="623"/>
      <c r="I79" s="623"/>
      <c r="J79" s="623"/>
      <c r="K79" s="623"/>
      <c r="L79" s="623"/>
      <c r="M79" s="623"/>
      <c r="N79" s="623"/>
      <c r="O79" s="623"/>
      <c r="P79" s="623"/>
      <c r="Q79" s="623"/>
      <c r="R79" s="623"/>
      <c r="S79" s="623"/>
      <c r="T79" s="623"/>
      <c r="U79" s="624"/>
      <c r="V79" s="625"/>
      <c r="W79" s="623"/>
      <c r="X79" s="624"/>
      <c r="Y79" s="625"/>
      <c r="Z79" s="623"/>
      <c r="AA79" s="624"/>
      <c r="AB79" s="625"/>
      <c r="AC79" s="623"/>
      <c r="AD79" s="623"/>
      <c r="AE79" s="623"/>
      <c r="AF79" s="623"/>
      <c r="AG79" s="623"/>
      <c r="AH79" s="623"/>
      <c r="AI79" s="623"/>
      <c r="AJ79" s="623"/>
      <c r="AK79" s="623"/>
      <c r="AL79" s="623"/>
      <c r="AM79" s="623"/>
      <c r="AN79" s="623"/>
      <c r="AO79" s="623"/>
      <c r="AP79" s="623"/>
      <c r="AQ79" s="623"/>
      <c r="AR79" s="623"/>
      <c r="AS79" s="626"/>
      <c r="BE79"/>
    </row>
    <row r="80" spans="2:57" ht="24.75" hidden="1" customHeight="1" thickBot="1">
      <c r="B80" s="622"/>
      <c r="C80" s="623"/>
      <c r="D80" s="623"/>
      <c r="E80" s="624"/>
      <c r="F80" s="625"/>
      <c r="G80" s="623"/>
      <c r="H80" s="623"/>
      <c r="I80" s="623"/>
      <c r="J80" s="623"/>
      <c r="K80" s="623"/>
      <c r="L80" s="623"/>
      <c r="M80" s="623"/>
      <c r="N80" s="623"/>
      <c r="O80" s="623"/>
      <c r="P80" s="623"/>
      <c r="Q80" s="623"/>
      <c r="R80" s="623"/>
      <c r="S80" s="623"/>
      <c r="T80" s="623"/>
      <c r="U80" s="624"/>
      <c r="V80" s="625"/>
      <c r="W80" s="623"/>
      <c r="X80" s="624"/>
      <c r="Y80" s="625"/>
      <c r="Z80" s="623"/>
      <c r="AA80" s="624"/>
      <c r="AB80" s="625"/>
      <c r="AC80" s="623"/>
      <c r="AD80" s="623"/>
      <c r="AE80" s="623"/>
      <c r="AF80" s="623"/>
      <c r="AG80" s="623"/>
      <c r="AH80" s="623"/>
      <c r="AI80" s="623"/>
      <c r="AJ80" s="623"/>
      <c r="AK80" s="623"/>
      <c r="AL80" s="623"/>
      <c r="AM80" s="623"/>
      <c r="AN80" s="623"/>
      <c r="AO80" s="623"/>
      <c r="AP80" s="623"/>
      <c r="AQ80" s="623"/>
      <c r="AR80" s="623"/>
      <c r="AS80" s="626"/>
      <c r="BE80"/>
    </row>
    <row r="81" spans="2:57">
      <c r="B81" s="612" t="s">
        <v>36</v>
      </c>
      <c r="C81" s="613"/>
      <c r="D81" s="613"/>
      <c r="E81" s="613"/>
      <c r="F81" s="613"/>
      <c r="G81" s="613"/>
      <c r="H81" s="613"/>
      <c r="I81" s="613"/>
      <c r="J81" s="613"/>
      <c r="K81" s="613"/>
      <c r="L81" s="613"/>
      <c r="M81" s="613"/>
      <c r="N81" s="613"/>
      <c r="O81" s="613"/>
      <c r="P81" s="613"/>
      <c r="Q81" s="613"/>
      <c r="R81" s="613"/>
      <c r="S81" s="613"/>
      <c r="T81" s="613"/>
      <c r="U81" s="613"/>
      <c r="V81" s="613"/>
      <c r="W81" s="613"/>
      <c r="X81" s="613"/>
      <c r="Y81" s="613"/>
      <c r="Z81" s="613"/>
      <c r="AA81" s="613"/>
      <c r="AB81" s="613"/>
      <c r="AC81" s="613"/>
      <c r="AD81" s="613"/>
      <c r="AE81" s="613"/>
      <c r="AF81" s="613"/>
      <c r="AG81" s="613"/>
      <c r="AH81" s="613"/>
      <c r="AI81" s="613"/>
      <c r="AJ81" s="613"/>
      <c r="AK81" s="613"/>
      <c r="AL81" s="613"/>
      <c r="AM81" s="613"/>
      <c r="AN81" s="613"/>
      <c r="AO81" s="613"/>
      <c r="AP81" s="613"/>
      <c r="AQ81" s="613"/>
      <c r="AR81" s="613"/>
      <c r="AS81" s="616"/>
      <c r="BE81"/>
    </row>
    <row r="82" spans="2:57" ht="49.5" customHeight="1" thickBot="1">
      <c r="B82" s="833"/>
      <c r="C82" s="631"/>
      <c r="D82" s="631"/>
      <c r="E82" s="631"/>
      <c r="F82" s="631"/>
      <c r="G82" s="631"/>
      <c r="H82" s="631"/>
      <c r="I82" s="631"/>
      <c r="J82" s="631"/>
      <c r="K82" s="631"/>
      <c r="L82" s="631"/>
      <c r="M82" s="631"/>
      <c r="N82" s="631"/>
      <c r="O82" s="631"/>
      <c r="P82" s="631"/>
      <c r="Q82" s="631"/>
      <c r="R82" s="631"/>
      <c r="S82" s="631"/>
      <c r="T82" s="631"/>
      <c r="U82" s="631"/>
      <c r="V82" s="631"/>
      <c r="W82" s="631"/>
      <c r="X82" s="631"/>
      <c r="Y82" s="631"/>
      <c r="Z82" s="631"/>
      <c r="AA82" s="631"/>
      <c r="AB82" s="631"/>
      <c r="AC82" s="631"/>
      <c r="AD82" s="631"/>
      <c r="AE82" s="631"/>
      <c r="AF82" s="631"/>
      <c r="AG82" s="631"/>
      <c r="AH82" s="631"/>
      <c r="AI82" s="631"/>
      <c r="AJ82" s="631"/>
      <c r="AK82" s="631"/>
      <c r="AL82" s="631"/>
      <c r="AM82" s="631"/>
      <c r="AN82" s="631"/>
      <c r="AO82" s="631"/>
      <c r="AP82" s="631"/>
      <c r="AQ82" s="631"/>
      <c r="AR82" s="631"/>
      <c r="AS82" s="632"/>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88" t="s">
        <v>44</v>
      </c>
      <c r="D84" s="386"/>
      <c r="E84" s="386"/>
      <c r="F84" s="386"/>
      <c r="G84" s="386"/>
      <c r="H84" s="386"/>
      <c r="I84" s="386"/>
      <c r="J84" s="386"/>
      <c r="K84" s="386"/>
      <c r="L84" s="386"/>
      <c r="M84" s="386"/>
      <c r="N84" s="386"/>
      <c r="O84" s="386"/>
      <c r="P84" s="386"/>
      <c r="Q84" s="386"/>
      <c r="R84" s="386"/>
      <c r="S84" s="386"/>
      <c r="T84" s="386"/>
      <c r="U84" s="386"/>
      <c r="V84" s="386"/>
      <c r="W84" s="387"/>
      <c r="X84" s="406" t="s">
        <v>1706</v>
      </c>
      <c r="Y84" s="407"/>
      <c r="Z84" s="407"/>
      <c r="AA84" s="407"/>
      <c r="AB84" s="407"/>
      <c r="AC84" s="407"/>
      <c r="AD84" s="407"/>
      <c r="AE84" s="407"/>
      <c r="AF84" s="407"/>
      <c r="AG84" s="407"/>
      <c r="AH84" s="407"/>
      <c r="AI84" s="407"/>
      <c r="AJ84" s="407"/>
      <c r="AK84" s="407"/>
      <c r="AL84" s="407"/>
      <c r="AM84" s="407"/>
      <c r="AN84" s="407"/>
      <c r="AO84" s="407"/>
      <c r="AP84" s="407"/>
      <c r="AQ84" s="407"/>
      <c r="AR84" s="408"/>
      <c r="AS84" s="8"/>
      <c r="BE84"/>
    </row>
    <row r="85" spans="2:57" ht="46.5" customHeight="1">
      <c r="B85" s="10"/>
      <c r="C85" s="473" t="s">
        <v>40</v>
      </c>
      <c r="D85" s="438"/>
      <c r="E85" s="438"/>
      <c r="F85" s="438"/>
      <c r="G85" s="438"/>
      <c r="H85" s="438"/>
      <c r="I85" s="449"/>
      <c r="J85" s="473" t="s">
        <v>41</v>
      </c>
      <c r="K85" s="438"/>
      <c r="L85" s="438"/>
      <c r="M85" s="438"/>
      <c r="N85" s="438"/>
      <c r="O85" s="438"/>
      <c r="P85" s="449"/>
      <c r="Q85" s="473" t="s">
        <v>42</v>
      </c>
      <c r="R85" s="438"/>
      <c r="S85" s="438"/>
      <c r="T85" s="438"/>
      <c r="U85" s="438"/>
      <c r="V85" s="438"/>
      <c r="W85" s="449"/>
      <c r="X85" s="473" t="s">
        <v>40</v>
      </c>
      <c r="Y85" s="438"/>
      <c r="Z85" s="438"/>
      <c r="AA85" s="438"/>
      <c r="AB85" s="438"/>
      <c r="AC85" s="438"/>
      <c r="AD85" s="449"/>
      <c r="AE85" s="473" t="s">
        <v>41</v>
      </c>
      <c r="AF85" s="438"/>
      <c r="AG85" s="438"/>
      <c r="AH85" s="438"/>
      <c r="AI85" s="438"/>
      <c r="AJ85" s="438"/>
      <c r="AK85" s="449"/>
      <c r="AL85" s="473" t="s">
        <v>42</v>
      </c>
      <c r="AM85" s="438"/>
      <c r="AN85" s="438"/>
      <c r="AO85" s="438"/>
      <c r="AP85" s="438"/>
      <c r="AQ85" s="438"/>
      <c r="AR85" s="449"/>
      <c r="AS85" s="11"/>
      <c r="BE85"/>
    </row>
    <row r="86" spans="2:57" ht="46.5" customHeight="1">
      <c r="B86" s="10"/>
      <c r="C86" s="517"/>
      <c r="D86" s="518"/>
      <c r="E86" s="518"/>
      <c r="F86" s="518"/>
      <c r="G86" s="518"/>
      <c r="H86" s="518"/>
      <c r="I86" s="519"/>
      <c r="J86" s="517"/>
      <c r="K86" s="518"/>
      <c r="L86" s="518"/>
      <c r="M86" s="518"/>
      <c r="N86" s="518"/>
      <c r="O86" s="518"/>
      <c r="P86" s="519"/>
      <c r="Q86" s="520"/>
      <c r="R86" s="521"/>
      <c r="S86" s="521"/>
      <c r="T86" s="521"/>
      <c r="U86" s="521"/>
      <c r="V86" s="521"/>
      <c r="W86" s="522"/>
      <c r="X86" s="517"/>
      <c r="Y86" s="518"/>
      <c r="Z86" s="518"/>
      <c r="AA86" s="518"/>
      <c r="AB86" s="518"/>
      <c r="AC86" s="518"/>
      <c r="AD86" s="519"/>
      <c r="AE86" s="517"/>
      <c r="AF86" s="518"/>
      <c r="AG86" s="518"/>
      <c r="AH86" s="518"/>
      <c r="AI86" s="518"/>
      <c r="AJ86" s="518"/>
      <c r="AK86" s="519"/>
      <c r="AL86" s="520"/>
      <c r="AM86" s="521"/>
      <c r="AN86" s="521"/>
      <c r="AO86" s="521"/>
      <c r="AP86" s="521"/>
      <c r="AQ86" s="521"/>
      <c r="AR86" s="522"/>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33">
    <mergeCell ref="AJ4:AS4"/>
    <mergeCell ref="AJ5:AS5"/>
    <mergeCell ref="AJ6:AS6"/>
    <mergeCell ref="AJ7:AS7"/>
    <mergeCell ref="AQ12:AS13"/>
    <mergeCell ref="Y13:AB13"/>
    <mergeCell ref="AK13:AN13"/>
    <mergeCell ref="AO12:AP13"/>
    <mergeCell ref="AF7:AI7"/>
    <mergeCell ref="AF8:AI8"/>
    <mergeCell ref="AJ8:AM11"/>
    <mergeCell ref="AF10:AI10"/>
    <mergeCell ref="AF11:AI11"/>
    <mergeCell ref="AC13:AJ13"/>
    <mergeCell ref="J4:Z5"/>
    <mergeCell ref="AA4:AE4"/>
    <mergeCell ref="AF4:AI4"/>
    <mergeCell ref="AA5:AE5"/>
    <mergeCell ref="AF5:AI5"/>
    <mergeCell ref="J6:L7"/>
    <mergeCell ref="M6:P9"/>
    <mergeCell ref="Q6:AE9"/>
    <mergeCell ref="AF6:AI6"/>
    <mergeCell ref="J8:J9"/>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K8:K9"/>
    <mergeCell ref="L8:L9"/>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AK18:AN19"/>
    <mergeCell ref="AO18:AP19"/>
    <mergeCell ref="AQ18:AQ19"/>
    <mergeCell ref="AR18:AR19"/>
    <mergeCell ref="AS18:AS19"/>
    <mergeCell ref="Y19:AB19"/>
    <mergeCell ref="B18:C19"/>
    <mergeCell ref="D18:P19"/>
    <mergeCell ref="Q18:X19"/>
    <mergeCell ref="Y18:AB18"/>
    <mergeCell ref="AC18:AJ19"/>
    <mergeCell ref="AK20:AN21"/>
    <mergeCell ref="AO20:AP21"/>
    <mergeCell ref="AQ20:AQ21"/>
    <mergeCell ref="AR20:AR21"/>
    <mergeCell ref="AS20:AS21"/>
    <mergeCell ref="Y21:AB21"/>
    <mergeCell ref="B20:C21"/>
    <mergeCell ref="D20:P21"/>
    <mergeCell ref="Q20:X21"/>
    <mergeCell ref="Y20:AB20"/>
    <mergeCell ref="AC20:AJ21"/>
    <mergeCell ref="AK22:AN23"/>
    <mergeCell ref="AO22:AP23"/>
    <mergeCell ref="AQ22:AQ23"/>
    <mergeCell ref="AR22:AR23"/>
    <mergeCell ref="AS22:AS23"/>
    <mergeCell ref="Y23:AB23"/>
    <mergeCell ref="B22:C23"/>
    <mergeCell ref="D22:P23"/>
    <mergeCell ref="Q22:X23"/>
    <mergeCell ref="Y22:AB22"/>
    <mergeCell ref="AC22:AJ23"/>
    <mergeCell ref="AK24:AN25"/>
    <mergeCell ref="AO24:AP25"/>
    <mergeCell ref="AQ24:AQ25"/>
    <mergeCell ref="AR24:AR25"/>
    <mergeCell ref="AS24:AS25"/>
    <mergeCell ref="Y25:AB25"/>
    <mergeCell ref="B24:C25"/>
    <mergeCell ref="D24:P25"/>
    <mergeCell ref="Q24:X25"/>
    <mergeCell ref="Y24:AB24"/>
    <mergeCell ref="AC24:AJ25"/>
    <mergeCell ref="AK26:AN27"/>
    <mergeCell ref="AO26:AP27"/>
    <mergeCell ref="AQ26:AQ27"/>
    <mergeCell ref="AR26:AR27"/>
    <mergeCell ref="AS26:AS27"/>
    <mergeCell ref="Y27:AB27"/>
    <mergeCell ref="B26:C27"/>
    <mergeCell ref="D26:P27"/>
    <mergeCell ref="Q26:X27"/>
    <mergeCell ref="Y26:AB26"/>
    <mergeCell ref="AC26:AJ27"/>
    <mergeCell ref="AK28:AN29"/>
    <mergeCell ref="AO28:AP29"/>
    <mergeCell ref="AQ28:AQ29"/>
    <mergeCell ref="AR28:AR29"/>
    <mergeCell ref="AS28:AS29"/>
    <mergeCell ref="Y29:AB29"/>
    <mergeCell ref="B28:C29"/>
    <mergeCell ref="D28:P29"/>
    <mergeCell ref="Q28:X29"/>
    <mergeCell ref="Y28:AB28"/>
    <mergeCell ref="AC28:AJ29"/>
    <mergeCell ref="AK30:AN31"/>
    <mergeCell ref="AO30:AP31"/>
    <mergeCell ref="AQ30:AQ31"/>
    <mergeCell ref="AR30:AR31"/>
    <mergeCell ref="AS30:AS31"/>
    <mergeCell ref="Y31:AB31"/>
    <mergeCell ref="B30:C31"/>
    <mergeCell ref="D30:P31"/>
    <mergeCell ref="Q30:X31"/>
    <mergeCell ref="Y30:AB30"/>
    <mergeCell ref="AC30:AJ31"/>
    <mergeCell ref="AK32:AN33"/>
    <mergeCell ref="AO32:AP33"/>
    <mergeCell ref="AQ32:AQ33"/>
    <mergeCell ref="AR32:AR33"/>
    <mergeCell ref="AS32:AS33"/>
    <mergeCell ref="Y33:AB33"/>
    <mergeCell ref="B32:C33"/>
    <mergeCell ref="D32:P33"/>
    <mergeCell ref="Q32:X33"/>
    <mergeCell ref="Y32:AB32"/>
    <mergeCell ref="AC32:AJ33"/>
    <mergeCell ref="AK34:AN35"/>
    <mergeCell ref="AO34:AP35"/>
    <mergeCell ref="AQ34:AQ35"/>
    <mergeCell ref="AR34:AR35"/>
    <mergeCell ref="AS34:AS35"/>
    <mergeCell ref="Y35:AB35"/>
    <mergeCell ref="B34:C35"/>
    <mergeCell ref="D34:P35"/>
    <mergeCell ref="Q34:X35"/>
    <mergeCell ref="Y34:AB34"/>
    <mergeCell ref="AC34:AJ35"/>
    <mergeCell ref="AK36:AN37"/>
    <mergeCell ref="AO36:AP37"/>
    <mergeCell ref="AQ36:AQ37"/>
    <mergeCell ref="AR36:AR37"/>
    <mergeCell ref="AS36:AS37"/>
    <mergeCell ref="Y37:AB37"/>
    <mergeCell ref="B36:C37"/>
    <mergeCell ref="D36:P37"/>
    <mergeCell ref="Q36:X37"/>
    <mergeCell ref="Y36:AB36"/>
    <mergeCell ref="AC36:AJ37"/>
    <mergeCell ref="AK38:AN39"/>
    <mergeCell ref="AO38:AP39"/>
    <mergeCell ref="AQ38:AQ39"/>
    <mergeCell ref="AR38:AR39"/>
    <mergeCell ref="AS38:AS39"/>
    <mergeCell ref="Y39:AB39"/>
    <mergeCell ref="B38:C39"/>
    <mergeCell ref="D38:P39"/>
    <mergeCell ref="Q38:X39"/>
    <mergeCell ref="Y38:AB38"/>
    <mergeCell ref="AC38:AJ39"/>
    <mergeCell ref="AK40:AN41"/>
    <mergeCell ref="AO40:AP41"/>
    <mergeCell ref="AQ40:AQ41"/>
    <mergeCell ref="AR40:AR41"/>
    <mergeCell ref="AS40:AS41"/>
    <mergeCell ref="Y41:AB41"/>
    <mergeCell ref="B40:C41"/>
    <mergeCell ref="D40:P41"/>
    <mergeCell ref="Q40:X41"/>
    <mergeCell ref="Y40:AB40"/>
    <mergeCell ref="AC40:AJ41"/>
    <mergeCell ref="AK42:AN43"/>
    <mergeCell ref="AO42:AP43"/>
    <mergeCell ref="AQ42:AQ43"/>
    <mergeCell ref="AR42:AR43"/>
    <mergeCell ref="AS42:AS43"/>
    <mergeCell ref="Y43:AB43"/>
    <mergeCell ref="B42:C43"/>
    <mergeCell ref="D42:P43"/>
    <mergeCell ref="Q42:X43"/>
    <mergeCell ref="Y42:AB42"/>
    <mergeCell ref="AC42:AJ43"/>
    <mergeCell ref="AK44:AN45"/>
    <mergeCell ref="AO44:AP45"/>
    <mergeCell ref="AQ44:AQ45"/>
    <mergeCell ref="AR44:AR45"/>
    <mergeCell ref="AS44:AS45"/>
    <mergeCell ref="Y45:AB45"/>
    <mergeCell ref="B44:C45"/>
    <mergeCell ref="D44:P45"/>
    <mergeCell ref="Q44:X45"/>
    <mergeCell ref="Y44:AB44"/>
    <mergeCell ref="AC44:AJ45"/>
    <mergeCell ref="AK46:AN47"/>
    <mergeCell ref="AO46:AP47"/>
    <mergeCell ref="AQ46:AQ47"/>
    <mergeCell ref="AR46:AR47"/>
    <mergeCell ref="AS46:AS47"/>
    <mergeCell ref="Y47:AB47"/>
    <mergeCell ref="B46:C47"/>
    <mergeCell ref="D46:P47"/>
    <mergeCell ref="Q46:X47"/>
    <mergeCell ref="Y46:AB46"/>
    <mergeCell ref="AC46:AJ47"/>
    <mergeCell ref="AK48:AN49"/>
    <mergeCell ref="AO48:AP49"/>
    <mergeCell ref="AQ48:AQ49"/>
    <mergeCell ref="AR48:AR49"/>
    <mergeCell ref="AS48:AS49"/>
    <mergeCell ref="Y49:AB49"/>
    <mergeCell ref="B48:C49"/>
    <mergeCell ref="D48:P49"/>
    <mergeCell ref="Q48:X49"/>
    <mergeCell ref="Y48:AB48"/>
    <mergeCell ref="AC48:AJ49"/>
    <mergeCell ref="AK50:AN51"/>
    <mergeCell ref="AO50:AP51"/>
    <mergeCell ref="AQ50:AQ51"/>
    <mergeCell ref="AR50:AR51"/>
    <mergeCell ref="AS50:AS51"/>
    <mergeCell ref="Y51:AB51"/>
    <mergeCell ref="B50:C51"/>
    <mergeCell ref="D50:P51"/>
    <mergeCell ref="Q50:X51"/>
    <mergeCell ref="Y50:AB50"/>
    <mergeCell ref="AC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s>
  <conditionalFormatting sqref="AF11">
    <cfRule type="expression" dxfId="842" priority="14">
      <formula>$V11="y"</formula>
    </cfRule>
    <cfRule type="expression" dxfId="841" priority="15">
      <formula>$T11="y"</formula>
    </cfRule>
  </conditionalFormatting>
  <conditionalFormatting sqref="AF7">
    <cfRule type="expression" dxfId="840" priority="18">
      <formula>$V7="y"</formula>
    </cfRule>
    <cfRule type="expression" dxfId="839" priority="19">
      <formula>$T7="y"</formula>
    </cfRule>
  </conditionalFormatting>
  <conditionalFormatting sqref="AF9">
    <cfRule type="expression" dxfId="838" priority="16">
      <formula>$V9="y"</formula>
    </cfRule>
    <cfRule type="expression" dxfId="837" priority="17">
      <formula>$T9="y"</formula>
    </cfRule>
  </conditionalFormatting>
  <conditionalFormatting sqref="Y14:AB29 Y34:AB37 Y44:AB44 Y52:AB73">
    <cfRule type="expression" dxfId="836" priority="13">
      <formula>OR(ISNUMBER(SEARCH("Hold Point",Y14)),ISNUMBER(SEARCH("Witness Point",Y14)))</formula>
    </cfRule>
  </conditionalFormatting>
  <conditionalFormatting sqref="AK14:AN73">
    <cfRule type="expression" dxfId="835" priority="12">
      <formula>OR(Y14="Check Item",Y14="Milestone")</formula>
    </cfRule>
  </conditionalFormatting>
  <conditionalFormatting sqref="Y32:AB33">
    <cfRule type="expression" dxfId="834" priority="11">
      <formula>OR(ISNUMBER(SEARCH("Hold Point",Y32)),ISNUMBER(SEARCH("Witness Point",Y32)))</formula>
    </cfRule>
  </conditionalFormatting>
  <conditionalFormatting sqref="Y30:AB31">
    <cfRule type="expression" dxfId="833" priority="10">
      <formula>OR(ISNUMBER(SEARCH("Hold Point",Y30)),ISNUMBER(SEARCH("Witness Point",Y30)))</formula>
    </cfRule>
  </conditionalFormatting>
  <conditionalFormatting sqref="Y38:AB41">
    <cfRule type="expression" dxfId="832" priority="9">
      <formula>OR(ISNUMBER(SEARCH("Hold Point",Y38)),ISNUMBER(SEARCH("Witness Point",Y38)))</formula>
    </cfRule>
  </conditionalFormatting>
  <conditionalFormatting sqref="Y42:AB43">
    <cfRule type="expression" dxfId="831" priority="8">
      <formula>OR(ISNUMBER(SEARCH("Hold Point",Y42)),ISNUMBER(SEARCH("Witness Point",Y42)))</formula>
    </cfRule>
  </conditionalFormatting>
  <conditionalFormatting sqref="Y45:AB45">
    <cfRule type="expression" dxfId="830" priority="7">
      <formula>OR(ISNUMBER(SEARCH("Hold Point",Y45)),ISNUMBER(SEARCH("Witness Point",Y45)))</formula>
    </cfRule>
  </conditionalFormatting>
  <conditionalFormatting sqref="Y46:AB46">
    <cfRule type="expression" dxfId="829" priority="6">
      <formula>OR(ISNUMBER(SEARCH("Hold Point",Y46)),ISNUMBER(SEARCH("Witness Point",Y46)))</formula>
    </cfRule>
  </conditionalFormatting>
  <conditionalFormatting sqref="Y47:AB47">
    <cfRule type="expression" dxfId="828" priority="5">
      <formula>OR(ISNUMBER(SEARCH("Hold Point",Y47)),ISNUMBER(SEARCH("Witness Point",Y47)))</formula>
    </cfRule>
  </conditionalFormatting>
  <conditionalFormatting sqref="Y48:AB48">
    <cfRule type="expression" dxfId="827" priority="4">
      <formula>OR(ISNUMBER(SEARCH("Hold Point",Y48)),ISNUMBER(SEARCH("Witness Point",Y48)))</formula>
    </cfRule>
  </conditionalFormatting>
  <conditionalFormatting sqref="Y49:AB49">
    <cfRule type="expression" dxfId="826" priority="3">
      <formula>OR(ISNUMBER(SEARCH("Hold Point",Y49)),ISNUMBER(SEARCH("Witness Point",Y49)))</formula>
    </cfRule>
  </conditionalFormatting>
  <conditionalFormatting sqref="Y50:AB50">
    <cfRule type="expression" dxfId="825" priority="2">
      <formula>OR(ISNUMBER(SEARCH("Hold Point",Y50)),ISNUMBER(SEARCH("Witness Point",Y50)))</formula>
    </cfRule>
  </conditionalFormatting>
  <conditionalFormatting sqref="Y51:AB51">
    <cfRule type="expression" dxfId="824" priority="1">
      <formula>OR(ISNUMBER(SEARCH("Hold Point",Y51)),ISNUMBER(SEARCH("Witness Point",Y51)))</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36">
    <tabColor rgb="FFFFFF00"/>
    <pageSetUpPr fitToPage="1"/>
  </sheetPr>
  <dimension ref="A1:BR100"/>
  <sheetViews>
    <sheetView topLeftCell="A3" zoomScale="85" zoomScaleNormal="85" workbookViewId="0">
      <selection activeCell="AJ7" sqref="AJ7:AS7"/>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Establishment and Monitoring Works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Establishment and Monitoring Works</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633" t="s">
        <v>1939</v>
      </c>
      <c r="AK4" s="634"/>
      <c r="AL4" s="634"/>
      <c r="AM4" s="634"/>
      <c r="AN4" s="634"/>
      <c r="AO4" s="634"/>
      <c r="AP4" s="634"/>
      <c r="AQ4" s="634"/>
      <c r="AR4" s="634"/>
      <c r="AS4" s="635"/>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str">
        <f>'Lot Register'!$M$13</f>
        <v>CN22189</v>
      </c>
      <c r="AG5" s="460"/>
      <c r="AH5" s="460"/>
      <c r="AI5" s="461"/>
      <c r="AJ5" s="636" t="s">
        <v>1704</v>
      </c>
      <c r="AK5" s="637"/>
      <c r="AL5" s="637"/>
      <c r="AM5" s="637"/>
      <c r="AN5" s="637"/>
      <c r="AO5" s="637"/>
      <c r="AP5" s="637"/>
      <c r="AQ5" s="637"/>
      <c r="AR5" s="637"/>
      <c r="AS5" s="638"/>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636" t="s">
        <v>2095</v>
      </c>
      <c r="AK6" s="637"/>
      <c r="AL6" s="637"/>
      <c r="AM6" s="637"/>
      <c r="AN6" s="637"/>
      <c r="AO6" s="637"/>
      <c r="AP6" s="637"/>
      <c r="AQ6" s="637"/>
      <c r="AR6" s="637"/>
      <c r="AS6" s="638"/>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Register'!$J$2), "", 'Lot Register'!$J$2)</f>
        <v>45343</v>
      </c>
      <c r="AG7" s="469"/>
      <c r="AH7" s="469"/>
      <c r="AI7" s="470"/>
      <c r="AJ7" s="636" t="s">
        <v>2096</v>
      </c>
      <c r="AK7" s="637"/>
      <c r="AL7" s="637"/>
      <c r="AM7" s="637"/>
      <c r="AN7" s="637"/>
      <c r="AO7" s="637"/>
      <c r="AP7" s="637"/>
      <c r="AQ7" s="637"/>
      <c r="AR7" s="637"/>
      <c r="AS7" s="638"/>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v>16.059999999999999</v>
      </c>
      <c r="AK8" s="574"/>
      <c r="AL8" s="574"/>
      <c r="AM8" s="574"/>
      <c r="AN8" s="566" t="s">
        <v>394</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Register'!$K$2), "", 'Lot Register'!$K$2)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f>IF(ISBLANK('Lot Register'!$I$2), "", 'Lot Register'!$I$2)</f>
        <v>0</v>
      </c>
      <c r="AE10" s="449"/>
      <c r="AF10" s="451" t="s">
        <v>30</v>
      </c>
      <c r="AG10" s="451"/>
      <c r="AH10" s="451"/>
      <c r="AI10" s="452"/>
      <c r="AJ10" s="573"/>
      <c r="AK10" s="574"/>
      <c r="AL10" s="574"/>
      <c r="AM10" s="574"/>
      <c r="AN10" s="566"/>
      <c r="AO10" s="566"/>
      <c r="AP10" s="566"/>
      <c r="AQ10" s="566"/>
      <c r="AR10" s="566"/>
      <c r="AS10" s="567"/>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Register'!$L$2), "", 'Lot Register'!$L$2)</f>
        <v>45343</v>
      </c>
      <c r="AG11" s="496"/>
      <c r="AH11" s="496"/>
      <c r="AI11" s="497"/>
      <c r="AJ11" s="575"/>
      <c r="AK11" s="576"/>
      <c r="AL11" s="576"/>
      <c r="AM11" s="576"/>
      <c r="AN11" s="381"/>
      <c r="AO11" s="381"/>
      <c r="AP11" s="381"/>
      <c r="AQ11" s="381"/>
      <c r="AR11" s="381"/>
      <c r="AS11" s="568"/>
      <c r="BE11"/>
    </row>
    <row r="12" spans="1:70" ht="22.5" customHeight="1">
      <c r="B12" s="577" t="s">
        <v>22</v>
      </c>
      <c r="C12" s="569"/>
      <c r="D12" s="579" t="s">
        <v>32</v>
      </c>
      <c r="E12" s="580"/>
      <c r="F12" s="580"/>
      <c r="G12" s="580"/>
      <c r="H12" s="580"/>
      <c r="I12" s="580"/>
      <c r="J12" s="580"/>
      <c r="K12" s="580"/>
      <c r="L12" s="580"/>
      <c r="M12" s="580"/>
      <c r="N12" s="580"/>
      <c r="O12" s="580"/>
      <c r="P12" s="580"/>
      <c r="Q12" s="507" t="s">
        <v>372</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c r="AH13" s="439"/>
      <c r="AI13" s="439"/>
      <c r="AJ13" s="439"/>
      <c r="AK13" s="439" t="s">
        <v>27</v>
      </c>
      <c r="AL13" s="439"/>
      <c r="AM13" s="439"/>
      <c r="AN13" s="439"/>
      <c r="AO13" s="571"/>
      <c r="AP13" s="571"/>
      <c r="AQ13" s="571"/>
      <c r="AR13" s="571"/>
      <c r="AS13" s="572"/>
      <c r="BE13"/>
    </row>
    <row r="14" spans="1:70" ht="22.5" customHeight="1">
      <c r="B14" s="553">
        <v>1</v>
      </c>
      <c r="C14" s="549"/>
      <c r="D14" s="406" t="s">
        <v>399</v>
      </c>
      <c r="E14" s="407"/>
      <c r="F14" s="407"/>
      <c r="G14" s="407"/>
      <c r="H14" s="407"/>
      <c r="I14" s="407"/>
      <c r="J14" s="407"/>
      <c r="K14" s="407"/>
      <c r="L14" s="407"/>
      <c r="M14" s="407"/>
      <c r="N14" s="407"/>
      <c r="O14" s="407"/>
      <c r="P14" s="408"/>
      <c r="Q14" s="507" t="s">
        <v>91</v>
      </c>
      <c r="R14" s="508"/>
      <c r="S14" s="508"/>
      <c r="T14" s="508"/>
      <c r="U14" s="508"/>
      <c r="V14" s="508"/>
      <c r="W14" s="508"/>
      <c r="X14" s="509"/>
      <c r="Y14" s="507" t="s">
        <v>24</v>
      </c>
      <c r="Z14" s="508"/>
      <c r="AA14" s="508"/>
      <c r="AB14" s="509"/>
      <c r="AC14" s="406"/>
      <c r="AD14" s="407"/>
      <c r="AE14" s="407"/>
      <c r="AF14" s="407"/>
      <c r="AG14" s="407"/>
      <c r="AH14" s="407"/>
      <c r="AI14" s="407"/>
      <c r="AJ14" s="408"/>
      <c r="AK14" s="507"/>
      <c r="AL14" s="508"/>
      <c r="AM14" s="508"/>
      <c r="AN14" s="509"/>
      <c r="AO14" s="475"/>
      <c r="AP14" s="593"/>
      <c r="AQ14" s="594"/>
      <c r="AR14" s="595"/>
      <c r="AS14" s="596"/>
      <c r="BE14"/>
    </row>
    <row r="15" spans="1:70" ht="27.75" customHeight="1">
      <c r="B15" s="592"/>
      <c r="C15" s="532"/>
      <c r="D15" s="412"/>
      <c r="E15" s="413"/>
      <c r="F15" s="413"/>
      <c r="G15" s="413"/>
      <c r="H15" s="413"/>
      <c r="I15" s="413"/>
      <c r="J15" s="413"/>
      <c r="K15" s="413"/>
      <c r="L15" s="413"/>
      <c r="M15" s="413"/>
      <c r="N15" s="413"/>
      <c r="O15" s="413"/>
      <c r="P15" s="414"/>
      <c r="Q15" s="412"/>
      <c r="R15" s="413"/>
      <c r="S15" s="413"/>
      <c r="T15" s="413"/>
      <c r="U15" s="413"/>
      <c r="V15" s="413"/>
      <c r="W15" s="413"/>
      <c r="X15" s="414"/>
      <c r="Y15" s="412" t="s">
        <v>396</v>
      </c>
      <c r="Z15" s="413"/>
      <c r="AA15" s="413"/>
      <c r="AB15" s="414"/>
      <c r="AC15" s="412"/>
      <c r="AD15" s="413"/>
      <c r="AE15" s="413"/>
      <c r="AF15" s="413"/>
      <c r="AG15" s="413"/>
      <c r="AH15" s="413"/>
      <c r="AI15" s="413"/>
      <c r="AJ15" s="414"/>
      <c r="AK15" s="412"/>
      <c r="AL15" s="413"/>
      <c r="AM15" s="413"/>
      <c r="AN15" s="414"/>
      <c r="AO15" s="545"/>
      <c r="AP15" s="556"/>
      <c r="AQ15" s="587"/>
      <c r="AR15" s="589"/>
      <c r="AS15" s="591"/>
      <c r="BE15"/>
    </row>
    <row r="16" spans="1:70" ht="22.5" customHeight="1">
      <c r="B16" s="592">
        <v>2</v>
      </c>
      <c r="C16" s="532"/>
      <c r="D16" s="406" t="s">
        <v>424</v>
      </c>
      <c r="E16" s="407"/>
      <c r="F16" s="407"/>
      <c r="G16" s="407"/>
      <c r="H16" s="407"/>
      <c r="I16" s="407"/>
      <c r="J16" s="407"/>
      <c r="K16" s="407"/>
      <c r="L16" s="407"/>
      <c r="M16" s="407"/>
      <c r="N16" s="407"/>
      <c r="O16" s="407"/>
      <c r="P16" s="408"/>
      <c r="Q16" s="409" t="s">
        <v>395</v>
      </c>
      <c r="R16" s="410"/>
      <c r="S16" s="410"/>
      <c r="T16" s="410"/>
      <c r="U16" s="410"/>
      <c r="V16" s="410"/>
      <c r="W16" s="410"/>
      <c r="X16" s="411"/>
      <c r="Y16" s="406" t="s">
        <v>82</v>
      </c>
      <c r="Z16" s="407"/>
      <c r="AA16" s="407"/>
      <c r="AB16" s="408"/>
      <c r="AC16" s="406"/>
      <c r="AD16" s="407"/>
      <c r="AE16" s="407"/>
      <c r="AF16" s="407"/>
      <c r="AG16" s="407"/>
      <c r="AH16" s="407"/>
      <c r="AI16" s="407"/>
      <c r="AJ16" s="408"/>
      <c r="AK16" s="406"/>
      <c r="AL16" s="407"/>
      <c r="AM16" s="407"/>
      <c r="AN16" s="408"/>
      <c r="AO16" s="542"/>
      <c r="AP16" s="554"/>
      <c r="AQ16" s="586"/>
      <c r="AR16" s="588"/>
      <c r="AS16" s="590"/>
      <c r="BE16"/>
    </row>
    <row r="17" spans="2:57" ht="47.25" customHeight="1">
      <c r="B17" s="592"/>
      <c r="C17" s="532"/>
      <c r="D17" s="412"/>
      <c r="E17" s="413"/>
      <c r="F17" s="413"/>
      <c r="G17" s="413"/>
      <c r="H17" s="413"/>
      <c r="I17" s="413"/>
      <c r="J17" s="413"/>
      <c r="K17" s="413"/>
      <c r="L17" s="413"/>
      <c r="M17" s="413"/>
      <c r="N17" s="413"/>
      <c r="O17" s="413"/>
      <c r="P17" s="414"/>
      <c r="Q17" s="412"/>
      <c r="R17" s="413"/>
      <c r="S17" s="413"/>
      <c r="T17" s="413"/>
      <c r="U17" s="413"/>
      <c r="V17" s="413"/>
      <c r="W17" s="413"/>
      <c r="X17" s="414"/>
      <c r="Y17" s="412" t="s">
        <v>397</v>
      </c>
      <c r="Z17" s="413"/>
      <c r="AA17" s="413"/>
      <c r="AB17" s="414"/>
      <c r="AC17" s="412"/>
      <c r="AD17" s="413"/>
      <c r="AE17" s="413"/>
      <c r="AF17" s="413"/>
      <c r="AG17" s="413"/>
      <c r="AH17" s="413"/>
      <c r="AI17" s="413"/>
      <c r="AJ17" s="414"/>
      <c r="AK17" s="412"/>
      <c r="AL17" s="413"/>
      <c r="AM17" s="413"/>
      <c r="AN17" s="414"/>
      <c r="AO17" s="545"/>
      <c r="AP17" s="556"/>
      <c r="AQ17" s="587"/>
      <c r="AR17" s="589"/>
      <c r="AS17" s="591"/>
      <c r="BE17"/>
    </row>
    <row r="18" spans="2:57" ht="22.5" customHeight="1">
      <c r="B18" s="592">
        <v>3</v>
      </c>
      <c r="C18" s="532"/>
      <c r="D18" s="406" t="s">
        <v>425</v>
      </c>
      <c r="E18" s="407"/>
      <c r="F18" s="407"/>
      <c r="G18" s="407"/>
      <c r="H18" s="407"/>
      <c r="I18" s="407"/>
      <c r="J18" s="407"/>
      <c r="K18" s="407"/>
      <c r="L18" s="407"/>
      <c r="M18" s="407"/>
      <c r="N18" s="407"/>
      <c r="O18" s="407"/>
      <c r="P18" s="408"/>
      <c r="Q18" s="409" t="s">
        <v>91</v>
      </c>
      <c r="R18" s="410"/>
      <c r="S18" s="410"/>
      <c r="T18" s="410"/>
      <c r="U18" s="410"/>
      <c r="V18" s="410"/>
      <c r="W18" s="410"/>
      <c r="X18" s="411"/>
      <c r="Y18" s="406" t="s">
        <v>24</v>
      </c>
      <c r="Z18" s="407"/>
      <c r="AA18" s="407"/>
      <c r="AB18" s="408"/>
      <c r="AC18" s="406"/>
      <c r="AD18" s="407"/>
      <c r="AE18" s="407"/>
      <c r="AF18" s="407"/>
      <c r="AG18" s="407"/>
      <c r="AH18" s="407"/>
      <c r="AI18" s="407"/>
      <c r="AJ18" s="408"/>
      <c r="AK18" s="406"/>
      <c r="AL18" s="407"/>
      <c r="AM18" s="407"/>
      <c r="AN18" s="408"/>
      <c r="AO18" s="542"/>
      <c r="AP18" s="554"/>
      <c r="AQ18" s="586"/>
      <c r="AR18" s="588"/>
      <c r="AS18" s="590"/>
      <c r="BE18"/>
    </row>
    <row r="19" spans="2:57" ht="31.5" customHeight="1">
      <c r="B19" s="592"/>
      <c r="C19" s="532"/>
      <c r="D19" s="412"/>
      <c r="E19" s="413"/>
      <c r="F19" s="413"/>
      <c r="G19" s="413"/>
      <c r="H19" s="413"/>
      <c r="I19" s="413"/>
      <c r="J19" s="413"/>
      <c r="K19" s="413"/>
      <c r="L19" s="413"/>
      <c r="M19" s="413"/>
      <c r="N19" s="413"/>
      <c r="O19" s="413"/>
      <c r="P19" s="414"/>
      <c r="Q19" s="412"/>
      <c r="R19" s="413"/>
      <c r="S19" s="413"/>
      <c r="T19" s="413"/>
      <c r="U19" s="413"/>
      <c r="V19" s="413"/>
      <c r="W19" s="413"/>
      <c r="X19" s="414"/>
      <c r="Y19" s="412" t="s">
        <v>398</v>
      </c>
      <c r="Z19" s="413"/>
      <c r="AA19" s="413"/>
      <c r="AB19" s="414"/>
      <c r="AC19" s="412"/>
      <c r="AD19" s="413"/>
      <c r="AE19" s="413"/>
      <c r="AF19" s="413"/>
      <c r="AG19" s="413"/>
      <c r="AH19" s="413"/>
      <c r="AI19" s="413"/>
      <c r="AJ19" s="414"/>
      <c r="AK19" s="412"/>
      <c r="AL19" s="413"/>
      <c r="AM19" s="413"/>
      <c r="AN19" s="414"/>
      <c r="AO19" s="545"/>
      <c r="AP19" s="556"/>
      <c r="AQ19" s="587"/>
      <c r="AR19" s="589"/>
      <c r="AS19" s="591"/>
      <c r="BE19"/>
    </row>
    <row r="20" spans="2:57" ht="22.5" customHeight="1">
      <c r="B20" s="592">
        <v>4</v>
      </c>
      <c r="C20" s="532"/>
      <c r="D20" s="406" t="s">
        <v>426</v>
      </c>
      <c r="E20" s="407"/>
      <c r="F20" s="407"/>
      <c r="G20" s="407"/>
      <c r="H20" s="407"/>
      <c r="I20" s="407"/>
      <c r="J20" s="407"/>
      <c r="K20" s="407"/>
      <c r="L20" s="407"/>
      <c r="M20" s="407"/>
      <c r="N20" s="407"/>
      <c r="O20" s="407"/>
      <c r="P20" s="408"/>
      <c r="Q20" s="409" t="s">
        <v>91</v>
      </c>
      <c r="R20" s="410"/>
      <c r="S20" s="410"/>
      <c r="T20" s="410"/>
      <c r="U20" s="410"/>
      <c r="V20" s="410"/>
      <c r="W20" s="410"/>
      <c r="X20" s="411"/>
      <c r="Y20" s="406" t="s">
        <v>83</v>
      </c>
      <c r="Z20" s="407"/>
      <c r="AA20" s="407"/>
      <c r="AB20" s="408"/>
      <c r="AC20" s="406"/>
      <c r="AD20" s="407"/>
      <c r="AE20" s="407"/>
      <c r="AF20" s="407"/>
      <c r="AG20" s="407"/>
      <c r="AH20" s="407"/>
      <c r="AI20" s="407"/>
      <c r="AJ20" s="408"/>
      <c r="AK20" s="406"/>
      <c r="AL20" s="407"/>
      <c r="AM20" s="407"/>
      <c r="AN20" s="408"/>
      <c r="AO20" s="542"/>
      <c r="AP20" s="554"/>
      <c r="AQ20" s="586"/>
      <c r="AR20" s="588"/>
      <c r="AS20" s="590"/>
      <c r="BE20"/>
    </row>
    <row r="21" spans="2:57" ht="31.5" customHeight="1">
      <c r="B21" s="592"/>
      <c r="C21" s="532"/>
      <c r="D21" s="412"/>
      <c r="E21" s="413"/>
      <c r="F21" s="413"/>
      <c r="G21" s="413"/>
      <c r="H21" s="413"/>
      <c r="I21" s="413"/>
      <c r="J21" s="413"/>
      <c r="K21" s="413"/>
      <c r="L21" s="413"/>
      <c r="M21" s="413"/>
      <c r="N21" s="413"/>
      <c r="O21" s="413"/>
      <c r="P21" s="414"/>
      <c r="Q21" s="412"/>
      <c r="R21" s="413"/>
      <c r="S21" s="413"/>
      <c r="T21" s="413"/>
      <c r="U21" s="413"/>
      <c r="V21" s="413"/>
      <c r="W21" s="413"/>
      <c r="X21" s="414"/>
      <c r="Y21" s="412" t="s">
        <v>398</v>
      </c>
      <c r="Z21" s="413"/>
      <c r="AA21" s="413"/>
      <c r="AB21" s="414"/>
      <c r="AC21" s="412"/>
      <c r="AD21" s="413"/>
      <c r="AE21" s="413"/>
      <c r="AF21" s="413"/>
      <c r="AG21" s="413"/>
      <c r="AH21" s="413"/>
      <c r="AI21" s="413"/>
      <c r="AJ21" s="414"/>
      <c r="AK21" s="412"/>
      <c r="AL21" s="413"/>
      <c r="AM21" s="413"/>
      <c r="AN21" s="414"/>
      <c r="AO21" s="545"/>
      <c r="AP21" s="556"/>
      <c r="AQ21" s="587"/>
      <c r="AR21" s="589"/>
      <c r="AS21" s="591"/>
      <c r="BE21"/>
    </row>
    <row r="22" spans="2:57" ht="22.5" customHeight="1">
      <c r="B22" s="592">
        <v>5</v>
      </c>
      <c r="C22" s="532"/>
      <c r="D22" s="406" t="s">
        <v>400</v>
      </c>
      <c r="E22" s="407"/>
      <c r="F22" s="407"/>
      <c r="G22" s="407"/>
      <c r="H22" s="407"/>
      <c r="I22" s="407"/>
      <c r="J22" s="407"/>
      <c r="K22" s="407"/>
      <c r="L22" s="407"/>
      <c r="M22" s="407"/>
      <c r="N22" s="407"/>
      <c r="O22" s="407"/>
      <c r="P22" s="408"/>
      <c r="Q22" s="409" t="s">
        <v>401</v>
      </c>
      <c r="R22" s="410"/>
      <c r="S22" s="410"/>
      <c r="T22" s="410"/>
      <c r="U22" s="410"/>
      <c r="V22" s="410"/>
      <c r="W22" s="410"/>
      <c r="X22" s="411"/>
      <c r="Y22" s="406" t="s">
        <v>24</v>
      </c>
      <c r="Z22" s="407"/>
      <c r="AA22" s="407"/>
      <c r="AB22" s="408"/>
      <c r="AC22" s="406"/>
      <c r="AD22" s="407"/>
      <c r="AE22" s="407"/>
      <c r="AF22" s="407"/>
      <c r="AG22" s="407"/>
      <c r="AH22" s="407"/>
      <c r="AI22" s="407"/>
      <c r="AJ22" s="408"/>
      <c r="AK22" s="406"/>
      <c r="AL22" s="407"/>
      <c r="AM22" s="407"/>
      <c r="AN22" s="408"/>
      <c r="AO22" s="542"/>
      <c r="AP22" s="554"/>
      <c r="AQ22" s="586"/>
      <c r="AR22" s="588"/>
      <c r="AS22" s="590"/>
      <c r="BE22"/>
    </row>
    <row r="23" spans="2:57" ht="31.5" customHeight="1">
      <c r="B23" s="592"/>
      <c r="C23" s="532"/>
      <c r="D23" s="412"/>
      <c r="E23" s="413"/>
      <c r="F23" s="413"/>
      <c r="G23" s="413"/>
      <c r="H23" s="413"/>
      <c r="I23" s="413"/>
      <c r="J23" s="413"/>
      <c r="K23" s="413"/>
      <c r="L23" s="413"/>
      <c r="M23" s="413"/>
      <c r="N23" s="413"/>
      <c r="O23" s="413"/>
      <c r="P23" s="414"/>
      <c r="Q23" s="412"/>
      <c r="R23" s="413"/>
      <c r="S23" s="413"/>
      <c r="T23" s="413"/>
      <c r="U23" s="413"/>
      <c r="V23" s="413"/>
      <c r="W23" s="413"/>
      <c r="X23" s="414"/>
      <c r="Y23" s="412" t="s">
        <v>402</v>
      </c>
      <c r="Z23" s="413"/>
      <c r="AA23" s="413"/>
      <c r="AB23" s="414"/>
      <c r="AC23" s="412"/>
      <c r="AD23" s="413"/>
      <c r="AE23" s="413"/>
      <c r="AF23" s="413"/>
      <c r="AG23" s="413"/>
      <c r="AH23" s="413"/>
      <c r="AI23" s="413"/>
      <c r="AJ23" s="414"/>
      <c r="AK23" s="412"/>
      <c r="AL23" s="413"/>
      <c r="AM23" s="413"/>
      <c r="AN23" s="414"/>
      <c r="AO23" s="545"/>
      <c r="AP23" s="556"/>
      <c r="AQ23" s="587"/>
      <c r="AR23" s="589"/>
      <c r="AS23" s="591"/>
      <c r="BE23"/>
    </row>
    <row r="24" spans="2:57" ht="22.5" customHeight="1">
      <c r="B24" s="592">
        <v>6</v>
      </c>
      <c r="C24" s="532"/>
      <c r="D24" s="406" t="s">
        <v>404</v>
      </c>
      <c r="E24" s="407"/>
      <c r="F24" s="407"/>
      <c r="G24" s="407"/>
      <c r="H24" s="407"/>
      <c r="I24" s="407"/>
      <c r="J24" s="407"/>
      <c r="K24" s="407"/>
      <c r="L24" s="407"/>
      <c r="M24" s="407"/>
      <c r="N24" s="407"/>
      <c r="O24" s="407"/>
      <c r="P24" s="408"/>
      <c r="Q24" s="409" t="s">
        <v>91</v>
      </c>
      <c r="R24" s="410"/>
      <c r="S24" s="410"/>
      <c r="T24" s="410"/>
      <c r="U24" s="410"/>
      <c r="V24" s="410"/>
      <c r="W24" s="410"/>
      <c r="X24" s="411"/>
      <c r="Y24" s="406" t="s">
        <v>24</v>
      </c>
      <c r="Z24" s="407"/>
      <c r="AA24" s="407"/>
      <c r="AB24" s="408"/>
      <c r="AC24" s="406"/>
      <c r="AD24" s="407"/>
      <c r="AE24" s="407"/>
      <c r="AF24" s="407"/>
      <c r="AG24" s="407"/>
      <c r="AH24" s="407"/>
      <c r="AI24" s="407"/>
      <c r="AJ24" s="408"/>
      <c r="AK24" s="406"/>
      <c r="AL24" s="407"/>
      <c r="AM24" s="407"/>
      <c r="AN24" s="408"/>
      <c r="AO24" s="542"/>
      <c r="AP24" s="554"/>
      <c r="AQ24" s="586"/>
      <c r="AR24" s="588"/>
      <c r="AS24" s="590"/>
      <c r="BE24"/>
    </row>
    <row r="25" spans="2:57" ht="31.5" customHeight="1">
      <c r="B25" s="592"/>
      <c r="C25" s="532"/>
      <c r="D25" s="412"/>
      <c r="E25" s="413"/>
      <c r="F25" s="413"/>
      <c r="G25" s="413"/>
      <c r="H25" s="413"/>
      <c r="I25" s="413"/>
      <c r="J25" s="413"/>
      <c r="K25" s="413"/>
      <c r="L25" s="413"/>
      <c r="M25" s="413"/>
      <c r="N25" s="413"/>
      <c r="O25" s="413"/>
      <c r="P25" s="414"/>
      <c r="Q25" s="412"/>
      <c r="R25" s="413"/>
      <c r="S25" s="413"/>
      <c r="T25" s="413"/>
      <c r="U25" s="413"/>
      <c r="V25" s="413"/>
      <c r="W25" s="413"/>
      <c r="X25" s="414"/>
      <c r="Y25" s="412" t="s">
        <v>403</v>
      </c>
      <c r="Z25" s="413"/>
      <c r="AA25" s="413"/>
      <c r="AB25" s="414"/>
      <c r="AC25" s="412"/>
      <c r="AD25" s="413"/>
      <c r="AE25" s="413"/>
      <c r="AF25" s="413"/>
      <c r="AG25" s="413"/>
      <c r="AH25" s="413"/>
      <c r="AI25" s="413"/>
      <c r="AJ25" s="414"/>
      <c r="AK25" s="412"/>
      <c r="AL25" s="413"/>
      <c r="AM25" s="413"/>
      <c r="AN25" s="414"/>
      <c r="AO25" s="545"/>
      <c r="AP25" s="556"/>
      <c r="AQ25" s="587"/>
      <c r="AR25" s="589"/>
      <c r="AS25" s="591"/>
      <c r="BE25"/>
    </row>
    <row r="26" spans="2:57" ht="22.5" customHeight="1">
      <c r="B26" s="592">
        <v>7</v>
      </c>
      <c r="C26" s="532"/>
      <c r="D26" s="406" t="s">
        <v>427</v>
      </c>
      <c r="E26" s="407"/>
      <c r="F26" s="407"/>
      <c r="G26" s="407"/>
      <c r="H26" s="407"/>
      <c r="I26" s="407"/>
      <c r="J26" s="407"/>
      <c r="K26" s="407"/>
      <c r="L26" s="407"/>
      <c r="M26" s="407"/>
      <c r="N26" s="407"/>
      <c r="O26" s="407"/>
      <c r="P26" s="408"/>
      <c r="Q26" s="409" t="s">
        <v>91</v>
      </c>
      <c r="R26" s="410"/>
      <c r="S26" s="410"/>
      <c r="T26" s="410"/>
      <c r="U26" s="410"/>
      <c r="V26" s="410"/>
      <c r="W26" s="410"/>
      <c r="X26" s="411"/>
      <c r="Y26" s="406" t="s">
        <v>24</v>
      </c>
      <c r="Z26" s="407"/>
      <c r="AA26" s="407"/>
      <c r="AB26" s="408"/>
      <c r="AC26" s="406"/>
      <c r="AD26" s="407"/>
      <c r="AE26" s="407"/>
      <c r="AF26" s="407"/>
      <c r="AG26" s="407"/>
      <c r="AH26" s="407"/>
      <c r="AI26" s="407"/>
      <c r="AJ26" s="408"/>
      <c r="AK26" s="406"/>
      <c r="AL26" s="407"/>
      <c r="AM26" s="407"/>
      <c r="AN26" s="408"/>
      <c r="AO26" s="542"/>
      <c r="AP26" s="554"/>
      <c r="AQ26" s="586"/>
      <c r="AR26" s="588"/>
      <c r="AS26" s="590"/>
      <c r="BE26"/>
    </row>
    <row r="27" spans="2:57" ht="31.5" customHeight="1">
      <c r="B27" s="592"/>
      <c r="C27" s="532"/>
      <c r="D27" s="412"/>
      <c r="E27" s="413"/>
      <c r="F27" s="413"/>
      <c r="G27" s="413"/>
      <c r="H27" s="413"/>
      <c r="I27" s="413"/>
      <c r="J27" s="413"/>
      <c r="K27" s="413"/>
      <c r="L27" s="413"/>
      <c r="M27" s="413"/>
      <c r="N27" s="413"/>
      <c r="O27" s="413"/>
      <c r="P27" s="414"/>
      <c r="Q27" s="412"/>
      <c r="R27" s="413"/>
      <c r="S27" s="413"/>
      <c r="T27" s="413"/>
      <c r="U27" s="413"/>
      <c r="V27" s="413"/>
      <c r="W27" s="413"/>
      <c r="X27" s="414"/>
      <c r="Y27" s="412" t="s">
        <v>419</v>
      </c>
      <c r="Z27" s="413"/>
      <c r="AA27" s="413"/>
      <c r="AB27" s="414"/>
      <c r="AC27" s="412"/>
      <c r="AD27" s="413"/>
      <c r="AE27" s="413"/>
      <c r="AF27" s="413"/>
      <c r="AG27" s="413"/>
      <c r="AH27" s="413"/>
      <c r="AI27" s="413"/>
      <c r="AJ27" s="414"/>
      <c r="AK27" s="412"/>
      <c r="AL27" s="413"/>
      <c r="AM27" s="413"/>
      <c r="AN27" s="414"/>
      <c r="AO27" s="545"/>
      <c r="AP27" s="556"/>
      <c r="AQ27" s="587"/>
      <c r="AR27" s="589"/>
      <c r="AS27" s="591"/>
      <c r="BE27"/>
    </row>
    <row r="28" spans="2:57" ht="22.5" customHeight="1">
      <c r="B28" s="592">
        <v>8</v>
      </c>
      <c r="C28" s="532"/>
      <c r="D28" s="406" t="s">
        <v>428</v>
      </c>
      <c r="E28" s="407"/>
      <c r="F28" s="407"/>
      <c r="G28" s="407"/>
      <c r="H28" s="407"/>
      <c r="I28" s="407"/>
      <c r="J28" s="407"/>
      <c r="K28" s="407"/>
      <c r="L28" s="407"/>
      <c r="M28" s="407"/>
      <c r="N28" s="407"/>
      <c r="O28" s="407"/>
      <c r="P28" s="408"/>
      <c r="Q28" s="409" t="s">
        <v>91</v>
      </c>
      <c r="R28" s="410"/>
      <c r="S28" s="410"/>
      <c r="T28" s="410"/>
      <c r="U28" s="410"/>
      <c r="V28" s="410"/>
      <c r="W28" s="410"/>
      <c r="X28" s="411"/>
      <c r="Y28" s="406" t="s">
        <v>81</v>
      </c>
      <c r="Z28" s="407"/>
      <c r="AA28" s="407"/>
      <c r="AB28" s="408"/>
      <c r="AC28" s="406"/>
      <c r="AD28" s="407"/>
      <c r="AE28" s="407"/>
      <c r="AF28" s="407"/>
      <c r="AG28" s="407"/>
      <c r="AH28" s="407"/>
      <c r="AI28" s="407"/>
      <c r="AJ28" s="408"/>
      <c r="AK28" s="406"/>
      <c r="AL28" s="407"/>
      <c r="AM28" s="407"/>
      <c r="AN28" s="408"/>
      <c r="AO28" s="542"/>
      <c r="AP28" s="554"/>
      <c r="AQ28" s="586"/>
      <c r="AR28" s="588"/>
      <c r="AS28" s="590"/>
      <c r="BE28"/>
    </row>
    <row r="29" spans="2:57" ht="31.5" customHeight="1">
      <c r="B29" s="592"/>
      <c r="C29" s="532"/>
      <c r="D29" s="412"/>
      <c r="E29" s="413"/>
      <c r="F29" s="413"/>
      <c r="G29" s="413"/>
      <c r="H29" s="413"/>
      <c r="I29" s="413"/>
      <c r="J29" s="413"/>
      <c r="K29" s="413"/>
      <c r="L29" s="413"/>
      <c r="M29" s="413"/>
      <c r="N29" s="413"/>
      <c r="O29" s="413"/>
      <c r="P29" s="414"/>
      <c r="Q29" s="412"/>
      <c r="R29" s="413"/>
      <c r="S29" s="413"/>
      <c r="T29" s="413"/>
      <c r="U29" s="413"/>
      <c r="V29" s="413"/>
      <c r="W29" s="413"/>
      <c r="X29" s="414"/>
      <c r="Y29" s="412" t="s">
        <v>420</v>
      </c>
      <c r="Z29" s="413"/>
      <c r="AA29" s="413"/>
      <c r="AB29" s="414"/>
      <c r="AC29" s="412"/>
      <c r="AD29" s="413"/>
      <c r="AE29" s="413"/>
      <c r="AF29" s="413"/>
      <c r="AG29" s="413"/>
      <c r="AH29" s="413"/>
      <c r="AI29" s="413"/>
      <c r="AJ29" s="414"/>
      <c r="AK29" s="412"/>
      <c r="AL29" s="413"/>
      <c r="AM29" s="413"/>
      <c r="AN29" s="414"/>
      <c r="AO29" s="545"/>
      <c r="AP29" s="556"/>
      <c r="AQ29" s="587"/>
      <c r="AR29" s="589"/>
      <c r="AS29" s="591"/>
      <c r="BE29"/>
    </row>
    <row r="30" spans="2:57" ht="22.5" customHeight="1">
      <c r="B30" s="592">
        <v>9</v>
      </c>
      <c r="C30" s="532"/>
      <c r="D30" s="406" t="s">
        <v>429</v>
      </c>
      <c r="E30" s="407"/>
      <c r="F30" s="407"/>
      <c r="G30" s="407"/>
      <c r="H30" s="407"/>
      <c r="I30" s="407"/>
      <c r="J30" s="407"/>
      <c r="K30" s="407"/>
      <c r="L30" s="407"/>
      <c r="M30" s="407"/>
      <c r="N30" s="407"/>
      <c r="O30" s="407"/>
      <c r="P30" s="408"/>
      <c r="Q30" s="409" t="s">
        <v>91</v>
      </c>
      <c r="R30" s="410"/>
      <c r="S30" s="410"/>
      <c r="T30" s="410"/>
      <c r="U30" s="410"/>
      <c r="V30" s="410"/>
      <c r="W30" s="410"/>
      <c r="X30" s="411"/>
      <c r="Y30" s="406" t="s">
        <v>81</v>
      </c>
      <c r="Z30" s="407"/>
      <c r="AA30" s="407"/>
      <c r="AB30" s="408"/>
      <c r="AC30" s="406"/>
      <c r="AD30" s="407"/>
      <c r="AE30" s="407"/>
      <c r="AF30" s="407"/>
      <c r="AG30" s="407"/>
      <c r="AH30" s="407"/>
      <c r="AI30" s="407"/>
      <c r="AJ30" s="408"/>
      <c r="AK30" s="406"/>
      <c r="AL30" s="407"/>
      <c r="AM30" s="407"/>
      <c r="AN30" s="408"/>
      <c r="AO30" s="542"/>
      <c r="AP30" s="554"/>
      <c r="AQ30" s="586"/>
      <c r="AR30" s="588"/>
      <c r="AS30" s="590"/>
      <c r="BE30"/>
    </row>
    <row r="31" spans="2:57" ht="31.5" customHeight="1">
      <c r="B31" s="592"/>
      <c r="C31" s="532"/>
      <c r="D31" s="412"/>
      <c r="E31" s="413"/>
      <c r="F31" s="413"/>
      <c r="G31" s="413"/>
      <c r="H31" s="413"/>
      <c r="I31" s="413"/>
      <c r="J31" s="413"/>
      <c r="K31" s="413"/>
      <c r="L31" s="413"/>
      <c r="M31" s="413"/>
      <c r="N31" s="413"/>
      <c r="O31" s="413"/>
      <c r="P31" s="414"/>
      <c r="Q31" s="412"/>
      <c r="R31" s="413"/>
      <c r="S31" s="413"/>
      <c r="T31" s="413"/>
      <c r="U31" s="413"/>
      <c r="V31" s="413"/>
      <c r="W31" s="413"/>
      <c r="X31" s="414"/>
      <c r="Y31" s="412" t="s">
        <v>420</v>
      </c>
      <c r="Z31" s="413"/>
      <c r="AA31" s="413"/>
      <c r="AB31" s="414"/>
      <c r="AC31" s="412"/>
      <c r="AD31" s="413"/>
      <c r="AE31" s="413"/>
      <c r="AF31" s="413"/>
      <c r="AG31" s="413"/>
      <c r="AH31" s="413"/>
      <c r="AI31" s="413"/>
      <c r="AJ31" s="414"/>
      <c r="AK31" s="412"/>
      <c r="AL31" s="413"/>
      <c r="AM31" s="413"/>
      <c r="AN31" s="414"/>
      <c r="AO31" s="545"/>
      <c r="AP31" s="556"/>
      <c r="AQ31" s="587"/>
      <c r="AR31" s="589"/>
      <c r="AS31" s="591"/>
      <c r="BE31"/>
    </row>
    <row r="32" spans="2:57" ht="22.5" customHeight="1">
      <c r="B32" s="592">
        <v>10</v>
      </c>
      <c r="C32" s="532"/>
      <c r="D32" s="406" t="s">
        <v>430</v>
      </c>
      <c r="E32" s="407"/>
      <c r="F32" s="407"/>
      <c r="G32" s="407"/>
      <c r="H32" s="407"/>
      <c r="I32" s="407"/>
      <c r="J32" s="407"/>
      <c r="K32" s="407"/>
      <c r="L32" s="407"/>
      <c r="M32" s="407"/>
      <c r="N32" s="407"/>
      <c r="O32" s="407"/>
      <c r="P32" s="408"/>
      <c r="Q32" s="409" t="s">
        <v>91</v>
      </c>
      <c r="R32" s="410"/>
      <c r="S32" s="410"/>
      <c r="T32" s="410"/>
      <c r="U32" s="410"/>
      <c r="V32" s="410"/>
      <c r="W32" s="410"/>
      <c r="X32" s="411"/>
      <c r="Y32" s="406" t="s">
        <v>81</v>
      </c>
      <c r="Z32" s="407"/>
      <c r="AA32" s="407"/>
      <c r="AB32" s="408"/>
      <c r="AC32" s="406"/>
      <c r="AD32" s="407"/>
      <c r="AE32" s="407"/>
      <c r="AF32" s="407"/>
      <c r="AG32" s="407"/>
      <c r="AH32" s="407"/>
      <c r="AI32" s="407"/>
      <c r="AJ32" s="408"/>
      <c r="AK32" s="406"/>
      <c r="AL32" s="407"/>
      <c r="AM32" s="407"/>
      <c r="AN32" s="408"/>
      <c r="AO32" s="542"/>
      <c r="AP32" s="554"/>
      <c r="AQ32" s="586"/>
      <c r="AR32" s="588"/>
      <c r="AS32" s="590"/>
      <c r="BE32"/>
    </row>
    <row r="33" spans="2:57" ht="31.5" customHeight="1">
      <c r="B33" s="592"/>
      <c r="C33" s="532"/>
      <c r="D33" s="412"/>
      <c r="E33" s="413"/>
      <c r="F33" s="413"/>
      <c r="G33" s="413"/>
      <c r="H33" s="413"/>
      <c r="I33" s="413"/>
      <c r="J33" s="413"/>
      <c r="K33" s="413"/>
      <c r="L33" s="413"/>
      <c r="M33" s="413"/>
      <c r="N33" s="413"/>
      <c r="O33" s="413"/>
      <c r="P33" s="414"/>
      <c r="Q33" s="412"/>
      <c r="R33" s="413"/>
      <c r="S33" s="413"/>
      <c r="T33" s="413"/>
      <c r="U33" s="413"/>
      <c r="V33" s="413"/>
      <c r="W33" s="413"/>
      <c r="X33" s="414"/>
      <c r="Y33" s="412" t="s">
        <v>420</v>
      </c>
      <c r="Z33" s="413"/>
      <c r="AA33" s="413"/>
      <c r="AB33" s="414"/>
      <c r="AC33" s="412"/>
      <c r="AD33" s="413"/>
      <c r="AE33" s="413"/>
      <c r="AF33" s="413"/>
      <c r="AG33" s="413"/>
      <c r="AH33" s="413"/>
      <c r="AI33" s="413"/>
      <c r="AJ33" s="414"/>
      <c r="AK33" s="412"/>
      <c r="AL33" s="413"/>
      <c r="AM33" s="413"/>
      <c r="AN33" s="414"/>
      <c r="AO33" s="545"/>
      <c r="AP33" s="556"/>
      <c r="AQ33" s="587"/>
      <c r="AR33" s="589"/>
      <c r="AS33" s="591"/>
      <c r="BE33"/>
    </row>
    <row r="34" spans="2:57" ht="22.5" customHeight="1">
      <c r="B34" s="592">
        <v>11</v>
      </c>
      <c r="C34" s="532"/>
      <c r="D34" s="406" t="s">
        <v>431</v>
      </c>
      <c r="E34" s="407"/>
      <c r="F34" s="407"/>
      <c r="G34" s="407"/>
      <c r="H34" s="407"/>
      <c r="I34" s="407"/>
      <c r="J34" s="407"/>
      <c r="K34" s="407"/>
      <c r="L34" s="407"/>
      <c r="M34" s="407"/>
      <c r="N34" s="407"/>
      <c r="O34" s="407"/>
      <c r="P34" s="408"/>
      <c r="Q34" s="409" t="s">
        <v>91</v>
      </c>
      <c r="R34" s="410"/>
      <c r="S34" s="410"/>
      <c r="T34" s="410"/>
      <c r="U34" s="410"/>
      <c r="V34" s="410"/>
      <c r="W34" s="410"/>
      <c r="X34" s="411"/>
      <c r="Y34" s="406" t="s">
        <v>81</v>
      </c>
      <c r="Z34" s="407"/>
      <c r="AA34" s="407"/>
      <c r="AB34" s="408"/>
      <c r="AC34" s="406"/>
      <c r="AD34" s="407"/>
      <c r="AE34" s="407"/>
      <c r="AF34" s="407"/>
      <c r="AG34" s="407"/>
      <c r="AH34" s="407"/>
      <c r="AI34" s="407"/>
      <c r="AJ34" s="408"/>
      <c r="AK34" s="406"/>
      <c r="AL34" s="407"/>
      <c r="AM34" s="407"/>
      <c r="AN34" s="408"/>
      <c r="AO34" s="542"/>
      <c r="AP34" s="554"/>
      <c r="AQ34" s="586"/>
      <c r="AR34" s="588"/>
      <c r="AS34" s="590"/>
      <c r="BE34"/>
    </row>
    <row r="35" spans="2:57" ht="31.5"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t="s">
        <v>420</v>
      </c>
      <c r="Z35" s="413"/>
      <c r="AA35" s="413"/>
      <c r="AB35" s="414"/>
      <c r="AC35" s="412"/>
      <c r="AD35" s="413"/>
      <c r="AE35" s="413"/>
      <c r="AF35" s="413"/>
      <c r="AG35" s="413"/>
      <c r="AH35" s="413"/>
      <c r="AI35" s="413"/>
      <c r="AJ35" s="414"/>
      <c r="AK35" s="412"/>
      <c r="AL35" s="413"/>
      <c r="AM35" s="413"/>
      <c r="AN35" s="414"/>
      <c r="AO35" s="545"/>
      <c r="AP35" s="556"/>
      <c r="AQ35" s="587"/>
      <c r="AR35" s="589"/>
      <c r="AS35" s="591"/>
      <c r="BE35"/>
    </row>
    <row r="36" spans="2:57" ht="22.5" customHeight="1">
      <c r="B36" s="592">
        <v>12</v>
      </c>
      <c r="C36" s="532"/>
      <c r="D36" s="406" t="s">
        <v>432</v>
      </c>
      <c r="E36" s="407"/>
      <c r="F36" s="407"/>
      <c r="G36" s="407"/>
      <c r="H36" s="407"/>
      <c r="I36" s="407"/>
      <c r="J36" s="407"/>
      <c r="K36" s="407"/>
      <c r="L36" s="407"/>
      <c r="M36" s="407"/>
      <c r="N36" s="407"/>
      <c r="O36" s="407"/>
      <c r="P36" s="408"/>
      <c r="Q36" s="409" t="s">
        <v>91</v>
      </c>
      <c r="R36" s="410"/>
      <c r="S36" s="410"/>
      <c r="T36" s="410"/>
      <c r="U36" s="410"/>
      <c r="V36" s="410"/>
      <c r="W36" s="410"/>
      <c r="X36" s="411"/>
      <c r="Y36" s="406" t="s">
        <v>86</v>
      </c>
      <c r="Z36" s="407"/>
      <c r="AA36" s="407"/>
      <c r="AB36" s="408"/>
      <c r="AC36" s="406"/>
      <c r="AD36" s="407"/>
      <c r="AE36" s="407"/>
      <c r="AF36" s="407"/>
      <c r="AG36" s="407"/>
      <c r="AH36" s="407"/>
      <c r="AI36" s="407"/>
      <c r="AJ36" s="408"/>
      <c r="AK36" s="406"/>
      <c r="AL36" s="407"/>
      <c r="AM36" s="407"/>
      <c r="AN36" s="408"/>
      <c r="AO36" s="542"/>
      <c r="AP36" s="554"/>
      <c r="AQ36" s="586"/>
      <c r="AR36" s="588"/>
      <c r="AS36" s="590"/>
      <c r="BE36"/>
    </row>
    <row r="37" spans="2:57" ht="45"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t="s">
        <v>421</v>
      </c>
      <c r="Z37" s="413"/>
      <c r="AA37" s="413"/>
      <c r="AB37" s="414"/>
      <c r="AC37" s="412"/>
      <c r="AD37" s="413"/>
      <c r="AE37" s="413"/>
      <c r="AF37" s="413"/>
      <c r="AG37" s="413"/>
      <c r="AH37" s="413"/>
      <c r="AI37" s="413"/>
      <c r="AJ37" s="414"/>
      <c r="AK37" s="412"/>
      <c r="AL37" s="413"/>
      <c r="AM37" s="413"/>
      <c r="AN37" s="414"/>
      <c r="AO37" s="545"/>
      <c r="AP37" s="556"/>
      <c r="AQ37" s="587"/>
      <c r="AR37" s="589"/>
      <c r="AS37" s="591"/>
      <c r="BE37"/>
    </row>
    <row r="38" spans="2:57" ht="22.5" customHeight="1">
      <c r="B38" s="592">
        <v>13</v>
      </c>
      <c r="C38" s="532"/>
      <c r="D38" s="406" t="s">
        <v>422</v>
      </c>
      <c r="E38" s="407"/>
      <c r="F38" s="407"/>
      <c r="G38" s="407"/>
      <c r="H38" s="407"/>
      <c r="I38" s="407"/>
      <c r="J38" s="407"/>
      <c r="K38" s="407"/>
      <c r="L38" s="407"/>
      <c r="M38" s="407"/>
      <c r="N38" s="407"/>
      <c r="O38" s="407"/>
      <c r="P38" s="408"/>
      <c r="Q38" s="409" t="s">
        <v>91</v>
      </c>
      <c r="R38" s="410"/>
      <c r="S38" s="410"/>
      <c r="T38" s="410"/>
      <c r="U38" s="410"/>
      <c r="V38" s="410"/>
      <c r="W38" s="410"/>
      <c r="X38" s="411"/>
      <c r="Y38" s="406" t="s">
        <v>86</v>
      </c>
      <c r="Z38" s="407"/>
      <c r="AA38" s="407"/>
      <c r="AB38" s="408"/>
      <c r="AC38" s="406"/>
      <c r="AD38" s="407"/>
      <c r="AE38" s="407"/>
      <c r="AF38" s="407"/>
      <c r="AG38" s="407"/>
      <c r="AH38" s="407"/>
      <c r="AI38" s="407"/>
      <c r="AJ38" s="408"/>
      <c r="AK38" s="406"/>
      <c r="AL38" s="407"/>
      <c r="AM38" s="407"/>
      <c r="AN38" s="408"/>
      <c r="AO38" s="542"/>
      <c r="AP38" s="554"/>
      <c r="AQ38" s="586"/>
      <c r="AR38" s="588"/>
      <c r="AS38" s="590"/>
      <c r="BE38"/>
    </row>
    <row r="39" spans="2:57" ht="31.5"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t="s">
        <v>423</v>
      </c>
      <c r="Z39" s="413"/>
      <c r="AA39" s="413"/>
      <c r="AB39" s="414"/>
      <c r="AC39" s="412"/>
      <c r="AD39" s="413"/>
      <c r="AE39" s="413"/>
      <c r="AF39" s="413"/>
      <c r="AG39" s="413"/>
      <c r="AH39" s="413"/>
      <c r="AI39" s="413"/>
      <c r="AJ39" s="414"/>
      <c r="AK39" s="412"/>
      <c r="AL39" s="413"/>
      <c r="AM39" s="413"/>
      <c r="AN39" s="414"/>
      <c r="AO39" s="545"/>
      <c r="AP39" s="556"/>
      <c r="AQ39" s="587"/>
      <c r="AR39" s="589"/>
      <c r="AS39" s="591"/>
      <c r="BE39"/>
    </row>
    <row r="40" spans="2:57" ht="22.5" customHeight="1">
      <c r="B40" s="592">
        <v>14</v>
      </c>
      <c r="C40" s="532"/>
      <c r="D40" s="406" t="s">
        <v>433</v>
      </c>
      <c r="E40" s="407"/>
      <c r="F40" s="407"/>
      <c r="G40" s="407"/>
      <c r="H40" s="407"/>
      <c r="I40" s="407"/>
      <c r="J40" s="407"/>
      <c r="K40" s="407"/>
      <c r="L40" s="407"/>
      <c r="M40" s="407"/>
      <c r="N40" s="407"/>
      <c r="O40" s="407"/>
      <c r="P40" s="408"/>
      <c r="Q40" s="409" t="s">
        <v>91</v>
      </c>
      <c r="R40" s="410"/>
      <c r="S40" s="410"/>
      <c r="T40" s="410"/>
      <c r="U40" s="410"/>
      <c r="V40" s="410"/>
      <c r="W40" s="410"/>
      <c r="X40" s="411"/>
      <c r="Y40" s="406" t="s">
        <v>24</v>
      </c>
      <c r="Z40" s="407"/>
      <c r="AA40" s="407"/>
      <c r="AB40" s="408"/>
      <c r="AC40" s="406"/>
      <c r="AD40" s="407"/>
      <c r="AE40" s="407"/>
      <c r="AF40" s="407"/>
      <c r="AG40" s="407"/>
      <c r="AH40" s="407"/>
      <c r="AI40" s="407"/>
      <c r="AJ40" s="408"/>
      <c r="AK40" s="406"/>
      <c r="AL40" s="407"/>
      <c r="AM40" s="407"/>
      <c r="AN40" s="408"/>
      <c r="AO40" s="542"/>
      <c r="AP40" s="554"/>
      <c r="AQ40" s="586"/>
      <c r="AR40" s="588"/>
      <c r="AS40" s="590"/>
      <c r="BE40"/>
    </row>
    <row r="41" spans="2:57" ht="31.5"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t="s">
        <v>437</v>
      </c>
      <c r="Z41" s="413"/>
      <c r="AA41" s="413"/>
      <c r="AB41" s="414"/>
      <c r="AC41" s="412"/>
      <c r="AD41" s="413"/>
      <c r="AE41" s="413"/>
      <c r="AF41" s="413"/>
      <c r="AG41" s="413"/>
      <c r="AH41" s="413"/>
      <c r="AI41" s="413"/>
      <c r="AJ41" s="414"/>
      <c r="AK41" s="412"/>
      <c r="AL41" s="413"/>
      <c r="AM41" s="413"/>
      <c r="AN41" s="414"/>
      <c r="AO41" s="545"/>
      <c r="AP41" s="556"/>
      <c r="AQ41" s="587"/>
      <c r="AR41" s="589"/>
      <c r="AS41" s="591"/>
      <c r="BE41"/>
    </row>
    <row r="42" spans="2:57" ht="22.5" customHeight="1">
      <c r="B42" s="592">
        <v>15</v>
      </c>
      <c r="C42" s="532"/>
      <c r="D42" s="406" t="s">
        <v>434</v>
      </c>
      <c r="E42" s="407"/>
      <c r="F42" s="407"/>
      <c r="G42" s="407"/>
      <c r="H42" s="407"/>
      <c r="I42" s="407"/>
      <c r="J42" s="407"/>
      <c r="K42" s="407"/>
      <c r="L42" s="407"/>
      <c r="M42" s="407"/>
      <c r="N42" s="407"/>
      <c r="O42" s="407"/>
      <c r="P42" s="408"/>
      <c r="Q42" s="409" t="s">
        <v>435</v>
      </c>
      <c r="R42" s="410"/>
      <c r="S42" s="410"/>
      <c r="T42" s="410"/>
      <c r="U42" s="410"/>
      <c r="V42" s="410"/>
      <c r="W42" s="410"/>
      <c r="X42" s="411"/>
      <c r="Y42" s="406" t="s">
        <v>24</v>
      </c>
      <c r="Z42" s="407"/>
      <c r="AA42" s="407"/>
      <c r="AB42" s="408"/>
      <c r="AC42" s="406"/>
      <c r="AD42" s="407"/>
      <c r="AE42" s="407"/>
      <c r="AF42" s="407"/>
      <c r="AG42" s="407"/>
      <c r="AH42" s="407"/>
      <c r="AI42" s="407"/>
      <c r="AJ42" s="408"/>
      <c r="AK42" s="406"/>
      <c r="AL42" s="407"/>
      <c r="AM42" s="407"/>
      <c r="AN42" s="408"/>
      <c r="AO42" s="542"/>
      <c r="AP42" s="554"/>
      <c r="AQ42" s="586"/>
      <c r="AR42" s="588"/>
      <c r="AS42" s="590"/>
      <c r="BE42"/>
    </row>
    <row r="43" spans="2:57" ht="31.5" customHeight="1" thickBo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t="s">
        <v>436</v>
      </c>
      <c r="Z43" s="413"/>
      <c r="AA43" s="413"/>
      <c r="AB43" s="414"/>
      <c r="AC43" s="412"/>
      <c r="AD43" s="413"/>
      <c r="AE43" s="413"/>
      <c r="AF43" s="413"/>
      <c r="AG43" s="413"/>
      <c r="AH43" s="413"/>
      <c r="AI43" s="413"/>
      <c r="AJ43" s="414"/>
      <c r="AK43" s="412"/>
      <c r="AL43" s="413"/>
      <c r="AM43" s="413"/>
      <c r="AN43" s="414"/>
      <c r="AO43" s="545"/>
      <c r="AP43" s="556"/>
      <c r="AQ43" s="587"/>
      <c r="AR43" s="589"/>
      <c r="AS43" s="591"/>
      <c r="BE43"/>
    </row>
    <row r="44" spans="2:57" ht="22.5" hidden="1" customHeight="1">
      <c r="B44" s="592">
        <v>16</v>
      </c>
      <c r="C44" s="532"/>
      <c r="D44" s="406"/>
      <c r="E44" s="407"/>
      <c r="F44" s="407"/>
      <c r="G44" s="407"/>
      <c r="H44" s="407"/>
      <c r="I44" s="407"/>
      <c r="J44" s="407"/>
      <c r="K44" s="407"/>
      <c r="L44" s="407"/>
      <c r="M44" s="407"/>
      <c r="N44" s="407"/>
      <c r="O44" s="407"/>
      <c r="P44" s="408"/>
      <c r="Q44" s="409"/>
      <c r="R44" s="410"/>
      <c r="S44" s="410"/>
      <c r="T44" s="410"/>
      <c r="U44" s="410"/>
      <c r="V44" s="410"/>
      <c r="W44" s="410"/>
      <c r="X44" s="411"/>
      <c r="Y44" s="406"/>
      <c r="Z44" s="407"/>
      <c r="AA44" s="407"/>
      <c r="AB44" s="408"/>
      <c r="AC44" s="406"/>
      <c r="AD44" s="407"/>
      <c r="AE44" s="407"/>
      <c r="AF44" s="408"/>
      <c r="AG44" s="406"/>
      <c r="AH44" s="407"/>
      <c r="AI44" s="407"/>
      <c r="AJ44" s="408"/>
      <c r="AK44" s="406"/>
      <c r="AL44" s="407"/>
      <c r="AM44" s="407"/>
      <c r="AN44" s="408"/>
      <c r="AO44" s="542"/>
      <c r="AP44" s="554"/>
      <c r="AQ44" s="586"/>
      <c r="AR44" s="588"/>
      <c r="AS44" s="590"/>
      <c r="BE44"/>
    </row>
    <row r="45" spans="2:57" ht="31.5" hidden="1"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c r="Z45" s="413"/>
      <c r="AA45" s="413"/>
      <c r="AB45" s="414"/>
      <c r="AC45" s="412"/>
      <c r="AD45" s="413"/>
      <c r="AE45" s="413"/>
      <c r="AF45" s="414"/>
      <c r="AG45" s="412"/>
      <c r="AH45" s="413"/>
      <c r="AI45" s="413"/>
      <c r="AJ45" s="414"/>
      <c r="AK45" s="412"/>
      <c r="AL45" s="413"/>
      <c r="AM45" s="413"/>
      <c r="AN45" s="414"/>
      <c r="AO45" s="545"/>
      <c r="AP45" s="556"/>
      <c r="AQ45" s="587"/>
      <c r="AR45" s="589"/>
      <c r="AS45" s="591"/>
      <c r="BE45"/>
    </row>
    <row r="46" spans="2:57" ht="22.5" hidden="1" customHeight="1">
      <c r="B46" s="592">
        <v>17</v>
      </c>
      <c r="C46" s="532"/>
      <c r="D46" s="406"/>
      <c r="E46" s="407"/>
      <c r="F46" s="407"/>
      <c r="G46" s="407"/>
      <c r="H46" s="407"/>
      <c r="I46" s="407"/>
      <c r="J46" s="407"/>
      <c r="K46" s="407"/>
      <c r="L46" s="407"/>
      <c r="M46" s="407"/>
      <c r="N46" s="407"/>
      <c r="O46" s="407"/>
      <c r="P46" s="408"/>
      <c r="Q46" s="409"/>
      <c r="R46" s="410"/>
      <c r="S46" s="410"/>
      <c r="T46" s="410"/>
      <c r="U46" s="410"/>
      <c r="V46" s="410"/>
      <c r="W46" s="410"/>
      <c r="X46" s="411"/>
      <c r="Y46" s="406"/>
      <c r="Z46" s="407"/>
      <c r="AA46" s="407"/>
      <c r="AB46" s="408"/>
      <c r="AC46" s="406"/>
      <c r="AD46" s="407"/>
      <c r="AE46" s="407"/>
      <c r="AF46" s="408"/>
      <c r="AG46" s="406"/>
      <c r="AH46" s="407"/>
      <c r="AI46" s="407"/>
      <c r="AJ46" s="408"/>
      <c r="AK46" s="406"/>
      <c r="AL46" s="407"/>
      <c r="AM46" s="407"/>
      <c r="AN46" s="408"/>
      <c r="AO46" s="542"/>
      <c r="AP46" s="554"/>
      <c r="AQ46" s="586"/>
      <c r="AR46" s="588"/>
      <c r="AS46" s="590"/>
      <c r="BE46"/>
    </row>
    <row r="47" spans="2:57" ht="31.5" hidden="1"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c r="Z47" s="413"/>
      <c r="AA47" s="413"/>
      <c r="AB47" s="414"/>
      <c r="AC47" s="412"/>
      <c r="AD47" s="413"/>
      <c r="AE47" s="413"/>
      <c r="AF47" s="414"/>
      <c r="AG47" s="412"/>
      <c r="AH47" s="413"/>
      <c r="AI47" s="413"/>
      <c r="AJ47" s="414"/>
      <c r="AK47" s="412"/>
      <c r="AL47" s="413"/>
      <c r="AM47" s="413"/>
      <c r="AN47" s="414"/>
      <c r="AO47" s="545"/>
      <c r="AP47" s="556"/>
      <c r="AQ47" s="587"/>
      <c r="AR47" s="589"/>
      <c r="AS47" s="591"/>
      <c r="BE47"/>
    </row>
    <row r="48" spans="2:57" ht="22.5" hidden="1" customHeight="1">
      <c r="B48" s="592">
        <v>18</v>
      </c>
      <c r="C48" s="532"/>
      <c r="D48" s="406"/>
      <c r="E48" s="407"/>
      <c r="F48" s="407"/>
      <c r="G48" s="407"/>
      <c r="H48" s="407"/>
      <c r="I48" s="407"/>
      <c r="J48" s="407"/>
      <c r="K48" s="407"/>
      <c r="L48" s="407"/>
      <c r="M48" s="407"/>
      <c r="N48" s="407"/>
      <c r="O48" s="407"/>
      <c r="P48" s="408"/>
      <c r="Q48" s="409"/>
      <c r="R48" s="410"/>
      <c r="S48" s="410"/>
      <c r="T48" s="410"/>
      <c r="U48" s="410"/>
      <c r="V48" s="410"/>
      <c r="W48" s="410"/>
      <c r="X48" s="411"/>
      <c r="Y48" s="406"/>
      <c r="Z48" s="407"/>
      <c r="AA48" s="407"/>
      <c r="AB48" s="408"/>
      <c r="AC48" s="406"/>
      <c r="AD48" s="407"/>
      <c r="AE48" s="407"/>
      <c r="AF48" s="408"/>
      <c r="AG48" s="406"/>
      <c r="AH48" s="407"/>
      <c r="AI48" s="407"/>
      <c r="AJ48" s="408"/>
      <c r="AK48" s="406"/>
      <c r="AL48" s="407"/>
      <c r="AM48" s="407"/>
      <c r="AN48" s="408"/>
      <c r="AO48" s="542"/>
      <c r="AP48" s="554"/>
      <c r="AQ48" s="586"/>
      <c r="AR48" s="588"/>
      <c r="AS48" s="590"/>
      <c r="BE48"/>
    </row>
    <row r="49" spans="2:57" ht="31.5" hidden="1"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c r="Z49" s="413"/>
      <c r="AA49" s="413"/>
      <c r="AB49" s="414"/>
      <c r="AC49" s="412"/>
      <c r="AD49" s="413"/>
      <c r="AE49" s="413"/>
      <c r="AF49" s="414"/>
      <c r="AG49" s="412"/>
      <c r="AH49" s="413"/>
      <c r="AI49" s="413"/>
      <c r="AJ49" s="414"/>
      <c r="AK49" s="412"/>
      <c r="AL49" s="413"/>
      <c r="AM49" s="413"/>
      <c r="AN49" s="414"/>
      <c r="AO49" s="545"/>
      <c r="AP49" s="556"/>
      <c r="AQ49" s="587"/>
      <c r="AR49" s="589"/>
      <c r="AS49" s="591"/>
      <c r="BE49"/>
    </row>
    <row r="50" spans="2:57" ht="22.5" hidden="1" customHeight="1">
      <c r="B50" s="592">
        <v>19</v>
      </c>
      <c r="C50" s="532"/>
      <c r="D50" s="406"/>
      <c r="E50" s="407"/>
      <c r="F50" s="407"/>
      <c r="G50" s="407"/>
      <c r="H50" s="407"/>
      <c r="I50" s="407"/>
      <c r="J50" s="407"/>
      <c r="K50" s="407"/>
      <c r="L50" s="407"/>
      <c r="M50" s="407"/>
      <c r="N50" s="407"/>
      <c r="O50" s="407"/>
      <c r="P50" s="408"/>
      <c r="Q50" s="409"/>
      <c r="R50" s="410"/>
      <c r="S50" s="410"/>
      <c r="T50" s="410"/>
      <c r="U50" s="410"/>
      <c r="V50" s="410"/>
      <c r="W50" s="410"/>
      <c r="X50" s="411"/>
      <c r="Y50" s="406"/>
      <c r="Z50" s="407"/>
      <c r="AA50" s="407"/>
      <c r="AB50" s="408"/>
      <c r="AC50" s="406"/>
      <c r="AD50" s="407"/>
      <c r="AE50" s="407"/>
      <c r="AF50" s="408"/>
      <c r="AG50" s="406"/>
      <c r="AH50" s="407"/>
      <c r="AI50" s="407"/>
      <c r="AJ50" s="408"/>
      <c r="AK50" s="406"/>
      <c r="AL50" s="407"/>
      <c r="AM50" s="407"/>
      <c r="AN50" s="408"/>
      <c r="AO50" s="542"/>
      <c r="AP50" s="554"/>
      <c r="AQ50" s="586"/>
      <c r="AR50" s="588"/>
      <c r="AS50" s="590"/>
      <c r="BE50"/>
    </row>
    <row r="51" spans="2:57" ht="31.5" hidden="1"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c r="Z51" s="413"/>
      <c r="AA51" s="413"/>
      <c r="AB51" s="414"/>
      <c r="AC51" s="412"/>
      <c r="AD51" s="413"/>
      <c r="AE51" s="413"/>
      <c r="AF51" s="414"/>
      <c r="AG51" s="412"/>
      <c r="AH51" s="413"/>
      <c r="AI51" s="413"/>
      <c r="AJ51" s="414"/>
      <c r="AK51" s="412"/>
      <c r="AL51" s="413"/>
      <c r="AM51" s="413"/>
      <c r="AN51" s="414"/>
      <c r="AO51" s="545"/>
      <c r="AP51" s="556"/>
      <c r="AQ51" s="587"/>
      <c r="AR51" s="589"/>
      <c r="AS51" s="591"/>
      <c r="BE51"/>
    </row>
    <row r="52" spans="2:57" ht="22.5" hidden="1" customHeight="1">
      <c r="B52" s="592">
        <v>20</v>
      </c>
      <c r="C52" s="532"/>
      <c r="D52" s="406"/>
      <c r="E52" s="407"/>
      <c r="F52" s="407"/>
      <c r="G52" s="407"/>
      <c r="H52" s="407"/>
      <c r="I52" s="407"/>
      <c r="J52" s="407"/>
      <c r="K52" s="407"/>
      <c r="L52" s="407"/>
      <c r="M52" s="407"/>
      <c r="N52" s="407"/>
      <c r="O52" s="407"/>
      <c r="P52" s="408"/>
      <c r="Q52" s="409"/>
      <c r="R52" s="410"/>
      <c r="S52" s="410"/>
      <c r="T52" s="410"/>
      <c r="U52" s="410"/>
      <c r="V52" s="410"/>
      <c r="W52" s="410"/>
      <c r="X52" s="411"/>
      <c r="Y52" s="406"/>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hidden="1"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hidden="1" customHeight="1">
      <c r="B54" s="592">
        <v>21</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hidden="1" customHeight="1">
      <c r="B56" s="592">
        <v>22</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31.5" hidden="1"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hidden="1" customHeight="1">
      <c r="B58" s="592">
        <v>23</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24</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25</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26</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27</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28</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29</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c r="B71" s="592"/>
      <c r="C71" s="532"/>
      <c r="D71" s="412"/>
      <c r="E71" s="413"/>
      <c r="F71" s="413"/>
      <c r="G71" s="413"/>
      <c r="H71" s="413"/>
      <c r="I71" s="413"/>
      <c r="J71" s="413"/>
      <c r="K71" s="413"/>
      <c r="L71" s="413"/>
      <c r="M71" s="413"/>
      <c r="N71" s="413"/>
      <c r="O71" s="413"/>
      <c r="P71" s="414"/>
      <c r="Q71" s="412"/>
      <c r="R71" s="413"/>
      <c r="S71" s="413"/>
      <c r="T71" s="413"/>
      <c r="U71" s="413"/>
      <c r="V71" s="413"/>
      <c r="W71" s="413"/>
      <c r="X71" s="414"/>
      <c r="Y71" s="412"/>
      <c r="Z71" s="413"/>
      <c r="AA71" s="413"/>
      <c r="AB71" s="414"/>
      <c r="AC71" s="412"/>
      <c r="AD71" s="413"/>
      <c r="AE71" s="413"/>
      <c r="AF71" s="414"/>
      <c r="AG71" s="412"/>
      <c r="AH71" s="413"/>
      <c r="AI71" s="413"/>
      <c r="AJ71" s="414"/>
      <c r="AK71" s="412"/>
      <c r="AL71" s="413"/>
      <c r="AM71" s="413"/>
      <c r="AN71" s="414"/>
      <c r="AO71" s="545"/>
      <c r="AP71" s="556"/>
      <c r="AQ71" s="587"/>
      <c r="AR71" s="589"/>
      <c r="AS71" s="591"/>
      <c r="BE71"/>
    </row>
    <row r="72" spans="2:57" ht="22.5" hidden="1" customHeight="1">
      <c r="B72" s="592">
        <v>30</v>
      </c>
      <c r="C72" s="532"/>
      <c r="D72" s="406"/>
      <c r="E72" s="407"/>
      <c r="F72" s="407"/>
      <c r="G72" s="407"/>
      <c r="H72" s="407"/>
      <c r="I72" s="407"/>
      <c r="J72" s="407"/>
      <c r="K72" s="407"/>
      <c r="L72" s="407"/>
      <c r="M72" s="407"/>
      <c r="N72" s="407"/>
      <c r="O72" s="407"/>
      <c r="P72" s="408"/>
      <c r="Q72" s="409"/>
      <c r="R72" s="410"/>
      <c r="S72" s="410"/>
      <c r="T72" s="410"/>
      <c r="U72" s="410"/>
      <c r="V72" s="410"/>
      <c r="W72" s="410"/>
      <c r="X72" s="411"/>
      <c r="Y72" s="406"/>
      <c r="Z72" s="407"/>
      <c r="AA72" s="407"/>
      <c r="AB72" s="408"/>
      <c r="AC72" s="406"/>
      <c r="AD72" s="407"/>
      <c r="AE72" s="407"/>
      <c r="AF72" s="408"/>
      <c r="AG72" s="406"/>
      <c r="AH72" s="407"/>
      <c r="AI72" s="407"/>
      <c r="AJ72" s="408"/>
      <c r="AK72" s="406"/>
      <c r="AL72" s="407"/>
      <c r="AM72" s="407"/>
      <c r="AN72" s="408"/>
      <c r="AO72" s="542"/>
      <c r="AP72" s="554"/>
      <c r="AQ72" s="586"/>
      <c r="AR72" s="588"/>
      <c r="AS72" s="590"/>
      <c r="BE72"/>
    </row>
    <row r="73" spans="2:57" ht="31.5" hidden="1" customHeight="1" thickBot="1">
      <c r="B73" s="610"/>
      <c r="C73" s="611"/>
      <c r="D73" s="581"/>
      <c r="E73" s="582"/>
      <c r="F73" s="582"/>
      <c r="G73" s="582"/>
      <c r="H73" s="582"/>
      <c r="I73" s="582"/>
      <c r="J73" s="582"/>
      <c r="K73" s="582"/>
      <c r="L73" s="582"/>
      <c r="M73" s="582"/>
      <c r="N73" s="582"/>
      <c r="O73" s="582"/>
      <c r="P73" s="583"/>
      <c r="Q73" s="412"/>
      <c r="R73" s="413"/>
      <c r="S73" s="413"/>
      <c r="T73" s="413"/>
      <c r="U73" s="413"/>
      <c r="V73" s="413"/>
      <c r="W73" s="413"/>
      <c r="X73" s="414"/>
      <c r="Y73" s="581"/>
      <c r="Z73" s="582"/>
      <c r="AA73" s="582"/>
      <c r="AB73" s="583"/>
      <c r="AC73" s="581"/>
      <c r="AD73" s="582"/>
      <c r="AE73" s="582"/>
      <c r="AF73" s="583"/>
      <c r="AG73" s="581"/>
      <c r="AH73" s="582"/>
      <c r="AI73" s="582"/>
      <c r="AJ73" s="583"/>
      <c r="AK73" s="581"/>
      <c r="AL73" s="582"/>
      <c r="AM73" s="582"/>
      <c r="AN73" s="583"/>
      <c r="AO73" s="481"/>
      <c r="AP73" s="606"/>
      <c r="AQ73" s="607"/>
      <c r="AR73" s="608"/>
      <c r="AS73" s="609"/>
      <c r="BE73"/>
    </row>
    <row r="74" spans="2:57" ht="15.75" hidden="1" thickBot="1">
      <c r="B74" s="612" t="s">
        <v>33</v>
      </c>
      <c r="C74" s="613"/>
      <c r="D74" s="613"/>
      <c r="E74" s="614"/>
      <c r="F74" s="615" t="s">
        <v>2</v>
      </c>
      <c r="G74" s="613"/>
      <c r="H74" s="613"/>
      <c r="I74" s="613"/>
      <c r="J74" s="613"/>
      <c r="K74" s="613"/>
      <c r="L74" s="613"/>
      <c r="M74" s="613"/>
      <c r="N74" s="613"/>
      <c r="O74" s="613"/>
      <c r="P74" s="613"/>
      <c r="Q74" s="613"/>
      <c r="R74" s="613"/>
      <c r="S74" s="613"/>
      <c r="T74" s="613"/>
      <c r="U74" s="614"/>
      <c r="V74" s="615" t="s">
        <v>3</v>
      </c>
      <c r="W74" s="613"/>
      <c r="X74" s="614"/>
      <c r="Y74" s="615" t="s">
        <v>34</v>
      </c>
      <c r="Z74" s="613"/>
      <c r="AA74" s="614"/>
      <c r="AB74" s="615" t="s">
        <v>35</v>
      </c>
      <c r="AC74" s="613"/>
      <c r="AD74" s="613"/>
      <c r="AE74" s="613"/>
      <c r="AF74" s="613"/>
      <c r="AG74" s="613"/>
      <c r="AH74" s="613"/>
      <c r="AI74" s="613"/>
      <c r="AJ74" s="613"/>
      <c r="AK74" s="613"/>
      <c r="AL74" s="613"/>
      <c r="AM74" s="613"/>
      <c r="AN74" s="613"/>
      <c r="AO74" s="613"/>
      <c r="AP74" s="613"/>
      <c r="AQ74" s="613"/>
      <c r="AR74" s="613"/>
      <c r="AS74" s="616"/>
      <c r="BE74"/>
    </row>
    <row r="75" spans="2:57" ht="24.75" hidden="1" customHeight="1">
      <c r="B75" s="617"/>
      <c r="C75" s="618"/>
      <c r="D75" s="618"/>
      <c r="E75" s="619"/>
      <c r="F75" s="620"/>
      <c r="G75" s="618"/>
      <c r="H75" s="618"/>
      <c r="I75" s="618"/>
      <c r="J75" s="618"/>
      <c r="K75" s="618"/>
      <c r="L75" s="618"/>
      <c r="M75" s="618"/>
      <c r="N75" s="618"/>
      <c r="O75" s="618"/>
      <c r="P75" s="618"/>
      <c r="Q75" s="618"/>
      <c r="R75" s="618"/>
      <c r="S75" s="618"/>
      <c r="T75" s="618"/>
      <c r="U75" s="619"/>
      <c r="V75" s="620"/>
      <c r="W75" s="618"/>
      <c r="X75" s="619"/>
      <c r="Y75" s="620"/>
      <c r="Z75" s="618"/>
      <c r="AA75" s="619"/>
      <c r="AB75" s="620"/>
      <c r="AC75" s="618"/>
      <c r="AD75" s="618"/>
      <c r="AE75" s="618"/>
      <c r="AF75" s="618"/>
      <c r="AG75" s="618"/>
      <c r="AH75" s="618"/>
      <c r="AI75" s="618"/>
      <c r="AJ75" s="618"/>
      <c r="AK75" s="618"/>
      <c r="AL75" s="618"/>
      <c r="AM75" s="618"/>
      <c r="AN75" s="618"/>
      <c r="AO75" s="618"/>
      <c r="AP75" s="618"/>
      <c r="AQ75" s="618"/>
      <c r="AR75" s="618"/>
      <c r="AS75" s="621"/>
      <c r="BE75"/>
    </row>
    <row r="76" spans="2:57" ht="24.75" hidden="1" customHeight="1">
      <c r="B76" s="622"/>
      <c r="C76" s="623"/>
      <c r="D76" s="623"/>
      <c r="E76" s="624"/>
      <c r="F76" s="625"/>
      <c r="G76" s="623"/>
      <c r="H76" s="623"/>
      <c r="I76" s="623"/>
      <c r="J76" s="623"/>
      <c r="K76" s="623"/>
      <c r="L76" s="623"/>
      <c r="M76" s="623"/>
      <c r="N76" s="623"/>
      <c r="O76" s="623"/>
      <c r="P76" s="623"/>
      <c r="Q76" s="623"/>
      <c r="R76" s="623"/>
      <c r="S76" s="623"/>
      <c r="T76" s="623"/>
      <c r="U76" s="624"/>
      <c r="V76" s="625"/>
      <c r="W76" s="623"/>
      <c r="X76" s="624"/>
      <c r="Y76" s="625"/>
      <c r="Z76" s="623"/>
      <c r="AA76" s="624"/>
      <c r="AB76" s="625"/>
      <c r="AC76" s="623"/>
      <c r="AD76" s="623"/>
      <c r="AE76" s="623"/>
      <c r="AF76" s="623"/>
      <c r="AG76" s="623"/>
      <c r="AH76" s="623"/>
      <c r="AI76" s="623"/>
      <c r="AJ76" s="623"/>
      <c r="AK76" s="623"/>
      <c r="AL76" s="623"/>
      <c r="AM76" s="623"/>
      <c r="AN76" s="623"/>
      <c r="AO76" s="623"/>
      <c r="AP76" s="623"/>
      <c r="AQ76" s="623"/>
      <c r="AR76" s="623"/>
      <c r="AS76" s="626"/>
      <c r="BE76"/>
    </row>
    <row r="77" spans="2:57" ht="24.75" hidden="1" customHeight="1" thickBot="1">
      <c r="B77" s="622"/>
      <c r="C77" s="623"/>
      <c r="D77" s="623"/>
      <c r="E77" s="624"/>
      <c r="F77" s="625"/>
      <c r="G77" s="623"/>
      <c r="H77" s="623"/>
      <c r="I77" s="623"/>
      <c r="J77" s="623"/>
      <c r="K77" s="623"/>
      <c r="L77" s="623"/>
      <c r="M77" s="623"/>
      <c r="N77" s="623"/>
      <c r="O77" s="623"/>
      <c r="P77" s="623"/>
      <c r="Q77" s="623"/>
      <c r="R77" s="623"/>
      <c r="S77" s="623"/>
      <c r="T77" s="623"/>
      <c r="U77" s="624"/>
      <c r="V77" s="625"/>
      <c r="W77" s="623"/>
      <c r="X77" s="624"/>
      <c r="Y77" s="625"/>
      <c r="Z77" s="623"/>
      <c r="AA77" s="624"/>
      <c r="AB77" s="625"/>
      <c r="AC77" s="623"/>
      <c r="AD77" s="623"/>
      <c r="AE77" s="623"/>
      <c r="AF77" s="623"/>
      <c r="AG77" s="623"/>
      <c r="AH77" s="623"/>
      <c r="AI77" s="623"/>
      <c r="AJ77" s="623"/>
      <c r="AK77" s="623"/>
      <c r="AL77" s="623"/>
      <c r="AM77" s="623"/>
      <c r="AN77" s="623"/>
      <c r="AO77" s="623"/>
      <c r="AP77" s="623"/>
      <c r="AQ77" s="623"/>
      <c r="AR77" s="623"/>
      <c r="AS77" s="626"/>
      <c r="BE77"/>
    </row>
    <row r="78" spans="2:57" ht="46.5" hidden="1" customHeight="1">
      <c r="B78" s="622"/>
      <c r="C78" s="623"/>
      <c r="D78" s="623"/>
      <c r="E78" s="624"/>
      <c r="F78" s="625"/>
      <c r="G78" s="623"/>
      <c r="H78" s="623"/>
      <c r="I78" s="623"/>
      <c r="J78" s="623"/>
      <c r="K78" s="623"/>
      <c r="L78" s="623"/>
      <c r="M78" s="623"/>
      <c r="N78" s="623"/>
      <c r="O78" s="623"/>
      <c r="P78" s="623"/>
      <c r="Q78" s="623"/>
      <c r="R78" s="623"/>
      <c r="S78" s="623"/>
      <c r="T78" s="623"/>
      <c r="U78" s="624"/>
      <c r="V78" s="625"/>
      <c r="W78" s="623"/>
      <c r="X78" s="624"/>
      <c r="Y78" s="625"/>
      <c r="Z78" s="623"/>
      <c r="AA78" s="624"/>
      <c r="AB78" s="625"/>
      <c r="AC78" s="623"/>
      <c r="AD78" s="623"/>
      <c r="AE78" s="623"/>
      <c r="AF78" s="623"/>
      <c r="AG78" s="623"/>
      <c r="AH78" s="623"/>
      <c r="AI78" s="623"/>
      <c r="AJ78" s="623"/>
      <c r="AK78" s="623"/>
      <c r="AL78" s="623"/>
      <c r="AM78" s="623"/>
      <c r="AN78" s="623"/>
      <c r="AO78" s="623"/>
      <c r="AP78" s="623"/>
      <c r="AQ78" s="623"/>
      <c r="AR78" s="623"/>
      <c r="AS78" s="626"/>
      <c r="BE78"/>
    </row>
    <row r="79" spans="2:57" ht="46.5" hidden="1" customHeight="1">
      <c r="B79" s="622"/>
      <c r="C79" s="623"/>
      <c r="D79" s="623"/>
      <c r="E79" s="624"/>
      <c r="F79" s="625"/>
      <c r="G79" s="623"/>
      <c r="H79" s="623"/>
      <c r="I79" s="623"/>
      <c r="J79" s="623"/>
      <c r="K79" s="623"/>
      <c r="L79" s="623"/>
      <c r="M79" s="623"/>
      <c r="N79" s="623"/>
      <c r="O79" s="623"/>
      <c r="P79" s="623"/>
      <c r="Q79" s="623"/>
      <c r="R79" s="623"/>
      <c r="S79" s="623"/>
      <c r="T79" s="623"/>
      <c r="U79" s="624"/>
      <c r="V79" s="625"/>
      <c r="W79" s="623"/>
      <c r="X79" s="624"/>
      <c r="Y79" s="625"/>
      <c r="Z79" s="623"/>
      <c r="AA79" s="624"/>
      <c r="AB79" s="625"/>
      <c r="AC79" s="623"/>
      <c r="AD79" s="623"/>
      <c r="AE79" s="623"/>
      <c r="AF79" s="623"/>
      <c r="AG79" s="623"/>
      <c r="AH79" s="623"/>
      <c r="AI79" s="623"/>
      <c r="AJ79" s="623"/>
      <c r="AK79" s="623"/>
      <c r="AL79" s="623"/>
      <c r="AM79" s="623"/>
      <c r="AN79" s="623"/>
      <c r="AO79" s="623"/>
      <c r="AP79" s="623"/>
      <c r="AQ79" s="623"/>
      <c r="AR79" s="623"/>
      <c r="AS79" s="626"/>
      <c r="BE79"/>
    </row>
    <row r="80" spans="2:57" ht="46.5" hidden="1" customHeight="1" thickBot="1">
      <c r="B80" s="622"/>
      <c r="C80" s="623"/>
      <c r="D80" s="623"/>
      <c r="E80" s="624"/>
      <c r="F80" s="625"/>
      <c r="G80" s="623"/>
      <c r="H80" s="623"/>
      <c r="I80" s="623"/>
      <c r="J80" s="623"/>
      <c r="K80" s="623"/>
      <c r="L80" s="623"/>
      <c r="M80" s="623"/>
      <c r="N80" s="623"/>
      <c r="O80" s="623"/>
      <c r="P80" s="623"/>
      <c r="Q80" s="623"/>
      <c r="R80" s="623"/>
      <c r="S80" s="623"/>
      <c r="T80" s="623"/>
      <c r="U80" s="624"/>
      <c r="V80" s="625"/>
      <c r="W80" s="623"/>
      <c r="X80" s="624"/>
      <c r="Y80" s="625"/>
      <c r="Z80" s="623"/>
      <c r="AA80" s="624"/>
      <c r="AB80" s="625"/>
      <c r="AC80" s="623"/>
      <c r="AD80" s="623"/>
      <c r="AE80" s="623"/>
      <c r="AF80" s="623"/>
      <c r="AG80" s="623"/>
      <c r="AH80" s="623"/>
      <c r="AI80" s="623"/>
      <c r="AJ80" s="623"/>
      <c r="AK80" s="623"/>
      <c r="AL80" s="623"/>
      <c r="AM80" s="623"/>
      <c r="AN80" s="623"/>
      <c r="AO80" s="623"/>
      <c r="AP80" s="623"/>
      <c r="AQ80" s="623"/>
      <c r="AR80" s="623"/>
      <c r="AS80" s="626"/>
      <c r="BE80"/>
    </row>
    <row r="81" spans="2:57">
      <c r="B81" s="612" t="s">
        <v>36</v>
      </c>
      <c r="C81" s="613"/>
      <c r="D81" s="613"/>
      <c r="E81" s="613"/>
      <c r="F81" s="613"/>
      <c r="G81" s="613"/>
      <c r="H81" s="613"/>
      <c r="I81" s="613"/>
      <c r="J81" s="613"/>
      <c r="K81" s="613"/>
      <c r="L81" s="613"/>
      <c r="M81" s="613"/>
      <c r="N81" s="613"/>
      <c r="O81" s="613"/>
      <c r="P81" s="613"/>
      <c r="Q81" s="613"/>
      <c r="R81" s="613"/>
      <c r="S81" s="613"/>
      <c r="T81" s="613"/>
      <c r="U81" s="613"/>
      <c r="V81" s="613"/>
      <c r="W81" s="613"/>
      <c r="X81" s="613"/>
      <c r="Y81" s="613"/>
      <c r="Z81" s="613"/>
      <c r="AA81" s="613"/>
      <c r="AB81" s="613"/>
      <c r="AC81" s="613"/>
      <c r="AD81" s="613"/>
      <c r="AE81" s="613"/>
      <c r="AF81" s="613"/>
      <c r="AG81" s="613"/>
      <c r="AH81" s="613"/>
      <c r="AI81" s="613"/>
      <c r="AJ81" s="613"/>
      <c r="AK81" s="613"/>
      <c r="AL81" s="613"/>
      <c r="AM81" s="613"/>
      <c r="AN81" s="613"/>
      <c r="AO81" s="613"/>
      <c r="AP81" s="613"/>
      <c r="AQ81" s="613"/>
      <c r="AR81" s="613"/>
      <c r="AS81" s="616"/>
      <c r="BE81"/>
    </row>
    <row r="82" spans="2:57" ht="40.5" customHeight="1" thickBot="1">
      <c r="B82" s="630"/>
      <c r="C82" s="631"/>
      <c r="D82" s="631"/>
      <c r="E82" s="631"/>
      <c r="F82" s="631"/>
      <c r="G82" s="631"/>
      <c r="H82" s="631"/>
      <c r="I82" s="631"/>
      <c r="J82" s="631"/>
      <c r="K82" s="631"/>
      <c r="L82" s="631"/>
      <c r="M82" s="631"/>
      <c r="N82" s="631"/>
      <c r="O82" s="631"/>
      <c r="P82" s="631"/>
      <c r="Q82" s="631"/>
      <c r="R82" s="631"/>
      <c r="S82" s="631"/>
      <c r="T82" s="631"/>
      <c r="U82" s="631"/>
      <c r="V82" s="631"/>
      <c r="W82" s="631"/>
      <c r="X82" s="631"/>
      <c r="Y82" s="631"/>
      <c r="Z82" s="631"/>
      <c r="AA82" s="631"/>
      <c r="AB82" s="631"/>
      <c r="AC82" s="631"/>
      <c r="AD82" s="631"/>
      <c r="AE82" s="631"/>
      <c r="AF82" s="631"/>
      <c r="AG82" s="631"/>
      <c r="AH82" s="631"/>
      <c r="AI82" s="631"/>
      <c r="AJ82" s="631"/>
      <c r="AK82" s="631"/>
      <c r="AL82" s="631"/>
      <c r="AM82" s="631"/>
      <c r="AN82" s="631"/>
      <c r="AO82" s="631"/>
      <c r="AP82" s="631"/>
      <c r="AQ82" s="631"/>
      <c r="AR82" s="631"/>
      <c r="AS82" s="632"/>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39.75" customHeight="1">
      <c r="B84" s="10"/>
      <c r="C84" s="388" t="s">
        <v>44</v>
      </c>
      <c r="D84" s="386"/>
      <c r="E84" s="386"/>
      <c r="F84" s="386"/>
      <c r="G84" s="386"/>
      <c r="H84" s="386"/>
      <c r="I84" s="386"/>
      <c r="J84" s="386"/>
      <c r="K84" s="386"/>
      <c r="L84" s="386"/>
      <c r="M84" s="386"/>
      <c r="N84" s="386"/>
      <c r="O84" s="386"/>
      <c r="P84" s="386"/>
      <c r="Q84" s="386"/>
      <c r="R84" s="386"/>
      <c r="S84" s="386"/>
      <c r="T84" s="386"/>
      <c r="U84" s="386"/>
      <c r="V84" s="386"/>
      <c r="W84" s="387"/>
      <c r="X84" s="406" t="s">
        <v>1706</v>
      </c>
      <c r="Y84" s="407"/>
      <c r="Z84" s="407"/>
      <c r="AA84" s="407"/>
      <c r="AB84" s="407"/>
      <c r="AC84" s="407"/>
      <c r="AD84" s="407"/>
      <c r="AE84" s="407"/>
      <c r="AF84" s="407"/>
      <c r="AG84" s="407"/>
      <c r="AH84" s="407"/>
      <c r="AI84" s="407"/>
      <c r="AJ84" s="407"/>
      <c r="AK84" s="407"/>
      <c r="AL84" s="407"/>
      <c r="AM84" s="407"/>
      <c r="AN84" s="407"/>
      <c r="AO84" s="407"/>
      <c r="AP84" s="407"/>
      <c r="AQ84" s="407"/>
      <c r="AR84" s="408"/>
      <c r="AS84" s="8"/>
      <c r="BE84"/>
    </row>
    <row r="85" spans="2:57" ht="39.75" customHeight="1">
      <c r="B85" s="10"/>
      <c r="C85" s="473" t="s">
        <v>40</v>
      </c>
      <c r="D85" s="438"/>
      <c r="E85" s="438"/>
      <c r="F85" s="438"/>
      <c r="G85" s="438"/>
      <c r="H85" s="438"/>
      <c r="I85" s="449"/>
      <c r="J85" s="473" t="s">
        <v>41</v>
      </c>
      <c r="K85" s="438"/>
      <c r="L85" s="438"/>
      <c r="M85" s="438"/>
      <c r="N85" s="438"/>
      <c r="O85" s="438"/>
      <c r="P85" s="449"/>
      <c r="Q85" s="473" t="s">
        <v>42</v>
      </c>
      <c r="R85" s="438"/>
      <c r="S85" s="438"/>
      <c r="T85" s="438"/>
      <c r="U85" s="438"/>
      <c r="V85" s="438"/>
      <c r="W85" s="449"/>
      <c r="X85" s="473" t="s">
        <v>40</v>
      </c>
      <c r="Y85" s="438"/>
      <c r="Z85" s="438"/>
      <c r="AA85" s="438"/>
      <c r="AB85" s="438"/>
      <c r="AC85" s="438"/>
      <c r="AD85" s="449"/>
      <c r="AE85" s="473" t="s">
        <v>41</v>
      </c>
      <c r="AF85" s="438"/>
      <c r="AG85" s="438"/>
      <c r="AH85" s="438"/>
      <c r="AI85" s="438"/>
      <c r="AJ85" s="438"/>
      <c r="AK85" s="449"/>
      <c r="AL85" s="473" t="s">
        <v>42</v>
      </c>
      <c r="AM85" s="438"/>
      <c r="AN85" s="438"/>
      <c r="AO85" s="438"/>
      <c r="AP85" s="438"/>
      <c r="AQ85" s="438"/>
      <c r="AR85" s="449"/>
      <c r="AS85" s="11"/>
      <c r="BE85"/>
    </row>
    <row r="86" spans="2:57" ht="39.75" customHeight="1">
      <c r="B86" s="10"/>
      <c r="C86" s="517"/>
      <c r="D86" s="518"/>
      <c r="E86" s="518"/>
      <c r="F86" s="518"/>
      <c r="G86" s="518"/>
      <c r="H86" s="518"/>
      <c r="I86" s="519"/>
      <c r="J86" s="517"/>
      <c r="K86" s="518"/>
      <c r="L86" s="518"/>
      <c r="M86" s="518"/>
      <c r="N86" s="518"/>
      <c r="O86" s="518"/>
      <c r="P86" s="519"/>
      <c r="Q86" s="520"/>
      <c r="R86" s="521"/>
      <c r="S86" s="521"/>
      <c r="T86" s="521"/>
      <c r="U86" s="521"/>
      <c r="V86" s="521"/>
      <c r="W86" s="522"/>
      <c r="X86" s="517"/>
      <c r="Y86" s="518"/>
      <c r="Z86" s="518"/>
      <c r="AA86" s="518"/>
      <c r="AB86" s="518"/>
      <c r="AC86" s="518"/>
      <c r="AD86" s="519"/>
      <c r="AE86" s="517"/>
      <c r="AF86" s="518"/>
      <c r="AG86" s="518"/>
      <c r="AH86" s="518"/>
      <c r="AI86" s="518"/>
      <c r="AJ86" s="518"/>
      <c r="AK86" s="519"/>
      <c r="AL86" s="520"/>
      <c r="AM86" s="521"/>
      <c r="AN86" s="521"/>
      <c r="AO86" s="521"/>
      <c r="AP86" s="521"/>
      <c r="AQ86" s="521"/>
      <c r="AR86" s="522"/>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37">
    <mergeCell ref="AJ4:AS4"/>
    <mergeCell ref="AJ5:AS5"/>
    <mergeCell ref="AJ6:AS6"/>
    <mergeCell ref="AJ7:AS7"/>
    <mergeCell ref="AQ12:AS13"/>
    <mergeCell ref="Y13:AB13"/>
    <mergeCell ref="AK13:AN13"/>
    <mergeCell ref="AO12:AP13"/>
    <mergeCell ref="AF7:AI7"/>
    <mergeCell ref="AF8:AI8"/>
    <mergeCell ref="AJ8:AM11"/>
    <mergeCell ref="AF10:AI10"/>
    <mergeCell ref="AF11:AI11"/>
    <mergeCell ref="AC13:AJ13"/>
    <mergeCell ref="J4:Z5"/>
    <mergeCell ref="AA4:AE4"/>
    <mergeCell ref="AF4:AI4"/>
    <mergeCell ref="AA5:AE5"/>
    <mergeCell ref="AF5:AI5"/>
    <mergeCell ref="J6:L7"/>
    <mergeCell ref="M6:P9"/>
    <mergeCell ref="Q6:AE9"/>
    <mergeCell ref="AF6:AI6"/>
    <mergeCell ref="J8:J9"/>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K8:K9"/>
    <mergeCell ref="L8:L9"/>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AK18:AN19"/>
    <mergeCell ref="AO18:AP19"/>
    <mergeCell ref="AQ18:AQ19"/>
    <mergeCell ref="AR18:AR19"/>
    <mergeCell ref="AS18:AS19"/>
    <mergeCell ref="Y19:AB19"/>
    <mergeCell ref="B18:C19"/>
    <mergeCell ref="D18:P19"/>
    <mergeCell ref="Q18:X19"/>
    <mergeCell ref="Y18:AB18"/>
    <mergeCell ref="AC18:AJ19"/>
    <mergeCell ref="AK20:AN21"/>
    <mergeCell ref="AO20:AP21"/>
    <mergeCell ref="AQ20:AQ21"/>
    <mergeCell ref="AR20:AR21"/>
    <mergeCell ref="AS20:AS21"/>
    <mergeCell ref="Y21:AB21"/>
    <mergeCell ref="B20:C21"/>
    <mergeCell ref="D20:P21"/>
    <mergeCell ref="Q20:X21"/>
    <mergeCell ref="Y20:AB20"/>
    <mergeCell ref="AC20:AJ21"/>
    <mergeCell ref="AK22:AN23"/>
    <mergeCell ref="AO22:AP23"/>
    <mergeCell ref="AQ22:AQ23"/>
    <mergeCell ref="AR22:AR23"/>
    <mergeCell ref="AS22:AS23"/>
    <mergeCell ref="Y23:AB23"/>
    <mergeCell ref="B22:C23"/>
    <mergeCell ref="D22:P23"/>
    <mergeCell ref="Q22:X23"/>
    <mergeCell ref="Y22:AB22"/>
    <mergeCell ref="AC22:AJ23"/>
    <mergeCell ref="AK24:AN25"/>
    <mergeCell ref="AO24:AP25"/>
    <mergeCell ref="AQ24:AQ25"/>
    <mergeCell ref="AR24:AR25"/>
    <mergeCell ref="AS24:AS25"/>
    <mergeCell ref="Y25:AB25"/>
    <mergeCell ref="B24:C25"/>
    <mergeCell ref="D24:P25"/>
    <mergeCell ref="Q24:X25"/>
    <mergeCell ref="Y24:AB24"/>
    <mergeCell ref="AC24:AJ25"/>
    <mergeCell ref="AK26:AN27"/>
    <mergeCell ref="AO26:AP27"/>
    <mergeCell ref="AQ26:AQ27"/>
    <mergeCell ref="AR26:AR27"/>
    <mergeCell ref="AS26:AS27"/>
    <mergeCell ref="Y27:AB27"/>
    <mergeCell ref="B26:C27"/>
    <mergeCell ref="D26:P27"/>
    <mergeCell ref="Q26:X27"/>
    <mergeCell ref="Y26:AB26"/>
    <mergeCell ref="AC26:AJ27"/>
    <mergeCell ref="AK28:AN29"/>
    <mergeCell ref="AO28:AP29"/>
    <mergeCell ref="AQ28:AQ29"/>
    <mergeCell ref="AR28:AR29"/>
    <mergeCell ref="AS28:AS29"/>
    <mergeCell ref="Y29:AB29"/>
    <mergeCell ref="B28:C29"/>
    <mergeCell ref="D28:P29"/>
    <mergeCell ref="Q28:X29"/>
    <mergeCell ref="Y28:AB28"/>
    <mergeCell ref="AC28:AJ29"/>
    <mergeCell ref="AK30:AN31"/>
    <mergeCell ref="AO30:AP31"/>
    <mergeCell ref="AQ30:AQ31"/>
    <mergeCell ref="AR30:AR31"/>
    <mergeCell ref="AS30:AS31"/>
    <mergeCell ref="Y31:AB31"/>
    <mergeCell ref="B30:C31"/>
    <mergeCell ref="D30:P31"/>
    <mergeCell ref="Q30:X31"/>
    <mergeCell ref="Y30:AB30"/>
    <mergeCell ref="AC30:AJ31"/>
    <mergeCell ref="AK32:AN33"/>
    <mergeCell ref="AO32:AP33"/>
    <mergeCell ref="AQ32:AQ33"/>
    <mergeCell ref="AR32:AR33"/>
    <mergeCell ref="AS32:AS33"/>
    <mergeCell ref="Y33:AB33"/>
    <mergeCell ref="B32:C33"/>
    <mergeCell ref="D32:P33"/>
    <mergeCell ref="Q32:X33"/>
    <mergeCell ref="Y32:AB32"/>
    <mergeCell ref="AC32:AJ33"/>
    <mergeCell ref="AK34:AN35"/>
    <mergeCell ref="AO34:AP35"/>
    <mergeCell ref="AQ34:AQ35"/>
    <mergeCell ref="AR34:AR35"/>
    <mergeCell ref="AS34:AS35"/>
    <mergeCell ref="Y35:AB35"/>
    <mergeCell ref="B34:C35"/>
    <mergeCell ref="D34:P35"/>
    <mergeCell ref="Q34:X35"/>
    <mergeCell ref="Y34:AB34"/>
    <mergeCell ref="AC34:AJ35"/>
    <mergeCell ref="AK36:AN37"/>
    <mergeCell ref="AO36:AP37"/>
    <mergeCell ref="AQ36:AQ37"/>
    <mergeCell ref="AR36:AR37"/>
    <mergeCell ref="AS36:AS37"/>
    <mergeCell ref="Y37:AB37"/>
    <mergeCell ref="B36:C37"/>
    <mergeCell ref="D36:P37"/>
    <mergeCell ref="Q36:X37"/>
    <mergeCell ref="Y36:AB36"/>
    <mergeCell ref="AC36:AJ37"/>
    <mergeCell ref="AK38:AN39"/>
    <mergeCell ref="AO38:AP39"/>
    <mergeCell ref="AQ38:AQ39"/>
    <mergeCell ref="AR38:AR39"/>
    <mergeCell ref="AS38:AS39"/>
    <mergeCell ref="Y39:AB39"/>
    <mergeCell ref="B38:C39"/>
    <mergeCell ref="D38:P39"/>
    <mergeCell ref="Q38:X39"/>
    <mergeCell ref="Y38:AB38"/>
    <mergeCell ref="AC38:AJ39"/>
    <mergeCell ref="AK40:AN41"/>
    <mergeCell ref="AO40:AP41"/>
    <mergeCell ref="AQ40:AQ41"/>
    <mergeCell ref="AR40:AR41"/>
    <mergeCell ref="AS40:AS41"/>
    <mergeCell ref="Y41:AB41"/>
    <mergeCell ref="B40:C41"/>
    <mergeCell ref="D40:P41"/>
    <mergeCell ref="Q40:X41"/>
    <mergeCell ref="Y40:AB40"/>
    <mergeCell ref="AC40:AJ41"/>
    <mergeCell ref="AK42:AN43"/>
    <mergeCell ref="AO42:AP43"/>
    <mergeCell ref="AQ42:AQ43"/>
    <mergeCell ref="AR42:AR43"/>
    <mergeCell ref="AS42:AS43"/>
    <mergeCell ref="Y43:AB43"/>
    <mergeCell ref="B42:C43"/>
    <mergeCell ref="D42:P43"/>
    <mergeCell ref="Q42:X43"/>
    <mergeCell ref="Y42:AB42"/>
    <mergeCell ref="AC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s>
  <conditionalFormatting sqref="AF11">
    <cfRule type="expression" dxfId="823" priority="8">
      <formula>$V11="y"</formula>
    </cfRule>
    <cfRule type="expression" dxfId="822" priority="9">
      <formula>$T11="y"</formula>
    </cfRule>
  </conditionalFormatting>
  <conditionalFormatting sqref="AF7">
    <cfRule type="expression" dxfId="821" priority="12">
      <formula>$V7="y"</formula>
    </cfRule>
    <cfRule type="expression" dxfId="820" priority="13">
      <formula>$T7="y"</formula>
    </cfRule>
  </conditionalFormatting>
  <conditionalFormatting sqref="AF9">
    <cfRule type="expression" dxfId="819" priority="10">
      <formula>$V9="y"</formula>
    </cfRule>
    <cfRule type="expression" dxfId="818" priority="11">
      <formula>$T9="y"</formula>
    </cfRule>
  </conditionalFormatting>
  <conditionalFormatting sqref="Y14:AB29 Y38:AB38 Y40:AB73">
    <cfRule type="expression" dxfId="817" priority="7">
      <formula>OR(ISNUMBER(SEARCH("Hold Point",Y14)),ISNUMBER(SEARCH("Witness Point",Y14)))</formula>
    </cfRule>
  </conditionalFormatting>
  <conditionalFormatting sqref="AK14:AN73">
    <cfRule type="expression" dxfId="816" priority="6">
      <formula>OR(Y14="Check Item",Y14="Milestone")</formula>
    </cfRule>
  </conditionalFormatting>
  <conditionalFormatting sqref="Y30:AB31">
    <cfRule type="expression" dxfId="815" priority="5">
      <formula>OR(ISNUMBER(SEARCH("Hold Point",Y30)),ISNUMBER(SEARCH("Witness Point",Y30)))</formula>
    </cfRule>
  </conditionalFormatting>
  <conditionalFormatting sqref="Y32:AB33">
    <cfRule type="expression" dxfId="814" priority="4">
      <formula>OR(ISNUMBER(SEARCH("Hold Point",Y32)),ISNUMBER(SEARCH("Witness Point",Y32)))</formula>
    </cfRule>
  </conditionalFormatting>
  <conditionalFormatting sqref="Y34:AB35">
    <cfRule type="expression" dxfId="813" priority="3">
      <formula>OR(ISNUMBER(SEARCH("Hold Point",Y34)),ISNUMBER(SEARCH("Witness Point",Y34)))</formula>
    </cfRule>
  </conditionalFormatting>
  <conditionalFormatting sqref="Y36:AB37">
    <cfRule type="expression" dxfId="812" priority="2">
      <formula>OR(ISNUMBER(SEARCH("Hold Point",Y36)),ISNUMBER(SEARCH("Witness Point",Y36)))</formula>
    </cfRule>
  </conditionalFormatting>
  <conditionalFormatting sqref="Y39:AB39">
    <cfRule type="expression" dxfId="811" priority="1">
      <formula>OR(ISNUMBER(SEARCH("Hold Point",Y39)),ISNUMBER(SEARCH("Witness Point",Y39)))</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77">
    <pageSetUpPr fitToPage="1"/>
  </sheetPr>
  <dimension ref="A1:BR100"/>
  <sheetViews>
    <sheetView topLeftCell="B8" zoomScale="85" zoomScaleNormal="85" workbookViewId="0">
      <selection activeCell="Y33" sqref="Y33:AB33"/>
    </sheetView>
  </sheetViews>
  <sheetFormatPr defaultColWidth="9.140625" defaultRowHeight="15"/>
  <cols>
    <col min="1" max="1" width="0" hidden="1" customWidth="1"/>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Supply of Cover Aggregate</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Supply of Cover Aggregate</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633" t="s">
        <v>1939</v>
      </c>
      <c r="AK4" s="634"/>
      <c r="AL4" s="634"/>
      <c r="AM4" s="634"/>
      <c r="AN4" s="634"/>
      <c r="AO4" s="634"/>
      <c r="AP4" s="634"/>
      <c r="AQ4" s="634"/>
      <c r="AR4" s="634"/>
      <c r="AS4" s="635"/>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str">
        <f>'Lot Register'!$M$13</f>
        <v>CN22189</v>
      </c>
      <c r="AG5" s="460"/>
      <c r="AH5" s="460"/>
      <c r="AI5" s="461"/>
      <c r="AJ5" s="636" t="s">
        <v>1704</v>
      </c>
      <c r="AK5" s="637"/>
      <c r="AL5" s="637"/>
      <c r="AM5" s="637"/>
      <c r="AN5" s="637"/>
      <c r="AO5" s="637"/>
      <c r="AP5" s="637"/>
      <c r="AQ5" s="637"/>
      <c r="AR5" s="637"/>
      <c r="AS5" s="638"/>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636" t="s">
        <v>2095</v>
      </c>
      <c r="AK6" s="637"/>
      <c r="AL6" s="637"/>
      <c r="AM6" s="637"/>
      <c r="AN6" s="637"/>
      <c r="AO6" s="637"/>
      <c r="AP6" s="637"/>
      <c r="AQ6" s="637"/>
      <c r="AR6" s="637"/>
      <c r="AS6" s="638"/>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Register'!$J$2), "", 'Lot Register'!$J$2)</f>
        <v>45343</v>
      </c>
      <c r="AG7" s="469"/>
      <c r="AH7" s="469"/>
      <c r="AI7" s="470"/>
      <c r="AJ7" s="636" t="s">
        <v>2441</v>
      </c>
      <c r="AK7" s="637"/>
      <c r="AL7" s="637"/>
      <c r="AM7" s="637"/>
      <c r="AN7" s="637"/>
      <c r="AO7" s="637"/>
      <c r="AP7" s="637"/>
      <c r="AQ7" s="637"/>
      <c r="AR7" s="637"/>
      <c r="AS7" s="638"/>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v>22.01</v>
      </c>
      <c r="AK8" s="574"/>
      <c r="AL8" s="574"/>
      <c r="AM8" s="574"/>
      <c r="AN8" s="566" t="s">
        <v>1265</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Register'!$K$2), "", 'Lot Register'!$K$2)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f>IF(ISBLANK('Lot Register'!$I$2), "", 'Lot Register'!$I$2)</f>
        <v>0</v>
      </c>
      <c r="AE10" s="449"/>
      <c r="AF10" s="451" t="s">
        <v>30</v>
      </c>
      <c r="AG10" s="451"/>
      <c r="AH10" s="451"/>
      <c r="AI10" s="452"/>
      <c r="AJ10" s="573"/>
      <c r="AK10" s="574"/>
      <c r="AL10" s="574"/>
      <c r="AM10" s="574"/>
      <c r="AN10" s="566"/>
      <c r="AO10" s="566"/>
      <c r="AP10" s="566"/>
      <c r="AQ10" s="566"/>
      <c r="AR10" s="566"/>
      <c r="AS10" s="567"/>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Register'!$L$2), "", 'Lot Register'!$L$2)</f>
        <v>45343</v>
      </c>
      <c r="AG11" s="496"/>
      <c r="AH11" s="496"/>
      <c r="AI11" s="497"/>
      <c r="AJ11" s="575"/>
      <c r="AK11" s="576"/>
      <c r="AL11" s="576"/>
      <c r="AM11" s="576"/>
      <c r="AN11" s="381"/>
      <c r="AO11" s="381"/>
      <c r="AP11" s="381"/>
      <c r="AQ11" s="381"/>
      <c r="AR11" s="381"/>
      <c r="AS11" s="568"/>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c r="AH13" s="439"/>
      <c r="AI13" s="439"/>
      <c r="AJ13" s="439"/>
      <c r="AK13" s="439" t="s">
        <v>27</v>
      </c>
      <c r="AL13" s="439"/>
      <c r="AM13" s="439"/>
      <c r="AN13" s="439"/>
      <c r="AO13" s="571"/>
      <c r="AP13" s="571"/>
      <c r="AQ13" s="571"/>
      <c r="AR13" s="571"/>
      <c r="AS13" s="572"/>
      <c r="BE13"/>
    </row>
    <row r="14" spans="1:70">
      <c r="B14" s="553">
        <v>1</v>
      </c>
      <c r="C14" s="549"/>
      <c r="D14" s="507" t="s">
        <v>1266</v>
      </c>
      <c r="E14" s="508"/>
      <c r="F14" s="508"/>
      <c r="G14" s="508"/>
      <c r="H14" s="508"/>
      <c r="I14" s="508"/>
      <c r="J14" s="508"/>
      <c r="K14" s="508"/>
      <c r="L14" s="508"/>
      <c r="M14" s="508"/>
      <c r="N14" s="508"/>
      <c r="O14" s="508"/>
      <c r="P14" s="509"/>
      <c r="Q14" s="507" t="s">
        <v>91</v>
      </c>
      <c r="R14" s="508"/>
      <c r="S14" s="508"/>
      <c r="T14" s="508"/>
      <c r="U14" s="508"/>
      <c r="V14" s="508"/>
      <c r="W14" s="508"/>
      <c r="X14" s="509"/>
      <c r="Y14" s="507" t="s">
        <v>81</v>
      </c>
      <c r="Z14" s="508"/>
      <c r="AA14" s="508"/>
      <c r="AB14" s="509"/>
      <c r="AC14" s="406"/>
      <c r="AD14" s="407"/>
      <c r="AE14" s="407"/>
      <c r="AF14" s="407"/>
      <c r="AG14" s="407"/>
      <c r="AH14" s="407"/>
      <c r="AI14" s="407"/>
      <c r="AJ14" s="408"/>
      <c r="AK14" s="507"/>
      <c r="AL14" s="508"/>
      <c r="AM14" s="508"/>
      <c r="AN14" s="509"/>
      <c r="AO14" s="475"/>
      <c r="AP14" s="593"/>
      <c r="AQ14" s="594"/>
      <c r="AR14" s="595"/>
      <c r="AS14" s="596"/>
      <c r="BE14"/>
    </row>
    <row r="15" spans="1:70" ht="47.25" customHeight="1">
      <c r="B15" s="592"/>
      <c r="C15" s="532"/>
      <c r="D15" s="412"/>
      <c r="E15" s="413"/>
      <c r="F15" s="413"/>
      <c r="G15" s="413"/>
      <c r="H15" s="413"/>
      <c r="I15" s="413"/>
      <c r="J15" s="413"/>
      <c r="K15" s="413"/>
      <c r="L15" s="413"/>
      <c r="M15" s="413"/>
      <c r="N15" s="413"/>
      <c r="O15" s="413"/>
      <c r="P15" s="414"/>
      <c r="Q15" s="412"/>
      <c r="R15" s="413"/>
      <c r="S15" s="413"/>
      <c r="T15" s="413"/>
      <c r="U15" s="413"/>
      <c r="V15" s="413"/>
      <c r="W15" s="413"/>
      <c r="X15" s="414"/>
      <c r="Y15" s="412" t="s">
        <v>1269</v>
      </c>
      <c r="Z15" s="413"/>
      <c r="AA15" s="413"/>
      <c r="AB15" s="414"/>
      <c r="AC15" s="412"/>
      <c r="AD15" s="413"/>
      <c r="AE15" s="413"/>
      <c r="AF15" s="413"/>
      <c r="AG15" s="413"/>
      <c r="AH15" s="413"/>
      <c r="AI15" s="413"/>
      <c r="AJ15" s="414"/>
      <c r="AK15" s="412"/>
      <c r="AL15" s="413"/>
      <c r="AM15" s="413"/>
      <c r="AN15" s="414"/>
      <c r="AO15" s="545"/>
      <c r="AP15" s="556"/>
      <c r="AQ15" s="587"/>
      <c r="AR15" s="589"/>
      <c r="AS15" s="591"/>
      <c r="BE15"/>
    </row>
    <row r="16" spans="1:70">
      <c r="B16" s="592">
        <v>2</v>
      </c>
      <c r="C16" s="532"/>
      <c r="D16" s="406" t="s">
        <v>1267</v>
      </c>
      <c r="E16" s="407"/>
      <c r="F16" s="407"/>
      <c r="G16" s="407"/>
      <c r="H16" s="407"/>
      <c r="I16" s="407"/>
      <c r="J16" s="407"/>
      <c r="K16" s="407"/>
      <c r="L16" s="407"/>
      <c r="M16" s="407"/>
      <c r="N16" s="407"/>
      <c r="O16" s="407"/>
      <c r="P16" s="408"/>
      <c r="Q16" s="409" t="s">
        <v>1268</v>
      </c>
      <c r="R16" s="410"/>
      <c r="S16" s="410"/>
      <c r="T16" s="410"/>
      <c r="U16" s="410"/>
      <c r="V16" s="410"/>
      <c r="W16" s="410"/>
      <c r="X16" s="411"/>
      <c r="Y16" s="406" t="s">
        <v>82</v>
      </c>
      <c r="Z16" s="407"/>
      <c r="AA16" s="407"/>
      <c r="AB16" s="408"/>
      <c r="AC16" s="406"/>
      <c r="AD16" s="407"/>
      <c r="AE16" s="407"/>
      <c r="AF16" s="407"/>
      <c r="AG16" s="407"/>
      <c r="AH16" s="407"/>
      <c r="AI16" s="407"/>
      <c r="AJ16" s="408"/>
      <c r="AK16" s="406"/>
      <c r="AL16" s="407"/>
      <c r="AM16" s="407"/>
      <c r="AN16" s="408"/>
      <c r="AO16" s="542"/>
      <c r="AP16" s="554"/>
      <c r="AQ16" s="586"/>
      <c r="AR16" s="588"/>
      <c r="AS16" s="590"/>
      <c r="BE16"/>
    </row>
    <row r="17" spans="2:57" ht="17.25" customHeight="1">
      <c r="B17" s="592"/>
      <c r="C17" s="532"/>
      <c r="D17" s="412"/>
      <c r="E17" s="413"/>
      <c r="F17" s="413"/>
      <c r="G17" s="413"/>
      <c r="H17" s="413"/>
      <c r="I17" s="413"/>
      <c r="J17" s="413"/>
      <c r="K17" s="413"/>
      <c r="L17" s="413"/>
      <c r="M17" s="413"/>
      <c r="N17" s="413"/>
      <c r="O17" s="413"/>
      <c r="P17" s="414"/>
      <c r="Q17" s="412"/>
      <c r="R17" s="413"/>
      <c r="S17" s="413"/>
      <c r="T17" s="413"/>
      <c r="U17" s="413"/>
      <c r="V17" s="413"/>
      <c r="W17" s="413"/>
      <c r="X17" s="414"/>
      <c r="Y17" s="412" t="s">
        <v>1269</v>
      </c>
      <c r="Z17" s="413"/>
      <c r="AA17" s="413"/>
      <c r="AB17" s="414"/>
      <c r="AC17" s="412"/>
      <c r="AD17" s="413"/>
      <c r="AE17" s="413"/>
      <c r="AF17" s="413"/>
      <c r="AG17" s="413"/>
      <c r="AH17" s="413"/>
      <c r="AI17" s="413"/>
      <c r="AJ17" s="414"/>
      <c r="AK17" s="412"/>
      <c r="AL17" s="413"/>
      <c r="AM17" s="413"/>
      <c r="AN17" s="414"/>
      <c r="AO17" s="545"/>
      <c r="AP17" s="556"/>
      <c r="AQ17" s="587"/>
      <c r="AR17" s="589"/>
      <c r="AS17" s="591"/>
      <c r="BE17"/>
    </row>
    <row r="18" spans="2:57">
      <c r="B18" s="592">
        <v>3</v>
      </c>
      <c r="C18" s="532"/>
      <c r="D18" s="406" t="s">
        <v>1270</v>
      </c>
      <c r="E18" s="407"/>
      <c r="F18" s="407"/>
      <c r="G18" s="407"/>
      <c r="H18" s="407"/>
      <c r="I18" s="407"/>
      <c r="J18" s="407"/>
      <c r="K18" s="407"/>
      <c r="L18" s="407"/>
      <c r="M18" s="407"/>
      <c r="N18" s="407"/>
      <c r="O18" s="407"/>
      <c r="P18" s="408"/>
      <c r="Q18" s="409" t="s">
        <v>91</v>
      </c>
      <c r="R18" s="410"/>
      <c r="S18" s="410"/>
      <c r="T18" s="410"/>
      <c r="U18" s="410"/>
      <c r="V18" s="410"/>
      <c r="W18" s="410"/>
      <c r="X18" s="411"/>
      <c r="Y18" s="406" t="s">
        <v>81</v>
      </c>
      <c r="Z18" s="407"/>
      <c r="AA18" s="407"/>
      <c r="AB18" s="408"/>
      <c r="AC18" s="406"/>
      <c r="AD18" s="407"/>
      <c r="AE18" s="407"/>
      <c r="AF18" s="407"/>
      <c r="AG18" s="407"/>
      <c r="AH18" s="407"/>
      <c r="AI18" s="407"/>
      <c r="AJ18" s="408"/>
      <c r="AK18" s="406"/>
      <c r="AL18" s="407"/>
      <c r="AM18" s="407"/>
      <c r="AN18" s="408"/>
      <c r="AO18" s="542"/>
      <c r="AP18" s="554"/>
      <c r="AQ18" s="586"/>
      <c r="AR18" s="588"/>
      <c r="AS18" s="590"/>
      <c r="BE18"/>
    </row>
    <row r="19" spans="2:57" ht="30.75" customHeight="1">
      <c r="B19" s="592"/>
      <c r="C19" s="532"/>
      <c r="D19" s="412"/>
      <c r="E19" s="413"/>
      <c r="F19" s="413"/>
      <c r="G19" s="413"/>
      <c r="H19" s="413"/>
      <c r="I19" s="413"/>
      <c r="J19" s="413"/>
      <c r="K19" s="413"/>
      <c r="L19" s="413"/>
      <c r="M19" s="413"/>
      <c r="N19" s="413"/>
      <c r="O19" s="413"/>
      <c r="P19" s="414"/>
      <c r="Q19" s="412"/>
      <c r="R19" s="413"/>
      <c r="S19" s="413"/>
      <c r="T19" s="413"/>
      <c r="U19" s="413"/>
      <c r="V19" s="413"/>
      <c r="W19" s="413"/>
      <c r="X19" s="414"/>
      <c r="Y19" s="412" t="s">
        <v>1269</v>
      </c>
      <c r="Z19" s="413"/>
      <c r="AA19" s="413"/>
      <c r="AB19" s="414"/>
      <c r="AC19" s="412"/>
      <c r="AD19" s="413"/>
      <c r="AE19" s="413"/>
      <c r="AF19" s="413"/>
      <c r="AG19" s="413"/>
      <c r="AH19" s="413"/>
      <c r="AI19" s="413"/>
      <c r="AJ19" s="414"/>
      <c r="AK19" s="412"/>
      <c r="AL19" s="413"/>
      <c r="AM19" s="413"/>
      <c r="AN19" s="414"/>
      <c r="AO19" s="545"/>
      <c r="AP19" s="556"/>
      <c r="AQ19" s="587"/>
      <c r="AR19" s="589"/>
      <c r="AS19" s="591"/>
      <c r="BE19"/>
    </row>
    <row r="20" spans="2:57">
      <c r="B20" s="592">
        <v>4</v>
      </c>
      <c r="C20" s="532"/>
      <c r="D20" s="406" t="s">
        <v>1271</v>
      </c>
      <c r="E20" s="407"/>
      <c r="F20" s="407"/>
      <c r="G20" s="407"/>
      <c r="H20" s="407"/>
      <c r="I20" s="407"/>
      <c r="J20" s="407"/>
      <c r="K20" s="407"/>
      <c r="L20" s="407"/>
      <c r="M20" s="407"/>
      <c r="N20" s="407"/>
      <c r="O20" s="407"/>
      <c r="P20" s="408"/>
      <c r="Q20" s="409" t="s">
        <v>91</v>
      </c>
      <c r="R20" s="410"/>
      <c r="S20" s="410"/>
      <c r="T20" s="410"/>
      <c r="U20" s="410"/>
      <c r="V20" s="410"/>
      <c r="W20" s="410"/>
      <c r="X20" s="411"/>
      <c r="Y20" s="406" t="s">
        <v>24</v>
      </c>
      <c r="Z20" s="407"/>
      <c r="AA20" s="407"/>
      <c r="AB20" s="408"/>
      <c r="AC20" s="406"/>
      <c r="AD20" s="407"/>
      <c r="AE20" s="407"/>
      <c r="AF20" s="407"/>
      <c r="AG20" s="407"/>
      <c r="AH20" s="407"/>
      <c r="AI20" s="407"/>
      <c r="AJ20" s="408"/>
      <c r="AK20" s="406"/>
      <c r="AL20" s="407"/>
      <c r="AM20" s="407"/>
      <c r="AN20" s="408"/>
      <c r="AO20" s="542"/>
      <c r="AP20" s="554"/>
      <c r="AQ20" s="586"/>
      <c r="AR20" s="588"/>
      <c r="AS20" s="590"/>
      <c r="BE20"/>
    </row>
    <row r="21" spans="2:57" ht="28.5" customHeight="1">
      <c r="B21" s="592"/>
      <c r="C21" s="532"/>
      <c r="D21" s="412"/>
      <c r="E21" s="413"/>
      <c r="F21" s="413"/>
      <c r="G21" s="413"/>
      <c r="H21" s="413"/>
      <c r="I21" s="413"/>
      <c r="J21" s="413"/>
      <c r="K21" s="413"/>
      <c r="L21" s="413"/>
      <c r="M21" s="413"/>
      <c r="N21" s="413"/>
      <c r="O21" s="413"/>
      <c r="P21" s="414"/>
      <c r="Q21" s="412"/>
      <c r="R21" s="413"/>
      <c r="S21" s="413"/>
      <c r="T21" s="413"/>
      <c r="U21" s="413"/>
      <c r="V21" s="413"/>
      <c r="W21" s="413"/>
      <c r="X21" s="414"/>
      <c r="Y21" s="412" t="s">
        <v>1272</v>
      </c>
      <c r="Z21" s="413"/>
      <c r="AA21" s="413"/>
      <c r="AB21" s="414"/>
      <c r="AC21" s="412"/>
      <c r="AD21" s="413"/>
      <c r="AE21" s="413"/>
      <c r="AF21" s="413"/>
      <c r="AG21" s="413"/>
      <c r="AH21" s="413"/>
      <c r="AI21" s="413"/>
      <c r="AJ21" s="414"/>
      <c r="AK21" s="412"/>
      <c r="AL21" s="413"/>
      <c r="AM21" s="413"/>
      <c r="AN21" s="414"/>
      <c r="AO21" s="545"/>
      <c r="AP21" s="556"/>
      <c r="AQ21" s="587"/>
      <c r="AR21" s="589"/>
      <c r="AS21" s="591"/>
      <c r="BE21"/>
    </row>
    <row r="22" spans="2:57">
      <c r="B22" s="592">
        <v>5</v>
      </c>
      <c r="C22" s="532"/>
      <c r="D22" s="406" t="s">
        <v>1273</v>
      </c>
      <c r="E22" s="407"/>
      <c r="F22" s="407"/>
      <c r="G22" s="407"/>
      <c r="H22" s="407"/>
      <c r="I22" s="407"/>
      <c r="J22" s="407"/>
      <c r="K22" s="407"/>
      <c r="L22" s="407"/>
      <c r="M22" s="407"/>
      <c r="N22" s="407"/>
      <c r="O22" s="407"/>
      <c r="P22" s="408"/>
      <c r="Q22" s="409" t="s">
        <v>91</v>
      </c>
      <c r="R22" s="410"/>
      <c r="S22" s="410"/>
      <c r="T22" s="410"/>
      <c r="U22" s="410"/>
      <c r="V22" s="410"/>
      <c r="W22" s="410"/>
      <c r="X22" s="411"/>
      <c r="Y22" s="406" t="s">
        <v>81</v>
      </c>
      <c r="Z22" s="407"/>
      <c r="AA22" s="407"/>
      <c r="AB22" s="408"/>
      <c r="AC22" s="406"/>
      <c r="AD22" s="407"/>
      <c r="AE22" s="407"/>
      <c r="AF22" s="407"/>
      <c r="AG22" s="407"/>
      <c r="AH22" s="407"/>
      <c r="AI22" s="407"/>
      <c r="AJ22" s="408"/>
      <c r="AK22" s="406"/>
      <c r="AL22" s="407"/>
      <c r="AM22" s="407"/>
      <c r="AN22" s="408"/>
      <c r="AO22" s="542"/>
      <c r="AP22" s="554"/>
      <c r="AQ22" s="586"/>
      <c r="AR22" s="588"/>
      <c r="AS22" s="590"/>
      <c r="BE22"/>
    </row>
    <row r="23" spans="2:57" ht="46.5" customHeight="1">
      <c r="B23" s="592"/>
      <c r="C23" s="532"/>
      <c r="D23" s="412"/>
      <c r="E23" s="413"/>
      <c r="F23" s="413"/>
      <c r="G23" s="413"/>
      <c r="H23" s="413"/>
      <c r="I23" s="413"/>
      <c r="J23" s="413"/>
      <c r="K23" s="413"/>
      <c r="L23" s="413"/>
      <c r="M23" s="413"/>
      <c r="N23" s="413"/>
      <c r="O23" s="413"/>
      <c r="P23" s="414"/>
      <c r="Q23" s="412"/>
      <c r="R23" s="413"/>
      <c r="S23" s="413"/>
      <c r="T23" s="413"/>
      <c r="U23" s="413"/>
      <c r="V23" s="413"/>
      <c r="W23" s="413"/>
      <c r="X23" s="414"/>
      <c r="Y23" s="412" t="s">
        <v>1274</v>
      </c>
      <c r="Z23" s="413"/>
      <c r="AA23" s="413"/>
      <c r="AB23" s="414"/>
      <c r="AC23" s="412"/>
      <c r="AD23" s="413"/>
      <c r="AE23" s="413"/>
      <c r="AF23" s="413"/>
      <c r="AG23" s="413"/>
      <c r="AH23" s="413"/>
      <c r="AI23" s="413"/>
      <c r="AJ23" s="414"/>
      <c r="AK23" s="412"/>
      <c r="AL23" s="413"/>
      <c r="AM23" s="413"/>
      <c r="AN23" s="414"/>
      <c r="AO23" s="545"/>
      <c r="AP23" s="556"/>
      <c r="AQ23" s="587"/>
      <c r="AR23" s="589"/>
      <c r="AS23" s="591"/>
      <c r="BE23"/>
    </row>
    <row r="24" spans="2:57">
      <c r="B24" s="592">
        <v>6</v>
      </c>
      <c r="C24" s="532"/>
      <c r="D24" s="406" t="s">
        <v>1951</v>
      </c>
      <c r="E24" s="407"/>
      <c r="F24" s="407"/>
      <c r="G24" s="407"/>
      <c r="H24" s="407"/>
      <c r="I24" s="407"/>
      <c r="J24" s="407"/>
      <c r="K24" s="407"/>
      <c r="L24" s="407"/>
      <c r="M24" s="407"/>
      <c r="N24" s="407"/>
      <c r="O24" s="407"/>
      <c r="P24" s="408"/>
      <c r="Q24" s="409" t="s">
        <v>91</v>
      </c>
      <c r="R24" s="410"/>
      <c r="S24" s="410"/>
      <c r="T24" s="410"/>
      <c r="U24" s="410"/>
      <c r="V24" s="410"/>
      <c r="W24" s="410"/>
      <c r="X24" s="411"/>
      <c r="Y24" s="406" t="s">
        <v>81</v>
      </c>
      <c r="Z24" s="407"/>
      <c r="AA24" s="407"/>
      <c r="AB24" s="408"/>
      <c r="AC24" s="406"/>
      <c r="AD24" s="407"/>
      <c r="AE24" s="407"/>
      <c r="AF24" s="407"/>
      <c r="AG24" s="407"/>
      <c r="AH24" s="407"/>
      <c r="AI24" s="407"/>
      <c r="AJ24" s="408"/>
      <c r="AK24" s="406"/>
      <c r="AL24" s="407"/>
      <c r="AM24" s="407"/>
      <c r="AN24" s="408"/>
      <c r="AO24" s="542"/>
      <c r="AP24" s="554"/>
      <c r="AQ24" s="586"/>
      <c r="AR24" s="588"/>
      <c r="AS24" s="590"/>
      <c r="BE24"/>
    </row>
    <row r="25" spans="2:57" ht="31.5" customHeight="1">
      <c r="B25" s="592"/>
      <c r="C25" s="532"/>
      <c r="D25" s="412"/>
      <c r="E25" s="413"/>
      <c r="F25" s="413"/>
      <c r="G25" s="413"/>
      <c r="H25" s="413"/>
      <c r="I25" s="413"/>
      <c r="J25" s="413"/>
      <c r="K25" s="413"/>
      <c r="L25" s="413"/>
      <c r="M25" s="413"/>
      <c r="N25" s="413"/>
      <c r="O25" s="413"/>
      <c r="P25" s="414"/>
      <c r="Q25" s="412"/>
      <c r="R25" s="413"/>
      <c r="S25" s="413"/>
      <c r="T25" s="413"/>
      <c r="U25" s="413"/>
      <c r="V25" s="413"/>
      <c r="W25" s="413"/>
      <c r="X25" s="414"/>
      <c r="Y25" s="412" t="s">
        <v>1439</v>
      </c>
      <c r="Z25" s="413"/>
      <c r="AA25" s="413"/>
      <c r="AB25" s="414"/>
      <c r="AC25" s="412"/>
      <c r="AD25" s="413"/>
      <c r="AE25" s="413"/>
      <c r="AF25" s="413"/>
      <c r="AG25" s="413"/>
      <c r="AH25" s="413"/>
      <c r="AI25" s="413"/>
      <c r="AJ25" s="414"/>
      <c r="AK25" s="412"/>
      <c r="AL25" s="413"/>
      <c r="AM25" s="413"/>
      <c r="AN25" s="414"/>
      <c r="AO25" s="545"/>
      <c r="AP25" s="556"/>
      <c r="AQ25" s="587"/>
      <c r="AR25" s="589"/>
      <c r="AS25" s="591"/>
      <c r="BE25"/>
    </row>
    <row r="26" spans="2:57">
      <c r="B26" s="592">
        <v>7</v>
      </c>
      <c r="C26" s="532"/>
      <c r="D26" s="406" t="s">
        <v>1275</v>
      </c>
      <c r="E26" s="407"/>
      <c r="F26" s="407"/>
      <c r="G26" s="407"/>
      <c r="H26" s="407"/>
      <c r="I26" s="407"/>
      <c r="J26" s="407"/>
      <c r="K26" s="407"/>
      <c r="L26" s="407"/>
      <c r="M26" s="407"/>
      <c r="N26" s="407"/>
      <c r="O26" s="407"/>
      <c r="P26" s="408"/>
      <c r="Q26" s="409" t="s">
        <v>91</v>
      </c>
      <c r="R26" s="410"/>
      <c r="S26" s="410"/>
      <c r="T26" s="410"/>
      <c r="U26" s="410"/>
      <c r="V26" s="410"/>
      <c r="W26" s="410"/>
      <c r="X26" s="411"/>
      <c r="Y26" s="406" t="s">
        <v>83</v>
      </c>
      <c r="Z26" s="407"/>
      <c r="AA26" s="407"/>
      <c r="AB26" s="408"/>
      <c r="AC26" s="406"/>
      <c r="AD26" s="407"/>
      <c r="AE26" s="407"/>
      <c r="AF26" s="407"/>
      <c r="AG26" s="407"/>
      <c r="AH26" s="407"/>
      <c r="AI26" s="407"/>
      <c r="AJ26" s="408"/>
      <c r="AK26" s="406"/>
      <c r="AL26" s="407"/>
      <c r="AM26" s="407"/>
      <c r="AN26" s="408"/>
      <c r="AO26" s="542"/>
      <c r="AP26" s="554"/>
      <c r="AQ26" s="586"/>
      <c r="AR26" s="588"/>
      <c r="AS26" s="590"/>
      <c r="BE26"/>
    </row>
    <row r="27" spans="2:57" ht="31.5" customHeight="1">
      <c r="B27" s="592"/>
      <c r="C27" s="532"/>
      <c r="D27" s="412"/>
      <c r="E27" s="413"/>
      <c r="F27" s="413"/>
      <c r="G27" s="413"/>
      <c r="H27" s="413"/>
      <c r="I27" s="413"/>
      <c r="J27" s="413"/>
      <c r="K27" s="413"/>
      <c r="L27" s="413"/>
      <c r="M27" s="413"/>
      <c r="N27" s="413"/>
      <c r="O27" s="413"/>
      <c r="P27" s="414"/>
      <c r="Q27" s="412"/>
      <c r="R27" s="413"/>
      <c r="S27" s="413"/>
      <c r="T27" s="413"/>
      <c r="U27" s="413"/>
      <c r="V27" s="413"/>
      <c r="W27" s="413"/>
      <c r="X27" s="414"/>
      <c r="Y27" s="412" t="s">
        <v>1440</v>
      </c>
      <c r="Z27" s="413"/>
      <c r="AA27" s="413"/>
      <c r="AB27" s="414"/>
      <c r="AC27" s="412"/>
      <c r="AD27" s="413"/>
      <c r="AE27" s="413"/>
      <c r="AF27" s="413"/>
      <c r="AG27" s="413"/>
      <c r="AH27" s="413"/>
      <c r="AI27" s="413"/>
      <c r="AJ27" s="414"/>
      <c r="AK27" s="412"/>
      <c r="AL27" s="413"/>
      <c r="AM27" s="413"/>
      <c r="AN27" s="414"/>
      <c r="AO27" s="545"/>
      <c r="AP27" s="556"/>
      <c r="AQ27" s="587"/>
      <c r="AR27" s="589"/>
      <c r="AS27" s="591"/>
      <c r="BE27"/>
    </row>
    <row r="28" spans="2:57">
      <c r="B28" s="592">
        <v>8</v>
      </c>
      <c r="C28" s="532"/>
      <c r="D28" s="406" t="s">
        <v>1276</v>
      </c>
      <c r="E28" s="407"/>
      <c r="F28" s="407"/>
      <c r="G28" s="407"/>
      <c r="H28" s="407"/>
      <c r="I28" s="407"/>
      <c r="J28" s="407"/>
      <c r="K28" s="407"/>
      <c r="L28" s="407"/>
      <c r="M28" s="407"/>
      <c r="N28" s="407"/>
      <c r="O28" s="407"/>
      <c r="P28" s="408"/>
      <c r="Q28" s="409" t="s">
        <v>91</v>
      </c>
      <c r="R28" s="410"/>
      <c r="S28" s="410"/>
      <c r="T28" s="410"/>
      <c r="U28" s="410"/>
      <c r="V28" s="410"/>
      <c r="W28" s="410"/>
      <c r="X28" s="411"/>
      <c r="Y28" s="406" t="s">
        <v>86</v>
      </c>
      <c r="Z28" s="407"/>
      <c r="AA28" s="407"/>
      <c r="AB28" s="408"/>
      <c r="AC28" s="406"/>
      <c r="AD28" s="407"/>
      <c r="AE28" s="407"/>
      <c r="AF28" s="407"/>
      <c r="AG28" s="407"/>
      <c r="AH28" s="407"/>
      <c r="AI28" s="407"/>
      <c r="AJ28" s="408"/>
      <c r="AK28" s="406"/>
      <c r="AL28" s="407"/>
      <c r="AM28" s="407"/>
      <c r="AN28" s="408"/>
      <c r="AO28" s="542"/>
      <c r="AP28" s="554"/>
      <c r="AQ28" s="586"/>
      <c r="AR28" s="588"/>
      <c r="AS28" s="590"/>
      <c r="BE28"/>
    </row>
    <row r="29" spans="2:57" ht="31.5" customHeight="1">
      <c r="B29" s="592"/>
      <c r="C29" s="532"/>
      <c r="D29" s="412"/>
      <c r="E29" s="413"/>
      <c r="F29" s="413"/>
      <c r="G29" s="413"/>
      <c r="H29" s="413"/>
      <c r="I29" s="413"/>
      <c r="J29" s="413"/>
      <c r="K29" s="413"/>
      <c r="L29" s="413"/>
      <c r="M29" s="413"/>
      <c r="N29" s="413"/>
      <c r="O29" s="413"/>
      <c r="P29" s="414"/>
      <c r="Q29" s="412"/>
      <c r="R29" s="413"/>
      <c r="S29" s="413"/>
      <c r="T29" s="413"/>
      <c r="U29" s="413"/>
      <c r="V29" s="413"/>
      <c r="W29" s="413"/>
      <c r="X29" s="414"/>
      <c r="Y29" s="412" t="s">
        <v>1440</v>
      </c>
      <c r="Z29" s="413"/>
      <c r="AA29" s="413"/>
      <c r="AB29" s="414"/>
      <c r="AC29" s="412"/>
      <c r="AD29" s="413"/>
      <c r="AE29" s="413"/>
      <c r="AF29" s="413"/>
      <c r="AG29" s="413"/>
      <c r="AH29" s="413"/>
      <c r="AI29" s="413"/>
      <c r="AJ29" s="414"/>
      <c r="AK29" s="412"/>
      <c r="AL29" s="413"/>
      <c r="AM29" s="413"/>
      <c r="AN29" s="414"/>
      <c r="AO29" s="545"/>
      <c r="AP29" s="556"/>
      <c r="AQ29" s="587"/>
      <c r="AR29" s="589"/>
      <c r="AS29" s="591"/>
      <c r="BE29"/>
    </row>
    <row r="30" spans="2:57">
      <c r="B30" s="592">
        <v>9</v>
      </c>
      <c r="C30" s="532"/>
      <c r="D30" s="649" t="s">
        <v>1772</v>
      </c>
      <c r="E30" s="407"/>
      <c r="F30" s="407"/>
      <c r="G30" s="407"/>
      <c r="H30" s="407"/>
      <c r="I30" s="407"/>
      <c r="J30" s="407"/>
      <c r="K30" s="407"/>
      <c r="L30" s="407"/>
      <c r="M30" s="407"/>
      <c r="N30" s="407"/>
      <c r="O30" s="407"/>
      <c r="P30" s="408"/>
      <c r="Q30" s="650" t="s">
        <v>1720</v>
      </c>
      <c r="R30" s="651"/>
      <c r="S30" s="651"/>
      <c r="T30" s="651"/>
      <c r="U30" s="651"/>
      <c r="V30" s="651"/>
      <c r="W30" s="651"/>
      <c r="X30" s="652"/>
      <c r="Y30" s="406" t="s">
        <v>1793</v>
      </c>
      <c r="Z30" s="407"/>
      <c r="AA30" s="407"/>
      <c r="AB30" s="408"/>
      <c r="AC30" s="406"/>
      <c r="AD30" s="407"/>
      <c r="AE30" s="407"/>
      <c r="AF30" s="407"/>
      <c r="AG30" s="407"/>
      <c r="AH30" s="407"/>
      <c r="AI30" s="407"/>
      <c r="AJ30" s="408"/>
      <c r="AK30" s="406"/>
      <c r="AL30" s="407"/>
      <c r="AM30" s="407"/>
      <c r="AN30" s="408"/>
      <c r="AO30" s="542"/>
      <c r="AP30" s="554"/>
      <c r="AQ30" s="586"/>
      <c r="AR30" s="588"/>
      <c r="AS30" s="590"/>
      <c r="BE30"/>
    </row>
    <row r="31" spans="2:57" ht="31.5" customHeight="1">
      <c r="B31" s="592"/>
      <c r="C31" s="532"/>
      <c r="D31" s="412"/>
      <c r="E31" s="413"/>
      <c r="F31" s="413"/>
      <c r="G31" s="413"/>
      <c r="H31" s="413"/>
      <c r="I31" s="413"/>
      <c r="J31" s="413"/>
      <c r="K31" s="413"/>
      <c r="L31" s="413"/>
      <c r="M31" s="413"/>
      <c r="N31" s="413"/>
      <c r="O31" s="413"/>
      <c r="P31" s="414"/>
      <c r="Q31" s="653"/>
      <c r="R31" s="654"/>
      <c r="S31" s="654"/>
      <c r="T31" s="654"/>
      <c r="U31" s="654"/>
      <c r="V31" s="654"/>
      <c r="W31" s="654"/>
      <c r="X31" s="655"/>
      <c r="Y31" s="412" t="s">
        <v>1796</v>
      </c>
      <c r="Z31" s="413"/>
      <c r="AA31" s="413"/>
      <c r="AB31" s="414"/>
      <c r="AC31" s="412"/>
      <c r="AD31" s="413"/>
      <c r="AE31" s="413"/>
      <c r="AF31" s="413"/>
      <c r="AG31" s="413"/>
      <c r="AH31" s="413"/>
      <c r="AI31" s="413"/>
      <c r="AJ31" s="414"/>
      <c r="AK31" s="412"/>
      <c r="AL31" s="413"/>
      <c r="AM31" s="413"/>
      <c r="AN31" s="414"/>
      <c r="AO31" s="545"/>
      <c r="AP31" s="556"/>
      <c r="AQ31" s="587"/>
      <c r="AR31" s="589"/>
      <c r="AS31" s="591"/>
      <c r="BE31"/>
    </row>
    <row r="32" spans="2:57">
      <c r="B32" s="592">
        <v>10</v>
      </c>
      <c r="C32" s="532"/>
      <c r="D32" s="406" t="s">
        <v>1794</v>
      </c>
      <c r="E32" s="407"/>
      <c r="F32" s="407"/>
      <c r="G32" s="407"/>
      <c r="H32" s="407"/>
      <c r="I32" s="407"/>
      <c r="J32" s="407"/>
      <c r="K32" s="407"/>
      <c r="L32" s="407"/>
      <c r="M32" s="407"/>
      <c r="N32" s="407"/>
      <c r="O32" s="407"/>
      <c r="P32" s="408"/>
      <c r="Q32" s="409" t="s">
        <v>1795</v>
      </c>
      <c r="R32" s="410"/>
      <c r="S32" s="410"/>
      <c r="T32" s="410"/>
      <c r="U32" s="410"/>
      <c r="V32" s="410"/>
      <c r="W32" s="410"/>
      <c r="X32" s="411"/>
      <c r="Y32" s="406" t="s">
        <v>24</v>
      </c>
      <c r="Z32" s="407"/>
      <c r="AA32" s="407"/>
      <c r="AB32" s="408"/>
      <c r="AC32" s="406"/>
      <c r="AD32" s="407"/>
      <c r="AE32" s="407"/>
      <c r="AF32" s="407"/>
      <c r="AG32" s="407"/>
      <c r="AH32" s="407"/>
      <c r="AI32" s="407"/>
      <c r="AJ32" s="408"/>
      <c r="AK32" s="406"/>
      <c r="AL32" s="407"/>
      <c r="AM32" s="407"/>
      <c r="AN32" s="408"/>
      <c r="AO32" s="542"/>
      <c r="AP32" s="554"/>
      <c r="AQ32" s="586"/>
      <c r="AR32" s="588"/>
      <c r="AS32" s="590"/>
      <c r="BE32"/>
    </row>
    <row r="33" spans="2:57" ht="22.5" customHeight="1" thickBot="1">
      <c r="B33" s="592"/>
      <c r="C33" s="532"/>
      <c r="D33" s="412"/>
      <c r="E33" s="413"/>
      <c r="F33" s="413"/>
      <c r="G33" s="413"/>
      <c r="H33" s="413"/>
      <c r="I33" s="413"/>
      <c r="J33" s="413"/>
      <c r="K33" s="413"/>
      <c r="L33" s="413"/>
      <c r="M33" s="413"/>
      <c r="N33" s="413"/>
      <c r="O33" s="413"/>
      <c r="P33" s="414"/>
      <c r="Q33" s="412"/>
      <c r="R33" s="413"/>
      <c r="S33" s="413"/>
      <c r="T33" s="413"/>
      <c r="U33" s="413"/>
      <c r="V33" s="413"/>
      <c r="W33" s="413"/>
      <c r="X33" s="414"/>
      <c r="Y33" s="412" t="s">
        <v>1796</v>
      </c>
      <c r="Z33" s="413"/>
      <c r="AA33" s="413"/>
      <c r="AB33" s="414"/>
      <c r="AC33" s="412"/>
      <c r="AD33" s="413"/>
      <c r="AE33" s="413"/>
      <c r="AF33" s="413"/>
      <c r="AG33" s="413"/>
      <c r="AH33" s="413"/>
      <c r="AI33" s="413"/>
      <c r="AJ33" s="414"/>
      <c r="AK33" s="412"/>
      <c r="AL33" s="413"/>
      <c r="AM33" s="413"/>
      <c r="AN33" s="414"/>
      <c r="AO33" s="545"/>
      <c r="AP33" s="556"/>
      <c r="AQ33" s="587"/>
      <c r="AR33" s="589"/>
      <c r="AS33" s="591"/>
      <c r="BE33"/>
    </row>
    <row r="34" spans="2:57" ht="22.5" hidden="1" customHeight="1">
      <c r="B34" s="592">
        <v>11</v>
      </c>
      <c r="C34" s="532"/>
      <c r="D34" s="406"/>
      <c r="E34" s="407"/>
      <c r="F34" s="407"/>
      <c r="G34" s="407"/>
      <c r="H34" s="407"/>
      <c r="I34" s="407"/>
      <c r="J34" s="407"/>
      <c r="K34" s="407"/>
      <c r="L34" s="407"/>
      <c r="M34" s="407"/>
      <c r="N34" s="407"/>
      <c r="O34" s="407"/>
      <c r="P34" s="408"/>
      <c r="Q34" s="409"/>
      <c r="R34" s="410"/>
      <c r="S34" s="410"/>
      <c r="T34" s="410"/>
      <c r="U34" s="410"/>
      <c r="V34" s="410"/>
      <c r="W34" s="410"/>
      <c r="X34" s="411"/>
      <c r="Y34" s="406"/>
      <c r="Z34" s="407"/>
      <c r="AA34" s="407"/>
      <c r="AB34" s="408"/>
      <c r="AC34" s="406"/>
      <c r="AD34" s="407"/>
      <c r="AE34" s="407"/>
      <c r="AF34" s="408"/>
      <c r="AG34" s="406"/>
      <c r="AH34" s="407"/>
      <c r="AI34" s="407"/>
      <c r="AJ34" s="408"/>
      <c r="AK34" s="406"/>
      <c r="AL34" s="407"/>
      <c r="AM34" s="407"/>
      <c r="AN34" s="408"/>
      <c r="AO34" s="542"/>
      <c r="AP34" s="554"/>
      <c r="AQ34" s="586"/>
      <c r="AR34" s="588"/>
      <c r="AS34" s="590"/>
      <c r="BE34"/>
    </row>
    <row r="35" spans="2:57" ht="31.5" hidden="1"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c r="Z35" s="413"/>
      <c r="AA35" s="413"/>
      <c r="AB35" s="414"/>
      <c r="AC35" s="412"/>
      <c r="AD35" s="413"/>
      <c r="AE35" s="413"/>
      <c r="AF35" s="414"/>
      <c r="AG35" s="412"/>
      <c r="AH35" s="413"/>
      <c r="AI35" s="413"/>
      <c r="AJ35" s="414"/>
      <c r="AK35" s="412"/>
      <c r="AL35" s="413"/>
      <c r="AM35" s="413"/>
      <c r="AN35" s="414"/>
      <c r="AO35" s="545"/>
      <c r="AP35" s="556"/>
      <c r="AQ35" s="587"/>
      <c r="AR35" s="589"/>
      <c r="AS35" s="591"/>
      <c r="BE35"/>
    </row>
    <row r="36" spans="2:57" ht="22.5" hidden="1" customHeight="1">
      <c r="B36" s="592">
        <v>12</v>
      </c>
      <c r="C36" s="532"/>
      <c r="D36" s="406"/>
      <c r="E36" s="407"/>
      <c r="F36" s="407"/>
      <c r="G36" s="407"/>
      <c r="H36" s="407"/>
      <c r="I36" s="407"/>
      <c r="J36" s="407"/>
      <c r="K36" s="407"/>
      <c r="L36" s="407"/>
      <c r="M36" s="407"/>
      <c r="N36" s="407"/>
      <c r="O36" s="407"/>
      <c r="P36" s="408"/>
      <c r="Q36" s="409"/>
      <c r="R36" s="410"/>
      <c r="S36" s="410"/>
      <c r="T36" s="410"/>
      <c r="U36" s="410"/>
      <c r="V36" s="410"/>
      <c r="W36" s="410"/>
      <c r="X36" s="411"/>
      <c r="Y36" s="406"/>
      <c r="Z36" s="407"/>
      <c r="AA36" s="407"/>
      <c r="AB36" s="408"/>
      <c r="AC36" s="406"/>
      <c r="AD36" s="407"/>
      <c r="AE36" s="407"/>
      <c r="AF36" s="408"/>
      <c r="AG36" s="406"/>
      <c r="AH36" s="407"/>
      <c r="AI36" s="407"/>
      <c r="AJ36" s="408"/>
      <c r="AK36" s="406"/>
      <c r="AL36" s="407"/>
      <c r="AM36" s="407"/>
      <c r="AN36" s="408"/>
      <c r="AO36" s="542"/>
      <c r="AP36" s="554"/>
      <c r="AQ36" s="586"/>
      <c r="AR36" s="588"/>
      <c r="AS36" s="590"/>
      <c r="BE36"/>
    </row>
    <row r="37" spans="2:57" ht="31.5" hidden="1"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c r="Z37" s="413"/>
      <c r="AA37" s="413"/>
      <c r="AB37" s="414"/>
      <c r="AC37" s="412"/>
      <c r="AD37" s="413"/>
      <c r="AE37" s="413"/>
      <c r="AF37" s="414"/>
      <c r="AG37" s="412"/>
      <c r="AH37" s="413"/>
      <c r="AI37" s="413"/>
      <c r="AJ37" s="414"/>
      <c r="AK37" s="412"/>
      <c r="AL37" s="413"/>
      <c r="AM37" s="413"/>
      <c r="AN37" s="414"/>
      <c r="AO37" s="545"/>
      <c r="AP37" s="556"/>
      <c r="AQ37" s="587"/>
      <c r="AR37" s="589"/>
      <c r="AS37" s="591"/>
      <c r="BE37"/>
    </row>
    <row r="38" spans="2:57" ht="22.5" hidden="1" customHeight="1">
      <c r="B38" s="592">
        <v>13</v>
      </c>
      <c r="C38" s="532"/>
      <c r="D38" s="406"/>
      <c r="E38" s="407"/>
      <c r="F38" s="407"/>
      <c r="G38" s="407"/>
      <c r="H38" s="407"/>
      <c r="I38" s="407"/>
      <c r="J38" s="407"/>
      <c r="K38" s="407"/>
      <c r="L38" s="407"/>
      <c r="M38" s="407"/>
      <c r="N38" s="407"/>
      <c r="O38" s="407"/>
      <c r="P38" s="408"/>
      <c r="Q38" s="409"/>
      <c r="R38" s="410"/>
      <c r="S38" s="410"/>
      <c r="T38" s="410"/>
      <c r="U38" s="410"/>
      <c r="V38" s="410"/>
      <c r="W38" s="410"/>
      <c r="X38" s="411"/>
      <c r="Y38" s="406"/>
      <c r="Z38" s="407"/>
      <c r="AA38" s="407"/>
      <c r="AB38" s="408"/>
      <c r="AC38" s="406"/>
      <c r="AD38" s="407"/>
      <c r="AE38" s="407"/>
      <c r="AF38" s="408"/>
      <c r="AG38" s="406"/>
      <c r="AH38" s="407"/>
      <c r="AI38" s="407"/>
      <c r="AJ38" s="408"/>
      <c r="AK38" s="406"/>
      <c r="AL38" s="407"/>
      <c r="AM38" s="407"/>
      <c r="AN38" s="408"/>
      <c r="AO38" s="542"/>
      <c r="AP38" s="554"/>
      <c r="AQ38" s="586"/>
      <c r="AR38" s="588"/>
      <c r="AS38" s="590"/>
      <c r="BE38"/>
    </row>
    <row r="39" spans="2:57" ht="31.5" hidden="1"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c r="Z39" s="413"/>
      <c r="AA39" s="413"/>
      <c r="AB39" s="414"/>
      <c r="AC39" s="412"/>
      <c r="AD39" s="413"/>
      <c r="AE39" s="413"/>
      <c r="AF39" s="414"/>
      <c r="AG39" s="412"/>
      <c r="AH39" s="413"/>
      <c r="AI39" s="413"/>
      <c r="AJ39" s="414"/>
      <c r="AK39" s="412"/>
      <c r="AL39" s="413"/>
      <c r="AM39" s="413"/>
      <c r="AN39" s="414"/>
      <c r="AO39" s="545"/>
      <c r="AP39" s="556"/>
      <c r="AQ39" s="587"/>
      <c r="AR39" s="589"/>
      <c r="AS39" s="591"/>
      <c r="BE39"/>
    </row>
    <row r="40" spans="2:57" ht="22.5" hidden="1" customHeight="1">
      <c r="B40" s="592">
        <v>14</v>
      </c>
      <c r="C40" s="532"/>
      <c r="D40" s="406"/>
      <c r="E40" s="407"/>
      <c r="F40" s="407"/>
      <c r="G40" s="407"/>
      <c r="H40" s="407"/>
      <c r="I40" s="407"/>
      <c r="J40" s="407"/>
      <c r="K40" s="407"/>
      <c r="L40" s="407"/>
      <c r="M40" s="407"/>
      <c r="N40" s="407"/>
      <c r="O40" s="407"/>
      <c r="P40" s="408"/>
      <c r="Q40" s="409"/>
      <c r="R40" s="410"/>
      <c r="S40" s="410"/>
      <c r="T40" s="410"/>
      <c r="U40" s="410"/>
      <c r="V40" s="410"/>
      <c r="W40" s="410"/>
      <c r="X40" s="411"/>
      <c r="Y40" s="406"/>
      <c r="Z40" s="407"/>
      <c r="AA40" s="407"/>
      <c r="AB40" s="408"/>
      <c r="AC40" s="406"/>
      <c r="AD40" s="407"/>
      <c r="AE40" s="407"/>
      <c r="AF40" s="408"/>
      <c r="AG40" s="406"/>
      <c r="AH40" s="407"/>
      <c r="AI40" s="407"/>
      <c r="AJ40" s="408"/>
      <c r="AK40" s="406"/>
      <c r="AL40" s="407"/>
      <c r="AM40" s="407"/>
      <c r="AN40" s="408"/>
      <c r="AO40" s="542"/>
      <c r="AP40" s="554"/>
      <c r="AQ40" s="586"/>
      <c r="AR40" s="588"/>
      <c r="AS40" s="590"/>
      <c r="BE40"/>
    </row>
    <row r="41" spans="2:57" ht="31.5" hidden="1"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c r="Z41" s="413"/>
      <c r="AA41" s="413"/>
      <c r="AB41" s="414"/>
      <c r="AC41" s="412"/>
      <c r="AD41" s="413"/>
      <c r="AE41" s="413"/>
      <c r="AF41" s="414"/>
      <c r="AG41" s="412"/>
      <c r="AH41" s="413"/>
      <c r="AI41" s="413"/>
      <c r="AJ41" s="414"/>
      <c r="AK41" s="412"/>
      <c r="AL41" s="413"/>
      <c r="AM41" s="413"/>
      <c r="AN41" s="414"/>
      <c r="AO41" s="545"/>
      <c r="AP41" s="556"/>
      <c r="AQ41" s="587"/>
      <c r="AR41" s="589"/>
      <c r="AS41" s="591"/>
      <c r="BE41"/>
    </row>
    <row r="42" spans="2:57" ht="22.5" hidden="1" customHeight="1">
      <c r="B42" s="592">
        <v>15</v>
      </c>
      <c r="C42" s="532"/>
      <c r="D42" s="406"/>
      <c r="E42" s="407"/>
      <c r="F42" s="407"/>
      <c r="G42" s="407"/>
      <c r="H42" s="407"/>
      <c r="I42" s="407"/>
      <c r="J42" s="407"/>
      <c r="K42" s="407"/>
      <c r="L42" s="407"/>
      <c r="M42" s="407"/>
      <c r="N42" s="407"/>
      <c r="O42" s="407"/>
      <c r="P42" s="408"/>
      <c r="Q42" s="409"/>
      <c r="R42" s="410"/>
      <c r="S42" s="410"/>
      <c r="T42" s="410"/>
      <c r="U42" s="410"/>
      <c r="V42" s="410"/>
      <c r="W42" s="410"/>
      <c r="X42" s="411"/>
      <c r="Y42" s="406"/>
      <c r="Z42" s="407"/>
      <c r="AA42" s="407"/>
      <c r="AB42" s="408"/>
      <c r="AC42" s="406"/>
      <c r="AD42" s="407"/>
      <c r="AE42" s="407"/>
      <c r="AF42" s="408"/>
      <c r="AG42" s="406"/>
      <c r="AH42" s="407"/>
      <c r="AI42" s="407"/>
      <c r="AJ42" s="408"/>
      <c r="AK42" s="406"/>
      <c r="AL42" s="407"/>
      <c r="AM42" s="407"/>
      <c r="AN42" s="408"/>
      <c r="AO42" s="542"/>
      <c r="AP42" s="554"/>
      <c r="AQ42" s="586"/>
      <c r="AR42" s="588"/>
      <c r="AS42" s="590"/>
      <c r="BE42"/>
    </row>
    <row r="43" spans="2:57" ht="31.5" hidden="1"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c r="Z43" s="413"/>
      <c r="AA43" s="413"/>
      <c r="AB43" s="414"/>
      <c r="AC43" s="412"/>
      <c r="AD43" s="413"/>
      <c r="AE43" s="413"/>
      <c r="AF43" s="414"/>
      <c r="AG43" s="412"/>
      <c r="AH43" s="413"/>
      <c r="AI43" s="413"/>
      <c r="AJ43" s="414"/>
      <c r="AK43" s="412"/>
      <c r="AL43" s="413"/>
      <c r="AM43" s="413"/>
      <c r="AN43" s="414"/>
      <c r="AO43" s="545"/>
      <c r="AP43" s="556"/>
      <c r="AQ43" s="587"/>
      <c r="AR43" s="589"/>
      <c r="AS43" s="591"/>
      <c r="BE43"/>
    </row>
    <row r="44" spans="2:57" ht="22.5" hidden="1" customHeight="1">
      <c r="B44" s="592">
        <v>16</v>
      </c>
      <c r="C44" s="532"/>
      <c r="D44" s="406"/>
      <c r="E44" s="407"/>
      <c r="F44" s="407"/>
      <c r="G44" s="407"/>
      <c r="H44" s="407"/>
      <c r="I44" s="407"/>
      <c r="J44" s="407"/>
      <c r="K44" s="407"/>
      <c r="L44" s="407"/>
      <c r="M44" s="407"/>
      <c r="N44" s="407"/>
      <c r="O44" s="407"/>
      <c r="P44" s="408"/>
      <c r="Q44" s="409"/>
      <c r="R44" s="410"/>
      <c r="S44" s="410"/>
      <c r="T44" s="410"/>
      <c r="U44" s="410"/>
      <c r="V44" s="410"/>
      <c r="W44" s="410"/>
      <c r="X44" s="411"/>
      <c r="Y44" s="406"/>
      <c r="Z44" s="407"/>
      <c r="AA44" s="407"/>
      <c r="AB44" s="408"/>
      <c r="AC44" s="406"/>
      <c r="AD44" s="407"/>
      <c r="AE44" s="407"/>
      <c r="AF44" s="408"/>
      <c r="AG44" s="406"/>
      <c r="AH44" s="407"/>
      <c r="AI44" s="407"/>
      <c r="AJ44" s="408"/>
      <c r="AK44" s="406"/>
      <c r="AL44" s="407"/>
      <c r="AM44" s="407"/>
      <c r="AN44" s="408"/>
      <c r="AO44" s="542"/>
      <c r="AP44" s="554"/>
      <c r="AQ44" s="586"/>
      <c r="AR44" s="588"/>
      <c r="AS44" s="590"/>
      <c r="BE44"/>
    </row>
    <row r="45" spans="2:57" ht="31.5" hidden="1"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c r="Z45" s="413"/>
      <c r="AA45" s="413"/>
      <c r="AB45" s="414"/>
      <c r="AC45" s="412"/>
      <c r="AD45" s="413"/>
      <c r="AE45" s="413"/>
      <c r="AF45" s="414"/>
      <c r="AG45" s="412"/>
      <c r="AH45" s="413"/>
      <c r="AI45" s="413"/>
      <c r="AJ45" s="414"/>
      <c r="AK45" s="412"/>
      <c r="AL45" s="413"/>
      <c r="AM45" s="413"/>
      <c r="AN45" s="414"/>
      <c r="AO45" s="545"/>
      <c r="AP45" s="556"/>
      <c r="AQ45" s="587"/>
      <c r="AR45" s="589"/>
      <c r="AS45" s="591"/>
      <c r="BE45"/>
    </row>
    <row r="46" spans="2:57" ht="22.5" hidden="1" customHeight="1">
      <c r="B46" s="592">
        <v>17</v>
      </c>
      <c r="C46" s="532"/>
      <c r="D46" s="406"/>
      <c r="E46" s="407"/>
      <c r="F46" s="407"/>
      <c r="G46" s="407"/>
      <c r="H46" s="407"/>
      <c r="I46" s="407"/>
      <c r="J46" s="407"/>
      <c r="K46" s="407"/>
      <c r="L46" s="407"/>
      <c r="M46" s="407"/>
      <c r="N46" s="407"/>
      <c r="O46" s="407"/>
      <c r="P46" s="408"/>
      <c r="Q46" s="409"/>
      <c r="R46" s="410"/>
      <c r="S46" s="410"/>
      <c r="T46" s="410"/>
      <c r="U46" s="410"/>
      <c r="V46" s="410"/>
      <c r="W46" s="410"/>
      <c r="X46" s="411"/>
      <c r="Y46" s="406"/>
      <c r="Z46" s="407"/>
      <c r="AA46" s="407"/>
      <c r="AB46" s="408"/>
      <c r="AC46" s="406"/>
      <c r="AD46" s="407"/>
      <c r="AE46" s="407"/>
      <c r="AF46" s="408"/>
      <c r="AG46" s="406"/>
      <c r="AH46" s="407"/>
      <c r="AI46" s="407"/>
      <c r="AJ46" s="408"/>
      <c r="AK46" s="406"/>
      <c r="AL46" s="407"/>
      <c r="AM46" s="407"/>
      <c r="AN46" s="408"/>
      <c r="AO46" s="542"/>
      <c r="AP46" s="554"/>
      <c r="AQ46" s="586"/>
      <c r="AR46" s="588"/>
      <c r="AS46" s="590"/>
      <c r="BE46"/>
    </row>
    <row r="47" spans="2:57" ht="31.5" hidden="1"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c r="Z47" s="413"/>
      <c r="AA47" s="413"/>
      <c r="AB47" s="414"/>
      <c r="AC47" s="412"/>
      <c r="AD47" s="413"/>
      <c r="AE47" s="413"/>
      <c r="AF47" s="414"/>
      <c r="AG47" s="412"/>
      <c r="AH47" s="413"/>
      <c r="AI47" s="413"/>
      <c r="AJ47" s="414"/>
      <c r="AK47" s="412"/>
      <c r="AL47" s="413"/>
      <c r="AM47" s="413"/>
      <c r="AN47" s="414"/>
      <c r="AO47" s="545"/>
      <c r="AP47" s="556"/>
      <c r="AQ47" s="587"/>
      <c r="AR47" s="589"/>
      <c r="AS47" s="591"/>
      <c r="BE47"/>
    </row>
    <row r="48" spans="2:57" ht="22.5" hidden="1" customHeight="1">
      <c r="B48" s="592">
        <v>18</v>
      </c>
      <c r="C48" s="532"/>
      <c r="D48" s="406"/>
      <c r="E48" s="407"/>
      <c r="F48" s="407"/>
      <c r="G48" s="407"/>
      <c r="H48" s="407"/>
      <c r="I48" s="407"/>
      <c r="J48" s="407"/>
      <c r="K48" s="407"/>
      <c r="L48" s="407"/>
      <c r="M48" s="407"/>
      <c r="N48" s="407"/>
      <c r="O48" s="407"/>
      <c r="P48" s="408"/>
      <c r="Q48" s="409"/>
      <c r="R48" s="410"/>
      <c r="S48" s="410"/>
      <c r="T48" s="410"/>
      <c r="U48" s="410"/>
      <c r="V48" s="410"/>
      <c r="W48" s="410"/>
      <c r="X48" s="411"/>
      <c r="Y48" s="406"/>
      <c r="Z48" s="407"/>
      <c r="AA48" s="407"/>
      <c r="AB48" s="408"/>
      <c r="AC48" s="406"/>
      <c r="AD48" s="407"/>
      <c r="AE48" s="407"/>
      <c r="AF48" s="408"/>
      <c r="AG48" s="406"/>
      <c r="AH48" s="407"/>
      <c r="AI48" s="407"/>
      <c r="AJ48" s="408"/>
      <c r="AK48" s="406"/>
      <c r="AL48" s="407"/>
      <c r="AM48" s="407"/>
      <c r="AN48" s="408"/>
      <c r="AO48" s="542"/>
      <c r="AP48" s="554"/>
      <c r="AQ48" s="586"/>
      <c r="AR48" s="588"/>
      <c r="AS48" s="590"/>
      <c r="BE48"/>
    </row>
    <row r="49" spans="2:57" ht="31.5" hidden="1"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c r="Z49" s="413"/>
      <c r="AA49" s="413"/>
      <c r="AB49" s="414"/>
      <c r="AC49" s="412"/>
      <c r="AD49" s="413"/>
      <c r="AE49" s="413"/>
      <c r="AF49" s="414"/>
      <c r="AG49" s="412"/>
      <c r="AH49" s="413"/>
      <c r="AI49" s="413"/>
      <c r="AJ49" s="414"/>
      <c r="AK49" s="412"/>
      <c r="AL49" s="413"/>
      <c r="AM49" s="413"/>
      <c r="AN49" s="414"/>
      <c r="AO49" s="545"/>
      <c r="AP49" s="556"/>
      <c r="AQ49" s="587"/>
      <c r="AR49" s="589"/>
      <c r="AS49" s="591"/>
      <c r="BE49"/>
    </row>
    <row r="50" spans="2:57" ht="22.5" hidden="1" customHeight="1">
      <c r="B50" s="592">
        <v>19</v>
      </c>
      <c r="C50" s="532"/>
      <c r="D50" s="406"/>
      <c r="E50" s="407"/>
      <c r="F50" s="407"/>
      <c r="G50" s="407"/>
      <c r="H50" s="407"/>
      <c r="I50" s="407"/>
      <c r="J50" s="407"/>
      <c r="K50" s="407"/>
      <c r="L50" s="407"/>
      <c r="M50" s="407"/>
      <c r="N50" s="407"/>
      <c r="O50" s="407"/>
      <c r="P50" s="408"/>
      <c r="Q50" s="409"/>
      <c r="R50" s="410"/>
      <c r="S50" s="410"/>
      <c r="T50" s="410"/>
      <c r="U50" s="410"/>
      <c r="V50" s="410"/>
      <c r="W50" s="410"/>
      <c r="X50" s="411"/>
      <c r="Y50" s="406"/>
      <c r="Z50" s="407"/>
      <c r="AA50" s="407"/>
      <c r="AB50" s="408"/>
      <c r="AC50" s="406"/>
      <c r="AD50" s="407"/>
      <c r="AE50" s="407"/>
      <c r="AF50" s="408"/>
      <c r="AG50" s="406"/>
      <c r="AH50" s="407"/>
      <c r="AI50" s="407"/>
      <c r="AJ50" s="408"/>
      <c r="AK50" s="406"/>
      <c r="AL50" s="407"/>
      <c r="AM50" s="407"/>
      <c r="AN50" s="408"/>
      <c r="AO50" s="542"/>
      <c r="AP50" s="554"/>
      <c r="AQ50" s="586"/>
      <c r="AR50" s="588"/>
      <c r="AS50" s="590"/>
      <c r="BE50"/>
    </row>
    <row r="51" spans="2:57" ht="31.5" hidden="1"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c r="Z51" s="413"/>
      <c r="AA51" s="413"/>
      <c r="AB51" s="414"/>
      <c r="AC51" s="412"/>
      <c r="AD51" s="413"/>
      <c r="AE51" s="413"/>
      <c r="AF51" s="414"/>
      <c r="AG51" s="412"/>
      <c r="AH51" s="413"/>
      <c r="AI51" s="413"/>
      <c r="AJ51" s="414"/>
      <c r="AK51" s="412"/>
      <c r="AL51" s="413"/>
      <c r="AM51" s="413"/>
      <c r="AN51" s="414"/>
      <c r="AO51" s="545"/>
      <c r="AP51" s="556"/>
      <c r="AQ51" s="587"/>
      <c r="AR51" s="589"/>
      <c r="AS51" s="591"/>
      <c r="BE51"/>
    </row>
    <row r="52" spans="2:57" ht="22.5" hidden="1" customHeight="1">
      <c r="B52" s="592">
        <v>20</v>
      </c>
      <c r="C52" s="532"/>
      <c r="D52" s="406"/>
      <c r="E52" s="407"/>
      <c r="F52" s="407"/>
      <c r="G52" s="407"/>
      <c r="H52" s="407"/>
      <c r="I52" s="407"/>
      <c r="J52" s="407"/>
      <c r="K52" s="407"/>
      <c r="L52" s="407"/>
      <c r="M52" s="407"/>
      <c r="N52" s="407"/>
      <c r="O52" s="407"/>
      <c r="P52" s="408"/>
      <c r="Q52" s="409"/>
      <c r="R52" s="410"/>
      <c r="S52" s="410"/>
      <c r="T52" s="410"/>
      <c r="U52" s="410"/>
      <c r="V52" s="410"/>
      <c r="W52" s="410"/>
      <c r="X52" s="411"/>
      <c r="Y52" s="406"/>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hidden="1"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hidden="1" customHeight="1">
      <c r="B54" s="592">
        <v>21</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hidden="1" customHeight="1">
      <c r="B56" s="592">
        <v>22</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31.5" hidden="1"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hidden="1" customHeight="1">
      <c r="B58" s="592">
        <v>23</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24</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25</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26</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27</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28</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29</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c r="B71" s="592"/>
      <c r="C71" s="532"/>
      <c r="D71" s="412"/>
      <c r="E71" s="413"/>
      <c r="F71" s="413"/>
      <c r="G71" s="413"/>
      <c r="H71" s="413"/>
      <c r="I71" s="413"/>
      <c r="J71" s="413"/>
      <c r="K71" s="413"/>
      <c r="L71" s="413"/>
      <c r="M71" s="413"/>
      <c r="N71" s="413"/>
      <c r="O71" s="413"/>
      <c r="P71" s="414"/>
      <c r="Q71" s="412"/>
      <c r="R71" s="413"/>
      <c r="S71" s="413"/>
      <c r="T71" s="413"/>
      <c r="U71" s="413"/>
      <c r="V71" s="413"/>
      <c r="W71" s="413"/>
      <c r="X71" s="414"/>
      <c r="Y71" s="412"/>
      <c r="Z71" s="413"/>
      <c r="AA71" s="413"/>
      <c r="AB71" s="414"/>
      <c r="AC71" s="412"/>
      <c r="AD71" s="413"/>
      <c r="AE71" s="413"/>
      <c r="AF71" s="414"/>
      <c r="AG71" s="412"/>
      <c r="AH71" s="413"/>
      <c r="AI71" s="413"/>
      <c r="AJ71" s="414"/>
      <c r="AK71" s="412"/>
      <c r="AL71" s="413"/>
      <c r="AM71" s="413"/>
      <c r="AN71" s="414"/>
      <c r="AO71" s="545"/>
      <c r="AP71" s="556"/>
      <c r="AQ71" s="587"/>
      <c r="AR71" s="589"/>
      <c r="AS71" s="591"/>
      <c r="BE71"/>
    </row>
    <row r="72" spans="2:57" ht="22.5" hidden="1" customHeight="1">
      <c r="B72" s="592">
        <v>30</v>
      </c>
      <c r="C72" s="532"/>
      <c r="D72" s="406"/>
      <c r="E72" s="407"/>
      <c r="F72" s="407"/>
      <c r="G72" s="407"/>
      <c r="H72" s="407"/>
      <c r="I72" s="407"/>
      <c r="J72" s="407"/>
      <c r="K72" s="407"/>
      <c r="L72" s="407"/>
      <c r="M72" s="407"/>
      <c r="N72" s="407"/>
      <c r="O72" s="407"/>
      <c r="P72" s="408"/>
      <c r="Q72" s="409"/>
      <c r="R72" s="410"/>
      <c r="S72" s="410"/>
      <c r="T72" s="410"/>
      <c r="U72" s="410"/>
      <c r="V72" s="410"/>
      <c r="W72" s="410"/>
      <c r="X72" s="411"/>
      <c r="Y72" s="406"/>
      <c r="Z72" s="407"/>
      <c r="AA72" s="407"/>
      <c r="AB72" s="408"/>
      <c r="AC72" s="406"/>
      <c r="AD72" s="407"/>
      <c r="AE72" s="407"/>
      <c r="AF72" s="408"/>
      <c r="AG72" s="406"/>
      <c r="AH72" s="407"/>
      <c r="AI72" s="407"/>
      <c r="AJ72" s="408"/>
      <c r="AK72" s="406"/>
      <c r="AL72" s="407"/>
      <c r="AM72" s="407"/>
      <c r="AN72" s="408"/>
      <c r="AO72" s="542"/>
      <c r="AP72" s="554"/>
      <c r="AQ72" s="586"/>
      <c r="AR72" s="588"/>
      <c r="AS72" s="590"/>
      <c r="BE72"/>
    </row>
    <row r="73" spans="2:57" ht="31.5" hidden="1" customHeight="1" thickBot="1">
      <c r="B73" s="610"/>
      <c r="C73" s="611"/>
      <c r="D73" s="581"/>
      <c r="E73" s="582"/>
      <c r="F73" s="582"/>
      <c r="G73" s="582"/>
      <c r="H73" s="582"/>
      <c r="I73" s="582"/>
      <c r="J73" s="582"/>
      <c r="K73" s="582"/>
      <c r="L73" s="582"/>
      <c r="M73" s="582"/>
      <c r="N73" s="582"/>
      <c r="O73" s="582"/>
      <c r="P73" s="583"/>
      <c r="Q73" s="412"/>
      <c r="R73" s="413"/>
      <c r="S73" s="413"/>
      <c r="T73" s="413"/>
      <c r="U73" s="413"/>
      <c r="V73" s="413"/>
      <c r="W73" s="413"/>
      <c r="X73" s="414"/>
      <c r="Y73" s="581"/>
      <c r="Z73" s="582"/>
      <c r="AA73" s="582"/>
      <c r="AB73" s="583"/>
      <c r="AC73" s="581"/>
      <c r="AD73" s="582"/>
      <c r="AE73" s="582"/>
      <c r="AF73" s="583"/>
      <c r="AG73" s="581"/>
      <c r="AH73" s="582"/>
      <c r="AI73" s="582"/>
      <c r="AJ73" s="583"/>
      <c r="AK73" s="581"/>
      <c r="AL73" s="582"/>
      <c r="AM73" s="582"/>
      <c r="AN73" s="583"/>
      <c r="AO73" s="481"/>
      <c r="AP73" s="606"/>
      <c r="AQ73" s="607"/>
      <c r="AR73" s="608"/>
      <c r="AS73" s="609"/>
      <c r="BE73"/>
    </row>
    <row r="74" spans="2:57" ht="15.75" hidden="1" thickBot="1">
      <c r="B74" s="612" t="s">
        <v>33</v>
      </c>
      <c r="C74" s="613"/>
      <c r="D74" s="613"/>
      <c r="E74" s="614"/>
      <c r="F74" s="615" t="s">
        <v>2</v>
      </c>
      <c r="G74" s="613"/>
      <c r="H74" s="613"/>
      <c r="I74" s="613"/>
      <c r="J74" s="613"/>
      <c r="K74" s="613"/>
      <c r="L74" s="613"/>
      <c r="M74" s="613"/>
      <c r="N74" s="613"/>
      <c r="O74" s="613"/>
      <c r="P74" s="613"/>
      <c r="Q74" s="613"/>
      <c r="R74" s="613"/>
      <c r="S74" s="613"/>
      <c r="T74" s="613"/>
      <c r="U74" s="614"/>
      <c r="V74" s="615" t="s">
        <v>3</v>
      </c>
      <c r="W74" s="613"/>
      <c r="X74" s="614"/>
      <c r="Y74" s="615" t="s">
        <v>34</v>
      </c>
      <c r="Z74" s="613"/>
      <c r="AA74" s="614"/>
      <c r="AB74" s="615" t="s">
        <v>35</v>
      </c>
      <c r="AC74" s="613"/>
      <c r="AD74" s="613"/>
      <c r="AE74" s="613"/>
      <c r="AF74" s="613"/>
      <c r="AG74" s="613"/>
      <c r="AH74" s="613"/>
      <c r="AI74" s="613"/>
      <c r="AJ74" s="613"/>
      <c r="AK74" s="613"/>
      <c r="AL74" s="613"/>
      <c r="AM74" s="613"/>
      <c r="AN74" s="613"/>
      <c r="AO74" s="613"/>
      <c r="AP74" s="613"/>
      <c r="AQ74" s="613"/>
      <c r="AR74" s="613"/>
      <c r="AS74" s="616"/>
      <c r="BE74"/>
    </row>
    <row r="75" spans="2:57" ht="24.75" hidden="1" customHeight="1">
      <c r="B75" s="617"/>
      <c r="C75" s="618"/>
      <c r="D75" s="618"/>
      <c r="E75" s="619"/>
      <c r="F75" s="620"/>
      <c r="G75" s="618"/>
      <c r="H75" s="618"/>
      <c r="I75" s="618"/>
      <c r="J75" s="618"/>
      <c r="K75" s="618"/>
      <c r="L75" s="618"/>
      <c r="M75" s="618"/>
      <c r="N75" s="618"/>
      <c r="O75" s="618"/>
      <c r="P75" s="618"/>
      <c r="Q75" s="618"/>
      <c r="R75" s="618"/>
      <c r="S75" s="618"/>
      <c r="T75" s="618"/>
      <c r="U75" s="619"/>
      <c r="V75" s="620"/>
      <c r="W75" s="618"/>
      <c r="X75" s="619"/>
      <c r="Y75" s="620"/>
      <c r="Z75" s="618"/>
      <c r="AA75" s="619"/>
      <c r="AB75" s="620"/>
      <c r="AC75" s="618"/>
      <c r="AD75" s="618"/>
      <c r="AE75" s="618"/>
      <c r="AF75" s="618"/>
      <c r="AG75" s="618"/>
      <c r="AH75" s="618"/>
      <c r="AI75" s="618"/>
      <c r="AJ75" s="618"/>
      <c r="AK75" s="618"/>
      <c r="AL75" s="618"/>
      <c r="AM75" s="618"/>
      <c r="AN75" s="618"/>
      <c r="AO75" s="618"/>
      <c r="AP75" s="618"/>
      <c r="AQ75" s="618"/>
      <c r="AR75" s="618"/>
      <c r="AS75" s="621"/>
      <c r="BE75"/>
    </row>
    <row r="76" spans="2:57" ht="24.75" hidden="1" customHeight="1">
      <c r="B76" s="622"/>
      <c r="C76" s="623"/>
      <c r="D76" s="623"/>
      <c r="E76" s="624"/>
      <c r="F76" s="625"/>
      <c r="G76" s="623"/>
      <c r="H76" s="623"/>
      <c r="I76" s="623"/>
      <c r="J76" s="623"/>
      <c r="K76" s="623"/>
      <c r="L76" s="623"/>
      <c r="M76" s="623"/>
      <c r="N76" s="623"/>
      <c r="O76" s="623"/>
      <c r="P76" s="623"/>
      <c r="Q76" s="623"/>
      <c r="R76" s="623"/>
      <c r="S76" s="623"/>
      <c r="T76" s="623"/>
      <c r="U76" s="624"/>
      <c r="V76" s="625"/>
      <c r="W76" s="623"/>
      <c r="X76" s="624"/>
      <c r="Y76" s="625"/>
      <c r="Z76" s="623"/>
      <c r="AA76" s="624"/>
      <c r="AB76" s="625"/>
      <c r="AC76" s="623"/>
      <c r="AD76" s="623"/>
      <c r="AE76" s="623"/>
      <c r="AF76" s="623"/>
      <c r="AG76" s="623"/>
      <c r="AH76" s="623"/>
      <c r="AI76" s="623"/>
      <c r="AJ76" s="623"/>
      <c r="AK76" s="623"/>
      <c r="AL76" s="623"/>
      <c r="AM76" s="623"/>
      <c r="AN76" s="623"/>
      <c r="AO76" s="623"/>
      <c r="AP76" s="623"/>
      <c r="AQ76" s="623"/>
      <c r="AR76" s="623"/>
      <c r="AS76" s="626"/>
      <c r="BE76"/>
    </row>
    <row r="77" spans="2:57" ht="24.75" hidden="1" customHeight="1">
      <c r="B77" s="622"/>
      <c r="C77" s="623"/>
      <c r="D77" s="623"/>
      <c r="E77" s="624"/>
      <c r="F77" s="625"/>
      <c r="G77" s="623"/>
      <c r="H77" s="623"/>
      <c r="I77" s="623"/>
      <c r="J77" s="623"/>
      <c r="K77" s="623"/>
      <c r="L77" s="623"/>
      <c r="M77" s="623"/>
      <c r="N77" s="623"/>
      <c r="O77" s="623"/>
      <c r="P77" s="623"/>
      <c r="Q77" s="623"/>
      <c r="R77" s="623"/>
      <c r="S77" s="623"/>
      <c r="T77" s="623"/>
      <c r="U77" s="624"/>
      <c r="V77" s="625"/>
      <c r="W77" s="623"/>
      <c r="X77" s="624"/>
      <c r="Y77" s="625"/>
      <c r="Z77" s="623"/>
      <c r="AA77" s="624"/>
      <c r="AB77" s="625"/>
      <c r="AC77" s="623"/>
      <c r="AD77" s="623"/>
      <c r="AE77" s="623"/>
      <c r="AF77" s="623"/>
      <c r="AG77" s="623"/>
      <c r="AH77" s="623"/>
      <c r="AI77" s="623"/>
      <c r="AJ77" s="623"/>
      <c r="AK77" s="623"/>
      <c r="AL77" s="623"/>
      <c r="AM77" s="623"/>
      <c r="AN77" s="623"/>
      <c r="AO77" s="623"/>
      <c r="AP77" s="623"/>
      <c r="AQ77" s="623"/>
      <c r="AR77" s="623"/>
      <c r="AS77" s="626"/>
      <c r="BE77"/>
    </row>
    <row r="78" spans="2:57" ht="24.75" hidden="1" customHeight="1">
      <c r="B78" s="622"/>
      <c r="C78" s="623"/>
      <c r="D78" s="623"/>
      <c r="E78" s="624"/>
      <c r="F78" s="625"/>
      <c r="G78" s="623"/>
      <c r="H78" s="623"/>
      <c r="I78" s="623"/>
      <c r="J78" s="623"/>
      <c r="K78" s="623"/>
      <c r="L78" s="623"/>
      <c r="M78" s="623"/>
      <c r="N78" s="623"/>
      <c r="O78" s="623"/>
      <c r="P78" s="623"/>
      <c r="Q78" s="623"/>
      <c r="R78" s="623"/>
      <c r="S78" s="623"/>
      <c r="T78" s="623"/>
      <c r="U78" s="624"/>
      <c r="V78" s="625"/>
      <c r="W78" s="623"/>
      <c r="X78" s="624"/>
      <c r="Y78" s="625"/>
      <c r="Z78" s="623"/>
      <c r="AA78" s="624"/>
      <c r="AB78" s="625"/>
      <c r="AC78" s="623"/>
      <c r="AD78" s="623"/>
      <c r="AE78" s="623"/>
      <c r="AF78" s="623"/>
      <c r="AG78" s="623"/>
      <c r="AH78" s="623"/>
      <c r="AI78" s="623"/>
      <c r="AJ78" s="623"/>
      <c r="AK78" s="623"/>
      <c r="AL78" s="623"/>
      <c r="AM78" s="623"/>
      <c r="AN78" s="623"/>
      <c r="AO78" s="623"/>
      <c r="AP78" s="623"/>
      <c r="AQ78" s="623"/>
      <c r="AR78" s="623"/>
      <c r="AS78" s="626"/>
      <c r="BE78"/>
    </row>
    <row r="79" spans="2:57" ht="24.75" hidden="1" customHeight="1">
      <c r="B79" s="622"/>
      <c r="C79" s="623"/>
      <c r="D79" s="623"/>
      <c r="E79" s="624"/>
      <c r="F79" s="625"/>
      <c r="G79" s="623"/>
      <c r="H79" s="623"/>
      <c r="I79" s="623"/>
      <c r="J79" s="623"/>
      <c r="K79" s="623"/>
      <c r="L79" s="623"/>
      <c r="M79" s="623"/>
      <c r="N79" s="623"/>
      <c r="O79" s="623"/>
      <c r="P79" s="623"/>
      <c r="Q79" s="623"/>
      <c r="R79" s="623"/>
      <c r="S79" s="623"/>
      <c r="T79" s="623"/>
      <c r="U79" s="624"/>
      <c r="V79" s="625"/>
      <c r="W79" s="623"/>
      <c r="X79" s="624"/>
      <c r="Y79" s="625"/>
      <c r="Z79" s="623"/>
      <c r="AA79" s="624"/>
      <c r="AB79" s="625"/>
      <c r="AC79" s="623"/>
      <c r="AD79" s="623"/>
      <c r="AE79" s="623"/>
      <c r="AF79" s="623"/>
      <c r="AG79" s="623"/>
      <c r="AH79" s="623"/>
      <c r="AI79" s="623"/>
      <c r="AJ79" s="623"/>
      <c r="AK79" s="623"/>
      <c r="AL79" s="623"/>
      <c r="AM79" s="623"/>
      <c r="AN79" s="623"/>
      <c r="AO79" s="623"/>
      <c r="AP79" s="623"/>
      <c r="AQ79" s="623"/>
      <c r="AR79" s="623"/>
      <c r="AS79" s="626"/>
      <c r="BE79"/>
    </row>
    <row r="80" spans="2:57" ht="24.75" hidden="1" customHeight="1" thickBot="1">
      <c r="B80" s="622"/>
      <c r="C80" s="623"/>
      <c r="D80" s="623"/>
      <c r="E80" s="624"/>
      <c r="F80" s="625"/>
      <c r="G80" s="623"/>
      <c r="H80" s="623"/>
      <c r="I80" s="623"/>
      <c r="J80" s="623"/>
      <c r="K80" s="623"/>
      <c r="L80" s="623"/>
      <c r="M80" s="623"/>
      <c r="N80" s="623"/>
      <c r="O80" s="623"/>
      <c r="P80" s="623"/>
      <c r="Q80" s="623"/>
      <c r="R80" s="623"/>
      <c r="S80" s="623"/>
      <c r="T80" s="623"/>
      <c r="U80" s="624"/>
      <c r="V80" s="625"/>
      <c r="W80" s="623"/>
      <c r="X80" s="624"/>
      <c r="Y80" s="625"/>
      <c r="Z80" s="623"/>
      <c r="AA80" s="624"/>
      <c r="AB80" s="625"/>
      <c r="AC80" s="623"/>
      <c r="AD80" s="623"/>
      <c r="AE80" s="623"/>
      <c r="AF80" s="623"/>
      <c r="AG80" s="623"/>
      <c r="AH80" s="623"/>
      <c r="AI80" s="623"/>
      <c r="AJ80" s="623"/>
      <c r="AK80" s="623"/>
      <c r="AL80" s="623"/>
      <c r="AM80" s="623"/>
      <c r="AN80" s="623"/>
      <c r="AO80" s="623"/>
      <c r="AP80" s="623"/>
      <c r="AQ80" s="623"/>
      <c r="AR80" s="623"/>
      <c r="AS80" s="626"/>
      <c r="BE80"/>
    </row>
    <row r="81" spans="2:57">
      <c r="B81" s="612" t="s">
        <v>36</v>
      </c>
      <c r="C81" s="613"/>
      <c r="D81" s="613"/>
      <c r="E81" s="613"/>
      <c r="F81" s="613"/>
      <c r="G81" s="613"/>
      <c r="H81" s="613"/>
      <c r="I81" s="613"/>
      <c r="J81" s="613"/>
      <c r="K81" s="613"/>
      <c r="L81" s="613"/>
      <c r="M81" s="613"/>
      <c r="N81" s="613"/>
      <c r="O81" s="613"/>
      <c r="P81" s="613"/>
      <c r="Q81" s="613"/>
      <c r="R81" s="613"/>
      <c r="S81" s="613"/>
      <c r="T81" s="613"/>
      <c r="U81" s="613"/>
      <c r="V81" s="613"/>
      <c r="W81" s="613"/>
      <c r="X81" s="613"/>
      <c r="Y81" s="613"/>
      <c r="Z81" s="613"/>
      <c r="AA81" s="613"/>
      <c r="AB81" s="613"/>
      <c r="AC81" s="613"/>
      <c r="AD81" s="613"/>
      <c r="AE81" s="613"/>
      <c r="AF81" s="613"/>
      <c r="AG81" s="613"/>
      <c r="AH81" s="613"/>
      <c r="AI81" s="613"/>
      <c r="AJ81" s="613"/>
      <c r="AK81" s="613"/>
      <c r="AL81" s="613"/>
      <c r="AM81" s="613"/>
      <c r="AN81" s="613"/>
      <c r="AO81" s="613"/>
      <c r="AP81" s="613"/>
      <c r="AQ81" s="613"/>
      <c r="AR81" s="613"/>
      <c r="AS81" s="616"/>
      <c r="BE81"/>
    </row>
    <row r="82" spans="2:57" ht="77.25" customHeight="1" thickBot="1">
      <c r="B82" s="672">
        <v>43405</v>
      </c>
      <c r="C82" s="673"/>
      <c r="D82" s="673"/>
      <c r="E82" s="673"/>
      <c r="F82" s="673"/>
      <c r="G82" s="673"/>
      <c r="H82" s="673"/>
      <c r="I82" s="673"/>
      <c r="J82" s="673"/>
      <c r="K82" s="673"/>
      <c r="L82" s="673"/>
      <c r="M82" s="673"/>
      <c r="N82" s="673"/>
      <c r="O82" s="673"/>
      <c r="P82" s="673"/>
      <c r="Q82" s="673"/>
      <c r="R82" s="673"/>
      <c r="S82" s="673"/>
      <c r="T82" s="673"/>
      <c r="U82" s="673"/>
      <c r="V82" s="673"/>
      <c r="W82" s="673"/>
      <c r="X82" s="673"/>
      <c r="Y82" s="673"/>
      <c r="Z82" s="673"/>
      <c r="AA82" s="673"/>
      <c r="AB82" s="673"/>
      <c r="AC82" s="673"/>
      <c r="AD82" s="673"/>
      <c r="AE82" s="673"/>
      <c r="AF82" s="673"/>
      <c r="AG82" s="673"/>
      <c r="AH82" s="673"/>
      <c r="AI82" s="673"/>
      <c r="AJ82" s="673"/>
      <c r="AK82" s="673"/>
      <c r="AL82" s="673"/>
      <c r="AM82" s="673"/>
      <c r="AN82" s="673"/>
      <c r="AO82" s="673"/>
      <c r="AP82" s="673"/>
      <c r="AQ82" s="673"/>
      <c r="AR82" s="673"/>
      <c r="AS82" s="674"/>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88" t="s">
        <v>44</v>
      </c>
      <c r="D84" s="386"/>
      <c r="E84" s="386"/>
      <c r="F84" s="386"/>
      <c r="G84" s="386"/>
      <c r="H84" s="386"/>
      <c r="I84" s="386"/>
      <c r="J84" s="386"/>
      <c r="K84" s="386"/>
      <c r="L84" s="386"/>
      <c r="M84" s="386"/>
      <c r="N84" s="386"/>
      <c r="O84" s="386"/>
      <c r="P84" s="386"/>
      <c r="Q84" s="386"/>
      <c r="R84" s="386"/>
      <c r="S84" s="386"/>
      <c r="T84" s="386"/>
      <c r="U84" s="386"/>
      <c r="V84" s="386"/>
      <c r="W84" s="387"/>
      <c r="X84" s="406" t="s">
        <v>1706</v>
      </c>
      <c r="Y84" s="407"/>
      <c r="Z84" s="407"/>
      <c r="AA84" s="407"/>
      <c r="AB84" s="407"/>
      <c r="AC84" s="407"/>
      <c r="AD84" s="407"/>
      <c r="AE84" s="407"/>
      <c r="AF84" s="407"/>
      <c r="AG84" s="407"/>
      <c r="AH84" s="407"/>
      <c r="AI84" s="407"/>
      <c r="AJ84" s="407"/>
      <c r="AK84" s="407"/>
      <c r="AL84" s="407"/>
      <c r="AM84" s="407"/>
      <c r="AN84" s="407"/>
      <c r="AO84" s="407"/>
      <c r="AP84" s="407"/>
      <c r="AQ84" s="407"/>
      <c r="AR84" s="408"/>
      <c r="AS84" s="8"/>
      <c r="BE84"/>
    </row>
    <row r="85" spans="2:57" ht="46.5" customHeight="1">
      <c r="B85" s="10"/>
      <c r="C85" s="473" t="s">
        <v>40</v>
      </c>
      <c r="D85" s="438"/>
      <c r="E85" s="438"/>
      <c r="F85" s="438"/>
      <c r="G85" s="438"/>
      <c r="H85" s="438"/>
      <c r="I85" s="449"/>
      <c r="J85" s="473" t="s">
        <v>41</v>
      </c>
      <c r="K85" s="438"/>
      <c r="L85" s="438"/>
      <c r="M85" s="438"/>
      <c r="N85" s="438"/>
      <c r="O85" s="438"/>
      <c r="P85" s="449"/>
      <c r="Q85" s="473" t="s">
        <v>42</v>
      </c>
      <c r="R85" s="438"/>
      <c r="S85" s="438"/>
      <c r="T85" s="438"/>
      <c r="U85" s="438"/>
      <c r="V85" s="438"/>
      <c r="W85" s="449"/>
      <c r="X85" s="473" t="s">
        <v>40</v>
      </c>
      <c r="Y85" s="438"/>
      <c r="Z85" s="438"/>
      <c r="AA85" s="438"/>
      <c r="AB85" s="438"/>
      <c r="AC85" s="438"/>
      <c r="AD85" s="449"/>
      <c r="AE85" s="473" t="s">
        <v>41</v>
      </c>
      <c r="AF85" s="438"/>
      <c r="AG85" s="438"/>
      <c r="AH85" s="438"/>
      <c r="AI85" s="438"/>
      <c r="AJ85" s="438"/>
      <c r="AK85" s="449"/>
      <c r="AL85" s="473" t="s">
        <v>42</v>
      </c>
      <c r="AM85" s="438"/>
      <c r="AN85" s="438"/>
      <c r="AO85" s="438"/>
      <c r="AP85" s="438"/>
      <c r="AQ85" s="438"/>
      <c r="AR85" s="449"/>
      <c r="AS85" s="11"/>
      <c r="BE85"/>
    </row>
    <row r="86" spans="2:57" ht="46.5" customHeight="1">
      <c r="B86" s="10"/>
      <c r="C86" s="517" t="str">
        <f>'Lot Register'!$U$13</f>
        <v>Jan van Wyk</v>
      </c>
      <c r="D86" s="518"/>
      <c r="E86" s="518"/>
      <c r="F86" s="518"/>
      <c r="G86" s="518"/>
      <c r="H86" s="518"/>
      <c r="I86" s="519"/>
      <c r="J86" s="517"/>
      <c r="K86" s="518"/>
      <c r="L86" s="518"/>
      <c r="M86" s="518"/>
      <c r="N86" s="518"/>
      <c r="O86" s="518"/>
      <c r="P86" s="519"/>
      <c r="Q86" s="520"/>
      <c r="R86" s="521"/>
      <c r="S86" s="521"/>
      <c r="T86" s="521"/>
      <c r="U86" s="521"/>
      <c r="V86" s="521"/>
      <c r="W86" s="522"/>
      <c r="X86" s="517" t="str">
        <f>'Lot Register'!$U$12</f>
        <v>TBA</v>
      </c>
      <c r="Y86" s="518"/>
      <c r="Z86" s="518"/>
      <c r="AA86" s="518"/>
      <c r="AB86" s="518"/>
      <c r="AC86" s="518"/>
      <c r="AD86" s="519"/>
      <c r="AE86" s="517"/>
      <c r="AF86" s="518"/>
      <c r="AG86" s="518"/>
      <c r="AH86" s="518"/>
      <c r="AI86" s="518"/>
      <c r="AJ86" s="518"/>
      <c r="AK86" s="519"/>
      <c r="AL86" s="520"/>
      <c r="AM86" s="521"/>
      <c r="AN86" s="521"/>
      <c r="AO86" s="521"/>
      <c r="AP86" s="521"/>
      <c r="AQ86" s="521"/>
      <c r="AR86" s="522"/>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42">
    <mergeCell ref="AJ4:AS4"/>
    <mergeCell ref="AJ5:AS5"/>
    <mergeCell ref="AJ6:AS6"/>
    <mergeCell ref="AJ7:AS7"/>
    <mergeCell ref="AQ12:AS13"/>
    <mergeCell ref="Y13:AB13"/>
    <mergeCell ref="AK13:AN13"/>
    <mergeCell ref="AO12:AP13"/>
    <mergeCell ref="AF7:AI7"/>
    <mergeCell ref="AF8:AI8"/>
    <mergeCell ref="AJ8:AM11"/>
    <mergeCell ref="AF10:AI10"/>
    <mergeCell ref="AF11:AI11"/>
    <mergeCell ref="AC13:AJ13"/>
    <mergeCell ref="J4:Z5"/>
    <mergeCell ref="AA4:AE4"/>
    <mergeCell ref="AF4:AI4"/>
    <mergeCell ref="AA5:AE5"/>
    <mergeCell ref="AF5:AI5"/>
    <mergeCell ref="J6:L7"/>
    <mergeCell ref="M6:P9"/>
    <mergeCell ref="Q6:AE9"/>
    <mergeCell ref="AF6:AI6"/>
    <mergeCell ref="J8:J9"/>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K8:K9"/>
    <mergeCell ref="L8:L9"/>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AK18:AN19"/>
    <mergeCell ref="AO18:AP19"/>
    <mergeCell ref="AQ18:AQ19"/>
    <mergeCell ref="AR18:AR19"/>
    <mergeCell ref="AS18:AS19"/>
    <mergeCell ref="Y19:AB19"/>
    <mergeCell ref="B18:C19"/>
    <mergeCell ref="D18:P19"/>
    <mergeCell ref="Q18:X19"/>
    <mergeCell ref="Y18:AB18"/>
    <mergeCell ref="AC18:AJ19"/>
    <mergeCell ref="AK20:AN21"/>
    <mergeCell ref="AO20:AP21"/>
    <mergeCell ref="AQ20:AQ21"/>
    <mergeCell ref="AR20:AR21"/>
    <mergeCell ref="AS20:AS21"/>
    <mergeCell ref="Y21:AB21"/>
    <mergeCell ref="B20:C21"/>
    <mergeCell ref="D20:P21"/>
    <mergeCell ref="Q20:X21"/>
    <mergeCell ref="Y20:AB20"/>
    <mergeCell ref="AC20:AJ21"/>
    <mergeCell ref="AK22:AN23"/>
    <mergeCell ref="AO22:AP23"/>
    <mergeCell ref="AQ22:AQ23"/>
    <mergeCell ref="AR22:AR23"/>
    <mergeCell ref="AS22:AS23"/>
    <mergeCell ref="Y23:AB23"/>
    <mergeCell ref="B22:C23"/>
    <mergeCell ref="D22:P23"/>
    <mergeCell ref="Q22:X23"/>
    <mergeCell ref="Y22:AB22"/>
    <mergeCell ref="AC22:AJ23"/>
    <mergeCell ref="AK24:AN25"/>
    <mergeCell ref="AO24:AP25"/>
    <mergeCell ref="AQ24:AQ25"/>
    <mergeCell ref="AR24:AR25"/>
    <mergeCell ref="AS24:AS25"/>
    <mergeCell ref="Y25:AB25"/>
    <mergeCell ref="B24:C25"/>
    <mergeCell ref="D24:P25"/>
    <mergeCell ref="Q24:X25"/>
    <mergeCell ref="Y24:AB24"/>
    <mergeCell ref="AC24:AJ25"/>
    <mergeCell ref="AK26:AN27"/>
    <mergeCell ref="AO26:AP27"/>
    <mergeCell ref="AQ26:AQ27"/>
    <mergeCell ref="AR26:AR27"/>
    <mergeCell ref="AS26:AS27"/>
    <mergeCell ref="Y27:AB27"/>
    <mergeCell ref="B26:C27"/>
    <mergeCell ref="D26:P27"/>
    <mergeCell ref="Q26:X27"/>
    <mergeCell ref="Y26:AB26"/>
    <mergeCell ref="AC26:AJ27"/>
    <mergeCell ref="AK28:AN29"/>
    <mergeCell ref="AO28:AP29"/>
    <mergeCell ref="AQ28:AQ29"/>
    <mergeCell ref="AR28:AR29"/>
    <mergeCell ref="AS28:AS29"/>
    <mergeCell ref="Y29:AB29"/>
    <mergeCell ref="B28:C29"/>
    <mergeCell ref="D28:P29"/>
    <mergeCell ref="Q28:X29"/>
    <mergeCell ref="Y28:AB28"/>
    <mergeCell ref="AC28:AJ29"/>
    <mergeCell ref="AK30:AN31"/>
    <mergeCell ref="AO30:AP31"/>
    <mergeCell ref="AQ30:AQ31"/>
    <mergeCell ref="AR30:AR31"/>
    <mergeCell ref="AS30:AS31"/>
    <mergeCell ref="Y31:AB31"/>
    <mergeCell ref="B30:C31"/>
    <mergeCell ref="D30:P31"/>
    <mergeCell ref="Q30:X31"/>
    <mergeCell ref="Y30:AB30"/>
    <mergeCell ref="AC30:AJ31"/>
    <mergeCell ref="AK32:AN33"/>
    <mergeCell ref="AO32:AP33"/>
    <mergeCell ref="AQ32:AQ33"/>
    <mergeCell ref="AR32:AR33"/>
    <mergeCell ref="AS32:AS33"/>
    <mergeCell ref="Y33:AB33"/>
    <mergeCell ref="B32:C33"/>
    <mergeCell ref="D32:P33"/>
    <mergeCell ref="Q32:X33"/>
    <mergeCell ref="Y32:AB32"/>
    <mergeCell ref="AC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s>
  <conditionalFormatting sqref="AF11">
    <cfRule type="expression" dxfId="810" priority="9">
      <formula>$V11="y"</formula>
    </cfRule>
    <cfRule type="expression" dxfId="809" priority="10">
      <formula>$T11="y"</formula>
    </cfRule>
  </conditionalFormatting>
  <conditionalFormatting sqref="AF7">
    <cfRule type="expression" dxfId="808" priority="13">
      <formula>$V7="y"</formula>
    </cfRule>
    <cfRule type="expression" dxfId="807" priority="14">
      <formula>$T7="y"</formula>
    </cfRule>
  </conditionalFormatting>
  <conditionalFormatting sqref="AF9">
    <cfRule type="expression" dxfId="806" priority="11">
      <formula>$V9="y"</formula>
    </cfRule>
    <cfRule type="expression" dxfId="805" priority="12">
      <formula>$T9="y"</formula>
    </cfRule>
  </conditionalFormatting>
  <conditionalFormatting sqref="Y14:AB25 Y34:AB73">
    <cfRule type="expression" dxfId="804" priority="8">
      <formula>OR(ISNUMBER(SEARCH("Hold Point",Y14)),ISNUMBER(SEARCH("Witness Point",Y14)))</formula>
    </cfRule>
  </conditionalFormatting>
  <conditionalFormatting sqref="AK14:AN73">
    <cfRule type="expression" dxfId="803" priority="7">
      <formula>OR(Y14="Check Item",Y14="Milestone")</formula>
    </cfRule>
  </conditionalFormatting>
  <conditionalFormatting sqref="Y26:AB27">
    <cfRule type="expression" dxfId="802" priority="4">
      <formula>OR(ISNUMBER(SEARCH("Hold Point",Y26)),ISNUMBER(SEARCH("Witness Point",Y26)))</formula>
    </cfRule>
  </conditionalFormatting>
  <conditionalFormatting sqref="Y28:AB29">
    <cfRule type="expression" dxfId="801" priority="3">
      <formula>OR(ISNUMBER(SEARCH("Hold Point",Y28)),ISNUMBER(SEARCH("Witness Point",Y28)))</formula>
    </cfRule>
  </conditionalFormatting>
  <conditionalFormatting sqref="Y30:AB31">
    <cfRule type="expression" dxfId="800" priority="2">
      <formula>OR(ISNUMBER(SEARCH("Hold Point",Y30)),ISNUMBER(SEARCH("Witness Point",Y30)))</formula>
    </cfRule>
  </conditionalFormatting>
  <conditionalFormatting sqref="Y32:AB33">
    <cfRule type="expression" dxfId="799" priority="1">
      <formula>OR(ISNUMBER(SEARCH("Hold Point",Y32)),ISNUMBER(SEARCH("Witness Point",Y32)))</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83">
    <pageSetUpPr fitToPage="1"/>
  </sheetPr>
  <dimension ref="A1:BR100"/>
  <sheetViews>
    <sheetView topLeftCell="A3" zoomScale="85" zoomScaleNormal="85" workbookViewId="0">
      <selection activeCell="C84" sqref="C84:AR86"/>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Steel Reinforced Precast Concrete Pipe</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Steel Reinforced Precast Concrete Pipe</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633" t="s">
        <v>1939</v>
      </c>
      <c r="AK4" s="634"/>
      <c r="AL4" s="634"/>
      <c r="AM4" s="634"/>
      <c r="AN4" s="634"/>
      <c r="AO4" s="634"/>
      <c r="AP4" s="634"/>
      <c r="AQ4" s="634"/>
      <c r="AR4" s="634"/>
      <c r="AS4" s="635"/>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str">
        <f>'Lot Register'!$M$13</f>
        <v>CN22189</v>
      </c>
      <c r="AG5" s="460"/>
      <c r="AH5" s="460"/>
      <c r="AI5" s="461"/>
      <c r="AJ5" s="636" t="s">
        <v>1704</v>
      </c>
      <c r="AK5" s="637"/>
      <c r="AL5" s="637"/>
      <c r="AM5" s="637"/>
      <c r="AN5" s="637"/>
      <c r="AO5" s="637"/>
      <c r="AP5" s="637"/>
      <c r="AQ5" s="637"/>
      <c r="AR5" s="637"/>
      <c r="AS5" s="638"/>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636" t="s">
        <v>2095</v>
      </c>
      <c r="AK6" s="637"/>
      <c r="AL6" s="637"/>
      <c r="AM6" s="637"/>
      <c r="AN6" s="637"/>
      <c r="AO6" s="637"/>
      <c r="AP6" s="637"/>
      <c r="AQ6" s="637"/>
      <c r="AR6" s="637"/>
      <c r="AS6" s="638"/>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Register'!$J$2), "", 'Lot Register'!$J$2)</f>
        <v>45343</v>
      </c>
      <c r="AG7" s="469"/>
      <c r="AH7" s="469"/>
      <c r="AI7" s="470"/>
      <c r="AJ7" s="636" t="s">
        <v>2096</v>
      </c>
      <c r="AK7" s="637"/>
      <c r="AL7" s="637"/>
      <c r="AM7" s="637"/>
      <c r="AN7" s="637"/>
      <c r="AO7" s="637"/>
      <c r="AP7" s="637"/>
      <c r="AQ7" s="637"/>
      <c r="AR7" s="637"/>
      <c r="AS7" s="638"/>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v>25.01</v>
      </c>
      <c r="AK8" s="574"/>
      <c r="AL8" s="574"/>
      <c r="AM8" s="574"/>
      <c r="AN8" s="566" t="s">
        <v>1441</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Register'!$K$2), "", 'Lot Register'!$K$2)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f>IF(ISBLANK('Lot Register'!$I$2), "", 'Lot Register'!$I$2)</f>
        <v>0</v>
      </c>
      <c r="AE10" s="449"/>
      <c r="AF10" s="451" t="s">
        <v>30</v>
      </c>
      <c r="AG10" s="451"/>
      <c r="AH10" s="451"/>
      <c r="AI10" s="452"/>
      <c r="AJ10" s="573"/>
      <c r="AK10" s="574"/>
      <c r="AL10" s="574"/>
      <c r="AM10" s="574"/>
      <c r="AN10" s="566"/>
      <c r="AO10" s="566"/>
      <c r="AP10" s="566"/>
      <c r="AQ10" s="566"/>
      <c r="AR10" s="566"/>
      <c r="AS10" s="567"/>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Register'!$L$2), "", 'Lot Register'!$L$2)</f>
        <v>45343</v>
      </c>
      <c r="AG11" s="496"/>
      <c r="AH11" s="496"/>
      <c r="AI11" s="497"/>
      <c r="AJ11" s="575"/>
      <c r="AK11" s="576"/>
      <c r="AL11" s="576"/>
      <c r="AM11" s="576"/>
      <c r="AN11" s="381"/>
      <c r="AO11" s="381"/>
      <c r="AP11" s="381"/>
      <c r="AQ11" s="381"/>
      <c r="AR11" s="381"/>
      <c r="AS11" s="568"/>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c r="AH13" s="439"/>
      <c r="AI13" s="439"/>
      <c r="AJ13" s="439"/>
      <c r="AK13" s="439" t="s">
        <v>27</v>
      </c>
      <c r="AL13" s="439"/>
      <c r="AM13" s="439"/>
      <c r="AN13" s="439"/>
      <c r="AO13" s="571"/>
      <c r="AP13" s="571"/>
      <c r="AQ13" s="571"/>
      <c r="AR13" s="571"/>
      <c r="AS13" s="572"/>
      <c r="BE13"/>
    </row>
    <row r="14" spans="1:70">
      <c r="B14" s="553">
        <v>1</v>
      </c>
      <c r="C14" s="549"/>
      <c r="D14" s="507" t="s">
        <v>1442</v>
      </c>
      <c r="E14" s="508"/>
      <c r="F14" s="508"/>
      <c r="G14" s="508"/>
      <c r="H14" s="508"/>
      <c r="I14" s="508"/>
      <c r="J14" s="508"/>
      <c r="K14" s="508"/>
      <c r="L14" s="508"/>
      <c r="M14" s="508"/>
      <c r="N14" s="508"/>
      <c r="O14" s="508"/>
      <c r="P14" s="509"/>
      <c r="Q14" s="507" t="s">
        <v>91</v>
      </c>
      <c r="R14" s="508"/>
      <c r="S14" s="508"/>
      <c r="T14" s="508"/>
      <c r="U14" s="508"/>
      <c r="V14" s="508"/>
      <c r="W14" s="508"/>
      <c r="X14" s="509"/>
      <c r="Y14" s="507" t="s">
        <v>81</v>
      </c>
      <c r="Z14" s="508"/>
      <c r="AA14" s="508"/>
      <c r="AB14" s="509"/>
      <c r="AC14" s="406"/>
      <c r="AD14" s="407"/>
      <c r="AE14" s="407"/>
      <c r="AF14" s="407"/>
      <c r="AG14" s="407"/>
      <c r="AH14" s="407"/>
      <c r="AI14" s="407"/>
      <c r="AJ14" s="408"/>
      <c r="AK14" s="507"/>
      <c r="AL14" s="508"/>
      <c r="AM14" s="508"/>
      <c r="AN14" s="509"/>
      <c r="AO14" s="475"/>
      <c r="AP14" s="593"/>
      <c r="AQ14" s="594"/>
      <c r="AR14" s="595"/>
      <c r="AS14" s="596"/>
      <c r="BE14"/>
    </row>
    <row r="15" spans="1:70" ht="34.5" customHeight="1">
      <c r="B15" s="592"/>
      <c r="C15" s="532"/>
      <c r="D15" s="412"/>
      <c r="E15" s="413"/>
      <c r="F15" s="413"/>
      <c r="G15" s="413"/>
      <c r="H15" s="413"/>
      <c r="I15" s="413"/>
      <c r="J15" s="413"/>
      <c r="K15" s="413"/>
      <c r="L15" s="413"/>
      <c r="M15" s="413"/>
      <c r="N15" s="413"/>
      <c r="O15" s="413"/>
      <c r="P15" s="414"/>
      <c r="Q15" s="412"/>
      <c r="R15" s="413"/>
      <c r="S15" s="413"/>
      <c r="T15" s="413"/>
      <c r="U15" s="413"/>
      <c r="V15" s="413"/>
      <c r="W15" s="413"/>
      <c r="X15" s="414"/>
      <c r="Y15" s="412" t="s">
        <v>1443</v>
      </c>
      <c r="Z15" s="413"/>
      <c r="AA15" s="413"/>
      <c r="AB15" s="414"/>
      <c r="AC15" s="412"/>
      <c r="AD15" s="413"/>
      <c r="AE15" s="413"/>
      <c r="AF15" s="413"/>
      <c r="AG15" s="413"/>
      <c r="AH15" s="413"/>
      <c r="AI15" s="413"/>
      <c r="AJ15" s="414"/>
      <c r="AK15" s="412"/>
      <c r="AL15" s="413"/>
      <c r="AM15" s="413"/>
      <c r="AN15" s="414"/>
      <c r="AO15" s="545"/>
      <c r="AP15" s="556"/>
      <c r="AQ15" s="587"/>
      <c r="AR15" s="589"/>
      <c r="AS15" s="591"/>
      <c r="BE15"/>
    </row>
    <row r="16" spans="1:70">
      <c r="B16" s="592">
        <v>2</v>
      </c>
      <c r="C16" s="532"/>
      <c r="D16" s="406" t="s">
        <v>1444</v>
      </c>
      <c r="E16" s="407"/>
      <c r="F16" s="407"/>
      <c r="G16" s="407"/>
      <c r="H16" s="407"/>
      <c r="I16" s="407"/>
      <c r="J16" s="407"/>
      <c r="K16" s="407"/>
      <c r="L16" s="407"/>
      <c r="M16" s="407"/>
      <c r="N16" s="407"/>
      <c r="O16" s="407"/>
      <c r="P16" s="408"/>
      <c r="Q16" s="409" t="s">
        <v>1268</v>
      </c>
      <c r="R16" s="410"/>
      <c r="S16" s="410"/>
      <c r="T16" s="410"/>
      <c r="U16" s="410"/>
      <c r="V16" s="410"/>
      <c r="W16" s="410"/>
      <c r="X16" s="411"/>
      <c r="Y16" s="406" t="s">
        <v>82</v>
      </c>
      <c r="Z16" s="407"/>
      <c r="AA16" s="407"/>
      <c r="AB16" s="408"/>
      <c r="AC16" s="406"/>
      <c r="AD16" s="407"/>
      <c r="AE16" s="407"/>
      <c r="AF16" s="407"/>
      <c r="AG16" s="407"/>
      <c r="AH16" s="407"/>
      <c r="AI16" s="407"/>
      <c r="AJ16" s="408"/>
      <c r="AK16" s="406"/>
      <c r="AL16" s="407"/>
      <c r="AM16" s="407"/>
      <c r="AN16" s="408"/>
      <c r="AO16" s="542"/>
      <c r="AP16" s="554"/>
      <c r="AQ16" s="586"/>
      <c r="AR16" s="588"/>
      <c r="AS16" s="590"/>
      <c r="BE16"/>
    </row>
    <row r="17" spans="2:57" ht="34.5" customHeight="1">
      <c r="B17" s="592"/>
      <c r="C17" s="532"/>
      <c r="D17" s="412"/>
      <c r="E17" s="413"/>
      <c r="F17" s="413"/>
      <c r="G17" s="413"/>
      <c r="H17" s="413"/>
      <c r="I17" s="413"/>
      <c r="J17" s="413"/>
      <c r="K17" s="413"/>
      <c r="L17" s="413"/>
      <c r="M17" s="413"/>
      <c r="N17" s="413"/>
      <c r="O17" s="413"/>
      <c r="P17" s="414"/>
      <c r="Q17" s="412"/>
      <c r="R17" s="413"/>
      <c r="S17" s="413"/>
      <c r="T17" s="413"/>
      <c r="U17" s="413"/>
      <c r="V17" s="413"/>
      <c r="W17" s="413"/>
      <c r="X17" s="414"/>
      <c r="Y17" s="412" t="s">
        <v>1443</v>
      </c>
      <c r="Z17" s="413"/>
      <c r="AA17" s="413"/>
      <c r="AB17" s="414"/>
      <c r="AC17" s="412"/>
      <c r="AD17" s="413"/>
      <c r="AE17" s="413"/>
      <c r="AF17" s="413"/>
      <c r="AG17" s="413"/>
      <c r="AH17" s="413"/>
      <c r="AI17" s="413"/>
      <c r="AJ17" s="414"/>
      <c r="AK17" s="412"/>
      <c r="AL17" s="413"/>
      <c r="AM17" s="413"/>
      <c r="AN17" s="414"/>
      <c r="AO17" s="545"/>
      <c r="AP17" s="556"/>
      <c r="AQ17" s="587"/>
      <c r="AR17" s="589"/>
      <c r="AS17" s="591"/>
      <c r="BE17"/>
    </row>
    <row r="18" spans="2:57">
      <c r="B18" s="592">
        <v>3</v>
      </c>
      <c r="C18" s="532"/>
      <c r="D18" s="406" t="s">
        <v>1445</v>
      </c>
      <c r="E18" s="407"/>
      <c r="F18" s="407"/>
      <c r="G18" s="407"/>
      <c r="H18" s="407"/>
      <c r="I18" s="407"/>
      <c r="J18" s="407"/>
      <c r="K18" s="407"/>
      <c r="L18" s="407"/>
      <c r="M18" s="407"/>
      <c r="N18" s="407"/>
      <c r="O18" s="407"/>
      <c r="P18" s="408"/>
      <c r="Q18" s="409" t="s">
        <v>91</v>
      </c>
      <c r="R18" s="410"/>
      <c r="S18" s="410"/>
      <c r="T18" s="410"/>
      <c r="U18" s="410"/>
      <c r="V18" s="410"/>
      <c r="W18" s="410"/>
      <c r="X18" s="411"/>
      <c r="Y18" s="406" t="s">
        <v>83</v>
      </c>
      <c r="Z18" s="407"/>
      <c r="AA18" s="407"/>
      <c r="AB18" s="408"/>
      <c r="AC18" s="406"/>
      <c r="AD18" s="407"/>
      <c r="AE18" s="407"/>
      <c r="AF18" s="407"/>
      <c r="AG18" s="407"/>
      <c r="AH18" s="407"/>
      <c r="AI18" s="407"/>
      <c r="AJ18" s="408"/>
      <c r="AK18" s="406"/>
      <c r="AL18" s="407"/>
      <c r="AM18" s="407"/>
      <c r="AN18" s="408"/>
      <c r="AO18" s="542"/>
      <c r="AP18" s="554"/>
      <c r="AQ18" s="586"/>
      <c r="AR18" s="588"/>
      <c r="AS18" s="590"/>
      <c r="BE18"/>
    </row>
    <row r="19" spans="2:57" ht="30.75" customHeight="1">
      <c r="B19" s="592"/>
      <c r="C19" s="532"/>
      <c r="D19" s="412"/>
      <c r="E19" s="413"/>
      <c r="F19" s="413"/>
      <c r="G19" s="413"/>
      <c r="H19" s="413"/>
      <c r="I19" s="413"/>
      <c r="J19" s="413"/>
      <c r="K19" s="413"/>
      <c r="L19" s="413"/>
      <c r="M19" s="413"/>
      <c r="N19" s="413"/>
      <c r="O19" s="413"/>
      <c r="P19" s="414"/>
      <c r="Q19" s="412"/>
      <c r="R19" s="413"/>
      <c r="S19" s="413"/>
      <c r="T19" s="413"/>
      <c r="U19" s="413"/>
      <c r="V19" s="413"/>
      <c r="W19" s="413"/>
      <c r="X19" s="414"/>
      <c r="Y19" s="412" t="s">
        <v>1446</v>
      </c>
      <c r="Z19" s="413"/>
      <c r="AA19" s="413"/>
      <c r="AB19" s="414"/>
      <c r="AC19" s="412"/>
      <c r="AD19" s="413"/>
      <c r="AE19" s="413"/>
      <c r="AF19" s="413"/>
      <c r="AG19" s="413"/>
      <c r="AH19" s="413"/>
      <c r="AI19" s="413"/>
      <c r="AJ19" s="414"/>
      <c r="AK19" s="412"/>
      <c r="AL19" s="413"/>
      <c r="AM19" s="413"/>
      <c r="AN19" s="414"/>
      <c r="AO19" s="545"/>
      <c r="AP19" s="556"/>
      <c r="AQ19" s="587"/>
      <c r="AR19" s="589"/>
      <c r="AS19" s="591"/>
      <c r="BE19"/>
    </row>
    <row r="20" spans="2:57">
      <c r="B20" s="592">
        <v>4</v>
      </c>
      <c r="C20" s="532"/>
      <c r="D20" s="406" t="s">
        <v>1447</v>
      </c>
      <c r="E20" s="407"/>
      <c r="F20" s="407"/>
      <c r="G20" s="407"/>
      <c r="H20" s="407"/>
      <c r="I20" s="407"/>
      <c r="J20" s="407"/>
      <c r="K20" s="407"/>
      <c r="L20" s="407"/>
      <c r="M20" s="407"/>
      <c r="N20" s="407"/>
      <c r="O20" s="407"/>
      <c r="P20" s="408"/>
      <c r="Q20" s="409" t="s">
        <v>91</v>
      </c>
      <c r="R20" s="410"/>
      <c r="S20" s="410"/>
      <c r="T20" s="410"/>
      <c r="U20" s="410"/>
      <c r="V20" s="410"/>
      <c r="W20" s="410"/>
      <c r="X20" s="411"/>
      <c r="Y20" s="406" t="s">
        <v>24</v>
      </c>
      <c r="Z20" s="407"/>
      <c r="AA20" s="407"/>
      <c r="AB20" s="408"/>
      <c r="AC20" s="406"/>
      <c r="AD20" s="407"/>
      <c r="AE20" s="407"/>
      <c r="AF20" s="407"/>
      <c r="AG20" s="407"/>
      <c r="AH20" s="407"/>
      <c r="AI20" s="407"/>
      <c r="AJ20" s="408"/>
      <c r="AK20" s="406"/>
      <c r="AL20" s="407"/>
      <c r="AM20" s="407"/>
      <c r="AN20" s="408"/>
      <c r="AO20" s="542"/>
      <c r="AP20" s="554"/>
      <c r="AQ20" s="586"/>
      <c r="AR20" s="588"/>
      <c r="AS20" s="590"/>
      <c r="BE20"/>
    </row>
    <row r="21" spans="2:57" ht="28.5" customHeight="1">
      <c r="B21" s="592"/>
      <c r="C21" s="532"/>
      <c r="D21" s="412"/>
      <c r="E21" s="413"/>
      <c r="F21" s="413"/>
      <c r="G21" s="413"/>
      <c r="H21" s="413"/>
      <c r="I21" s="413"/>
      <c r="J21" s="413"/>
      <c r="K21" s="413"/>
      <c r="L21" s="413"/>
      <c r="M21" s="413"/>
      <c r="N21" s="413"/>
      <c r="O21" s="413"/>
      <c r="P21" s="414"/>
      <c r="Q21" s="412"/>
      <c r="R21" s="413"/>
      <c r="S21" s="413"/>
      <c r="T21" s="413"/>
      <c r="U21" s="413"/>
      <c r="V21" s="413"/>
      <c r="W21" s="413"/>
      <c r="X21" s="414"/>
      <c r="Y21" s="412" t="s">
        <v>1448</v>
      </c>
      <c r="Z21" s="413"/>
      <c r="AA21" s="413"/>
      <c r="AB21" s="414"/>
      <c r="AC21" s="412"/>
      <c r="AD21" s="413"/>
      <c r="AE21" s="413"/>
      <c r="AF21" s="413"/>
      <c r="AG21" s="413"/>
      <c r="AH21" s="413"/>
      <c r="AI21" s="413"/>
      <c r="AJ21" s="414"/>
      <c r="AK21" s="412"/>
      <c r="AL21" s="413"/>
      <c r="AM21" s="413"/>
      <c r="AN21" s="414"/>
      <c r="AO21" s="545"/>
      <c r="AP21" s="556"/>
      <c r="AQ21" s="587"/>
      <c r="AR21" s="589"/>
      <c r="AS21" s="591"/>
      <c r="BE21"/>
    </row>
    <row r="22" spans="2:57">
      <c r="B22" s="592">
        <v>5</v>
      </c>
      <c r="C22" s="532"/>
      <c r="D22" s="406" t="s">
        <v>1449</v>
      </c>
      <c r="E22" s="407"/>
      <c r="F22" s="407"/>
      <c r="G22" s="407"/>
      <c r="H22" s="407"/>
      <c r="I22" s="407"/>
      <c r="J22" s="407"/>
      <c r="K22" s="407"/>
      <c r="L22" s="407"/>
      <c r="M22" s="407"/>
      <c r="N22" s="407"/>
      <c r="O22" s="407"/>
      <c r="P22" s="408"/>
      <c r="Q22" s="409" t="s">
        <v>91</v>
      </c>
      <c r="R22" s="410"/>
      <c r="S22" s="410"/>
      <c r="T22" s="410"/>
      <c r="U22" s="410"/>
      <c r="V22" s="410"/>
      <c r="W22" s="410"/>
      <c r="X22" s="411"/>
      <c r="Y22" s="406" t="s">
        <v>24</v>
      </c>
      <c r="Z22" s="407"/>
      <c r="AA22" s="407"/>
      <c r="AB22" s="408"/>
      <c r="AC22" s="406"/>
      <c r="AD22" s="407"/>
      <c r="AE22" s="407"/>
      <c r="AF22" s="407"/>
      <c r="AG22" s="407"/>
      <c r="AH22" s="407"/>
      <c r="AI22" s="407"/>
      <c r="AJ22" s="408"/>
      <c r="AK22" s="406"/>
      <c r="AL22" s="407"/>
      <c r="AM22" s="407"/>
      <c r="AN22" s="408"/>
      <c r="AO22" s="542"/>
      <c r="AP22" s="554"/>
      <c r="AQ22" s="586"/>
      <c r="AR22" s="588"/>
      <c r="AS22" s="590"/>
      <c r="BE22"/>
    </row>
    <row r="23" spans="2:57" ht="33" customHeight="1">
      <c r="B23" s="592"/>
      <c r="C23" s="532"/>
      <c r="D23" s="412"/>
      <c r="E23" s="413"/>
      <c r="F23" s="413"/>
      <c r="G23" s="413"/>
      <c r="H23" s="413"/>
      <c r="I23" s="413"/>
      <c r="J23" s="413"/>
      <c r="K23" s="413"/>
      <c r="L23" s="413"/>
      <c r="M23" s="413"/>
      <c r="N23" s="413"/>
      <c r="O23" s="413"/>
      <c r="P23" s="414"/>
      <c r="Q23" s="412"/>
      <c r="R23" s="413"/>
      <c r="S23" s="413"/>
      <c r="T23" s="413"/>
      <c r="U23" s="413"/>
      <c r="V23" s="413"/>
      <c r="W23" s="413"/>
      <c r="X23" s="414"/>
      <c r="Y23" s="412" t="s">
        <v>1450</v>
      </c>
      <c r="Z23" s="413"/>
      <c r="AA23" s="413"/>
      <c r="AB23" s="414"/>
      <c r="AC23" s="412"/>
      <c r="AD23" s="413"/>
      <c r="AE23" s="413"/>
      <c r="AF23" s="413"/>
      <c r="AG23" s="413"/>
      <c r="AH23" s="413"/>
      <c r="AI23" s="413"/>
      <c r="AJ23" s="414"/>
      <c r="AK23" s="412"/>
      <c r="AL23" s="413"/>
      <c r="AM23" s="413"/>
      <c r="AN23" s="414"/>
      <c r="AO23" s="545"/>
      <c r="AP23" s="556"/>
      <c r="AQ23" s="587"/>
      <c r="AR23" s="589"/>
      <c r="AS23" s="591"/>
      <c r="BE23"/>
    </row>
    <row r="24" spans="2:57">
      <c r="B24" s="592">
        <v>6</v>
      </c>
      <c r="C24" s="532"/>
      <c r="D24" s="406" t="s">
        <v>1451</v>
      </c>
      <c r="E24" s="407"/>
      <c r="F24" s="407"/>
      <c r="G24" s="407"/>
      <c r="H24" s="407"/>
      <c r="I24" s="407"/>
      <c r="J24" s="407"/>
      <c r="K24" s="407"/>
      <c r="L24" s="407"/>
      <c r="M24" s="407"/>
      <c r="N24" s="407"/>
      <c r="O24" s="407"/>
      <c r="P24" s="408"/>
      <c r="Q24" s="409" t="s">
        <v>91</v>
      </c>
      <c r="R24" s="410"/>
      <c r="S24" s="410"/>
      <c r="T24" s="410"/>
      <c r="U24" s="410"/>
      <c r="V24" s="410"/>
      <c r="W24" s="410"/>
      <c r="X24" s="411"/>
      <c r="Y24" s="406" t="s">
        <v>24</v>
      </c>
      <c r="Z24" s="407"/>
      <c r="AA24" s="407"/>
      <c r="AB24" s="408"/>
      <c r="AC24" s="406"/>
      <c r="AD24" s="407"/>
      <c r="AE24" s="407"/>
      <c r="AF24" s="407"/>
      <c r="AG24" s="407"/>
      <c r="AH24" s="407"/>
      <c r="AI24" s="407"/>
      <c r="AJ24" s="408"/>
      <c r="AK24" s="406"/>
      <c r="AL24" s="407"/>
      <c r="AM24" s="407"/>
      <c r="AN24" s="408"/>
      <c r="AO24" s="542"/>
      <c r="AP24" s="554"/>
      <c r="AQ24" s="586"/>
      <c r="AR24" s="588"/>
      <c r="AS24" s="590"/>
      <c r="BE24"/>
    </row>
    <row r="25" spans="2:57" ht="31.5" customHeight="1">
      <c r="B25" s="592"/>
      <c r="C25" s="532"/>
      <c r="D25" s="412"/>
      <c r="E25" s="413"/>
      <c r="F25" s="413"/>
      <c r="G25" s="413"/>
      <c r="H25" s="413"/>
      <c r="I25" s="413"/>
      <c r="J25" s="413"/>
      <c r="K25" s="413"/>
      <c r="L25" s="413"/>
      <c r="M25" s="413"/>
      <c r="N25" s="413"/>
      <c r="O25" s="413"/>
      <c r="P25" s="414"/>
      <c r="Q25" s="412"/>
      <c r="R25" s="413"/>
      <c r="S25" s="413"/>
      <c r="T25" s="413"/>
      <c r="U25" s="413"/>
      <c r="V25" s="413"/>
      <c r="W25" s="413"/>
      <c r="X25" s="414"/>
      <c r="Y25" s="412" t="s">
        <v>1452</v>
      </c>
      <c r="Z25" s="413"/>
      <c r="AA25" s="413"/>
      <c r="AB25" s="414"/>
      <c r="AC25" s="412"/>
      <c r="AD25" s="413"/>
      <c r="AE25" s="413"/>
      <c r="AF25" s="413"/>
      <c r="AG25" s="413"/>
      <c r="AH25" s="413"/>
      <c r="AI25" s="413"/>
      <c r="AJ25" s="414"/>
      <c r="AK25" s="412"/>
      <c r="AL25" s="413"/>
      <c r="AM25" s="413"/>
      <c r="AN25" s="414"/>
      <c r="AO25" s="545"/>
      <c r="AP25" s="556"/>
      <c r="AQ25" s="587"/>
      <c r="AR25" s="589"/>
      <c r="AS25" s="591"/>
      <c r="BE25"/>
    </row>
    <row r="26" spans="2:57">
      <c r="B26" s="592">
        <v>7</v>
      </c>
      <c r="C26" s="532"/>
      <c r="D26" s="406" t="s">
        <v>1453</v>
      </c>
      <c r="E26" s="407"/>
      <c r="F26" s="407"/>
      <c r="G26" s="407"/>
      <c r="H26" s="407"/>
      <c r="I26" s="407"/>
      <c r="J26" s="407"/>
      <c r="K26" s="407"/>
      <c r="L26" s="407"/>
      <c r="M26" s="407"/>
      <c r="N26" s="407"/>
      <c r="O26" s="407"/>
      <c r="P26" s="408"/>
      <c r="Q26" s="409" t="s">
        <v>91</v>
      </c>
      <c r="R26" s="410"/>
      <c r="S26" s="410"/>
      <c r="T26" s="410"/>
      <c r="U26" s="410"/>
      <c r="V26" s="410"/>
      <c r="W26" s="410"/>
      <c r="X26" s="411"/>
      <c r="Y26" s="406" t="s">
        <v>81</v>
      </c>
      <c r="Z26" s="407"/>
      <c r="AA26" s="407"/>
      <c r="AB26" s="408"/>
      <c r="AC26" s="406"/>
      <c r="AD26" s="407"/>
      <c r="AE26" s="407"/>
      <c r="AF26" s="407"/>
      <c r="AG26" s="407"/>
      <c r="AH26" s="407"/>
      <c r="AI26" s="407"/>
      <c r="AJ26" s="408"/>
      <c r="AK26" s="406"/>
      <c r="AL26" s="407"/>
      <c r="AM26" s="407"/>
      <c r="AN26" s="408"/>
      <c r="AO26" s="542"/>
      <c r="AP26" s="554"/>
      <c r="AQ26" s="586"/>
      <c r="AR26" s="588"/>
      <c r="AS26" s="590"/>
      <c r="BE26"/>
    </row>
    <row r="27" spans="2:57" ht="75" customHeight="1">
      <c r="B27" s="592"/>
      <c r="C27" s="532"/>
      <c r="D27" s="412"/>
      <c r="E27" s="413"/>
      <c r="F27" s="413"/>
      <c r="G27" s="413"/>
      <c r="H27" s="413"/>
      <c r="I27" s="413"/>
      <c r="J27" s="413"/>
      <c r="K27" s="413"/>
      <c r="L27" s="413"/>
      <c r="M27" s="413"/>
      <c r="N27" s="413"/>
      <c r="O27" s="413"/>
      <c r="P27" s="414"/>
      <c r="Q27" s="412"/>
      <c r="R27" s="413"/>
      <c r="S27" s="413"/>
      <c r="T27" s="413"/>
      <c r="U27" s="413"/>
      <c r="V27" s="413"/>
      <c r="W27" s="413"/>
      <c r="X27" s="414"/>
      <c r="Y27" s="412" t="s">
        <v>1454</v>
      </c>
      <c r="Z27" s="413"/>
      <c r="AA27" s="413"/>
      <c r="AB27" s="414"/>
      <c r="AC27" s="412"/>
      <c r="AD27" s="413"/>
      <c r="AE27" s="413"/>
      <c r="AF27" s="413"/>
      <c r="AG27" s="413"/>
      <c r="AH27" s="413"/>
      <c r="AI27" s="413"/>
      <c r="AJ27" s="414"/>
      <c r="AK27" s="412"/>
      <c r="AL27" s="413"/>
      <c r="AM27" s="413"/>
      <c r="AN27" s="414"/>
      <c r="AO27" s="545"/>
      <c r="AP27" s="556"/>
      <c r="AQ27" s="587"/>
      <c r="AR27" s="589"/>
      <c r="AS27" s="591"/>
      <c r="BE27"/>
    </row>
    <row r="28" spans="2:57">
      <c r="B28" s="592">
        <v>8</v>
      </c>
      <c r="C28" s="532"/>
      <c r="D28" s="406" t="s">
        <v>1455</v>
      </c>
      <c r="E28" s="407"/>
      <c r="F28" s="407"/>
      <c r="G28" s="407"/>
      <c r="H28" s="407"/>
      <c r="I28" s="407"/>
      <c r="J28" s="407"/>
      <c r="K28" s="407"/>
      <c r="L28" s="407"/>
      <c r="M28" s="407"/>
      <c r="N28" s="407"/>
      <c r="O28" s="407"/>
      <c r="P28" s="408"/>
      <c r="Q28" s="409" t="s">
        <v>91</v>
      </c>
      <c r="R28" s="410"/>
      <c r="S28" s="410"/>
      <c r="T28" s="410"/>
      <c r="U28" s="410"/>
      <c r="V28" s="410"/>
      <c r="W28" s="410"/>
      <c r="X28" s="411"/>
      <c r="Y28" s="406" t="s">
        <v>136</v>
      </c>
      <c r="Z28" s="407"/>
      <c r="AA28" s="407"/>
      <c r="AB28" s="408"/>
      <c r="AC28" s="406"/>
      <c r="AD28" s="407"/>
      <c r="AE28" s="407"/>
      <c r="AF28" s="407"/>
      <c r="AG28" s="407"/>
      <c r="AH28" s="407"/>
      <c r="AI28" s="407"/>
      <c r="AJ28" s="408"/>
      <c r="AK28" s="406"/>
      <c r="AL28" s="407"/>
      <c r="AM28" s="407"/>
      <c r="AN28" s="408"/>
      <c r="AO28" s="542"/>
      <c r="AP28" s="554"/>
      <c r="AQ28" s="586"/>
      <c r="AR28" s="588"/>
      <c r="AS28" s="590"/>
      <c r="BE28"/>
    </row>
    <row r="29" spans="2:57" ht="31.5" customHeight="1">
      <c r="B29" s="592"/>
      <c r="C29" s="532"/>
      <c r="D29" s="412"/>
      <c r="E29" s="413"/>
      <c r="F29" s="413"/>
      <c r="G29" s="413"/>
      <c r="H29" s="413"/>
      <c r="I29" s="413"/>
      <c r="J29" s="413"/>
      <c r="K29" s="413"/>
      <c r="L29" s="413"/>
      <c r="M29" s="413"/>
      <c r="N29" s="413"/>
      <c r="O29" s="413"/>
      <c r="P29" s="414"/>
      <c r="Q29" s="412"/>
      <c r="R29" s="413"/>
      <c r="S29" s="413"/>
      <c r="T29" s="413"/>
      <c r="U29" s="413"/>
      <c r="V29" s="413"/>
      <c r="W29" s="413"/>
      <c r="X29" s="414"/>
      <c r="Y29" s="412" t="s">
        <v>1454</v>
      </c>
      <c r="Z29" s="413"/>
      <c r="AA29" s="413"/>
      <c r="AB29" s="414"/>
      <c r="AC29" s="412"/>
      <c r="AD29" s="413"/>
      <c r="AE29" s="413"/>
      <c r="AF29" s="413"/>
      <c r="AG29" s="413"/>
      <c r="AH29" s="413"/>
      <c r="AI29" s="413"/>
      <c r="AJ29" s="414"/>
      <c r="AK29" s="412"/>
      <c r="AL29" s="413"/>
      <c r="AM29" s="413"/>
      <c r="AN29" s="414"/>
      <c r="AO29" s="545"/>
      <c r="AP29" s="556"/>
      <c r="AQ29" s="587"/>
      <c r="AR29" s="589"/>
      <c r="AS29" s="591"/>
      <c r="BE29"/>
    </row>
    <row r="30" spans="2:57">
      <c r="B30" s="592">
        <v>9</v>
      </c>
      <c r="C30" s="532"/>
      <c r="D30" s="406" t="s">
        <v>1456</v>
      </c>
      <c r="E30" s="407"/>
      <c r="F30" s="407"/>
      <c r="G30" s="407"/>
      <c r="H30" s="407"/>
      <c r="I30" s="407"/>
      <c r="J30" s="407"/>
      <c r="K30" s="407"/>
      <c r="L30" s="407"/>
      <c r="M30" s="407"/>
      <c r="N30" s="407"/>
      <c r="O30" s="407"/>
      <c r="P30" s="408"/>
      <c r="Q30" s="409" t="s">
        <v>91</v>
      </c>
      <c r="R30" s="410"/>
      <c r="S30" s="410"/>
      <c r="T30" s="410"/>
      <c r="U30" s="410"/>
      <c r="V30" s="410"/>
      <c r="W30" s="410"/>
      <c r="X30" s="411"/>
      <c r="Y30" s="406" t="s">
        <v>86</v>
      </c>
      <c r="Z30" s="407"/>
      <c r="AA30" s="407"/>
      <c r="AB30" s="408"/>
      <c r="AC30" s="406"/>
      <c r="AD30" s="407"/>
      <c r="AE30" s="407"/>
      <c r="AF30" s="407"/>
      <c r="AG30" s="407"/>
      <c r="AH30" s="407"/>
      <c r="AI30" s="407"/>
      <c r="AJ30" s="408"/>
      <c r="AK30" s="406"/>
      <c r="AL30" s="407"/>
      <c r="AM30" s="407"/>
      <c r="AN30" s="408"/>
      <c r="AO30" s="542"/>
      <c r="AP30" s="554"/>
      <c r="AQ30" s="586"/>
      <c r="AR30" s="588"/>
      <c r="AS30" s="590"/>
      <c r="BE30"/>
    </row>
    <row r="31" spans="2:57" ht="31.5" customHeight="1">
      <c r="B31" s="592"/>
      <c r="C31" s="532"/>
      <c r="D31" s="412"/>
      <c r="E31" s="413"/>
      <c r="F31" s="413"/>
      <c r="G31" s="413"/>
      <c r="H31" s="413"/>
      <c r="I31" s="413"/>
      <c r="J31" s="413"/>
      <c r="K31" s="413"/>
      <c r="L31" s="413"/>
      <c r="M31" s="413"/>
      <c r="N31" s="413"/>
      <c r="O31" s="413"/>
      <c r="P31" s="414"/>
      <c r="Q31" s="412"/>
      <c r="R31" s="413"/>
      <c r="S31" s="413"/>
      <c r="T31" s="413"/>
      <c r="U31" s="413"/>
      <c r="V31" s="413"/>
      <c r="W31" s="413"/>
      <c r="X31" s="414"/>
      <c r="Y31" s="412" t="s">
        <v>1457</v>
      </c>
      <c r="Z31" s="413"/>
      <c r="AA31" s="413"/>
      <c r="AB31" s="414"/>
      <c r="AC31" s="412"/>
      <c r="AD31" s="413"/>
      <c r="AE31" s="413"/>
      <c r="AF31" s="413"/>
      <c r="AG31" s="413"/>
      <c r="AH31" s="413"/>
      <c r="AI31" s="413"/>
      <c r="AJ31" s="414"/>
      <c r="AK31" s="412"/>
      <c r="AL31" s="413"/>
      <c r="AM31" s="413"/>
      <c r="AN31" s="414"/>
      <c r="AO31" s="545"/>
      <c r="AP31" s="556"/>
      <c r="AQ31" s="587"/>
      <c r="AR31" s="589"/>
      <c r="AS31" s="591"/>
      <c r="BE31"/>
    </row>
    <row r="32" spans="2:57">
      <c r="B32" s="592">
        <v>10</v>
      </c>
      <c r="C32" s="532"/>
      <c r="D32" s="406" t="s">
        <v>1458</v>
      </c>
      <c r="E32" s="407"/>
      <c r="F32" s="407"/>
      <c r="G32" s="407"/>
      <c r="H32" s="407"/>
      <c r="I32" s="407"/>
      <c r="J32" s="407"/>
      <c r="K32" s="407"/>
      <c r="L32" s="407"/>
      <c r="M32" s="407"/>
      <c r="N32" s="407"/>
      <c r="O32" s="407"/>
      <c r="P32" s="408"/>
      <c r="Q32" s="409" t="s">
        <v>91</v>
      </c>
      <c r="R32" s="410"/>
      <c r="S32" s="410"/>
      <c r="T32" s="410"/>
      <c r="U32" s="410"/>
      <c r="V32" s="410"/>
      <c r="W32" s="410"/>
      <c r="X32" s="411"/>
      <c r="Y32" s="406" t="s">
        <v>81</v>
      </c>
      <c r="Z32" s="407"/>
      <c r="AA32" s="407"/>
      <c r="AB32" s="408"/>
      <c r="AC32" s="406"/>
      <c r="AD32" s="407"/>
      <c r="AE32" s="407"/>
      <c r="AF32" s="407"/>
      <c r="AG32" s="407"/>
      <c r="AH32" s="407"/>
      <c r="AI32" s="407"/>
      <c r="AJ32" s="408"/>
      <c r="AK32" s="406"/>
      <c r="AL32" s="407"/>
      <c r="AM32" s="407"/>
      <c r="AN32" s="408"/>
      <c r="AO32" s="542"/>
      <c r="AP32" s="554"/>
      <c r="AQ32" s="586"/>
      <c r="AR32" s="588"/>
      <c r="AS32" s="590"/>
      <c r="BE32"/>
    </row>
    <row r="33" spans="2:57" ht="46.5" customHeight="1">
      <c r="B33" s="592"/>
      <c r="C33" s="532"/>
      <c r="D33" s="412"/>
      <c r="E33" s="413"/>
      <c r="F33" s="413"/>
      <c r="G33" s="413"/>
      <c r="H33" s="413"/>
      <c r="I33" s="413"/>
      <c r="J33" s="413"/>
      <c r="K33" s="413"/>
      <c r="L33" s="413"/>
      <c r="M33" s="413"/>
      <c r="N33" s="413"/>
      <c r="O33" s="413"/>
      <c r="P33" s="414"/>
      <c r="Q33" s="412"/>
      <c r="R33" s="413"/>
      <c r="S33" s="413"/>
      <c r="T33" s="413"/>
      <c r="U33" s="413"/>
      <c r="V33" s="413"/>
      <c r="W33" s="413"/>
      <c r="X33" s="414"/>
      <c r="Y33" s="412" t="s">
        <v>1459</v>
      </c>
      <c r="Z33" s="413"/>
      <c r="AA33" s="413"/>
      <c r="AB33" s="414"/>
      <c r="AC33" s="412"/>
      <c r="AD33" s="413"/>
      <c r="AE33" s="413"/>
      <c r="AF33" s="413"/>
      <c r="AG33" s="413"/>
      <c r="AH33" s="413"/>
      <c r="AI33" s="413"/>
      <c r="AJ33" s="414"/>
      <c r="AK33" s="412"/>
      <c r="AL33" s="413"/>
      <c r="AM33" s="413"/>
      <c r="AN33" s="414"/>
      <c r="AO33" s="545"/>
      <c r="AP33" s="556"/>
      <c r="AQ33" s="587"/>
      <c r="AR33" s="589"/>
      <c r="AS33" s="591"/>
      <c r="BE33"/>
    </row>
    <row r="34" spans="2:57">
      <c r="B34" s="592">
        <v>11</v>
      </c>
      <c r="C34" s="532"/>
      <c r="D34" s="406" t="s">
        <v>1460</v>
      </c>
      <c r="E34" s="407"/>
      <c r="F34" s="407"/>
      <c r="G34" s="407"/>
      <c r="H34" s="407"/>
      <c r="I34" s="407"/>
      <c r="J34" s="407"/>
      <c r="K34" s="407"/>
      <c r="L34" s="407"/>
      <c r="M34" s="407"/>
      <c r="N34" s="407"/>
      <c r="O34" s="407"/>
      <c r="P34" s="408"/>
      <c r="Q34" s="409" t="s">
        <v>1268</v>
      </c>
      <c r="R34" s="410"/>
      <c r="S34" s="410"/>
      <c r="T34" s="410"/>
      <c r="U34" s="410"/>
      <c r="V34" s="410"/>
      <c r="W34" s="410"/>
      <c r="X34" s="411"/>
      <c r="Y34" s="406" t="s">
        <v>346</v>
      </c>
      <c r="Z34" s="407"/>
      <c r="AA34" s="407"/>
      <c r="AB34" s="408"/>
      <c r="AC34" s="406"/>
      <c r="AD34" s="407"/>
      <c r="AE34" s="407"/>
      <c r="AF34" s="407"/>
      <c r="AG34" s="407"/>
      <c r="AH34" s="407"/>
      <c r="AI34" s="407"/>
      <c r="AJ34" s="408"/>
      <c r="AK34" s="406"/>
      <c r="AL34" s="407"/>
      <c r="AM34" s="407"/>
      <c r="AN34" s="408"/>
      <c r="AO34" s="542"/>
      <c r="AP34" s="554"/>
      <c r="AQ34" s="586"/>
      <c r="AR34" s="588"/>
      <c r="AS34" s="590"/>
      <c r="BE34"/>
    </row>
    <row r="35" spans="2:57" ht="31.5"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t="s">
        <v>1459</v>
      </c>
      <c r="Z35" s="413"/>
      <c r="AA35" s="413"/>
      <c r="AB35" s="414"/>
      <c r="AC35" s="412"/>
      <c r="AD35" s="413"/>
      <c r="AE35" s="413"/>
      <c r="AF35" s="413"/>
      <c r="AG35" s="413"/>
      <c r="AH35" s="413"/>
      <c r="AI35" s="413"/>
      <c r="AJ35" s="414"/>
      <c r="AK35" s="412"/>
      <c r="AL35" s="413"/>
      <c r="AM35" s="413"/>
      <c r="AN35" s="414"/>
      <c r="AO35" s="545"/>
      <c r="AP35" s="556"/>
      <c r="AQ35" s="587"/>
      <c r="AR35" s="589"/>
      <c r="AS35" s="591"/>
      <c r="BE35"/>
    </row>
    <row r="36" spans="2:57">
      <c r="B36" s="592">
        <v>12</v>
      </c>
      <c r="C36" s="532"/>
      <c r="D36" s="406" t="s">
        <v>1461</v>
      </c>
      <c r="E36" s="407"/>
      <c r="F36" s="407"/>
      <c r="G36" s="407"/>
      <c r="H36" s="407"/>
      <c r="I36" s="407"/>
      <c r="J36" s="407"/>
      <c r="K36" s="407"/>
      <c r="L36" s="407"/>
      <c r="M36" s="407"/>
      <c r="N36" s="407"/>
      <c r="O36" s="407"/>
      <c r="P36" s="408"/>
      <c r="Q36" s="409" t="s">
        <v>91</v>
      </c>
      <c r="R36" s="410"/>
      <c r="S36" s="410"/>
      <c r="T36" s="410"/>
      <c r="U36" s="410"/>
      <c r="V36" s="410"/>
      <c r="W36" s="410"/>
      <c r="X36" s="411"/>
      <c r="Y36" s="406" t="s">
        <v>143</v>
      </c>
      <c r="Z36" s="407"/>
      <c r="AA36" s="407"/>
      <c r="AB36" s="408"/>
      <c r="AC36" s="406"/>
      <c r="AD36" s="407"/>
      <c r="AE36" s="407"/>
      <c r="AF36" s="407"/>
      <c r="AG36" s="407"/>
      <c r="AH36" s="407"/>
      <c r="AI36" s="407"/>
      <c r="AJ36" s="408"/>
      <c r="AK36" s="406"/>
      <c r="AL36" s="407"/>
      <c r="AM36" s="407"/>
      <c r="AN36" s="408"/>
      <c r="AO36" s="542"/>
      <c r="AP36" s="554"/>
      <c r="AQ36" s="586"/>
      <c r="AR36" s="588"/>
      <c r="AS36" s="590"/>
      <c r="BE36"/>
    </row>
    <row r="37" spans="2:57" ht="45"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t="s">
        <v>1462</v>
      </c>
      <c r="Z37" s="413"/>
      <c r="AA37" s="413"/>
      <c r="AB37" s="414"/>
      <c r="AC37" s="412"/>
      <c r="AD37" s="413"/>
      <c r="AE37" s="413"/>
      <c r="AF37" s="413"/>
      <c r="AG37" s="413"/>
      <c r="AH37" s="413"/>
      <c r="AI37" s="413"/>
      <c r="AJ37" s="414"/>
      <c r="AK37" s="412"/>
      <c r="AL37" s="413"/>
      <c r="AM37" s="413"/>
      <c r="AN37" s="414"/>
      <c r="AO37" s="545"/>
      <c r="AP37" s="556"/>
      <c r="AQ37" s="587"/>
      <c r="AR37" s="589"/>
      <c r="AS37" s="591"/>
      <c r="BE37"/>
    </row>
    <row r="38" spans="2:57">
      <c r="B38" s="592">
        <v>13</v>
      </c>
      <c r="C38" s="532"/>
      <c r="D38" s="406" t="s">
        <v>1463</v>
      </c>
      <c r="E38" s="407"/>
      <c r="F38" s="407"/>
      <c r="G38" s="407"/>
      <c r="H38" s="407"/>
      <c r="I38" s="407"/>
      <c r="J38" s="407"/>
      <c r="K38" s="407"/>
      <c r="L38" s="407"/>
      <c r="M38" s="407"/>
      <c r="N38" s="407"/>
      <c r="O38" s="407"/>
      <c r="P38" s="408"/>
      <c r="Q38" s="409" t="s">
        <v>91</v>
      </c>
      <c r="R38" s="410"/>
      <c r="S38" s="410"/>
      <c r="T38" s="410"/>
      <c r="U38" s="410"/>
      <c r="V38" s="410"/>
      <c r="W38" s="410"/>
      <c r="X38" s="411"/>
      <c r="Y38" s="406" t="s">
        <v>86</v>
      </c>
      <c r="Z38" s="407"/>
      <c r="AA38" s="407"/>
      <c r="AB38" s="408"/>
      <c r="AC38" s="406"/>
      <c r="AD38" s="407"/>
      <c r="AE38" s="407"/>
      <c r="AF38" s="407"/>
      <c r="AG38" s="407"/>
      <c r="AH38" s="407"/>
      <c r="AI38" s="407"/>
      <c r="AJ38" s="408"/>
      <c r="AK38" s="406"/>
      <c r="AL38" s="407"/>
      <c r="AM38" s="407"/>
      <c r="AN38" s="408"/>
      <c r="AO38" s="542"/>
      <c r="AP38" s="554"/>
      <c r="AQ38" s="586"/>
      <c r="AR38" s="588"/>
      <c r="AS38" s="590"/>
      <c r="BE38"/>
    </row>
    <row r="39" spans="2:57" ht="31.5" customHeight="1" thickBo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t="s">
        <v>1464</v>
      </c>
      <c r="Z39" s="413"/>
      <c r="AA39" s="413"/>
      <c r="AB39" s="414"/>
      <c r="AC39" s="412"/>
      <c r="AD39" s="413"/>
      <c r="AE39" s="413"/>
      <c r="AF39" s="413"/>
      <c r="AG39" s="413"/>
      <c r="AH39" s="413"/>
      <c r="AI39" s="413"/>
      <c r="AJ39" s="414"/>
      <c r="AK39" s="412"/>
      <c r="AL39" s="413"/>
      <c r="AM39" s="413"/>
      <c r="AN39" s="414"/>
      <c r="AO39" s="545"/>
      <c r="AP39" s="556"/>
      <c r="AQ39" s="587"/>
      <c r="AR39" s="589"/>
      <c r="AS39" s="591"/>
      <c r="BE39"/>
    </row>
    <row r="40" spans="2:57" ht="22.5" hidden="1" customHeight="1">
      <c r="B40" s="592">
        <v>14</v>
      </c>
      <c r="C40" s="532"/>
      <c r="D40" s="406"/>
      <c r="E40" s="407"/>
      <c r="F40" s="407"/>
      <c r="G40" s="407"/>
      <c r="H40" s="407"/>
      <c r="I40" s="407"/>
      <c r="J40" s="407"/>
      <c r="K40" s="407"/>
      <c r="L40" s="407"/>
      <c r="M40" s="407"/>
      <c r="N40" s="407"/>
      <c r="O40" s="407"/>
      <c r="P40" s="408"/>
      <c r="Q40" s="409"/>
      <c r="R40" s="410"/>
      <c r="S40" s="410"/>
      <c r="T40" s="410"/>
      <c r="U40" s="410"/>
      <c r="V40" s="410"/>
      <c r="W40" s="410"/>
      <c r="X40" s="411"/>
      <c r="Y40" s="406"/>
      <c r="Z40" s="407"/>
      <c r="AA40" s="407"/>
      <c r="AB40" s="408"/>
      <c r="AC40" s="406"/>
      <c r="AD40" s="407"/>
      <c r="AE40" s="407"/>
      <c r="AF40" s="408"/>
      <c r="AG40" s="406"/>
      <c r="AH40" s="407"/>
      <c r="AI40" s="407"/>
      <c r="AJ40" s="408"/>
      <c r="AK40" s="406"/>
      <c r="AL40" s="407"/>
      <c r="AM40" s="407"/>
      <c r="AN40" s="408"/>
      <c r="AO40" s="542"/>
      <c r="AP40" s="554"/>
      <c r="AQ40" s="586"/>
      <c r="AR40" s="588"/>
      <c r="AS40" s="590"/>
      <c r="BE40"/>
    </row>
    <row r="41" spans="2:57" ht="31.5" hidden="1"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c r="Z41" s="413"/>
      <c r="AA41" s="413"/>
      <c r="AB41" s="414"/>
      <c r="AC41" s="412"/>
      <c r="AD41" s="413"/>
      <c r="AE41" s="413"/>
      <c r="AF41" s="414"/>
      <c r="AG41" s="412"/>
      <c r="AH41" s="413"/>
      <c r="AI41" s="413"/>
      <c r="AJ41" s="414"/>
      <c r="AK41" s="412"/>
      <c r="AL41" s="413"/>
      <c r="AM41" s="413"/>
      <c r="AN41" s="414"/>
      <c r="AO41" s="545"/>
      <c r="AP41" s="556"/>
      <c r="AQ41" s="587"/>
      <c r="AR41" s="589"/>
      <c r="AS41" s="591"/>
      <c r="BE41"/>
    </row>
    <row r="42" spans="2:57" ht="22.5" hidden="1" customHeight="1">
      <c r="B42" s="592">
        <v>15</v>
      </c>
      <c r="C42" s="532"/>
      <c r="D42" s="406"/>
      <c r="E42" s="407"/>
      <c r="F42" s="407"/>
      <c r="G42" s="407"/>
      <c r="H42" s="407"/>
      <c r="I42" s="407"/>
      <c r="J42" s="407"/>
      <c r="K42" s="407"/>
      <c r="L42" s="407"/>
      <c r="M42" s="407"/>
      <c r="N42" s="407"/>
      <c r="O42" s="407"/>
      <c r="P42" s="408"/>
      <c r="Q42" s="409"/>
      <c r="R42" s="410"/>
      <c r="S42" s="410"/>
      <c r="T42" s="410"/>
      <c r="U42" s="410"/>
      <c r="V42" s="410"/>
      <c r="W42" s="410"/>
      <c r="X42" s="411"/>
      <c r="Y42" s="406"/>
      <c r="Z42" s="407"/>
      <c r="AA42" s="407"/>
      <c r="AB42" s="408"/>
      <c r="AC42" s="406"/>
      <c r="AD42" s="407"/>
      <c r="AE42" s="407"/>
      <c r="AF42" s="408"/>
      <c r="AG42" s="406"/>
      <c r="AH42" s="407"/>
      <c r="AI42" s="407"/>
      <c r="AJ42" s="408"/>
      <c r="AK42" s="406"/>
      <c r="AL42" s="407"/>
      <c r="AM42" s="407"/>
      <c r="AN42" s="408"/>
      <c r="AO42" s="542"/>
      <c r="AP42" s="554"/>
      <c r="AQ42" s="586"/>
      <c r="AR42" s="588"/>
      <c r="AS42" s="590"/>
      <c r="BE42"/>
    </row>
    <row r="43" spans="2:57" ht="31.5" hidden="1"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c r="Z43" s="413"/>
      <c r="AA43" s="413"/>
      <c r="AB43" s="414"/>
      <c r="AC43" s="412"/>
      <c r="AD43" s="413"/>
      <c r="AE43" s="413"/>
      <c r="AF43" s="414"/>
      <c r="AG43" s="412"/>
      <c r="AH43" s="413"/>
      <c r="AI43" s="413"/>
      <c r="AJ43" s="414"/>
      <c r="AK43" s="412"/>
      <c r="AL43" s="413"/>
      <c r="AM43" s="413"/>
      <c r="AN43" s="414"/>
      <c r="AO43" s="545"/>
      <c r="AP43" s="556"/>
      <c r="AQ43" s="587"/>
      <c r="AR43" s="589"/>
      <c r="AS43" s="591"/>
      <c r="BE43"/>
    </row>
    <row r="44" spans="2:57" ht="22.5" hidden="1" customHeight="1">
      <c r="B44" s="592">
        <v>16</v>
      </c>
      <c r="C44" s="532"/>
      <c r="D44" s="406"/>
      <c r="E44" s="407"/>
      <c r="F44" s="407"/>
      <c r="G44" s="407"/>
      <c r="H44" s="407"/>
      <c r="I44" s="407"/>
      <c r="J44" s="407"/>
      <c r="K44" s="407"/>
      <c r="L44" s="407"/>
      <c r="M44" s="407"/>
      <c r="N44" s="407"/>
      <c r="O44" s="407"/>
      <c r="P44" s="408"/>
      <c r="Q44" s="409"/>
      <c r="R44" s="410"/>
      <c r="S44" s="410"/>
      <c r="T44" s="410"/>
      <c r="U44" s="410"/>
      <c r="V44" s="410"/>
      <c r="W44" s="410"/>
      <c r="X44" s="411"/>
      <c r="Y44" s="406"/>
      <c r="Z44" s="407"/>
      <c r="AA44" s="407"/>
      <c r="AB44" s="408"/>
      <c r="AC44" s="406"/>
      <c r="AD44" s="407"/>
      <c r="AE44" s="407"/>
      <c r="AF44" s="408"/>
      <c r="AG44" s="406"/>
      <c r="AH44" s="407"/>
      <c r="AI44" s="407"/>
      <c r="AJ44" s="408"/>
      <c r="AK44" s="406"/>
      <c r="AL44" s="407"/>
      <c r="AM44" s="407"/>
      <c r="AN44" s="408"/>
      <c r="AO44" s="542"/>
      <c r="AP44" s="554"/>
      <c r="AQ44" s="586"/>
      <c r="AR44" s="588"/>
      <c r="AS44" s="590"/>
      <c r="BE44"/>
    </row>
    <row r="45" spans="2:57" ht="31.5" hidden="1"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c r="Z45" s="413"/>
      <c r="AA45" s="413"/>
      <c r="AB45" s="414"/>
      <c r="AC45" s="412"/>
      <c r="AD45" s="413"/>
      <c r="AE45" s="413"/>
      <c r="AF45" s="414"/>
      <c r="AG45" s="412"/>
      <c r="AH45" s="413"/>
      <c r="AI45" s="413"/>
      <c r="AJ45" s="414"/>
      <c r="AK45" s="412"/>
      <c r="AL45" s="413"/>
      <c r="AM45" s="413"/>
      <c r="AN45" s="414"/>
      <c r="AO45" s="545"/>
      <c r="AP45" s="556"/>
      <c r="AQ45" s="587"/>
      <c r="AR45" s="589"/>
      <c r="AS45" s="591"/>
      <c r="BE45"/>
    </row>
    <row r="46" spans="2:57" ht="22.5" hidden="1" customHeight="1">
      <c r="B46" s="592">
        <v>17</v>
      </c>
      <c r="C46" s="532"/>
      <c r="D46" s="406"/>
      <c r="E46" s="407"/>
      <c r="F46" s="407"/>
      <c r="G46" s="407"/>
      <c r="H46" s="407"/>
      <c r="I46" s="407"/>
      <c r="J46" s="407"/>
      <c r="K46" s="407"/>
      <c r="L46" s="407"/>
      <c r="M46" s="407"/>
      <c r="N46" s="407"/>
      <c r="O46" s="407"/>
      <c r="P46" s="408"/>
      <c r="Q46" s="409"/>
      <c r="R46" s="410"/>
      <c r="S46" s="410"/>
      <c r="T46" s="410"/>
      <c r="U46" s="410"/>
      <c r="V46" s="410"/>
      <c r="W46" s="410"/>
      <c r="X46" s="411"/>
      <c r="Y46" s="406"/>
      <c r="Z46" s="407"/>
      <c r="AA46" s="407"/>
      <c r="AB46" s="408"/>
      <c r="AC46" s="406"/>
      <c r="AD46" s="407"/>
      <c r="AE46" s="407"/>
      <c r="AF46" s="408"/>
      <c r="AG46" s="406"/>
      <c r="AH46" s="407"/>
      <c r="AI46" s="407"/>
      <c r="AJ46" s="408"/>
      <c r="AK46" s="406"/>
      <c r="AL46" s="407"/>
      <c r="AM46" s="407"/>
      <c r="AN46" s="408"/>
      <c r="AO46" s="542"/>
      <c r="AP46" s="554"/>
      <c r="AQ46" s="586"/>
      <c r="AR46" s="588"/>
      <c r="AS46" s="590"/>
      <c r="BE46"/>
    </row>
    <row r="47" spans="2:57" ht="31.5" hidden="1"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c r="Z47" s="413"/>
      <c r="AA47" s="413"/>
      <c r="AB47" s="414"/>
      <c r="AC47" s="412"/>
      <c r="AD47" s="413"/>
      <c r="AE47" s="413"/>
      <c r="AF47" s="414"/>
      <c r="AG47" s="412"/>
      <c r="AH47" s="413"/>
      <c r="AI47" s="413"/>
      <c r="AJ47" s="414"/>
      <c r="AK47" s="412"/>
      <c r="AL47" s="413"/>
      <c r="AM47" s="413"/>
      <c r="AN47" s="414"/>
      <c r="AO47" s="545"/>
      <c r="AP47" s="556"/>
      <c r="AQ47" s="587"/>
      <c r="AR47" s="589"/>
      <c r="AS47" s="591"/>
      <c r="BE47"/>
    </row>
    <row r="48" spans="2:57" ht="22.5" hidden="1" customHeight="1">
      <c r="B48" s="592">
        <v>18</v>
      </c>
      <c r="C48" s="532"/>
      <c r="D48" s="406"/>
      <c r="E48" s="407"/>
      <c r="F48" s="407"/>
      <c r="G48" s="407"/>
      <c r="H48" s="407"/>
      <c r="I48" s="407"/>
      <c r="J48" s="407"/>
      <c r="K48" s="407"/>
      <c r="L48" s="407"/>
      <c r="M48" s="407"/>
      <c r="N48" s="407"/>
      <c r="O48" s="407"/>
      <c r="P48" s="408"/>
      <c r="Q48" s="409"/>
      <c r="R48" s="410"/>
      <c r="S48" s="410"/>
      <c r="T48" s="410"/>
      <c r="U48" s="410"/>
      <c r="V48" s="410"/>
      <c r="W48" s="410"/>
      <c r="X48" s="411"/>
      <c r="Y48" s="406"/>
      <c r="Z48" s="407"/>
      <c r="AA48" s="407"/>
      <c r="AB48" s="408"/>
      <c r="AC48" s="406"/>
      <c r="AD48" s="407"/>
      <c r="AE48" s="407"/>
      <c r="AF48" s="408"/>
      <c r="AG48" s="406"/>
      <c r="AH48" s="407"/>
      <c r="AI48" s="407"/>
      <c r="AJ48" s="408"/>
      <c r="AK48" s="406"/>
      <c r="AL48" s="407"/>
      <c r="AM48" s="407"/>
      <c r="AN48" s="408"/>
      <c r="AO48" s="542"/>
      <c r="AP48" s="554"/>
      <c r="AQ48" s="586"/>
      <c r="AR48" s="588"/>
      <c r="AS48" s="590"/>
      <c r="BE48"/>
    </row>
    <row r="49" spans="2:57" ht="31.5" hidden="1"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c r="Z49" s="413"/>
      <c r="AA49" s="413"/>
      <c r="AB49" s="414"/>
      <c r="AC49" s="412"/>
      <c r="AD49" s="413"/>
      <c r="AE49" s="413"/>
      <c r="AF49" s="414"/>
      <c r="AG49" s="412"/>
      <c r="AH49" s="413"/>
      <c r="AI49" s="413"/>
      <c r="AJ49" s="414"/>
      <c r="AK49" s="412"/>
      <c r="AL49" s="413"/>
      <c r="AM49" s="413"/>
      <c r="AN49" s="414"/>
      <c r="AO49" s="545"/>
      <c r="AP49" s="556"/>
      <c r="AQ49" s="587"/>
      <c r="AR49" s="589"/>
      <c r="AS49" s="591"/>
      <c r="BE49"/>
    </row>
    <row r="50" spans="2:57" ht="22.5" hidden="1" customHeight="1">
      <c r="B50" s="592">
        <v>19</v>
      </c>
      <c r="C50" s="532"/>
      <c r="D50" s="406"/>
      <c r="E50" s="407"/>
      <c r="F50" s="407"/>
      <c r="G50" s="407"/>
      <c r="H50" s="407"/>
      <c r="I50" s="407"/>
      <c r="J50" s="407"/>
      <c r="K50" s="407"/>
      <c r="L50" s="407"/>
      <c r="M50" s="407"/>
      <c r="N50" s="407"/>
      <c r="O50" s="407"/>
      <c r="P50" s="408"/>
      <c r="Q50" s="409"/>
      <c r="R50" s="410"/>
      <c r="S50" s="410"/>
      <c r="T50" s="410"/>
      <c r="U50" s="410"/>
      <c r="V50" s="410"/>
      <c r="W50" s="410"/>
      <c r="X50" s="411"/>
      <c r="Y50" s="406"/>
      <c r="Z50" s="407"/>
      <c r="AA50" s="407"/>
      <c r="AB50" s="408"/>
      <c r="AC50" s="406"/>
      <c r="AD50" s="407"/>
      <c r="AE50" s="407"/>
      <c r="AF50" s="408"/>
      <c r="AG50" s="406"/>
      <c r="AH50" s="407"/>
      <c r="AI50" s="407"/>
      <c r="AJ50" s="408"/>
      <c r="AK50" s="406"/>
      <c r="AL50" s="407"/>
      <c r="AM50" s="407"/>
      <c r="AN50" s="408"/>
      <c r="AO50" s="542"/>
      <c r="AP50" s="554"/>
      <c r="AQ50" s="586"/>
      <c r="AR50" s="588"/>
      <c r="AS50" s="590"/>
      <c r="BE50"/>
    </row>
    <row r="51" spans="2:57" ht="31.5" hidden="1"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c r="Z51" s="413"/>
      <c r="AA51" s="413"/>
      <c r="AB51" s="414"/>
      <c r="AC51" s="412"/>
      <c r="AD51" s="413"/>
      <c r="AE51" s="413"/>
      <c r="AF51" s="414"/>
      <c r="AG51" s="412"/>
      <c r="AH51" s="413"/>
      <c r="AI51" s="413"/>
      <c r="AJ51" s="414"/>
      <c r="AK51" s="412"/>
      <c r="AL51" s="413"/>
      <c r="AM51" s="413"/>
      <c r="AN51" s="414"/>
      <c r="AO51" s="545"/>
      <c r="AP51" s="556"/>
      <c r="AQ51" s="587"/>
      <c r="AR51" s="589"/>
      <c r="AS51" s="591"/>
      <c r="BE51"/>
    </row>
    <row r="52" spans="2:57" ht="22.5" hidden="1" customHeight="1">
      <c r="B52" s="592">
        <v>20</v>
      </c>
      <c r="C52" s="532"/>
      <c r="D52" s="406"/>
      <c r="E52" s="407"/>
      <c r="F52" s="407"/>
      <c r="G52" s="407"/>
      <c r="H52" s="407"/>
      <c r="I52" s="407"/>
      <c r="J52" s="407"/>
      <c r="K52" s="407"/>
      <c r="L52" s="407"/>
      <c r="M52" s="407"/>
      <c r="N52" s="407"/>
      <c r="O52" s="407"/>
      <c r="P52" s="408"/>
      <c r="Q52" s="409"/>
      <c r="R52" s="410"/>
      <c r="S52" s="410"/>
      <c r="T52" s="410"/>
      <c r="U52" s="410"/>
      <c r="V52" s="410"/>
      <c r="W52" s="410"/>
      <c r="X52" s="411"/>
      <c r="Y52" s="406"/>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hidden="1"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hidden="1" customHeight="1">
      <c r="B54" s="592">
        <v>21</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hidden="1" customHeight="1">
      <c r="B56" s="592">
        <v>22</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31.5" hidden="1"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hidden="1" customHeight="1">
      <c r="B58" s="592">
        <v>23</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24</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25</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26</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27</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28</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29</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c r="B71" s="592"/>
      <c r="C71" s="532"/>
      <c r="D71" s="412"/>
      <c r="E71" s="413"/>
      <c r="F71" s="413"/>
      <c r="G71" s="413"/>
      <c r="H71" s="413"/>
      <c r="I71" s="413"/>
      <c r="J71" s="413"/>
      <c r="K71" s="413"/>
      <c r="L71" s="413"/>
      <c r="M71" s="413"/>
      <c r="N71" s="413"/>
      <c r="O71" s="413"/>
      <c r="P71" s="414"/>
      <c r="Q71" s="412"/>
      <c r="R71" s="413"/>
      <c r="S71" s="413"/>
      <c r="T71" s="413"/>
      <c r="U71" s="413"/>
      <c r="V71" s="413"/>
      <c r="W71" s="413"/>
      <c r="X71" s="414"/>
      <c r="Y71" s="412"/>
      <c r="Z71" s="413"/>
      <c r="AA71" s="413"/>
      <c r="AB71" s="414"/>
      <c r="AC71" s="412"/>
      <c r="AD71" s="413"/>
      <c r="AE71" s="413"/>
      <c r="AF71" s="414"/>
      <c r="AG71" s="412"/>
      <c r="AH71" s="413"/>
      <c r="AI71" s="413"/>
      <c r="AJ71" s="414"/>
      <c r="AK71" s="412"/>
      <c r="AL71" s="413"/>
      <c r="AM71" s="413"/>
      <c r="AN71" s="414"/>
      <c r="AO71" s="545"/>
      <c r="AP71" s="556"/>
      <c r="AQ71" s="587"/>
      <c r="AR71" s="589"/>
      <c r="AS71" s="591"/>
      <c r="BE71"/>
    </row>
    <row r="72" spans="2:57" ht="22.5" hidden="1" customHeight="1">
      <c r="B72" s="592">
        <v>30</v>
      </c>
      <c r="C72" s="532"/>
      <c r="D72" s="406"/>
      <c r="E72" s="407"/>
      <c r="F72" s="407"/>
      <c r="G72" s="407"/>
      <c r="H72" s="407"/>
      <c r="I72" s="407"/>
      <c r="J72" s="407"/>
      <c r="K72" s="407"/>
      <c r="L72" s="407"/>
      <c r="M72" s="407"/>
      <c r="N72" s="407"/>
      <c r="O72" s="407"/>
      <c r="P72" s="408"/>
      <c r="Q72" s="409"/>
      <c r="R72" s="410"/>
      <c r="S72" s="410"/>
      <c r="T72" s="410"/>
      <c r="U72" s="410"/>
      <c r="V72" s="410"/>
      <c r="W72" s="410"/>
      <c r="X72" s="411"/>
      <c r="Y72" s="406"/>
      <c r="Z72" s="407"/>
      <c r="AA72" s="407"/>
      <c r="AB72" s="408"/>
      <c r="AC72" s="406"/>
      <c r="AD72" s="407"/>
      <c r="AE72" s="407"/>
      <c r="AF72" s="408"/>
      <c r="AG72" s="406"/>
      <c r="AH72" s="407"/>
      <c r="AI72" s="407"/>
      <c r="AJ72" s="408"/>
      <c r="AK72" s="406"/>
      <c r="AL72" s="407"/>
      <c r="AM72" s="407"/>
      <c r="AN72" s="408"/>
      <c r="AO72" s="542"/>
      <c r="AP72" s="554"/>
      <c r="AQ72" s="586"/>
      <c r="AR72" s="588"/>
      <c r="AS72" s="590"/>
      <c r="BE72"/>
    </row>
    <row r="73" spans="2:57" ht="31.5" hidden="1" customHeight="1" thickBot="1">
      <c r="B73" s="610"/>
      <c r="C73" s="611"/>
      <c r="D73" s="581"/>
      <c r="E73" s="582"/>
      <c r="F73" s="582"/>
      <c r="G73" s="582"/>
      <c r="H73" s="582"/>
      <c r="I73" s="582"/>
      <c r="J73" s="582"/>
      <c r="K73" s="582"/>
      <c r="L73" s="582"/>
      <c r="M73" s="582"/>
      <c r="N73" s="582"/>
      <c r="O73" s="582"/>
      <c r="P73" s="583"/>
      <c r="Q73" s="412"/>
      <c r="R73" s="413"/>
      <c r="S73" s="413"/>
      <c r="T73" s="413"/>
      <c r="U73" s="413"/>
      <c r="V73" s="413"/>
      <c r="W73" s="413"/>
      <c r="X73" s="414"/>
      <c r="Y73" s="581"/>
      <c r="Z73" s="582"/>
      <c r="AA73" s="582"/>
      <c r="AB73" s="583"/>
      <c r="AC73" s="581"/>
      <c r="AD73" s="582"/>
      <c r="AE73" s="582"/>
      <c r="AF73" s="583"/>
      <c r="AG73" s="581"/>
      <c r="AH73" s="582"/>
      <c r="AI73" s="582"/>
      <c r="AJ73" s="583"/>
      <c r="AK73" s="581"/>
      <c r="AL73" s="582"/>
      <c r="AM73" s="582"/>
      <c r="AN73" s="583"/>
      <c r="AO73" s="481"/>
      <c r="AP73" s="606"/>
      <c r="AQ73" s="607"/>
      <c r="AR73" s="608"/>
      <c r="AS73" s="609"/>
      <c r="BE73"/>
    </row>
    <row r="74" spans="2:57" ht="15.75" hidden="1" thickBot="1">
      <c r="B74" s="612" t="s">
        <v>33</v>
      </c>
      <c r="C74" s="613"/>
      <c r="D74" s="613"/>
      <c r="E74" s="614"/>
      <c r="F74" s="615" t="s">
        <v>2</v>
      </c>
      <c r="G74" s="613"/>
      <c r="H74" s="613"/>
      <c r="I74" s="613"/>
      <c r="J74" s="613"/>
      <c r="K74" s="613"/>
      <c r="L74" s="613"/>
      <c r="M74" s="613"/>
      <c r="N74" s="613"/>
      <c r="O74" s="613"/>
      <c r="P74" s="613"/>
      <c r="Q74" s="613"/>
      <c r="R74" s="613"/>
      <c r="S74" s="613"/>
      <c r="T74" s="613"/>
      <c r="U74" s="614"/>
      <c r="V74" s="615" t="s">
        <v>3</v>
      </c>
      <c r="W74" s="613"/>
      <c r="X74" s="614"/>
      <c r="Y74" s="615" t="s">
        <v>34</v>
      </c>
      <c r="Z74" s="613"/>
      <c r="AA74" s="614"/>
      <c r="AB74" s="615" t="s">
        <v>35</v>
      </c>
      <c r="AC74" s="613"/>
      <c r="AD74" s="613"/>
      <c r="AE74" s="613"/>
      <c r="AF74" s="613"/>
      <c r="AG74" s="613"/>
      <c r="AH74" s="613"/>
      <c r="AI74" s="613"/>
      <c r="AJ74" s="613"/>
      <c r="AK74" s="613"/>
      <c r="AL74" s="613"/>
      <c r="AM74" s="613"/>
      <c r="AN74" s="613"/>
      <c r="AO74" s="613"/>
      <c r="AP74" s="613"/>
      <c r="AQ74" s="613"/>
      <c r="AR74" s="613"/>
      <c r="AS74" s="616"/>
      <c r="BE74"/>
    </row>
    <row r="75" spans="2:57" ht="24.75" hidden="1" customHeight="1">
      <c r="B75" s="617"/>
      <c r="C75" s="618"/>
      <c r="D75" s="618"/>
      <c r="E75" s="619"/>
      <c r="F75" s="620"/>
      <c r="G75" s="618"/>
      <c r="H75" s="618"/>
      <c r="I75" s="618"/>
      <c r="J75" s="618"/>
      <c r="K75" s="618"/>
      <c r="L75" s="618"/>
      <c r="M75" s="618"/>
      <c r="N75" s="618"/>
      <c r="O75" s="618"/>
      <c r="P75" s="618"/>
      <c r="Q75" s="618"/>
      <c r="R75" s="618"/>
      <c r="S75" s="618"/>
      <c r="T75" s="618"/>
      <c r="U75" s="619"/>
      <c r="V75" s="620"/>
      <c r="W75" s="618"/>
      <c r="X75" s="619"/>
      <c r="Y75" s="620"/>
      <c r="Z75" s="618"/>
      <c r="AA75" s="619"/>
      <c r="AB75" s="620"/>
      <c r="AC75" s="618"/>
      <c r="AD75" s="618"/>
      <c r="AE75" s="618"/>
      <c r="AF75" s="618"/>
      <c r="AG75" s="618"/>
      <c r="AH75" s="618"/>
      <c r="AI75" s="618"/>
      <c r="AJ75" s="618"/>
      <c r="AK75" s="618"/>
      <c r="AL75" s="618"/>
      <c r="AM75" s="618"/>
      <c r="AN75" s="618"/>
      <c r="AO75" s="618"/>
      <c r="AP75" s="618"/>
      <c r="AQ75" s="618"/>
      <c r="AR75" s="618"/>
      <c r="AS75" s="621"/>
      <c r="BE75"/>
    </row>
    <row r="76" spans="2:57" ht="24.75" hidden="1" customHeight="1">
      <c r="B76" s="622"/>
      <c r="C76" s="623"/>
      <c r="D76" s="623"/>
      <c r="E76" s="624"/>
      <c r="F76" s="625"/>
      <c r="G76" s="623"/>
      <c r="H76" s="623"/>
      <c r="I76" s="623"/>
      <c r="J76" s="623"/>
      <c r="K76" s="623"/>
      <c r="L76" s="623"/>
      <c r="M76" s="623"/>
      <c r="N76" s="623"/>
      <c r="O76" s="623"/>
      <c r="P76" s="623"/>
      <c r="Q76" s="623"/>
      <c r="R76" s="623"/>
      <c r="S76" s="623"/>
      <c r="T76" s="623"/>
      <c r="U76" s="624"/>
      <c r="V76" s="625"/>
      <c r="W76" s="623"/>
      <c r="X76" s="624"/>
      <c r="Y76" s="625"/>
      <c r="Z76" s="623"/>
      <c r="AA76" s="624"/>
      <c r="AB76" s="625"/>
      <c r="AC76" s="623"/>
      <c r="AD76" s="623"/>
      <c r="AE76" s="623"/>
      <c r="AF76" s="623"/>
      <c r="AG76" s="623"/>
      <c r="AH76" s="623"/>
      <c r="AI76" s="623"/>
      <c r="AJ76" s="623"/>
      <c r="AK76" s="623"/>
      <c r="AL76" s="623"/>
      <c r="AM76" s="623"/>
      <c r="AN76" s="623"/>
      <c r="AO76" s="623"/>
      <c r="AP76" s="623"/>
      <c r="AQ76" s="623"/>
      <c r="AR76" s="623"/>
      <c r="AS76" s="626"/>
      <c r="BE76"/>
    </row>
    <row r="77" spans="2:57" ht="24.75" hidden="1" customHeight="1">
      <c r="B77" s="622"/>
      <c r="C77" s="623"/>
      <c r="D77" s="623"/>
      <c r="E77" s="624"/>
      <c r="F77" s="625"/>
      <c r="G77" s="623"/>
      <c r="H77" s="623"/>
      <c r="I77" s="623"/>
      <c r="J77" s="623"/>
      <c r="K77" s="623"/>
      <c r="L77" s="623"/>
      <c r="M77" s="623"/>
      <c r="N77" s="623"/>
      <c r="O77" s="623"/>
      <c r="P77" s="623"/>
      <c r="Q77" s="623"/>
      <c r="R77" s="623"/>
      <c r="S77" s="623"/>
      <c r="T77" s="623"/>
      <c r="U77" s="624"/>
      <c r="V77" s="625"/>
      <c r="W77" s="623"/>
      <c r="X77" s="624"/>
      <c r="Y77" s="625"/>
      <c r="Z77" s="623"/>
      <c r="AA77" s="624"/>
      <c r="AB77" s="625"/>
      <c r="AC77" s="623"/>
      <c r="AD77" s="623"/>
      <c r="AE77" s="623"/>
      <c r="AF77" s="623"/>
      <c r="AG77" s="623"/>
      <c r="AH77" s="623"/>
      <c r="AI77" s="623"/>
      <c r="AJ77" s="623"/>
      <c r="AK77" s="623"/>
      <c r="AL77" s="623"/>
      <c r="AM77" s="623"/>
      <c r="AN77" s="623"/>
      <c r="AO77" s="623"/>
      <c r="AP77" s="623"/>
      <c r="AQ77" s="623"/>
      <c r="AR77" s="623"/>
      <c r="AS77" s="626"/>
      <c r="BE77"/>
    </row>
    <row r="78" spans="2:57" ht="24.75" hidden="1" customHeight="1">
      <c r="B78" s="622"/>
      <c r="C78" s="623"/>
      <c r="D78" s="623"/>
      <c r="E78" s="624"/>
      <c r="F78" s="625"/>
      <c r="G78" s="623"/>
      <c r="H78" s="623"/>
      <c r="I78" s="623"/>
      <c r="J78" s="623"/>
      <c r="K78" s="623"/>
      <c r="L78" s="623"/>
      <c r="M78" s="623"/>
      <c r="N78" s="623"/>
      <c r="O78" s="623"/>
      <c r="P78" s="623"/>
      <c r="Q78" s="623"/>
      <c r="R78" s="623"/>
      <c r="S78" s="623"/>
      <c r="T78" s="623"/>
      <c r="U78" s="624"/>
      <c r="V78" s="625"/>
      <c r="W78" s="623"/>
      <c r="X78" s="624"/>
      <c r="Y78" s="625"/>
      <c r="Z78" s="623"/>
      <c r="AA78" s="624"/>
      <c r="AB78" s="625"/>
      <c r="AC78" s="623"/>
      <c r="AD78" s="623"/>
      <c r="AE78" s="623"/>
      <c r="AF78" s="623"/>
      <c r="AG78" s="623"/>
      <c r="AH78" s="623"/>
      <c r="AI78" s="623"/>
      <c r="AJ78" s="623"/>
      <c r="AK78" s="623"/>
      <c r="AL78" s="623"/>
      <c r="AM78" s="623"/>
      <c r="AN78" s="623"/>
      <c r="AO78" s="623"/>
      <c r="AP78" s="623"/>
      <c r="AQ78" s="623"/>
      <c r="AR78" s="623"/>
      <c r="AS78" s="626"/>
      <c r="BE78"/>
    </row>
    <row r="79" spans="2:57" ht="24.75" hidden="1" customHeight="1">
      <c r="B79" s="622"/>
      <c r="C79" s="623"/>
      <c r="D79" s="623"/>
      <c r="E79" s="624"/>
      <c r="F79" s="625"/>
      <c r="G79" s="623"/>
      <c r="H79" s="623"/>
      <c r="I79" s="623"/>
      <c r="J79" s="623"/>
      <c r="K79" s="623"/>
      <c r="L79" s="623"/>
      <c r="M79" s="623"/>
      <c r="N79" s="623"/>
      <c r="O79" s="623"/>
      <c r="P79" s="623"/>
      <c r="Q79" s="623"/>
      <c r="R79" s="623"/>
      <c r="S79" s="623"/>
      <c r="T79" s="623"/>
      <c r="U79" s="624"/>
      <c r="V79" s="625"/>
      <c r="W79" s="623"/>
      <c r="X79" s="624"/>
      <c r="Y79" s="625"/>
      <c r="Z79" s="623"/>
      <c r="AA79" s="624"/>
      <c r="AB79" s="625"/>
      <c r="AC79" s="623"/>
      <c r="AD79" s="623"/>
      <c r="AE79" s="623"/>
      <c r="AF79" s="623"/>
      <c r="AG79" s="623"/>
      <c r="AH79" s="623"/>
      <c r="AI79" s="623"/>
      <c r="AJ79" s="623"/>
      <c r="AK79" s="623"/>
      <c r="AL79" s="623"/>
      <c r="AM79" s="623"/>
      <c r="AN79" s="623"/>
      <c r="AO79" s="623"/>
      <c r="AP79" s="623"/>
      <c r="AQ79" s="623"/>
      <c r="AR79" s="623"/>
      <c r="AS79" s="626"/>
      <c r="BE79"/>
    </row>
    <row r="80" spans="2:57" ht="24.75" hidden="1" customHeight="1" thickBot="1">
      <c r="B80" s="622"/>
      <c r="C80" s="623"/>
      <c r="D80" s="623"/>
      <c r="E80" s="624"/>
      <c r="F80" s="625"/>
      <c r="G80" s="623"/>
      <c r="H80" s="623"/>
      <c r="I80" s="623"/>
      <c r="J80" s="623"/>
      <c r="K80" s="623"/>
      <c r="L80" s="623"/>
      <c r="M80" s="623"/>
      <c r="N80" s="623"/>
      <c r="O80" s="623"/>
      <c r="P80" s="623"/>
      <c r="Q80" s="623"/>
      <c r="R80" s="623"/>
      <c r="S80" s="623"/>
      <c r="T80" s="623"/>
      <c r="U80" s="624"/>
      <c r="V80" s="625"/>
      <c r="W80" s="623"/>
      <c r="X80" s="624"/>
      <c r="Y80" s="625"/>
      <c r="Z80" s="623"/>
      <c r="AA80" s="624"/>
      <c r="AB80" s="625"/>
      <c r="AC80" s="623"/>
      <c r="AD80" s="623"/>
      <c r="AE80" s="623"/>
      <c r="AF80" s="623"/>
      <c r="AG80" s="623"/>
      <c r="AH80" s="623"/>
      <c r="AI80" s="623"/>
      <c r="AJ80" s="623"/>
      <c r="AK80" s="623"/>
      <c r="AL80" s="623"/>
      <c r="AM80" s="623"/>
      <c r="AN80" s="623"/>
      <c r="AO80" s="623"/>
      <c r="AP80" s="623"/>
      <c r="AQ80" s="623"/>
      <c r="AR80" s="623"/>
      <c r="AS80" s="626"/>
      <c r="BE80"/>
    </row>
    <row r="81" spans="2:57">
      <c r="B81" s="612" t="s">
        <v>36</v>
      </c>
      <c r="C81" s="613"/>
      <c r="D81" s="613"/>
      <c r="E81" s="613"/>
      <c r="F81" s="613"/>
      <c r="G81" s="613"/>
      <c r="H81" s="613"/>
      <c r="I81" s="613"/>
      <c r="J81" s="613"/>
      <c r="K81" s="613"/>
      <c r="L81" s="613"/>
      <c r="M81" s="613"/>
      <c r="N81" s="613"/>
      <c r="O81" s="613"/>
      <c r="P81" s="613"/>
      <c r="Q81" s="613"/>
      <c r="R81" s="613"/>
      <c r="S81" s="613"/>
      <c r="T81" s="613"/>
      <c r="U81" s="613"/>
      <c r="V81" s="613"/>
      <c r="W81" s="613"/>
      <c r="X81" s="613"/>
      <c r="Y81" s="613"/>
      <c r="Z81" s="613"/>
      <c r="AA81" s="613"/>
      <c r="AB81" s="613"/>
      <c r="AC81" s="613"/>
      <c r="AD81" s="613"/>
      <c r="AE81" s="613"/>
      <c r="AF81" s="613"/>
      <c r="AG81" s="613"/>
      <c r="AH81" s="613"/>
      <c r="AI81" s="613"/>
      <c r="AJ81" s="613"/>
      <c r="AK81" s="613"/>
      <c r="AL81" s="613"/>
      <c r="AM81" s="613"/>
      <c r="AN81" s="613"/>
      <c r="AO81" s="613"/>
      <c r="AP81" s="613"/>
      <c r="AQ81" s="613"/>
      <c r="AR81" s="613"/>
      <c r="AS81" s="616"/>
      <c r="BE81"/>
    </row>
    <row r="82" spans="2:57" ht="67.5" customHeight="1" thickBot="1">
      <c r="B82" s="672">
        <v>43101</v>
      </c>
      <c r="C82" s="673"/>
      <c r="D82" s="673"/>
      <c r="E82" s="673"/>
      <c r="F82" s="673"/>
      <c r="G82" s="673"/>
      <c r="H82" s="673"/>
      <c r="I82" s="673"/>
      <c r="J82" s="673"/>
      <c r="K82" s="673"/>
      <c r="L82" s="673"/>
      <c r="M82" s="673"/>
      <c r="N82" s="673"/>
      <c r="O82" s="673"/>
      <c r="P82" s="673"/>
      <c r="Q82" s="673"/>
      <c r="R82" s="673"/>
      <c r="S82" s="673"/>
      <c r="T82" s="673"/>
      <c r="U82" s="673"/>
      <c r="V82" s="673"/>
      <c r="W82" s="673"/>
      <c r="X82" s="673"/>
      <c r="Y82" s="673"/>
      <c r="Z82" s="673"/>
      <c r="AA82" s="673"/>
      <c r="AB82" s="673"/>
      <c r="AC82" s="673"/>
      <c r="AD82" s="673"/>
      <c r="AE82" s="673"/>
      <c r="AF82" s="673"/>
      <c r="AG82" s="673"/>
      <c r="AH82" s="673"/>
      <c r="AI82" s="673"/>
      <c r="AJ82" s="673"/>
      <c r="AK82" s="673"/>
      <c r="AL82" s="673"/>
      <c r="AM82" s="673"/>
      <c r="AN82" s="673"/>
      <c r="AO82" s="673"/>
      <c r="AP82" s="673"/>
      <c r="AQ82" s="673"/>
      <c r="AR82" s="673"/>
      <c r="AS82" s="674"/>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88" t="s">
        <v>44</v>
      </c>
      <c r="D84" s="386"/>
      <c r="E84" s="386"/>
      <c r="F84" s="386"/>
      <c r="G84" s="386"/>
      <c r="H84" s="386"/>
      <c r="I84" s="386"/>
      <c r="J84" s="386"/>
      <c r="K84" s="386"/>
      <c r="L84" s="386"/>
      <c r="M84" s="386"/>
      <c r="N84" s="386"/>
      <c r="O84" s="386"/>
      <c r="P84" s="386"/>
      <c r="Q84" s="386"/>
      <c r="R84" s="386"/>
      <c r="S84" s="386"/>
      <c r="T84" s="386"/>
      <c r="U84" s="386"/>
      <c r="V84" s="386"/>
      <c r="W84" s="387"/>
      <c r="X84" s="406" t="s">
        <v>1706</v>
      </c>
      <c r="Y84" s="407"/>
      <c r="Z84" s="407"/>
      <c r="AA84" s="407"/>
      <c r="AB84" s="407"/>
      <c r="AC84" s="407"/>
      <c r="AD84" s="407"/>
      <c r="AE84" s="407"/>
      <c r="AF84" s="407"/>
      <c r="AG84" s="407"/>
      <c r="AH84" s="407"/>
      <c r="AI84" s="407"/>
      <c r="AJ84" s="407"/>
      <c r="AK84" s="407"/>
      <c r="AL84" s="407"/>
      <c r="AM84" s="407"/>
      <c r="AN84" s="407"/>
      <c r="AO84" s="407"/>
      <c r="AP84" s="407"/>
      <c r="AQ84" s="407"/>
      <c r="AR84" s="408"/>
      <c r="AS84" s="8"/>
      <c r="BE84"/>
    </row>
    <row r="85" spans="2:57" ht="46.5" customHeight="1">
      <c r="B85" s="10"/>
      <c r="C85" s="473" t="s">
        <v>40</v>
      </c>
      <c r="D85" s="438"/>
      <c r="E85" s="438"/>
      <c r="F85" s="438"/>
      <c r="G85" s="438"/>
      <c r="H85" s="438"/>
      <c r="I85" s="449"/>
      <c r="J85" s="473" t="s">
        <v>41</v>
      </c>
      <c r="K85" s="438"/>
      <c r="L85" s="438"/>
      <c r="M85" s="438"/>
      <c r="N85" s="438"/>
      <c r="O85" s="438"/>
      <c r="P85" s="449"/>
      <c r="Q85" s="473" t="s">
        <v>42</v>
      </c>
      <c r="R85" s="438"/>
      <c r="S85" s="438"/>
      <c r="T85" s="438"/>
      <c r="U85" s="438"/>
      <c r="V85" s="438"/>
      <c r="W85" s="449"/>
      <c r="X85" s="473" t="s">
        <v>40</v>
      </c>
      <c r="Y85" s="438"/>
      <c r="Z85" s="438"/>
      <c r="AA85" s="438"/>
      <c r="AB85" s="438"/>
      <c r="AC85" s="438"/>
      <c r="AD85" s="449"/>
      <c r="AE85" s="473" t="s">
        <v>41</v>
      </c>
      <c r="AF85" s="438"/>
      <c r="AG85" s="438"/>
      <c r="AH85" s="438"/>
      <c r="AI85" s="438"/>
      <c r="AJ85" s="438"/>
      <c r="AK85" s="449"/>
      <c r="AL85" s="473" t="s">
        <v>42</v>
      </c>
      <c r="AM85" s="438"/>
      <c r="AN85" s="438"/>
      <c r="AO85" s="438"/>
      <c r="AP85" s="438"/>
      <c r="AQ85" s="438"/>
      <c r="AR85" s="449"/>
      <c r="AS85" s="11"/>
      <c r="BE85"/>
    </row>
    <row r="86" spans="2:57" ht="46.5" customHeight="1">
      <c r="B86" s="10"/>
      <c r="C86" s="517" t="str">
        <f>'Lot Register'!$U$13</f>
        <v>Jan van Wyk</v>
      </c>
      <c r="D86" s="518"/>
      <c r="E86" s="518"/>
      <c r="F86" s="518"/>
      <c r="G86" s="518"/>
      <c r="H86" s="518"/>
      <c r="I86" s="519"/>
      <c r="J86" s="517"/>
      <c r="K86" s="518"/>
      <c r="L86" s="518"/>
      <c r="M86" s="518"/>
      <c r="N86" s="518"/>
      <c r="O86" s="518"/>
      <c r="P86" s="519"/>
      <c r="Q86" s="520"/>
      <c r="R86" s="521"/>
      <c r="S86" s="521"/>
      <c r="T86" s="521"/>
      <c r="U86" s="521"/>
      <c r="V86" s="521"/>
      <c r="W86" s="522"/>
      <c r="X86" s="517" t="str">
        <f>'Lot Register'!$U$12</f>
        <v>TBA</v>
      </c>
      <c r="Y86" s="518"/>
      <c r="Z86" s="518"/>
      <c r="AA86" s="518"/>
      <c r="AB86" s="518"/>
      <c r="AC86" s="518"/>
      <c r="AD86" s="519"/>
      <c r="AE86" s="517"/>
      <c r="AF86" s="518"/>
      <c r="AG86" s="518"/>
      <c r="AH86" s="518"/>
      <c r="AI86" s="518"/>
      <c r="AJ86" s="518"/>
      <c r="AK86" s="519"/>
      <c r="AL86" s="520"/>
      <c r="AM86" s="521"/>
      <c r="AN86" s="521"/>
      <c r="AO86" s="521"/>
      <c r="AP86" s="521"/>
      <c r="AQ86" s="521"/>
      <c r="AR86" s="522"/>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39">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J39"/>
    <mergeCell ref="AK36:AN37"/>
    <mergeCell ref="AO36:AP37"/>
    <mergeCell ref="AQ36:AQ37"/>
    <mergeCell ref="AR36:AR37"/>
    <mergeCell ref="AS36:AS37"/>
    <mergeCell ref="Y37:AB37"/>
    <mergeCell ref="B36:C37"/>
    <mergeCell ref="D36:P37"/>
    <mergeCell ref="Q36:X37"/>
    <mergeCell ref="Y36:AB36"/>
    <mergeCell ref="AC36:AJ37"/>
    <mergeCell ref="AK34:AN35"/>
    <mergeCell ref="AO34:AP35"/>
    <mergeCell ref="AQ34:AQ35"/>
    <mergeCell ref="AR34:AR35"/>
    <mergeCell ref="AS34:AS35"/>
    <mergeCell ref="Y35:AB35"/>
    <mergeCell ref="B34:C35"/>
    <mergeCell ref="D34:P35"/>
    <mergeCell ref="Q34:X35"/>
    <mergeCell ref="Y34:AB34"/>
    <mergeCell ref="AC34:AJ35"/>
    <mergeCell ref="AK32:AN33"/>
    <mergeCell ref="AO32:AP33"/>
    <mergeCell ref="AQ32:AQ33"/>
    <mergeCell ref="AR32:AR33"/>
    <mergeCell ref="AS32:AS33"/>
    <mergeCell ref="Y33:AB33"/>
    <mergeCell ref="B32:C33"/>
    <mergeCell ref="D32:P33"/>
    <mergeCell ref="Q32:X33"/>
    <mergeCell ref="Y32:AB32"/>
    <mergeCell ref="AC32:AJ33"/>
    <mergeCell ref="AK30:AN31"/>
    <mergeCell ref="AO30:AP31"/>
    <mergeCell ref="AQ30:AQ31"/>
    <mergeCell ref="AR30:AR31"/>
    <mergeCell ref="AS30:AS31"/>
    <mergeCell ref="Y31:AB31"/>
    <mergeCell ref="B30:C31"/>
    <mergeCell ref="D30:P31"/>
    <mergeCell ref="Q30:X31"/>
    <mergeCell ref="Y30:AB30"/>
    <mergeCell ref="AC30:AJ31"/>
    <mergeCell ref="AK28:AN29"/>
    <mergeCell ref="AO28:AP29"/>
    <mergeCell ref="AQ28:AQ29"/>
    <mergeCell ref="AR28:AR29"/>
    <mergeCell ref="AS28:AS29"/>
    <mergeCell ref="Y29:AB29"/>
    <mergeCell ref="B28:C29"/>
    <mergeCell ref="D28:P29"/>
    <mergeCell ref="Q28:X29"/>
    <mergeCell ref="Y28:AB28"/>
    <mergeCell ref="AC28:AJ29"/>
    <mergeCell ref="AK26:AN27"/>
    <mergeCell ref="AO26:AP27"/>
    <mergeCell ref="AQ26:AQ27"/>
    <mergeCell ref="AR26:AR27"/>
    <mergeCell ref="AS26:AS27"/>
    <mergeCell ref="Y27:AB27"/>
    <mergeCell ref="B26:C27"/>
    <mergeCell ref="D26:P27"/>
    <mergeCell ref="Q26:X27"/>
    <mergeCell ref="Y26:AB26"/>
    <mergeCell ref="AC26:AJ27"/>
    <mergeCell ref="AK24:AN25"/>
    <mergeCell ref="AO24:AP25"/>
    <mergeCell ref="AQ24:AQ25"/>
    <mergeCell ref="AR24:AR25"/>
    <mergeCell ref="AS24:AS25"/>
    <mergeCell ref="Y25:AB25"/>
    <mergeCell ref="B24:C25"/>
    <mergeCell ref="D24:P25"/>
    <mergeCell ref="Q24:X25"/>
    <mergeCell ref="Y24:AB24"/>
    <mergeCell ref="AC24:AJ25"/>
    <mergeCell ref="AK22:AN23"/>
    <mergeCell ref="AO22:AP23"/>
    <mergeCell ref="AQ22:AQ23"/>
    <mergeCell ref="AR22:AR23"/>
    <mergeCell ref="AS22:AS23"/>
    <mergeCell ref="Y23:AB23"/>
    <mergeCell ref="B22:C23"/>
    <mergeCell ref="D22:P23"/>
    <mergeCell ref="Q22:X23"/>
    <mergeCell ref="Y22:AB22"/>
    <mergeCell ref="AC22:AJ23"/>
    <mergeCell ref="AK20:AN21"/>
    <mergeCell ref="AO20:AP21"/>
    <mergeCell ref="AQ20:AQ21"/>
    <mergeCell ref="AR20:AR21"/>
    <mergeCell ref="AS20:AS21"/>
    <mergeCell ref="Y21:AB21"/>
    <mergeCell ref="B20:C21"/>
    <mergeCell ref="D20:P21"/>
    <mergeCell ref="Q20:X21"/>
    <mergeCell ref="Y20:AB20"/>
    <mergeCell ref="AC20:AJ21"/>
    <mergeCell ref="AK18:AN19"/>
    <mergeCell ref="AO18:AP19"/>
    <mergeCell ref="AQ18:AQ19"/>
    <mergeCell ref="AR18:AR19"/>
    <mergeCell ref="AS18:AS19"/>
    <mergeCell ref="Y19:AB19"/>
    <mergeCell ref="B18:C19"/>
    <mergeCell ref="D18:P19"/>
    <mergeCell ref="Q18:X19"/>
    <mergeCell ref="Y18:AB18"/>
    <mergeCell ref="AC18:AJ19"/>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AQ12:AS13"/>
    <mergeCell ref="Y13:AB13"/>
    <mergeCell ref="AK13:AN13"/>
    <mergeCell ref="AO12:AP13"/>
    <mergeCell ref="AF7:AI7"/>
    <mergeCell ref="J8:J9"/>
    <mergeCell ref="K8:K9"/>
    <mergeCell ref="L8:L9"/>
    <mergeCell ref="AF8:AI8"/>
    <mergeCell ref="AJ8:AM11"/>
    <mergeCell ref="AF10:AI10"/>
    <mergeCell ref="AF11:AI11"/>
    <mergeCell ref="AJ7:AS7"/>
    <mergeCell ref="AN8:AS11"/>
    <mergeCell ref="AJ4:AS4"/>
    <mergeCell ref="AJ5:AS5"/>
    <mergeCell ref="AJ6:AS6"/>
    <mergeCell ref="J4:Z5"/>
    <mergeCell ref="AA4:AE4"/>
    <mergeCell ref="AF4:AI4"/>
    <mergeCell ref="AA5:AE5"/>
    <mergeCell ref="AF5:AI5"/>
    <mergeCell ref="J6:L7"/>
    <mergeCell ref="M6:P9"/>
    <mergeCell ref="Q6:AE9"/>
    <mergeCell ref="AF6:AI6"/>
    <mergeCell ref="AF9:AI9"/>
  </mergeCells>
  <conditionalFormatting sqref="AF11">
    <cfRule type="expression" dxfId="798" priority="6">
      <formula>$V11="y"</formula>
    </cfRule>
    <cfRule type="expression" dxfId="797" priority="7">
      <formula>$T11="y"</formula>
    </cfRule>
  </conditionalFormatting>
  <conditionalFormatting sqref="AF7">
    <cfRule type="expression" dxfId="796" priority="10">
      <formula>$V7="y"</formula>
    </cfRule>
    <cfRule type="expression" dxfId="795" priority="11">
      <formula>$T7="y"</formula>
    </cfRule>
  </conditionalFormatting>
  <conditionalFormatting sqref="AF9">
    <cfRule type="expression" dxfId="794" priority="8">
      <formula>$V9="y"</formula>
    </cfRule>
    <cfRule type="expression" dxfId="793" priority="9">
      <formula>$T9="y"</formula>
    </cfRule>
  </conditionalFormatting>
  <conditionalFormatting sqref="Y32:AB73 Y14:AB25">
    <cfRule type="expression" dxfId="792" priority="5">
      <formula>OR(ISNUMBER(SEARCH("Hold Point",Y14)),ISNUMBER(SEARCH("Witness Point",Y14)))</formula>
    </cfRule>
  </conditionalFormatting>
  <conditionalFormatting sqref="AK14:AN73">
    <cfRule type="expression" dxfId="791" priority="4">
      <formula>OR(Y14="Check Item",Y14="Milestone")</formula>
    </cfRule>
  </conditionalFormatting>
  <conditionalFormatting sqref="Y30:AB31">
    <cfRule type="expression" dxfId="790" priority="3">
      <formula>OR(ISNUMBER(SEARCH("Hold Point",Y30)),ISNUMBER(SEARCH("Witness Point",Y30)))</formula>
    </cfRule>
  </conditionalFormatting>
  <conditionalFormatting sqref="Y26:AB27">
    <cfRule type="expression" dxfId="789" priority="2">
      <formula>OR(ISNUMBER(SEARCH("Hold Point",Y26)),ISNUMBER(SEARCH("Witness Point",Y26)))</formula>
    </cfRule>
  </conditionalFormatting>
  <conditionalFormatting sqref="Y28:AB29">
    <cfRule type="expression" dxfId="788" priority="1">
      <formula>OR(ISNUMBER(SEARCH("Hold Point",Y28)),ISNUMBER(SEARCH("Witness Point",Y28)))</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1">
    <pageSetUpPr fitToPage="1"/>
  </sheetPr>
  <dimension ref="A1:BR100"/>
  <sheetViews>
    <sheetView topLeftCell="B15" zoomScale="85" zoomScaleNormal="85" workbookViewId="0">
      <selection activeCell="Y33" sqref="Y33:AB33"/>
    </sheetView>
  </sheetViews>
  <sheetFormatPr defaultColWidth="9.140625" defaultRowHeight="15"/>
  <cols>
    <col min="1" max="1" width="0" hidden="1" customWidth="1"/>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Geotextile</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Geotextile</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633" t="s">
        <v>1939</v>
      </c>
      <c r="AK4" s="634"/>
      <c r="AL4" s="634"/>
      <c r="AM4" s="634"/>
      <c r="AN4" s="634"/>
      <c r="AO4" s="634"/>
      <c r="AP4" s="634"/>
      <c r="AQ4" s="634"/>
      <c r="AR4" s="634"/>
      <c r="AS4" s="635"/>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str">
        <f>'Lot Register'!$M$13</f>
        <v>CN22189</v>
      </c>
      <c r="AG5" s="460"/>
      <c r="AH5" s="460"/>
      <c r="AI5" s="461"/>
      <c r="AJ5" s="636" t="s">
        <v>1704</v>
      </c>
      <c r="AK5" s="637"/>
      <c r="AL5" s="637"/>
      <c r="AM5" s="637"/>
      <c r="AN5" s="637"/>
      <c r="AO5" s="637"/>
      <c r="AP5" s="637"/>
      <c r="AQ5" s="637"/>
      <c r="AR5" s="637"/>
      <c r="AS5" s="638"/>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636" t="s">
        <v>2095</v>
      </c>
      <c r="AK6" s="637"/>
      <c r="AL6" s="637"/>
      <c r="AM6" s="637"/>
      <c r="AN6" s="637"/>
      <c r="AO6" s="637"/>
      <c r="AP6" s="637"/>
      <c r="AQ6" s="637"/>
      <c r="AR6" s="637"/>
      <c r="AS6" s="638"/>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Register'!$J$2), "", 'Lot Register'!$J$2)</f>
        <v>45343</v>
      </c>
      <c r="AG7" s="469"/>
      <c r="AH7" s="469"/>
      <c r="AI7" s="470"/>
      <c r="AJ7" s="636" t="s">
        <v>2096</v>
      </c>
      <c r="AK7" s="637"/>
      <c r="AL7" s="637"/>
      <c r="AM7" s="637"/>
      <c r="AN7" s="637"/>
      <c r="AO7" s="637"/>
      <c r="AP7" s="637"/>
      <c r="AQ7" s="637"/>
      <c r="AR7" s="637"/>
      <c r="AS7" s="638"/>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v>27.01</v>
      </c>
      <c r="AK8" s="574"/>
      <c r="AL8" s="574"/>
      <c r="AM8" s="574"/>
      <c r="AN8" s="566" t="s">
        <v>736</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Register'!$K$2), "", 'Lot Register'!$K$2)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f>IF(ISBLANK('Lot Register'!$I$2), "", 'Lot Register'!$I$2)</f>
        <v>0</v>
      </c>
      <c r="AE10" s="449"/>
      <c r="AF10" s="451" t="s">
        <v>30</v>
      </c>
      <c r="AG10" s="451"/>
      <c r="AH10" s="451"/>
      <c r="AI10" s="452"/>
      <c r="AJ10" s="573"/>
      <c r="AK10" s="574"/>
      <c r="AL10" s="574"/>
      <c r="AM10" s="574"/>
      <c r="AN10" s="566"/>
      <c r="AO10" s="566"/>
      <c r="AP10" s="566"/>
      <c r="AQ10" s="566"/>
      <c r="AR10" s="566"/>
      <c r="AS10" s="567"/>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Register'!$L$2), "", 'Lot Register'!$L$2)</f>
        <v>45343</v>
      </c>
      <c r="AG11" s="496"/>
      <c r="AH11" s="496"/>
      <c r="AI11" s="497"/>
      <c r="AJ11" s="575"/>
      <c r="AK11" s="576"/>
      <c r="AL11" s="576"/>
      <c r="AM11" s="576"/>
      <c r="AN11" s="381"/>
      <c r="AO11" s="381"/>
      <c r="AP11" s="381"/>
      <c r="AQ11" s="381"/>
      <c r="AR11" s="381"/>
      <c r="AS11" s="568"/>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c r="AH13" s="439"/>
      <c r="AI13" s="439"/>
      <c r="AJ13" s="439"/>
      <c r="AK13" s="439" t="s">
        <v>27</v>
      </c>
      <c r="AL13" s="439"/>
      <c r="AM13" s="439"/>
      <c r="AN13" s="439"/>
      <c r="AO13" s="571"/>
      <c r="AP13" s="571"/>
      <c r="AQ13" s="571"/>
      <c r="AR13" s="571"/>
      <c r="AS13" s="572"/>
      <c r="BE13"/>
    </row>
    <row r="14" spans="1:70">
      <c r="B14" s="553">
        <v>1</v>
      </c>
      <c r="C14" s="549"/>
      <c r="D14" s="507" t="s">
        <v>737</v>
      </c>
      <c r="E14" s="508"/>
      <c r="F14" s="508"/>
      <c r="G14" s="508"/>
      <c r="H14" s="508"/>
      <c r="I14" s="508"/>
      <c r="J14" s="508"/>
      <c r="K14" s="508"/>
      <c r="L14" s="508"/>
      <c r="M14" s="508"/>
      <c r="N14" s="508"/>
      <c r="O14" s="508"/>
      <c r="P14" s="509"/>
      <c r="Q14" s="597" t="s">
        <v>91</v>
      </c>
      <c r="R14" s="598"/>
      <c r="S14" s="598"/>
      <c r="T14" s="598"/>
      <c r="U14" s="598"/>
      <c r="V14" s="598"/>
      <c r="W14" s="598"/>
      <c r="X14" s="599"/>
      <c r="Y14" s="507" t="s">
        <v>24</v>
      </c>
      <c r="Z14" s="508"/>
      <c r="AA14" s="508"/>
      <c r="AB14" s="509"/>
      <c r="AC14" s="406"/>
      <c r="AD14" s="407"/>
      <c r="AE14" s="407"/>
      <c r="AF14" s="407"/>
      <c r="AG14" s="407"/>
      <c r="AH14" s="407"/>
      <c r="AI14" s="407"/>
      <c r="AJ14" s="408"/>
      <c r="AK14" s="507"/>
      <c r="AL14" s="508"/>
      <c r="AM14" s="508"/>
      <c r="AN14" s="509"/>
      <c r="AO14" s="475"/>
      <c r="AP14" s="593"/>
      <c r="AQ14" s="594"/>
      <c r="AR14" s="595"/>
      <c r="AS14" s="596"/>
      <c r="BE14"/>
    </row>
    <row r="15" spans="1:70" ht="31.5" customHeight="1">
      <c r="B15" s="592"/>
      <c r="C15" s="532"/>
      <c r="D15" s="412"/>
      <c r="E15" s="413"/>
      <c r="F15" s="413"/>
      <c r="G15" s="413"/>
      <c r="H15" s="413"/>
      <c r="I15" s="413"/>
      <c r="J15" s="413"/>
      <c r="K15" s="413"/>
      <c r="L15" s="413"/>
      <c r="M15" s="413"/>
      <c r="N15" s="413"/>
      <c r="O15" s="413"/>
      <c r="P15" s="414"/>
      <c r="Q15" s="600"/>
      <c r="R15" s="601"/>
      <c r="S15" s="601"/>
      <c r="T15" s="601"/>
      <c r="U15" s="601"/>
      <c r="V15" s="601"/>
      <c r="W15" s="601"/>
      <c r="X15" s="602"/>
      <c r="Y15" s="412" t="s">
        <v>738</v>
      </c>
      <c r="Z15" s="413"/>
      <c r="AA15" s="413"/>
      <c r="AB15" s="414"/>
      <c r="AC15" s="412"/>
      <c r="AD15" s="413"/>
      <c r="AE15" s="413"/>
      <c r="AF15" s="413"/>
      <c r="AG15" s="413"/>
      <c r="AH15" s="413"/>
      <c r="AI15" s="413"/>
      <c r="AJ15" s="414"/>
      <c r="AK15" s="412"/>
      <c r="AL15" s="413"/>
      <c r="AM15" s="413"/>
      <c r="AN15" s="414"/>
      <c r="AO15" s="545"/>
      <c r="AP15" s="556"/>
      <c r="AQ15" s="587"/>
      <c r="AR15" s="589"/>
      <c r="AS15" s="591"/>
      <c r="BE15"/>
    </row>
    <row r="16" spans="1:70">
      <c r="B16" s="592">
        <v>2</v>
      </c>
      <c r="C16" s="532"/>
      <c r="D16" s="406" t="s">
        <v>739</v>
      </c>
      <c r="E16" s="407"/>
      <c r="F16" s="407"/>
      <c r="G16" s="407"/>
      <c r="H16" s="407"/>
      <c r="I16" s="407"/>
      <c r="J16" s="407"/>
      <c r="K16" s="407"/>
      <c r="L16" s="407"/>
      <c r="M16" s="407"/>
      <c r="N16" s="407"/>
      <c r="O16" s="407"/>
      <c r="P16" s="408"/>
      <c r="Q16" s="603" t="s">
        <v>91</v>
      </c>
      <c r="R16" s="604"/>
      <c r="S16" s="604"/>
      <c r="T16" s="604"/>
      <c r="U16" s="604"/>
      <c r="V16" s="604"/>
      <c r="W16" s="604"/>
      <c r="X16" s="605"/>
      <c r="Y16" s="406" t="s">
        <v>24</v>
      </c>
      <c r="Z16" s="407"/>
      <c r="AA16" s="407"/>
      <c r="AB16" s="408"/>
      <c r="AC16" s="406"/>
      <c r="AD16" s="407"/>
      <c r="AE16" s="407"/>
      <c r="AF16" s="407"/>
      <c r="AG16" s="407"/>
      <c r="AH16" s="407"/>
      <c r="AI16" s="407"/>
      <c r="AJ16" s="408"/>
      <c r="AK16" s="406"/>
      <c r="AL16" s="407"/>
      <c r="AM16" s="407"/>
      <c r="AN16" s="408"/>
      <c r="AO16" s="542"/>
      <c r="AP16" s="554"/>
      <c r="AQ16" s="586"/>
      <c r="AR16" s="588"/>
      <c r="AS16" s="590"/>
      <c r="BE16"/>
    </row>
    <row r="17" spans="2:57" ht="31.5" customHeight="1">
      <c r="B17" s="592"/>
      <c r="C17" s="532"/>
      <c r="D17" s="412"/>
      <c r="E17" s="413"/>
      <c r="F17" s="413"/>
      <c r="G17" s="413"/>
      <c r="H17" s="413"/>
      <c r="I17" s="413"/>
      <c r="J17" s="413"/>
      <c r="K17" s="413"/>
      <c r="L17" s="413"/>
      <c r="M17" s="413"/>
      <c r="N17" s="413"/>
      <c r="O17" s="413"/>
      <c r="P17" s="414"/>
      <c r="Q17" s="600"/>
      <c r="R17" s="601"/>
      <c r="S17" s="601"/>
      <c r="T17" s="601"/>
      <c r="U17" s="601"/>
      <c r="V17" s="601"/>
      <c r="W17" s="601"/>
      <c r="X17" s="602"/>
      <c r="Y17" s="412" t="s">
        <v>740</v>
      </c>
      <c r="Z17" s="413"/>
      <c r="AA17" s="413"/>
      <c r="AB17" s="414"/>
      <c r="AC17" s="412"/>
      <c r="AD17" s="413"/>
      <c r="AE17" s="413"/>
      <c r="AF17" s="413"/>
      <c r="AG17" s="413"/>
      <c r="AH17" s="413"/>
      <c r="AI17" s="413"/>
      <c r="AJ17" s="414"/>
      <c r="AK17" s="412"/>
      <c r="AL17" s="413"/>
      <c r="AM17" s="413"/>
      <c r="AN17" s="414"/>
      <c r="AO17" s="545"/>
      <c r="AP17" s="556"/>
      <c r="AQ17" s="587"/>
      <c r="AR17" s="589"/>
      <c r="AS17" s="591"/>
      <c r="BE17"/>
    </row>
    <row r="18" spans="2:57">
      <c r="B18" s="592">
        <v>3</v>
      </c>
      <c r="C18" s="532"/>
      <c r="D18" s="406" t="s">
        <v>741</v>
      </c>
      <c r="E18" s="407"/>
      <c r="F18" s="407"/>
      <c r="G18" s="407"/>
      <c r="H18" s="407"/>
      <c r="I18" s="407"/>
      <c r="J18" s="407"/>
      <c r="K18" s="407"/>
      <c r="L18" s="407"/>
      <c r="M18" s="407"/>
      <c r="N18" s="407"/>
      <c r="O18" s="407"/>
      <c r="P18" s="408"/>
      <c r="Q18" s="603" t="s">
        <v>91</v>
      </c>
      <c r="R18" s="604"/>
      <c r="S18" s="604"/>
      <c r="T18" s="604"/>
      <c r="U18" s="604"/>
      <c r="V18" s="604"/>
      <c r="W18" s="604"/>
      <c r="X18" s="605"/>
      <c r="Y18" s="406" t="s">
        <v>82</v>
      </c>
      <c r="Z18" s="407"/>
      <c r="AA18" s="407"/>
      <c r="AB18" s="408"/>
      <c r="AC18" s="406"/>
      <c r="AD18" s="407"/>
      <c r="AE18" s="407"/>
      <c r="AF18" s="407"/>
      <c r="AG18" s="407"/>
      <c r="AH18" s="407"/>
      <c r="AI18" s="407"/>
      <c r="AJ18" s="408"/>
      <c r="AK18" s="406"/>
      <c r="AL18" s="407"/>
      <c r="AM18" s="407"/>
      <c r="AN18" s="408"/>
      <c r="AO18" s="542"/>
      <c r="AP18" s="554"/>
      <c r="AQ18" s="586"/>
      <c r="AR18" s="588"/>
      <c r="AS18" s="590"/>
      <c r="BE18"/>
    </row>
    <row r="19" spans="2:57" ht="33" customHeight="1">
      <c r="B19" s="592"/>
      <c r="C19" s="532"/>
      <c r="D19" s="412"/>
      <c r="E19" s="413"/>
      <c r="F19" s="413"/>
      <c r="G19" s="413"/>
      <c r="H19" s="413"/>
      <c r="I19" s="413"/>
      <c r="J19" s="413"/>
      <c r="K19" s="413"/>
      <c r="L19" s="413"/>
      <c r="M19" s="413"/>
      <c r="N19" s="413"/>
      <c r="O19" s="413"/>
      <c r="P19" s="414"/>
      <c r="Q19" s="600"/>
      <c r="R19" s="601"/>
      <c r="S19" s="601"/>
      <c r="T19" s="601"/>
      <c r="U19" s="601"/>
      <c r="V19" s="601"/>
      <c r="W19" s="601"/>
      <c r="X19" s="602"/>
      <c r="Y19" s="412" t="s">
        <v>742</v>
      </c>
      <c r="Z19" s="413"/>
      <c r="AA19" s="413"/>
      <c r="AB19" s="414"/>
      <c r="AC19" s="412"/>
      <c r="AD19" s="413"/>
      <c r="AE19" s="413"/>
      <c r="AF19" s="413"/>
      <c r="AG19" s="413"/>
      <c r="AH19" s="413"/>
      <c r="AI19" s="413"/>
      <c r="AJ19" s="414"/>
      <c r="AK19" s="412"/>
      <c r="AL19" s="413"/>
      <c r="AM19" s="413"/>
      <c r="AN19" s="414"/>
      <c r="AO19" s="545"/>
      <c r="AP19" s="556"/>
      <c r="AQ19" s="587"/>
      <c r="AR19" s="589"/>
      <c r="AS19" s="591"/>
      <c r="BE19"/>
    </row>
    <row r="20" spans="2:57">
      <c r="B20" s="592">
        <v>4</v>
      </c>
      <c r="C20" s="532"/>
      <c r="D20" s="406" t="s">
        <v>743</v>
      </c>
      <c r="E20" s="407"/>
      <c r="F20" s="407"/>
      <c r="G20" s="407"/>
      <c r="H20" s="407"/>
      <c r="I20" s="407"/>
      <c r="J20" s="407"/>
      <c r="K20" s="407"/>
      <c r="L20" s="407"/>
      <c r="M20" s="407"/>
      <c r="N20" s="407"/>
      <c r="O20" s="407"/>
      <c r="P20" s="408"/>
      <c r="Q20" s="603" t="s">
        <v>91</v>
      </c>
      <c r="R20" s="604"/>
      <c r="S20" s="604"/>
      <c r="T20" s="604"/>
      <c r="U20" s="604"/>
      <c r="V20" s="604"/>
      <c r="W20" s="604"/>
      <c r="X20" s="605"/>
      <c r="Y20" s="406" t="s">
        <v>24</v>
      </c>
      <c r="Z20" s="407"/>
      <c r="AA20" s="407"/>
      <c r="AB20" s="408"/>
      <c r="AC20" s="406"/>
      <c r="AD20" s="407"/>
      <c r="AE20" s="407"/>
      <c r="AF20" s="407"/>
      <c r="AG20" s="407"/>
      <c r="AH20" s="407"/>
      <c r="AI20" s="407"/>
      <c r="AJ20" s="408"/>
      <c r="AK20" s="406"/>
      <c r="AL20" s="407"/>
      <c r="AM20" s="407"/>
      <c r="AN20" s="408"/>
      <c r="AO20" s="542"/>
      <c r="AP20" s="554"/>
      <c r="AQ20" s="586"/>
      <c r="AR20" s="588"/>
      <c r="AS20" s="590"/>
      <c r="BE20"/>
    </row>
    <row r="21" spans="2:57" ht="33" customHeight="1">
      <c r="B21" s="592"/>
      <c r="C21" s="532"/>
      <c r="D21" s="412"/>
      <c r="E21" s="413"/>
      <c r="F21" s="413"/>
      <c r="G21" s="413"/>
      <c r="H21" s="413"/>
      <c r="I21" s="413"/>
      <c r="J21" s="413"/>
      <c r="K21" s="413"/>
      <c r="L21" s="413"/>
      <c r="M21" s="413"/>
      <c r="N21" s="413"/>
      <c r="O21" s="413"/>
      <c r="P21" s="414"/>
      <c r="Q21" s="600"/>
      <c r="R21" s="601"/>
      <c r="S21" s="601"/>
      <c r="T21" s="601"/>
      <c r="U21" s="601"/>
      <c r="V21" s="601"/>
      <c r="W21" s="601"/>
      <c r="X21" s="602"/>
      <c r="Y21" s="412" t="s">
        <v>744</v>
      </c>
      <c r="Z21" s="413"/>
      <c r="AA21" s="413"/>
      <c r="AB21" s="414"/>
      <c r="AC21" s="412"/>
      <c r="AD21" s="413"/>
      <c r="AE21" s="413"/>
      <c r="AF21" s="413"/>
      <c r="AG21" s="413"/>
      <c r="AH21" s="413"/>
      <c r="AI21" s="413"/>
      <c r="AJ21" s="414"/>
      <c r="AK21" s="412"/>
      <c r="AL21" s="413"/>
      <c r="AM21" s="413"/>
      <c r="AN21" s="414"/>
      <c r="AO21" s="545"/>
      <c r="AP21" s="556"/>
      <c r="AQ21" s="587"/>
      <c r="AR21" s="589"/>
      <c r="AS21" s="591"/>
      <c r="BE21"/>
    </row>
    <row r="22" spans="2:57">
      <c r="B22" s="592">
        <v>5</v>
      </c>
      <c r="C22" s="532"/>
      <c r="D22" s="406" t="s">
        <v>1465</v>
      </c>
      <c r="E22" s="407"/>
      <c r="F22" s="407"/>
      <c r="G22" s="407"/>
      <c r="H22" s="407"/>
      <c r="I22" s="407"/>
      <c r="J22" s="407"/>
      <c r="K22" s="407"/>
      <c r="L22" s="407"/>
      <c r="M22" s="407"/>
      <c r="N22" s="407"/>
      <c r="O22" s="407"/>
      <c r="P22" s="408"/>
      <c r="Q22" s="603" t="s">
        <v>91</v>
      </c>
      <c r="R22" s="604"/>
      <c r="S22" s="604"/>
      <c r="T22" s="604"/>
      <c r="U22" s="604"/>
      <c r="V22" s="604"/>
      <c r="W22" s="604"/>
      <c r="X22" s="605"/>
      <c r="Y22" s="406" t="s">
        <v>24</v>
      </c>
      <c r="Z22" s="407"/>
      <c r="AA22" s="407"/>
      <c r="AB22" s="408"/>
      <c r="AC22" s="406"/>
      <c r="AD22" s="407"/>
      <c r="AE22" s="407"/>
      <c r="AF22" s="407"/>
      <c r="AG22" s="407"/>
      <c r="AH22" s="407"/>
      <c r="AI22" s="407"/>
      <c r="AJ22" s="408"/>
      <c r="AK22" s="406"/>
      <c r="AL22" s="407"/>
      <c r="AM22" s="407"/>
      <c r="AN22" s="408"/>
      <c r="AO22" s="542"/>
      <c r="AP22" s="554"/>
      <c r="AQ22" s="586"/>
      <c r="AR22" s="588"/>
      <c r="AS22" s="590"/>
      <c r="BE22"/>
    </row>
    <row r="23" spans="2:57" ht="31.5" customHeight="1">
      <c r="B23" s="592"/>
      <c r="C23" s="532"/>
      <c r="D23" s="412"/>
      <c r="E23" s="413"/>
      <c r="F23" s="413"/>
      <c r="G23" s="413"/>
      <c r="H23" s="413"/>
      <c r="I23" s="413"/>
      <c r="J23" s="413"/>
      <c r="K23" s="413"/>
      <c r="L23" s="413"/>
      <c r="M23" s="413"/>
      <c r="N23" s="413"/>
      <c r="O23" s="413"/>
      <c r="P23" s="414"/>
      <c r="Q23" s="600"/>
      <c r="R23" s="601"/>
      <c r="S23" s="601"/>
      <c r="T23" s="601"/>
      <c r="U23" s="601"/>
      <c r="V23" s="601"/>
      <c r="W23" s="601"/>
      <c r="X23" s="602"/>
      <c r="Y23" s="412" t="s">
        <v>744</v>
      </c>
      <c r="Z23" s="413"/>
      <c r="AA23" s="413"/>
      <c r="AB23" s="414"/>
      <c r="AC23" s="412"/>
      <c r="AD23" s="413"/>
      <c r="AE23" s="413"/>
      <c r="AF23" s="413"/>
      <c r="AG23" s="413"/>
      <c r="AH23" s="413"/>
      <c r="AI23" s="413"/>
      <c r="AJ23" s="414"/>
      <c r="AK23" s="412"/>
      <c r="AL23" s="413"/>
      <c r="AM23" s="413"/>
      <c r="AN23" s="414"/>
      <c r="AO23" s="545"/>
      <c r="AP23" s="556"/>
      <c r="AQ23" s="587"/>
      <c r="AR23" s="589"/>
      <c r="AS23" s="591"/>
      <c r="BE23"/>
    </row>
    <row r="24" spans="2:57">
      <c r="B24" s="592">
        <v>6</v>
      </c>
      <c r="C24" s="532"/>
      <c r="D24" s="406" t="s">
        <v>1466</v>
      </c>
      <c r="E24" s="407"/>
      <c r="F24" s="407"/>
      <c r="G24" s="407"/>
      <c r="H24" s="407"/>
      <c r="I24" s="407"/>
      <c r="J24" s="407"/>
      <c r="K24" s="407"/>
      <c r="L24" s="407"/>
      <c r="M24" s="407"/>
      <c r="N24" s="407"/>
      <c r="O24" s="407"/>
      <c r="P24" s="408"/>
      <c r="Q24" s="603" t="s">
        <v>91</v>
      </c>
      <c r="R24" s="604"/>
      <c r="S24" s="604"/>
      <c r="T24" s="604"/>
      <c r="U24" s="604"/>
      <c r="V24" s="604"/>
      <c r="W24" s="604"/>
      <c r="X24" s="605"/>
      <c r="Y24" s="406" t="s">
        <v>24</v>
      </c>
      <c r="Z24" s="407"/>
      <c r="AA24" s="407"/>
      <c r="AB24" s="408"/>
      <c r="AC24" s="406"/>
      <c r="AD24" s="407"/>
      <c r="AE24" s="407"/>
      <c r="AF24" s="407"/>
      <c r="AG24" s="407"/>
      <c r="AH24" s="407"/>
      <c r="AI24" s="407"/>
      <c r="AJ24" s="408"/>
      <c r="AK24" s="406"/>
      <c r="AL24" s="407"/>
      <c r="AM24" s="407"/>
      <c r="AN24" s="408"/>
      <c r="AO24" s="542"/>
      <c r="AP24" s="554"/>
      <c r="AQ24" s="586"/>
      <c r="AR24" s="588"/>
      <c r="AS24" s="590"/>
      <c r="BE24"/>
    </row>
    <row r="25" spans="2:57" ht="46.5" customHeight="1">
      <c r="B25" s="592"/>
      <c r="C25" s="532"/>
      <c r="D25" s="412"/>
      <c r="E25" s="413"/>
      <c r="F25" s="413"/>
      <c r="G25" s="413"/>
      <c r="H25" s="413"/>
      <c r="I25" s="413"/>
      <c r="J25" s="413"/>
      <c r="K25" s="413"/>
      <c r="L25" s="413"/>
      <c r="M25" s="413"/>
      <c r="N25" s="413"/>
      <c r="O25" s="413"/>
      <c r="P25" s="414"/>
      <c r="Q25" s="600"/>
      <c r="R25" s="601"/>
      <c r="S25" s="601"/>
      <c r="T25" s="601"/>
      <c r="U25" s="601"/>
      <c r="V25" s="601"/>
      <c r="W25" s="601"/>
      <c r="X25" s="602"/>
      <c r="Y25" s="412" t="s">
        <v>745</v>
      </c>
      <c r="Z25" s="413"/>
      <c r="AA25" s="413"/>
      <c r="AB25" s="414"/>
      <c r="AC25" s="412"/>
      <c r="AD25" s="413"/>
      <c r="AE25" s="413"/>
      <c r="AF25" s="413"/>
      <c r="AG25" s="413"/>
      <c r="AH25" s="413"/>
      <c r="AI25" s="413"/>
      <c r="AJ25" s="414"/>
      <c r="AK25" s="412"/>
      <c r="AL25" s="413"/>
      <c r="AM25" s="413"/>
      <c r="AN25" s="414"/>
      <c r="AO25" s="545"/>
      <c r="AP25" s="556"/>
      <c r="AQ25" s="587"/>
      <c r="AR25" s="589"/>
      <c r="AS25" s="591"/>
      <c r="BE25"/>
    </row>
    <row r="26" spans="2:57">
      <c r="B26" s="592">
        <v>7</v>
      </c>
      <c r="C26" s="532"/>
      <c r="D26" s="406" t="s">
        <v>746</v>
      </c>
      <c r="E26" s="407"/>
      <c r="F26" s="407"/>
      <c r="G26" s="407"/>
      <c r="H26" s="407"/>
      <c r="I26" s="407"/>
      <c r="J26" s="407"/>
      <c r="K26" s="407"/>
      <c r="L26" s="407"/>
      <c r="M26" s="407"/>
      <c r="N26" s="407"/>
      <c r="O26" s="407"/>
      <c r="P26" s="408"/>
      <c r="Q26" s="603" t="s">
        <v>91</v>
      </c>
      <c r="R26" s="604"/>
      <c r="S26" s="604"/>
      <c r="T26" s="604"/>
      <c r="U26" s="604"/>
      <c r="V26" s="604"/>
      <c r="W26" s="604"/>
      <c r="X26" s="605"/>
      <c r="Y26" s="406" t="s">
        <v>86</v>
      </c>
      <c r="Z26" s="407"/>
      <c r="AA26" s="407"/>
      <c r="AB26" s="408"/>
      <c r="AC26" s="406"/>
      <c r="AD26" s="407"/>
      <c r="AE26" s="407"/>
      <c r="AF26" s="407"/>
      <c r="AG26" s="407"/>
      <c r="AH26" s="407"/>
      <c r="AI26" s="407"/>
      <c r="AJ26" s="408"/>
      <c r="AK26" s="406"/>
      <c r="AL26" s="407"/>
      <c r="AM26" s="407"/>
      <c r="AN26" s="408"/>
      <c r="AO26" s="542"/>
      <c r="AP26" s="554"/>
      <c r="AQ26" s="586"/>
      <c r="AR26" s="588"/>
      <c r="AS26" s="590"/>
      <c r="BE26"/>
    </row>
    <row r="27" spans="2:57" ht="31.5" customHeight="1">
      <c r="B27" s="592"/>
      <c r="C27" s="532"/>
      <c r="D27" s="412"/>
      <c r="E27" s="413"/>
      <c r="F27" s="413"/>
      <c r="G27" s="413"/>
      <c r="H27" s="413"/>
      <c r="I27" s="413"/>
      <c r="J27" s="413"/>
      <c r="K27" s="413"/>
      <c r="L27" s="413"/>
      <c r="M27" s="413"/>
      <c r="N27" s="413"/>
      <c r="O27" s="413"/>
      <c r="P27" s="414"/>
      <c r="Q27" s="600"/>
      <c r="R27" s="601"/>
      <c r="S27" s="601"/>
      <c r="T27" s="601"/>
      <c r="U27" s="601"/>
      <c r="V27" s="601"/>
      <c r="W27" s="601"/>
      <c r="X27" s="602"/>
      <c r="Y27" s="412" t="s">
        <v>745</v>
      </c>
      <c r="Z27" s="413"/>
      <c r="AA27" s="413"/>
      <c r="AB27" s="414"/>
      <c r="AC27" s="412"/>
      <c r="AD27" s="413"/>
      <c r="AE27" s="413"/>
      <c r="AF27" s="413"/>
      <c r="AG27" s="413"/>
      <c r="AH27" s="413"/>
      <c r="AI27" s="413"/>
      <c r="AJ27" s="414"/>
      <c r="AK27" s="412"/>
      <c r="AL27" s="413"/>
      <c r="AM27" s="413"/>
      <c r="AN27" s="414"/>
      <c r="AO27" s="545"/>
      <c r="AP27" s="556"/>
      <c r="AQ27" s="587"/>
      <c r="AR27" s="589"/>
      <c r="AS27" s="591"/>
      <c r="BE27"/>
    </row>
    <row r="28" spans="2:57">
      <c r="B28" s="592">
        <v>8</v>
      </c>
      <c r="C28" s="532"/>
      <c r="D28" s="406" t="s">
        <v>1467</v>
      </c>
      <c r="E28" s="407"/>
      <c r="F28" s="407"/>
      <c r="G28" s="407"/>
      <c r="H28" s="407"/>
      <c r="I28" s="407"/>
      <c r="J28" s="407"/>
      <c r="K28" s="407"/>
      <c r="L28" s="407"/>
      <c r="M28" s="407"/>
      <c r="N28" s="407"/>
      <c r="O28" s="407"/>
      <c r="P28" s="408"/>
      <c r="Q28" s="603" t="s">
        <v>91</v>
      </c>
      <c r="R28" s="604"/>
      <c r="S28" s="604"/>
      <c r="T28" s="604"/>
      <c r="U28" s="604"/>
      <c r="V28" s="604"/>
      <c r="W28" s="604"/>
      <c r="X28" s="605"/>
      <c r="Y28" s="406" t="s">
        <v>83</v>
      </c>
      <c r="Z28" s="407"/>
      <c r="AA28" s="407"/>
      <c r="AB28" s="408"/>
      <c r="AC28" s="406"/>
      <c r="AD28" s="407"/>
      <c r="AE28" s="407"/>
      <c r="AF28" s="407"/>
      <c r="AG28" s="407"/>
      <c r="AH28" s="407"/>
      <c r="AI28" s="407"/>
      <c r="AJ28" s="408"/>
      <c r="AK28" s="406"/>
      <c r="AL28" s="407"/>
      <c r="AM28" s="407"/>
      <c r="AN28" s="408"/>
      <c r="AO28" s="542"/>
      <c r="AP28" s="554"/>
      <c r="AQ28" s="586"/>
      <c r="AR28" s="588"/>
      <c r="AS28" s="590"/>
      <c r="BE28"/>
    </row>
    <row r="29" spans="2:57" ht="31.5" customHeight="1">
      <c r="B29" s="592"/>
      <c r="C29" s="532"/>
      <c r="D29" s="412"/>
      <c r="E29" s="413"/>
      <c r="F29" s="413"/>
      <c r="G29" s="413"/>
      <c r="H29" s="413"/>
      <c r="I29" s="413"/>
      <c r="J29" s="413"/>
      <c r="K29" s="413"/>
      <c r="L29" s="413"/>
      <c r="M29" s="413"/>
      <c r="N29" s="413"/>
      <c r="O29" s="413"/>
      <c r="P29" s="414"/>
      <c r="Q29" s="600"/>
      <c r="R29" s="601"/>
      <c r="S29" s="601"/>
      <c r="T29" s="601"/>
      <c r="U29" s="601"/>
      <c r="V29" s="601"/>
      <c r="W29" s="601"/>
      <c r="X29" s="602"/>
      <c r="Y29" s="412" t="s">
        <v>747</v>
      </c>
      <c r="Z29" s="413"/>
      <c r="AA29" s="413"/>
      <c r="AB29" s="414"/>
      <c r="AC29" s="412"/>
      <c r="AD29" s="413"/>
      <c r="AE29" s="413"/>
      <c r="AF29" s="413"/>
      <c r="AG29" s="413"/>
      <c r="AH29" s="413"/>
      <c r="AI29" s="413"/>
      <c r="AJ29" s="414"/>
      <c r="AK29" s="412"/>
      <c r="AL29" s="413"/>
      <c r="AM29" s="413"/>
      <c r="AN29" s="414"/>
      <c r="AO29" s="545"/>
      <c r="AP29" s="556"/>
      <c r="AQ29" s="587"/>
      <c r="AR29" s="589"/>
      <c r="AS29" s="591"/>
      <c r="BE29"/>
    </row>
    <row r="30" spans="2:57" ht="22.5" customHeight="1">
      <c r="B30" s="592">
        <v>9</v>
      </c>
      <c r="C30" s="532"/>
      <c r="D30" s="649" t="s">
        <v>1752</v>
      </c>
      <c r="E30" s="407"/>
      <c r="F30" s="407"/>
      <c r="G30" s="407"/>
      <c r="H30" s="407"/>
      <c r="I30" s="407"/>
      <c r="J30" s="407"/>
      <c r="K30" s="407"/>
      <c r="L30" s="407"/>
      <c r="M30" s="407"/>
      <c r="N30" s="407"/>
      <c r="O30" s="407"/>
      <c r="P30" s="408"/>
      <c r="Q30" s="650" t="s">
        <v>1720</v>
      </c>
      <c r="R30" s="651"/>
      <c r="S30" s="651"/>
      <c r="T30" s="651"/>
      <c r="U30" s="651"/>
      <c r="V30" s="651"/>
      <c r="W30" s="651"/>
      <c r="X30" s="652"/>
      <c r="Y30" s="406" t="s">
        <v>1797</v>
      </c>
      <c r="Z30" s="407"/>
      <c r="AA30" s="407"/>
      <c r="AB30" s="408"/>
      <c r="AC30" s="406"/>
      <c r="AD30" s="407"/>
      <c r="AE30" s="407"/>
      <c r="AF30" s="407"/>
      <c r="AG30" s="407"/>
      <c r="AH30" s="407"/>
      <c r="AI30" s="407"/>
      <c r="AJ30" s="408"/>
      <c r="AK30" s="406"/>
      <c r="AL30" s="407"/>
      <c r="AM30" s="407"/>
      <c r="AN30" s="408"/>
      <c r="AO30" s="542"/>
      <c r="AP30" s="554"/>
      <c r="AQ30" s="586"/>
      <c r="AR30" s="588"/>
      <c r="AS30" s="590"/>
      <c r="BE30"/>
    </row>
    <row r="31" spans="2:57" ht="31.5" customHeight="1">
      <c r="B31" s="592"/>
      <c r="C31" s="532"/>
      <c r="D31" s="412"/>
      <c r="E31" s="413"/>
      <c r="F31" s="413"/>
      <c r="G31" s="413"/>
      <c r="H31" s="413"/>
      <c r="I31" s="413"/>
      <c r="J31" s="413"/>
      <c r="K31" s="413"/>
      <c r="L31" s="413"/>
      <c r="M31" s="413"/>
      <c r="N31" s="413"/>
      <c r="O31" s="413"/>
      <c r="P31" s="414"/>
      <c r="Q31" s="653"/>
      <c r="R31" s="654"/>
      <c r="S31" s="654"/>
      <c r="T31" s="654"/>
      <c r="U31" s="654"/>
      <c r="V31" s="654"/>
      <c r="W31" s="654"/>
      <c r="X31" s="655"/>
      <c r="Y31" s="412" t="s">
        <v>1798</v>
      </c>
      <c r="Z31" s="413"/>
      <c r="AA31" s="413"/>
      <c r="AB31" s="414"/>
      <c r="AC31" s="412"/>
      <c r="AD31" s="413"/>
      <c r="AE31" s="413"/>
      <c r="AF31" s="413"/>
      <c r="AG31" s="413"/>
      <c r="AH31" s="413"/>
      <c r="AI31" s="413"/>
      <c r="AJ31" s="414"/>
      <c r="AK31" s="412"/>
      <c r="AL31" s="413"/>
      <c r="AM31" s="413"/>
      <c r="AN31" s="414"/>
      <c r="AO31" s="545"/>
      <c r="AP31" s="556"/>
      <c r="AQ31" s="587"/>
      <c r="AR31" s="589"/>
      <c r="AS31" s="591"/>
      <c r="BE31"/>
    </row>
    <row r="32" spans="2:57" ht="22.5" customHeight="1">
      <c r="B32" s="592">
        <v>10</v>
      </c>
      <c r="C32" s="532"/>
      <c r="D32" s="406" t="s">
        <v>1799</v>
      </c>
      <c r="E32" s="407"/>
      <c r="F32" s="407"/>
      <c r="G32" s="407"/>
      <c r="H32" s="407"/>
      <c r="I32" s="407"/>
      <c r="J32" s="407"/>
      <c r="K32" s="407"/>
      <c r="L32" s="407"/>
      <c r="M32" s="407"/>
      <c r="N32" s="407"/>
      <c r="O32" s="407"/>
      <c r="P32" s="408"/>
      <c r="Q32" s="409" t="s">
        <v>1800</v>
      </c>
      <c r="R32" s="410"/>
      <c r="S32" s="410"/>
      <c r="T32" s="410"/>
      <c r="U32" s="410"/>
      <c r="V32" s="410"/>
      <c r="W32" s="410"/>
      <c r="X32" s="411"/>
      <c r="Y32" s="406" t="s">
        <v>24</v>
      </c>
      <c r="Z32" s="407"/>
      <c r="AA32" s="407"/>
      <c r="AB32" s="408"/>
      <c r="AC32" s="406"/>
      <c r="AD32" s="407"/>
      <c r="AE32" s="407"/>
      <c r="AF32" s="407"/>
      <c r="AG32" s="407"/>
      <c r="AH32" s="407"/>
      <c r="AI32" s="407"/>
      <c r="AJ32" s="408"/>
      <c r="AK32" s="406"/>
      <c r="AL32" s="407"/>
      <c r="AM32" s="407"/>
      <c r="AN32" s="408"/>
      <c r="AO32" s="542"/>
      <c r="AP32" s="554"/>
      <c r="AQ32" s="586"/>
      <c r="AR32" s="588"/>
      <c r="AS32" s="590"/>
      <c r="BE32"/>
    </row>
    <row r="33" spans="2:57" ht="31.5" customHeight="1" thickBot="1">
      <c r="B33" s="592"/>
      <c r="C33" s="532"/>
      <c r="D33" s="412"/>
      <c r="E33" s="413"/>
      <c r="F33" s="413"/>
      <c r="G33" s="413"/>
      <c r="H33" s="413"/>
      <c r="I33" s="413"/>
      <c r="J33" s="413"/>
      <c r="K33" s="413"/>
      <c r="L33" s="413"/>
      <c r="M33" s="413"/>
      <c r="N33" s="413"/>
      <c r="O33" s="413"/>
      <c r="P33" s="414"/>
      <c r="Q33" s="412"/>
      <c r="R33" s="413"/>
      <c r="S33" s="413"/>
      <c r="T33" s="413"/>
      <c r="U33" s="413"/>
      <c r="V33" s="413"/>
      <c r="W33" s="413"/>
      <c r="X33" s="414"/>
      <c r="Y33" s="412" t="s">
        <v>1801</v>
      </c>
      <c r="Z33" s="413"/>
      <c r="AA33" s="413"/>
      <c r="AB33" s="414"/>
      <c r="AC33" s="412"/>
      <c r="AD33" s="413"/>
      <c r="AE33" s="413"/>
      <c r="AF33" s="413"/>
      <c r="AG33" s="413"/>
      <c r="AH33" s="413"/>
      <c r="AI33" s="413"/>
      <c r="AJ33" s="414"/>
      <c r="AK33" s="412"/>
      <c r="AL33" s="413"/>
      <c r="AM33" s="413"/>
      <c r="AN33" s="414"/>
      <c r="AO33" s="545"/>
      <c r="AP33" s="556"/>
      <c r="AQ33" s="587"/>
      <c r="AR33" s="589"/>
      <c r="AS33" s="591"/>
      <c r="BE33"/>
    </row>
    <row r="34" spans="2:57" ht="22.5" hidden="1" customHeight="1">
      <c r="B34" s="592">
        <v>11</v>
      </c>
      <c r="C34" s="532"/>
      <c r="D34" s="406"/>
      <c r="E34" s="407"/>
      <c r="F34" s="407"/>
      <c r="G34" s="407"/>
      <c r="H34" s="407"/>
      <c r="I34" s="407"/>
      <c r="J34" s="407"/>
      <c r="K34" s="407"/>
      <c r="L34" s="407"/>
      <c r="M34" s="407"/>
      <c r="N34" s="407"/>
      <c r="O34" s="407"/>
      <c r="P34" s="408"/>
      <c r="Q34" s="409"/>
      <c r="R34" s="410"/>
      <c r="S34" s="410"/>
      <c r="T34" s="410"/>
      <c r="U34" s="410"/>
      <c r="V34" s="410"/>
      <c r="W34" s="410"/>
      <c r="X34" s="411"/>
      <c r="Y34" s="406"/>
      <c r="Z34" s="407"/>
      <c r="AA34" s="407"/>
      <c r="AB34" s="408"/>
      <c r="AC34" s="406"/>
      <c r="AD34" s="407"/>
      <c r="AE34" s="407"/>
      <c r="AF34" s="408"/>
      <c r="AG34" s="406"/>
      <c r="AH34" s="407"/>
      <c r="AI34" s="407"/>
      <c r="AJ34" s="408"/>
      <c r="AK34" s="406"/>
      <c r="AL34" s="407"/>
      <c r="AM34" s="407"/>
      <c r="AN34" s="408"/>
      <c r="AO34" s="542"/>
      <c r="AP34" s="554"/>
      <c r="AQ34" s="586"/>
      <c r="AR34" s="588"/>
      <c r="AS34" s="590"/>
      <c r="BE34"/>
    </row>
    <row r="35" spans="2:57" ht="31.5" hidden="1"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c r="Z35" s="413"/>
      <c r="AA35" s="413"/>
      <c r="AB35" s="414"/>
      <c r="AC35" s="412"/>
      <c r="AD35" s="413"/>
      <c r="AE35" s="413"/>
      <c r="AF35" s="414"/>
      <c r="AG35" s="412"/>
      <c r="AH35" s="413"/>
      <c r="AI35" s="413"/>
      <c r="AJ35" s="414"/>
      <c r="AK35" s="412"/>
      <c r="AL35" s="413"/>
      <c r="AM35" s="413"/>
      <c r="AN35" s="414"/>
      <c r="AO35" s="545"/>
      <c r="AP35" s="556"/>
      <c r="AQ35" s="587"/>
      <c r="AR35" s="589"/>
      <c r="AS35" s="591"/>
      <c r="BE35"/>
    </row>
    <row r="36" spans="2:57" ht="22.5" hidden="1" customHeight="1">
      <c r="B36" s="592">
        <v>12</v>
      </c>
      <c r="C36" s="532"/>
      <c r="D36" s="406"/>
      <c r="E36" s="407"/>
      <c r="F36" s="407"/>
      <c r="G36" s="407"/>
      <c r="H36" s="407"/>
      <c r="I36" s="407"/>
      <c r="J36" s="407"/>
      <c r="K36" s="407"/>
      <c r="L36" s="407"/>
      <c r="M36" s="407"/>
      <c r="N36" s="407"/>
      <c r="O36" s="407"/>
      <c r="P36" s="408"/>
      <c r="Q36" s="409"/>
      <c r="R36" s="410"/>
      <c r="S36" s="410"/>
      <c r="T36" s="410"/>
      <c r="U36" s="410"/>
      <c r="V36" s="410"/>
      <c r="W36" s="410"/>
      <c r="X36" s="411"/>
      <c r="Y36" s="406"/>
      <c r="Z36" s="407"/>
      <c r="AA36" s="407"/>
      <c r="AB36" s="408"/>
      <c r="AC36" s="406"/>
      <c r="AD36" s="407"/>
      <c r="AE36" s="407"/>
      <c r="AF36" s="408"/>
      <c r="AG36" s="406"/>
      <c r="AH36" s="407"/>
      <c r="AI36" s="407"/>
      <c r="AJ36" s="408"/>
      <c r="AK36" s="406"/>
      <c r="AL36" s="407"/>
      <c r="AM36" s="407"/>
      <c r="AN36" s="408"/>
      <c r="AO36" s="542"/>
      <c r="AP36" s="554"/>
      <c r="AQ36" s="586"/>
      <c r="AR36" s="588"/>
      <c r="AS36" s="590"/>
      <c r="BE36"/>
    </row>
    <row r="37" spans="2:57" ht="31.5" hidden="1"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c r="Z37" s="413"/>
      <c r="AA37" s="413"/>
      <c r="AB37" s="414"/>
      <c r="AC37" s="412"/>
      <c r="AD37" s="413"/>
      <c r="AE37" s="413"/>
      <c r="AF37" s="414"/>
      <c r="AG37" s="412"/>
      <c r="AH37" s="413"/>
      <c r="AI37" s="413"/>
      <c r="AJ37" s="414"/>
      <c r="AK37" s="412"/>
      <c r="AL37" s="413"/>
      <c r="AM37" s="413"/>
      <c r="AN37" s="414"/>
      <c r="AO37" s="545"/>
      <c r="AP37" s="556"/>
      <c r="AQ37" s="587"/>
      <c r="AR37" s="589"/>
      <c r="AS37" s="591"/>
      <c r="BE37"/>
    </row>
    <row r="38" spans="2:57" ht="22.5" hidden="1" customHeight="1">
      <c r="B38" s="592">
        <v>13</v>
      </c>
      <c r="C38" s="532"/>
      <c r="D38" s="406"/>
      <c r="E38" s="407"/>
      <c r="F38" s="407"/>
      <c r="G38" s="407"/>
      <c r="H38" s="407"/>
      <c r="I38" s="407"/>
      <c r="J38" s="407"/>
      <c r="K38" s="407"/>
      <c r="L38" s="407"/>
      <c r="M38" s="407"/>
      <c r="N38" s="407"/>
      <c r="O38" s="407"/>
      <c r="P38" s="408"/>
      <c r="Q38" s="409"/>
      <c r="R38" s="410"/>
      <c r="S38" s="410"/>
      <c r="T38" s="410"/>
      <c r="U38" s="410"/>
      <c r="V38" s="410"/>
      <c r="W38" s="410"/>
      <c r="X38" s="411"/>
      <c r="Y38" s="406"/>
      <c r="Z38" s="407"/>
      <c r="AA38" s="407"/>
      <c r="AB38" s="408"/>
      <c r="AC38" s="406"/>
      <c r="AD38" s="407"/>
      <c r="AE38" s="407"/>
      <c r="AF38" s="408"/>
      <c r="AG38" s="406"/>
      <c r="AH38" s="407"/>
      <c r="AI38" s="407"/>
      <c r="AJ38" s="408"/>
      <c r="AK38" s="406"/>
      <c r="AL38" s="407"/>
      <c r="AM38" s="407"/>
      <c r="AN38" s="408"/>
      <c r="AO38" s="542"/>
      <c r="AP38" s="554"/>
      <c r="AQ38" s="586"/>
      <c r="AR38" s="588"/>
      <c r="AS38" s="590"/>
      <c r="BE38"/>
    </row>
    <row r="39" spans="2:57" ht="31.5" hidden="1"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c r="Z39" s="413"/>
      <c r="AA39" s="413"/>
      <c r="AB39" s="414"/>
      <c r="AC39" s="412"/>
      <c r="AD39" s="413"/>
      <c r="AE39" s="413"/>
      <c r="AF39" s="414"/>
      <c r="AG39" s="412"/>
      <c r="AH39" s="413"/>
      <c r="AI39" s="413"/>
      <c r="AJ39" s="414"/>
      <c r="AK39" s="412"/>
      <c r="AL39" s="413"/>
      <c r="AM39" s="413"/>
      <c r="AN39" s="414"/>
      <c r="AO39" s="545"/>
      <c r="AP39" s="556"/>
      <c r="AQ39" s="587"/>
      <c r="AR39" s="589"/>
      <c r="AS39" s="591"/>
      <c r="BE39"/>
    </row>
    <row r="40" spans="2:57" ht="22.5" hidden="1" customHeight="1">
      <c r="B40" s="592">
        <v>14</v>
      </c>
      <c r="C40" s="532"/>
      <c r="D40" s="406"/>
      <c r="E40" s="407"/>
      <c r="F40" s="407"/>
      <c r="G40" s="407"/>
      <c r="H40" s="407"/>
      <c r="I40" s="407"/>
      <c r="J40" s="407"/>
      <c r="K40" s="407"/>
      <c r="L40" s="407"/>
      <c r="M40" s="407"/>
      <c r="N40" s="407"/>
      <c r="O40" s="407"/>
      <c r="P40" s="408"/>
      <c r="Q40" s="409"/>
      <c r="R40" s="410"/>
      <c r="S40" s="410"/>
      <c r="T40" s="410"/>
      <c r="U40" s="410"/>
      <c r="V40" s="410"/>
      <c r="W40" s="410"/>
      <c r="X40" s="411"/>
      <c r="Y40" s="406"/>
      <c r="Z40" s="407"/>
      <c r="AA40" s="407"/>
      <c r="AB40" s="408"/>
      <c r="AC40" s="406"/>
      <c r="AD40" s="407"/>
      <c r="AE40" s="407"/>
      <c r="AF40" s="408"/>
      <c r="AG40" s="406"/>
      <c r="AH40" s="407"/>
      <c r="AI40" s="407"/>
      <c r="AJ40" s="408"/>
      <c r="AK40" s="406"/>
      <c r="AL40" s="407"/>
      <c r="AM40" s="407"/>
      <c r="AN40" s="408"/>
      <c r="AO40" s="542"/>
      <c r="AP40" s="554"/>
      <c r="AQ40" s="586"/>
      <c r="AR40" s="588"/>
      <c r="AS40" s="590"/>
      <c r="BE40"/>
    </row>
    <row r="41" spans="2:57" ht="31.5" hidden="1"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c r="Z41" s="413"/>
      <c r="AA41" s="413"/>
      <c r="AB41" s="414"/>
      <c r="AC41" s="412"/>
      <c r="AD41" s="413"/>
      <c r="AE41" s="413"/>
      <c r="AF41" s="414"/>
      <c r="AG41" s="412"/>
      <c r="AH41" s="413"/>
      <c r="AI41" s="413"/>
      <c r="AJ41" s="414"/>
      <c r="AK41" s="412"/>
      <c r="AL41" s="413"/>
      <c r="AM41" s="413"/>
      <c r="AN41" s="414"/>
      <c r="AO41" s="545"/>
      <c r="AP41" s="556"/>
      <c r="AQ41" s="587"/>
      <c r="AR41" s="589"/>
      <c r="AS41" s="591"/>
      <c r="BE41"/>
    </row>
    <row r="42" spans="2:57" ht="22.5" hidden="1" customHeight="1">
      <c r="B42" s="592">
        <v>15</v>
      </c>
      <c r="C42" s="532"/>
      <c r="D42" s="406"/>
      <c r="E42" s="407"/>
      <c r="F42" s="407"/>
      <c r="G42" s="407"/>
      <c r="H42" s="407"/>
      <c r="I42" s="407"/>
      <c r="J42" s="407"/>
      <c r="K42" s="407"/>
      <c r="L42" s="407"/>
      <c r="M42" s="407"/>
      <c r="N42" s="407"/>
      <c r="O42" s="407"/>
      <c r="P42" s="408"/>
      <c r="Q42" s="409"/>
      <c r="R42" s="410"/>
      <c r="S42" s="410"/>
      <c r="T42" s="410"/>
      <c r="U42" s="410"/>
      <c r="V42" s="410"/>
      <c r="W42" s="410"/>
      <c r="X42" s="411"/>
      <c r="Y42" s="406"/>
      <c r="Z42" s="407"/>
      <c r="AA42" s="407"/>
      <c r="AB42" s="408"/>
      <c r="AC42" s="406"/>
      <c r="AD42" s="407"/>
      <c r="AE42" s="407"/>
      <c r="AF42" s="408"/>
      <c r="AG42" s="406"/>
      <c r="AH42" s="407"/>
      <c r="AI42" s="407"/>
      <c r="AJ42" s="408"/>
      <c r="AK42" s="406"/>
      <c r="AL42" s="407"/>
      <c r="AM42" s="407"/>
      <c r="AN42" s="408"/>
      <c r="AO42" s="542"/>
      <c r="AP42" s="554"/>
      <c r="AQ42" s="586"/>
      <c r="AR42" s="588"/>
      <c r="AS42" s="590"/>
      <c r="BE42"/>
    </row>
    <row r="43" spans="2:57" ht="31.5" hidden="1"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c r="Z43" s="413"/>
      <c r="AA43" s="413"/>
      <c r="AB43" s="414"/>
      <c r="AC43" s="412"/>
      <c r="AD43" s="413"/>
      <c r="AE43" s="413"/>
      <c r="AF43" s="414"/>
      <c r="AG43" s="412"/>
      <c r="AH43" s="413"/>
      <c r="AI43" s="413"/>
      <c r="AJ43" s="414"/>
      <c r="AK43" s="412"/>
      <c r="AL43" s="413"/>
      <c r="AM43" s="413"/>
      <c r="AN43" s="414"/>
      <c r="AO43" s="545"/>
      <c r="AP43" s="556"/>
      <c r="AQ43" s="587"/>
      <c r="AR43" s="589"/>
      <c r="AS43" s="591"/>
      <c r="BE43"/>
    </row>
    <row r="44" spans="2:57" ht="22.5" hidden="1" customHeight="1">
      <c r="B44" s="592">
        <v>16</v>
      </c>
      <c r="C44" s="532"/>
      <c r="D44" s="406"/>
      <c r="E44" s="407"/>
      <c r="F44" s="407"/>
      <c r="G44" s="407"/>
      <c r="H44" s="407"/>
      <c r="I44" s="407"/>
      <c r="J44" s="407"/>
      <c r="K44" s="407"/>
      <c r="L44" s="407"/>
      <c r="M44" s="407"/>
      <c r="N44" s="407"/>
      <c r="O44" s="407"/>
      <c r="P44" s="408"/>
      <c r="Q44" s="409"/>
      <c r="R44" s="410"/>
      <c r="S44" s="410"/>
      <c r="T44" s="410"/>
      <c r="U44" s="410"/>
      <c r="V44" s="410"/>
      <c r="W44" s="410"/>
      <c r="X44" s="411"/>
      <c r="Y44" s="406"/>
      <c r="Z44" s="407"/>
      <c r="AA44" s="407"/>
      <c r="AB44" s="408"/>
      <c r="AC44" s="406"/>
      <c r="AD44" s="407"/>
      <c r="AE44" s="407"/>
      <c r="AF44" s="408"/>
      <c r="AG44" s="406"/>
      <c r="AH44" s="407"/>
      <c r="AI44" s="407"/>
      <c r="AJ44" s="408"/>
      <c r="AK44" s="406"/>
      <c r="AL44" s="407"/>
      <c r="AM44" s="407"/>
      <c r="AN44" s="408"/>
      <c r="AO44" s="542"/>
      <c r="AP44" s="554"/>
      <c r="AQ44" s="586"/>
      <c r="AR44" s="588"/>
      <c r="AS44" s="590"/>
      <c r="BE44"/>
    </row>
    <row r="45" spans="2:57" ht="31.5" hidden="1"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c r="Z45" s="413"/>
      <c r="AA45" s="413"/>
      <c r="AB45" s="414"/>
      <c r="AC45" s="412"/>
      <c r="AD45" s="413"/>
      <c r="AE45" s="413"/>
      <c r="AF45" s="414"/>
      <c r="AG45" s="412"/>
      <c r="AH45" s="413"/>
      <c r="AI45" s="413"/>
      <c r="AJ45" s="414"/>
      <c r="AK45" s="412"/>
      <c r="AL45" s="413"/>
      <c r="AM45" s="413"/>
      <c r="AN45" s="414"/>
      <c r="AO45" s="545"/>
      <c r="AP45" s="556"/>
      <c r="AQ45" s="587"/>
      <c r="AR45" s="589"/>
      <c r="AS45" s="591"/>
      <c r="BE45"/>
    </row>
    <row r="46" spans="2:57" ht="22.5" hidden="1" customHeight="1">
      <c r="B46" s="592">
        <v>17</v>
      </c>
      <c r="C46" s="532"/>
      <c r="D46" s="406"/>
      <c r="E46" s="407"/>
      <c r="F46" s="407"/>
      <c r="G46" s="407"/>
      <c r="H46" s="407"/>
      <c r="I46" s="407"/>
      <c r="J46" s="407"/>
      <c r="K46" s="407"/>
      <c r="L46" s="407"/>
      <c r="M46" s="407"/>
      <c r="N46" s="407"/>
      <c r="O46" s="407"/>
      <c r="P46" s="408"/>
      <c r="Q46" s="409"/>
      <c r="R46" s="410"/>
      <c r="S46" s="410"/>
      <c r="T46" s="410"/>
      <c r="U46" s="410"/>
      <c r="V46" s="410"/>
      <c r="W46" s="410"/>
      <c r="X46" s="411"/>
      <c r="Y46" s="406"/>
      <c r="Z46" s="407"/>
      <c r="AA46" s="407"/>
      <c r="AB46" s="408"/>
      <c r="AC46" s="406"/>
      <c r="AD46" s="407"/>
      <c r="AE46" s="407"/>
      <c r="AF46" s="408"/>
      <c r="AG46" s="406"/>
      <c r="AH46" s="407"/>
      <c r="AI46" s="407"/>
      <c r="AJ46" s="408"/>
      <c r="AK46" s="406"/>
      <c r="AL46" s="407"/>
      <c r="AM46" s="407"/>
      <c r="AN46" s="408"/>
      <c r="AO46" s="542"/>
      <c r="AP46" s="554"/>
      <c r="AQ46" s="586"/>
      <c r="AR46" s="588"/>
      <c r="AS46" s="590"/>
      <c r="BE46"/>
    </row>
    <row r="47" spans="2:57" ht="31.5" hidden="1"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c r="Z47" s="413"/>
      <c r="AA47" s="413"/>
      <c r="AB47" s="414"/>
      <c r="AC47" s="412"/>
      <c r="AD47" s="413"/>
      <c r="AE47" s="413"/>
      <c r="AF47" s="414"/>
      <c r="AG47" s="412"/>
      <c r="AH47" s="413"/>
      <c r="AI47" s="413"/>
      <c r="AJ47" s="414"/>
      <c r="AK47" s="412"/>
      <c r="AL47" s="413"/>
      <c r="AM47" s="413"/>
      <c r="AN47" s="414"/>
      <c r="AO47" s="545"/>
      <c r="AP47" s="556"/>
      <c r="AQ47" s="587"/>
      <c r="AR47" s="589"/>
      <c r="AS47" s="591"/>
      <c r="BE47"/>
    </row>
    <row r="48" spans="2:57" ht="22.5" hidden="1" customHeight="1">
      <c r="B48" s="592">
        <v>18</v>
      </c>
      <c r="C48" s="532"/>
      <c r="D48" s="406"/>
      <c r="E48" s="407"/>
      <c r="F48" s="407"/>
      <c r="G48" s="407"/>
      <c r="H48" s="407"/>
      <c r="I48" s="407"/>
      <c r="J48" s="407"/>
      <c r="K48" s="407"/>
      <c r="L48" s="407"/>
      <c r="M48" s="407"/>
      <c r="N48" s="407"/>
      <c r="O48" s="407"/>
      <c r="P48" s="408"/>
      <c r="Q48" s="409"/>
      <c r="R48" s="410"/>
      <c r="S48" s="410"/>
      <c r="T48" s="410"/>
      <c r="U48" s="410"/>
      <c r="V48" s="410"/>
      <c r="W48" s="410"/>
      <c r="X48" s="411"/>
      <c r="Y48" s="406"/>
      <c r="Z48" s="407"/>
      <c r="AA48" s="407"/>
      <c r="AB48" s="408"/>
      <c r="AC48" s="406"/>
      <c r="AD48" s="407"/>
      <c r="AE48" s="407"/>
      <c r="AF48" s="408"/>
      <c r="AG48" s="406"/>
      <c r="AH48" s="407"/>
      <c r="AI48" s="407"/>
      <c r="AJ48" s="408"/>
      <c r="AK48" s="406"/>
      <c r="AL48" s="407"/>
      <c r="AM48" s="407"/>
      <c r="AN48" s="408"/>
      <c r="AO48" s="542"/>
      <c r="AP48" s="554"/>
      <c r="AQ48" s="586"/>
      <c r="AR48" s="588"/>
      <c r="AS48" s="590"/>
      <c r="BE48"/>
    </row>
    <row r="49" spans="2:57" ht="31.5" hidden="1"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c r="Z49" s="413"/>
      <c r="AA49" s="413"/>
      <c r="AB49" s="414"/>
      <c r="AC49" s="412"/>
      <c r="AD49" s="413"/>
      <c r="AE49" s="413"/>
      <c r="AF49" s="414"/>
      <c r="AG49" s="412"/>
      <c r="AH49" s="413"/>
      <c r="AI49" s="413"/>
      <c r="AJ49" s="414"/>
      <c r="AK49" s="412"/>
      <c r="AL49" s="413"/>
      <c r="AM49" s="413"/>
      <c r="AN49" s="414"/>
      <c r="AO49" s="545"/>
      <c r="AP49" s="556"/>
      <c r="AQ49" s="587"/>
      <c r="AR49" s="589"/>
      <c r="AS49" s="591"/>
      <c r="BE49"/>
    </row>
    <row r="50" spans="2:57" ht="22.5" hidden="1" customHeight="1">
      <c r="B50" s="592">
        <v>19</v>
      </c>
      <c r="C50" s="532"/>
      <c r="D50" s="406"/>
      <c r="E50" s="407"/>
      <c r="F50" s="407"/>
      <c r="G50" s="407"/>
      <c r="H50" s="407"/>
      <c r="I50" s="407"/>
      <c r="J50" s="407"/>
      <c r="K50" s="407"/>
      <c r="L50" s="407"/>
      <c r="M50" s="407"/>
      <c r="N50" s="407"/>
      <c r="O50" s="407"/>
      <c r="P50" s="408"/>
      <c r="Q50" s="409"/>
      <c r="R50" s="410"/>
      <c r="S50" s="410"/>
      <c r="T50" s="410"/>
      <c r="U50" s="410"/>
      <c r="V50" s="410"/>
      <c r="W50" s="410"/>
      <c r="X50" s="411"/>
      <c r="Y50" s="406"/>
      <c r="Z50" s="407"/>
      <c r="AA50" s="407"/>
      <c r="AB50" s="408"/>
      <c r="AC50" s="406"/>
      <c r="AD50" s="407"/>
      <c r="AE50" s="407"/>
      <c r="AF50" s="408"/>
      <c r="AG50" s="406"/>
      <c r="AH50" s="407"/>
      <c r="AI50" s="407"/>
      <c r="AJ50" s="408"/>
      <c r="AK50" s="406"/>
      <c r="AL50" s="407"/>
      <c r="AM50" s="407"/>
      <c r="AN50" s="408"/>
      <c r="AO50" s="542"/>
      <c r="AP50" s="554"/>
      <c r="AQ50" s="586"/>
      <c r="AR50" s="588"/>
      <c r="AS50" s="590"/>
      <c r="BE50"/>
    </row>
    <row r="51" spans="2:57" ht="31.5" hidden="1"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c r="Z51" s="413"/>
      <c r="AA51" s="413"/>
      <c r="AB51" s="414"/>
      <c r="AC51" s="412"/>
      <c r="AD51" s="413"/>
      <c r="AE51" s="413"/>
      <c r="AF51" s="414"/>
      <c r="AG51" s="412"/>
      <c r="AH51" s="413"/>
      <c r="AI51" s="413"/>
      <c r="AJ51" s="414"/>
      <c r="AK51" s="412"/>
      <c r="AL51" s="413"/>
      <c r="AM51" s="413"/>
      <c r="AN51" s="414"/>
      <c r="AO51" s="545"/>
      <c r="AP51" s="556"/>
      <c r="AQ51" s="587"/>
      <c r="AR51" s="589"/>
      <c r="AS51" s="591"/>
      <c r="BE51"/>
    </row>
    <row r="52" spans="2:57" ht="22.5" hidden="1" customHeight="1">
      <c r="B52" s="592">
        <v>20</v>
      </c>
      <c r="C52" s="532"/>
      <c r="D52" s="406"/>
      <c r="E52" s="407"/>
      <c r="F52" s="407"/>
      <c r="G52" s="407"/>
      <c r="H52" s="407"/>
      <c r="I52" s="407"/>
      <c r="J52" s="407"/>
      <c r="K52" s="407"/>
      <c r="L52" s="407"/>
      <c r="M52" s="407"/>
      <c r="N52" s="407"/>
      <c r="O52" s="407"/>
      <c r="P52" s="408"/>
      <c r="Q52" s="409"/>
      <c r="R52" s="410"/>
      <c r="S52" s="410"/>
      <c r="T52" s="410"/>
      <c r="U52" s="410"/>
      <c r="V52" s="410"/>
      <c r="W52" s="410"/>
      <c r="X52" s="411"/>
      <c r="Y52" s="406"/>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hidden="1"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hidden="1" customHeight="1">
      <c r="B54" s="592">
        <v>21</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hidden="1" customHeight="1">
      <c r="B56" s="592">
        <v>22</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31.5" hidden="1"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hidden="1" customHeight="1">
      <c r="B58" s="592">
        <v>23</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24</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25</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26</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27</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28</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29</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c r="B71" s="592"/>
      <c r="C71" s="532"/>
      <c r="D71" s="412"/>
      <c r="E71" s="413"/>
      <c r="F71" s="413"/>
      <c r="G71" s="413"/>
      <c r="H71" s="413"/>
      <c r="I71" s="413"/>
      <c r="J71" s="413"/>
      <c r="K71" s="413"/>
      <c r="L71" s="413"/>
      <c r="M71" s="413"/>
      <c r="N71" s="413"/>
      <c r="O71" s="413"/>
      <c r="P71" s="414"/>
      <c r="Q71" s="412"/>
      <c r="R71" s="413"/>
      <c r="S71" s="413"/>
      <c r="T71" s="413"/>
      <c r="U71" s="413"/>
      <c r="V71" s="413"/>
      <c r="W71" s="413"/>
      <c r="X71" s="414"/>
      <c r="Y71" s="412"/>
      <c r="Z71" s="413"/>
      <c r="AA71" s="413"/>
      <c r="AB71" s="414"/>
      <c r="AC71" s="412"/>
      <c r="AD71" s="413"/>
      <c r="AE71" s="413"/>
      <c r="AF71" s="414"/>
      <c r="AG71" s="412"/>
      <c r="AH71" s="413"/>
      <c r="AI71" s="413"/>
      <c r="AJ71" s="414"/>
      <c r="AK71" s="412"/>
      <c r="AL71" s="413"/>
      <c r="AM71" s="413"/>
      <c r="AN71" s="414"/>
      <c r="AO71" s="545"/>
      <c r="AP71" s="556"/>
      <c r="AQ71" s="587"/>
      <c r="AR71" s="589"/>
      <c r="AS71" s="591"/>
      <c r="BE71"/>
    </row>
    <row r="72" spans="2:57" ht="22.5" hidden="1" customHeight="1">
      <c r="B72" s="592">
        <v>30</v>
      </c>
      <c r="C72" s="532"/>
      <c r="D72" s="406"/>
      <c r="E72" s="407"/>
      <c r="F72" s="407"/>
      <c r="G72" s="407"/>
      <c r="H72" s="407"/>
      <c r="I72" s="407"/>
      <c r="J72" s="407"/>
      <c r="K72" s="407"/>
      <c r="L72" s="407"/>
      <c r="M72" s="407"/>
      <c r="N72" s="407"/>
      <c r="O72" s="407"/>
      <c r="P72" s="408"/>
      <c r="Q72" s="409"/>
      <c r="R72" s="410"/>
      <c r="S72" s="410"/>
      <c r="T72" s="410"/>
      <c r="U72" s="410"/>
      <c r="V72" s="410"/>
      <c r="W72" s="410"/>
      <c r="X72" s="411"/>
      <c r="Y72" s="406"/>
      <c r="Z72" s="407"/>
      <c r="AA72" s="407"/>
      <c r="AB72" s="408"/>
      <c r="AC72" s="406"/>
      <c r="AD72" s="407"/>
      <c r="AE72" s="407"/>
      <c r="AF72" s="408"/>
      <c r="AG72" s="406"/>
      <c r="AH72" s="407"/>
      <c r="AI72" s="407"/>
      <c r="AJ72" s="408"/>
      <c r="AK72" s="406"/>
      <c r="AL72" s="407"/>
      <c r="AM72" s="407"/>
      <c r="AN72" s="408"/>
      <c r="AO72" s="542"/>
      <c r="AP72" s="554"/>
      <c r="AQ72" s="586"/>
      <c r="AR72" s="588"/>
      <c r="AS72" s="590"/>
      <c r="BE72"/>
    </row>
    <row r="73" spans="2:57" ht="31.5" hidden="1" customHeight="1" thickBot="1">
      <c r="B73" s="610"/>
      <c r="C73" s="611"/>
      <c r="D73" s="581"/>
      <c r="E73" s="582"/>
      <c r="F73" s="582"/>
      <c r="G73" s="582"/>
      <c r="H73" s="582"/>
      <c r="I73" s="582"/>
      <c r="J73" s="582"/>
      <c r="K73" s="582"/>
      <c r="L73" s="582"/>
      <c r="M73" s="582"/>
      <c r="N73" s="582"/>
      <c r="O73" s="582"/>
      <c r="P73" s="583"/>
      <c r="Q73" s="412"/>
      <c r="R73" s="413"/>
      <c r="S73" s="413"/>
      <c r="T73" s="413"/>
      <c r="U73" s="413"/>
      <c r="V73" s="413"/>
      <c r="W73" s="413"/>
      <c r="X73" s="414"/>
      <c r="Y73" s="581"/>
      <c r="Z73" s="582"/>
      <c r="AA73" s="582"/>
      <c r="AB73" s="583"/>
      <c r="AC73" s="581"/>
      <c r="AD73" s="582"/>
      <c r="AE73" s="582"/>
      <c r="AF73" s="583"/>
      <c r="AG73" s="581"/>
      <c r="AH73" s="582"/>
      <c r="AI73" s="582"/>
      <c r="AJ73" s="583"/>
      <c r="AK73" s="581"/>
      <c r="AL73" s="582"/>
      <c r="AM73" s="582"/>
      <c r="AN73" s="583"/>
      <c r="AO73" s="481"/>
      <c r="AP73" s="606"/>
      <c r="AQ73" s="607"/>
      <c r="AR73" s="608"/>
      <c r="AS73" s="609"/>
      <c r="BE73"/>
    </row>
    <row r="74" spans="2:57" ht="46.5" hidden="1" customHeight="1" thickBot="1">
      <c r="B74" s="612" t="s">
        <v>33</v>
      </c>
      <c r="C74" s="613"/>
      <c r="D74" s="613"/>
      <c r="E74" s="614"/>
      <c r="F74" s="615" t="s">
        <v>2</v>
      </c>
      <c r="G74" s="613"/>
      <c r="H74" s="613"/>
      <c r="I74" s="613"/>
      <c r="J74" s="613"/>
      <c r="K74" s="613"/>
      <c r="L74" s="613"/>
      <c r="M74" s="613"/>
      <c r="N74" s="613"/>
      <c r="O74" s="613"/>
      <c r="P74" s="613"/>
      <c r="Q74" s="613"/>
      <c r="R74" s="613"/>
      <c r="S74" s="613"/>
      <c r="T74" s="613"/>
      <c r="U74" s="614"/>
      <c r="V74" s="615" t="s">
        <v>3</v>
      </c>
      <c r="W74" s="613"/>
      <c r="X74" s="614"/>
      <c r="Y74" s="615" t="s">
        <v>34</v>
      </c>
      <c r="Z74" s="613"/>
      <c r="AA74" s="614"/>
      <c r="AB74" s="615" t="s">
        <v>35</v>
      </c>
      <c r="AC74" s="613"/>
      <c r="AD74" s="613"/>
      <c r="AE74" s="613"/>
      <c r="AF74" s="613"/>
      <c r="AG74" s="613"/>
      <c r="AH74" s="613"/>
      <c r="AI74" s="613"/>
      <c r="AJ74" s="613"/>
      <c r="AK74" s="613"/>
      <c r="AL74" s="613"/>
      <c r="AM74" s="613"/>
      <c r="AN74" s="613"/>
      <c r="AO74" s="613"/>
      <c r="AP74" s="613"/>
      <c r="AQ74" s="613"/>
      <c r="AR74" s="613"/>
      <c r="AS74" s="616"/>
      <c r="BE74"/>
    </row>
    <row r="75" spans="2:57" ht="24.75" hidden="1" customHeight="1">
      <c r="B75" s="617"/>
      <c r="C75" s="618"/>
      <c r="D75" s="618"/>
      <c r="E75" s="619"/>
      <c r="F75" s="620"/>
      <c r="G75" s="618"/>
      <c r="H75" s="618"/>
      <c r="I75" s="618"/>
      <c r="J75" s="618"/>
      <c r="K75" s="618"/>
      <c r="L75" s="618"/>
      <c r="M75" s="618"/>
      <c r="N75" s="618"/>
      <c r="O75" s="618"/>
      <c r="P75" s="618"/>
      <c r="Q75" s="618"/>
      <c r="R75" s="618"/>
      <c r="S75" s="618"/>
      <c r="T75" s="618"/>
      <c r="U75" s="619"/>
      <c r="V75" s="620"/>
      <c r="W75" s="618"/>
      <c r="X75" s="619"/>
      <c r="Y75" s="620"/>
      <c r="Z75" s="618"/>
      <c r="AA75" s="619"/>
      <c r="AB75" s="620"/>
      <c r="AC75" s="618"/>
      <c r="AD75" s="618"/>
      <c r="AE75" s="618"/>
      <c r="AF75" s="618"/>
      <c r="AG75" s="618"/>
      <c r="AH75" s="618"/>
      <c r="AI75" s="618"/>
      <c r="AJ75" s="618"/>
      <c r="AK75" s="618"/>
      <c r="AL75" s="618"/>
      <c r="AM75" s="618"/>
      <c r="AN75" s="618"/>
      <c r="AO75" s="618"/>
      <c r="AP75" s="618"/>
      <c r="AQ75" s="618"/>
      <c r="AR75" s="618"/>
      <c r="AS75" s="621"/>
      <c r="BE75"/>
    </row>
    <row r="76" spans="2:57" ht="24.75" hidden="1" customHeight="1">
      <c r="B76" s="622"/>
      <c r="C76" s="623"/>
      <c r="D76" s="623"/>
      <c r="E76" s="624"/>
      <c r="F76" s="625"/>
      <c r="G76" s="623"/>
      <c r="H76" s="623"/>
      <c r="I76" s="623"/>
      <c r="J76" s="623"/>
      <c r="K76" s="623"/>
      <c r="L76" s="623"/>
      <c r="M76" s="623"/>
      <c r="N76" s="623"/>
      <c r="O76" s="623"/>
      <c r="P76" s="623"/>
      <c r="Q76" s="623"/>
      <c r="R76" s="623"/>
      <c r="S76" s="623"/>
      <c r="T76" s="623"/>
      <c r="U76" s="624"/>
      <c r="V76" s="625"/>
      <c r="W76" s="623"/>
      <c r="X76" s="624"/>
      <c r="Y76" s="625"/>
      <c r="Z76" s="623"/>
      <c r="AA76" s="624"/>
      <c r="AB76" s="625"/>
      <c r="AC76" s="623"/>
      <c r="AD76" s="623"/>
      <c r="AE76" s="623"/>
      <c r="AF76" s="623"/>
      <c r="AG76" s="623"/>
      <c r="AH76" s="623"/>
      <c r="AI76" s="623"/>
      <c r="AJ76" s="623"/>
      <c r="AK76" s="623"/>
      <c r="AL76" s="623"/>
      <c r="AM76" s="623"/>
      <c r="AN76" s="623"/>
      <c r="AO76" s="623"/>
      <c r="AP76" s="623"/>
      <c r="AQ76" s="623"/>
      <c r="AR76" s="623"/>
      <c r="AS76" s="626"/>
      <c r="BE76"/>
    </row>
    <row r="77" spans="2:57" ht="24.75" hidden="1" customHeight="1">
      <c r="B77" s="622"/>
      <c r="C77" s="623"/>
      <c r="D77" s="623"/>
      <c r="E77" s="624"/>
      <c r="F77" s="625"/>
      <c r="G77" s="623"/>
      <c r="H77" s="623"/>
      <c r="I77" s="623"/>
      <c r="J77" s="623"/>
      <c r="K77" s="623"/>
      <c r="L77" s="623"/>
      <c r="M77" s="623"/>
      <c r="N77" s="623"/>
      <c r="O77" s="623"/>
      <c r="P77" s="623"/>
      <c r="Q77" s="623"/>
      <c r="R77" s="623"/>
      <c r="S77" s="623"/>
      <c r="T77" s="623"/>
      <c r="U77" s="624"/>
      <c r="V77" s="625"/>
      <c r="W77" s="623"/>
      <c r="X77" s="624"/>
      <c r="Y77" s="625"/>
      <c r="Z77" s="623"/>
      <c r="AA77" s="624"/>
      <c r="AB77" s="625"/>
      <c r="AC77" s="623"/>
      <c r="AD77" s="623"/>
      <c r="AE77" s="623"/>
      <c r="AF77" s="623"/>
      <c r="AG77" s="623"/>
      <c r="AH77" s="623"/>
      <c r="AI77" s="623"/>
      <c r="AJ77" s="623"/>
      <c r="AK77" s="623"/>
      <c r="AL77" s="623"/>
      <c r="AM77" s="623"/>
      <c r="AN77" s="623"/>
      <c r="AO77" s="623"/>
      <c r="AP77" s="623"/>
      <c r="AQ77" s="623"/>
      <c r="AR77" s="623"/>
      <c r="AS77" s="626"/>
      <c r="BE77"/>
    </row>
    <row r="78" spans="2:57" ht="24.75" hidden="1" customHeight="1">
      <c r="B78" s="622"/>
      <c r="C78" s="623"/>
      <c r="D78" s="623"/>
      <c r="E78" s="624"/>
      <c r="F78" s="625"/>
      <c r="G78" s="623"/>
      <c r="H78" s="623"/>
      <c r="I78" s="623"/>
      <c r="J78" s="623"/>
      <c r="K78" s="623"/>
      <c r="L78" s="623"/>
      <c r="M78" s="623"/>
      <c r="N78" s="623"/>
      <c r="O78" s="623"/>
      <c r="P78" s="623"/>
      <c r="Q78" s="623"/>
      <c r="R78" s="623"/>
      <c r="S78" s="623"/>
      <c r="T78" s="623"/>
      <c r="U78" s="624"/>
      <c r="V78" s="625"/>
      <c r="W78" s="623"/>
      <c r="X78" s="624"/>
      <c r="Y78" s="625"/>
      <c r="Z78" s="623"/>
      <c r="AA78" s="624"/>
      <c r="AB78" s="625"/>
      <c r="AC78" s="623"/>
      <c r="AD78" s="623"/>
      <c r="AE78" s="623"/>
      <c r="AF78" s="623"/>
      <c r="AG78" s="623"/>
      <c r="AH78" s="623"/>
      <c r="AI78" s="623"/>
      <c r="AJ78" s="623"/>
      <c r="AK78" s="623"/>
      <c r="AL78" s="623"/>
      <c r="AM78" s="623"/>
      <c r="AN78" s="623"/>
      <c r="AO78" s="623"/>
      <c r="AP78" s="623"/>
      <c r="AQ78" s="623"/>
      <c r="AR78" s="623"/>
      <c r="AS78" s="626"/>
      <c r="BE78"/>
    </row>
    <row r="79" spans="2:57" ht="24.75" hidden="1" customHeight="1">
      <c r="B79" s="622"/>
      <c r="C79" s="623"/>
      <c r="D79" s="623"/>
      <c r="E79" s="624"/>
      <c r="F79" s="625"/>
      <c r="G79" s="623"/>
      <c r="H79" s="623"/>
      <c r="I79" s="623"/>
      <c r="J79" s="623"/>
      <c r="K79" s="623"/>
      <c r="L79" s="623"/>
      <c r="M79" s="623"/>
      <c r="N79" s="623"/>
      <c r="O79" s="623"/>
      <c r="P79" s="623"/>
      <c r="Q79" s="623"/>
      <c r="R79" s="623"/>
      <c r="S79" s="623"/>
      <c r="T79" s="623"/>
      <c r="U79" s="624"/>
      <c r="V79" s="625"/>
      <c r="W79" s="623"/>
      <c r="X79" s="624"/>
      <c r="Y79" s="625"/>
      <c r="Z79" s="623"/>
      <c r="AA79" s="624"/>
      <c r="AB79" s="625"/>
      <c r="AC79" s="623"/>
      <c r="AD79" s="623"/>
      <c r="AE79" s="623"/>
      <c r="AF79" s="623"/>
      <c r="AG79" s="623"/>
      <c r="AH79" s="623"/>
      <c r="AI79" s="623"/>
      <c r="AJ79" s="623"/>
      <c r="AK79" s="623"/>
      <c r="AL79" s="623"/>
      <c r="AM79" s="623"/>
      <c r="AN79" s="623"/>
      <c r="AO79" s="623"/>
      <c r="AP79" s="623"/>
      <c r="AQ79" s="623"/>
      <c r="AR79" s="623"/>
      <c r="AS79" s="626"/>
      <c r="BE79"/>
    </row>
    <row r="80" spans="2:57" ht="24.75" hidden="1" customHeight="1" thickBot="1">
      <c r="B80" s="622"/>
      <c r="C80" s="623"/>
      <c r="D80" s="623"/>
      <c r="E80" s="624"/>
      <c r="F80" s="625"/>
      <c r="G80" s="623"/>
      <c r="H80" s="623"/>
      <c r="I80" s="623"/>
      <c r="J80" s="623"/>
      <c r="K80" s="623"/>
      <c r="L80" s="623"/>
      <c r="M80" s="623"/>
      <c r="N80" s="623"/>
      <c r="O80" s="623"/>
      <c r="P80" s="623"/>
      <c r="Q80" s="623"/>
      <c r="R80" s="623"/>
      <c r="S80" s="623"/>
      <c r="T80" s="623"/>
      <c r="U80" s="624"/>
      <c r="V80" s="625"/>
      <c r="W80" s="623"/>
      <c r="X80" s="624"/>
      <c r="Y80" s="625"/>
      <c r="Z80" s="623"/>
      <c r="AA80" s="624"/>
      <c r="AB80" s="625"/>
      <c r="AC80" s="623"/>
      <c r="AD80" s="623"/>
      <c r="AE80" s="623"/>
      <c r="AF80" s="623"/>
      <c r="AG80" s="623"/>
      <c r="AH80" s="623"/>
      <c r="AI80" s="623"/>
      <c r="AJ80" s="623"/>
      <c r="AK80" s="623"/>
      <c r="AL80" s="623"/>
      <c r="AM80" s="623"/>
      <c r="AN80" s="623"/>
      <c r="AO80" s="623"/>
      <c r="AP80" s="623"/>
      <c r="AQ80" s="623"/>
      <c r="AR80" s="623"/>
      <c r="AS80" s="626"/>
      <c r="BE80"/>
    </row>
    <row r="81" spans="2:57">
      <c r="B81" s="612" t="s">
        <v>36</v>
      </c>
      <c r="C81" s="613"/>
      <c r="D81" s="613"/>
      <c r="E81" s="613"/>
      <c r="F81" s="613"/>
      <c r="G81" s="613"/>
      <c r="H81" s="613"/>
      <c r="I81" s="613"/>
      <c r="J81" s="613"/>
      <c r="K81" s="613"/>
      <c r="L81" s="613"/>
      <c r="M81" s="613"/>
      <c r="N81" s="613"/>
      <c r="O81" s="613"/>
      <c r="P81" s="613"/>
      <c r="Q81" s="613"/>
      <c r="R81" s="613"/>
      <c r="S81" s="613"/>
      <c r="T81" s="613"/>
      <c r="U81" s="613"/>
      <c r="V81" s="613"/>
      <c r="W81" s="613"/>
      <c r="X81" s="613"/>
      <c r="Y81" s="613"/>
      <c r="Z81" s="613"/>
      <c r="AA81" s="613"/>
      <c r="AB81" s="613"/>
      <c r="AC81" s="613"/>
      <c r="AD81" s="613"/>
      <c r="AE81" s="613"/>
      <c r="AF81" s="613"/>
      <c r="AG81" s="613"/>
      <c r="AH81" s="613"/>
      <c r="AI81" s="613"/>
      <c r="AJ81" s="613"/>
      <c r="AK81" s="613"/>
      <c r="AL81" s="613"/>
      <c r="AM81" s="613"/>
      <c r="AN81" s="613"/>
      <c r="AO81" s="613"/>
      <c r="AP81" s="613"/>
      <c r="AQ81" s="613"/>
      <c r="AR81" s="613"/>
      <c r="AS81" s="616"/>
      <c r="BE81"/>
    </row>
    <row r="82" spans="2:57" ht="81" customHeight="1" thickBot="1">
      <c r="B82" s="672">
        <v>42917</v>
      </c>
      <c r="C82" s="673"/>
      <c r="D82" s="673"/>
      <c r="E82" s="673"/>
      <c r="F82" s="673"/>
      <c r="G82" s="673"/>
      <c r="H82" s="673"/>
      <c r="I82" s="673"/>
      <c r="J82" s="673"/>
      <c r="K82" s="673"/>
      <c r="L82" s="673"/>
      <c r="M82" s="673"/>
      <c r="N82" s="673"/>
      <c r="O82" s="673"/>
      <c r="P82" s="673"/>
      <c r="Q82" s="673"/>
      <c r="R82" s="673"/>
      <c r="S82" s="673"/>
      <c r="T82" s="673"/>
      <c r="U82" s="673"/>
      <c r="V82" s="673"/>
      <c r="W82" s="673"/>
      <c r="X82" s="673"/>
      <c r="Y82" s="673"/>
      <c r="Z82" s="673"/>
      <c r="AA82" s="673"/>
      <c r="AB82" s="673"/>
      <c r="AC82" s="673"/>
      <c r="AD82" s="673"/>
      <c r="AE82" s="673"/>
      <c r="AF82" s="673"/>
      <c r="AG82" s="673"/>
      <c r="AH82" s="673"/>
      <c r="AI82" s="673"/>
      <c r="AJ82" s="673"/>
      <c r="AK82" s="673"/>
      <c r="AL82" s="673"/>
      <c r="AM82" s="673"/>
      <c r="AN82" s="673"/>
      <c r="AO82" s="673"/>
      <c r="AP82" s="673"/>
      <c r="AQ82" s="673"/>
      <c r="AR82" s="673"/>
      <c r="AS82" s="674"/>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88" t="s">
        <v>44</v>
      </c>
      <c r="D84" s="386"/>
      <c r="E84" s="386"/>
      <c r="F84" s="386"/>
      <c r="G84" s="386"/>
      <c r="H84" s="386"/>
      <c r="I84" s="386"/>
      <c r="J84" s="386"/>
      <c r="K84" s="386"/>
      <c r="L84" s="386"/>
      <c r="M84" s="386"/>
      <c r="N84" s="386"/>
      <c r="O84" s="386"/>
      <c r="P84" s="386"/>
      <c r="Q84" s="386"/>
      <c r="R84" s="386"/>
      <c r="S84" s="386"/>
      <c r="T84" s="386"/>
      <c r="U84" s="386"/>
      <c r="V84" s="386"/>
      <c r="W84" s="387"/>
      <c r="X84" s="406" t="s">
        <v>1706</v>
      </c>
      <c r="Y84" s="407"/>
      <c r="Z84" s="407"/>
      <c r="AA84" s="407"/>
      <c r="AB84" s="407"/>
      <c r="AC84" s="407"/>
      <c r="AD84" s="407"/>
      <c r="AE84" s="407"/>
      <c r="AF84" s="407"/>
      <c r="AG84" s="407"/>
      <c r="AH84" s="407"/>
      <c r="AI84" s="407"/>
      <c r="AJ84" s="407"/>
      <c r="AK84" s="407"/>
      <c r="AL84" s="407"/>
      <c r="AM84" s="407"/>
      <c r="AN84" s="407"/>
      <c r="AO84" s="407"/>
      <c r="AP84" s="407"/>
      <c r="AQ84" s="407"/>
      <c r="AR84" s="408"/>
      <c r="AS84" s="8"/>
      <c r="BE84"/>
    </row>
    <row r="85" spans="2:57" ht="46.5" customHeight="1">
      <c r="B85" s="10"/>
      <c r="C85" s="473" t="s">
        <v>40</v>
      </c>
      <c r="D85" s="438"/>
      <c r="E85" s="438"/>
      <c r="F85" s="438"/>
      <c r="G85" s="438"/>
      <c r="H85" s="438"/>
      <c r="I85" s="449"/>
      <c r="J85" s="473" t="s">
        <v>41</v>
      </c>
      <c r="K85" s="438"/>
      <c r="L85" s="438"/>
      <c r="M85" s="438"/>
      <c r="N85" s="438"/>
      <c r="O85" s="438"/>
      <c r="P85" s="449"/>
      <c r="Q85" s="473" t="s">
        <v>42</v>
      </c>
      <c r="R85" s="438"/>
      <c r="S85" s="438"/>
      <c r="T85" s="438"/>
      <c r="U85" s="438"/>
      <c r="V85" s="438"/>
      <c r="W85" s="449"/>
      <c r="X85" s="473" t="s">
        <v>40</v>
      </c>
      <c r="Y85" s="438"/>
      <c r="Z85" s="438"/>
      <c r="AA85" s="438"/>
      <c r="AB85" s="438"/>
      <c r="AC85" s="438"/>
      <c r="AD85" s="449"/>
      <c r="AE85" s="473" t="s">
        <v>41</v>
      </c>
      <c r="AF85" s="438"/>
      <c r="AG85" s="438"/>
      <c r="AH85" s="438"/>
      <c r="AI85" s="438"/>
      <c r="AJ85" s="438"/>
      <c r="AK85" s="449"/>
      <c r="AL85" s="473" t="s">
        <v>42</v>
      </c>
      <c r="AM85" s="438"/>
      <c r="AN85" s="438"/>
      <c r="AO85" s="438"/>
      <c r="AP85" s="438"/>
      <c r="AQ85" s="438"/>
      <c r="AR85" s="449"/>
      <c r="AS85" s="11"/>
      <c r="BE85"/>
    </row>
    <row r="86" spans="2:57" ht="46.5" customHeight="1">
      <c r="B86" s="10"/>
      <c r="C86" s="517" t="str">
        <f>'Lot Register'!$U$13</f>
        <v>Jan van Wyk</v>
      </c>
      <c r="D86" s="518"/>
      <c r="E86" s="518"/>
      <c r="F86" s="518"/>
      <c r="G86" s="518"/>
      <c r="H86" s="518"/>
      <c r="I86" s="519"/>
      <c r="J86" s="517"/>
      <c r="K86" s="518"/>
      <c r="L86" s="518"/>
      <c r="M86" s="518"/>
      <c r="N86" s="518"/>
      <c r="O86" s="518"/>
      <c r="P86" s="519"/>
      <c r="Q86" s="520"/>
      <c r="R86" s="521"/>
      <c r="S86" s="521"/>
      <c r="T86" s="521"/>
      <c r="U86" s="521"/>
      <c r="V86" s="521"/>
      <c r="W86" s="522"/>
      <c r="X86" s="517" t="str">
        <f>'Lot Register'!$U$12</f>
        <v>TBA</v>
      </c>
      <c r="Y86" s="518"/>
      <c r="Z86" s="518"/>
      <c r="AA86" s="518"/>
      <c r="AB86" s="518"/>
      <c r="AC86" s="518"/>
      <c r="AD86" s="519"/>
      <c r="AE86" s="517"/>
      <c r="AF86" s="518"/>
      <c r="AG86" s="518"/>
      <c r="AH86" s="518"/>
      <c r="AI86" s="518"/>
      <c r="AJ86" s="518"/>
      <c r="AK86" s="519"/>
      <c r="AL86" s="520"/>
      <c r="AM86" s="521"/>
      <c r="AN86" s="521"/>
      <c r="AO86" s="521"/>
      <c r="AP86" s="521"/>
      <c r="AQ86" s="521"/>
      <c r="AR86" s="522"/>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42">
    <mergeCell ref="AJ4:AS4"/>
    <mergeCell ref="AJ5:AS5"/>
    <mergeCell ref="AJ6:AS6"/>
    <mergeCell ref="AJ7:AS7"/>
    <mergeCell ref="AQ12:AS13"/>
    <mergeCell ref="Y13:AB13"/>
    <mergeCell ref="AK13:AN13"/>
    <mergeCell ref="AO12:AP13"/>
    <mergeCell ref="AF7:AI7"/>
    <mergeCell ref="AF8:AI8"/>
    <mergeCell ref="AJ8:AM11"/>
    <mergeCell ref="AF10:AI10"/>
    <mergeCell ref="AF11:AI11"/>
    <mergeCell ref="AC13:AJ13"/>
    <mergeCell ref="J4:Z5"/>
    <mergeCell ref="AA4:AE4"/>
    <mergeCell ref="AF4:AI4"/>
    <mergeCell ref="AA5:AE5"/>
    <mergeCell ref="AF5:AI5"/>
    <mergeCell ref="J6:L7"/>
    <mergeCell ref="M6:P9"/>
    <mergeCell ref="Q6:AE9"/>
    <mergeCell ref="AF6:AI6"/>
    <mergeCell ref="J8:J9"/>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K8:K9"/>
    <mergeCell ref="L8:L9"/>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AK18:AN19"/>
    <mergeCell ref="AO18:AP19"/>
    <mergeCell ref="AQ18:AQ19"/>
    <mergeCell ref="AR18:AR19"/>
    <mergeCell ref="AS18:AS19"/>
    <mergeCell ref="Y19:AB19"/>
    <mergeCell ref="B18:C19"/>
    <mergeCell ref="D18:P19"/>
    <mergeCell ref="Q18:X19"/>
    <mergeCell ref="Y18:AB18"/>
    <mergeCell ref="AC18:AJ19"/>
    <mergeCell ref="AK20:AN21"/>
    <mergeCell ref="AO20:AP21"/>
    <mergeCell ref="AQ20:AQ21"/>
    <mergeCell ref="AR20:AR21"/>
    <mergeCell ref="AS20:AS21"/>
    <mergeCell ref="Y21:AB21"/>
    <mergeCell ref="B20:C21"/>
    <mergeCell ref="D20:P21"/>
    <mergeCell ref="Q20:X21"/>
    <mergeCell ref="Y20:AB20"/>
    <mergeCell ref="AC20:AJ21"/>
    <mergeCell ref="AK22:AN23"/>
    <mergeCell ref="AO22:AP23"/>
    <mergeCell ref="AQ22:AQ23"/>
    <mergeCell ref="AR22:AR23"/>
    <mergeCell ref="AS22:AS23"/>
    <mergeCell ref="Y23:AB23"/>
    <mergeCell ref="B22:C23"/>
    <mergeCell ref="D22:P23"/>
    <mergeCell ref="Q22:X23"/>
    <mergeCell ref="Y22:AB22"/>
    <mergeCell ref="AC22:AJ23"/>
    <mergeCell ref="AK24:AN25"/>
    <mergeCell ref="AO24:AP25"/>
    <mergeCell ref="AQ24:AQ25"/>
    <mergeCell ref="AR24:AR25"/>
    <mergeCell ref="AS24:AS25"/>
    <mergeCell ref="Y25:AB25"/>
    <mergeCell ref="B24:C25"/>
    <mergeCell ref="D24:P25"/>
    <mergeCell ref="Q24:X25"/>
    <mergeCell ref="Y24:AB24"/>
    <mergeCell ref="AC24:AJ25"/>
    <mergeCell ref="AK26:AN27"/>
    <mergeCell ref="AO26:AP27"/>
    <mergeCell ref="AQ26:AQ27"/>
    <mergeCell ref="AR26:AR27"/>
    <mergeCell ref="AS26:AS27"/>
    <mergeCell ref="Y27:AB27"/>
    <mergeCell ref="B26:C27"/>
    <mergeCell ref="D26:P27"/>
    <mergeCell ref="Q26:X27"/>
    <mergeCell ref="Y26:AB26"/>
    <mergeCell ref="AC26:AJ27"/>
    <mergeCell ref="AK28:AN29"/>
    <mergeCell ref="AO28:AP29"/>
    <mergeCell ref="AQ28:AQ29"/>
    <mergeCell ref="AR28:AR29"/>
    <mergeCell ref="AS28:AS29"/>
    <mergeCell ref="Y29:AB29"/>
    <mergeCell ref="B28:C29"/>
    <mergeCell ref="D28:P29"/>
    <mergeCell ref="Q28:X29"/>
    <mergeCell ref="Y28:AB28"/>
    <mergeCell ref="AC28:AJ29"/>
    <mergeCell ref="AK30:AN31"/>
    <mergeCell ref="AO30:AP31"/>
    <mergeCell ref="AQ30:AQ31"/>
    <mergeCell ref="AR30:AR31"/>
    <mergeCell ref="AS30:AS31"/>
    <mergeCell ref="Y31:AB31"/>
    <mergeCell ref="B30:C31"/>
    <mergeCell ref="D30:P31"/>
    <mergeCell ref="Q30:X31"/>
    <mergeCell ref="Y30:AB30"/>
    <mergeCell ref="AC30:AJ31"/>
    <mergeCell ref="AK32:AN33"/>
    <mergeCell ref="AO32:AP33"/>
    <mergeCell ref="AQ32:AQ33"/>
    <mergeCell ref="AR32:AR33"/>
    <mergeCell ref="AS32:AS33"/>
    <mergeCell ref="Y33:AB33"/>
    <mergeCell ref="B32:C33"/>
    <mergeCell ref="D32:P33"/>
    <mergeCell ref="Q32:X33"/>
    <mergeCell ref="Y32:AB32"/>
    <mergeCell ref="AC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s>
  <conditionalFormatting sqref="AF11">
    <cfRule type="expression" dxfId="787" priority="18">
      <formula>$V11="y"</formula>
    </cfRule>
    <cfRule type="expression" dxfId="786" priority="19">
      <formula>$T11="y"</formula>
    </cfRule>
  </conditionalFormatting>
  <conditionalFormatting sqref="AF7">
    <cfRule type="expression" dxfId="785" priority="22">
      <formula>$V7="y"</formula>
    </cfRule>
    <cfRule type="expression" dxfId="784" priority="23">
      <formula>$T7="y"</formula>
    </cfRule>
  </conditionalFormatting>
  <conditionalFormatting sqref="AF9">
    <cfRule type="expression" dxfId="783" priority="20">
      <formula>$V9="y"</formula>
    </cfRule>
    <cfRule type="expression" dxfId="782" priority="21">
      <formula>$T9="y"</formula>
    </cfRule>
  </conditionalFormatting>
  <conditionalFormatting sqref="Y32:AB73 Y14:AB17">
    <cfRule type="expression" dxfId="781" priority="17">
      <formula>OR(ISNUMBER(SEARCH("Hold Point",Y14)),ISNUMBER(SEARCH("Witness Point",Y14)))</formula>
    </cfRule>
  </conditionalFormatting>
  <conditionalFormatting sqref="AK14:AN73">
    <cfRule type="expression" dxfId="780" priority="16">
      <formula>OR(Y14="Check Item",Y14="Milestone")</formula>
    </cfRule>
  </conditionalFormatting>
  <conditionalFormatting sqref="Y18:AB18">
    <cfRule type="expression" dxfId="779" priority="14">
      <formula>OR(ISNUMBER(SEARCH("Hold Point",Y18)),ISNUMBER(SEARCH("Witness Point",Y18)))</formula>
    </cfRule>
  </conditionalFormatting>
  <conditionalFormatting sqref="Y19:AB19">
    <cfRule type="expression" dxfId="778" priority="13">
      <formula>OR(ISNUMBER(SEARCH("Hold Point",Y19)),ISNUMBER(SEARCH("Witness Point",Y19)))</formula>
    </cfRule>
  </conditionalFormatting>
  <conditionalFormatting sqref="Y21:AB21">
    <cfRule type="expression" dxfId="777" priority="11">
      <formula>OR(ISNUMBER(SEARCH("Hold Point",Y21)),ISNUMBER(SEARCH("Witness Point",Y21)))</formula>
    </cfRule>
  </conditionalFormatting>
  <conditionalFormatting sqref="Y22:AB22">
    <cfRule type="expression" dxfId="776" priority="10">
      <formula>OR(ISNUMBER(SEARCH("Hold Point",Y22)),ISNUMBER(SEARCH("Witness Point",Y22)))</formula>
    </cfRule>
  </conditionalFormatting>
  <conditionalFormatting sqref="Y23:AB23">
    <cfRule type="expression" dxfId="775" priority="9">
      <formula>OR(ISNUMBER(SEARCH("Hold Point",Y23)),ISNUMBER(SEARCH("Witness Point",Y23)))</formula>
    </cfRule>
  </conditionalFormatting>
  <conditionalFormatting sqref="Y20:AB20">
    <cfRule type="expression" dxfId="774" priority="8">
      <formula>OR(ISNUMBER(SEARCH("Hold Point",Y20)),ISNUMBER(SEARCH("Witness Point",Y20)))</formula>
    </cfRule>
  </conditionalFormatting>
  <conditionalFormatting sqref="Y24:AB24">
    <cfRule type="expression" dxfId="773" priority="7">
      <formula>OR(ISNUMBER(SEARCH("Hold Point",Y24)),ISNUMBER(SEARCH("Witness Point",Y24)))</formula>
    </cfRule>
  </conditionalFormatting>
  <conditionalFormatting sqref="Y25:AB25">
    <cfRule type="expression" dxfId="772" priority="6">
      <formula>OR(ISNUMBER(SEARCH("Hold Point",Y25)),ISNUMBER(SEARCH("Witness Point",Y25)))</formula>
    </cfRule>
  </conditionalFormatting>
  <conditionalFormatting sqref="Y26:AB26">
    <cfRule type="expression" dxfId="771" priority="5">
      <formula>OR(ISNUMBER(SEARCH("Hold Point",Y26)),ISNUMBER(SEARCH("Witness Point",Y26)))</formula>
    </cfRule>
  </conditionalFormatting>
  <conditionalFormatting sqref="Y27:AB27">
    <cfRule type="expression" dxfId="770" priority="4">
      <formula>OR(ISNUMBER(SEARCH("Hold Point",Y27)),ISNUMBER(SEARCH("Witness Point",Y27)))</formula>
    </cfRule>
  </conditionalFormatting>
  <conditionalFormatting sqref="Y28:AB28">
    <cfRule type="expression" dxfId="769" priority="3">
      <formula>OR(ISNUMBER(SEARCH("Hold Point",Y28)),ISNUMBER(SEARCH("Witness Point",Y28)))</formula>
    </cfRule>
  </conditionalFormatting>
  <conditionalFormatting sqref="Y29:AB29">
    <cfRule type="expression" dxfId="768" priority="2">
      <formula>OR(ISNUMBER(SEARCH("Hold Point",Y29)),ISNUMBER(SEARCH("Witness Point",Y29)))</formula>
    </cfRule>
  </conditionalFormatting>
  <conditionalFormatting sqref="Y30:AB31">
    <cfRule type="expression" dxfId="767" priority="1">
      <formula>OR(ISNUMBER(SEARCH("Hold Point",Y30)),ISNUMBER(SEARCH("Witness Point",Y30)))</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74">
    <pageSetUpPr fitToPage="1"/>
  </sheetPr>
  <dimension ref="A1:BR176"/>
  <sheetViews>
    <sheetView topLeftCell="A30" zoomScale="85" zoomScaleNormal="85" zoomScaleSheetLayoutView="70" workbookViewId="0">
      <selection activeCell="Y73" sqref="Y73:AB73"/>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Landscape and Revegetation Works</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Landscape and Revegetation Works</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441" t="s">
        <v>28</v>
      </c>
      <c r="AK4" s="442"/>
      <c r="AL4" s="442"/>
      <c r="AM4" s="442"/>
      <c r="AN4" s="442"/>
      <c r="AO4" s="442"/>
      <c r="AP4" s="442"/>
      <c r="AQ4" s="442"/>
      <c r="AR4" s="442"/>
      <c r="AS4" s="564"/>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e">
        <f>'Lot Register'!#REF!</f>
        <v>#REF!</v>
      </c>
      <c r="AG5" s="460"/>
      <c r="AH5" s="460"/>
      <c r="AI5" s="461"/>
      <c r="AJ5" s="533"/>
      <c r="AK5" s="534"/>
      <c r="AL5" s="534"/>
      <c r="AM5" s="534"/>
      <c r="AN5" s="534"/>
      <c r="AO5" s="534"/>
      <c r="AP5" s="534"/>
      <c r="AQ5" s="534"/>
      <c r="AR5" s="534"/>
      <c r="AS5" s="565"/>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533"/>
      <c r="AK6" s="534"/>
      <c r="AL6" s="534"/>
      <c r="AM6" s="534"/>
      <c r="AN6" s="534"/>
      <c r="AO6" s="534"/>
      <c r="AP6" s="534"/>
      <c r="AQ6" s="534"/>
      <c r="AR6" s="534"/>
      <c r="AS6" s="565"/>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Register'!$I$2), "", 'Lot Register'!$I$2)</f>
        <v>0</v>
      </c>
      <c r="AG7" s="469"/>
      <c r="AH7" s="469"/>
      <c r="AI7" s="470"/>
      <c r="AJ7" s="533"/>
      <c r="AK7" s="534"/>
      <c r="AL7" s="534"/>
      <c r="AM7" s="534"/>
      <c r="AN7" s="534"/>
      <c r="AO7" s="534"/>
      <c r="AP7" s="534"/>
      <c r="AQ7" s="534"/>
      <c r="AR7" s="534"/>
      <c r="AS7" s="565"/>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t="s">
        <v>1222</v>
      </c>
      <c r="AK8" s="574"/>
      <c r="AL8" s="574"/>
      <c r="AM8" s="574"/>
      <c r="AN8" s="566" t="s">
        <v>367</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Register'!$J$2), "", 'Lot Register'!$J$2)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t="e">
        <f>IF(ISBLANK('Lot Register'!#REF!), "", 'Lot Register'!#REF!)</f>
        <v>#REF!</v>
      </c>
      <c r="AE10" s="449"/>
      <c r="AF10" s="451" t="s">
        <v>30</v>
      </c>
      <c r="AG10" s="451"/>
      <c r="AH10" s="451"/>
      <c r="AI10" s="452"/>
      <c r="AJ10" s="573"/>
      <c r="AK10" s="574"/>
      <c r="AL10" s="574"/>
      <c r="AM10" s="574"/>
      <c r="AN10" s="566"/>
      <c r="AO10" s="566"/>
      <c r="AP10" s="566"/>
      <c r="AQ10" s="566"/>
      <c r="AR10" s="566"/>
      <c r="AS10" s="567"/>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Register'!$K$2), "", 'Lot Register'!$K$2)</f>
        <v>45343</v>
      </c>
      <c r="AG11" s="496"/>
      <c r="AH11" s="496"/>
      <c r="AI11" s="497"/>
      <c r="AJ11" s="575"/>
      <c r="AK11" s="576"/>
      <c r="AL11" s="576"/>
      <c r="AM11" s="576"/>
      <c r="AN11" s="381"/>
      <c r="AO11" s="381"/>
      <c r="AP11" s="381"/>
      <c r="AQ11" s="381"/>
      <c r="AR11" s="381"/>
      <c r="AS11" s="568"/>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t="s">
        <v>39</v>
      </c>
      <c r="AH13" s="439"/>
      <c r="AI13" s="439"/>
      <c r="AJ13" s="439"/>
      <c r="AK13" s="439" t="s">
        <v>27</v>
      </c>
      <c r="AL13" s="439"/>
      <c r="AM13" s="439"/>
      <c r="AN13" s="439"/>
      <c r="AO13" s="571"/>
      <c r="AP13" s="571"/>
      <c r="AQ13" s="571"/>
      <c r="AR13" s="571"/>
      <c r="AS13" s="572"/>
      <c r="BE13"/>
    </row>
    <row r="14" spans="1:70" ht="21.75" customHeight="1">
      <c r="B14" s="592">
        <v>1</v>
      </c>
      <c r="C14" s="532"/>
      <c r="D14" s="406" t="s">
        <v>1215</v>
      </c>
      <c r="E14" s="407"/>
      <c r="F14" s="407"/>
      <c r="G14" s="407"/>
      <c r="H14" s="407"/>
      <c r="I14" s="407"/>
      <c r="J14" s="407"/>
      <c r="K14" s="407"/>
      <c r="L14" s="407"/>
      <c r="M14" s="407"/>
      <c r="N14" s="407"/>
      <c r="O14" s="407"/>
      <c r="P14" s="408"/>
      <c r="Q14" s="406"/>
      <c r="R14" s="407"/>
      <c r="S14" s="407"/>
      <c r="T14" s="407"/>
      <c r="U14" s="407"/>
      <c r="V14" s="407"/>
      <c r="W14" s="407"/>
      <c r="X14" s="408"/>
      <c r="Y14" s="406" t="s">
        <v>85</v>
      </c>
      <c r="Z14" s="407"/>
      <c r="AA14" s="407"/>
      <c r="AB14" s="408"/>
      <c r="AC14" s="409"/>
      <c r="AD14" s="410"/>
      <c r="AE14" s="410"/>
      <c r="AF14" s="411"/>
      <c r="AG14" s="409"/>
      <c r="AH14" s="410"/>
      <c r="AI14" s="410"/>
      <c r="AJ14" s="411"/>
      <c r="AK14" s="409"/>
      <c r="AL14" s="410"/>
      <c r="AM14" s="410"/>
      <c r="AN14" s="411"/>
      <c r="AO14" s="478"/>
      <c r="AP14" s="555"/>
      <c r="AQ14" s="641"/>
      <c r="AR14" s="642"/>
      <c r="AS14" s="643"/>
      <c r="BE14"/>
    </row>
    <row r="15" spans="1:70" ht="69.75" customHeight="1">
      <c r="B15" s="592"/>
      <c r="C15" s="532"/>
      <c r="D15" s="412"/>
      <c r="E15" s="413"/>
      <c r="F15" s="413"/>
      <c r="G15" s="413"/>
      <c r="H15" s="413"/>
      <c r="I15" s="413"/>
      <c r="J15" s="413"/>
      <c r="K15" s="413"/>
      <c r="L15" s="413"/>
      <c r="M15" s="413"/>
      <c r="N15" s="413"/>
      <c r="O15" s="413"/>
      <c r="P15" s="414"/>
      <c r="Q15" s="412"/>
      <c r="R15" s="413"/>
      <c r="S15" s="413"/>
      <c r="T15" s="413"/>
      <c r="U15" s="413"/>
      <c r="V15" s="413"/>
      <c r="W15" s="413"/>
      <c r="X15" s="414"/>
      <c r="Y15" s="412" t="s">
        <v>1210</v>
      </c>
      <c r="Z15" s="413"/>
      <c r="AA15" s="413"/>
      <c r="AB15" s="414"/>
      <c r="AC15" s="412"/>
      <c r="AD15" s="413"/>
      <c r="AE15" s="413"/>
      <c r="AF15" s="414"/>
      <c r="AG15" s="412"/>
      <c r="AH15" s="413"/>
      <c r="AI15" s="413"/>
      <c r="AJ15" s="414"/>
      <c r="AK15" s="412"/>
      <c r="AL15" s="413"/>
      <c r="AM15" s="413"/>
      <c r="AN15" s="414"/>
      <c r="AO15" s="545"/>
      <c r="AP15" s="556"/>
      <c r="AQ15" s="587"/>
      <c r="AR15" s="589"/>
      <c r="AS15" s="591"/>
      <c r="BE15"/>
    </row>
    <row r="16" spans="1:70" ht="21.75" customHeight="1">
      <c r="B16" s="592">
        <v>2</v>
      </c>
      <c r="C16" s="532"/>
      <c r="D16" s="406" t="s">
        <v>1216</v>
      </c>
      <c r="E16" s="407"/>
      <c r="F16" s="407"/>
      <c r="G16" s="407"/>
      <c r="H16" s="407"/>
      <c r="I16" s="407"/>
      <c r="J16" s="407"/>
      <c r="K16" s="407"/>
      <c r="L16" s="407"/>
      <c r="M16" s="407"/>
      <c r="N16" s="407"/>
      <c r="O16" s="407"/>
      <c r="P16" s="408"/>
      <c r="Q16" s="406"/>
      <c r="R16" s="407"/>
      <c r="S16" s="407"/>
      <c r="T16" s="407"/>
      <c r="U16" s="407"/>
      <c r="V16" s="407"/>
      <c r="W16" s="407"/>
      <c r="X16" s="408"/>
      <c r="Y16" s="406" t="s">
        <v>85</v>
      </c>
      <c r="Z16" s="407"/>
      <c r="AA16" s="407"/>
      <c r="AB16" s="408"/>
      <c r="AC16" s="409"/>
      <c r="AD16" s="410"/>
      <c r="AE16" s="410"/>
      <c r="AF16" s="411"/>
      <c r="AG16" s="409"/>
      <c r="AH16" s="410"/>
      <c r="AI16" s="410"/>
      <c r="AJ16" s="411"/>
      <c r="AK16" s="409"/>
      <c r="AL16" s="410"/>
      <c r="AM16" s="410"/>
      <c r="AN16" s="411"/>
      <c r="AO16" s="478"/>
      <c r="AP16" s="555"/>
      <c r="AQ16" s="641"/>
      <c r="AR16" s="642"/>
      <c r="AS16" s="643"/>
      <c r="BE16"/>
    </row>
    <row r="17" spans="2:57" ht="39.75" customHeight="1">
      <c r="B17" s="592"/>
      <c r="C17" s="532"/>
      <c r="D17" s="412"/>
      <c r="E17" s="413"/>
      <c r="F17" s="413"/>
      <c r="G17" s="413"/>
      <c r="H17" s="413"/>
      <c r="I17" s="413"/>
      <c r="J17" s="413"/>
      <c r="K17" s="413"/>
      <c r="L17" s="413"/>
      <c r="M17" s="413"/>
      <c r="N17" s="413"/>
      <c r="O17" s="413"/>
      <c r="P17" s="414"/>
      <c r="Q17" s="412"/>
      <c r="R17" s="413"/>
      <c r="S17" s="413"/>
      <c r="T17" s="413"/>
      <c r="U17" s="413"/>
      <c r="V17" s="413"/>
      <c r="W17" s="413"/>
      <c r="X17" s="414"/>
      <c r="Y17" s="412" t="s">
        <v>1210</v>
      </c>
      <c r="Z17" s="413"/>
      <c r="AA17" s="413"/>
      <c r="AB17" s="414"/>
      <c r="AC17" s="412"/>
      <c r="AD17" s="413"/>
      <c r="AE17" s="413"/>
      <c r="AF17" s="414"/>
      <c r="AG17" s="412"/>
      <c r="AH17" s="413"/>
      <c r="AI17" s="413"/>
      <c r="AJ17" s="414"/>
      <c r="AK17" s="412"/>
      <c r="AL17" s="413"/>
      <c r="AM17" s="413"/>
      <c r="AN17" s="414"/>
      <c r="AO17" s="545"/>
      <c r="AP17" s="556"/>
      <c r="AQ17" s="587"/>
      <c r="AR17" s="589"/>
      <c r="AS17" s="591"/>
      <c r="BE17"/>
    </row>
    <row r="18" spans="2:57" ht="21.75" customHeight="1">
      <c r="B18" s="592">
        <v>3</v>
      </c>
      <c r="C18" s="532"/>
      <c r="D18" s="406" t="s">
        <v>1217</v>
      </c>
      <c r="E18" s="407"/>
      <c r="F18" s="407"/>
      <c r="G18" s="407"/>
      <c r="H18" s="407"/>
      <c r="I18" s="407"/>
      <c r="J18" s="407"/>
      <c r="K18" s="407"/>
      <c r="L18" s="407"/>
      <c r="M18" s="407"/>
      <c r="N18" s="407"/>
      <c r="O18" s="407"/>
      <c r="P18" s="408"/>
      <c r="Q18" s="406"/>
      <c r="R18" s="407"/>
      <c r="S18" s="407"/>
      <c r="T18" s="407"/>
      <c r="U18" s="407"/>
      <c r="V18" s="407"/>
      <c r="W18" s="407"/>
      <c r="X18" s="408"/>
      <c r="Y18" s="406" t="s">
        <v>24</v>
      </c>
      <c r="Z18" s="407"/>
      <c r="AA18" s="407"/>
      <c r="AB18" s="408"/>
      <c r="AC18" s="409"/>
      <c r="AD18" s="410"/>
      <c r="AE18" s="410"/>
      <c r="AF18" s="411"/>
      <c r="AG18" s="409"/>
      <c r="AH18" s="410"/>
      <c r="AI18" s="410"/>
      <c r="AJ18" s="411"/>
      <c r="AK18" s="409"/>
      <c r="AL18" s="410"/>
      <c r="AM18" s="410"/>
      <c r="AN18" s="411"/>
      <c r="AO18" s="478"/>
      <c r="AP18" s="555"/>
      <c r="AQ18" s="641"/>
      <c r="AR18" s="642"/>
      <c r="AS18" s="643"/>
      <c r="BE18"/>
    </row>
    <row r="19" spans="2:57" ht="39.75" customHeight="1">
      <c r="B19" s="592"/>
      <c r="C19" s="532"/>
      <c r="D19" s="412"/>
      <c r="E19" s="413"/>
      <c r="F19" s="413"/>
      <c r="G19" s="413"/>
      <c r="H19" s="413"/>
      <c r="I19" s="413"/>
      <c r="J19" s="413"/>
      <c r="K19" s="413"/>
      <c r="L19" s="413"/>
      <c r="M19" s="413"/>
      <c r="N19" s="413"/>
      <c r="O19" s="413"/>
      <c r="P19" s="414"/>
      <c r="Q19" s="412"/>
      <c r="R19" s="413"/>
      <c r="S19" s="413"/>
      <c r="T19" s="413"/>
      <c r="U19" s="413"/>
      <c r="V19" s="413"/>
      <c r="W19" s="413"/>
      <c r="X19" s="414"/>
      <c r="Y19" s="412" t="s">
        <v>1211</v>
      </c>
      <c r="Z19" s="413"/>
      <c r="AA19" s="413"/>
      <c r="AB19" s="414"/>
      <c r="AC19" s="412"/>
      <c r="AD19" s="413"/>
      <c r="AE19" s="413"/>
      <c r="AF19" s="414"/>
      <c r="AG19" s="412"/>
      <c r="AH19" s="413"/>
      <c r="AI19" s="413"/>
      <c r="AJ19" s="414"/>
      <c r="AK19" s="412"/>
      <c r="AL19" s="413"/>
      <c r="AM19" s="413"/>
      <c r="AN19" s="414"/>
      <c r="AO19" s="545"/>
      <c r="AP19" s="556"/>
      <c r="AQ19" s="587"/>
      <c r="AR19" s="589"/>
      <c r="AS19" s="591"/>
      <c r="BE19"/>
    </row>
    <row r="20" spans="2:57" ht="21.75" customHeight="1">
      <c r="B20" s="592">
        <v>4</v>
      </c>
      <c r="C20" s="532"/>
      <c r="D20" s="406" t="s">
        <v>1220</v>
      </c>
      <c r="E20" s="407"/>
      <c r="F20" s="407"/>
      <c r="G20" s="407"/>
      <c r="H20" s="407"/>
      <c r="I20" s="407"/>
      <c r="J20" s="407"/>
      <c r="K20" s="407"/>
      <c r="L20" s="407"/>
      <c r="M20" s="407"/>
      <c r="N20" s="407"/>
      <c r="O20" s="407"/>
      <c r="P20" s="408"/>
      <c r="Q20" s="406"/>
      <c r="R20" s="407"/>
      <c r="S20" s="407"/>
      <c r="T20" s="407"/>
      <c r="U20" s="407"/>
      <c r="V20" s="407"/>
      <c r="W20" s="407"/>
      <c r="X20" s="408"/>
      <c r="Y20" s="406" t="s">
        <v>24</v>
      </c>
      <c r="Z20" s="407"/>
      <c r="AA20" s="407"/>
      <c r="AB20" s="408"/>
      <c r="AC20" s="409"/>
      <c r="AD20" s="410"/>
      <c r="AE20" s="410"/>
      <c r="AF20" s="411"/>
      <c r="AG20" s="409"/>
      <c r="AH20" s="410"/>
      <c r="AI20" s="410"/>
      <c r="AJ20" s="411"/>
      <c r="AK20" s="409"/>
      <c r="AL20" s="410"/>
      <c r="AM20" s="410"/>
      <c r="AN20" s="411"/>
      <c r="AO20" s="478"/>
      <c r="AP20" s="555"/>
      <c r="AQ20" s="641"/>
      <c r="AR20" s="642"/>
      <c r="AS20" s="643"/>
      <c r="BE20"/>
    </row>
    <row r="21" spans="2:57" ht="83.25" customHeight="1">
      <c r="B21" s="592"/>
      <c r="C21" s="532"/>
      <c r="D21" s="412"/>
      <c r="E21" s="413"/>
      <c r="F21" s="413"/>
      <c r="G21" s="413"/>
      <c r="H21" s="413"/>
      <c r="I21" s="413"/>
      <c r="J21" s="413"/>
      <c r="K21" s="413"/>
      <c r="L21" s="413"/>
      <c r="M21" s="413"/>
      <c r="N21" s="413"/>
      <c r="O21" s="413"/>
      <c r="P21" s="414"/>
      <c r="Q21" s="412"/>
      <c r="R21" s="413"/>
      <c r="S21" s="413"/>
      <c r="T21" s="413"/>
      <c r="U21" s="413"/>
      <c r="V21" s="413"/>
      <c r="W21" s="413"/>
      <c r="X21" s="414"/>
      <c r="Y21" s="412" t="s">
        <v>1212</v>
      </c>
      <c r="Z21" s="413"/>
      <c r="AA21" s="413"/>
      <c r="AB21" s="414"/>
      <c r="AC21" s="412"/>
      <c r="AD21" s="413"/>
      <c r="AE21" s="413"/>
      <c r="AF21" s="414"/>
      <c r="AG21" s="412"/>
      <c r="AH21" s="413"/>
      <c r="AI21" s="413"/>
      <c r="AJ21" s="414"/>
      <c r="AK21" s="412"/>
      <c r="AL21" s="413"/>
      <c r="AM21" s="413"/>
      <c r="AN21" s="414"/>
      <c r="AO21" s="545"/>
      <c r="AP21" s="556"/>
      <c r="AQ21" s="587"/>
      <c r="AR21" s="589"/>
      <c r="AS21" s="591"/>
      <c r="BE21"/>
    </row>
    <row r="22" spans="2:57" ht="21.75" customHeight="1">
      <c r="B22" s="592">
        <v>5</v>
      </c>
      <c r="C22" s="532"/>
      <c r="D22" s="406" t="s">
        <v>1218</v>
      </c>
      <c r="E22" s="407"/>
      <c r="F22" s="407"/>
      <c r="G22" s="407"/>
      <c r="H22" s="407"/>
      <c r="I22" s="407"/>
      <c r="J22" s="407"/>
      <c r="K22" s="407"/>
      <c r="L22" s="407"/>
      <c r="M22" s="407"/>
      <c r="N22" s="407"/>
      <c r="O22" s="407"/>
      <c r="P22" s="408"/>
      <c r="Q22" s="406"/>
      <c r="R22" s="407"/>
      <c r="S22" s="407"/>
      <c r="T22" s="407"/>
      <c r="U22" s="407"/>
      <c r="V22" s="407"/>
      <c r="W22" s="407"/>
      <c r="X22" s="408"/>
      <c r="Y22" s="406" t="s">
        <v>24</v>
      </c>
      <c r="Z22" s="407"/>
      <c r="AA22" s="407"/>
      <c r="AB22" s="408"/>
      <c r="AC22" s="409"/>
      <c r="AD22" s="410"/>
      <c r="AE22" s="410"/>
      <c r="AF22" s="411"/>
      <c r="AG22" s="409"/>
      <c r="AH22" s="410"/>
      <c r="AI22" s="410"/>
      <c r="AJ22" s="411"/>
      <c r="AK22" s="409"/>
      <c r="AL22" s="410"/>
      <c r="AM22" s="410"/>
      <c r="AN22" s="411"/>
      <c r="AO22" s="478"/>
      <c r="AP22" s="555"/>
      <c r="AQ22" s="641"/>
      <c r="AR22" s="642"/>
      <c r="AS22" s="643"/>
      <c r="BE22"/>
    </row>
    <row r="23" spans="2:57" ht="39.75" customHeight="1">
      <c r="B23" s="592"/>
      <c r="C23" s="532"/>
      <c r="D23" s="412"/>
      <c r="E23" s="413"/>
      <c r="F23" s="413"/>
      <c r="G23" s="413"/>
      <c r="H23" s="413"/>
      <c r="I23" s="413"/>
      <c r="J23" s="413"/>
      <c r="K23" s="413"/>
      <c r="L23" s="413"/>
      <c r="M23" s="413"/>
      <c r="N23" s="413"/>
      <c r="O23" s="413"/>
      <c r="P23" s="414"/>
      <c r="Q23" s="412"/>
      <c r="R23" s="413"/>
      <c r="S23" s="413"/>
      <c r="T23" s="413"/>
      <c r="U23" s="413"/>
      <c r="V23" s="413"/>
      <c r="W23" s="413"/>
      <c r="X23" s="414"/>
      <c r="Y23" s="412" t="s">
        <v>1213</v>
      </c>
      <c r="Z23" s="413"/>
      <c r="AA23" s="413"/>
      <c r="AB23" s="414"/>
      <c r="AC23" s="412"/>
      <c r="AD23" s="413"/>
      <c r="AE23" s="413"/>
      <c r="AF23" s="414"/>
      <c r="AG23" s="412"/>
      <c r="AH23" s="413"/>
      <c r="AI23" s="413"/>
      <c r="AJ23" s="414"/>
      <c r="AK23" s="412"/>
      <c r="AL23" s="413"/>
      <c r="AM23" s="413"/>
      <c r="AN23" s="414"/>
      <c r="AO23" s="545"/>
      <c r="AP23" s="556"/>
      <c r="AQ23" s="587"/>
      <c r="AR23" s="589"/>
      <c r="AS23" s="591"/>
      <c r="BE23"/>
    </row>
    <row r="24" spans="2:57" ht="21.75" customHeight="1">
      <c r="B24" s="592">
        <v>6</v>
      </c>
      <c r="C24" s="532"/>
      <c r="D24" s="406" t="s">
        <v>1219</v>
      </c>
      <c r="E24" s="407"/>
      <c r="F24" s="407"/>
      <c r="G24" s="407"/>
      <c r="H24" s="407"/>
      <c r="I24" s="407"/>
      <c r="J24" s="407"/>
      <c r="K24" s="407"/>
      <c r="L24" s="407"/>
      <c r="M24" s="407"/>
      <c r="N24" s="407"/>
      <c r="O24" s="407"/>
      <c r="P24" s="408"/>
      <c r="Q24" s="406"/>
      <c r="R24" s="407"/>
      <c r="S24" s="407"/>
      <c r="T24" s="407"/>
      <c r="U24" s="407"/>
      <c r="V24" s="407"/>
      <c r="W24" s="407"/>
      <c r="X24" s="408"/>
      <c r="Y24" s="406" t="s">
        <v>24</v>
      </c>
      <c r="Z24" s="407"/>
      <c r="AA24" s="407"/>
      <c r="AB24" s="408"/>
      <c r="AC24" s="409"/>
      <c r="AD24" s="410"/>
      <c r="AE24" s="410"/>
      <c r="AF24" s="411"/>
      <c r="AG24" s="409"/>
      <c r="AH24" s="410"/>
      <c r="AI24" s="410"/>
      <c r="AJ24" s="411"/>
      <c r="AK24" s="409"/>
      <c r="AL24" s="410"/>
      <c r="AM24" s="410"/>
      <c r="AN24" s="411"/>
      <c r="AO24" s="478"/>
      <c r="AP24" s="555"/>
      <c r="AQ24" s="641"/>
      <c r="AR24" s="642"/>
      <c r="AS24" s="643"/>
      <c r="BE24"/>
    </row>
    <row r="25" spans="2:57" ht="69" customHeight="1">
      <c r="B25" s="592"/>
      <c r="C25" s="532"/>
      <c r="D25" s="412"/>
      <c r="E25" s="413"/>
      <c r="F25" s="413"/>
      <c r="G25" s="413"/>
      <c r="H25" s="413"/>
      <c r="I25" s="413"/>
      <c r="J25" s="413"/>
      <c r="K25" s="413"/>
      <c r="L25" s="413"/>
      <c r="M25" s="413"/>
      <c r="N25" s="413"/>
      <c r="O25" s="413"/>
      <c r="P25" s="414"/>
      <c r="Q25" s="412"/>
      <c r="R25" s="413"/>
      <c r="S25" s="413"/>
      <c r="T25" s="413"/>
      <c r="U25" s="413"/>
      <c r="V25" s="413"/>
      <c r="W25" s="413"/>
      <c r="X25" s="414"/>
      <c r="Y25" s="412" t="s">
        <v>1214</v>
      </c>
      <c r="Z25" s="413"/>
      <c r="AA25" s="413"/>
      <c r="AB25" s="414"/>
      <c r="AC25" s="412"/>
      <c r="AD25" s="413"/>
      <c r="AE25" s="413"/>
      <c r="AF25" s="414"/>
      <c r="AG25" s="412"/>
      <c r="AH25" s="413"/>
      <c r="AI25" s="413"/>
      <c r="AJ25" s="414"/>
      <c r="AK25" s="412"/>
      <c r="AL25" s="413"/>
      <c r="AM25" s="413"/>
      <c r="AN25" s="414"/>
      <c r="AO25" s="545"/>
      <c r="AP25" s="556"/>
      <c r="AQ25" s="587"/>
      <c r="AR25" s="589"/>
      <c r="AS25" s="591"/>
      <c r="BE25"/>
    </row>
    <row r="26" spans="2:57" ht="21.75" customHeight="1">
      <c r="B26" s="592">
        <v>7</v>
      </c>
      <c r="C26" s="532"/>
      <c r="D26" s="406" t="s">
        <v>1223</v>
      </c>
      <c r="E26" s="407"/>
      <c r="F26" s="407"/>
      <c r="G26" s="407"/>
      <c r="H26" s="407"/>
      <c r="I26" s="407"/>
      <c r="J26" s="407"/>
      <c r="K26" s="407"/>
      <c r="L26" s="407"/>
      <c r="M26" s="407"/>
      <c r="N26" s="407"/>
      <c r="O26" s="407"/>
      <c r="P26" s="408"/>
      <c r="Q26" s="406"/>
      <c r="R26" s="407"/>
      <c r="S26" s="407"/>
      <c r="T26" s="407"/>
      <c r="U26" s="407"/>
      <c r="V26" s="407"/>
      <c r="W26" s="407"/>
      <c r="X26" s="408"/>
      <c r="Y26" s="406" t="s">
        <v>24</v>
      </c>
      <c r="Z26" s="407"/>
      <c r="AA26" s="407"/>
      <c r="AB26" s="408"/>
      <c r="AC26" s="409"/>
      <c r="AD26" s="410"/>
      <c r="AE26" s="410"/>
      <c r="AF26" s="411"/>
      <c r="AG26" s="409"/>
      <c r="AH26" s="410"/>
      <c r="AI26" s="410"/>
      <c r="AJ26" s="411"/>
      <c r="AK26" s="409"/>
      <c r="AL26" s="410"/>
      <c r="AM26" s="410"/>
      <c r="AN26" s="411"/>
      <c r="AO26" s="478"/>
      <c r="AP26" s="555"/>
      <c r="AQ26" s="641"/>
      <c r="AR26" s="642"/>
      <c r="AS26" s="643"/>
      <c r="BE26"/>
    </row>
    <row r="27" spans="2:57" ht="39.75" customHeight="1">
      <c r="B27" s="592"/>
      <c r="C27" s="532"/>
      <c r="D27" s="412"/>
      <c r="E27" s="413"/>
      <c r="F27" s="413"/>
      <c r="G27" s="413"/>
      <c r="H27" s="413"/>
      <c r="I27" s="413"/>
      <c r="J27" s="413"/>
      <c r="K27" s="413"/>
      <c r="L27" s="413"/>
      <c r="M27" s="413"/>
      <c r="N27" s="413"/>
      <c r="O27" s="413"/>
      <c r="P27" s="414"/>
      <c r="Q27" s="412"/>
      <c r="R27" s="413"/>
      <c r="S27" s="413"/>
      <c r="T27" s="413"/>
      <c r="U27" s="413"/>
      <c r="V27" s="413"/>
      <c r="W27" s="413"/>
      <c r="X27" s="414"/>
      <c r="Y27" s="412" t="s">
        <v>1227</v>
      </c>
      <c r="Z27" s="413"/>
      <c r="AA27" s="413"/>
      <c r="AB27" s="414"/>
      <c r="AC27" s="412"/>
      <c r="AD27" s="413"/>
      <c r="AE27" s="413"/>
      <c r="AF27" s="414"/>
      <c r="AG27" s="412"/>
      <c r="AH27" s="413"/>
      <c r="AI27" s="413"/>
      <c r="AJ27" s="414"/>
      <c r="AK27" s="412"/>
      <c r="AL27" s="413"/>
      <c r="AM27" s="413"/>
      <c r="AN27" s="414"/>
      <c r="AO27" s="545"/>
      <c r="AP27" s="556"/>
      <c r="AQ27" s="587"/>
      <c r="AR27" s="589"/>
      <c r="AS27" s="591"/>
      <c r="BE27"/>
    </row>
    <row r="28" spans="2:57" ht="21.75" customHeight="1">
      <c r="B28" s="592">
        <v>8</v>
      </c>
      <c r="C28" s="532"/>
      <c r="D28" s="406" t="s">
        <v>1224</v>
      </c>
      <c r="E28" s="407"/>
      <c r="F28" s="407"/>
      <c r="G28" s="407"/>
      <c r="H28" s="407"/>
      <c r="I28" s="407"/>
      <c r="J28" s="407"/>
      <c r="K28" s="407"/>
      <c r="L28" s="407"/>
      <c r="M28" s="407"/>
      <c r="N28" s="407"/>
      <c r="O28" s="407"/>
      <c r="P28" s="408"/>
      <c r="Q28" s="406"/>
      <c r="R28" s="407"/>
      <c r="S28" s="407"/>
      <c r="T28" s="407"/>
      <c r="U28" s="407"/>
      <c r="V28" s="407"/>
      <c r="W28" s="407"/>
      <c r="X28" s="408"/>
      <c r="Y28" s="406" t="s">
        <v>24</v>
      </c>
      <c r="Z28" s="407"/>
      <c r="AA28" s="407"/>
      <c r="AB28" s="408"/>
      <c r="AC28" s="409"/>
      <c r="AD28" s="410"/>
      <c r="AE28" s="410"/>
      <c r="AF28" s="411"/>
      <c r="AG28" s="409"/>
      <c r="AH28" s="410"/>
      <c r="AI28" s="410"/>
      <c r="AJ28" s="411"/>
      <c r="AK28" s="409"/>
      <c r="AL28" s="410"/>
      <c r="AM28" s="410"/>
      <c r="AN28" s="411"/>
      <c r="AO28" s="478"/>
      <c r="AP28" s="555"/>
      <c r="AQ28" s="641"/>
      <c r="AR28" s="642"/>
      <c r="AS28" s="643"/>
      <c r="BE28"/>
    </row>
    <row r="29" spans="2:57" ht="39.75" customHeight="1">
      <c r="B29" s="592"/>
      <c r="C29" s="532"/>
      <c r="D29" s="412"/>
      <c r="E29" s="413"/>
      <c r="F29" s="413"/>
      <c r="G29" s="413"/>
      <c r="H29" s="413"/>
      <c r="I29" s="413"/>
      <c r="J29" s="413"/>
      <c r="K29" s="413"/>
      <c r="L29" s="413"/>
      <c r="M29" s="413"/>
      <c r="N29" s="413"/>
      <c r="O29" s="413"/>
      <c r="P29" s="414"/>
      <c r="Q29" s="412"/>
      <c r="R29" s="413"/>
      <c r="S29" s="413"/>
      <c r="T29" s="413"/>
      <c r="U29" s="413"/>
      <c r="V29" s="413"/>
      <c r="W29" s="413"/>
      <c r="X29" s="414"/>
      <c r="Y29" s="412" t="s">
        <v>1227</v>
      </c>
      <c r="Z29" s="413"/>
      <c r="AA29" s="413"/>
      <c r="AB29" s="414"/>
      <c r="AC29" s="412"/>
      <c r="AD29" s="413"/>
      <c r="AE29" s="413"/>
      <c r="AF29" s="414"/>
      <c r="AG29" s="412"/>
      <c r="AH29" s="413"/>
      <c r="AI29" s="413"/>
      <c r="AJ29" s="414"/>
      <c r="AK29" s="412"/>
      <c r="AL29" s="413"/>
      <c r="AM29" s="413"/>
      <c r="AN29" s="414"/>
      <c r="AO29" s="545"/>
      <c r="AP29" s="556"/>
      <c r="AQ29" s="587"/>
      <c r="AR29" s="589"/>
      <c r="AS29" s="591"/>
      <c r="BE29"/>
    </row>
    <row r="30" spans="2:57" ht="22.5" customHeight="1">
      <c r="B30" s="592">
        <v>9</v>
      </c>
      <c r="C30" s="532"/>
      <c r="D30" s="406" t="s">
        <v>1225</v>
      </c>
      <c r="E30" s="407"/>
      <c r="F30" s="407"/>
      <c r="G30" s="407"/>
      <c r="H30" s="407"/>
      <c r="I30" s="407"/>
      <c r="J30" s="407"/>
      <c r="K30" s="407"/>
      <c r="L30" s="407"/>
      <c r="M30" s="407"/>
      <c r="N30" s="407"/>
      <c r="O30" s="407"/>
      <c r="P30" s="408"/>
      <c r="Q30" s="406"/>
      <c r="R30" s="407"/>
      <c r="S30" s="407"/>
      <c r="T30" s="407"/>
      <c r="U30" s="407"/>
      <c r="V30" s="407"/>
      <c r="W30" s="407"/>
      <c r="X30" s="408"/>
      <c r="Y30" s="406" t="s">
        <v>24</v>
      </c>
      <c r="Z30" s="407"/>
      <c r="AA30" s="407"/>
      <c r="AB30" s="408"/>
      <c r="AC30" s="406"/>
      <c r="AD30" s="407"/>
      <c r="AE30" s="407"/>
      <c r="AF30" s="408"/>
      <c r="AG30" s="406"/>
      <c r="AH30" s="407"/>
      <c r="AI30" s="407"/>
      <c r="AJ30" s="408"/>
      <c r="AK30" s="406"/>
      <c r="AL30" s="407"/>
      <c r="AM30" s="407"/>
      <c r="AN30" s="408"/>
      <c r="AO30" s="542"/>
      <c r="AP30" s="554"/>
      <c r="AQ30" s="586"/>
      <c r="AR30" s="588"/>
      <c r="AS30" s="590"/>
      <c r="BE30"/>
    </row>
    <row r="31" spans="2:57" ht="31.5" customHeight="1">
      <c r="B31" s="592"/>
      <c r="C31" s="532"/>
      <c r="D31" s="412"/>
      <c r="E31" s="413"/>
      <c r="F31" s="413"/>
      <c r="G31" s="413"/>
      <c r="H31" s="413"/>
      <c r="I31" s="413"/>
      <c r="J31" s="413"/>
      <c r="K31" s="413"/>
      <c r="L31" s="413"/>
      <c r="M31" s="413"/>
      <c r="N31" s="413"/>
      <c r="O31" s="413"/>
      <c r="P31" s="414"/>
      <c r="Q31" s="412"/>
      <c r="R31" s="413"/>
      <c r="S31" s="413"/>
      <c r="T31" s="413"/>
      <c r="U31" s="413"/>
      <c r="V31" s="413"/>
      <c r="W31" s="413"/>
      <c r="X31" s="414"/>
      <c r="Y31" s="412" t="s">
        <v>1227</v>
      </c>
      <c r="Z31" s="413"/>
      <c r="AA31" s="413"/>
      <c r="AB31" s="414"/>
      <c r="AC31" s="412"/>
      <c r="AD31" s="413"/>
      <c r="AE31" s="413"/>
      <c r="AF31" s="414"/>
      <c r="AG31" s="412"/>
      <c r="AH31" s="413"/>
      <c r="AI31" s="413"/>
      <c r="AJ31" s="414"/>
      <c r="AK31" s="412"/>
      <c r="AL31" s="413"/>
      <c r="AM31" s="413"/>
      <c r="AN31" s="414"/>
      <c r="AO31" s="545"/>
      <c r="AP31" s="556"/>
      <c r="AQ31" s="587"/>
      <c r="AR31" s="589"/>
      <c r="AS31" s="591"/>
      <c r="BE31"/>
    </row>
    <row r="32" spans="2:57" ht="21.75" customHeight="1">
      <c r="B32" s="592">
        <v>10</v>
      </c>
      <c r="C32" s="532"/>
      <c r="D32" s="409" t="s">
        <v>1226</v>
      </c>
      <c r="E32" s="410"/>
      <c r="F32" s="410"/>
      <c r="G32" s="410"/>
      <c r="H32" s="410"/>
      <c r="I32" s="410"/>
      <c r="J32" s="410"/>
      <c r="K32" s="410"/>
      <c r="L32" s="410"/>
      <c r="M32" s="410"/>
      <c r="N32" s="410"/>
      <c r="O32" s="410"/>
      <c r="P32" s="411"/>
      <c r="Q32" s="409" t="s">
        <v>91</v>
      </c>
      <c r="R32" s="410"/>
      <c r="S32" s="410"/>
      <c r="T32" s="410"/>
      <c r="U32" s="410"/>
      <c r="V32" s="410"/>
      <c r="W32" s="410"/>
      <c r="X32" s="411"/>
      <c r="Y32" s="409" t="s">
        <v>85</v>
      </c>
      <c r="Z32" s="410"/>
      <c r="AA32" s="410"/>
      <c r="AB32" s="411"/>
      <c r="AC32" s="409"/>
      <c r="AD32" s="410"/>
      <c r="AE32" s="410"/>
      <c r="AF32" s="411"/>
      <c r="AG32" s="409"/>
      <c r="AH32" s="410"/>
      <c r="AI32" s="410"/>
      <c r="AJ32" s="411"/>
      <c r="AK32" s="409"/>
      <c r="AL32" s="410"/>
      <c r="AM32" s="410"/>
      <c r="AN32" s="411"/>
      <c r="AO32" s="478"/>
      <c r="AP32" s="555"/>
      <c r="AQ32" s="641"/>
      <c r="AR32" s="642"/>
      <c r="AS32" s="643"/>
      <c r="BE32"/>
    </row>
    <row r="33" spans="2:57" ht="39.75" customHeight="1">
      <c r="B33" s="592"/>
      <c r="C33" s="532"/>
      <c r="D33" s="412"/>
      <c r="E33" s="413"/>
      <c r="F33" s="413"/>
      <c r="G33" s="413"/>
      <c r="H33" s="413"/>
      <c r="I33" s="413"/>
      <c r="J33" s="413"/>
      <c r="K33" s="413"/>
      <c r="L33" s="413"/>
      <c r="M33" s="413"/>
      <c r="N33" s="413"/>
      <c r="O33" s="413"/>
      <c r="P33" s="414"/>
      <c r="Q33" s="412"/>
      <c r="R33" s="413"/>
      <c r="S33" s="413"/>
      <c r="T33" s="413"/>
      <c r="U33" s="413"/>
      <c r="V33" s="413"/>
      <c r="W33" s="413"/>
      <c r="X33" s="414"/>
      <c r="Y33" s="412" t="s">
        <v>1227</v>
      </c>
      <c r="Z33" s="413"/>
      <c r="AA33" s="413"/>
      <c r="AB33" s="414"/>
      <c r="AC33" s="412"/>
      <c r="AD33" s="413"/>
      <c r="AE33" s="413"/>
      <c r="AF33" s="414"/>
      <c r="AG33" s="412"/>
      <c r="AH33" s="413"/>
      <c r="AI33" s="413"/>
      <c r="AJ33" s="414"/>
      <c r="AK33" s="412"/>
      <c r="AL33" s="413"/>
      <c r="AM33" s="413"/>
      <c r="AN33" s="414"/>
      <c r="AO33" s="545"/>
      <c r="AP33" s="556"/>
      <c r="AQ33" s="587"/>
      <c r="AR33" s="589"/>
      <c r="AS33" s="591"/>
      <c r="BE33"/>
    </row>
    <row r="34" spans="2:57" ht="21.75" customHeight="1">
      <c r="B34" s="592">
        <v>11</v>
      </c>
      <c r="C34" s="532"/>
      <c r="D34" s="406" t="s">
        <v>1228</v>
      </c>
      <c r="E34" s="407"/>
      <c r="F34" s="407"/>
      <c r="G34" s="407"/>
      <c r="H34" s="407"/>
      <c r="I34" s="407"/>
      <c r="J34" s="407"/>
      <c r="K34" s="407"/>
      <c r="L34" s="407"/>
      <c r="M34" s="407"/>
      <c r="N34" s="407"/>
      <c r="O34" s="407"/>
      <c r="P34" s="408"/>
      <c r="Q34" s="406" t="s">
        <v>1229</v>
      </c>
      <c r="R34" s="407"/>
      <c r="S34" s="407"/>
      <c r="T34" s="407"/>
      <c r="U34" s="407"/>
      <c r="V34" s="407"/>
      <c r="W34" s="407"/>
      <c r="X34" s="408"/>
      <c r="Y34" s="406" t="s">
        <v>24</v>
      </c>
      <c r="Z34" s="407"/>
      <c r="AA34" s="407"/>
      <c r="AB34" s="408"/>
      <c r="AC34" s="409"/>
      <c r="AD34" s="410"/>
      <c r="AE34" s="410"/>
      <c r="AF34" s="411"/>
      <c r="AG34" s="409"/>
      <c r="AH34" s="410"/>
      <c r="AI34" s="410"/>
      <c r="AJ34" s="411"/>
      <c r="AK34" s="409"/>
      <c r="AL34" s="410"/>
      <c r="AM34" s="410"/>
      <c r="AN34" s="411"/>
      <c r="AO34" s="478"/>
      <c r="AP34" s="555"/>
      <c r="AQ34" s="641"/>
      <c r="AR34" s="642"/>
      <c r="AS34" s="643"/>
      <c r="BE34"/>
    </row>
    <row r="35" spans="2:57" ht="39.75"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t="s">
        <v>1230</v>
      </c>
      <c r="Z35" s="413"/>
      <c r="AA35" s="413"/>
      <c r="AB35" s="414"/>
      <c r="AC35" s="412"/>
      <c r="AD35" s="413"/>
      <c r="AE35" s="413"/>
      <c r="AF35" s="414"/>
      <c r="AG35" s="412"/>
      <c r="AH35" s="413"/>
      <c r="AI35" s="413"/>
      <c r="AJ35" s="414"/>
      <c r="AK35" s="412"/>
      <c r="AL35" s="413"/>
      <c r="AM35" s="413"/>
      <c r="AN35" s="414"/>
      <c r="AO35" s="545"/>
      <c r="AP35" s="556"/>
      <c r="AQ35" s="587"/>
      <c r="AR35" s="589"/>
      <c r="AS35" s="591"/>
      <c r="BE35"/>
    </row>
    <row r="36" spans="2:57" ht="21.75" customHeight="1">
      <c r="B36" s="592">
        <v>12</v>
      </c>
      <c r="C36" s="532"/>
      <c r="D36" s="406" t="s">
        <v>1232</v>
      </c>
      <c r="E36" s="407"/>
      <c r="F36" s="407"/>
      <c r="G36" s="407"/>
      <c r="H36" s="407"/>
      <c r="I36" s="407"/>
      <c r="J36" s="407"/>
      <c r="K36" s="407"/>
      <c r="L36" s="407"/>
      <c r="M36" s="407"/>
      <c r="N36" s="407"/>
      <c r="O36" s="407"/>
      <c r="P36" s="408"/>
      <c r="Q36" s="406" t="s">
        <v>1231</v>
      </c>
      <c r="R36" s="407"/>
      <c r="S36" s="407"/>
      <c r="T36" s="407"/>
      <c r="U36" s="407"/>
      <c r="V36" s="407"/>
      <c r="W36" s="407"/>
      <c r="X36" s="408"/>
      <c r="Y36" s="406" t="s">
        <v>24</v>
      </c>
      <c r="Z36" s="407"/>
      <c r="AA36" s="407"/>
      <c r="AB36" s="408"/>
      <c r="AC36" s="409"/>
      <c r="AD36" s="410"/>
      <c r="AE36" s="410"/>
      <c r="AF36" s="411"/>
      <c r="AG36" s="409"/>
      <c r="AH36" s="410"/>
      <c r="AI36" s="410"/>
      <c r="AJ36" s="411"/>
      <c r="AK36" s="409"/>
      <c r="AL36" s="410"/>
      <c r="AM36" s="410"/>
      <c r="AN36" s="411"/>
      <c r="AO36" s="478"/>
      <c r="AP36" s="555"/>
      <c r="AQ36" s="641"/>
      <c r="AR36" s="642"/>
      <c r="AS36" s="643"/>
      <c r="BE36"/>
    </row>
    <row r="37" spans="2:57" ht="39.75"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t="s">
        <v>1235</v>
      </c>
      <c r="Z37" s="413"/>
      <c r="AA37" s="413"/>
      <c r="AB37" s="414"/>
      <c r="AC37" s="412"/>
      <c r="AD37" s="413"/>
      <c r="AE37" s="413"/>
      <c r="AF37" s="414"/>
      <c r="AG37" s="412"/>
      <c r="AH37" s="413"/>
      <c r="AI37" s="413"/>
      <c r="AJ37" s="414"/>
      <c r="AK37" s="412"/>
      <c r="AL37" s="413"/>
      <c r="AM37" s="413"/>
      <c r="AN37" s="414"/>
      <c r="AO37" s="545"/>
      <c r="AP37" s="556"/>
      <c r="AQ37" s="587"/>
      <c r="AR37" s="589"/>
      <c r="AS37" s="591"/>
      <c r="BE37"/>
    </row>
    <row r="38" spans="2:57" ht="21.75" customHeight="1">
      <c r="B38" s="592">
        <v>13</v>
      </c>
      <c r="C38" s="532"/>
      <c r="D38" s="406" t="s">
        <v>1233</v>
      </c>
      <c r="E38" s="407"/>
      <c r="F38" s="407"/>
      <c r="G38" s="407"/>
      <c r="H38" s="407"/>
      <c r="I38" s="407"/>
      <c r="J38" s="407"/>
      <c r="K38" s="407"/>
      <c r="L38" s="407"/>
      <c r="M38" s="407"/>
      <c r="N38" s="407"/>
      <c r="O38" s="407"/>
      <c r="P38" s="408"/>
      <c r="Q38" s="406" t="s">
        <v>1234</v>
      </c>
      <c r="R38" s="407"/>
      <c r="S38" s="407"/>
      <c r="T38" s="407"/>
      <c r="U38" s="407"/>
      <c r="V38" s="407"/>
      <c r="W38" s="407"/>
      <c r="X38" s="408"/>
      <c r="Y38" s="406" t="s">
        <v>24</v>
      </c>
      <c r="Z38" s="407"/>
      <c r="AA38" s="407"/>
      <c r="AB38" s="408"/>
      <c r="AC38" s="409"/>
      <c r="AD38" s="410"/>
      <c r="AE38" s="410"/>
      <c r="AF38" s="411"/>
      <c r="AG38" s="409"/>
      <c r="AH38" s="410"/>
      <c r="AI38" s="410"/>
      <c r="AJ38" s="411"/>
      <c r="AK38" s="409"/>
      <c r="AL38" s="410"/>
      <c r="AM38" s="410"/>
      <c r="AN38" s="411"/>
      <c r="AO38" s="478"/>
      <c r="AP38" s="555"/>
      <c r="AQ38" s="641"/>
      <c r="AR38" s="642"/>
      <c r="AS38" s="643"/>
      <c r="BE38"/>
    </row>
    <row r="39" spans="2:57" ht="39.75"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t="s">
        <v>1236</v>
      </c>
      <c r="Z39" s="413"/>
      <c r="AA39" s="413"/>
      <c r="AB39" s="414"/>
      <c r="AC39" s="412"/>
      <c r="AD39" s="413"/>
      <c r="AE39" s="413"/>
      <c r="AF39" s="414"/>
      <c r="AG39" s="412"/>
      <c r="AH39" s="413"/>
      <c r="AI39" s="413"/>
      <c r="AJ39" s="414"/>
      <c r="AK39" s="412"/>
      <c r="AL39" s="413"/>
      <c r="AM39" s="413"/>
      <c r="AN39" s="414"/>
      <c r="AO39" s="545"/>
      <c r="AP39" s="556"/>
      <c r="AQ39" s="587"/>
      <c r="AR39" s="589"/>
      <c r="AS39" s="591"/>
      <c r="BE39"/>
    </row>
    <row r="40" spans="2:57" ht="21.75" customHeight="1">
      <c r="B40" s="592">
        <v>14</v>
      </c>
      <c r="C40" s="532"/>
      <c r="D40" s="406" t="s">
        <v>1237</v>
      </c>
      <c r="E40" s="407"/>
      <c r="F40" s="407"/>
      <c r="G40" s="407"/>
      <c r="H40" s="407"/>
      <c r="I40" s="407"/>
      <c r="J40" s="407"/>
      <c r="K40" s="407"/>
      <c r="L40" s="407"/>
      <c r="M40" s="407"/>
      <c r="N40" s="407"/>
      <c r="O40" s="407"/>
      <c r="P40" s="408"/>
      <c r="Q40" s="406" t="s">
        <v>1238</v>
      </c>
      <c r="R40" s="407"/>
      <c r="S40" s="407"/>
      <c r="T40" s="407"/>
      <c r="U40" s="407"/>
      <c r="V40" s="407"/>
      <c r="W40" s="407"/>
      <c r="X40" s="408"/>
      <c r="Y40" s="406" t="s">
        <v>24</v>
      </c>
      <c r="Z40" s="407"/>
      <c r="AA40" s="407"/>
      <c r="AB40" s="408"/>
      <c r="AC40" s="409"/>
      <c r="AD40" s="410"/>
      <c r="AE40" s="410"/>
      <c r="AF40" s="411"/>
      <c r="AG40" s="409"/>
      <c r="AH40" s="410"/>
      <c r="AI40" s="410"/>
      <c r="AJ40" s="411"/>
      <c r="AK40" s="409"/>
      <c r="AL40" s="410"/>
      <c r="AM40" s="410"/>
      <c r="AN40" s="411"/>
      <c r="AO40" s="478"/>
      <c r="AP40" s="555"/>
      <c r="AQ40" s="641"/>
      <c r="AR40" s="642"/>
      <c r="AS40" s="643"/>
      <c r="BE40"/>
    </row>
    <row r="41" spans="2:57" ht="39.75"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t="s">
        <v>1239</v>
      </c>
      <c r="Z41" s="413"/>
      <c r="AA41" s="413"/>
      <c r="AB41" s="414"/>
      <c r="AC41" s="412"/>
      <c r="AD41" s="413"/>
      <c r="AE41" s="413"/>
      <c r="AF41" s="414"/>
      <c r="AG41" s="412"/>
      <c r="AH41" s="413"/>
      <c r="AI41" s="413"/>
      <c r="AJ41" s="414"/>
      <c r="AK41" s="412"/>
      <c r="AL41" s="413"/>
      <c r="AM41" s="413"/>
      <c r="AN41" s="414"/>
      <c r="AO41" s="545"/>
      <c r="AP41" s="556"/>
      <c r="AQ41" s="587"/>
      <c r="AR41" s="589"/>
      <c r="AS41" s="591"/>
      <c r="BE41"/>
    </row>
    <row r="42" spans="2:57" ht="21.75" customHeight="1">
      <c r="B42" s="592">
        <v>15</v>
      </c>
      <c r="C42" s="532"/>
      <c r="D42" s="406" t="s">
        <v>1240</v>
      </c>
      <c r="E42" s="407"/>
      <c r="F42" s="407"/>
      <c r="G42" s="407"/>
      <c r="H42" s="407"/>
      <c r="I42" s="407"/>
      <c r="J42" s="407"/>
      <c r="K42" s="407"/>
      <c r="L42" s="407"/>
      <c r="M42" s="407"/>
      <c r="N42" s="407"/>
      <c r="O42" s="407"/>
      <c r="P42" s="408"/>
      <c r="Q42" s="406" t="s">
        <v>1242</v>
      </c>
      <c r="R42" s="407"/>
      <c r="S42" s="407"/>
      <c r="T42" s="407"/>
      <c r="U42" s="407"/>
      <c r="V42" s="407"/>
      <c r="W42" s="407"/>
      <c r="X42" s="408"/>
      <c r="Y42" s="406" t="s">
        <v>24</v>
      </c>
      <c r="Z42" s="407"/>
      <c r="AA42" s="407"/>
      <c r="AB42" s="408"/>
      <c r="AC42" s="409"/>
      <c r="AD42" s="410"/>
      <c r="AE42" s="410"/>
      <c r="AF42" s="411"/>
      <c r="AG42" s="409"/>
      <c r="AH42" s="410"/>
      <c r="AI42" s="410"/>
      <c r="AJ42" s="411"/>
      <c r="AK42" s="409"/>
      <c r="AL42" s="410"/>
      <c r="AM42" s="410"/>
      <c r="AN42" s="411"/>
      <c r="AO42" s="478"/>
      <c r="AP42" s="555"/>
      <c r="AQ42" s="641"/>
      <c r="AR42" s="642"/>
      <c r="AS42" s="643"/>
      <c r="BE42"/>
    </row>
    <row r="43" spans="2:57" ht="39.75" customHeight="1" thickBo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t="s">
        <v>1241</v>
      </c>
      <c r="Z43" s="413"/>
      <c r="AA43" s="413"/>
      <c r="AB43" s="414"/>
      <c r="AC43" s="412"/>
      <c r="AD43" s="413"/>
      <c r="AE43" s="413"/>
      <c r="AF43" s="414"/>
      <c r="AG43" s="412"/>
      <c r="AH43" s="413"/>
      <c r="AI43" s="413"/>
      <c r="AJ43" s="414"/>
      <c r="AK43" s="412"/>
      <c r="AL43" s="413"/>
      <c r="AM43" s="413"/>
      <c r="AN43" s="414"/>
      <c r="AO43" s="545"/>
      <c r="AP43" s="556"/>
      <c r="AQ43" s="587"/>
      <c r="AR43" s="589"/>
      <c r="AS43" s="591"/>
      <c r="BE43"/>
    </row>
    <row r="44" spans="2:57" ht="22.5" hidden="1" customHeight="1">
      <c r="B44" s="592">
        <v>16</v>
      </c>
      <c r="C44" s="532"/>
      <c r="D44" s="406" t="s">
        <v>484</v>
      </c>
      <c r="E44" s="407"/>
      <c r="F44" s="407"/>
      <c r="G44" s="407"/>
      <c r="H44" s="407"/>
      <c r="I44" s="407"/>
      <c r="J44" s="407"/>
      <c r="K44" s="407"/>
      <c r="L44" s="407"/>
      <c r="M44" s="407"/>
      <c r="N44" s="407"/>
      <c r="O44" s="407"/>
      <c r="P44" s="408"/>
      <c r="Q44" s="409" t="s">
        <v>481</v>
      </c>
      <c r="R44" s="410"/>
      <c r="S44" s="410"/>
      <c r="T44" s="410"/>
      <c r="U44" s="410"/>
      <c r="V44" s="410"/>
      <c r="W44" s="410"/>
      <c r="X44" s="411"/>
      <c r="Y44" s="406" t="s">
        <v>483</v>
      </c>
      <c r="Z44" s="407"/>
      <c r="AA44" s="407"/>
      <c r="AB44" s="408"/>
      <c r="AC44" s="406"/>
      <c r="AD44" s="407"/>
      <c r="AE44" s="407"/>
      <c r="AF44" s="408"/>
      <c r="AG44" s="406"/>
      <c r="AH44" s="407"/>
      <c r="AI44" s="407"/>
      <c r="AJ44" s="408"/>
      <c r="AK44" s="406"/>
      <c r="AL44" s="407"/>
      <c r="AM44" s="407"/>
      <c r="AN44" s="408"/>
      <c r="AO44" s="542"/>
      <c r="AP44" s="554"/>
      <c r="AQ44" s="586"/>
      <c r="AR44" s="588"/>
      <c r="AS44" s="590"/>
      <c r="BE44"/>
    </row>
    <row r="45" spans="2:57" ht="31.5" hidden="1"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t="s">
        <v>482</v>
      </c>
      <c r="Z45" s="413"/>
      <c r="AA45" s="413"/>
      <c r="AB45" s="414"/>
      <c r="AC45" s="412"/>
      <c r="AD45" s="413"/>
      <c r="AE45" s="413"/>
      <c r="AF45" s="414"/>
      <c r="AG45" s="412"/>
      <c r="AH45" s="413"/>
      <c r="AI45" s="413"/>
      <c r="AJ45" s="414"/>
      <c r="AK45" s="412"/>
      <c r="AL45" s="413"/>
      <c r="AM45" s="413"/>
      <c r="AN45" s="414"/>
      <c r="AO45" s="545"/>
      <c r="AP45" s="556"/>
      <c r="AQ45" s="587"/>
      <c r="AR45" s="589"/>
      <c r="AS45" s="591"/>
      <c r="BE45"/>
    </row>
    <row r="46" spans="2:57" ht="22.5" hidden="1" customHeight="1">
      <c r="B46" s="592">
        <v>17</v>
      </c>
      <c r="C46" s="532"/>
      <c r="D46" s="406" t="s">
        <v>486</v>
      </c>
      <c r="E46" s="407"/>
      <c r="F46" s="407"/>
      <c r="G46" s="407"/>
      <c r="H46" s="407"/>
      <c r="I46" s="407"/>
      <c r="J46" s="407"/>
      <c r="K46" s="407"/>
      <c r="L46" s="407"/>
      <c r="M46" s="407"/>
      <c r="N46" s="407"/>
      <c r="O46" s="407"/>
      <c r="P46" s="408"/>
      <c r="Q46" s="409" t="s">
        <v>479</v>
      </c>
      <c r="R46" s="410"/>
      <c r="S46" s="410"/>
      <c r="T46" s="410"/>
      <c r="U46" s="410"/>
      <c r="V46" s="410"/>
      <c r="W46" s="410"/>
      <c r="X46" s="411"/>
      <c r="Y46" s="406" t="s">
        <v>136</v>
      </c>
      <c r="Z46" s="407"/>
      <c r="AA46" s="407"/>
      <c r="AB46" s="408"/>
      <c r="AC46" s="406"/>
      <c r="AD46" s="407"/>
      <c r="AE46" s="407"/>
      <c r="AF46" s="408"/>
      <c r="AG46" s="406"/>
      <c r="AH46" s="407"/>
      <c r="AI46" s="407"/>
      <c r="AJ46" s="408"/>
      <c r="AK46" s="406"/>
      <c r="AL46" s="407"/>
      <c r="AM46" s="407"/>
      <c r="AN46" s="408"/>
      <c r="AO46" s="542"/>
      <c r="AP46" s="554"/>
      <c r="AQ46" s="586"/>
      <c r="AR46" s="588"/>
      <c r="AS46" s="590"/>
      <c r="BE46"/>
    </row>
    <row r="47" spans="2:57" ht="31.5" hidden="1"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t="s">
        <v>487</v>
      </c>
      <c r="Z47" s="413"/>
      <c r="AA47" s="413"/>
      <c r="AB47" s="414"/>
      <c r="AC47" s="412"/>
      <c r="AD47" s="413"/>
      <c r="AE47" s="413"/>
      <c r="AF47" s="414"/>
      <c r="AG47" s="412"/>
      <c r="AH47" s="413"/>
      <c r="AI47" s="413"/>
      <c r="AJ47" s="414"/>
      <c r="AK47" s="412"/>
      <c r="AL47" s="413"/>
      <c r="AM47" s="413"/>
      <c r="AN47" s="414"/>
      <c r="AO47" s="545"/>
      <c r="AP47" s="556"/>
      <c r="AQ47" s="587"/>
      <c r="AR47" s="589"/>
      <c r="AS47" s="591"/>
      <c r="BE47"/>
    </row>
    <row r="48" spans="2:57" ht="22.5" hidden="1" customHeight="1">
      <c r="B48" s="592">
        <v>18</v>
      </c>
      <c r="C48" s="532"/>
      <c r="D48" s="406" t="s">
        <v>489</v>
      </c>
      <c r="E48" s="407"/>
      <c r="F48" s="407"/>
      <c r="G48" s="407"/>
      <c r="H48" s="407"/>
      <c r="I48" s="407"/>
      <c r="J48" s="407"/>
      <c r="K48" s="407"/>
      <c r="L48" s="407"/>
      <c r="M48" s="407"/>
      <c r="N48" s="407"/>
      <c r="O48" s="407"/>
      <c r="P48" s="408"/>
      <c r="Q48" s="409" t="s">
        <v>479</v>
      </c>
      <c r="R48" s="410"/>
      <c r="S48" s="410"/>
      <c r="T48" s="410"/>
      <c r="U48" s="410"/>
      <c r="V48" s="410"/>
      <c r="W48" s="410"/>
      <c r="X48" s="411"/>
      <c r="Y48" s="406" t="s">
        <v>346</v>
      </c>
      <c r="Z48" s="407"/>
      <c r="AA48" s="407"/>
      <c r="AB48" s="408"/>
      <c r="AC48" s="406"/>
      <c r="AD48" s="407"/>
      <c r="AE48" s="407"/>
      <c r="AF48" s="408"/>
      <c r="AG48" s="406"/>
      <c r="AH48" s="407"/>
      <c r="AI48" s="407"/>
      <c r="AJ48" s="408"/>
      <c r="AK48" s="406"/>
      <c r="AL48" s="407"/>
      <c r="AM48" s="407"/>
      <c r="AN48" s="408"/>
      <c r="AO48" s="542"/>
      <c r="AP48" s="554"/>
      <c r="AQ48" s="586"/>
      <c r="AR48" s="588"/>
      <c r="AS48" s="590"/>
      <c r="BE48"/>
    </row>
    <row r="49" spans="2:57" ht="31.5" hidden="1"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t="s">
        <v>488</v>
      </c>
      <c r="Z49" s="413"/>
      <c r="AA49" s="413"/>
      <c r="AB49" s="414"/>
      <c r="AC49" s="412"/>
      <c r="AD49" s="413"/>
      <c r="AE49" s="413"/>
      <c r="AF49" s="414"/>
      <c r="AG49" s="412"/>
      <c r="AH49" s="413"/>
      <c r="AI49" s="413"/>
      <c r="AJ49" s="414"/>
      <c r="AK49" s="412"/>
      <c r="AL49" s="413"/>
      <c r="AM49" s="413"/>
      <c r="AN49" s="414"/>
      <c r="AO49" s="545"/>
      <c r="AP49" s="556"/>
      <c r="AQ49" s="587"/>
      <c r="AR49" s="589"/>
      <c r="AS49" s="591"/>
      <c r="BE49"/>
    </row>
    <row r="50" spans="2:57" ht="22.5" hidden="1" customHeight="1">
      <c r="B50" s="592">
        <v>19</v>
      </c>
      <c r="C50" s="532"/>
      <c r="D50" s="406" t="s">
        <v>490</v>
      </c>
      <c r="E50" s="407"/>
      <c r="F50" s="407"/>
      <c r="G50" s="407"/>
      <c r="H50" s="407"/>
      <c r="I50" s="407"/>
      <c r="J50" s="407"/>
      <c r="K50" s="407"/>
      <c r="L50" s="407"/>
      <c r="M50" s="407"/>
      <c r="N50" s="407"/>
      <c r="O50" s="407"/>
      <c r="P50" s="408"/>
      <c r="Q50" s="409" t="s">
        <v>479</v>
      </c>
      <c r="R50" s="410"/>
      <c r="S50" s="410"/>
      <c r="T50" s="410"/>
      <c r="U50" s="410"/>
      <c r="V50" s="410"/>
      <c r="W50" s="410"/>
      <c r="X50" s="411"/>
      <c r="Y50" s="406" t="s">
        <v>143</v>
      </c>
      <c r="Z50" s="407"/>
      <c r="AA50" s="407"/>
      <c r="AB50" s="408"/>
      <c r="AC50" s="406"/>
      <c r="AD50" s="407"/>
      <c r="AE50" s="407"/>
      <c r="AF50" s="408"/>
      <c r="AG50" s="406"/>
      <c r="AH50" s="407"/>
      <c r="AI50" s="407"/>
      <c r="AJ50" s="408"/>
      <c r="AK50" s="406"/>
      <c r="AL50" s="407"/>
      <c r="AM50" s="407"/>
      <c r="AN50" s="408"/>
      <c r="AO50" s="542"/>
      <c r="AP50" s="554"/>
      <c r="AQ50" s="641"/>
      <c r="AR50" s="642"/>
      <c r="AS50" s="643"/>
      <c r="BE50"/>
    </row>
    <row r="51" spans="2:57" ht="46.5" hidden="1"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t="s">
        <v>537</v>
      </c>
      <c r="Z51" s="413"/>
      <c r="AA51" s="413"/>
      <c r="AB51" s="414"/>
      <c r="AC51" s="412"/>
      <c r="AD51" s="413"/>
      <c r="AE51" s="413"/>
      <c r="AF51" s="414"/>
      <c r="AG51" s="412"/>
      <c r="AH51" s="413"/>
      <c r="AI51" s="413"/>
      <c r="AJ51" s="414"/>
      <c r="AK51" s="412"/>
      <c r="AL51" s="413"/>
      <c r="AM51" s="413"/>
      <c r="AN51" s="414"/>
      <c r="AO51" s="545"/>
      <c r="AP51" s="556"/>
      <c r="AQ51" s="587"/>
      <c r="AR51" s="589"/>
      <c r="AS51" s="591"/>
      <c r="BE51"/>
    </row>
    <row r="52" spans="2:57" ht="22.5" hidden="1" customHeight="1">
      <c r="B52" s="592">
        <v>20</v>
      </c>
      <c r="C52" s="532"/>
      <c r="D52" s="406" t="s">
        <v>552</v>
      </c>
      <c r="E52" s="407"/>
      <c r="F52" s="407"/>
      <c r="G52" s="407"/>
      <c r="H52" s="407"/>
      <c r="I52" s="407"/>
      <c r="J52" s="407"/>
      <c r="K52" s="407"/>
      <c r="L52" s="407"/>
      <c r="M52" s="407"/>
      <c r="N52" s="407"/>
      <c r="O52" s="407"/>
      <c r="P52" s="408"/>
      <c r="Q52" s="409" t="s">
        <v>91</v>
      </c>
      <c r="R52" s="410"/>
      <c r="S52" s="410"/>
      <c r="T52" s="410"/>
      <c r="U52" s="410"/>
      <c r="V52" s="410"/>
      <c r="W52" s="410"/>
      <c r="X52" s="411"/>
      <c r="Y52" s="406" t="s">
        <v>24</v>
      </c>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hidden="1"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t="s">
        <v>491</v>
      </c>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hidden="1" customHeight="1">
      <c r="B54" s="592">
        <v>21</v>
      </c>
      <c r="C54" s="532"/>
      <c r="D54" s="406" t="s">
        <v>492</v>
      </c>
      <c r="E54" s="407"/>
      <c r="F54" s="407"/>
      <c r="G54" s="407"/>
      <c r="H54" s="407"/>
      <c r="I54" s="407"/>
      <c r="J54" s="407"/>
      <c r="K54" s="407"/>
      <c r="L54" s="407"/>
      <c r="M54" s="407"/>
      <c r="N54" s="407"/>
      <c r="O54" s="407"/>
      <c r="P54" s="408"/>
      <c r="Q54" s="409" t="s">
        <v>91</v>
      </c>
      <c r="R54" s="410"/>
      <c r="S54" s="410"/>
      <c r="T54" s="410"/>
      <c r="U54" s="410"/>
      <c r="V54" s="410"/>
      <c r="W54" s="410"/>
      <c r="X54" s="411"/>
      <c r="Y54" s="406" t="s">
        <v>24</v>
      </c>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t="s">
        <v>491</v>
      </c>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hidden="1" customHeight="1">
      <c r="B56" s="592">
        <v>22</v>
      </c>
      <c r="C56" s="532"/>
      <c r="D56" s="406" t="s">
        <v>493</v>
      </c>
      <c r="E56" s="407"/>
      <c r="F56" s="407"/>
      <c r="G56" s="407"/>
      <c r="H56" s="407"/>
      <c r="I56" s="407"/>
      <c r="J56" s="407"/>
      <c r="K56" s="407"/>
      <c r="L56" s="407"/>
      <c r="M56" s="407"/>
      <c r="N56" s="407"/>
      <c r="O56" s="407"/>
      <c r="P56" s="408"/>
      <c r="Q56" s="409" t="s">
        <v>91</v>
      </c>
      <c r="R56" s="410"/>
      <c r="S56" s="410"/>
      <c r="T56" s="410"/>
      <c r="U56" s="410"/>
      <c r="V56" s="410"/>
      <c r="W56" s="410"/>
      <c r="X56" s="411"/>
      <c r="Y56" s="406" t="s">
        <v>24</v>
      </c>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60.75" hidden="1"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t="s">
        <v>491</v>
      </c>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hidden="1" customHeight="1">
      <c r="B58" s="592">
        <v>23</v>
      </c>
      <c r="C58" s="532"/>
      <c r="D58" s="406" t="s">
        <v>494</v>
      </c>
      <c r="E58" s="407"/>
      <c r="F58" s="407"/>
      <c r="G58" s="407"/>
      <c r="H58" s="407"/>
      <c r="I58" s="407"/>
      <c r="J58" s="407"/>
      <c r="K58" s="407"/>
      <c r="L58" s="407"/>
      <c r="M58" s="407"/>
      <c r="N58" s="407"/>
      <c r="O58" s="407"/>
      <c r="P58" s="408"/>
      <c r="Q58" s="409" t="s">
        <v>91</v>
      </c>
      <c r="R58" s="410"/>
      <c r="S58" s="410"/>
      <c r="T58" s="410"/>
      <c r="U58" s="410"/>
      <c r="V58" s="410"/>
      <c r="W58" s="410"/>
      <c r="X58" s="411"/>
      <c r="Y58" s="406" t="s">
        <v>86</v>
      </c>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76.5" hidden="1"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t="s">
        <v>495</v>
      </c>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24</v>
      </c>
      <c r="C60" s="532"/>
      <c r="D60" s="406" t="s">
        <v>496</v>
      </c>
      <c r="E60" s="407"/>
      <c r="F60" s="407"/>
      <c r="G60" s="407"/>
      <c r="H60" s="407"/>
      <c r="I60" s="407"/>
      <c r="J60" s="407"/>
      <c r="K60" s="407"/>
      <c r="L60" s="407"/>
      <c r="M60" s="407"/>
      <c r="N60" s="407"/>
      <c r="O60" s="407"/>
      <c r="P60" s="408"/>
      <c r="Q60" s="409" t="s">
        <v>91</v>
      </c>
      <c r="R60" s="410"/>
      <c r="S60" s="410"/>
      <c r="T60" s="410"/>
      <c r="U60" s="410"/>
      <c r="V60" s="410"/>
      <c r="W60" s="410"/>
      <c r="X60" s="411"/>
      <c r="Y60" s="406" t="s">
        <v>24</v>
      </c>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t="s">
        <v>497</v>
      </c>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25</v>
      </c>
      <c r="C62" s="532"/>
      <c r="D62" s="406" t="s">
        <v>553</v>
      </c>
      <c r="E62" s="407"/>
      <c r="F62" s="407"/>
      <c r="G62" s="407"/>
      <c r="H62" s="407"/>
      <c r="I62" s="407"/>
      <c r="J62" s="407"/>
      <c r="K62" s="407"/>
      <c r="L62" s="407"/>
      <c r="M62" s="407"/>
      <c r="N62" s="407"/>
      <c r="O62" s="407"/>
      <c r="P62" s="408"/>
      <c r="Q62" s="409" t="s">
        <v>91</v>
      </c>
      <c r="R62" s="410"/>
      <c r="S62" s="410"/>
      <c r="T62" s="410"/>
      <c r="U62" s="410"/>
      <c r="V62" s="410"/>
      <c r="W62" s="410"/>
      <c r="X62" s="411"/>
      <c r="Y62" s="406" t="s">
        <v>24</v>
      </c>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68.2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t="s">
        <v>524</v>
      </c>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26</v>
      </c>
      <c r="C64" s="532"/>
      <c r="D64" s="406" t="s">
        <v>554</v>
      </c>
      <c r="E64" s="407"/>
      <c r="F64" s="407"/>
      <c r="G64" s="407"/>
      <c r="H64" s="407"/>
      <c r="I64" s="407"/>
      <c r="J64" s="407"/>
      <c r="K64" s="407"/>
      <c r="L64" s="407"/>
      <c r="M64" s="407"/>
      <c r="N64" s="407"/>
      <c r="O64" s="407"/>
      <c r="P64" s="408"/>
      <c r="Q64" s="409" t="s">
        <v>91</v>
      </c>
      <c r="R64" s="410"/>
      <c r="S64" s="410"/>
      <c r="T64" s="410"/>
      <c r="U64" s="410"/>
      <c r="V64" s="410"/>
      <c r="W64" s="410"/>
      <c r="X64" s="411"/>
      <c r="Y64" s="406" t="s">
        <v>86</v>
      </c>
      <c r="Z64" s="407"/>
      <c r="AA64" s="407"/>
      <c r="AB64" s="408"/>
      <c r="AC64" s="406"/>
      <c r="AD64" s="407"/>
      <c r="AE64" s="407"/>
      <c r="AF64" s="408"/>
      <c r="AG64" s="406"/>
      <c r="AH64" s="407"/>
      <c r="AI64" s="407"/>
      <c r="AJ64" s="408"/>
      <c r="AK64" s="406"/>
      <c r="AL64" s="407"/>
      <c r="AM64" s="407"/>
      <c r="AN64" s="408"/>
      <c r="AO64" s="542"/>
      <c r="AP64" s="554"/>
      <c r="AQ64" s="641"/>
      <c r="AR64" s="642"/>
      <c r="AS64" s="643"/>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t="s">
        <v>498</v>
      </c>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27</v>
      </c>
      <c r="C66" s="532"/>
      <c r="D66" s="406" t="s">
        <v>1221</v>
      </c>
      <c r="E66" s="407"/>
      <c r="F66" s="407"/>
      <c r="G66" s="407"/>
      <c r="H66" s="407"/>
      <c r="I66" s="407"/>
      <c r="J66" s="407"/>
      <c r="K66" s="407"/>
      <c r="L66" s="407"/>
      <c r="M66" s="407"/>
      <c r="N66" s="407"/>
      <c r="O66" s="407"/>
      <c r="P66" s="408"/>
      <c r="Q66" s="409" t="s">
        <v>91</v>
      </c>
      <c r="R66" s="410"/>
      <c r="S66" s="410"/>
      <c r="T66" s="410"/>
      <c r="U66" s="410"/>
      <c r="V66" s="410"/>
      <c r="W66" s="410"/>
      <c r="X66" s="411"/>
      <c r="Y66" s="406" t="s">
        <v>86</v>
      </c>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94.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t="s">
        <v>500</v>
      </c>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28</v>
      </c>
      <c r="C68" s="532"/>
      <c r="D68" s="406" t="s">
        <v>501</v>
      </c>
      <c r="E68" s="407"/>
      <c r="F68" s="407"/>
      <c r="G68" s="407"/>
      <c r="H68" s="407"/>
      <c r="I68" s="407"/>
      <c r="J68" s="407"/>
      <c r="K68" s="407"/>
      <c r="L68" s="407"/>
      <c r="M68" s="407"/>
      <c r="N68" s="407"/>
      <c r="O68" s="407"/>
      <c r="P68" s="408"/>
      <c r="Q68" s="409" t="s">
        <v>91</v>
      </c>
      <c r="R68" s="410"/>
      <c r="S68" s="410"/>
      <c r="T68" s="410"/>
      <c r="U68" s="410"/>
      <c r="V68" s="410"/>
      <c r="W68" s="410"/>
      <c r="X68" s="411"/>
      <c r="Y68" s="406" t="s">
        <v>154</v>
      </c>
      <c r="Z68" s="407"/>
      <c r="AA68" s="407"/>
      <c r="AB68" s="408"/>
      <c r="AC68" s="406"/>
      <c r="AD68" s="407"/>
      <c r="AE68" s="407"/>
      <c r="AF68" s="408"/>
      <c r="AG68" s="406"/>
      <c r="AH68" s="407"/>
      <c r="AI68" s="407"/>
      <c r="AJ68" s="408"/>
      <c r="AK68" s="406"/>
      <c r="AL68" s="407"/>
      <c r="AM68" s="407"/>
      <c r="AN68" s="408"/>
      <c r="AO68" s="542"/>
      <c r="AP68" s="554"/>
      <c r="AQ68" s="641"/>
      <c r="AR68" s="642"/>
      <c r="AS68" s="643"/>
      <c r="BE68"/>
    </row>
    <row r="69" spans="2:57" ht="33.7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t="s">
        <v>504</v>
      </c>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29</v>
      </c>
      <c r="C70" s="532"/>
      <c r="D70" s="406" t="s">
        <v>502</v>
      </c>
      <c r="E70" s="407"/>
      <c r="F70" s="407"/>
      <c r="G70" s="407"/>
      <c r="H70" s="407"/>
      <c r="I70" s="407"/>
      <c r="J70" s="407"/>
      <c r="K70" s="407"/>
      <c r="L70" s="407"/>
      <c r="M70" s="407"/>
      <c r="N70" s="407"/>
      <c r="O70" s="407"/>
      <c r="P70" s="408"/>
      <c r="Q70" s="409" t="s">
        <v>91</v>
      </c>
      <c r="R70" s="410"/>
      <c r="S70" s="410"/>
      <c r="T70" s="410"/>
      <c r="U70" s="410"/>
      <c r="V70" s="410"/>
      <c r="W70" s="410"/>
      <c r="X70" s="411"/>
      <c r="Y70" s="406" t="s">
        <v>24</v>
      </c>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c r="B71" s="592"/>
      <c r="C71" s="532"/>
      <c r="D71" s="412"/>
      <c r="E71" s="413"/>
      <c r="F71" s="413"/>
      <c r="G71" s="413"/>
      <c r="H71" s="413"/>
      <c r="I71" s="413"/>
      <c r="J71" s="413"/>
      <c r="K71" s="413"/>
      <c r="L71" s="413"/>
      <c r="M71" s="413"/>
      <c r="N71" s="413"/>
      <c r="O71" s="413"/>
      <c r="P71" s="414"/>
      <c r="Q71" s="412"/>
      <c r="R71" s="413"/>
      <c r="S71" s="413"/>
      <c r="T71" s="413"/>
      <c r="U71" s="413"/>
      <c r="V71" s="413"/>
      <c r="W71" s="413"/>
      <c r="X71" s="414"/>
      <c r="Y71" s="412" t="s">
        <v>503</v>
      </c>
      <c r="Z71" s="413"/>
      <c r="AA71" s="413"/>
      <c r="AB71" s="414"/>
      <c r="AC71" s="412"/>
      <c r="AD71" s="413"/>
      <c r="AE71" s="413"/>
      <c r="AF71" s="414"/>
      <c r="AG71" s="412"/>
      <c r="AH71" s="413"/>
      <c r="AI71" s="413"/>
      <c r="AJ71" s="414"/>
      <c r="AK71" s="412"/>
      <c r="AL71" s="413"/>
      <c r="AM71" s="413"/>
      <c r="AN71" s="414"/>
      <c r="AO71" s="545"/>
      <c r="AP71" s="556"/>
      <c r="AQ71" s="587"/>
      <c r="AR71" s="589"/>
      <c r="AS71" s="591"/>
      <c r="BE71"/>
    </row>
    <row r="72" spans="2:57" ht="22.5" hidden="1" customHeight="1">
      <c r="B72" s="592">
        <v>30</v>
      </c>
      <c r="C72" s="532"/>
      <c r="D72" s="406" t="s">
        <v>505</v>
      </c>
      <c r="E72" s="407"/>
      <c r="F72" s="407"/>
      <c r="G72" s="407"/>
      <c r="H72" s="407"/>
      <c r="I72" s="407"/>
      <c r="J72" s="407"/>
      <c r="K72" s="407"/>
      <c r="L72" s="407"/>
      <c r="M72" s="407"/>
      <c r="N72" s="407"/>
      <c r="O72" s="407"/>
      <c r="P72" s="408"/>
      <c r="Q72" s="409" t="s">
        <v>91</v>
      </c>
      <c r="R72" s="410"/>
      <c r="S72" s="410"/>
      <c r="T72" s="410"/>
      <c r="U72" s="410"/>
      <c r="V72" s="410"/>
      <c r="W72" s="410"/>
      <c r="X72" s="411"/>
      <c r="Y72" s="406" t="s">
        <v>24</v>
      </c>
      <c r="Z72" s="407"/>
      <c r="AA72" s="407"/>
      <c r="AB72" s="408"/>
      <c r="AC72" s="406"/>
      <c r="AD72" s="407"/>
      <c r="AE72" s="407"/>
      <c r="AF72" s="408"/>
      <c r="AG72" s="406"/>
      <c r="AH72" s="407"/>
      <c r="AI72" s="407"/>
      <c r="AJ72" s="408"/>
      <c r="AK72" s="406"/>
      <c r="AL72" s="407"/>
      <c r="AM72" s="407"/>
      <c r="AN72" s="408"/>
      <c r="AO72" s="542"/>
      <c r="AP72" s="554"/>
      <c r="AQ72" s="586"/>
      <c r="AR72" s="588"/>
      <c r="AS72" s="590"/>
      <c r="BE72"/>
    </row>
    <row r="73" spans="2:57" ht="45" hidden="1" customHeight="1">
      <c r="B73" s="592"/>
      <c r="C73" s="532"/>
      <c r="D73" s="412"/>
      <c r="E73" s="413"/>
      <c r="F73" s="413"/>
      <c r="G73" s="413"/>
      <c r="H73" s="413"/>
      <c r="I73" s="413"/>
      <c r="J73" s="413"/>
      <c r="K73" s="413"/>
      <c r="L73" s="413"/>
      <c r="M73" s="413"/>
      <c r="N73" s="413"/>
      <c r="O73" s="413"/>
      <c r="P73" s="414"/>
      <c r="Q73" s="412"/>
      <c r="R73" s="413"/>
      <c r="S73" s="413"/>
      <c r="T73" s="413"/>
      <c r="U73" s="413"/>
      <c r="V73" s="413"/>
      <c r="W73" s="413"/>
      <c r="X73" s="414"/>
      <c r="Y73" s="412" t="s">
        <v>506</v>
      </c>
      <c r="Z73" s="413"/>
      <c r="AA73" s="413"/>
      <c r="AB73" s="414"/>
      <c r="AC73" s="412"/>
      <c r="AD73" s="413"/>
      <c r="AE73" s="413"/>
      <c r="AF73" s="414"/>
      <c r="AG73" s="412"/>
      <c r="AH73" s="413"/>
      <c r="AI73" s="413"/>
      <c r="AJ73" s="414"/>
      <c r="AK73" s="412"/>
      <c r="AL73" s="413"/>
      <c r="AM73" s="413"/>
      <c r="AN73" s="414"/>
      <c r="AO73" s="545"/>
      <c r="AP73" s="556"/>
      <c r="AQ73" s="587"/>
      <c r="AR73" s="589"/>
      <c r="AS73" s="591"/>
      <c r="BE73"/>
    </row>
    <row r="74" spans="2:57" ht="22.5" hidden="1" customHeight="1">
      <c r="B74" s="592">
        <v>31</v>
      </c>
      <c r="C74" s="532"/>
      <c r="D74" s="406" t="s">
        <v>516</v>
      </c>
      <c r="E74" s="407"/>
      <c r="F74" s="407"/>
      <c r="G74" s="407"/>
      <c r="H74" s="407"/>
      <c r="I74" s="407"/>
      <c r="J74" s="407"/>
      <c r="K74" s="407"/>
      <c r="L74" s="407"/>
      <c r="M74" s="407"/>
      <c r="N74" s="407"/>
      <c r="O74" s="407"/>
      <c r="P74" s="408"/>
      <c r="Q74" s="409" t="s">
        <v>91</v>
      </c>
      <c r="R74" s="410"/>
      <c r="S74" s="410"/>
      <c r="T74" s="410"/>
      <c r="U74" s="410"/>
      <c r="V74" s="410"/>
      <c r="W74" s="410"/>
      <c r="X74" s="411"/>
      <c r="Y74" s="406" t="s">
        <v>24</v>
      </c>
      <c r="Z74" s="407"/>
      <c r="AA74" s="407"/>
      <c r="AB74" s="408"/>
      <c r="AC74" s="406"/>
      <c r="AD74" s="407"/>
      <c r="AE74" s="407"/>
      <c r="AF74" s="408"/>
      <c r="AG74" s="406"/>
      <c r="AH74" s="407"/>
      <c r="AI74" s="407"/>
      <c r="AJ74" s="408"/>
      <c r="AK74" s="406"/>
      <c r="AL74" s="407"/>
      <c r="AM74" s="407"/>
      <c r="AN74" s="408"/>
      <c r="AO74" s="542"/>
      <c r="AP74" s="554"/>
      <c r="AQ74" s="586"/>
      <c r="AR74" s="588"/>
      <c r="AS74" s="590"/>
      <c r="BE74"/>
    </row>
    <row r="75" spans="2:57" ht="49.5" hidden="1" customHeight="1">
      <c r="B75" s="592"/>
      <c r="C75" s="532"/>
      <c r="D75" s="412"/>
      <c r="E75" s="413"/>
      <c r="F75" s="413"/>
      <c r="G75" s="413"/>
      <c r="H75" s="413"/>
      <c r="I75" s="413"/>
      <c r="J75" s="413"/>
      <c r="K75" s="413"/>
      <c r="L75" s="413"/>
      <c r="M75" s="413"/>
      <c r="N75" s="413"/>
      <c r="O75" s="413"/>
      <c r="P75" s="414"/>
      <c r="Q75" s="412"/>
      <c r="R75" s="413"/>
      <c r="S75" s="413"/>
      <c r="T75" s="413"/>
      <c r="U75" s="413"/>
      <c r="V75" s="413"/>
      <c r="W75" s="413"/>
      <c r="X75" s="414"/>
      <c r="Y75" s="412" t="s">
        <v>507</v>
      </c>
      <c r="Z75" s="413"/>
      <c r="AA75" s="413"/>
      <c r="AB75" s="414"/>
      <c r="AC75" s="412"/>
      <c r="AD75" s="413"/>
      <c r="AE75" s="413"/>
      <c r="AF75" s="414"/>
      <c r="AG75" s="412"/>
      <c r="AH75" s="413"/>
      <c r="AI75" s="413"/>
      <c r="AJ75" s="414"/>
      <c r="AK75" s="412"/>
      <c r="AL75" s="413"/>
      <c r="AM75" s="413"/>
      <c r="AN75" s="414"/>
      <c r="AO75" s="545"/>
      <c r="AP75" s="556"/>
      <c r="AQ75" s="587"/>
      <c r="AR75" s="589"/>
      <c r="AS75" s="591"/>
      <c r="BE75"/>
    </row>
    <row r="76" spans="2:57" ht="22.5" hidden="1" customHeight="1">
      <c r="B76" s="592">
        <v>32</v>
      </c>
      <c r="C76" s="532"/>
      <c r="D76" s="406" t="s">
        <v>555</v>
      </c>
      <c r="E76" s="407"/>
      <c r="F76" s="407"/>
      <c r="G76" s="407"/>
      <c r="H76" s="407"/>
      <c r="I76" s="407"/>
      <c r="J76" s="407"/>
      <c r="K76" s="407"/>
      <c r="L76" s="407"/>
      <c r="M76" s="407"/>
      <c r="N76" s="407"/>
      <c r="O76" s="407"/>
      <c r="P76" s="408"/>
      <c r="Q76" s="409" t="s">
        <v>91</v>
      </c>
      <c r="R76" s="410"/>
      <c r="S76" s="410"/>
      <c r="T76" s="410"/>
      <c r="U76" s="410"/>
      <c r="V76" s="410"/>
      <c r="W76" s="410"/>
      <c r="X76" s="411"/>
      <c r="Y76" s="406" t="s">
        <v>24</v>
      </c>
      <c r="Z76" s="407"/>
      <c r="AA76" s="407"/>
      <c r="AB76" s="408"/>
      <c r="AC76" s="406"/>
      <c r="AD76" s="407"/>
      <c r="AE76" s="407"/>
      <c r="AF76" s="408"/>
      <c r="AG76" s="406"/>
      <c r="AH76" s="407"/>
      <c r="AI76" s="407"/>
      <c r="AJ76" s="408"/>
      <c r="AK76" s="406"/>
      <c r="AL76" s="407"/>
      <c r="AM76" s="407"/>
      <c r="AN76" s="408"/>
      <c r="AO76" s="542"/>
      <c r="AP76" s="554"/>
      <c r="AQ76" s="586"/>
      <c r="AR76" s="588"/>
      <c r="AS76" s="590"/>
      <c r="BE76"/>
    </row>
    <row r="77" spans="2:57" ht="71.25" hidden="1" customHeight="1">
      <c r="B77" s="592"/>
      <c r="C77" s="532"/>
      <c r="D77" s="412"/>
      <c r="E77" s="413"/>
      <c r="F77" s="413"/>
      <c r="G77" s="413"/>
      <c r="H77" s="413"/>
      <c r="I77" s="413"/>
      <c r="J77" s="413"/>
      <c r="K77" s="413"/>
      <c r="L77" s="413"/>
      <c r="M77" s="413"/>
      <c r="N77" s="413"/>
      <c r="O77" s="413"/>
      <c r="P77" s="414"/>
      <c r="Q77" s="412"/>
      <c r="R77" s="413"/>
      <c r="S77" s="413"/>
      <c r="T77" s="413"/>
      <c r="U77" s="413"/>
      <c r="V77" s="413"/>
      <c r="W77" s="413"/>
      <c r="X77" s="414"/>
      <c r="Y77" s="412" t="s">
        <v>509</v>
      </c>
      <c r="Z77" s="413"/>
      <c r="AA77" s="413"/>
      <c r="AB77" s="414"/>
      <c r="AC77" s="412"/>
      <c r="AD77" s="413"/>
      <c r="AE77" s="413"/>
      <c r="AF77" s="414"/>
      <c r="AG77" s="412"/>
      <c r="AH77" s="413"/>
      <c r="AI77" s="413"/>
      <c r="AJ77" s="414"/>
      <c r="AK77" s="412"/>
      <c r="AL77" s="413"/>
      <c r="AM77" s="413"/>
      <c r="AN77" s="414"/>
      <c r="AO77" s="545"/>
      <c r="AP77" s="556"/>
      <c r="AQ77" s="587"/>
      <c r="AR77" s="589"/>
      <c r="AS77" s="591"/>
      <c r="BE77"/>
    </row>
    <row r="78" spans="2:57" ht="22.5" hidden="1" customHeight="1">
      <c r="B78" s="592">
        <v>33</v>
      </c>
      <c r="C78" s="532"/>
      <c r="D78" s="406" t="s">
        <v>508</v>
      </c>
      <c r="E78" s="407"/>
      <c r="F78" s="407"/>
      <c r="G78" s="407"/>
      <c r="H78" s="407"/>
      <c r="I78" s="407"/>
      <c r="J78" s="407"/>
      <c r="K78" s="407"/>
      <c r="L78" s="407"/>
      <c r="M78" s="407"/>
      <c r="N78" s="407"/>
      <c r="O78" s="407"/>
      <c r="P78" s="408"/>
      <c r="Q78" s="409" t="s">
        <v>91</v>
      </c>
      <c r="R78" s="410"/>
      <c r="S78" s="410"/>
      <c r="T78" s="410"/>
      <c r="U78" s="410"/>
      <c r="V78" s="410"/>
      <c r="W78" s="410"/>
      <c r="X78" s="411"/>
      <c r="Y78" s="406" t="s">
        <v>24</v>
      </c>
      <c r="Z78" s="407"/>
      <c r="AA78" s="407"/>
      <c r="AB78" s="408"/>
      <c r="AC78" s="406"/>
      <c r="AD78" s="407"/>
      <c r="AE78" s="407"/>
      <c r="AF78" s="408"/>
      <c r="AG78" s="406"/>
      <c r="AH78" s="407"/>
      <c r="AI78" s="407"/>
      <c r="AJ78" s="408"/>
      <c r="AK78" s="406"/>
      <c r="AL78" s="407"/>
      <c r="AM78" s="407"/>
      <c r="AN78" s="408"/>
      <c r="AO78" s="542"/>
      <c r="AP78" s="554"/>
      <c r="AQ78" s="586"/>
      <c r="AR78" s="588"/>
      <c r="AS78" s="590"/>
      <c r="BE78"/>
    </row>
    <row r="79" spans="2:57" ht="31.5" hidden="1" customHeight="1">
      <c r="B79" s="592"/>
      <c r="C79" s="532"/>
      <c r="D79" s="412"/>
      <c r="E79" s="413"/>
      <c r="F79" s="413"/>
      <c r="G79" s="413"/>
      <c r="H79" s="413"/>
      <c r="I79" s="413"/>
      <c r="J79" s="413"/>
      <c r="K79" s="413"/>
      <c r="L79" s="413"/>
      <c r="M79" s="413"/>
      <c r="N79" s="413"/>
      <c r="O79" s="413"/>
      <c r="P79" s="414"/>
      <c r="Q79" s="412"/>
      <c r="R79" s="413"/>
      <c r="S79" s="413"/>
      <c r="T79" s="413"/>
      <c r="U79" s="413"/>
      <c r="V79" s="413"/>
      <c r="W79" s="413"/>
      <c r="X79" s="414"/>
      <c r="Y79" s="412" t="s">
        <v>511</v>
      </c>
      <c r="Z79" s="413"/>
      <c r="AA79" s="413"/>
      <c r="AB79" s="414"/>
      <c r="AC79" s="412"/>
      <c r="AD79" s="413"/>
      <c r="AE79" s="413"/>
      <c r="AF79" s="414"/>
      <c r="AG79" s="412"/>
      <c r="AH79" s="413"/>
      <c r="AI79" s="413"/>
      <c r="AJ79" s="414"/>
      <c r="AK79" s="412"/>
      <c r="AL79" s="413"/>
      <c r="AM79" s="413"/>
      <c r="AN79" s="414"/>
      <c r="AO79" s="545"/>
      <c r="AP79" s="556"/>
      <c r="AQ79" s="587"/>
      <c r="AR79" s="589"/>
      <c r="AS79" s="591"/>
      <c r="BE79"/>
    </row>
    <row r="80" spans="2:57" ht="22.5" hidden="1" customHeight="1">
      <c r="B80" s="592">
        <v>34</v>
      </c>
      <c r="C80" s="532"/>
      <c r="D80" s="406" t="s">
        <v>556</v>
      </c>
      <c r="E80" s="407"/>
      <c r="F80" s="407"/>
      <c r="G80" s="407"/>
      <c r="H80" s="407"/>
      <c r="I80" s="407"/>
      <c r="J80" s="407"/>
      <c r="K80" s="407"/>
      <c r="L80" s="407"/>
      <c r="M80" s="407"/>
      <c r="N80" s="407"/>
      <c r="O80" s="407"/>
      <c r="P80" s="408"/>
      <c r="Q80" s="409" t="s">
        <v>91</v>
      </c>
      <c r="R80" s="410"/>
      <c r="S80" s="410"/>
      <c r="T80" s="410"/>
      <c r="U80" s="410"/>
      <c r="V80" s="410"/>
      <c r="W80" s="410"/>
      <c r="X80" s="411"/>
      <c r="Y80" s="406" t="s">
        <v>24</v>
      </c>
      <c r="Z80" s="407"/>
      <c r="AA80" s="407"/>
      <c r="AB80" s="408"/>
      <c r="AC80" s="406"/>
      <c r="AD80" s="407"/>
      <c r="AE80" s="407"/>
      <c r="AF80" s="408"/>
      <c r="AG80" s="406"/>
      <c r="AH80" s="407"/>
      <c r="AI80" s="407"/>
      <c r="AJ80" s="408"/>
      <c r="AK80" s="406"/>
      <c r="AL80" s="407"/>
      <c r="AM80" s="407"/>
      <c r="AN80" s="408"/>
      <c r="AO80" s="542"/>
      <c r="AP80" s="554"/>
      <c r="AQ80" s="586"/>
      <c r="AR80" s="588"/>
      <c r="AS80" s="590"/>
      <c r="BE80"/>
    </row>
    <row r="81" spans="2:57" ht="63.75" hidden="1" customHeight="1">
      <c r="B81" s="592"/>
      <c r="C81" s="532"/>
      <c r="D81" s="412"/>
      <c r="E81" s="413"/>
      <c r="F81" s="413"/>
      <c r="G81" s="413"/>
      <c r="H81" s="413"/>
      <c r="I81" s="413"/>
      <c r="J81" s="413"/>
      <c r="K81" s="413"/>
      <c r="L81" s="413"/>
      <c r="M81" s="413"/>
      <c r="N81" s="413"/>
      <c r="O81" s="413"/>
      <c r="P81" s="414"/>
      <c r="Q81" s="412"/>
      <c r="R81" s="413"/>
      <c r="S81" s="413"/>
      <c r="T81" s="413"/>
      <c r="U81" s="413"/>
      <c r="V81" s="413"/>
      <c r="W81" s="413"/>
      <c r="X81" s="414"/>
      <c r="Y81" s="412" t="s">
        <v>510</v>
      </c>
      <c r="Z81" s="413"/>
      <c r="AA81" s="413"/>
      <c r="AB81" s="414"/>
      <c r="AC81" s="412"/>
      <c r="AD81" s="413"/>
      <c r="AE81" s="413"/>
      <c r="AF81" s="414"/>
      <c r="AG81" s="412"/>
      <c r="AH81" s="413"/>
      <c r="AI81" s="413"/>
      <c r="AJ81" s="414"/>
      <c r="AK81" s="412"/>
      <c r="AL81" s="413"/>
      <c r="AM81" s="413"/>
      <c r="AN81" s="414"/>
      <c r="AO81" s="545"/>
      <c r="AP81" s="556"/>
      <c r="AQ81" s="587"/>
      <c r="AR81" s="589"/>
      <c r="AS81" s="591"/>
      <c r="BE81"/>
    </row>
    <row r="82" spans="2:57" ht="22.5" hidden="1" customHeight="1">
      <c r="B82" s="592">
        <v>35</v>
      </c>
      <c r="C82" s="532"/>
      <c r="D82" s="406" t="s">
        <v>557</v>
      </c>
      <c r="E82" s="407"/>
      <c r="F82" s="407"/>
      <c r="G82" s="407"/>
      <c r="H82" s="407"/>
      <c r="I82" s="407"/>
      <c r="J82" s="407"/>
      <c r="K82" s="407"/>
      <c r="L82" s="407"/>
      <c r="M82" s="407"/>
      <c r="N82" s="407"/>
      <c r="O82" s="407"/>
      <c r="P82" s="408"/>
      <c r="Q82" s="409" t="s">
        <v>91</v>
      </c>
      <c r="R82" s="410"/>
      <c r="S82" s="410"/>
      <c r="T82" s="410"/>
      <c r="U82" s="410"/>
      <c r="V82" s="410"/>
      <c r="W82" s="410"/>
      <c r="X82" s="411"/>
      <c r="Y82" s="406" t="s">
        <v>24</v>
      </c>
      <c r="Z82" s="407"/>
      <c r="AA82" s="407"/>
      <c r="AB82" s="408"/>
      <c r="AC82" s="406"/>
      <c r="AD82" s="407"/>
      <c r="AE82" s="407"/>
      <c r="AF82" s="408"/>
      <c r="AG82" s="406"/>
      <c r="AH82" s="407"/>
      <c r="AI82" s="407"/>
      <c r="AJ82" s="408"/>
      <c r="AK82" s="406"/>
      <c r="AL82" s="407"/>
      <c r="AM82" s="407"/>
      <c r="AN82" s="408"/>
      <c r="AO82" s="542"/>
      <c r="AP82" s="554"/>
      <c r="AQ82" s="586"/>
      <c r="AR82" s="588"/>
      <c r="AS82" s="590"/>
      <c r="BE82"/>
    </row>
    <row r="83" spans="2:57" ht="56.25" hidden="1" customHeight="1">
      <c r="B83" s="592"/>
      <c r="C83" s="532"/>
      <c r="D83" s="412"/>
      <c r="E83" s="413"/>
      <c r="F83" s="413"/>
      <c r="G83" s="413"/>
      <c r="H83" s="413"/>
      <c r="I83" s="413"/>
      <c r="J83" s="413"/>
      <c r="K83" s="413"/>
      <c r="L83" s="413"/>
      <c r="M83" s="413"/>
      <c r="N83" s="413"/>
      <c r="O83" s="413"/>
      <c r="P83" s="414"/>
      <c r="Q83" s="412"/>
      <c r="R83" s="413"/>
      <c r="S83" s="413"/>
      <c r="T83" s="413"/>
      <c r="U83" s="413"/>
      <c r="V83" s="413"/>
      <c r="W83" s="413"/>
      <c r="X83" s="414"/>
      <c r="Y83" s="412" t="s">
        <v>513</v>
      </c>
      <c r="Z83" s="413"/>
      <c r="AA83" s="413"/>
      <c r="AB83" s="414"/>
      <c r="AC83" s="412"/>
      <c r="AD83" s="413"/>
      <c r="AE83" s="413"/>
      <c r="AF83" s="414"/>
      <c r="AG83" s="412"/>
      <c r="AH83" s="413"/>
      <c r="AI83" s="413"/>
      <c r="AJ83" s="414"/>
      <c r="AK83" s="412"/>
      <c r="AL83" s="413"/>
      <c r="AM83" s="413"/>
      <c r="AN83" s="414"/>
      <c r="AO83" s="545"/>
      <c r="AP83" s="556"/>
      <c r="AQ83" s="587"/>
      <c r="AR83" s="589"/>
      <c r="AS83" s="591"/>
      <c r="BE83"/>
    </row>
    <row r="84" spans="2:57" ht="22.5" hidden="1" customHeight="1">
      <c r="B84" s="592">
        <v>36</v>
      </c>
      <c r="C84" s="532"/>
      <c r="D84" s="406" t="s">
        <v>558</v>
      </c>
      <c r="E84" s="407"/>
      <c r="F84" s="407"/>
      <c r="G84" s="407"/>
      <c r="H84" s="407"/>
      <c r="I84" s="407"/>
      <c r="J84" s="407"/>
      <c r="K84" s="407"/>
      <c r="L84" s="407"/>
      <c r="M84" s="407"/>
      <c r="N84" s="407"/>
      <c r="O84" s="407"/>
      <c r="P84" s="408"/>
      <c r="Q84" s="409" t="s">
        <v>91</v>
      </c>
      <c r="R84" s="410"/>
      <c r="S84" s="410"/>
      <c r="T84" s="410"/>
      <c r="U84" s="410"/>
      <c r="V84" s="410"/>
      <c r="W84" s="410"/>
      <c r="X84" s="411"/>
      <c r="Y84" s="406" t="s">
        <v>24</v>
      </c>
      <c r="Z84" s="407"/>
      <c r="AA84" s="407"/>
      <c r="AB84" s="408"/>
      <c r="AC84" s="406"/>
      <c r="AD84" s="407"/>
      <c r="AE84" s="407"/>
      <c r="AF84" s="408"/>
      <c r="AG84" s="406"/>
      <c r="AH84" s="407"/>
      <c r="AI84" s="407"/>
      <c r="AJ84" s="408"/>
      <c r="AK84" s="406"/>
      <c r="AL84" s="407"/>
      <c r="AM84" s="407"/>
      <c r="AN84" s="408"/>
      <c r="AO84" s="542"/>
      <c r="AP84" s="554"/>
      <c r="AQ84" s="586"/>
      <c r="AR84" s="588"/>
      <c r="AS84" s="590"/>
      <c r="BE84"/>
    </row>
    <row r="85" spans="2:57" ht="65.25" hidden="1" customHeight="1">
      <c r="B85" s="592"/>
      <c r="C85" s="532"/>
      <c r="D85" s="412"/>
      <c r="E85" s="413"/>
      <c r="F85" s="413"/>
      <c r="G85" s="413"/>
      <c r="H85" s="413"/>
      <c r="I85" s="413"/>
      <c r="J85" s="413"/>
      <c r="K85" s="413"/>
      <c r="L85" s="413"/>
      <c r="M85" s="413"/>
      <c r="N85" s="413"/>
      <c r="O85" s="413"/>
      <c r="P85" s="414"/>
      <c r="Q85" s="412"/>
      <c r="R85" s="413"/>
      <c r="S85" s="413"/>
      <c r="T85" s="413"/>
      <c r="U85" s="413"/>
      <c r="V85" s="413"/>
      <c r="W85" s="413"/>
      <c r="X85" s="414"/>
      <c r="Y85" s="412" t="s">
        <v>512</v>
      </c>
      <c r="Z85" s="413"/>
      <c r="AA85" s="413"/>
      <c r="AB85" s="414"/>
      <c r="AC85" s="412"/>
      <c r="AD85" s="413"/>
      <c r="AE85" s="413"/>
      <c r="AF85" s="414"/>
      <c r="AG85" s="412"/>
      <c r="AH85" s="413"/>
      <c r="AI85" s="413"/>
      <c r="AJ85" s="414"/>
      <c r="AK85" s="412"/>
      <c r="AL85" s="413"/>
      <c r="AM85" s="413"/>
      <c r="AN85" s="414"/>
      <c r="AO85" s="545"/>
      <c r="AP85" s="556"/>
      <c r="AQ85" s="587"/>
      <c r="AR85" s="589"/>
      <c r="AS85" s="591"/>
      <c r="BE85"/>
    </row>
    <row r="86" spans="2:57" ht="22.5" hidden="1" customHeight="1">
      <c r="B86" s="592">
        <v>37</v>
      </c>
      <c r="C86" s="532"/>
      <c r="D86" s="406" t="s">
        <v>514</v>
      </c>
      <c r="E86" s="407"/>
      <c r="F86" s="407"/>
      <c r="G86" s="407"/>
      <c r="H86" s="407"/>
      <c r="I86" s="407"/>
      <c r="J86" s="407"/>
      <c r="K86" s="407"/>
      <c r="L86" s="407"/>
      <c r="M86" s="407"/>
      <c r="N86" s="407"/>
      <c r="O86" s="407"/>
      <c r="P86" s="408"/>
      <c r="Q86" s="409" t="s">
        <v>91</v>
      </c>
      <c r="R86" s="410"/>
      <c r="S86" s="410"/>
      <c r="T86" s="410"/>
      <c r="U86" s="410"/>
      <c r="V86" s="410"/>
      <c r="W86" s="410"/>
      <c r="X86" s="411"/>
      <c r="Y86" s="406" t="s">
        <v>24</v>
      </c>
      <c r="Z86" s="407"/>
      <c r="AA86" s="407"/>
      <c r="AB86" s="408"/>
      <c r="AC86" s="406"/>
      <c r="AD86" s="407"/>
      <c r="AE86" s="407"/>
      <c r="AF86" s="408"/>
      <c r="AG86" s="406"/>
      <c r="AH86" s="407"/>
      <c r="AI86" s="407"/>
      <c r="AJ86" s="408"/>
      <c r="AK86" s="406"/>
      <c r="AL86" s="407"/>
      <c r="AM86" s="407"/>
      <c r="AN86" s="408"/>
      <c r="AO86" s="542"/>
      <c r="AP86" s="554"/>
      <c r="AQ86" s="586"/>
      <c r="AR86" s="588"/>
      <c r="AS86" s="590"/>
      <c r="BE86"/>
    </row>
    <row r="87" spans="2:57" ht="48" hidden="1" customHeight="1">
      <c r="B87" s="592"/>
      <c r="C87" s="532"/>
      <c r="D87" s="412"/>
      <c r="E87" s="413"/>
      <c r="F87" s="413"/>
      <c r="G87" s="413"/>
      <c r="H87" s="413"/>
      <c r="I87" s="413"/>
      <c r="J87" s="413"/>
      <c r="K87" s="413"/>
      <c r="L87" s="413"/>
      <c r="M87" s="413"/>
      <c r="N87" s="413"/>
      <c r="O87" s="413"/>
      <c r="P87" s="414"/>
      <c r="Q87" s="412"/>
      <c r="R87" s="413"/>
      <c r="S87" s="413"/>
      <c r="T87" s="413"/>
      <c r="U87" s="413"/>
      <c r="V87" s="413"/>
      <c r="W87" s="413"/>
      <c r="X87" s="414"/>
      <c r="Y87" s="412" t="s">
        <v>515</v>
      </c>
      <c r="Z87" s="413"/>
      <c r="AA87" s="413"/>
      <c r="AB87" s="414"/>
      <c r="AC87" s="412"/>
      <c r="AD87" s="413"/>
      <c r="AE87" s="413"/>
      <c r="AF87" s="414"/>
      <c r="AG87" s="412"/>
      <c r="AH87" s="413"/>
      <c r="AI87" s="413"/>
      <c r="AJ87" s="414"/>
      <c r="AK87" s="412"/>
      <c r="AL87" s="413"/>
      <c r="AM87" s="413"/>
      <c r="AN87" s="414"/>
      <c r="AO87" s="545"/>
      <c r="AP87" s="556"/>
      <c r="AQ87" s="587"/>
      <c r="AR87" s="589"/>
      <c r="AS87" s="591"/>
      <c r="BE87"/>
    </row>
    <row r="88" spans="2:57" ht="22.5" hidden="1" customHeight="1">
      <c r="B88" s="592">
        <v>38</v>
      </c>
      <c r="C88" s="532"/>
      <c r="D88" s="406" t="s">
        <v>517</v>
      </c>
      <c r="E88" s="407"/>
      <c r="F88" s="407"/>
      <c r="G88" s="407"/>
      <c r="H88" s="407"/>
      <c r="I88" s="407"/>
      <c r="J88" s="407"/>
      <c r="K88" s="407"/>
      <c r="L88" s="407"/>
      <c r="M88" s="407"/>
      <c r="N88" s="407"/>
      <c r="O88" s="407"/>
      <c r="P88" s="408"/>
      <c r="Q88" s="409" t="s">
        <v>91</v>
      </c>
      <c r="R88" s="410"/>
      <c r="S88" s="410"/>
      <c r="T88" s="410"/>
      <c r="U88" s="410"/>
      <c r="V88" s="410"/>
      <c r="W88" s="410"/>
      <c r="X88" s="411"/>
      <c r="Y88" s="406" t="s">
        <v>24</v>
      </c>
      <c r="Z88" s="407"/>
      <c r="AA88" s="407"/>
      <c r="AB88" s="408"/>
      <c r="AC88" s="406"/>
      <c r="AD88" s="407"/>
      <c r="AE88" s="407"/>
      <c r="AF88" s="408"/>
      <c r="AG88" s="406"/>
      <c r="AH88" s="407"/>
      <c r="AI88" s="407"/>
      <c r="AJ88" s="408"/>
      <c r="AK88" s="406"/>
      <c r="AL88" s="407"/>
      <c r="AM88" s="407"/>
      <c r="AN88" s="408"/>
      <c r="AO88" s="542"/>
      <c r="AP88" s="554"/>
      <c r="AQ88" s="586"/>
      <c r="AR88" s="588"/>
      <c r="AS88" s="590"/>
      <c r="BE88"/>
    </row>
    <row r="89" spans="2:57" ht="47.25" hidden="1" customHeight="1">
      <c r="B89" s="592"/>
      <c r="C89" s="532"/>
      <c r="D89" s="412"/>
      <c r="E89" s="413"/>
      <c r="F89" s="413"/>
      <c r="G89" s="413"/>
      <c r="H89" s="413"/>
      <c r="I89" s="413"/>
      <c r="J89" s="413"/>
      <c r="K89" s="413"/>
      <c r="L89" s="413"/>
      <c r="M89" s="413"/>
      <c r="N89" s="413"/>
      <c r="O89" s="413"/>
      <c r="P89" s="414"/>
      <c r="Q89" s="412"/>
      <c r="R89" s="413"/>
      <c r="S89" s="413"/>
      <c r="T89" s="413"/>
      <c r="U89" s="413"/>
      <c r="V89" s="413"/>
      <c r="W89" s="413"/>
      <c r="X89" s="414"/>
      <c r="Y89" s="412" t="s">
        <v>515</v>
      </c>
      <c r="Z89" s="413"/>
      <c r="AA89" s="413"/>
      <c r="AB89" s="414"/>
      <c r="AC89" s="412"/>
      <c r="AD89" s="413"/>
      <c r="AE89" s="413"/>
      <c r="AF89" s="414"/>
      <c r="AG89" s="412"/>
      <c r="AH89" s="413"/>
      <c r="AI89" s="413"/>
      <c r="AJ89" s="414"/>
      <c r="AK89" s="412"/>
      <c r="AL89" s="413"/>
      <c r="AM89" s="413"/>
      <c r="AN89" s="414"/>
      <c r="AO89" s="545"/>
      <c r="AP89" s="556"/>
      <c r="AQ89" s="587"/>
      <c r="AR89" s="589"/>
      <c r="AS89" s="591"/>
      <c r="BE89"/>
    </row>
    <row r="90" spans="2:57" ht="22.5" hidden="1" customHeight="1">
      <c r="B90" s="592">
        <v>39</v>
      </c>
      <c r="C90" s="532"/>
      <c r="D90" s="406" t="s">
        <v>559</v>
      </c>
      <c r="E90" s="407"/>
      <c r="F90" s="407"/>
      <c r="G90" s="407"/>
      <c r="H90" s="407"/>
      <c r="I90" s="407"/>
      <c r="J90" s="407"/>
      <c r="K90" s="407"/>
      <c r="L90" s="407"/>
      <c r="M90" s="407"/>
      <c r="N90" s="407"/>
      <c r="O90" s="407"/>
      <c r="P90" s="408"/>
      <c r="Q90" s="409" t="s">
        <v>91</v>
      </c>
      <c r="R90" s="410"/>
      <c r="S90" s="410"/>
      <c r="T90" s="410"/>
      <c r="U90" s="410"/>
      <c r="V90" s="410"/>
      <c r="W90" s="410"/>
      <c r="X90" s="411"/>
      <c r="Y90" s="406" t="s">
        <v>24</v>
      </c>
      <c r="Z90" s="407"/>
      <c r="AA90" s="407"/>
      <c r="AB90" s="408"/>
      <c r="AC90" s="406"/>
      <c r="AD90" s="407"/>
      <c r="AE90" s="407"/>
      <c r="AF90" s="408"/>
      <c r="AG90" s="406"/>
      <c r="AH90" s="407"/>
      <c r="AI90" s="407"/>
      <c r="AJ90" s="408"/>
      <c r="AK90" s="406"/>
      <c r="AL90" s="407"/>
      <c r="AM90" s="407"/>
      <c r="AN90" s="408"/>
      <c r="AO90" s="542"/>
      <c r="AP90" s="554"/>
      <c r="AQ90" s="586"/>
      <c r="AR90" s="588"/>
      <c r="AS90" s="590"/>
      <c r="BE90"/>
    </row>
    <row r="91" spans="2:57" ht="42" hidden="1" customHeight="1">
      <c r="B91" s="592"/>
      <c r="C91" s="532"/>
      <c r="D91" s="412"/>
      <c r="E91" s="413"/>
      <c r="F91" s="413"/>
      <c r="G91" s="413"/>
      <c r="H91" s="413"/>
      <c r="I91" s="413"/>
      <c r="J91" s="413"/>
      <c r="K91" s="413"/>
      <c r="L91" s="413"/>
      <c r="M91" s="413"/>
      <c r="N91" s="413"/>
      <c r="O91" s="413"/>
      <c r="P91" s="414"/>
      <c r="Q91" s="412"/>
      <c r="R91" s="413"/>
      <c r="S91" s="413"/>
      <c r="T91" s="413"/>
      <c r="U91" s="413"/>
      <c r="V91" s="413"/>
      <c r="W91" s="413"/>
      <c r="X91" s="414"/>
      <c r="Y91" s="412" t="s">
        <v>518</v>
      </c>
      <c r="Z91" s="413"/>
      <c r="AA91" s="413"/>
      <c r="AB91" s="414"/>
      <c r="AC91" s="412"/>
      <c r="AD91" s="413"/>
      <c r="AE91" s="413"/>
      <c r="AF91" s="414"/>
      <c r="AG91" s="412"/>
      <c r="AH91" s="413"/>
      <c r="AI91" s="413"/>
      <c r="AJ91" s="414"/>
      <c r="AK91" s="412"/>
      <c r="AL91" s="413"/>
      <c r="AM91" s="413"/>
      <c r="AN91" s="414"/>
      <c r="AO91" s="545"/>
      <c r="AP91" s="556"/>
      <c r="AQ91" s="587"/>
      <c r="AR91" s="589"/>
      <c r="AS91" s="591"/>
      <c r="BE91"/>
    </row>
    <row r="92" spans="2:57" ht="22.5" hidden="1" customHeight="1">
      <c r="B92" s="592">
        <v>40</v>
      </c>
      <c r="C92" s="532"/>
      <c r="D92" s="406" t="s">
        <v>560</v>
      </c>
      <c r="E92" s="407"/>
      <c r="F92" s="407"/>
      <c r="G92" s="407"/>
      <c r="H92" s="407"/>
      <c r="I92" s="407"/>
      <c r="J92" s="407"/>
      <c r="K92" s="407"/>
      <c r="L92" s="407"/>
      <c r="M92" s="407"/>
      <c r="N92" s="407"/>
      <c r="O92" s="407"/>
      <c r="P92" s="408"/>
      <c r="Q92" s="409" t="s">
        <v>91</v>
      </c>
      <c r="R92" s="410"/>
      <c r="S92" s="410"/>
      <c r="T92" s="410"/>
      <c r="U92" s="410"/>
      <c r="V92" s="410"/>
      <c r="W92" s="410"/>
      <c r="X92" s="411"/>
      <c r="Y92" s="406" t="s">
        <v>24</v>
      </c>
      <c r="Z92" s="407"/>
      <c r="AA92" s="407"/>
      <c r="AB92" s="408"/>
      <c r="AC92" s="406"/>
      <c r="AD92" s="407"/>
      <c r="AE92" s="407"/>
      <c r="AF92" s="408"/>
      <c r="AG92" s="406"/>
      <c r="AH92" s="407"/>
      <c r="AI92" s="407"/>
      <c r="AJ92" s="408"/>
      <c r="AK92" s="406"/>
      <c r="AL92" s="407"/>
      <c r="AM92" s="407"/>
      <c r="AN92" s="408"/>
      <c r="AO92" s="542"/>
      <c r="AP92" s="554"/>
      <c r="AQ92" s="586"/>
      <c r="AR92" s="588"/>
      <c r="AS92" s="590"/>
      <c r="BE92"/>
    </row>
    <row r="93" spans="2:57" ht="69.75" hidden="1" customHeight="1">
      <c r="B93" s="592"/>
      <c r="C93" s="532"/>
      <c r="D93" s="412"/>
      <c r="E93" s="413"/>
      <c r="F93" s="413"/>
      <c r="G93" s="413"/>
      <c r="H93" s="413"/>
      <c r="I93" s="413"/>
      <c r="J93" s="413"/>
      <c r="K93" s="413"/>
      <c r="L93" s="413"/>
      <c r="M93" s="413"/>
      <c r="N93" s="413"/>
      <c r="O93" s="413"/>
      <c r="P93" s="414"/>
      <c r="Q93" s="412"/>
      <c r="R93" s="413"/>
      <c r="S93" s="413"/>
      <c r="T93" s="413"/>
      <c r="U93" s="413"/>
      <c r="V93" s="413"/>
      <c r="W93" s="413"/>
      <c r="X93" s="414"/>
      <c r="Y93" s="412" t="s">
        <v>518</v>
      </c>
      <c r="Z93" s="413"/>
      <c r="AA93" s="413"/>
      <c r="AB93" s="414"/>
      <c r="AC93" s="412"/>
      <c r="AD93" s="413"/>
      <c r="AE93" s="413"/>
      <c r="AF93" s="414"/>
      <c r="AG93" s="412"/>
      <c r="AH93" s="413"/>
      <c r="AI93" s="413"/>
      <c r="AJ93" s="414"/>
      <c r="AK93" s="412"/>
      <c r="AL93" s="413"/>
      <c r="AM93" s="413"/>
      <c r="AN93" s="414"/>
      <c r="AO93" s="545"/>
      <c r="AP93" s="556"/>
      <c r="AQ93" s="587"/>
      <c r="AR93" s="589"/>
      <c r="AS93" s="591"/>
      <c r="BE93"/>
    </row>
    <row r="94" spans="2:57" ht="22.5" hidden="1" customHeight="1">
      <c r="B94" s="592">
        <v>41</v>
      </c>
      <c r="C94" s="532"/>
      <c r="D94" s="406" t="s">
        <v>519</v>
      </c>
      <c r="E94" s="407"/>
      <c r="F94" s="407"/>
      <c r="G94" s="407"/>
      <c r="H94" s="407"/>
      <c r="I94" s="407"/>
      <c r="J94" s="407"/>
      <c r="K94" s="407"/>
      <c r="L94" s="407"/>
      <c r="M94" s="407"/>
      <c r="N94" s="407"/>
      <c r="O94" s="407"/>
      <c r="P94" s="408"/>
      <c r="Q94" s="409" t="s">
        <v>91</v>
      </c>
      <c r="R94" s="410"/>
      <c r="S94" s="410"/>
      <c r="T94" s="410"/>
      <c r="U94" s="410"/>
      <c r="V94" s="410"/>
      <c r="W94" s="410"/>
      <c r="X94" s="411"/>
      <c r="Y94" s="406" t="s">
        <v>24</v>
      </c>
      <c r="Z94" s="407"/>
      <c r="AA94" s="407"/>
      <c r="AB94" s="408"/>
      <c r="AC94" s="406"/>
      <c r="AD94" s="407"/>
      <c r="AE94" s="407"/>
      <c r="AF94" s="408"/>
      <c r="AG94" s="406"/>
      <c r="AH94" s="407"/>
      <c r="AI94" s="407"/>
      <c r="AJ94" s="408"/>
      <c r="AK94" s="406"/>
      <c r="AL94" s="407"/>
      <c r="AM94" s="407"/>
      <c r="AN94" s="408"/>
      <c r="AO94" s="542"/>
      <c r="AP94" s="554"/>
      <c r="AQ94" s="586"/>
      <c r="AR94" s="588"/>
      <c r="AS94" s="590"/>
      <c r="BE94"/>
    </row>
    <row r="95" spans="2:57" ht="124.5" hidden="1" customHeight="1">
      <c r="B95" s="592"/>
      <c r="C95" s="532"/>
      <c r="D95" s="412"/>
      <c r="E95" s="413"/>
      <c r="F95" s="413"/>
      <c r="G95" s="413"/>
      <c r="H95" s="413"/>
      <c r="I95" s="413"/>
      <c r="J95" s="413"/>
      <c r="K95" s="413"/>
      <c r="L95" s="413"/>
      <c r="M95" s="413"/>
      <c r="N95" s="413"/>
      <c r="O95" s="413"/>
      <c r="P95" s="414"/>
      <c r="Q95" s="412"/>
      <c r="R95" s="413"/>
      <c r="S95" s="413"/>
      <c r="T95" s="413"/>
      <c r="U95" s="413"/>
      <c r="V95" s="413"/>
      <c r="W95" s="413"/>
      <c r="X95" s="414"/>
      <c r="Y95" s="412" t="s">
        <v>520</v>
      </c>
      <c r="Z95" s="413"/>
      <c r="AA95" s="413"/>
      <c r="AB95" s="414"/>
      <c r="AC95" s="412"/>
      <c r="AD95" s="413"/>
      <c r="AE95" s="413"/>
      <c r="AF95" s="414"/>
      <c r="AG95" s="412"/>
      <c r="AH95" s="413"/>
      <c r="AI95" s="413"/>
      <c r="AJ95" s="414"/>
      <c r="AK95" s="412"/>
      <c r="AL95" s="413"/>
      <c r="AM95" s="413"/>
      <c r="AN95" s="414"/>
      <c r="AO95" s="545"/>
      <c r="AP95" s="556"/>
      <c r="AQ95" s="587"/>
      <c r="AR95" s="589"/>
      <c r="AS95" s="591"/>
      <c r="BE95"/>
    </row>
    <row r="96" spans="2:57" ht="22.5" hidden="1" customHeight="1">
      <c r="B96" s="592">
        <v>42</v>
      </c>
      <c r="C96" s="532"/>
      <c r="D96" s="406" t="s">
        <v>561</v>
      </c>
      <c r="E96" s="407"/>
      <c r="F96" s="407"/>
      <c r="G96" s="407"/>
      <c r="H96" s="407"/>
      <c r="I96" s="407"/>
      <c r="J96" s="407"/>
      <c r="K96" s="407"/>
      <c r="L96" s="407"/>
      <c r="M96" s="407"/>
      <c r="N96" s="407"/>
      <c r="O96" s="407"/>
      <c r="P96" s="408"/>
      <c r="Q96" s="409" t="s">
        <v>91</v>
      </c>
      <c r="R96" s="410"/>
      <c r="S96" s="410"/>
      <c r="T96" s="410"/>
      <c r="U96" s="410"/>
      <c r="V96" s="410"/>
      <c r="W96" s="410"/>
      <c r="X96" s="411"/>
      <c r="Y96" s="406" t="s">
        <v>24</v>
      </c>
      <c r="Z96" s="407"/>
      <c r="AA96" s="407"/>
      <c r="AB96" s="408"/>
      <c r="AC96" s="406"/>
      <c r="AD96" s="407"/>
      <c r="AE96" s="407"/>
      <c r="AF96" s="408"/>
      <c r="AG96" s="406"/>
      <c r="AH96" s="407"/>
      <c r="AI96" s="407"/>
      <c r="AJ96" s="408"/>
      <c r="AK96" s="406"/>
      <c r="AL96" s="407"/>
      <c r="AM96" s="407"/>
      <c r="AN96" s="408"/>
      <c r="AO96" s="542"/>
      <c r="AP96" s="554"/>
      <c r="AQ96" s="586"/>
      <c r="AR96" s="588"/>
      <c r="AS96" s="590"/>
      <c r="BE96"/>
    </row>
    <row r="97" spans="2:57" ht="78" hidden="1" customHeight="1">
      <c r="B97" s="592"/>
      <c r="C97" s="532"/>
      <c r="D97" s="412"/>
      <c r="E97" s="413"/>
      <c r="F97" s="413"/>
      <c r="G97" s="413"/>
      <c r="H97" s="413"/>
      <c r="I97" s="413"/>
      <c r="J97" s="413"/>
      <c r="K97" s="413"/>
      <c r="L97" s="413"/>
      <c r="M97" s="413"/>
      <c r="N97" s="413"/>
      <c r="O97" s="413"/>
      <c r="P97" s="414"/>
      <c r="Q97" s="412"/>
      <c r="R97" s="413"/>
      <c r="S97" s="413"/>
      <c r="T97" s="413"/>
      <c r="U97" s="413"/>
      <c r="V97" s="413"/>
      <c r="W97" s="413"/>
      <c r="X97" s="414"/>
      <c r="Y97" s="412" t="s">
        <v>521</v>
      </c>
      <c r="Z97" s="413"/>
      <c r="AA97" s="413"/>
      <c r="AB97" s="414"/>
      <c r="AC97" s="412"/>
      <c r="AD97" s="413"/>
      <c r="AE97" s="413"/>
      <c r="AF97" s="414"/>
      <c r="AG97" s="412"/>
      <c r="AH97" s="413"/>
      <c r="AI97" s="413"/>
      <c r="AJ97" s="414"/>
      <c r="AK97" s="412"/>
      <c r="AL97" s="413"/>
      <c r="AM97" s="413"/>
      <c r="AN97" s="414"/>
      <c r="AO97" s="545"/>
      <c r="AP97" s="556"/>
      <c r="AQ97" s="587"/>
      <c r="AR97" s="589"/>
      <c r="AS97" s="591"/>
      <c r="BE97"/>
    </row>
    <row r="98" spans="2:57" ht="22.5" hidden="1" customHeight="1">
      <c r="B98" s="592">
        <v>43</v>
      </c>
      <c r="C98" s="532"/>
      <c r="D98" s="406" t="s">
        <v>522</v>
      </c>
      <c r="E98" s="407"/>
      <c r="F98" s="407"/>
      <c r="G98" s="407"/>
      <c r="H98" s="407"/>
      <c r="I98" s="407"/>
      <c r="J98" s="407"/>
      <c r="K98" s="407"/>
      <c r="L98" s="407"/>
      <c r="M98" s="407"/>
      <c r="N98" s="407"/>
      <c r="O98" s="407"/>
      <c r="P98" s="408"/>
      <c r="Q98" s="409" t="s">
        <v>91</v>
      </c>
      <c r="R98" s="410"/>
      <c r="S98" s="410"/>
      <c r="T98" s="410"/>
      <c r="U98" s="410"/>
      <c r="V98" s="410"/>
      <c r="W98" s="410"/>
      <c r="X98" s="411"/>
      <c r="Y98" s="406" t="s">
        <v>24</v>
      </c>
      <c r="Z98" s="407"/>
      <c r="AA98" s="407"/>
      <c r="AB98" s="408"/>
      <c r="AC98" s="406"/>
      <c r="AD98" s="407"/>
      <c r="AE98" s="407"/>
      <c r="AF98" s="408"/>
      <c r="AG98" s="406"/>
      <c r="AH98" s="407"/>
      <c r="AI98" s="407"/>
      <c r="AJ98" s="408"/>
      <c r="AK98" s="406"/>
      <c r="AL98" s="407"/>
      <c r="AM98" s="407"/>
      <c r="AN98" s="408"/>
      <c r="AO98" s="542"/>
      <c r="AP98" s="554"/>
      <c r="AQ98" s="586"/>
      <c r="AR98" s="588"/>
      <c r="AS98" s="590"/>
      <c r="BE98"/>
    </row>
    <row r="99" spans="2:57" ht="61.5" hidden="1" customHeight="1">
      <c r="B99" s="592"/>
      <c r="C99" s="532"/>
      <c r="D99" s="412"/>
      <c r="E99" s="413"/>
      <c r="F99" s="413"/>
      <c r="G99" s="413"/>
      <c r="H99" s="413"/>
      <c r="I99" s="413"/>
      <c r="J99" s="413"/>
      <c r="K99" s="413"/>
      <c r="L99" s="413"/>
      <c r="M99" s="413"/>
      <c r="N99" s="413"/>
      <c r="O99" s="413"/>
      <c r="P99" s="414"/>
      <c r="Q99" s="412"/>
      <c r="R99" s="413"/>
      <c r="S99" s="413"/>
      <c r="T99" s="413"/>
      <c r="U99" s="413"/>
      <c r="V99" s="413"/>
      <c r="W99" s="413"/>
      <c r="X99" s="414"/>
      <c r="Y99" s="412" t="s">
        <v>523</v>
      </c>
      <c r="Z99" s="413"/>
      <c r="AA99" s="413"/>
      <c r="AB99" s="414"/>
      <c r="AC99" s="412"/>
      <c r="AD99" s="413"/>
      <c r="AE99" s="413"/>
      <c r="AF99" s="414"/>
      <c r="AG99" s="412"/>
      <c r="AH99" s="413"/>
      <c r="AI99" s="413"/>
      <c r="AJ99" s="414"/>
      <c r="AK99" s="412"/>
      <c r="AL99" s="413"/>
      <c r="AM99" s="413"/>
      <c r="AN99" s="414"/>
      <c r="AO99" s="545"/>
      <c r="AP99" s="556"/>
      <c r="AQ99" s="587"/>
      <c r="AR99" s="589"/>
      <c r="AS99" s="591"/>
      <c r="BE99"/>
    </row>
    <row r="100" spans="2:57" ht="22.5" hidden="1" customHeight="1">
      <c r="B100" s="592">
        <v>44</v>
      </c>
      <c r="C100" s="532"/>
      <c r="D100" s="406" t="s">
        <v>528</v>
      </c>
      <c r="E100" s="407"/>
      <c r="F100" s="407"/>
      <c r="G100" s="407"/>
      <c r="H100" s="407"/>
      <c r="I100" s="407"/>
      <c r="J100" s="407"/>
      <c r="K100" s="407"/>
      <c r="L100" s="407"/>
      <c r="M100" s="407"/>
      <c r="N100" s="407"/>
      <c r="O100" s="407"/>
      <c r="P100" s="408"/>
      <c r="Q100" s="409" t="s">
        <v>91</v>
      </c>
      <c r="R100" s="410"/>
      <c r="S100" s="410"/>
      <c r="T100" s="410"/>
      <c r="U100" s="410"/>
      <c r="V100" s="410"/>
      <c r="W100" s="410"/>
      <c r="X100" s="411"/>
      <c r="Y100" s="406" t="s">
        <v>24</v>
      </c>
      <c r="Z100" s="407"/>
      <c r="AA100" s="407"/>
      <c r="AB100" s="408"/>
      <c r="AC100" s="406"/>
      <c r="AD100" s="407"/>
      <c r="AE100" s="407"/>
      <c r="AF100" s="408"/>
      <c r="AG100" s="406"/>
      <c r="AH100" s="407"/>
      <c r="AI100" s="407"/>
      <c r="AJ100" s="408"/>
      <c r="AK100" s="406"/>
      <c r="AL100" s="407"/>
      <c r="AM100" s="407"/>
      <c r="AN100" s="408"/>
      <c r="AO100" s="542"/>
      <c r="AP100" s="554"/>
      <c r="AQ100" s="586"/>
      <c r="AR100" s="588"/>
      <c r="AS100" s="590"/>
      <c r="BE100"/>
    </row>
    <row r="101" spans="2:57" ht="43.5" hidden="1" customHeight="1">
      <c r="B101" s="592"/>
      <c r="C101" s="532"/>
      <c r="D101" s="412"/>
      <c r="E101" s="413"/>
      <c r="F101" s="413"/>
      <c r="G101" s="413"/>
      <c r="H101" s="413"/>
      <c r="I101" s="413"/>
      <c r="J101" s="413"/>
      <c r="K101" s="413"/>
      <c r="L101" s="413"/>
      <c r="M101" s="413"/>
      <c r="N101" s="413"/>
      <c r="O101" s="413"/>
      <c r="P101" s="414"/>
      <c r="Q101" s="412"/>
      <c r="R101" s="413"/>
      <c r="S101" s="413"/>
      <c r="T101" s="413"/>
      <c r="U101" s="413"/>
      <c r="V101" s="413"/>
      <c r="W101" s="413"/>
      <c r="X101" s="414"/>
      <c r="Y101" s="412" t="s">
        <v>525</v>
      </c>
      <c r="Z101" s="413"/>
      <c r="AA101" s="413"/>
      <c r="AB101" s="414"/>
      <c r="AC101" s="412"/>
      <c r="AD101" s="413"/>
      <c r="AE101" s="413"/>
      <c r="AF101" s="414"/>
      <c r="AG101" s="412"/>
      <c r="AH101" s="413"/>
      <c r="AI101" s="413"/>
      <c r="AJ101" s="414"/>
      <c r="AK101" s="412"/>
      <c r="AL101" s="413"/>
      <c r="AM101" s="413"/>
      <c r="AN101" s="414"/>
      <c r="AO101" s="545"/>
      <c r="AP101" s="556"/>
      <c r="AQ101" s="587"/>
      <c r="AR101" s="589"/>
      <c r="AS101" s="591"/>
      <c r="BE101"/>
    </row>
    <row r="102" spans="2:57" ht="22.5" hidden="1" customHeight="1">
      <c r="B102" s="592">
        <v>45</v>
      </c>
      <c r="C102" s="532"/>
      <c r="D102" s="409" t="s">
        <v>526</v>
      </c>
      <c r="E102" s="410"/>
      <c r="F102" s="410"/>
      <c r="G102" s="410"/>
      <c r="H102" s="410"/>
      <c r="I102" s="410"/>
      <c r="J102" s="410"/>
      <c r="K102" s="410"/>
      <c r="L102" s="410"/>
      <c r="M102" s="410"/>
      <c r="N102" s="410"/>
      <c r="O102" s="410"/>
      <c r="P102" s="411"/>
      <c r="Q102" s="409" t="s">
        <v>91</v>
      </c>
      <c r="R102" s="410"/>
      <c r="S102" s="410"/>
      <c r="T102" s="410"/>
      <c r="U102" s="410"/>
      <c r="V102" s="410"/>
      <c r="W102" s="410"/>
      <c r="X102" s="411"/>
      <c r="Y102" s="409" t="s">
        <v>86</v>
      </c>
      <c r="Z102" s="410"/>
      <c r="AA102" s="410"/>
      <c r="AB102" s="411"/>
      <c r="AC102" s="409"/>
      <c r="AD102" s="410"/>
      <c r="AE102" s="410"/>
      <c r="AF102" s="411"/>
      <c r="AG102" s="409"/>
      <c r="AH102" s="410"/>
      <c r="AI102" s="410"/>
      <c r="AJ102" s="411"/>
      <c r="AK102" s="409"/>
      <c r="AL102" s="410"/>
      <c r="AM102" s="410"/>
      <c r="AN102" s="411"/>
      <c r="AO102" s="478"/>
      <c r="AP102" s="555"/>
      <c r="AQ102" s="641"/>
      <c r="AR102" s="642"/>
      <c r="AS102" s="643"/>
      <c r="BE102"/>
    </row>
    <row r="103" spans="2:57" ht="31.5" hidden="1" customHeight="1">
      <c r="B103" s="592"/>
      <c r="C103" s="532"/>
      <c r="D103" s="412"/>
      <c r="E103" s="413"/>
      <c r="F103" s="413"/>
      <c r="G103" s="413"/>
      <c r="H103" s="413"/>
      <c r="I103" s="413"/>
      <c r="J103" s="413"/>
      <c r="K103" s="413"/>
      <c r="L103" s="413"/>
      <c r="M103" s="413"/>
      <c r="N103" s="413"/>
      <c r="O103" s="413"/>
      <c r="P103" s="414"/>
      <c r="Q103" s="412"/>
      <c r="R103" s="413"/>
      <c r="S103" s="413"/>
      <c r="T103" s="413"/>
      <c r="U103" s="413"/>
      <c r="V103" s="413"/>
      <c r="W103" s="413"/>
      <c r="X103" s="414"/>
      <c r="Y103" s="412" t="s">
        <v>525</v>
      </c>
      <c r="Z103" s="413"/>
      <c r="AA103" s="413"/>
      <c r="AB103" s="414"/>
      <c r="AC103" s="412"/>
      <c r="AD103" s="413"/>
      <c r="AE103" s="413"/>
      <c r="AF103" s="414"/>
      <c r="AG103" s="412"/>
      <c r="AH103" s="413"/>
      <c r="AI103" s="413"/>
      <c r="AJ103" s="414"/>
      <c r="AK103" s="412"/>
      <c r="AL103" s="413"/>
      <c r="AM103" s="413"/>
      <c r="AN103" s="414"/>
      <c r="AO103" s="545"/>
      <c r="AP103" s="556"/>
      <c r="AQ103" s="587"/>
      <c r="AR103" s="589"/>
      <c r="AS103" s="591"/>
      <c r="BE103"/>
    </row>
    <row r="104" spans="2:57" ht="22.5" hidden="1" customHeight="1">
      <c r="B104" s="592">
        <v>46</v>
      </c>
      <c r="C104" s="532"/>
      <c r="D104" s="406" t="s">
        <v>562</v>
      </c>
      <c r="E104" s="407"/>
      <c r="F104" s="407"/>
      <c r="G104" s="407"/>
      <c r="H104" s="407"/>
      <c r="I104" s="407"/>
      <c r="J104" s="407"/>
      <c r="K104" s="407"/>
      <c r="L104" s="407"/>
      <c r="M104" s="407"/>
      <c r="N104" s="407"/>
      <c r="O104" s="407"/>
      <c r="P104" s="408"/>
      <c r="Q104" s="409" t="s">
        <v>91</v>
      </c>
      <c r="R104" s="410"/>
      <c r="S104" s="410"/>
      <c r="T104" s="410"/>
      <c r="U104" s="410"/>
      <c r="V104" s="410"/>
      <c r="W104" s="410"/>
      <c r="X104" s="411"/>
      <c r="Y104" s="406" t="s">
        <v>24</v>
      </c>
      <c r="Z104" s="407"/>
      <c r="AA104" s="407"/>
      <c r="AB104" s="408"/>
      <c r="AC104" s="406"/>
      <c r="AD104" s="407"/>
      <c r="AE104" s="407"/>
      <c r="AF104" s="408"/>
      <c r="AG104" s="406"/>
      <c r="AH104" s="407"/>
      <c r="AI104" s="407"/>
      <c r="AJ104" s="408"/>
      <c r="AK104" s="406"/>
      <c r="AL104" s="407"/>
      <c r="AM104" s="407"/>
      <c r="AN104" s="408"/>
      <c r="AO104" s="542"/>
      <c r="AP104" s="554"/>
      <c r="AQ104" s="586"/>
      <c r="AR104" s="588"/>
      <c r="AS104" s="590"/>
      <c r="BE104"/>
    </row>
    <row r="105" spans="2:57" ht="48" hidden="1" customHeight="1">
      <c r="B105" s="592"/>
      <c r="C105" s="532"/>
      <c r="D105" s="412"/>
      <c r="E105" s="413"/>
      <c r="F105" s="413"/>
      <c r="G105" s="413"/>
      <c r="H105" s="413"/>
      <c r="I105" s="413"/>
      <c r="J105" s="413"/>
      <c r="K105" s="413"/>
      <c r="L105" s="413"/>
      <c r="M105" s="413"/>
      <c r="N105" s="413"/>
      <c r="O105" s="413"/>
      <c r="P105" s="414"/>
      <c r="Q105" s="412"/>
      <c r="R105" s="413"/>
      <c r="S105" s="413"/>
      <c r="T105" s="413"/>
      <c r="U105" s="413"/>
      <c r="V105" s="413"/>
      <c r="W105" s="413"/>
      <c r="X105" s="414"/>
      <c r="Y105" s="412" t="s">
        <v>527</v>
      </c>
      <c r="Z105" s="413"/>
      <c r="AA105" s="413"/>
      <c r="AB105" s="414"/>
      <c r="AC105" s="412"/>
      <c r="AD105" s="413"/>
      <c r="AE105" s="413"/>
      <c r="AF105" s="414"/>
      <c r="AG105" s="412"/>
      <c r="AH105" s="413"/>
      <c r="AI105" s="413"/>
      <c r="AJ105" s="414"/>
      <c r="AK105" s="412"/>
      <c r="AL105" s="413"/>
      <c r="AM105" s="413"/>
      <c r="AN105" s="414"/>
      <c r="AO105" s="545"/>
      <c r="AP105" s="556"/>
      <c r="AQ105" s="587"/>
      <c r="AR105" s="589"/>
      <c r="AS105" s="591"/>
      <c r="BE105"/>
    </row>
    <row r="106" spans="2:57" ht="22.5" hidden="1" customHeight="1">
      <c r="B106" s="592">
        <v>47</v>
      </c>
      <c r="C106" s="532"/>
      <c r="D106" s="406" t="s">
        <v>529</v>
      </c>
      <c r="E106" s="407"/>
      <c r="F106" s="407"/>
      <c r="G106" s="407"/>
      <c r="H106" s="407"/>
      <c r="I106" s="407"/>
      <c r="J106" s="407"/>
      <c r="K106" s="407"/>
      <c r="L106" s="407"/>
      <c r="M106" s="407"/>
      <c r="N106" s="407"/>
      <c r="O106" s="407"/>
      <c r="P106" s="408"/>
      <c r="Q106" s="406" t="s">
        <v>91</v>
      </c>
      <c r="R106" s="407"/>
      <c r="S106" s="407"/>
      <c r="T106" s="407"/>
      <c r="U106" s="407"/>
      <c r="V106" s="407"/>
      <c r="W106" s="407"/>
      <c r="X106" s="408"/>
      <c r="Y106" s="406" t="s">
        <v>156</v>
      </c>
      <c r="Z106" s="407"/>
      <c r="AA106" s="407"/>
      <c r="AB106" s="408"/>
      <c r="AC106" s="406"/>
      <c r="AD106" s="407"/>
      <c r="AE106" s="407"/>
      <c r="AF106" s="408"/>
      <c r="AG106" s="406"/>
      <c r="AH106" s="407"/>
      <c r="AI106" s="407"/>
      <c r="AJ106" s="408"/>
      <c r="AK106" s="406"/>
      <c r="AL106" s="407"/>
      <c r="AM106" s="407"/>
      <c r="AN106" s="408"/>
      <c r="AO106" s="542"/>
      <c r="AP106" s="554"/>
      <c r="AQ106" s="586"/>
      <c r="AR106" s="588"/>
      <c r="AS106" s="590"/>
      <c r="BE106"/>
    </row>
    <row r="107" spans="2:57" ht="31.5" hidden="1" customHeight="1">
      <c r="B107" s="592"/>
      <c r="C107" s="532"/>
      <c r="D107" s="412"/>
      <c r="E107" s="413"/>
      <c r="F107" s="413"/>
      <c r="G107" s="413"/>
      <c r="H107" s="413"/>
      <c r="I107" s="413"/>
      <c r="J107" s="413"/>
      <c r="K107" s="413"/>
      <c r="L107" s="413"/>
      <c r="M107" s="413"/>
      <c r="N107" s="413"/>
      <c r="O107" s="413"/>
      <c r="P107" s="414"/>
      <c r="Q107" s="412"/>
      <c r="R107" s="413"/>
      <c r="S107" s="413"/>
      <c r="T107" s="413"/>
      <c r="U107" s="413"/>
      <c r="V107" s="413"/>
      <c r="W107" s="413"/>
      <c r="X107" s="414"/>
      <c r="Y107" s="412" t="s">
        <v>530</v>
      </c>
      <c r="Z107" s="413"/>
      <c r="AA107" s="413"/>
      <c r="AB107" s="414"/>
      <c r="AC107" s="412"/>
      <c r="AD107" s="413"/>
      <c r="AE107" s="413"/>
      <c r="AF107" s="414"/>
      <c r="AG107" s="412"/>
      <c r="AH107" s="413"/>
      <c r="AI107" s="413"/>
      <c r="AJ107" s="414"/>
      <c r="AK107" s="412"/>
      <c r="AL107" s="413"/>
      <c r="AM107" s="413"/>
      <c r="AN107" s="414"/>
      <c r="AO107" s="545"/>
      <c r="AP107" s="556"/>
      <c r="AQ107" s="587"/>
      <c r="AR107" s="589"/>
      <c r="AS107" s="591"/>
      <c r="BE107"/>
    </row>
    <row r="108" spans="2:57" ht="22.5" hidden="1" customHeight="1">
      <c r="B108" s="592">
        <v>48</v>
      </c>
      <c r="C108" s="532"/>
      <c r="D108" s="409" t="s">
        <v>532</v>
      </c>
      <c r="E108" s="410"/>
      <c r="F108" s="410"/>
      <c r="G108" s="410"/>
      <c r="H108" s="410"/>
      <c r="I108" s="410"/>
      <c r="J108" s="410"/>
      <c r="K108" s="410"/>
      <c r="L108" s="410"/>
      <c r="M108" s="410"/>
      <c r="N108" s="410"/>
      <c r="O108" s="410"/>
      <c r="P108" s="411"/>
      <c r="Q108" s="406" t="s">
        <v>91</v>
      </c>
      <c r="R108" s="407"/>
      <c r="S108" s="407"/>
      <c r="T108" s="407"/>
      <c r="U108" s="407"/>
      <c r="V108" s="407"/>
      <c r="W108" s="407"/>
      <c r="X108" s="408"/>
      <c r="Y108" s="406" t="s">
        <v>24</v>
      </c>
      <c r="Z108" s="407"/>
      <c r="AA108" s="407"/>
      <c r="AB108" s="408"/>
      <c r="AC108" s="409"/>
      <c r="AD108" s="410"/>
      <c r="AE108" s="410"/>
      <c r="AF108" s="411"/>
      <c r="AG108" s="409"/>
      <c r="AH108" s="410"/>
      <c r="AI108" s="410"/>
      <c r="AJ108" s="411"/>
      <c r="AK108" s="409"/>
      <c r="AL108" s="410"/>
      <c r="AM108" s="410"/>
      <c r="AN108" s="411"/>
      <c r="AO108" s="478"/>
      <c r="AP108" s="555"/>
      <c r="AQ108" s="641"/>
      <c r="AR108" s="642"/>
      <c r="AS108" s="643"/>
      <c r="BE108"/>
    </row>
    <row r="109" spans="2:57" ht="49.5" hidden="1" customHeight="1">
      <c r="B109" s="592"/>
      <c r="C109" s="532"/>
      <c r="D109" s="412"/>
      <c r="E109" s="413"/>
      <c r="F109" s="413"/>
      <c r="G109" s="413"/>
      <c r="H109" s="413"/>
      <c r="I109" s="413"/>
      <c r="J109" s="413"/>
      <c r="K109" s="413"/>
      <c r="L109" s="413"/>
      <c r="M109" s="413"/>
      <c r="N109" s="413"/>
      <c r="O109" s="413"/>
      <c r="P109" s="414"/>
      <c r="Q109" s="412"/>
      <c r="R109" s="413"/>
      <c r="S109" s="413"/>
      <c r="T109" s="413"/>
      <c r="U109" s="413"/>
      <c r="V109" s="413"/>
      <c r="W109" s="413"/>
      <c r="X109" s="414"/>
      <c r="Y109" s="412" t="s">
        <v>531</v>
      </c>
      <c r="Z109" s="413"/>
      <c r="AA109" s="413"/>
      <c r="AB109" s="414"/>
      <c r="AC109" s="412"/>
      <c r="AD109" s="413"/>
      <c r="AE109" s="413"/>
      <c r="AF109" s="414"/>
      <c r="AG109" s="412"/>
      <c r="AH109" s="413"/>
      <c r="AI109" s="413"/>
      <c r="AJ109" s="414"/>
      <c r="AK109" s="412"/>
      <c r="AL109" s="413"/>
      <c r="AM109" s="413"/>
      <c r="AN109" s="414"/>
      <c r="AO109" s="545"/>
      <c r="AP109" s="556"/>
      <c r="AQ109" s="587"/>
      <c r="AR109" s="589"/>
      <c r="AS109" s="591"/>
      <c r="BE109"/>
    </row>
    <row r="110" spans="2:57" ht="22.5" hidden="1" customHeight="1">
      <c r="B110" s="592">
        <v>49</v>
      </c>
      <c r="C110" s="532"/>
      <c r="D110" s="406" t="s">
        <v>534</v>
      </c>
      <c r="E110" s="407"/>
      <c r="F110" s="407"/>
      <c r="G110" s="407"/>
      <c r="H110" s="407"/>
      <c r="I110" s="407"/>
      <c r="J110" s="407"/>
      <c r="K110" s="407"/>
      <c r="L110" s="407"/>
      <c r="M110" s="407"/>
      <c r="N110" s="407"/>
      <c r="O110" s="407"/>
      <c r="P110" s="408"/>
      <c r="Q110" s="406" t="s">
        <v>91</v>
      </c>
      <c r="R110" s="407"/>
      <c r="S110" s="407"/>
      <c r="T110" s="407"/>
      <c r="U110" s="407"/>
      <c r="V110" s="407"/>
      <c r="W110" s="407"/>
      <c r="X110" s="408"/>
      <c r="Y110" s="406" t="s">
        <v>24</v>
      </c>
      <c r="Z110" s="407"/>
      <c r="AA110" s="407"/>
      <c r="AB110" s="408"/>
      <c r="AC110" s="406"/>
      <c r="AD110" s="407"/>
      <c r="AE110" s="407"/>
      <c r="AF110" s="408"/>
      <c r="AG110" s="406"/>
      <c r="AH110" s="407"/>
      <c r="AI110" s="407"/>
      <c r="AJ110" s="408"/>
      <c r="AK110" s="406"/>
      <c r="AL110" s="407"/>
      <c r="AM110" s="407"/>
      <c r="AN110" s="408"/>
      <c r="AO110" s="542"/>
      <c r="AP110" s="554"/>
      <c r="AQ110" s="586"/>
      <c r="AR110" s="588"/>
      <c r="AS110" s="590"/>
      <c r="BE110"/>
    </row>
    <row r="111" spans="2:57" ht="47.25" hidden="1" customHeight="1">
      <c r="B111" s="592"/>
      <c r="C111" s="532"/>
      <c r="D111" s="412"/>
      <c r="E111" s="413"/>
      <c r="F111" s="413"/>
      <c r="G111" s="413"/>
      <c r="H111" s="413"/>
      <c r="I111" s="413"/>
      <c r="J111" s="413"/>
      <c r="K111" s="413"/>
      <c r="L111" s="413"/>
      <c r="M111" s="413"/>
      <c r="N111" s="413"/>
      <c r="O111" s="413"/>
      <c r="P111" s="414"/>
      <c r="Q111" s="412"/>
      <c r="R111" s="413"/>
      <c r="S111" s="413"/>
      <c r="T111" s="413"/>
      <c r="U111" s="413"/>
      <c r="V111" s="413"/>
      <c r="W111" s="413"/>
      <c r="X111" s="414"/>
      <c r="Y111" s="412" t="s">
        <v>533</v>
      </c>
      <c r="Z111" s="413"/>
      <c r="AA111" s="413"/>
      <c r="AB111" s="414"/>
      <c r="AC111" s="412"/>
      <c r="AD111" s="413"/>
      <c r="AE111" s="413"/>
      <c r="AF111" s="414"/>
      <c r="AG111" s="412"/>
      <c r="AH111" s="413"/>
      <c r="AI111" s="413"/>
      <c r="AJ111" s="414"/>
      <c r="AK111" s="412"/>
      <c r="AL111" s="413"/>
      <c r="AM111" s="413"/>
      <c r="AN111" s="414"/>
      <c r="AO111" s="545"/>
      <c r="AP111" s="556"/>
      <c r="AQ111" s="587"/>
      <c r="AR111" s="589"/>
      <c r="AS111" s="591"/>
      <c r="BE111"/>
    </row>
    <row r="112" spans="2:57" ht="22.5" hidden="1" customHeight="1">
      <c r="B112" s="592">
        <v>50</v>
      </c>
      <c r="C112" s="532"/>
      <c r="D112" s="406" t="s">
        <v>535</v>
      </c>
      <c r="E112" s="407"/>
      <c r="F112" s="407"/>
      <c r="G112" s="407"/>
      <c r="H112" s="407"/>
      <c r="I112" s="407"/>
      <c r="J112" s="407"/>
      <c r="K112" s="407"/>
      <c r="L112" s="407"/>
      <c r="M112" s="407"/>
      <c r="N112" s="407"/>
      <c r="O112" s="407"/>
      <c r="P112" s="408"/>
      <c r="Q112" s="406" t="s">
        <v>91</v>
      </c>
      <c r="R112" s="407"/>
      <c r="S112" s="407"/>
      <c r="T112" s="407"/>
      <c r="U112" s="407"/>
      <c r="V112" s="407"/>
      <c r="W112" s="407"/>
      <c r="X112" s="408"/>
      <c r="Y112" s="406" t="s">
        <v>24</v>
      </c>
      <c r="Z112" s="407"/>
      <c r="AA112" s="407"/>
      <c r="AB112" s="408"/>
      <c r="AC112" s="406"/>
      <c r="AD112" s="407"/>
      <c r="AE112" s="407"/>
      <c r="AF112" s="408"/>
      <c r="AG112" s="406"/>
      <c r="AH112" s="407"/>
      <c r="AI112" s="407"/>
      <c r="AJ112" s="408"/>
      <c r="AK112" s="406"/>
      <c r="AL112" s="407"/>
      <c r="AM112" s="407"/>
      <c r="AN112" s="408"/>
      <c r="AO112" s="542"/>
      <c r="AP112" s="554"/>
      <c r="AQ112" s="586"/>
      <c r="AR112" s="588"/>
      <c r="AS112" s="590"/>
      <c r="BE112"/>
    </row>
    <row r="113" spans="2:57" ht="96.75" hidden="1" customHeight="1">
      <c r="B113" s="592"/>
      <c r="C113" s="532"/>
      <c r="D113" s="412"/>
      <c r="E113" s="413"/>
      <c r="F113" s="413"/>
      <c r="G113" s="413"/>
      <c r="H113" s="413"/>
      <c r="I113" s="413"/>
      <c r="J113" s="413"/>
      <c r="K113" s="413"/>
      <c r="L113" s="413"/>
      <c r="M113" s="413"/>
      <c r="N113" s="413"/>
      <c r="O113" s="413"/>
      <c r="P113" s="414"/>
      <c r="Q113" s="412"/>
      <c r="R113" s="413"/>
      <c r="S113" s="413"/>
      <c r="T113" s="413"/>
      <c r="U113" s="413"/>
      <c r="V113" s="413"/>
      <c r="W113" s="413"/>
      <c r="X113" s="414"/>
      <c r="Y113" s="412" t="s">
        <v>536</v>
      </c>
      <c r="Z113" s="413"/>
      <c r="AA113" s="413"/>
      <c r="AB113" s="414"/>
      <c r="AC113" s="412"/>
      <c r="AD113" s="413"/>
      <c r="AE113" s="413"/>
      <c r="AF113" s="414"/>
      <c r="AG113" s="412"/>
      <c r="AH113" s="413"/>
      <c r="AI113" s="413"/>
      <c r="AJ113" s="414"/>
      <c r="AK113" s="412"/>
      <c r="AL113" s="413"/>
      <c r="AM113" s="413"/>
      <c r="AN113" s="414"/>
      <c r="AO113" s="545"/>
      <c r="AP113" s="556"/>
      <c r="AQ113" s="587"/>
      <c r="AR113" s="589"/>
      <c r="AS113" s="591"/>
      <c r="BE113"/>
    </row>
    <row r="114" spans="2:57" ht="22.5" hidden="1" customHeight="1">
      <c r="B114" s="592">
        <v>51</v>
      </c>
      <c r="C114" s="532"/>
      <c r="D114" s="409" t="s">
        <v>538</v>
      </c>
      <c r="E114" s="410"/>
      <c r="F114" s="410"/>
      <c r="G114" s="410"/>
      <c r="H114" s="410"/>
      <c r="I114" s="410"/>
      <c r="J114" s="410"/>
      <c r="K114" s="410"/>
      <c r="L114" s="410"/>
      <c r="M114" s="410"/>
      <c r="N114" s="410"/>
      <c r="O114" s="410"/>
      <c r="P114" s="411"/>
      <c r="Q114" s="409" t="s">
        <v>91</v>
      </c>
      <c r="R114" s="410"/>
      <c r="S114" s="410"/>
      <c r="T114" s="410"/>
      <c r="U114" s="410"/>
      <c r="V114" s="410"/>
      <c r="W114" s="410"/>
      <c r="X114" s="411"/>
      <c r="Y114" s="409" t="s">
        <v>24</v>
      </c>
      <c r="Z114" s="410"/>
      <c r="AA114" s="410"/>
      <c r="AB114" s="411"/>
      <c r="AC114" s="409"/>
      <c r="AD114" s="410"/>
      <c r="AE114" s="410"/>
      <c r="AF114" s="411"/>
      <c r="AG114" s="409"/>
      <c r="AH114" s="410"/>
      <c r="AI114" s="410"/>
      <c r="AJ114" s="411"/>
      <c r="AK114" s="409"/>
      <c r="AL114" s="410"/>
      <c r="AM114" s="410"/>
      <c r="AN114" s="411"/>
      <c r="AO114" s="478"/>
      <c r="AP114" s="555"/>
      <c r="AQ114" s="641"/>
      <c r="AR114" s="642"/>
      <c r="AS114" s="643"/>
      <c r="BE114"/>
    </row>
    <row r="115" spans="2:57" ht="31.5" hidden="1" customHeight="1">
      <c r="B115" s="592"/>
      <c r="C115" s="532"/>
      <c r="D115" s="412"/>
      <c r="E115" s="413"/>
      <c r="F115" s="413"/>
      <c r="G115" s="413"/>
      <c r="H115" s="413"/>
      <c r="I115" s="413"/>
      <c r="J115" s="413"/>
      <c r="K115" s="413"/>
      <c r="L115" s="413"/>
      <c r="M115" s="413"/>
      <c r="N115" s="413"/>
      <c r="O115" s="413"/>
      <c r="P115" s="414"/>
      <c r="Q115" s="412"/>
      <c r="R115" s="413"/>
      <c r="S115" s="413"/>
      <c r="T115" s="413"/>
      <c r="U115" s="413"/>
      <c r="V115" s="413"/>
      <c r="W115" s="413"/>
      <c r="X115" s="414"/>
      <c r="Y115" s="412" t="s">
        <v>539</v>
      </c>
      <c r="Z115" s="413"/>
      <c r="AA115" s="413"/>
      <c r="AB115" s="414"/>
      <c r="AC115" s="412"/>
      <c r="AD115" s="413"/>
      <c r="AE115" s="413"/>
      <c r="AF115" s="414"/>
      <c r="AG115" s="412"/>
      <c r="AH115" s="413"/>
      <c r="AI115" s="413"/>
      <c r="AJ115" s="414"/>
      <c r="AK115" s="412"/>
      <c r="AL115" s="413"/>
      <c r="AM115" s="413"/>
      <c r="AN115" s="414"/>
      <c r="AO115" s="545"/>
      <c r="AP115" s="556"/>
      <c r="AQ115" s="587"/>
      <c r="AR115" s="589"/>
      <c r="AS115" s="591"/>
      <c r="BE115"/>
    </row>
    <row r="116" spans="2:57" ht="22.5" hidden="1" customHeight="1">
      <c r="B116" s="592">
        <v>52</v>
      </c>
      <c r="C116" s="532"/>
      <c r="D116" s="406" t="s">
        <v>540</v>
      </c>
      <c r="E116" s="407"/>
      <c r="F116" s="407"/>
      <c r="G116" s="407"/>
      <c r="H116" s="407"/>
      <c r="I116" s="407"/>
      <c r="J116" s="407"/>
      <c r="K116" s="407"/>
      <c r="L116" s="407"/>
      <c r="M116" s="407"/>
      <c r="N116" s="407"/>
      <c r="O116" s="407"/>
      <c r="P116" s="408"/>
      <c r="Q116" s="409" t="s">
        <v>91</v>
      </c>
      <c r="R116" s="410"/>
      <c r="S116" s="410"/>
      <c r="T116" s="410"/>
      <c r="U116" s="410"/>
      <c r="V116" s="410"/>
      <c r="W116" s="410"/>
      <c r="X116" s="411"/>
      <c r="Y116" s="406" t="s">
        <v>158</v>
      </c>
      <c r="Z116" s="407"/>
      <c r="AA116" s="407"/>
      <c r="AB116" s="408"/>
      <c r="AC116" s="406"/>
      <c r="AD116" s="407"/>
      <c r="AE116" s="407"/>
      <c r="AF116" s="408"/>
      <c r="AG116" s="406"/>
      <c r="AH116" s="407"/>
      <c r="AI116" s="407"/>
      <c r="AJ116" s="408"/>
      <c r="AK116" s="406"/>
      <c r="AL116" s="407"/>
      <c r="AM116" s="407"/>
      <c r="AN116" s="408"/>
      <c r="AO116" s="542"/>
      <c r="AP116" s="554"/>
      <c r="AQ116" s="586"/>
      <c r="AR116" s="588"/>
      <c r="AS116" s="590"/>
      <c r="BE116"/>
    </row>
    <row r="117" spans="2:57" ht="31.5" hidden="1" customHeight="1">
      <c r="B117" s="592"/>
      <c r="C117" s="532"/>
      <c r="D117" s="412"/>
      <c r="E117" s="413"/>
      <c r="F117" s="413"/>
      <c r="G117" s="413"/>
      <c r="H117" s="413"/>
      <c r="I117" s="413"/>
      <c r="J117" s="413"/>
      <c r="K117" s="413"/>
      <c r="L117" s="413"/>
      <c r="M117" s="413"/>
      <c r="N117" s="413"/>
      <c r="O117" s="413"/>
      <c r="P117" s="414"/>
      <c r="Q117" s="412"/>
      <c r="R117" s="413"/>
      <c r="S117" s="413"/>
      <c r="T117" s="413"/>
      <c r="U117" s="413"/>
      <c r="V117" s="413"/>
      <c r="W117" s="413"/>
      <c r="X117" s="414"/>
      <c r="Y117" s="412" t="s">
        <v>541</v>
      </c>
      <c r="Z117" s="413"/>
      <c r="AA117" s="413"/>
      <c r="AB117" s="414"/>
      <c r="AC117" s="412"/>
      <c r="AD117" s="413"/>
      <c r="AE117" s="413"/>
      <c r="AF117" s="414"/>
      <c r="AG117" s="412"/>
      <c r="AH117" s="413"/>
      <c r="AI117" s="413"/>
      <c r="AJ117" s="414"/>
      <c r="AK117" s="412"/>
      <c r="AL117" s="413"/>
      <c r="AM117" s="413"/>
      <c r="AN117" s="414"/>
      <c r="AO117" s="545"/>
      <c r="AP117" s="556"/>
      <c r="AQ117" s="587"/>
      <c r="AR117" s="589"/>
      <c r="AS117" s="591"/>
      <c r="BE117"/>
    </row>
    <row r="118" spans="2:57" ht="22.5" hidden="1" customHeight="1">
      <c r="B118" s="592">
        <v>53</v>
      </c>
      <c r="C118" s="532"/>
      <c r="D118" s="406" t="s">
        <v>563</v>
      </c>
      <c r="E118" s="407"/>
      <c r="F118" s="407"/>
      <c r="G118" s="407"/>
      <c r="H118" s="407"/>
      <c r="I118" s="407"/>
      <c r="J118" s="407"/>
      <c r="K118" s="407"/>
      <c r="L118" s="407"/>
      <c r="M118" s="407"/>
      <c r="N118" s="407"/>
      <c r="O118" s="407"/>
      <c r="P118" s="408"/>
      <c r="Q118" s="406" t="s">
        <v>91</v>
      </c>
      <c r="R118" s="407"/>
      <c r="S118" s="407"/>
      <c r="T118" s="407"/>
      <c r="U118" s="407"/>
      <c r="V118" s="407"/>
      <c r="W118" s="407"/>
      <c r="X118" s="408"/>
      <c r="Y118" s="406" t="s">
        <v>167</v>
      </c>
      <c r="Z118" s="407"/>
      <c r="AA118" s="407"/>
      <c r="AB118" s="408"/>
      <c r="AC118" s="406"/>
      <c r="AD118" s="407"/>
      <c r="AE118" s="407"/>
      <c r="AF118" s="408"/>
      <c r="AG118" s="406"/>
      <c r="AH118" s="407"/>
      <c r="AI118" s="407"/>
      <c r="AJ118" s="408"/>
      <c r="AK118" s="406"/>
      <c r="AL118" s="407"/>
      <c r="AM118" s="407"/>
      <c r="AN118" s="408"/>
      <c r="AO118" s="542"/>
      <c r="AP118" s="554"/>
      <c r="AQ118" s="586"/>
      <c r="AR118" s="588"/>
      <c r="AS118" s="590"/>
      <c r="BE118"/>
    </row>
    <row r="119" spans="2:57" ht="31.5" hidden="1" customHeight="1">
      <c r="B119" s="592"/>
      <c r="C119" s="532"/>
      <c r="D119" s="412"/>
      <c r="E119" s="413"/>
      <c r="F119" s="413"/>
      <c r="G119" s="413"/>
      <c r="H119" s="413"/>
      <c r="I119" s="413"/>
      <c r="J119" s="413"/>
      <c r="K119" s="413"/>
      <c r="L119" s="413"/>
      <c r="M119" s="413"/>
      <c r="N119" s="413"/>
      <c r="O119" s="413"/>
      <c r="P119" s="414"/>
      <c r="Q119" s="412"/>
      <c r="R119" s="413"/>
      <c r="S119" s="413"/>
      <c r="T119" s="413"/>
      <c r="U119" s="413"/>
      <c r="V119" s="413"/>
      <c r="W119" s="413"/>
      <c r="X119" s="414"/>
      <c r="Y119" s="412" t="s">
        <v>542</v>
      </c>
      <c r="Z119" s="413"/>
      <c r="AA119" s="413"/>
      <c r="AB119" s="414"/>
      <c r="AC119" s="412"/>
      <c r="AD119" s="413"/>
      <c r="AE119" s="413"/>
      <c r="AF119" s="414"/>
      <c r="AG119" s="412"/>
      <c r="AH119" s="413"/>
      <c r="AI119" s="413"/>
      <c r="AJ119" s="414"/>
      <c r="AK119" s="412"/>
      <c r="AL119" s="413"/>
      <c r="AM119" s="413"/>
      <c r="AN119" s="414"/>
      <c r="AO119" s="545"/>
      <c r="AP119" s="556"/>
      <c r="AQ119" s="587"/>
      <c r="AR119" s="589"/>
      <c r="AS119" s="591"/>
      <c r="BE119"/>
    </row>
    <row r="120" spans="2:57" ht="22.5" hidden="1" customHeight="1">
      <c r="B120" s="592">
        <v>54</v>
      </c>
      <c r="C120" s="532"/>
      <c r="D120" s="406" t="s">
        <v>546</v>
      </c>
      <c r="E120" s="407"/>
      <c r="F120" s="407"/>
      <c r="G120" s="407"/>
      <c r="H120" s="407"/>
      <c r="I120" s="407"/>
      <c r="J120" s="407"/>
      <c r="K120" s="407"/>
      <c r="L120" s="407"/>
      <c r="M120" s="407"/>
      <c r="N120" s="407"/>
      <c r="O120" s="407"/>
      <c r="P120" s="408"/>
      <c r="Q120" s="409" t="s">
        <v>91</v>
      </c>
      <c r="R120" s="410"/>
      <c r="S120" s="410"/>
      <c r="T120" s="410"/>
      <c r="U120" s="410"/>
      <c r="V120" s="410"/>
      <c r="W120" s="410"/>
      <c r="X120" s="411"/>
      <c r="Y120" s="406" t="s">
        <v>81</v>
      </c>
      <c r="Z120" s="407"/>
      <c r="AA120" s="407"/>
      <c r="AB120" s="408"/>
      <c r="AC120" s="409"/>
      <c r="AD120" s="410"/>
      <c r="AE120" s="410"/>
      <c r="AF120" s="411"/>
      <c r="AG120" s="409"/>
      <c r="AH120" s="410"/>
      <c r="AI120" s="410"/>
      <c r="AJ120" s="411"/>
      <c r="AK120" s="409"/>
      <c r="AL120" s="410"/>
      <c r="AM120" s="410"/>
      <c r="AN120" s="411"/>
      <c r="AO120" s="478"/>
      <c r="AP120" s="555"/>
      <c r="AQ120" s="641"/>
      <c r="AR120" s="642"/>
      <c r="AS120" s="643"/>
      <c r="BE120"/>
    </row>
    <row r="121" spans="2:57" ht="31.5" hidden="1" customHeight="1">
      <c r="B121" s="592"/>
      <c r="C121" s="532"/>
      <c r="D121" s="412"/>
      <c r="E121" s="413"/>
      <c r="F121" s="413"/>
      <c r="G121" s="413"/>
      <c r="H121" s="413"/>
      <c r="I121" s="413"/>
      <c r="J121" s="413"/>
      <c r="K121" s="413"/>
      <c r="L121" s="413"/>
      <c r="M121" s="413"/>
      <c r="N121" s="413"/>
      <c r="O121" s="413"/>
      <c r="P121" s="414"/>
      <c r="Q121" s="412"/>
      <c r="R121" s="413"/>
      <c r="S121" s="413"/>
      <c r="T121" s="413"/>
      <c r="U121" s="413"/>
      <c r="V121" s="413"/>
      <c r="W121" s="413"/>
      <c r="X121" s="414"/>
      <c r="Y121" s="412" t="s">
        <v>543</v>
      </c>
      <c r="Z121" s="413"/>
      <c r="AA121" s="413"/>
      <c r="AB121" s="414"/>
      <c r="AC121" s="412"/>
      <c r="AD121" s="413"/>
      <c r="AE121" s="413"/>
      <c r="AF121" s="414"/>
      <c r="AG121" s="412"/>
      <c r="AH121" s="413"/>
      <c r="AI121" s="413"/>
      <c r="AJ121" s="414"/>
      <c r="AK121" s="412"/>
      <c r="AL121" s="413"/>
      <c r="AM121" s="413"/>
      <c r="AN121" s="414"/>
      <c r="AO121" s="545"/>
      <c r="AP121" s="556"/>
      <c r="AQ121" s="587"/>
      <c r="AR121" s="589"/>
      <c r="AS121" s="591"/>
      <c r="BE121"/>
    </row>
    <row r="122" spans="2:57" ht="22.5" hidden="1" customHeight="1">
      <c r="B122" s="592">
        <v>55</v>
      </c>
      <c r="C122" s="532"/>
      <c r="D122" s="406" t="s">
        <v>545</v>
      </c>
      <c r="E122" s="407"/>
      <c r="F122" s="407"/>
      <c r="G122" s="407"/>
      <c r="H122" s="407"/>
      <c r="I122" s="407"/>
      <c r="J122" s="407"/>
      <c r="K122" s="407"/>
      <c r="L122" s="407"/>
      <c r="M122" s="407"/>
      <c r="N122" s="407"/>
      <c r="O122" s="407"/>
      <c r="P122" s="408"/>
      <c r="Q122" s="406" t="s">
        <v>91</v>
      </c>
      <c r="R122" s="407"/>
      <c r="S122" s="407"/>
      <c r="T122" s="407"/>
      <c r="U122" s="407"/>
      <c r="V122" s="407"/>
      <c r="W122" s="407"/>
      <c r="X122" s="408"/>
      <c r="Y122" s="406" t="s">
        <v>24</v>
      </c>
      <c r="Z122" s="407"/>
      <c r="AA122" s="407"/>
      <c r="AB122" s="408"/>
      <c r="AC122" s="406"/>
      <c r="AD122" s="407"/>
      <c r="AE122" s="407"/>
      <c r="AF122" s="408"/>
      <c r="AG122" s="406"/>
      <c r="AH122" s="407"/>
      <c r="AI122" s="407"/>
      <c r="AJ122" s="408"/>
      <c r="AK122" s="406"/>
      <c r="AL122" s="407"/>
      <c r="AM122" s="407"/>
      <c r="AN122" s="408"/>
      <c r="AO122" s="542"/>
      <c r="AP122" s="554"/>
      <c r="AQ122" s="586"/>
      <c r="AR122" s="588"/>
      <c r="AS122" s="590"/>
      <c r="BE122"/>
    </row>
    <row r="123" spans="2:57" ht="57.75" hidden="1" customHeight="1">
      <c r="B123" s="592"/>
      <c r="C123" s="532"/>
      <c r="D123" s="412"/>
      <c r="E123" s="413"/>
      <c r="F123" s="413"/>
      <c r="G123" s="413"/>
      <c r="H123" s="413"/>
      <c r="I123" s="413"/>
      <c r="J123" s="413"/>
      <c r="K123" s="413"/>
      <c r="L123" s="413"/>
      <c r="M123" s="413"/>
      <c r="N123" s="413"/>
      <c r="O123" s="413"/>
      <c r="P123" s="414"/>
      <c r="Q123" s="412"/>
      <c r="R123" s="413"/>
      <c r="S123" s="413"/>
      <c r="T123" s="413"/>
      <c r="U123" s="413"/>
      <c r="V123" s="413"/>
      <c r="W123" s="413"/>
      <c r="X123" s="414"/>
      <c r="Y123" s="412" t="s">
        <v>544</v>
      </c>
      <c r="Z123" s="413"/>
      <c r="AA123" s="413"/>
      <c r="AB123" s="414"/>
      <c r="AC123" s="412"/>
      <c r="AD123" s="413"/>
      <c r="AE123" s="413"/>
      <c r="AF123" s="414"/>
      <c r="AG123" s="412"/>
      <c r="AH123" s="413"/>
      <c r="AI123" s="413"/>
      <c r="AJ123" s="414"/>
      <c r="AK123" s="412"/>
      <c r="AL123" s="413"/>
      <c r="AM123" s="413"/>
      <c r="AN123" s="414"/>
      <c r="AO123" s="545"/>
      <c r="AP123" s="556"/>
      <c r="AQ123" s="587"/>
      <c r="AR123" s="589"/>
      <c r="AS123" s="591"/>
      <c r="BE123"/>
    </row>
    <row r="124" spans="2:57" ht="22.5" hidden="1" customHeight="1">
      <c r="B124" s="592">
        <v>56</v>
      </c>
      <c r="C124" s="532"/>
      <c r="D124" s="406" t="s">
        <v>564</v>
      </c>
      <c r="E124" s="407"/>
      <c r="F124" s="407"/>
      <c r="G124" s="407"/>
      <c r="H124" s="407"/>
      <c r="I124" s="407"/>
      <c r="J124" s="407"/>
      <c r="K124" s="407"/>
      <c r="L124" s="407"/>
      <c r="M124" s="407"/>
      <c r="N124" s="407"/>
      <c r="O124" s="407"/>
      <c r="P124" s="408"/>
      <c r="Q124" s="409" t="s">
        <v>91</v>
      </c>
      <c r="R124" s="410"/>
      <c r="S124" s="410"/>
      <c r="T124" s="410"/>
      <c r="U124" s="410"/>
      <c r="V124" s="410"/>
      <c r="W124" s="410"/>
      <c r="X124" s="411"/>
      <c r="Y124" s="406" t="s">
        <v>177</v>
      </c>
      <c r="Z124" s="407"/>
      <c r="AA124" s="407"/>
      <c r="AB124" s="408"/>
      <c r="AC124" s="409"/>
      <c r="AD124" s="410"/>
      <c r="AE124" s="410"/>
      <c r="AF124" s="411"/>
      <c r="AG124" s="409"/>
      <c r="AH124" s="410"/>
      <c r="AI124" s="410"/>
      <c r="AJ124" s="411"/>
      <c r="AK124" s="409"/>
      <c r="AL124" s="410"/>
      <c r="AM124" s="410"/>
      <c r="AN124" s="411"/>
      <c r="AO124" s="478"/>
      <c r="AP124" s="555"/>
      <c r="AQ124" s="641"/>
      <c r="AR124" s="642"/>
      <c r="AS124" s="643"/>
      <c r="BE124"/>
    </row>
    <row r="125" spans="2:57" ht="47.25" hidden="1" customHeight="1">
      <c r="B125" s="592"/>
      <c r="C125" s="532"/>
      <c r="D125" s="412"/>
      <c r="E125" s="413"/>
      <c r="F125" s="413"/>
      <c r="G125" s="413"/>
      <c r="H125" s="413"/>
      <c r="I125" s="413"/>
      <c r="J125" s="413"/>
      <c r="K125" s="413"/>
      <c r="L125" s="413"/>
      <c r="M125" s="413"/>
      <c r="N125" s="413"/>
      <c r="O125" s="413"/>
      <c r="P125" s="414"/>
      <c r="Q125" s="412"/>
      <c r="R125" s="413"/>
      <c r="S125" s="413"/>
      <c r="T125" s="413"/>
      <c r="U125" s="413"/>
      <c r="V125" s="413"/>
      <c r="W125" s="413"/>
      <c r="X125" s="414"/>
      <c r="Y125" s="412" t="s">
        <v>549</v>
      </c>
      <c r="Z125" s="413"/>
      <c r="AA125" s="413"/>
      <c r="AB125" s="414"/>
      <c r="AC125" s="412"/>
      <c r="AD125" s="413"/>
      <c r="AE125" s="413"/>
      <c r="AF125" s="414"/>
      <c r="AG125" s="412"/>
      <c r="AH125" s="413"/>
      <c r="AI125" s="413"/>
      <c r="AJ125" s="414"/>
      <c r="AK125" s="412"/>
      <c r="AL125" s="413"/>
      <c r="AM125" s="413"/>
      <c r="AN125" s="414"/>
      <c r="AO125" s="545"/>
      <c r="AP125" s="556"/>
      <c r="AQ125" s="587"/>
      <c r="AR125" s="589"/>
      <c r="AS125" s="591"/>
      <c r="BE125"/>
    </row>
    <row r="126" spans="2:57" ht="22.5" hidden="1" customHeight="1">
      <c r="B126" s="592">
        <v>57</v>
      </c>
      <c r="C126" s="532"/>
      <c r="D126" s="406" t="s">
        <v>547</v>
      </c>
      <c r="E126" s="407"/>
      <c r="F126" s="407"/>
      <c r="G126" s="407"/>
      <c r="H126" s="407"/>
      <c r="I126" s="407"/>
      <c r="J126" s="407"/>
      <c r="K126" s="407"/>
      <c r="L126" s="407"/>
      <c r="M126" s="407"/>
      <c r="N126" s="407"/>
      <c r="O126" s="407"/>
      <c r="P126" s="408"/>
      <c r="Q126" s="409" t="s">
        <v>91</v>
      </c>
      <c r="R126" s="410"/>
      <c r="S126" s="410"/>
      <c r="T126" s="410"/>
      <c r="U126" s="410"/>
      <c r="V126" s="410"/>
      <c r="W126" s="410"/>
      <c r="X126" s="411"/>
      <c r="Y126" s="406" t="s">
        <v>81</v>
      </c>
      <c r="Z126" s="407"/>
      <c r="AA126" s="407"/>
      <c r="AB126" s="408"/>
      <c r="AC126" s="406"/>
      <c r="AD126" s="407"/>
      <c r="AE126" s="407"/>
      <c r="AF126" s="408"/>
      <c r="AG126" s="406"/>
      <c r="AH126" s="407"/>
      <c r="AI126" s="407"/>
      <c r="AJ126" s="408"/>
      <c r="AK126" s="406"/>
      <c r="AL126" s="407"/>
      <c r="AM126" s="407"/>
      <c r="AN126" s="408"/>
      <c r="AO126" s="542"/>
      <c r="AP126" s="554"/>
      <c r="AQ126" s="586"/>
      <c r="AR126" s="588"/>
      <c r="AS126" s="590"/>
      <c r="BE126"/>
    </row>
    <row r="127" spans="2:57" ht="33" hidden="1" customHeight="1">
      <c r="B127" s="592"/>
      <c r="C127" s="532"/>
      <c r="D127" s="412"/>
      <c r="E127" s="413"/>
      <c r="F127" s="413"/>
      <c r="G127" s="413"/>
      <c r="H127" s="413"/>
      <c r="I127" s="413"/>
      <c r="J127" s="413"/>
      <c r="K127" s="413"/>
      <c r="L127" s="413"/>
      <c r="M127" s="413"/>
      <c r="N127" s="413"/>
      <c r="O127" s="413"/>
      <c r="P127" s="414"/>
      <c r="Q127" s="412"/>
      <c r="R127" s="413"/>
      <c r="S127" s="413"/>
      <c r="T127" s="413"/>
      <c r="U127" s="413"/>
      <c r="V127" s="413"/>
      <c r="W127" s="413"/>
      <c r="X127" s="414"/>
      <c r="Y127" s="412" t="s">
        <v>548</v>
      </c>
      <c r="Z127" s="413"/>
      <c r="AA127" s="413"/>
      <c r="AB127" s="414"/>
      <c r="AC127" s="412"/>
      <c r="AD127" s="413"/>
      <c r="AE127" s="413"/>
      <c r="AF127" s="414"/>
      <c r="AG127" s="412"/>
      <c r="AH127" s="413"/>
      <c r="AI127" s="413"/>
      <c r="AJ127" s="414"/>
      <c r="AK127" s="412"/>
      <c r="AL127" s="413"/>
      <c r="AM127" s="413"/>
      <c r="AN127" s="414"/>
      <c r="AO127" s="545"/>
      <c r="AP127" s="556"/>
      <c r="AQ127" s="587"/>
      <c r="AR127" s="589"/>
      <c r="AS127" s="591"/>
      <c r="BE127"/>
    </row>
    <row r="128" spans="2:57" ht="22.5" hidden="1" customHeight="1">
      <c r="B128" s="592">
        <v>58</v>
      </c>
      <c r="C128" s="532"/>
      <c r="D128" s="406" t="s">
        <v>550</v>
      </c>
      <c r="E128" s="407"/>
      <c r="F128" s="407"/>
      <c r="G128" s="407"/>
      <c r="H128" s="407"/>
      <c r="I128" s="407"/>
      <c r="J128" s="407"/>
      <c r="K128" s="407"/>
      <c r="L128" s="407"/>
      <c r="M128" s="407"/>
      <c r="N128" s="407"/>
      <c r="O128" s="407"/>
      <c r="P128" s="408"/>
      <c r="Q128" s="406" t="s">
        <v>91</v>
      </c>
      <c r="R128" s="407"/>
      <c r="S128" s="407"/>
      <c r="T128" s="407"/>
      <c r="U128" s="407"/>
      <c r="V128" s="407"/>
      <c r="W128" s="407"/>
      <c r="X128" s="408"/>
      <c r="Y128" s="406" t="s">
        <v>24</v>
      </c>
      <c r="Z128" s="407"/>
      <c r="AA128" s="407"/>
      <c r="AB128" s="408"/>
      <c r="AC128" s="409"/>
      <c r="AD128" s="410"/>
      <c r="AE128" s="410"/>
      <c r="AF128" s="411"/>
      <c r="AG128" s="409"/>
      <c r="AH128" s="410"/>
      <c r="AI128" s="410"/>
      <c r="AJ128" s="411"/>
      <c r="AK128" s="409"/>
      <c r="AL128" s="410"/>
      <c r="AM128" s="410"/>
      <c r="AN128" s="411"/>
      <c r="AO128" s="478"/>
      <c r="AP128" s="555"/>
      <c r="AQ128" s="641"/>
      <c r="AR128" s="642"/>
      <c r="AS128" s="643"/>
      <c r="BE128"/>
    </row>
    <row r="129" spans="2:57" ht="63" hidden="1" customHeight="1">
      <c r="B129" s="592"/>
      <c r="C129" s="532"/>
      <c r="D129" s="412"/>
      <c r="E129" s="413"/>
      <c r="F129" s="413"/>
      <c r="G129" s="413"/>
      <c r="H129" s="413"/>
      <c r="I129" s="413"/>
      <c r="J129" s="413"/>
      <c r="K129" s="413"/>
      <c r="L129" s="413"/>
      <c r="M129" s="413"/>
      <c r="N129" s="413"/>
      <c r="O129" s="413"/>
      <c r="P129" s="414"/>
      <c r="Q129" s="412"/>
      <c r="R129" s="413"/>
      <c r="S129" s="413"/>
      <c r="T129" s="413"/>
      <c r="U129" s="413"/>
      <c r="V129" s="413"/>
      <c r="W129" s="413"/>
      <c r="X129" s="414"/>
      <c r="Y129" s="412" t="s">
        <v>551</v>
      </c>
      <c r="Z129" s="413"/>
      <c r="AA129" s="413"/>
      <c r="AB129" s="414"/>
      <c r="AC129" s="412"/>
      <c r="AD129" s="413"/>
      <c r="AE129" s="413"/>
      <c r="AF129" s="414"/>
      <c r="AG129" s="412"/>
      <c r="AH129" s="413"/>
      <c r="AI129" s="413"/>
      <c r="AJ129" s="414"/>
      <c r="AK129" s="412"/>
      <c r="AL129" s="413"/>
      <c r="AM129" s="413"/>
      <c r="AN129" s="414"/>
      <c r="AO129" s="545"/>
      <c r="AP129" s="556"/>
      <c r="AQ129" s="587"/>
      <c r="AR129" s="589"/>
      <c r="AS129" s="591"/>
      <c r="BE129"/>
    </row>
    <row r="130" spans="2:57" ht="21.75" hidden="1" customHeight="1">
      <c r="B130" s="592">
        <v>59</v>
      </c>
      <c r="C130" s="532"/>
      <c r="D130" s="406" t="s">
        <v>430</v>
      </c>
      <c r="E130" s="407"/>
      <c r="F130" s="407"/>
      <c r="G130" s="407"/>
      <c r="H130" s="407"/>
      <c r="I130" s="407"/>
      <c r="J130" s="407"/>
      <c r="K130" s="407"/>
      <c r="L130" s="407"/>
      <c r="M130" s="407"/>
      <c r="N130" s="407"/>
      <c r="O130" s="407"/>
      <c r="P130" s="408"/>
      <c r="Q130" s="406" t="s">
        <v>91</v>
      </c>
      <c r="R130" s="407"/>
      <c r="S130" s="407"/>
      <c r="T130" s="407"/>
      <c r="U130" s="407"/>
      <c r="V130" s="407"/>
      <c r="W130" s="407"/>
      <c r="X130" s="408"/>
      <c r="Y130" s="406" t="s">
        <v>81</v>
      </c>
      <c r="Z130" s="407"/>
      <c r="AA130" s="407"/>
      <c r="AB130" s="408"/>
      <c r="AC130" s="409"/>
      <c r="AD130" s="410"/>
      <c r="AE130" s="410"/>
      <c r="AF130" s="411"/>
      <c r="AG130" s="409"/>
      <c r="AH130" s="410"/>
      <c r="AI130" s="410"/>
      <c r="AJ130" s="411"/>
      <c r="AK130" s="409"/>
      <c r="AL130" s="410"/>
      <c r="AM130" s="410"/>
      <c r="AN130" s="411"/>
      <c r="AO130" s="478"/>
      <c r="AP130" s="555"/>
      <c r="AQ130" s="641"/>
      <c r="AR130" s="642"/>
      <c r="AS130" s="643"/>
      <c r="BE130"/>
    </row>
    <row r="131" spans="2:57" ht="39.75" hidden="1" customHeight="1">
      <c r="B131" s="592"/>
      <c r="C131" s="532"/>
      <c r="D131" s="412"/>
      <c r="E131" s="413"/>
      <c r="F131" s="413"/>
      <c r="G131" s="413"/>
      <c r="H131" s="413"/>
      <c r="I131" s="413"/>
      <c r="J131" s="413"/>
      <c r="K131" s="413"/>
      <c r="L131" s="413"/>
      <c r="M131" s="413"/>
      <c r="N131" s="413"/>
      <c r="O131" s="413"/>
      <c r="P131" s="414"/>
      <c r="Q131" s="412"/>
      <c r="R131" s="413"/>
      <c r="S131" s="413"/>
      <c r="T131" s="413"/>
      <c r="U131" s="413"/>
      <c r="V131" s="413"/>
      <c r="W131" s="413"/>
      <c r="X131" s="414"/>
      <c r="Y131" s="412" t="s">
        <v>548</v>
      </c>
      <c r="Z131" s="413"/>
      <c r="AA131" s="413"/>
      <c r="AB131" s="414"/>
      <c r="AC131" s="412"/>
      <c r="AD131" s="413"/>
      <c r="AE131" s="413"/>
      <c r="AF131" s="414"/>
      <c r="AG131" s="412"/>
      <c r="AH131" s="413"/>
      <c r="AI131" s="413"/>
      <c r="AJ131" s="414"/>
      <c r="AK131" s="412"/>
      <c r="AL131" s="413"/>
      <c r="AM131" s="413"/>
      <c r="AN131" s="414"/>
      <c r="AO131" s="545"/>
      <c r="AP131" s="556"/>
      <c r="AQ131" s="587"/>
      <c r="AR131" s="589"/>
      <c r="AS131" s="591"/>
      <c r="BE131"/>
    </row>
    <row r="132" spans="2:57" ht="21.75" hidden="1" customHeight="1">
      <c r="B132" s="592">
        <v>60</v>
      </c>
      <c r="C132" s="532"/>
      <c r="D132" s="406"/>
      <c r="E132" s="407"/>
      <c r="F132" s="407"/>
      <c r="G132" s="407"/>
      <c r="H132" s="407"/>
      <c r="I132" s="407"/>
      <c r="J132" s="407"/>
      <c r="K132" s="407"/>
      <c r="L132" s="407"/>
      <c r="M132" s="407"/>
      <c r="N132" s="407"/>
      <c r="O132" s="407"/>
      <c r="P132" s="408"/>
      <c r="Q132" s="406"/>
      <c r="R132" s="407"/>
      <c r="S132" s="407"/>
      <c r="T132" s="407"/>
      <c r="U132" s="407"/>
      <c r="V132" s="407"/>
      <c r="W132" s="407"/>
      <c r="X132" s="408"/>
      <c r="Y132" s="406"/>
      <c r="Z132" s="407"/>
      <c r="AA132" s="407"/>
      <c r="AB132" s="408"/>
      <c r="AC132" s="409"/>
      <c r="AD132" s="410"/>
      <c r="AE132" s="410"/>
      <c r="AF132" s="411"/>
      <c r="AG132" s="409"/>
      <c r="AH132" s="410"/>
      <c r="AI132" s="410"/>
      <c r="AJ132" s="411"/>
      <c r="AK132" s="409"/>
      <c r="AL132" s="410"/>
      <c r="AM132" s="410"/>
      <c r="AN132" s="411"/>
      <c r="AO132" s="478"/>
      <c r="AP132" s="555"/>
      <c r="AQ132" s="641"/>
      <c r="AR132" s="642"/>
      <c r="AS132" s="643"/>
      <c r="BE132"/>
    </row>
    <row r="133" spans="2:57" ht="39.75" hidden="1" customHeight="1">
      <c r="B133" s="592"/>
      <c r="C133" s="532"/>
      <c r="D133" s="412"/>
      <c r="E133" s="413"/>
      <c r="F133" s="413"/>
      <c r="G133" s="413"/>
      <c r="H133" s="413"/>
      <c r="I133" s="413"/>
      <c r="J133" s="413"/>
      <c r="K133" s="413"/>
      <c r="L133" s="413"/>
      <c r="M133" s="413"/>
      <c r="N133" s="413"/>
      <c r="O133" s="413"/>
      <c r="P133" s="414"/>
      <c r="Q133" s="412"/>
      <c r="R133" s="413"/>
      <c r="S133" s="413"/>
      <c r="T133" s="413"/>
      <c r="U133" s="413"/>
      <c r="V133" s="413"/>
      <c r="W133" s="413"/>
      <c r="X133" s="414"/>
      <c r="Y133" s="412"/>
      <c r="Z133" s="413"/>
      <c r="AA133" s="413"/>
      <c r="AB133" s="414"/>
      <c r="AC133" s="412"/>
      <c r="AD133" s="413"/>
      <c r="AE133" s="413"/>
      <c r="AF133" s="414"/>
      <c r="AG133" s="412"/>
      <c r="AH133" s="413"/>
      <c r="AI133" s="413"/>
      <c r="AJ133" s="414"/>
      <c r="AK133" s="412"/>
      <c r="AL133" s="413"/>
      <c r="AM133" s="413"/>
      <c r="AN133" s="414"/>
      <c r="AO133" s="545"/>
      <c r="AP133" s="556"/>
      <c r="AQ133" s="587"/>
      <c r="AR133" s="589"/>
      <c r="AS133" s="591"/>
      <c r="BE133"/>
    </row>
    <row r="134" spans="2:57" ht="21.75" hidden="1" customHeight="1">
      <c r="B134" s="592">
        <v>61</v>
      </c>
      <c r="C134" s="532"/>
      <c r="D134" s="406"/>
      <c r="E134" s="407"/>
      <c r="F134" s="407"/>
      <c r="G134" s="407"/>
      <c r="H134" s="407"/>
      <c r="I134" s="407"/>
      <c r="J134" s="407"/>
      <c r="K134" s="407"/>
      <c r="L134" s="407"/>
      <c r="M134" s="407"/>
      <c r="N134" s="407"/>
      <c r="O134" s="407"/>
      <c r="P134" s="408"/>
      <c r="Q134" s="406"/>
      <c r="R134" s="407"/>
      <c r="S134" s="407"/>
      <c r="T134" s="407"/>
      <c r="U134" s="407"/>
      <c r="V134" s="407"/>
      <c r="W134" s="407"/>
      <c r="X134" s="408"/>
      <c r="Y134" s="406"/>
      <c r="Z134" s="407"/>
      <c r="AA134" s="407"/>
      <c r="AB134" s="408"/>
      <c r="AC134" s="409"/>
      <c r="AD134" s="410"/>
      <c r="AE134" s="410"/>
      <c r="AF134" s="411"/>
      <c r="AG134" s="409"/>
      <c r="AH134" s="410"/>
      <c r="AI134" s="410"/>
      <c r="AJ134" s="411"/>
      <c r="AK134" s="409"/>
      <c r="AL134" s="410"/>
      <c r="AM134" s="410"/>
      <c r="AN134" s="411"/>
      <c r="AO134" s="478"/>
      <c r="AP134" s="555"/>
      <c r="AQ134" s="641"/>
      <c r="AR134" s="642"/>
      <c r="AS134" s="643"/>
      <c r="BE134"/>
    </row>
    <row r="135" spans="2:57" ht="39.75" hidden="1" customHeight="1">
      <c r="B135" s="592"/>
      <c r="C135" s="532"/>
      <c r="D135" s="412"/>
      <c r="E135" s="413"/>
      <c r="F135" s="413"/>
      <c r="G135" s="413"/>
      <c r="H135" s="413"/>
      <c r="I135" s="413"/>
      <c r="J135" s="413"/>
      <c r="K135" s="413"/>
      <c r="L135" s="413"/>
      <c r="M135" s="413"/>
      <c r="N135" s="413"/>
      <c r="O135" s="413"/>
      <c r="P135" s="414"/>
      <c r="Q135" s="412"/>
      <c r="R135" s="413"/>
      <c r="S135" s="413"/>
      <c r="T135" s="413"/>
      <c r="U135" s="413"/>
      <c r="V135" s="413"/>
      <c r="W135" s="413"/>
      <c r="X135" s="414"/>
      <c r="Y135" s="412"/>
      <c r="Z135" s="413"/>
      <c r="AA135" s="413"/>
      <c r="AB135" s="414"/>
      <c r="AC135" s="412"/>
      <c r="AD135" s="413"/>
      <c r="AE135" s="413"/>
      <c r="AF135" s="414"/>
      <c r="AG135" s="412"/>
      <c r="AH135" s="413"/>
      <c r="AI135" s="413"/>
      <c r="AJ135" s="414"/>
      <c r="AK135" s="412"/>
      <c r="AL135" s="413"/>
      <c r="AM135" s="413"/>
      <c r="AN135" s="414"/>
      <c r="AO135" s="545"/>
      <c r="AP135" s="556"/>
      <c r="AQ135" s="587"/>
      <c r="AR135" s="589"/>
      <c r="AS135" s="591"/>
      <c r="BE135"/>
    </row>
    <row r="136" spans="2:57" ht="21.75" hidden="1" customHeight="1">
      <c r="B136" s="592">
        <v>62</v>
      </c>
      <c r="C136" s="532"/>
      <c r="D136" s="406"/>
      <c r="E136" s="407"/>
      <c r="F136" s="407"/>
      <c r="G136" s="407"/>
      <c r="H136" s="407"/>
      <c r="I136" s="407"/>
      <c r="J136" s="407"/>
      <c r="K136" s="407"/>
      <c r="L136" s="407"/>
      <c r="M136" s="407"/>
      <c r="N136" s="407"/>
      <c r="O136" s="407"/>
      <c r="P136" s="408"/>
      <c r="Q136" s="406"/>
      <c r="R136" s="407"/>
      <c r="S136" s="407"/>
      <c r="T136" s="407"/>
      <c r="U136" s="407"/>
      <c r="V136" s="407"/>
      <c r="W136" s="407"/>
      <c r="X136" s="408"/>
      <c r="Y136" s="406"/>
      <c r="Z136" s="407"/>
      <c r="AA136" s="407"/>
      <c r="AB136" s="408"/>
      <c r="AC136" s="409"/>
      <c r="AD136" s="410"/>
      <c r="AE136" s="410"/>
      <c r="AF136" s="411"/>
      <c r="AG136" s="409"/>
      <c r="AH136" s="410"/>
      <c r="AI136" s="410"/>
      <c r="AJ136" s="411"/>
      <c r="AK136" s="409"/>
      <c r="AL136" s="410"/>
      <c r="AM136" s="410"/>
      <c r="AN136" s="411"/>
      <c r="AO136" s="478"/>
      <c r="AP136" s="555"/>
      <c r="AQ136" s="641"/>
      <c r="AR136" s="642"/>
      <c r="AS136" s="643"/>
      <c r="BE136"/>
    </row>
    <row r="137" spans="2:57" ht="39.75" hidden="1" customHeight="1">
      <c r="B137" s="592"/>
      <c r="C137" s="532"/>
      <c r="D137" s="412"/>
      <c r="E137" s="413"/>
      <c r="F137" s="413"/>
      <c r="G137" s="413"/>
      <c r="H137" s="413"/>
      <c r="I137" s="413"/>
      <c r="J137" s="413"/>
      <c r="K137" s="413"/>
      <c r="L137" s="413"/>
      <c r="M137" s="413"/>
      <c r="N137" s="413"/>
      <c r="O137" s="413"/>
      <c r="P137" s="414"/>
      <c r="Q137" s="412"/>
      <c r="R137" s="413"/>
      <c r="S137" s="413"/>
      <c r="T137" s="413"/>
      <c r="U137" s="413"/>
      <c r="V137" s="413"/>
      <c r="W137" s="413"/>
      <c r="X137" s="414"/>
      <c r="Y137" s="412"/>
      <c r="Z137" s="413"/>
      <c r="AA137" s="413"/>
      <c r="AB137" s="414"/>
      <c r="AC137" s="412"/>
      <c r="AD137" s="413"/>
      <c r="AE137" s="413"/>
      <c r="AF137" s="414"/>
      <c r="AG137" s="412"/>
      <c r="AH137" s="413"/>
      <c r="AI137" s="413"/>
      <c r="AJ137" s="414"/>
      <c r="AK137" s="412"/>
      <c r="AL137" s="413"/>
      <c r="AM137" s="413"/>
      <c r="AN137" s="414"/>
      <c r="AO137" s="545"/>
      <c r="AP137" s="556"/>
      <c r="AQ137" s="587"/>
      <c r="AR137" s="589"/>
      <c r="AS137" s="591"/>
      <c r="BE137"/>
    </row>
    <row r="138" spans="2:57" ht="21.75" hidden="1" customHeight="1">
      <c r="B138" s="592">
        <v>63</v>
      </c>
      <c r="C138" s="532"/>
      <c r="D138" s="406"/>
      <c r="E138" s="407"/>
      <c r="F138" s="407"/>
      <c r="G138" s="407"/>
      <c r="H138" s="407"/>
      <c r="I138" s="407"/>
      <c r="J138" s="407"/>
      <c r="K138" s="407"/>
      <c r="L138" s="407"/>
      <c r="M138" s="407"/>
      <c r="N138" s="407"/>
      <c r="O138" s="407"/>
      <c r="P138" s="408"/>
      <c r="Q138" s="406"/>
      <c r="R138" s="407"/>
      <c r="S138" s="407"/>
      <c r="T138" s="407"/>
      <c r="U138" s="407"/>
      <c r="V138" s="407"/>
      <c r="W138" s="407"/>
      <c r="X138" s="408"/>
      <c r="Y138" s="406"/>
      <c r="Z138" s="407"/>
      <c r="AA138" s="407"/>
      <c r="AB138" s="408"/>
      <c r="AC138" s="409"/>
      <c r="AD138" s="410"/>
      <c r="AE138" s="410"/>
      <c r="AF138" s="411"/>
      <c r="AG138" s="409"/>
      <c r="AH138" s="410"/>
      <c r="AI138" s="410"/>
      <c r="AJ138" s="411"/>
      <c r="AK138" s="409"/>
      <c r="AL138" s="410"/>
      <c r="AM138" s="410"/>
      <c r="AN138" s="411"/>
      <c r="AO138" s="478"/>
      <c r="AP138" s="555"/>
      <c r="AQ138" s="641"/>
      <c r="AR138" s="642"/>
      <c r="AS138" s="643"/>
      <c r="BE138"/>
    </row>
    <row r="139" spans="2:57" ht="39.75" hidden="1" customHeight="1">
      <c r="B139" s="592"/>
      <c r="C139" s="532"/>
      <c r="D139" s="412"/>
      <c r="E139" s="413"/>
      <c r="F139" s="413"/>
      <c r="G139" s="413"/>
      <c r="H139" s="413"/>
      <c r="I139" s="413"/>
      <c r="J139" s="413"/>
      <c r="K139" s="413"/>
      <c r="L139" s="413"/>
      <c r="M139" s="413"/>
      <c r="N139" s="413"/>
      <c r="O139" s="413"/>
      <c r="P139" s="414"/>
      <c r="Q139" s="412"/>
      <c r="R139" s="413"/>
      <c r="S139" s="413"/>
      <c r="T139" s="413"/>
      <c r="U139" s="413"/>
      <c r="V139" s="413"/>
      <c r="W139" s="413"/>
      <c r="X139" s="414"/>
      <c r="Y139" s="412"/>
      <c r="Z139" s="413"/>
      <c r="AA139" s="413"/>
      <c r="AB139" s="414"/>
      <c r="AC139" s="412"/>
      <c r="AD139" s="413"/>
      <c r="AE139" s="413"/>
      <c r="AF139" s="414"/>
      <c r="AG139" s="412"/>
      <c r="AH139" s="413"/>
      <c r="AI139" s="413"/>
      <c r="AJ139" s="414"/>
      <c r="AK139" s="412"/>
      <c r="AL139" s="413"/>
      <c r="AM139" s="413"/>
      <c r="AN139" s="414"/>
      <c r="AO139" s="545"/>
      <c r="AP139" s="556"/>
      <c r="AQ139" s="587"/>
      <c r="AR139" s="589"/>
      <c r="AS139" s="591"/>
      <c r="BE139"/>
    </row>
    <row r="140" spans="2:57" ht="22.5" hidden="1" customHeight="1">
      <c r="B140" s="592">
        <v>64</v>
      </c>
      <c r="C140" s="532"/>
      <c r="D140" s="406"/>
      <c r="E140" s="407"/>
      <c r="F140" s="407"/>
      <c r="G140" s="407"/>
      <c r="H140" s="407"/>
      <c r="I140" s="407"/>
      <c r="J140" s="407"/>
      <c r="K140" s="407"/>
      <c r="L140" s="407"/>
      <c r="M140" s="407"/>
      <c r="N140" s="407"/>
      <c r="O140" s="407"/>
      <c r="P140" s="408"/>
      <c r="Q140" s="406"/>
      <c r="R140" s="407"/>
      <c r="S140" s="407"/>
      <c r="T140" s="407"/>
      <c r="U140" s="407"/>
      <c r="V140" s="407"/>
      <c r="W140" s="407"/>
      <c r="X140" s="408"/>
      <c r="Y140" s="406"/>
      <c r="Z140" s="407"/>
      <c r="AA140" s="407"/>
      <c r="AB140" s="408"/>
      <c r="AC140" s="406"/>
      <c r="AD140" s="407"/>
      <c r="AE140" s="407"/>
      <c r="AF140" s="408"/>
      <c r="AG140" s="406"/>
      <c r="AH140" s="407"/>
      <c r="AI140" s="407"/>
      <c r="AJ140" s="408"/>
      <c r="AK140" s="406"/>
      <c r="AL140" s="407"/>
      <c r="AM140" s="407"/>
      <c r="AN140" s="408"/>
      <c r="AO140" s="542"/>
      <c r="AP140" s="554"/>
      <c r="AQ140" s="586"/>
      <c r="AR140" s="588"/>
      <c r="AS140" s="590"/>
      <c r="BE140"/>
    </row>
    <row r="141" spans="2:57" ht="31.5" hidden="1" customHeight="1" thickBot="1">
      <c r="B141" s="592"/>
      <c r="C141" s="532"/>
      <c r="D141" s="581"/>
      <c r="E141" s="582"/>
      <c r="F141" s="582"/>
      <c r="G141" s="582"/>
      <c r="H141" s="582"/>
      <c r="I141" s="582"/>
      <c r="J141" s="582"/>
      <c r="K141" s="582"/>
      <c r="L141" s="582"/>
      <c r="M141" s="582"/>
      <c r="N141" s="582"/>
      <c r="O141" s="582"/>
      <c r="P141" s="583"/>
      <c r="Q141" s="581"/>
      <c r="R141" s="582"/>
      <c r="S141" s="582"/>
      <c r="T141" s="582"/>
      <c r="U141" s="582"/>
      <c r="V141" s="582"/>
      <c r="W141" s="582"/>
      <c r="X141" s="583"/>
      <c r="Y141" s="581"/>
      <c r="Z141" s="582"/>
      <c r="AA141" s="582"/>
      <c r="AB141" s="583"/>
      <c r="AC141" s="581"/>
      <c r="AD141" s="582"/>
      <c r="AE141" s="582"/>
      <c r="AF141" s="583"/>
      <c r="AG141" s="581"/>
      <c r="AH141" s="582"/>
      <c r="AI141" s="582"/>
      <c r="AJ141" s="583"/>
      <c r="AK141" s="581"/>
      <c r="AL141" s="582"/>
      <c r="AM141" s="582"/>
      <c r="AN141" s="583"/>
      <c r="AO141" s="481"/>
      <c r="AP141" s="606"/>
      <c r="AQ141" s="607"/>
      <c r="AR141" s="608"/>
      <c r="AS141" s="609"/>
      <c r="BE141"/>
    </row>
    <row r="142" spans="2:57" ht="46.5" customHeight="1" thickBot="1">
      <c r="B142" s="612" t="s">
        <v>33</v>
      </c>
      <c r="C142" s="613"/>
      <c r="D142" s="613"/>
      <c r="E142" s="614"/>
      <c r="F142" s="615" t="s">
        <v>2</v>
      </c>
      <c r="G142" s="613"/>
      <c r="H142" s="613"/>
      <c r="I142" s="613"/>
      <c r="J142" s="613"/>
      <c r="K142" s="613"/>
      <c r="L142" s="613"/>
      <c r="M142" s="613"/>
      <c r="N142" s="613"/>
      <c r="O142" s="613"/>
      <c r="P142" s="613"/>
      <c r="Q142" s="613"/>
      <c r="R142" s="613"/>
      <c r="S142" s="613"/>
      <c r="T142" s="613"/>
      <c r="U142" s="614"/>
      <c r="V142" s="615" t="s">
        <v>3</v>
      </c>
      <c r="W142" s="613"/>
      <c r="X142" s="614"/>
      <c r="Y142" s="615" t="s">
        <v>34</v>
      </c>
      <c r="Z142" s="613"/>
      <c r="AA142" s="614"/>
      <c r="AB142" s="615" t="s">
        <v>35</v>
      </c>
      <c r="AC142" s="613"/>
      <c r="AD142" s="613"/>
      <c r="AE142" s="613"/>
      <c r="AF142" s="613"/>
      <c r="AG142" s="613"/>
      <c r="AH142" s="613"/>
      <c r="AI142" s="613"/>
      <c r="AJ142" s="613"/>
      <c r="AK142" s="613"/>
      <c r="AL142" s="613"/>
      <c r="AM142" s="613"/>
      <c r="AN142" s="613"/>
      <c r="AO142" s="613"/>
      <c r="AP142" s="613"/>
      <c r="AQ142" s="613"/>
      <c r="AR142" s="613"/>
      <c r="AS142" s="616"/>
      <c r="BE142"/>
    </row>
    <row r="143" spans="2:57" ht="46.5" customHeight="1">
      <c r="B143" s="617"/>
      <c r="C143" s="618"/>
      <c r="D143" s="618"/>
      <c r="E143" s="619"/>
      <c r="F143" s="620"/>
      <c r="G143" s="618"/>
      <c r="H143" s="618"/>
      <c r="I143" s="618"/>
      <c r="J143" s="618"/>
      <c r="K143" s="618"/>
      <c r="L143" s="618"/>
      <c r="M143" s="618"/>
      <c r="N143" s="618"/>
      <c r="O143" s="618"/>
      <c r="P143" s="618"/>
      <c r="Q143" s="618"/>
      <c r="R143" s="618"/>
      <c r="S143" s="618"/>
      <c r="T143" s="618"/>
      <c r="U143" s="619"/>
      <c r="V143" s="620"/>
      <c r="W143" s="618"/>
      <c r="X143" s="619"/>
      <c r="Y143" s="620"/>
      <c r="Z143" s="618"/>
      <c r="AA143" s="619"/>
      <c r="AB143" s="620"/>
      <c r="AC143" s="618"/>
      <c r="AD143" s="618"/>
      <c r="AE143" s="618"/>
      <c r="AF143" s="618"/>
      <c r="AG143" s="618"/>
      <c r="AH143" s="618"/>
      <c r="AI143" s="618"/>
      <c r="AJ143" s="618"/>
      <c r="AK143" s="618"/>
      <c r="AL143" s="618"/>
      <c r="AM143" s="618"/>
      <c r="AN143" s="618"/>
      <c r="AO143" s="618"/>
      <c r="AP143" s="618"/>
      <c r="AQ143" s="618"/>
      <c r="AR143" s="618"/>
      <c r="AS143" s="621"/>
      <c r="BE143"/>
    </row>
    <row r="144" spans="2:57" ht="46.5" customHeight="1">
      <c r="B144" s="622"/>
      <c r="C144" s="623"/>
      <c r="D144" s="623"/>
      <c r="E144" s="624"/>
      <c r="F144" s="625"/>
      <c r="G144" s="623"/>
      <c r="H144" s="623"/>
      <c r="I144" s="623"/>
      <c r="J144" s="623"/>
      <c r="K144" s="623"/>
      <c r="L144" s="623"/>
      <c r="M144" s="623"/>
      <c r="N144" s="623"/>
      <c r="O144" s="623"/>
      <c r="P144" s="623"/>
      <c r="Q144" s="623"/>
      <c r="R144" s="623"/>
      <c r="S144" s="623"/>
      <c r="T144" s="623"/>
      <c r="U144" s="624"/>
      <c r="V144" s="625"/>
      <c r="W144" s="623"/>
      <c r="X144" s="624"/>
      <c r="Y144" s="625"/>
      <c r="Z144" s="623"/>
      <c r="AA144" s="624"/>
      <c r="AB144" s="625"/>
      <c r="AC144" s="623"/>
      <c r="AD144" s="623"/>
      <c r="AE144" s="623"/>
      <c r="AF144" s="623"/>
      <c r="AG144" s="623"/>
      <c r="AH144" s="623"/>
      <c r="AI144" s="623"/>
      <c r="AJ144" s="623"/>
      <c r="AK144" s="623"/>
      <c r="AL144" s="623"/>
      <c r="AM144" s="623"/>
      <c r="AN144" s="623"/>
      <c r="AO144" s="623"/>
      <c r="AP144" s="623"/>
      <c r="AQ144" s="623"/>
      <c r="AR144" s="623"/>
      <c r="AS144" s="626"/>
      <c r="BE144"/>
    </row>
    <row r="145" spans="2:57" ht="46.5" customHeight="1">
      <c r="B145" s="622"/>
      <c r="C145" s="623"/>
      <c r="D145" s="623"/>
      <c r="E145" s="624"/>
      <c r="F145" s="625"/>
      <c r="G145" s="623"/>
      <c r="H145" s="623"/>
      <c r="I145" s="623"/>
      <c r="J145" s="623"/>
      <c r="K145" s="623"/>
      <c r="L145" s="623"/>
      <c r="M145" s="623"/>
      <c r="N145" s="623"/>
      <c r="O145" s="623"/>
      <c r="P145" s="623"/>
      <c r="Q145" s="623"/>
      <c r="R145" s="623"/>
      <c r="S145" s="623"/>
      <c r="T145" s="623"/>
      <c r="U145" s="624"/>
      <c r="V145" s="625"/>
      <c r="W145" s="623"/>
      <c r="X145" s="624"/>
      <c r="Y145" s="625"/>
      <c r="Z145" s="623"/>
      <c r="AA145" s="624"/>
      <c r="AB145" s="625"/>
      <c r="AC145" s="623"/>
      <c r="AD145" s="623"/>
      <c r="AE145" s="623"/>
      <c r="AF145" s="623"/>
      <c r="AG145" s="623"/>
      <c r="AH145" s="623"/>
      <c r="AI145" s="623"/>
      <c r="AJ145" s="623"/>
      <c r="AK145" s="623"/>
      <c r="AL145" s="623"/>
      <c r="AM145" s="623"/>
      <c r="AN145" s="623"/>
      <c r="AO145" s="623"/>
      <c r="AP145" s="623"/>
      <c r="AQ145" s="623"/>
      <c r="AR145" s="623"/>
      <c r="AS145" s="626"/>
      <c r="BE145"/>
    </row>
    <row r="146" spans="2:57" ht="46.5" customHeight="1">
      <c r="B146" s="622"/>
      <c r="C146" s="623"/>
      <c r="D146" s="623"/>
      <c r="E146" s="624"/>
      <c r="F146" s="625"/>
      <c r="G146" s="623"/>
      <c r="H146" s="623"/>
      <c r="I146" s="623"/>
      <c r="J146" s="623"/>
      <c r="K146" s="623"/>
      <c r="L146" s="623"/>
      <c r="M146" s="623"/>
      <c r="N146" s="623"/>
      <c r="O146" s="623"/>
      <c r="P146" s="623"/>
      <c r="Q146" s="623"/>
      <c r="R146" s="623"/>
      <c r="S146" s="623"/>
      <c r="T146" s="623"/>
      <c r="U146" s="624"/>
      <c r="V146" s="625"/>
      <c r="W146" s="623"/>
      <c r="X146" s="624"/>
      <c r="Y146" s="625"/>
      <c r="Z146" s="623"/>
      <c r="AA146" s="624"/>
      <c r="AB146" s="625"/>
      <c r="AC146" s="623"/>
      <c r="AD146" s="623"/>
      <c r="AE146" s="623"/>
      <c r="AF146" s="623"/>
      <c r="AG146" s="623"/>
      <c r="AH146" s="623"/>
      <c r="AI146" s="623"/>
      <c r="AJ146" s="623"/>
      <c r="AK146" s="623"/>
      <c r="AL146" s="623"/>
      <c r="AM146" s="623"/>
      <c r="AN146" s="623"/>
      <c r="AO146" s="623"/>
      <c r="AP146" s="623"/>
      <c r="AQ146" s="623"/>
      <c r="AR146" s="623"/>
      <c r="AS146" s="626"/>
      <c r="BE146"/>
    </row>
    <row r="147" spans="2:57" ht="46.5" customHeight="1">
      <c r="B147" s="622"/>
      <c r="C147" s="623"/>
      <c r="D147" s="623"/>
      <c r="E147" s="624"/>
      <c r="F147" s="625"/>
      <c r="G147" s="623"/>
      <c r="H147" s="623"/>
      <c r="I147" s="623"/>
      <c r="J147" s="623"/>
      <c r="K147" s="623"/>
      <c r="L147" s="623"/>
      <c r="M147" s="623"/>
      <c r="N147" s="623"/>
      <c r="O147" s="623"/>
      <c r="P147" s="623"/>
      <c r="Q147" s="623"/>
      <c r="R147" s="623"/>
      <c r="S147" s="623"/>
      <c r="T147" s="623"/>
      <c r="U147" s="624"/>
      <c r="V147" s="625"/>
      <c r="W147" s="623"/>
      <c r="X147" s="624"/>
      <c r="Y147" s="625"/>
      <c r="Z147" s="623"/>
      <c r="AA147" s="624"/>
      <c r="AB147" s="625"/>
      <c r="AC147" s="623"/>
      <c r="AD147" s="623"/>
      <c r="AE147" s="623"/>
      <c r="AF147" s="623"/>
      <c r="AG147" s="623"/>
      <c r="AH147" s="623"/>
      <c r="AI147" s="623"/>
      <c r="AJ147" s="623"/>
      <c r="AK147" s="623"/>
      <c r="AL147" s="623"/>
      <c r="AM147" s="623"/>
      <c r="AN147" s="623"/>
      <c r="AO147" s="623"/>
      <c r="AP147" s="623"/>
      <c r="AQ147" s="623"/>
      <c r="AR147" s="623"/>
      <c r="AS147" s="626"/>
      <c r="BE147"/>
    </row>
    <row r="148" spans="2:57" ht="46.5" customHeight="1">
      <c r="B148" s="622"/>
      <c r="C148" s="623"/>
      <c r="D148" s="623"/>
      <c r="E148" s="624"/>
      <c r="F148" s="625"/>
      <c r="G148" s="623"/>
      <c r="H148" s="623"/>
      <c r="I148" s="623"/>
      <c r="J148" s="623"/>
      <c r="K148" s="623"/>
      <c r="L148" s="623"/>
      <c r="M148" s="623"/>
      <c r="N148" s="623"/>
      <c r="O148" s="623"/>
      <c r="P148" s="623"/>
      <c r="Q148" s="623"/>
      <c r="R148" s="623"/>
      <c r="S148" s="623"/>
      <c r="T148" s="623"/>
      <c r="U148" s="624"/>
      <c r="V148" s="625"/>
      <c r="W148" s="623"/>
      <c r="X148" s="624"/>
      <c r="Y148" s="625"/>
      <c r="Z148" s="623"/>
      <c r="AA148" s="624"/>
      <c r="AB148" s="625"/>
      <c r="AC148" s="623"/>
      <c r="AD148" s="623"/>
      <c r="AE148" s="623"/>
      <c r="AF148" s="623"/>
      <c r="AG148" s="623"/>
      <c r="AH148" s="623"/>
      <c r="AI148" s="623"/>
      <c r="AJ148" s="623"/>
      <c r="AK148" s="623"/>
      <c r="AL148" s="623"/>
      <c r="AM148" s="623"/>
      <c r="AN148" s="623"/>
      <c r="AO148" s="623"/>
      <c r="AP148" s="623"/>
      <c r="AQ148" s="623"/>
      <c r="AR148" s="623"/>
      <c r="AS148" s="626"/>
      <c r="BE148"/>
    </row>
    <row r="149" spans="2:57" ht="46.5" customHeight="1">
      <c r="B149" s="622"/>
      <c r="C149" s="623"/>
      <c r="D149" s="623"/>
      <c r="E149" s="624"/>
      <c r="F149" s="625"/>
      <c r="G149" s="623"/>
      <c r="H149" s="623"/>
      <c r="I149" s="623"/>
      <c r="J149" s="623"/>
      <c r="K149" s="623"/>
      <c r="L149" s="623"/>
      <c r="M149" s="623"/>
      <c r="N149" s="623"/>
      <c r="O149" s="623"/>
      <c r="P149" s="623"/>
      <c r="Q149" s="623"/>
      <c r="R149" s="623"/>
      <c r="S149" s="623"/>
      <c r="T149" s="623"/>
      <c r="U149" s="624"/>
      <c r="V149" s="625"/>
      <c r="W149" s="623"/>
      <c r="X149" s="624"/>
      <c r="Y149" s="625"/>
      <c r="Z149" s="623"/>
      <c r="AA149" s="624"/>
      <c r="AB149" s="625"/>
      <c r="AC149" s="623"/>
      <c r="AD149" s="623"/>
      <c r="AE149" s="623"/>
      <c r="AF149" s="623"/>
      <c r="AG149" s="623"/>
      <c r="AH149" s="623"/>
      <c r="AI149" s="623"/>
      <c r="AJ149" s="623"/>
      <c r="AK149" s="623"/>
      <c r="AL149" s="623"/>
      <c r="AM149" s="623"/>
      <c r="AN149" s="623"/>
      <c r="AO149" s="623"/>
      <c r="AP149" s="623"/>
      <c r="AQ149" s="623"/>
      <c r="AR149" s="623"/>
      <c r="AS149" s="626"/>
      <c r="BE149"/>
    </row>
    <row r="150" spans="2:57" ht="46.5" customHeight="1">
      <c r="B150" s="622"/>
      <c r="C150" s="623"/>
      <c r="D150" s="623"/>
      <c r="E150" s="624"/>
      <c r="F150" s="625"/>
      <c r="G150" s="623"/>
      <c r="H150" s="623"/>
      <c r="I150" s="623"/>
      <c r="J150" s="623"/>
      <c r="K150" s="623"/>
      <c r="L150" s="623"/>
      <c r="M150" s="623"/>
      <c r="N150" s="623"/>
      <c r="O150" s="623"/>
      <c r="P150" s="623"/>
      <c r="Q150" s="623"/>
      <c r="R150" s="623"/>
      <c r="S150" s="623"/>
      <c r="T150" s="623"/>
      <c r="U150" s="624"/>
      <c r="V150" s="625"/>
      <c r="W150" s="623"/>
      <c r="X150" s="624"/>
      <c r="Y150" s="625"/>
      <c r="Z150" s="623"/>
      <c r="AA150" s="624"/>
      <c r="AB150" s="625"/>
      <c r="AC150" s="623"/>
      <c r="AD150" s="623"/>
      <c r="AE150" s="623"/>
      <c r="AF150" s="623"/>
      <c r="AG150" s="623"/>
      <c r="AH150" s="623"/>
      <c r="AI150" s="623"/>
      <c r="AJ150" s="623"/>
      <c r="AK150" s="623"/>
      <c r="AL150" s="623"/>
      <c r="AM150" s="623"/>
      <c r="AN150" s="623"/>
      <c r="AO150" s="623"/>
      <c r="AP150" s="623"/>
      <c r="AQ150" s="623"/>
      <c r="AR150" s="623"/>
      <c r="AS150" s="626"/>
      <c r="BE150"/>
    </row>
    <row r="151" spans="2:57" ht="46.5" customHeight="1">
      <c r="B151" s="622"/>
      <c r="C151" s="623"/>
      <c r="D151" s="623"/>
      <c r="E151" s="624"/>
      <c r="F151" s="625"/>
      <c r="G151" s="623"/>
      <c r="H151" s="623"/>
      <c r="I151" s="623"/>
      <c r="J151" s="623"/>
      <c r="K151" s="623"/>
      <c r="L151" s="623"/>
      <c r="M151" s="623"/>
      <c r="N151" s="623"/>
      <c r="O151" s="623"/>
      <c r="P151" s="623"/>
      <c r="Q151" s="623"/>
      <c r="R151" s="623"/>
      <c r="S151" s="623"/>
      <c r="T151" s="623"/>
      <c r="U151" s="624"/>
      <c r="V151" s="625"/>
      <c r="W151" s="623"/>
      <c r="X151" s="624"/>
      <c r="Y151" s="625"/>
      <c r="Z151" s="623"/>
      <c r="AA151" s="624"/>
      <c r="AB151" s="625"/>
      <c r="AC151" s="623"/>
      <c r="AD151" s="623"/>
      <c r="AE151" s="623"/>
      <c r="AF151" s="623"/>
      <c r="AG151" s="623"/>
      <c r="AH151" s="623"/>
      <c r="AI151" s="623"/>
      <c r="AJ151" s="623"/>
      <c r="AK151" s="623"/>
      <c r="AL151" s="623"/>
      <c r="AM151" s="623"/>
      <c r="AN151" s="623"/>
      <c r="AO151" s="623"/>
      <c r="AP151" s="623"/>
      <c r="AQ151" s="623"/>
      <c r="AR151" s="623"/>
      <c r="AS151" s="626"/>
      <c r="BE151"/>
    </row>
    <row r="152" spans="2:57" ht="46.5" customHeight="1">
      <c r="B152" s="622"/>
      <c r="C152" s="623"/>
      <c r="D152" s="623"/>
      <c r="E152" s="624"/>
      <c r="F152" s="625"/>
      <c r="G152" s="623"/>
      <c r="H152" s="623"/>
      <c r="I152" s="623"/>
      <c r="J152" s="623"/>
      <c r="K152" s="623"/>
      <c r="L152" s="623"/>
      <c r="M152" s="623"/>
      <c r="N152" s="623"/>
      <c r="O152" s="623"/>
      <c r="P152" s="623"/>
      <c r="Q152" s="623"/>
      <c r="R152" s="623"/>
      <c r="S152" s="623"/>
      <c r="T152" s="623"/>
      <c r="U152" s="624"/>
      <c r="V152" s="625"/>
      <c r="W152" s="623"/>
      <c r="X152" s="624"/>
      <c r="Y152" s="625"/>
      <c r="Z152" s="623"/>
      <c r="AA152" s="624"/>
      <c r="AB152" s="625"/>
      <c r="AC152" s="623"/>
      <c r="AD152" s="623"/>
      <c r="AE152" s="623"/>
      <c r="AF152" s="623"/>
      <c r="AG152" s="623"/>
      <c r="AH152" s="623"/>
      <c r="AI152" s="623"/>
      <c r="AJ152" s="623"/>
      <c r="AK152" s="623"/>
      <c r="AL152" s="623"/>
      <c r="AM152" s="623"/>
      <c r="AN152" s="623"/>
      <c r="AO152" s="623"/>
      <c r="AP152" s="623"/>
      <c r="AQ152" s="623"/>
      <c r="AR152" s="623"/>
      <c r="AS152" s="626"/>
      <c r="BE152"/>
    </row>
    <row r="153" spans="2:57" ht="46.5" customHeight="1">
      <c r="B153" s="622"/>
      <c r="C153" s="623"/>
      <c r="D153" s="623"/>
      <c r="E153" s="624"/>
      <c r="F153" s="625"/>
      <c r="G153" s="623"/>
      <c r="H153" s="623"/>
      <c r="I153" s="623"/>
      <c r="J153" s="623"/>
      <c r="K153" s="623"/>
      <c r="L153" s="623"/>
      <c r="M153" s="623"/>
      <c r="N153" s="623"/>
      <c r="O153" s="623"/>
      <c r="P153" s="623"/>
      <c r="Q153" s="623"/>
      <c r="R153" s="623"/>
      <c r="S153" s="623"/>
      <c r="T153" s="623"/>
      <c r="U153" s="624"/>
      <c r="V153" s="625"/>
      <c r="W153" s="623"/>
      <c r="X153" s="624"/>
      <c r="Y153" s="625"/>
      <c r="Z153" s="623"/>
      <c r="AA153" s="624"/>
      <c r="AB153" s="625"/>
      <c r="AC153" s="623"/>
      <c r="AD153" s="623"/>
      <c r="AE153" s="623"/>
      <c r="AF153" s="623"/>
      <c r="AG153" s="623"/>
      <c r="AH153" s="623"/>
      <c r="AI153" s="623"/>
      <c r="AJ153" s="623"/>
      <c r="AK153" s="623"/>
      <c r="AL153" s="623"/>
      <c r="AM153" s="623"/>
      <c r="AN153" s="623"/>
      <c r="AO153" s="623"/>
      <c r="AP153" s="623"/>
      <c r="AQ153" s="623"/>
      <c r="AR153" s="623"/>
      <c r="AS153" s="626"/>
      <c r="BE153"/>
    </row>
    <row r="154" spans="2:57" ht="46.5" customHeight="1">
      <c r="B154" s="622"/>
      <c r="C154" s="623"/>
      <c r="D154" s="623"/>
      <c r="E154" s="624"/>
      <c r="F154" s="625"/>
      <c r="G154" s="623"/>
      <c r="H154" s="623"/>
      <c r="I154" s="623"/>
      <c r="J154" s="623"/>
      <c r="K154" s="623"/>
      <c r="L154" s="623"/>
      <c r="M154" s="623"/>
      <c r="N154" s="623"/>
      <c r="O154" s="623"/>
      <c r="P154" s="623"/>
      <c r="Q154" s="623"/>
      <c r="R154" s="623"/>
      <c r="S154" s="623"/>
      <c r="T154" s="623"/>
      <c r="U154" s="624"/>
      <c r="V154" s="625"/>
      <c r="W154" s="623"/>
      <c r="X154" s="624"/>
      <c r="Y154" s="625"/>
      <c r="Z154" s="623"/>
      <c r="AA154" s="624"/>
      <c r="AB154" s="625"/>
      <c r="AC154" s="623"/>
      <c r="AD154" s="623"/>
      <c r="AE154" s="623"/>
      <c r="AF154" s="623"/>
      <c r="AG154" s="623"/>
      <c r="AH154" s="623"/>
      <c r="AI154" s="623"/>
      <c r="AJ154" s="623"/>
      <c r="AK154" s="623"/>
      <c r="AL154" s="623"/>
      <c r="AM154" s="623"/>
      <c r="AN154" s="623"/>
      <c r="AO154" s="623"/>
      <c r="AP154" s="623"/>
      <c r="AQ154" s="623"/>
      <c r="AR154" s="623"/>
      <c r="AS154" s="626"/>
      <c r="BE154"/>
    </row>
    <row r="155" spans="2:57" ht="46.5" customHeight="1">
      <c r="B155" s="622"/>
      <c r="C155" s="623"/>
      <c r="D155" s="623"/>
      <c r="E155" s="624"/>
      <c r="F155" s="625"/>
      <c r="G155" s="623"/>
      <c r="H155" s="623"/>
      <c r="I155" s="623"/>
      <c r="J155" s="623"/>
      <c r="K155" s="623"/>
      <c r="L155" s="623"/>
      <c r="M155" s="623"/>
      <c r="N155" s="623"/>
      <c r="O155" s="623"/>
      <c r="P155" s="623"/>
      <c r="Q155" s="623"/>
      <c r="R155" s="623"/>
      <c r="S155" s="623"/>
      <c r="T155" s="623"/>
      <c r="U155" s="624"/>
      <c r="V155" s="625"/>
      <c r="W155" s="623"/>
      <c r="X155" s="624"/>
      <c r="Y155" s="625"/>
      <c r="Z155" s="623"/>
      <c r="AA155" s="624"/>
      <c r="AB155" s="625"/>
      <c r="AC155" s="623"/>
      <c r="AD155" s="623"/>
      <c r="AE155" s="623"/>
      <c r="AF155" s="623"/>
      <c r="AG155" s="623"/>
      <c r="AH155" s="623"/>
      <c r="AI155" s="623"/>
      <c r="AJ155" s="623"/>
      <c r="AK155" s="623"/>
      <c r="AL155" s="623"/>
      <c r="AM155" s="623"/>
      <c r="AN155" s="623"/>
      <c r="AO155" s="623"/>
      <c r="AP155" s="623"/>
      <c r="AQ155" s="623"/>
      <c r="AR155" s="623"/>
      <c r="AS155" s="626"/>
      <c r="BE155"/>
    </row>
    <row r="156" spans="2:57" ht="46.5" customHeight="1" thickBot="1">
      <c r="B156" s="622"/>
      <c r="C156" s="623"/>
      <c r="D156" s="623"/>
      <c r="E156" s="624"/>
      <c r="F156" s="625"/>
      <c r="G156" s="623"/>
      <c r="H156" s="623"/>
      <c r="I156" s="623"/>
      <c r="J156" s="623"/>
      <c r="K156" s="623"/>
      <c r="L156" s="623"/>
      <c r="M156" s="623"/>
      <c r="N156" s="623"/>
      <c r="O156" s="623"/>
      <c r="P156" s="623"/>
      <c r="Q156" s="623"/>
      <c r="R156" s="623"/>
      <c r="S156" s="623"/>
      <c r="T156" s="623"/>
      <c r="U156" s="624"/>
      <c r="V156" s="625"/>
      <c r="W156" s="623"/>
      <c r="X156" s="624"/>
      <c r="Y156" s="625"/>
      <c r="Z156" s="623"/>
      <c r="AA156" s="624"/>
      <c r="AB156" s="625"/>
      <c r="AC156" s="623"/>
      <c r="AD156" s="623"/>
      <c r="AE156" s="623"/>
      <c r="AF156" s="623"/>
      <c r="AG156" s="623"/>
      <c r="AH156" s="623"/>
      <c r="AI156" s="623"/>
      <c r="AJ156" s="623"/>
      <c r="AK156" s="623"/>
      <c r="AL156" s="623"/>
      <c r="AM156" s="623"/>
      <c r="AN156" s="623"/>
      <c r="AO156" s="623"/>
      <c r="AP156" s="623"/>
      <c r="AQ156" s="623"/>
      <c r="AR156" s="623"/>
      <c r="AS156" s="626"/>
      <c r="BE156"/>
    </row>
    <row r="157" spans="2:57" ht="46.5" customHeight="1">
      <c r="B157" s="612" t="s">
        <v>36</v>
      </c>
      <c r="C157" s="613"/>
      <c r="D157" s="613"/>
      <c r="E157" s="613"/>
      <c r="F157" s="613"/>
      <c r="G157" s="613"/>
      <c r="H157" s="613"/>
      <c r="I157" s="613"/>
      <c r="J157" s="613"/>
      <c r="K157" s="613"/>
      <c r="L157" s="613"/>
      <c r="M157" s="613"/>
      <c r="N157" s="613"/>
      <c r="O157" s="613"/>
      <c r="P157" s="613"/>
      <c r="Q157" s="613"/>
      <c r="R157" s="613"/>
      <c r="S157" s="613"/>
      <c r="T157" s="613"/>
      <c r="U157" s="613"/>
      <c r="V157" s="613"/>
      <c r="W157" s="613"/>
      <c r="X157" s="613"/>
      <c r="Y157" s="613"/>
      <c r="Z157" s="613"/>
      <c r="AA157" s="613"/>
      <c r="AB157" s="613"/>
      <c r="AC157" s="613"/>
      <c r="AD157" s="613"/>
      <c r="AE157" s="613"/>
      <c r="AF157" s="613"/>
      <c r="AG157" s="613"/>
      <c r="AH157" s="613"/>
      <c r="AI157" s="613"/>
      <c r="AJ157" s="613"/>
      <c r="AK157" s="613"/>
      <c r="AL157" s="613"/>
      <c r="AM157" s="613"/>
      <c r="AN157" s="613"/>
      <c r="AO157" s="613"/>
      <c r="AP157" s="613"/>
      <c r="AQ157" s="613"/>
      <c r="AR157" s="613"/>
      <c r="AS157" s="616"/>
      <c r="BE157"/>
    </row>
    <row r="158" spans="2:57" ht="232.5" customHeight="1" thickBot="1">
      <c r="B158" s="630"/>
      <c r="C158" s="631"/>
      <c r="D158" s="631"/>
      <c r="E158" s="631"/>
      <c r="F158" s="631"/>
      <c r="G158" s="631"/>
      <c r="H158" s="631"/>
      <c r="I158" s="631"/>
      <c r="J158" s="631"/>
      <c r="K158" s="631"/>
      <c r="L158" s="631"/>
      <c r="M158" s="631"/>
      <c r="N158" s="631"/>
      <c r="O158" s="631"/>
      <c r="P158" s="631"/>
      <c r="Q158" s="631"/>
      <c r="R158" s="631"/>
      <c r="S158" s="631"/>
      <c r="T158" s="631"/>
      <c r="U158" s="631"/>
      <c r="V158" s="631"/>
      <c r="W158" s="631"/>
      <c r="X158" s="631"/>
      <c r="Y158" s="631"/>
      <c r="Z158" s="631"/>
      <c r="AA158" s="631"/>
      <c r="AB158" s="631"/>
      <c r="AC158" s="631"/>
      <c r="AD158" s="631"/>
      <c r="AE158" s="631"/>
      <c r="AF158" s="631"/>
      <c r="AG158" s="631"/>
      <c r="AH158" s="631"/>
      <c r="AI158" s="631"/>
      <c r="AJ158" s="631"/>
      <c r="AK158" s="631"/>
      <c r="AL158" s="631"/>
      <c r="AM158" s="631"/>
      <c r="AN158" s="631"/>
      <c r="AO158" s="631"/>
      <c r="AP158" s="631"/>
      <c r="AQ158" s="631"/>
      <c r="AR158" s="631"/>
      <c r="AS158" s="632"/>
      <c r="BE158"/>
    </row>
    <row r="159" spans="2:57" ht="22.5" customHeight="1">
      <c r="B159" s="9"/>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c r="AQ159" s="4"/>
      <c r="AR159" s="4"/>
      <c r="AS159" s="14"/>
      <c r="BE159"/>
    </row>
    <row r="160" spans="2:57" ht="46.5" customHeight="1">
      <c r="B160" s="10"/>
      <c r="C160" s="406" t="s">
        <v>43</v>
      </c>
      <c r="D160" s="407"/>
      <c r="E160" s="407"/>
      <c r="F160" s="407"/>
      <c r="G160" s="407"/>
      <c r="H160" s="407"/>
      <c r="I160" s="407"/>
      <c r="J160" s="407"/>
      <c r="K160" s="407"/>
      <c r="L160" s="407"/>
      <c r="M160" s="407"/>
      <c r="N160" s="407"/>
      <c r="O160" s="407"/>
      <c r="P160" s="407"/>
      <c r="Q160" s="407"/>
      <c r="R160" s="407"/>
      <c r="S160" s="407"/>
      <c r="T160" s="407"/>
      <c r="U160" s="407"/>
      <c r="V160" s="407"/>
      <c r="W160" s="408"/>
      <c r="X160" s="406" t="s">
        <v>44</v>
      </c>
      <c r="Y160" s="407"/>
      <c r="Z160" s="407"/>
      <c r="AA160" s="407"/>
      <c r="AB160" s="407"/>
      <c r="AC160" s="407"/>
      <c r="AD160" s="407"/>
      <c r="AE160" s="407"/>
      <c r="AF160" s="407"/>
      <c r="AG160" s="407"/>
      <c r="AH160" s="407"/>
      <c r="AI160" s="407"/>
      <c r="AJ160" s="407"/>
      <c r="AK160" s="407"/>
      <c r="AL160" s="407"/>
      <c r="AM160" s="407"/>
      <c r="AN160" s="407"/>
      <c r="AO160" s="407"/>
      <c r="AP160" s="407"/>
      <c r="AQ160" s="407"/>
      <c r="AR160" s="408"/>
      <c r="AS160" s="8"/>
      <c r="BE160"/>
    </row>
    <row r="161" spans="2:57" ht="46.5" customHeight="1">
      <c r="B161" s="10"/>
      <c r="C161" s="473" t="s">
        <v>40</v>
      </c>
      <c r="D161" s="438"/>
      <c r="E161" s="438"/>
      <c r="F161" s="438"/>
      <c r="G161" s="438"/>
      <c r="H161" s="438"/>
      <c r="I161" s="449"/>
      <c r="J161" s="473" t="s">
        <v>41</v>
      </c>
      <c r="K161" s="438"/>
      <c r="L161" s="438"/>
      <c r="M161" s="438"/>
      <c r="N161" s="438"/>
      <c r="O161" s="438"/>
      <c r="P161" s="449"/>
      <c r="Q161" s="473" t="s">
        <v>42</v>
      </c>
      <c r="R161" s="438"/>
      <c r="S161" s="438"/>
      <c r="T161" s="438"/>
      <c r="U161" s="438"/>
      <c r="V161" s="438"/>
      <c r="W161" s="449"/>
      <c r="X161" s="473" t="s">
        <v>40</v>
      </c>
      <c r="Y161" s="438"/>
      <c r="Z161" s="438"/>
      <c r="AA161" s="438"/>
      <c r="AB161" s="438"/>
      <c r="AC161" s="438"/>
      <c r="AD161" s="449"/>
      <c r="AE161" s="473" t="s">
        <v>41</v>
      </c>
      <c r="AF161" s="438"/>
      <c r="AG161" s="438"/>
      <c r="AH161" s="438"/>
      <c r="AI161" s="438"/>
      <c r="AJ161" s="438"/>
      <c r="AK161" s="449"/>
      <c r="AL161" s="473" t="s">
        <v>42</v>
      </c>
      <c r="AM161" s="438"/>
      <c r="AN161" s="438"/>
      <c r="AO161" s="438"/>
      <c r="AP161" s="438"/>
      <c r="AQ161" s="438"/>
      <c r="AR161" s="449"/>
      <c r="AS161" s="11"/>
      <c r="BE161"/>
    </row>
    <row r="162" spans="2:57" ht="46.5" customHeight="1">
      <c r="B162" s="10"/>
      <c r="C162" s="517"/>
      <c r="D162" s="518"/>
      <c r="E162" s="518"/>
      <c r="F162" s="518"/>
      <c r="G162" s="518"/>
      <c r="H162" s="518"/>
      <c r="I162" s="519"/>
      <c r="J162" s="517"/>
      <c r="K162" s="518"/>
      <c r="L162" s="518"/>
      <c r="M162" s="518"/>
      <c r="N162" s="518"/>
      <c r="O162" s="518"/>
      <c r="P162" s="519"/>
      <c r="Q162" s="520"/>
      <c r="R162" s="521"/>
      <c r="S162" s="521"/>
      <c r="T162" s="521"/>
      <c r="U162" s="521"/>
      <c r="V162" s="521"/>
      <c r="W162" s="522"/>
      <c r="X162" s="517"/>
      <c r="Y162" s="518"/>
      <c r="Z162" s="518"/>
      <c r="AA162" s="518"/>
      <c r="AB162" s="518"/>
      <c r="AC162" s="518"/>
      <c r="AD162" s="519"/>
      <c r="AE162" s="517"/>
      <c r="AF162" s="518"/>
      <c r="AG162" s="518"/>
      <c r="AH162" s="518"/>
      <c r="AI162" s="518"/>
      <c r="AJ162" s="518"/>
      <c r="AK162" s="519"/>
      <c r="AL162" s="520"/>
      <c r="AM162" s="521"/>
      <c r="AN162" s="521"/>
      <c r="AO162" s="521"/>
      <c r="AP162" s="521"/>
      <c r="AQ162" s="521"/>
      <c r="AR162" s="522"/>
      <c r="AS162" s="8"/>
      <c r="BE162"/>
    </row>
    <row r="163" spans="2:57" ht="22.5" customHeight="1" thickBot="1">
      <c r="B163" s="12"/>
      <c r="C163" s="13"/>
      <c r="D163" s="13"/>
      <c r="E163" s="13"/>
      <c r="F163" s="13"/>
      <c r="G163" s="13"/>
      <c r="H163" s="13"/>
      <c r="I163" s="13"/>
      <c r="J163" s="13"/>
      <c r="K163" s="13"/>
      <c r="L163" s="13"/>
      <c r="M163" s="13"/>
      <c r="N163" s="13"/>
      <c r="O163" s="13"/>
      <c r="P163" s="13"/>
      <c r="Q163" s="13"/>
      <c r="R163" s="13"/>
      <c r="S163" s="13"/>
      <c r="T163" s="13"/>
      <c r="U163" s="13"/>
      <c r="V163" s="13"/>
      <c r="W163" s="13"/>
      <c r="X163" s="13"/>
      <c r="Y163" s="13"/>
      <c r="Z163" s="13"/>
      <c r="AA163" s="13"/>
      <c r="AB163" s="13"/>
      <c r="AC163" s="13"/>
      <c r="AD163" s="13"/>
      <c r="AE163" s="13"/>
      <c r="AF163" s="13"/>
      <c r="AG163" s="13"/>
      <c r="AH163" s="13"/>
      <c r="AI163" s="13"/>
      <c r="AJ163" s="13"/>
      <c r="AK163" s="13"/>
      <c r="AL163" s="13"/>
      <c r="AM163" s="13"/>
      <c r="AN163" s="13"/>
      <c r="AO163" s="13"/>
      <c r="AP163" s="13"/>
      <c r="AQ163" s="13"/>
      <c r="AR163" s="13"/>
      <c r="AS163" s="15"/>
      <c r="BE163"/>
    </row>
    <row r="164" spans="2:57">
      <c r="C164" s="5"/>
      <c r="D164" s="5"/>
      <c r="E164" s="5"/>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BE164"/>
    </row>
    <row r="165" spans="2:57">
      <c r="C165" s="5"/>
      <c r="D165" s="5"/>
      <c r="E165" s="5"/>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BE165"/>
    </row>
    <row r="166" spans="2:57">
      <c r="BE166"/>
    </row>
    <row r="167" spans="2:57">
      <c r="BE167"/>
    </row>
    <row r="168" spans="2:57">
      <c r="C168" s="7"/>
      <c r="BE168"/>
    </row>
    <row r="169" spans="2:57">
      <c r="C169" s="7"/>
      <c r="BE169"/>
    </row>
    <row r="170" spans="2:57">
      <c r="C170" s="7"/>
      <c r="BE170"/>
    </row>
    <row r="171" spans="2:57">
      <c r="C171" s="7"/>
      <c r="BE171"/>
    </row>
    <row r="172" spans="2:57">
      <c r="BE172"/>
    </row>
    <row r="173" spans="2:57">
      <c r="BE173"/>
    </row>
    <row r="174" spans="2:57">
      <c r="BE174"/>
    </row>
    <row r="175" spans="2:57">
      <c r="BE175"/>
    </row>
    <row r="176" spans="2:57">
      <c r="BE176"/>
    </row>
  </sheetData>
  <sheetProtection sheet="1" objects="1" scenarios="1" selectLockedCells="1" autoFilter="0"/>
  <mergeCells count="898">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134:AN135"/>
    <mergeCell ref="AO134:AP135"/>
    <mergeCell ref="AQ134:AQ135"/>
    <mergeCell ref="AR134:AR135"/>
    <mergeCell ref="AS134:AS135"/>
    <mergeCell ref="Y135:AB135"/>
    <mergeCell ref="B134:C135"/>
    <mergeCell ref="D134:P135"/>
    <mergeCell ref="Q134:X135"/>
    <mergeCell ref="Y134:AB134"/>
    <mergeCell ref="AC134:AF135"/>
    <mergeCell ref="AG134:AJ135"/>
    <mergeCell ref="AK42:AN43"/>
    <mergeCell ref="AO42:AP43"/>
    <mergeCell ref="AQ42:AQ43"/>
    <mergeCell ref="AR42:AR43"/>
    <mergeCell ref="AS42:AS43"/>
    <mergeCell ref="Y43:AB43"/>
    <mergeCell ref="B42:C43"/>
    <mergeCell ref="D42:P43"/>
    <mergeCell ref="Q42:X43"/>
    <mergeCell ref="Y42:AB42"/>
    <mergeCell ref="AC42:AF43"/>
    <mergeCell ref="AG42:AJ43"/>
    <mergeCell ref="AK136:AN137"/>
    <mergeCell ref="AO136:AP137"/>
    <mergeCell ref="AQ136:AQ137"/>
    <mergeCell ref="AR136:AR137"/>
    <mergeCell ref="AS136:AS137"/>
    <mergeCell ref="Y137:AB137"/>
    <mergeCell ref="B136:C137"/>
    <mergeCell ref="D136:P137"/>
    <mergeCell ref="Q136:X137"/>
    <mergeCell ref="Y136:AB136"/>
    <mergeCell ref="AC136:AF137"/>
    <mergeCell ref="AG136:AJ137"/>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Y23:AB23"/>
    <mergeCell ref="B22:C23"/>
    <mergeCell ref="D22:P23"/>
    <mergeCell ref="Q22:X23"/>
    <mergeCell ref="Y22:AB22"/>
    <mergeCell ref="AC22:AF23"/>
    <mergeCell ref="AG22:AJ23"/>
    <mergeCell ref="AK16:AN17"/>
    <mergeCell ref="AO16:AP17"/>
    <mergeCell ref="AQ16:AQ17"/>
    <mergeCell ref="AR16:AR17"/>
    <mergeCell ref="AS16:AS17"/>
    <mergeCell ref="Y17:AB17"/>
    <mergeCell ref="B16:C17"/>
    <mergeCell ref="D16:P17"/>
    <mergeCell ref="Q16:X17"/>
    <mergeCell ref="Y16:AB16"/>
    <mergeCell ref="AC16:AF17"/>
    <mergeCell ref="AG16:AJ17"/>
    <mergeCell ref="AK14:AN15"/>
    <mergeCell ref="AO14:AP15"/>
    <mergeCell ref="AQ14:AQ15"/>
    <mergeCell ref="AR14:AR15"/>
    <mergeCell ref="AS14:AS15"/>
    <mergeCell ref="Y15:AB15"/>
    <mergeCell ref="B14:C15"/>
    <mergeCell ref="D14:P15"/>
    <mergeCell ref="Q14:X15"/>
    <mergeCell ref="Y14:AB14"/>
    <mergeCell ref="AC14:AF15"/>
    <mergeCell ref="AG14:AJ15"/>
    <mergeCell ref="AK132:AN133"/>
    <mergeCell ref="AO132:AP133"/>
    <mergeCell ref="AQ132:AQ133"/>
    <mergeCell ref="AR132:AR133"/>
    <mergeCell ref="AS132:AS133"/>
    <mergeCell ref="Y133:AB133"/>
    <mergeCell ref="B132:C133"/>
    <mergeCell ref="D132:P133"/>
    <mergeCell ref="Q132:X133"/>
    <mergeCell ref="Y132:AB132"/>
    <mergeCell ref="AC132:AF133"/>
    <mergeCell ref="AG132:AJ133"/>
    <mergeCell ref="AK130:AN131"/>
    <mergeCell ref="AO130:AP131"/>
    <mergeCell ref="AQ130:AQ131"/>
    <mergeCell ref="AR130:AR131"/>
    <mergeCell ref="AS130:AS131"/>
    <mergeCell ref="Y131:AB131"/>
    <mergeCell ref="B130:C131"/>
    <mergeCell ref="D130:P131"/>
    <mergeCell ref="Q130:X131"/>
    <mergeCell ref="Y130:AB130"/>
    <mergeCell ref="AC130:AF131"/>
    <mergeCell ref="AG130:AJ131"/>
    <mergeCell ref="AK20:AN21"/>
    <mergeCell ref="AO20:AP21"/>
    <mergeCell ref="AQ20:AQ21"/>
    <mergeCell ref="AR20:AR21"/>
    <mergeCell ref="AS20:AS21"/>
    <mergeCell ref="Y21:AB21"/>
    <mergeCell ref="B20:C21"/>
    <mergeCell ref="D20:P21"/>
    <mergeCell ref="Q20:X21"/>
    <mergeCell ref="Y20:AB20"/>
    <mergeCell ref="AC20:AF21"/>
    <mergeCell ref="AG20:AJ21"/>
    <mergeCell ref="AK18:AN19"/>
    <mergeCell ref="AO18:AP19"/>
    <mergeCell ref="AQ18:AQ19"/>
    <mergeCell ref="AR18:AR19"/>
    <mergeCell ref="AS18:AS19"/>
    <mergeCell ref="Y19:AB19"/>
    <mergeCell ref="B18:C19"/>
    <mergeCell ref="D18:P19"/>
    <mergeCell ref="Q18:X19"/>
    <mergeCell ref="Y18:AB18"/>
    <mergeCell ref="AC18:AF19"/>
    <mergeCell ref="AG18:AJ19"/>
    <mergeCell ref="AK32:AN33"/>
    <mergeCell ref="AO32:AP33"/>
    <mergeCell ref="AQ32:AQ33"/>
    <mergeCell ref="AR32:AR33"/>
    <mergeCell ref="AS32:AS33"/>
    <mergeCell ref="Y33:AB33"/>
    <mergeCell ref="B32:C33"/>
    <mergeCell ref="D32:P33"/>
    <mergeCell ref="Q32:X33"/>
    <mergeCell ref="Y32:AB32"/>
    <mergeCell ref="AC32:AF33"/>
    <mergeCell ref="AG32:AJ33"/>
    <mergeCell ref="AK138:AN139"/>
    <mergeCell ref="AO138:AP139"/>
    <mergeCell ref="AQ138:AQ139"/>
    <mergeCell ref="AR138:AR139"/>
    <mergeCell ref="AS138:AS139"/>
    <mergeCell ref="Y139:AB139"/>
    <mergeCell ref="B138:C139"/>
    <mergeCell ref="D138:P139"/>
    <mergeCell ref="Q138:X139"/>
    <mergeCell ref="Y138:AB138"/>
    <mergeCell ref="AC138:AF139"/>
    <mergeCell ref="AG138:AJ139"/>
    <mergeCell ref="C162:I162"/>
    <mergeCell ref="J162:P162"/>
    <mergeCell ref="Q162:W162"/>
    <mergeCell ref="X162:AD162"/>
    <mergeCell ref="AE162:AK162"/>
    <mergeCell ref="AL162:AR162"/>
    <mergeCell ref="B158:AS158"/>
    <mergeCell ref="C160:W160"/>
    <mergeCell ref="X160:AR160"/>
    <mergeCell ref="C161:I161"/>
    <mergeCell ref="J161:P161"/>
    <mergeCell ref="Q161:W161"/>
    <mergeCell ref="X161:AD161"/>
    <mergeCell ref="AE161:AK161"/>
    <mergeCell ref="AL161:AR161"/>
    <mergeCell ref="B156:E156"/>
    <mergeCell ref="F156:U156"/>
    <mergeCell ref="V156:X156"/>
    <mergeCell ref="Y156:AA156"/>
    <mergeCell ref="AB156:AS156"/>
    <mergeCell ref="B157:AS157"/>
    <mergeCell ref="B154:E154"/>
    <mergeCell ref="F154:U154"/>
    <mergeCell ref="V154:X154"/>
    <mergeCell ref="Y154:AA154"/>
    <mergeCell ref="AB154:AS154"/>
    <mergeCell ref="B155:E155"/>
    <mergeCell ref="F155:U155"/>
    <mergeCell ref="V155:X155"/>
    <mergeCell ref="Y155:AA155"/>
    <mergeCell ref="AB155:AS155"/>
    <mergeCell ref="B152:E152"/>
    <mergeCell ref="F152:U152"/>
    <mergeCell ref="V152:X152"/>
    <mergeCell ref="Y152:AA152"/>
    <mergeCell ref="AB152:AS152"/>
    <mergeCell ref="B153:E153"/>
    <mergeCell ref="F153:U153"/>
    <mergeCell ref="V153:X153"/>
    <mergeCell ref="Y153:AA153"/>
    <mergeCell ref="AB153:AS153"/>
    <mergeCell ref="B150:E150"/>
    <mergeCell ref="F150:U150"/>
    <mergeCell ref="V150:X150"/>
    <mergeCell ref="Y150:AA150"/>
    <mergeCell ref="AB150:AS150"/>
    <mergeCell ref="B151:E151"/>
    <mergeCell ref="F151:U151"/>
    <mergeCell ref="V151:X151"/>
    <mergeCell ref="Y151:AA151"/>
    <mergeCell ref="AB151:AS151"/>
    <mergeCell ref="B148:E148"/>
    <mergeCell ref="F148:U148"/>
    <mergeCell ref="V148:X148"/>
    <mergeCell ref="Y148:AA148"/>
    <mergeCell ref="AB148:AS148"/>
    <mergeCell ref="B149:E149"/>
    <mergeCell ref="F149:U149"/>
    <mergeCell ref="V149:X149"/>
    <mergeCell ref="Y149:AA149"/>
    <mergeCell ref="AB149:AS149"/>
    <mergeCell ref="B146:E146"/>
    <mergeCell ref="F146:U146"/>
    <mergeCell ref="V146:X146"/>
    <mergeCell ref="Y146:AA146"/>
    <mergeCell ref="AB146:AS146"/>
    <mergeCell ref="B147:E147"/>
    <mergeCell ref="F147:U147"/>
    <mergeCell ref="V147:X147"/>
    <mergeCell ref="Y147:AA147"/>
    <mergeCell ref="AB147:AS147"/>
    <mergeCell ref="B144:E144"/>
    <mergeCell ref="F144:U144"/>
    <mergeCell ref="V144:X144"/>
    <mergeCell ref="Y144:AA144"/>
    <mergeCell ref="AB144:AS144"/>
    <mergeCell ref="B145:E145"/>
    <mergeCell ref="F145:U145"/>
    <mergeCell ref="V145:X145"/>
    <mergeCell ref="Y145:AA145"/>
    <mergeCell ref="AB145:AS145"/>
    <mergeCell ref="B142:E142"/>
    <mergeCell ref="F142:U142"/>
    <mergeCell ref="V142:X142"/>
    <mergeCell ref="Y142:AA142"/>
    <mergeCell ref="AB142:AS142"/>
    <mergeCell ref="B143:E143"/>
    <mergeCell ref="F143:U143"/>
    <mergeCell ref="V143:X143"/>
    <mergeCell ref="Y143:AA143"/>
    <mergeCell ref="AB143:AS143"/>
    <mergeCell ref="AK140:AN141"/>
    <mergeCell ref="AO140:AP141"/>
    <mergeCell ref="AQ140:AQ141"/>
    <mergeCell ref="AR140:AR141"/>
    <mergeCell ref="AS140:AS141"/>
    <mergeCell ref="Y141:AB141"/>
    <mergeCell ref="B140:C141"/>
    <mergeCell ref="D140:P141"/>
    <mergeCell ref="Q140:X141"/>
    <mergeCell ref="Y140:AB140"/>
    <mergeCell ref="AC140:AF141"/>
    <mergeCell ref="AG140:AJ141"/>
    <mergeCell ref="AK128:AN129"/>
    <mergeCell ref="AO128:AP129"/>
    <mergeCell ref="AQ128:AQ129"/>
    <mergeCell ref="AR128:AR129"/>
    <mergeCell ref="AS128:AS129"/>
    <mergeCell ref="Y129:AB129"/>
    <mergeCell ref="B128:C129"/>
    <mergeCell ref="D128:P129"/>
    <mergeCell ref="Q128:X129"/>
    <mergeCell ref="Y128:AB128"/>
    <mergeCell ref="AC128:AF129"/>
    <mergeCell ref="AG128:AJ129"/>
    <mergeCell ref="AK126:AN127"/>
    <mergeCell ref="AO126:AP127"/>
    <mergeCell ref="AQ126:AQ127"/>
    <mergeCell ref="AR126:AR127"/>
    <mergeCell ref="AS126:AS127"/>
    <mergeCell ref="Y127:AB127"/>
    <mergeCell ref="B126:C127"/>
    <mergeCell ref="D126:P127"/>
    <mergeCell ref="Q126:X127"/>
    <mergeCell ref="Y126:AB126"/>
    <mergeCell ref="AC126:AF127"/>
    <mergeCell ref="AG126:AJ127"/>
    <mergeCell ref="AK124:AN125"/>
    <mergeCell ref="AO124:AP125"/>
    <mergeCell ref="AQ124:AQ125"/>
    <mergeCell ref="AR124:AR125"/>
    <mergeCell ref="AS124:AS125"/>
    <mergeCell ref="Y125:AB125"/>
    <mergeCell ref="B124:C125"/>
    <mergeCell ref="D124:P125"/>
    <mergeCell ref="Q124:X125"/>
    <mergeCell ref="Y124:AB124"/>
    <mergeCell ref="AC124:AF125"/>
    <mergeCell ref="AG124:AJ125"/>
    <mergeCell ref="AK122:AN123"/>
    <mergeCell ref="AO122:AP123"/>
    <mergeCell ref="AQ122:AQ123"/>
    <mergeCell ref="AR122:AR123"/>
    <mergeCell ref="AS122:AS123"/>
    <mergeCell ref="Y123:AB123"/>
    <mergeCell ref="B122:C123"/>
    <mergeCell ref="D122:P123"/>
    <mergeCell ref="Q122:X123"/>
    <mergeCell ref="Y122:AB122"/>
    <mergeCell ref="AC122:AF123"/>
    <mergeCell ref="AG122:AJ123"/>
    <mergeCell ref="AK120:AN121"/>
    <mergeCell ref="AO120:AP121"/>
    <mergeCell ref="AQ120:AQ121"/>
    <mergeCell ref="AR120:AR121"/>
    <mergeCell ref="AS120:AS121"/>
    <mergeCell ref="Y121:AB121"/>
    <mergeCell ref="B120:C121"/>
    <mergeCell ref="D120:P121"/>
    <mergeCell ref="Q120:X121"/>
    <mergeCell ref="Y120:AB120"/>
    <mergeCell ref="AC120:AF121"/>
    <mergeCell ref="AG120:AJ121"/>
    <mergeCell ref="AK118:AN119"/>
    <mergeCell ref="AO118:AP119"/>
    <mergeCell ref="AQ118:AQ119"/>
    <mergeCell ref="AR118:AR119"/>
    <mergeCell ref="AS118:AS119"/>
    <mergeCell ref="Y119:AB119"/>
    <mergeCell ref="B118:C119"/>
    <mergeCell ref="D118:P119"/>
    <mergeCell ref="Q118:X119"/>
    <mergeCell ref="Y118:AB118"/>
    <mergeCell ref="AC118:AF119"/>
    <mergeCell ref="AG118:AJ119"/>
    <mergeCell ref="AK116:AN117"/>
    <mergeCell ref="AO116:AP117"/>
    <mergeCell ref="AQ116:AQ117"/>
    <mergeCell ref="AR116:AR117"/>
    <mergeCell ref="AS116:AS117"/>
    <mergeCell ref="Y117:AB117"/>
    <mergeCell ref="B116:C117"/>
    <mergeCell ref="D116:P117"/>
    <mergeCell ref="Q116:X117"/>
    <mergeCell ref="Y116:AB116"/>
    <mergeCell ref="AC116:AF117"/>
    <mergeCell ref="AG116:AJ117"/>
    <mergeCell ref="AK114:AN115"/>
    <mergeCell ref="AO114:AP115"/>
    <mergeCell ref="AQ114:AQ115"/>
    <mergeCell ref="AR114:AR115"/>
    <mergeCell ref="AS114:AS115"/>
    <mergeCell ref="Y115:AB115"/>
    <mergeCell ref="B114:C115"/>
    <mergeCell ref="D114:P115"/>
    <mergeCell ref="Q114:X115"/>
    <mergeCell ref="Y114:AB114"/>
    <mergeCell ref="AC114:AF115"/>
    <mergeCell ref="AG114:AJ115"/>
    <mergeCell ref="AK112:AN113"/>
    <mergeCell ref="AO112:AP113"/>
    <mergeCell ref="AQ112:AQ113"/>
    <mergeCell ref="AR112:AR113"/>
    <mergeCell ref="AS112:AS113"/>
    <mergeCell ref="Y113:AB113"/>
    <mergeCell ref="B112:C113"/>
    <mergeCell ref="D112:P113"/>
    <mergeCell ref="Q112:X113"/>
    <mergeCell ref="Y112:AB112"/>
    <mergeCell ref="AC112:AF113"/>
    <mergeCell ref="AG112:AJ113"/>
    <mergeCell ref="AK110:AN111"/>
    <mergeCell ref="AO110:AP111"/>
    <mergeCell ref="AQ110:AQ111"/>
    <mergeCell ref="AR110:AR111"/>
    <mergeCell ref="AS110:AS111"/>
    <mergeCell ref="Y111:AB111"/>
    <mergeCell ref="B110:C111"/>
    <mergeCell ref="D110:P111"/>
    <mergeCell ref="Q110:X111"/>
    <mergeCell ref="Y110:AB110"/>
    <mergeCell ref="AC110:AF111"/>
    <mergeCell ref="AG110:AJ111"/>
    <mergeCell ref="AK108:AN109"/>
    <mergeCell ref="AO108:AP109"/>
    <mergeCell ref="AQ108:AQ109"/>
    <mergeCell ref="AR108:AR109"/>
    <mergeCell ref="AS108:AS109"/>
    <mergeCell ref="Y109:AB109"/>
    <mergeCell ref="B108:C109"/>
    <mergeCell ref="D108:P109"/>
    <mergeCell ref="Q108:X109"/>
    <mergeCell ref="Y108:AB108"/>
    <mergeCell ref="AC108:AF109"/>
    <mergeCell ref="AG108:AJ109"/>
    <mergeCell ref="AK106:AN107"/>
    <mergeCell ref="AO106:AP107"/>
    <mergeCell ref="AQ106:AQ107"/>
    <mergeCell ref="AR106:AR107"/>
    <mergeCell ref="AS106:AS107"/>
    <mergeCell ref="Y107:AB107"/>
    <mergeCell ref="B106:C107"/>
    <mergeCell ref="D106:P107"/>
    <mergeCell ref="Q106:X107"/>
    <mergeCell ref="Y106:AB106"/>
    <mergeCell ref="AC106:AF107"/>
    <mergeCell ref="AG106:AJ107"/>
    <mergeCell ref="AK104:AN105"/>
    <mergeCell ref="AO104:AP105"/>
    <mergeCell ref="AQ104:AQ105"/>
    <mergeCell ref="AR104:AR105"/>
    <mergeCell ref="AS104:AS105"/>
    <mergeCell ref="Y105:AB105"/>
    <mergeCell ref="B104:C105"/>
    <mergeCell ref="D104:P105"/>
    <mergeCell ref="Q104:X105"/>
    <mergeCell ref="Y104:AB104"/>
    <mergeCell ref="AC104:AF105"/>
    <mergeCell ref="AG104:AJ105"/>
    <mergeCell ref="AK102:AN103"/>
    <mergeCell ref="AO102:AP103"/>
    <mergeCell ref="AQ102:AQ103"/>
    <mergeCell ref="AR102:AR103"/>
    <mergeCell ref="AS102:AS103"/>
    <mergeCell ref="Y103:AB103"/>
    <mergeCell ref="B102:C103"/>
    <mergeCell ref="D102:P103"/>
    <mergeCell ref="Q102:X103"/>
    <mergeCell ref="Y102:AB102"/>
    <mergeCell ref="AC102:AF103"/>
    <mergeCell ref="AG102:AJ103"/>
    <mergeCell ref="AK100:AN101"/>
    <mergeCell ref="AO100:AP101"/>
    <mergeCell ref="AQ100:AQ101"/>
    <mergeCell ref="AR100:AR101"/>
    <mergeCell ref="AS100:AS101"/>
    <mergeCell ref="Y101:AB101"/>
    <mergeCell ref="B100:C101"/>
    <mergeCell ref="D100:P101"/>
    <mergeCell ref="Q100:X101"/>
    <mergeCell ref="Y100:AB100"/>
    <mergeCell ref="AC100:AF101"/>
    <mergeCell ref="AG100:AJ101"/>
    <mergeCell ref="AK98:AN99"/>
    <mergeCell ref="AO98:AP99"/>
    <mergeCell ref="AQ98:AQ99"/>
    <mergeCell ref="AR98:AR99"/>
    <mergeCell ref="AS98:AS99"/>
    <mergeCell ref="Y99:AB99"/>
    <mergeCell ref="B98:C99"/>
    <mergeCell ref="D98:P99"/>
    <mergeCell ref="Q98:X99"/>
    <mergeCell ref="Y98:AB98"/>
    <mergeCell ref="AC98:AF99"/>
    <mergeCell ref="AG98:AJ99"/>
    <mergeCell ref="AK96:AN97"/>
    <mergeCell ref="AO96:AP97"/>
    <mergeCell ref="AQ96:AQ97"/>
    <mergeCell ref="AR96:AR97"/>
    <mergeCell ref="AS96:AS97"/>
    <mergeCell ref="Y97:AB97"/>
    <mergeCell ref="B96:C97"/>
    <mergeCell ref="D96:P97"/>
    <mergeCell ref="Q96:X97"/>
    <mergeCell ref="Y96:AB96"/>
    <mergeCell ref="AC96:AF97"/>
    <mergeCell ref="AG96:AJ97"/>
    <mergeCell ref="AK94:AN95"/>
    <mergeCell ref="AO94:AP95"/>
    <mergeCell ref="AQ94:AQ95"/>
    <mergeCell ref="AR94:AR95"/>
    <mergeCell ref="AS94:AS95"/>
    <mergeCell ref="Y95:AB95"/>
    <mergeCell ref="B94:C95"/>
    <mergeCell ref="D94:P95"/>
    <mergeCell ref="Q94:X95"/>
    <mergeCell ref="Y94:AB94"/>
    <mergeCell ref="AC94:AF95"/>
    <mergeCell ref="AG94:AJ95"/>
    <mergeCell ref="AK92:AN93"/>
    <mergeCell ref="AO92:AP93"/>
    <mergeCell ref="AQ92:AQ93"/>
    <mergeCell ref="AR92:AR93"/>
    <mergeCell ref="AS92:AS93"/>
    <mergeCell ref="Y93:AB93"/>
    <mergeCell ref="B92:C93"/>
    <mergeCell ref="D92:P93"/>
    <mergeCell ref="Q92:X93"/>
    <mergeCell ref="Y92:AB92"/>
    <mergeCell ref="AC92:AF93"/>
    <mergeCell ref="AG92:AJ93"/>
    <mergeCell ref="AK90:AN91"/>
    <mergeCell ref="AO90:AP91"/>
    <mergeCell ref="AQ90:AQ91"/>
    <mergeCell ref="AR90:AR91"/>
    <mergeCell ref="AS90:AS91"/>
    <mergeCell ref="Y91:AB91"/>
    <mergeCell ref="B90:C91"/>
    <mergeCell ref="D90:P91"/>
    <mergeCell ref="Q90:X91"/>
    <mergeCell ref="Y90:AB90"/>
    <mergeCell ref="AC90:AF91"/>
    <mergeCell ref="AG90:AJ91"/>
    <mergeCell ref="AK88:AN89"/>
    <mergeCell ref="AO88:AP89"/>
    <mergeCell ref="AQ88:AQ89"/>
    <mergeCell ref="AR88:AR89"/>
    <mergeCell ref="AS88:AS89"/>
    <mergeCell ref="Y89:AB89"/>
    <mergeCell ref="B88:C89"/>
    <mergeCell ref="D88:P89"/>
    <mergeCell ref="Q88:X89"/>
    <mergeCell ref="Y88:AB88"/>
    <mergeCell ref="AC88:AF89"/>
    <mergeCell ref="AG88:AJ89"/>
    <mergeCell ref="AK86:AN87"/>
    <mergeCell ref="AO86:AP87"/>
    <mergeCell ref="AQ86:AQ87"/>
    <mergeCell ref="AR86:AR87"/>
    <mergeCell ref="AS86:AS87"/>
    <mergeCell ref="Y87:AB87"/>
    <mergeCell ref="B86:C87"/>
    <mergeCell ref="D86:P87"/>
    <mergeCell ref="Q86:X87"/>
    <mergeCell ref="Y86:AB86"/>
    <mergeCell ref="AC86:AF87"/>
    <mergeCell ref="AG86:AJ87"/>
    <mergeCell ref="AK84:AN85"/>
    <mergeCell ref="AO84:AP85"/>
    <mergeCell ref="AQ84:AQ85"/>
    <mergeCell ref="AR84:AR85"/>
    <mergeCell ref="AS84:AS85"/>
    <mergeCell ref="Y85:AB85"/>
    <mergeCell ref="B84:C85"/>
    <mergeCell ref="D84:P85"/>
    <mergeCell ref="Q84:X85"/>
    <mergeCell ref="Y84:AB84"/>
    <mergeCell ref="AC84:AF85"/>
    <mergeCell ref="AG84:AJ85"/>
    <mergeCell ref="AK82:AN83"/>
    <mergeCell ref="AO82:AP83"/>
    <mergeCell ref="AQ82:AQ83"/>
    <mergeCell ref="AR82:AR83"/>
    <mergeCell ref="AS82:AS83"/>
    <mergeCell ref="Y83:AB83"/>
    <mergeCell ref="B82:C83"/>
    <mergeCell ref="D82:P83"/>
    <mergeCell ref="Q82:X83"/>
    <mergeCell ref="Y82:AB82"/>
    <mergeCell ref="AC82:AF83"/>
    <mergeCell ref="AG82:AJ83"/>
    <mergeCell ref="AK80:AN81"/>
    <mergeCell ref="AO80:AP81"/>
    <mergeCell ref="AQ80:AQ81"/>
    <mergeCell ref="AR80:AR81"/>
    <mergeCell ref="AS80:AS81"/>
    <mergeCell ref="Y81:AB81"/>
    <mergeCell ref="B80:C81"/>
    <mergeCell ref="D80:P81"/>
    <mergeCell ref="Q80:X81"/>
    <mergeCell ref="Y80:AB80"/>
    <mergeCell ref="AC80:AF81"/>
    <mergeCell ref="AG80:AJ81"/>
    <mergeCell ref="AK78:AN79"/>
    <mergeCell ref="AO78:AP79"/>
    <mergeCell ref="AQ78:AQ79"/>
    <mergeCell ref="AR78:AR79"/>
    <mergeCell ref="AS78:AS79"/>
    <mergeCell ref="Y79:AB79"/>
    <mergeCell ref="B78:C79"/>
    <mergeCell ref="D78:P79"/>
    <mergeCell ref="Q78:X79"/>
    <mergeCell ref="Y78:AB78"/>
    <mergeCell ref="AC78:AF79"/>
    <mergeCell ref="AG78:AJ79"/>
    <mergeCell ref="AK76:AN77"/>
    <mergeCell ref="AO76:AP77"/>
    <mergeCell ref="AQ76:AQ77"/>
    <mergeCell ref="AR76:AR77"/>
    <mergeCell ref="AS76:AS77"/>
    <mergeCell ref="Y77:AB77"/>
    <mergeCell ref="B76:C77"/>
    <mergeCell ref="D76:P77"/>
    <mergeCell ref="Q76:X77"/>
    <mergeCell ref="Y76:AB76"/>
    <mergeCell ref="AC76:AF77"/>
    <mergeCell ref="AG76:AJ77"/>
    <mergeCell ref="AK74:AN75"/>
    <mergeCell ref="AO74:AP75"/>
    <mergeCell ref="AQ74:AQ75"/>
    <mergeCell ref="AR74:AR75"/>
    <mergeCell ref="AS74:AS75"/>
    <mergeCell ref="Y75:AB75"/>
    <mergeCell ref="B74:C75"/>
    <mergeCell ref="D74:P75"/>
    <mergeCell ref="Q74:X75"/>
    <mergeCell ref="Y74:AB74"/>
    <mergeCell ref="AC74:AF75"/>
    <mergeCell ref="AG74:AJ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G44:AJ45"/>
    <mergeCell ref="AK44:AN45"/>
    <mergeCell ref="AO44:AP45"/>
    <mergeCell ref="AQ44:AQ45"/>
    <mergeCell ref="AR44:AR45"/>
    <mergeCell ref="AS44:AS45"/>
    <mergeCell ref="B44:C45"/>
    <mergeCell ref="D44:P45"/>
    <mergeCell ref="Q44:X45"/>
    <mergeCell ref="Y44:AB44"/>
    <mergeCell ref="AC44:AF45"/>
    <mergeCell ref="Y45:AB45"/>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B12:C13"/>
    <mergeCell ref="D12:P13"/>
    <mergeCell ref="Q12:X13"/>
    <mergeCell ref="Y12:AB12"/>
    <mergeCell ref="AC12:AN12"/>
    <mergeCell ref="AO12:AP13"/>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s>
  <conditionalFormatting sqref="AF11">
    <cfRule type="expression" dxfId="766" priority="124">
      <formula>$V11="y"</formula>
    </cfRule>
    <cfRule type="expression" dxfId="765" priority="125">
      <formula>$T11="y"</formula>
    </cfRule>
  </conditionalFormatting>
  <conditionalFormatting sqref="AF7">
    <cfRule type="expression" dxfId="764" priority="128">
      <formula>$V7="y"</formula>
    </cfRule>
    <cfRule type="expression" dxfId="763" priority="129">
      <formula>$T7="y"</formula>
    </cfRule>
  </conditionalFormatting>
  <conditionalFormatting sqref="AF9">
    <cfRule type="expression" dxfId="762" priority="126">
      <formula>$V9="y"</formula>
    </cfRule>
    <cfRule type="expression" dxfId="761" priority="127">
      <formula>$T9="y"</formula>
    </cfRule>
  </conditionalFormatting>
  <conditionalFormatting sqref="Y14:AB133 Y138:AB141">
    <cfRule type="expression" dxfId="760" priority="34">
      <formula>OR(ISNUMBER(SEARCH("Hold Point",Y14)),ISNUMBER(SEARCH("Witness Point",Y14)))</formula>
    </cfRule>
  </conditionalFormatting>
  <conditionalFormatting sqref="AK32:AN33 AK138:AN141 AK14:AN25 AK44:AN133">
    <cfRule type="expression" dxfId="759" priority="33">
      <formula>OR(Y14="Check Item",Y14="Milestone")</formula>
    </cfRule>
  </conditionalFormatting>
  <conditionalFormatting sqref="Y26:AB31">
    <cfRule type="expression" dxfId="758" priority="22">
      <formula>OR(ISNUMBER(SEARCH("Hold Point",Y26)),ISNUMBER(SEARCH("Witness Point",Y26)))</formula>
    </cfRule>
  </conditionalFormatting>
  <conditionalFormatting sqref="AK26:AN31">
    <cfRule type="expression" dxfId="757" priority="21">
      <formula>OR(Y26="Check Item",Y26="Milestone")</formula>
    </cfRule>
  </conditionalFormatting>
  <conditionalFormatting sqref="Y136:AB137">
    <cfRule type="expression" dxfId="756" priority="20">
      <formula>OR(ISNUMBER(SEARCH("Hold Point",Y136)),ISNUMBER(SEARCH("Witness Point",Y136)))</formula>
    </cfRule>
  </conditionalFormatting>
  <conditionalFormatting sqref="AK136:AN137">
    <cfRule type="expression" dxfId="755" priority="19">
      <formula>OR(Y136="Check Item",Y136="Milestone")</formula>
    </cfRule>
  </conditionalFormatting>
  <conditionalFormatting sqref="Y134:AB135">
    <cfRule type="expression" dxfId="754" priority="18">
      <formula>OR(ISNUMBER(SEARCH("Hold Point",Y134)),ISNUMBER(SEARCH("Witness Point",Y134)))</formula>
    </cfRule>
  </conditionalFormatting>
  <conditionalFormatting sqref="AK134:AN135">
    <cfRule type="expression" dxfId="753" priority="17">
      <formula>OR(Y134="Check Item",Y134="Milestone")</formula>
    </cfRule>
  </conditionalFormatting>
  <conditionalFormatting sqref="AK42:AN43">
    <cfRule type="expression" dxfId="752" priority="15">
      <formula>OR(Y42="Check Item",Y42="Milestone")</formula>
    </cfRule>
  </conditionalFormatting>
  <conditionalFormatting sqref="AK40:AN41">
    <cfRule type="expression" dxfId="751" priority="13">
      <formula>OR(Y40="Check Item",Y40="Milestone")</formula>
    </cfRule>
  </conditionalFormatting>
  <conditionalFormatting sqref="AK38:AN39">
    <cfRule type="expression" dxfId="750" priority="11">
      <formula>OR(Y38="Check Item",Y38="Milestone")</formula>
    </cfRule>
  </conditionalFormatting>
  <conditionalFormatting sqref="AK36:AN37">
    <cfRule type="expression" dxfId="749" priority="9">
      <formula>OR(Y36="Check Item",Y36="Milestone")</formula>
    </cfRule>
  </conditionalFormatting>
  <conditionalFormatting sqref="Y40:AB41">
    <cfRule type="expression" dxfId="748" priority="2">
      <formula>OR(ISNUMBER(SEARCH("Hold Point",Y40)),ISNUMBER(SEARCH("Witness Point",Y40)))</formula>
    </cfRule>
  </conditionalFormatting>
  <conditionalFormatting sqref="AK34:AN35">
    <cfRule type="expression" dxfId="747" priority="7">
      <formula>OR(Y34="Check Item",Y34="Milestone")</formula>
    </cfRule>
  </conditionalFormatting>
  <conditionalFormatting sqref="Y34:AB35">
    <cfRule type="expression" dxfId="746" priority="6">
      <formula>OR(ISNUMBER(SEARCH("Hold Point",Y34)),ISNUMBER(SEARCH("Witness Point",Y34)))</formula>
    </cfRule>
  </conditionalFormatting>
  <conditionalFormatting sqref="Y42:AB43">
    <cfRule type="expression" dxfId="745" priority="1">
      <formula>OR(ISNUMBER(SEARCH("Hold Point",Y42)),ISNUMBER(SEARCH("Witness Point",Y42)))</formula>
    </cfRule>
  </conditionalFormatting>
  <conditionalFormatting sqref="Y36:AB37">
    <cfRule type="expression" dxfId="744" priority="4">
      <formula>OR(ISNUMBER(SEARCH("Hold Point",Y36)),ISNUMBER(SEARCH("Witness Point",Y36)))</formula>
    </cfRule>
  </conditionalFormatting>
  <conditionalFormatting sqref="Y38:AB39">
    <cfRule type="expression" dxfId="743" priority="3">
      <formula>OR(ISNUMBER(SEARCH("Hold Point",Y38)),ISNUMBER(SEARCH("Witness Point",Y38)))</formula>
    </cfRule>
  </conditionalFormatting>
  <pageMargins left="0.62992125984251968" right="0.23622047244094488" top="0.82677165354330706" bottom="0.23622047244094488" header="0.31496062992125984" footer="0.31496062992125984"/>
  <pageSetup paperSize="9" scale="57" fitToHeight="0" orientation="portrait" r:id="rId1"/>
  <rowBreaks count="3" manualBreakCount="3">
    <brk id="77" min="1" max="44" man="1"/>
    <brk id="109" min="1" max="44" man="1"/>
    <brk id="141" min="1" max="44" man="1"/>
  </rowBreaks>
  <drawing r:id="rId2"/>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17">
    <pageSetUpPr fitToPage="1"/>
  </sheetPr>
  <dimension ref="A1:BR100"/>
  <sheetViews>
    <sheetView topLeftCell="B3" zoomScale="85" zoomScaleNormal="85" workbookViewId="0">
      <selection activeCell="Y23" sqref="Y23:AB23"/>
    </sheetView>
  </sheetViews>
  <sheetFormatPr defaultColWidth="9.140625" defaultRowHeight="15"/>
  <cols>
    <col min="1" max="1" width="0" hidden="1" customWidth="1"/>
    <col min="2" max="9" width="3.5703125" customWidth="1"/>
    <col min="10" max="11" width="3.85546875" customWidth="1"/>
    <col min="12" max="12" width="5.8554687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Contractor's Camp and Site Facilities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Contractor's Camp and Site Facilities</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633" t="s">
        <v>1939</v>
      </c>
      <c r="AK4" s="634"/>
      <c r="AL4" s="634"/>
      <c r="AM4" s="634"/>
      <c r="AN4" s="634"/>
      <c r="AO4" s="634"/>
      <c r="AP4" s="634"/>
      <c r="AQ4" s="634"/>
      <c r="AR4" s="634"/>
      <c r="AS4" s="635"/>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str">
        <f>'Lot Register'!$M$13</f>
        <v>CN22189</v>
      </c>
      <c r="AG5" s="460"/>
      <c r="AH5" s="460"/>
      <c r="AI5" s="461"/>
      <c r="AJ5" s="636" t="s">
        <v>1704</v>
      </c>
      <c r="AK5" s="637"/>
      <c r="AL5" s="637"/>
      <c r="AM5" s="637"/>
      <c r="AN5" s="637"/>
      <c r="AO5" s="637"/>
      <c r="AP5" s="637"/>
      <c r="AQ5" s="637"/>
      <c r="AR5" s="637"/>
      <c r="AS5" s="638"/>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636" t="s">
        <v>2095</v>
      </c>
      <c r="AK6" s="637"/>
      <c r="AL6" s="637"/>
      <c r="AM6" s="637"/>
      <c r="AN6" s="637"/>
      <c r="AO6" s="637"/>
      <c r="AP6" s="637"/>
      <c r="AQ6" s="637"/>
      <c r="AR6" s="637"/>
      <c r="AS6" s="638"/>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Register'!$J$2), "", 'Lot Register'!$J$2)</f>
        <v>45343</v>
      </c>
      <c r="AG7" s="469"/>
      <c r="AH7" s="469"/>
      <c r="AI7" s="470"/>
      <c r="AJ7" s="636" t="s">
        <v>2441</v>
      </c>
      <c r="AK7" s="637"/>
      <c r="AL7" s="637"/>
      <c r="AM7" s="637"/>
      <c r="AN7" s="637"/>
      <c r="AO7" s="637"/>
      <c r="AP7" s="637"/>
      <c r="AQ7" s="637"/>
      <c r="AR7" s="637"/>
      <c r="AS7" s="638"/>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v>28.01</v>
      </c>
      <c r="AK8" s="574"/>
      <c r="AL8" s="574"/>
      <c r="AM8" s="574"/>
      <c r="AN8" s="566" t="s">
        <v>753</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Register'!$K$2), "", 'Lot Register'!$K$2)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f>IF(ISBLANK('Lot Register'!$I$2), "", 'Lot Register'!$I$2)</f>
        <v>0</v>
      </c>
      <c r="AE10" s="449"/>
      <c r="AF10" s="451" t="s">
        <v>30</v>
      </c>
      <c r="AG10" s="451"/>
      <c r="AH10" s="451"/>
      <c r="AI10" s="452"/>
      <c r="AJ10" s="573"/>
      <c r="AK10" s="574"/>
      <c r="AL10" s="574"/>
      <c r="AM10" s="574"/>
      <c r="AN10" s="566"/>
      <c r="AO10" s="566"/>
      <c r="AP10" s="566"/>
      <c r="AQ10" s="566"/>
      <c r="AR10" s="566"/>
      <c r="AS10" s="567"/>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Register'!$L$2), "", 'Lot Register'!$L$2)</f>
        <v>45343</v>
      </c>
      <c r="AG11" s="496"/>
      <c r="AH11" s="496"/>
      <c r="AI11" s="497"/>
      <c r="AJ11" s="575"/>
      <c r="AK11" s="576"/>
      <c r="AL11" s="576"/>
      <c r="AM11" s="576"/>
      <c r="AN11" s="381"/>
      <c r="AO11" s="381"/>
      <c r="AP11" s="381"/>
      <c r="AQ11" s="381"/>
      <c r="AR11" s="381"/>
      <c r="AS11" s="568"/>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c r="AH13" s="439"/>
      <c r="AI13" s="439"/>
      <c r="AJ13" s="439"/>
      <c r="AK13" s="439" t="s">
        <v>27</v>
      </c>
      <c r="AL13" s="439"/>
      <c r="AM13" s="439"/>
      <c r="AN13" s="439"/>
      <c r="AO13" s="571"/>
      <c r="AP13" s="571"/>
      <c r="AQ13" s="571"/>
      <c r="AR13" s="571"/>
      <c r="AS13" s="572"/>
      <c r="BE13"/>
    </row>
    <row r="14" spans="1:70" ht="22.5" customHeight="1">
      <c r="B14" s="553">
        <v>1</v>
      </c>
      <c r="C14" s="549"/>
      <c r="D14" s="507" t="s">
        <v>182</v>
      </c>
      <c r="E14" s="508"/>
      <c r="F14" s="508"/>
      <c r="G14" s="508"/>
      <c r="H14" s="508"/>
      <c r="I14" s="508"/>
      <c r="J14" s="508"/>
      <c r="K14" s="508"/>
      <c r="L14" s="508"/>
      <c r="M14" s="508"/>
      <c r="N14" s="508"/>
      <c r="O14" s="508"/>
      <c r="P14" s="509"/>
      <c r="Q14" s="597" t="s">
        <v>91</v>
      </c>
      <c r="R14" s="598"/>
      <c r="S14" s="598"/>
      <c r="T14" s="598"/>
      <c r="U14" s="598"/>
      <c r="V14" s="598"/>
      <c r="W14" s="598"/>
      <c r="X14" s="599"/>
      <c r="Y14" s="507" t="s">
        <v>24</v>
      </c>
      <c r="Z14" s="508"/>
      <c r="AA14" s="508"/>
      <c r="AB14" s="509"/>
      <c r="AC14" s="406"/>
      <c r="AD14" s="407"/>
      <c r="AE14" s="407"/>
      <c r="AF14" s="407"/>
      <c r="AG14" s="407"/>
      <c r="AH14" s="407"/>
      <c r="AI14" s="407"/>
      <c r="AJ14" s="408"/>
      <c r="AK14" s="507"/>
      <c r="AL14" s="508"/>
      <c r="AM14" s="508"/>
      <c r="AN14" s="509"/>
      <c r="AO14" s="475"/>
      <c r="AP14" s="593"/>
      <c r="AQ14" s="594"/>
      <c r="AR14" s="595"/>
      <c r="AS14" s="596"/>
      <c r="BE14"/>
    </row>
    <row r="15" spans="1:70" ht="31.5" customHeight="1">
      <c r="B15" s="592"/>
      <c r="C15" s="532"/>
      <c r="D15" s="412"/>
      <c r="E15" s="413"/>
      <c r="F15" s="413"/>
      <c r="G15" s="413"/>
      <c r="H15" s="413"/>
      <c r="I15" s="413"/>
      <c r="J15" s="413"/>
      <c r="K15" s="413"/>
      <c r="L15" s="413"/>
      <c r="M15" s="413"/>
      <c r="N15" s="413"/>
      <c r="O15" s="413"/>
      <c r="P15" s="414"/>
      <c r="Q15" s="600"/>
      <c r="R15" s="601"/>
      <c r="S15" s="601"/>
      <c r="T15" s="601"/>
      <c r="U15" s="601"/>
      <c r="V15" s="601"/>
      <c r="W15" s="601"/>
      <c r="X15" s="602"/>
      <c r="Y15" s="412" t="s">
        <v>1873</v>
      </c>
      <c r="Z15" s="413"/>
      <c r="AA15" s="413"/>
      <c r="AB15" s="414"/>
      <c r="AC15" s="412"/>
      <c r="AD15" s="413"/>
      <c r="AE15" s="413"/>
      <c r="AF15" s="413"/>
      <c r="AG15" s="413"/>
      <c r="AH15" s="413"/>
      <c r="AI15" s="413"/>
      <c r="AJ15" s="414"/>
      <c r="AK15" s="412"/>
      <c r="AL15" s="413"/>
      <c r="AM15" s="413"/>
      <c r="AN15" s="414"/>
      <c r="AO15" s="545"/>
      <c r="AP15" s="556"/>
      <c r="AQ15" s="587"/>
      <c r="AR15" s="589"/>
      <c r="AS15" s="591"/>
      <c r="BE15"/>
    </row>
    <row r="16" spans="1:70" ht="22.5" customHeight="1">
      <c r="B16" s="592">
        <v>2</v>
      </c>
      <c r="C16" s="532"/>
      <c r="D16" s="406" t="s">
        <v>183</v>
      </c>
      <c r="E16" s="407"/>
      <c r="F16" s="407"/>
      <c r="G16" s="407"/>
      <c r="H16" s="407"/>
      <c r="I16" s="407"/>
      <c r="J16" s="407"/>
      <c r="K16" s="407"/>
      <c r="L16" s="407"/>
      <c r="M16" s="407"/>
      <c r="N16" s="407"/>
      <c r="O16" s="407"/>
      <c r="P16" s="408"/>
      <c r="Q16" s="603" t="s">
        <v>91</v>
      </c>
      <c r="R16" s="604"/>
      <c r="S16" s="604"/>
      <c r="T16" s="604"/>
      <c r="U16" s="604"/>
      <c r="V16" s="604"/>
      <c r="W16" s="604"/>
      <c r="X16" s="605"/>
      <c r="Y16" s="409" t="s">
        <v>24</v>
      </c>
      <c r="Z16" s="410"/>
      <c r="AA16" s="410"/>
      <c r="AB16" s="411"/>
      <c r="AC16" s="406"/>
      <c r="AD16" s="407"/>
      <c r="AE16" s="407"/>
      <c r="AF16" s="407"/>
      <c r="AG16" s="407"/>
      <c r="AH16" s="407"/>
      <c r="AI16" s="407"/>
      <c r="AJ16" s="408"/>
      <c r="AK16" s="406"/>
      <c r="AL16" s="407"/>
      <c r="AM16" s="407"/>
      <c r="AN16" s="408"/>
      <c r="AO16" s="542"/>
      <c r="AP16" s="554"/>
      <c r="AQ16" s="586"/>
      <c r="AR16" s="588"/>
      <c r="AS16" s="590"/>
      <c r="BE16"/>
    </row>
    <row r="17" spans="2:57" ht="31.5" customHeight="1">
      <c r="B17" s="592"/>
      <c r="C17" s="532"/>
      <c r="D17" s="412"/>
      <c r="E17" s="413"/>
      <c r="F17" s="413"/>
      <c r="G17" s="413"/>
      <c r="H17" s="413"/>
      <c r="I17" s="413"/>
      <c r="J17" s="413"/>
      <c r="K17" s="413"/>
      <c r="L17" s="413"/>
      <c r="M17" s="413"/>
      <c r="N17" s="413"/>
      <c r="O17" s="413"/>
      <c r="P17" s="414"/>
      <c r="Q17" s="600"/>
      <c r="R17" s="601"/>
      <c r="S17" s="601"/>
      <c r="T17" s="601"/>
      <c r="U17" s="601"/>
      <c r="V17" s="601"/>
      <c r="W17" s="601"/>
      <c r="X17" s="602"/>
      <c r="Y17" s="412" t="s">
        <v>1874</v>
      </c>
      <c r="Z17" s="413"/>
      <c r="AA17" s="413"/>
      <c r="AB17" s="414"/>
      <c r="AC17" s="412"/>
      <c r="AD17" s="413"/>
      <c r="AE17" s="413"/>
      <c r="AF17" s="413"/>
      <c r="AG17" s="413"/>
      <c r="AH17" s="413"/>
      <c r="AI17" s="413"/>
      <c r="AJ17" s="414"/>
      <c r="AK17" s="412"/>
      <c r="AL17" s="413"/>
      <c r="AM17" s="413"/>
      <c r="AN17" s="414"/>
      <c r="AO17" s="545"/>
      <c r="AP17" s="556"/>
      <c r="AQ17" s="587"/>
      <c r="AR17" s="589"/>
      <c r="AS17" s="591"/>
      <c r="BE17"/>
    </row>
    <row r="18" spans="2:57" ht="22.5" customHeight="1">
      <c r="B18" s="592">
        <v>3</v>
      </c>
      <c r="C18" s="532"/>
      <c r="D18" s="406" t="s">
        <v>184</v>
      </c>
      <c r="E18" s="407"/>
      <c r="F18" s="407"/>
      <c r="G18" s="407"/>
      <c r="H18" s="407"/>
      <c r="I18" s="407"/>
      <c r="J18" s="407"/>
      <c r="K18" s="407"/>
      <c r="L18" s="407"/>
      <c r="M18" s="407"/>
      <c r="N18" s="407"/>
      <c r="O18" s="407"/>
      <c r="P18" s="408"/>
      <c r="Q18" s="603" t="s">
        <v>91</v>
      </c>
      <c r="R18" s="604"/>
      <c r="S18" s="604"/>
      <c r="T18" s="604"/>
      <c r="U18" s="604"/>
      <c r="V18" s="604"/>
      <c r="W18" s="604"/>
      <c r="X18" s="605"/>
      <c r="Y18" s="409" t="s">
        <v>24</v>
      </c>
      <c r="Z18" s="410"/>
      <c r="AA18" s="410"/>
      <c r="AB18" s="411"/>
      <c r="AC18" s="406"/>
      <c r="AD18" s="407"/>
      <c r="AE18" s="407"/>
      <c r="AF18" s="407"/>
      <c r="AG18" s="407"/>
      <c r="AH18" s="407"/>
      <c r="AI18" s="407"/>
      <c r="AJ18" s="408"/>
      <c r="AK18" s="406"/>
      <c r="AL18" s="407"/>
      <c r="AM18" s="407"/>
      <c r="AN18" s="408"/>
      <c r="AO18" s="542"/>
      <c r="AP18" s="554"/>
      <c r="AQ18" s="586"/>
      <c r="AR18" s="588"/>
      <c r="AS18" s="590"/>
      <c r="BE18"/>
    </row>
    <row r="19" spans="2:57" ht="31.5" customHeight="1">
      <c r="B19" s="592"/>
      <c r="C19" s="532"/>
      <c r="D19" s="412"/>
      <c r="E19" s="413"/>
      <c r="F19" s="413"/>
      <c r="G19" s="413"/>
      <c r="H19" s="413"/>
      <c r="I19" s="413"/>
      <c r="J19" s="413"/>
      <c r="K19" s="413"/>
      <c r="L19" s="413"/>
      <c r="M19" s="413"/>
      <c r="N19" s="413"/>
      <c r="O19" s="413"/>
      <c r="P19" s="414"/>
      <c r="Q19" s="600"/>
      <c r="R19" s="601"/>
      <c r="S19" s="601"/>
      <c r="T19" s="601"/>
      <c r="U19" s="601"/>
      <c r="V19" s="601"/>
      <c r="W19" s="601"/>
      <c r="X19" s="602"/>
      <c r="Y19" s="412" t="s">
        <v>1875</v>
      </c>
      <c r="Z19" s="413"/>
      <c r="AA19" s="413"/>
      <c r="AB19" s="414"/>
      <c r="AC19" s="412"/>
      <c r="AD19" s="413"/>
      <c r="AE19" s="413"/>
      <c r="AF19" s="413"/>
      <c r="AG19" s="413"/>
      <c r="AH19" s="413"/>
      <c r="AI19" s="413"/>
      <c r="AJ19" s="414"/>
      <c r="AK19" s="412"/>
      <c r="AL19" s="413"/>
      <c r="AM19" s="413"/>
      <c r="AN19" s="414"/>
      <c r="AO19" s="545"/>
      <c r="AP19" s="556"/>
      <c r="AQ19" s="587"/>
      <c r="AR19" s="589"/>
      <c r="AS19" s="591"/>
      <c r="BE19"/>
    </row>
    <row r="20" spans="2:57" ht="22.5" customHeight="1">
      <c r="B20" s="592">
        <v>4</v>
      </c>
      <c r="C20" s="532"/>
      <c r="D20" s="406" t="s">
        <v>185</v>
      </c>
      <c r="E20" s="407"/>
      <c r="F20" s="407"/>
      <c r="G20" s="407"/>
      <c r="H20" s="407"/>
      <c r="I20" s="407"/>
      <c r="J20" s="407"/>
      <c r="K20" s="407"/>
      <c r="L20" s="407"/>
      <c r="M20" s="407"/>
      <c r="N20" s="407"/>
      <c r="O20" s="407"/>
      <c r="P20" s="408"/>
      <c r="Q20" s="603" t="s">
        <v>91</v>
      </c>
      <c r="R20" s="604"/>
      <c r="S20" s="604"/>
      <c r="T20" s="604"/>
      <c r="U20" s="604"/>
      <c r="V20" s="604"/>
      <c r="W20" s="604"/>
      <c r="X20" s="605"/>
      <c r="Y20" s="409" t="s">
        <v>24</v>
      </c>
      <c r="Z20" s="410"/>
      <c r="AA20" s="410"/>
      <c r="AB20" s="411"/>
      <c r="AC20" s="406"/>
      <c r="AD20" s="407"/>
      <c r="AE20" s="407"/>
      <c r="AF20" s="407"/>
      <c r="AG20" s="407"/>
      <c r="AH20" s="407"/>
      <c r="AI20" s="407"/>
      <c r="AJ20" s="408"/>
      <c r="AK20" s="406"/>
      <c r="AL20" s="407"/>
      <c r="AM20" s="407"/>
      <c r="AN20" s="408"/>
      <c r="AO20" s="542"/>
      <c r="AP20" s="554"/>
      <c r="AQ20" s="586"/>
      <c r="AR20" s="588"/>
      <c r="AS20" s="590"/>
      <c r="BE20"/>
    </row>
    <row r="21" spans="2:57" ht="31.5" customHeight="1">
      <c r="B21" s="592"/>
      <c r="C21" s="532"/>
      <c r="D21" s="412"/>
      <c r="E21" s="413"/>
      <c r="F21" s="413"/>
      <c r="G21" s="413"/>
      <c r="H21" s="413"/>
      <c r="I21" s="413"/>
      <c r="J21" s="413"/>
      <c r="K21" s="413"/>
      <c r="L21" s="413"/>
      <c r="M21" s="413"/>
      <c r="N21" s="413"/>
      <c r="O21" s="413"/>
      <c r="P21" s="414"/>
      <c r="Q21" s="600"/>
      <c r="R21" s="601"/>
      <c r="S21" s="601"/>
      <c r="T21" s="601"/>
      <c r="U21" s="601"/>
      <c r="V21" s="601"/>
      <c r="W21" s="601"/>
      <c r="X21" s="602"/>
      <c r="Y21" s="412" t="s">
        <v>1876</v>
      </c>
      <c r="Z21" s="413"/>
      <c r="AA21" s="413"/>
      <c r="AB21" s="414"/>
      <c r="AC21" s="412"/>
      <c r="AD21" s="413"/>
      <c r="AE21" s="413"/>
      <c r="AF21" s="413"/>
      <c r="AG21" s="413"/>
      <c r="AH21" s="413"/>
      <c r="AI21" s="413"/>
      <c r="AJ21" s="414"/>
      <c r="AK21" s="412"/>
      <c r="AL21" s="413"/>
      <c r="AM21" s="413"/>
      <c r="AN21" s="414"/>
      <c r="AO21" s="545"/>
      <c r="AP21" s="556"/>
      <c r="AQ21" s="587"/>
      <c r="AR21" s="589"/>
      <c r="AS21" s="591"/>
      <c r="BE21"/>
    </row>
    <row r="22" spans="2:57" ht="22.5" customHeight="1">
      <c r="B22" s="592">
        <v>5</v>
      </c>
      <c r="C22" s="532"/>
      <c r="D22" s="406" t="s">
        <v>752</v>
      </c>
      <c r="E22" s="407"/>
      <c r="F22" s="407"/>
      <c r="G22" s="407"/>
      <c r="H22" s="407"/>
      <c r="I22" s="407"/>
      <c r="J22" s="407"/>
      <c r="K22" s="407"/>
      <c r="L22" s="407"/>
      <c r="M22" s="407"/>
      <c r="N22" s="407"/>
      <c r="O22" s="407"/>
      <c r="P22" s="408"/>
      <c r="Q22" s="603" t="s">
        <v>91</v>
      </c>
      <c r="R22" s="604"/>
      <c r="S22" s="604"/>
      <c r="T22" s="604"/>
      <c r="U22" s="604"/>
      <c r="V22" s="604"/>
      <c r="W22" s="604"/>
      <c r="X22" s="605"/>
      <c r="Y22" s="409" t="s">
        <v>24</v>
      </c>
      <c r="Z22" s="410"/>
      <c r="AA22" s="410"/>
      <c r="AB22" s="411"/>
      <c r="AC22" s="406"/>
      <c r="AD22" s="407"/>
      <c r="AE22" s="407"/>
      <c r="AF22" s="407"/>
      <c r="AG22" s="407"/>
      <c r="AH22" s="407"/>
      <c r="AI22" s="407"/>
      <c r="AJ22" s="408"/>
      <c r="AK22" s="406"/>
      <c r="AL22" s="407"/>
      <c r="AM22" s="407"/>
      <c r="AN22" s="408"/>
      <c r="AO22" s="542"/>
      <c r="AP22" s="554"/>
      <c r="AQ22" s="586"/>
      <c r="AR22" s="588"/>
      <c r="AS22" s="590"/>
      <c r="BE22"/>
    </row>
    <row r="23" spans="2:57" ht="31.5" customHeight="1" thickBot="1">
      <c r="B23" s="592"/>
      <c r="C23" s="532"/>
      <c r="D23" s="412"/>
      <c r="E23" s="413"/>
      <c r="F23" s="413"/>
      <c r="G23" s="413"/>
      <c r="H23" s="413"/>
      <c r="I23" s="413"/>
      <c r="J23" s="413"/>
      <c r="K23" s="413"/>
      <c r="L23" s="413"/>
      <c r="M23" s="413"/>
      <c r="N23" s="413"/>
      <c r="O23" s="413"/>
      <c r="P23" s="414"/>
      <c r="Q23" s="600"/>
      <c r="R23" s="601"/>
      <c r="S23" s="601"/>
      <c r="T23" s="601"/>
      <c r="U23" s="601"/>
      <c r="V23" s="601"/>
      <c r="W23" s="601"/>
      <c r="X23" s="602"/>
      <c r="Y23" s="412" t="s">
        <v>186</v>
      </c>
      <c r="Z23" s="413"/>
      <c r="AA23" s="413"/>
      <c r="AB23" s="414"/>
      <c r="AC23" s="412"/>
      <c r="AD23" s="413"/>
      <c r="AE23" s="413"/>
      <c r="AF23" s="413"/>
      <c r="AG23" s="413"/>
      <c r="AH23" s="413"/>
      <c r="AI23" s="413"/>
      <c r="AJ23" s="414"/>
      <c r="AK23" s="412"/>
      <c r="AL23" s="413"/>
      <c r="AM23" s="413"/>
      <c r="AN23" s="414"/>
      <c r="AO23" s="545"/>
      <c r="AP23" s="556"/>
      <c r="AQ23" s="587"/>
      <c r="AR23" s="589"/>
      <c r="AS23" s="591"/>
      <c r="BE23"/>
    </row>
    <row r="24" spans="2:57" ht="22.5" hidden="1" customHeight="1">
      <c r="B24" s="592">
        <v>6</v>
      </c>
      <c r="C24" s="532"/>
      <c r="D24" s="406"/>
      <c r="E24" s="407"/>
      <c r="F24" s="407"/>
      <c r="G24" s="407"/>
      <c r="H24" s="407"/>
      <c r="I24" s="407"/>
      <c r="J24" s="407"/>
      <c r="K24" s="407"/>
      <c r="L24" s="407"/>
      <c r="M24" s="407"/>
      <c r="N24" s="407"/>
      <c r="O24" s="407"/>
      <c r="P24" s="408"/>
      <c r="Q24" s="409"/>
      <c r="R24" s="410"/>
      <c r="S24" s="410"/>
      <c r="T24" s="410"/>
      <c r="U24" s="410"/>
      <c r="V24" s="410"/>
      <c r="W24" s="410"/>
      <c r="X24" s="411"/>
      <c r="Y24" s="406"/>
      <c r="Z24" s="407"/>
      <c r="AA24" s="407"/>
      <c r="AB24" s="408"/>
      <c r="AC24" s="406"/>
      <c r="AD24" s="407"/>
      <c r="AE24" s="407"/>
      <c r="AF24" s="408"/>
      <c r="AG24" s="406"/>
      <c r="AH24" s="407"/>
      <c r="AI24" s="407"/>
      <c r="AJ24" s="408"/>
      <c r="AK24" s="406"/>
      <c r="AL24" s="407"/>
      <c r="AM24" s="407"/>
      <c r="AN24" s="408"/>
      <c r="AO24" s="542"/>
      <c r="AP24" s="554"/>
      <c r="AQ24" s="586"/>
      <c r="AR24" s="588"/>
      <c r="AS24" s="590"/>
      <c r="BE24"/>
    </row>
    <row r="25" spans="2:57" ht="31.5" hidden="1" customHeight="1">
      <c r="B25" s="592"/>
      <c r="C25" s="532"/>
      <c r="D25" s="412"/>
      <c r="E25" s="413"/>
      <c r="F25" s="413"/>
      <c r="G25" s="413"/>
      <c r="H25" s="413"/>
      <c r="I25" s="413"/>
      <c r="J25" s="413"/>
      <c r="K25" s="413"/>
      <c r="L25" s="413"/>
      <c r="M25" s="413"/>
      <c r="N25" s="413"/>
      <c r="O25" s="413"/>
      <c r="P25" s="414"/>
      <c r="Q25" s="412"/>
      <c r="R25" s="413"/>
      <c r="S25" s="413"/>
      <c r="T25" s="413"/>
      <c r="U25" s="413"/>
      <c r="V25" s="413"/>
      <c r="W25" s="413"/>
      <c r="X25" s="414"/>
      <c r="Y25" s="412"/>
      <c r="Z25" s="413"/>
      <c r="AA25" s="413"/>
      <c r="AB25" s="414"/>
      <c r="AC25" s="412"/>
      <c r="AD25" s="413"/>
      <c r="AE25" s="413"/>
      <c r="AF25" s="414"/>
      <c r="AG25" s="412"/>
      <c r="AH25" s="413"/>
      <c r="AI25" s="413"/>
      <c r="AJ25" s="414"/>
      <c r="AK25" s="412"/>
      <c r="AL25" s="413"/>
      <c r="AM25" s="413"/>
      <c r="AN25" s="414"/>
      <c r="AO25" s="545"/>
      <c r="AP25" s="556"/>
      <c r="AQ25" s="587"/>
      <c r="AR25" s="589"/>
      <c r="AS25" s="591"/>
      <c r="BE25"/>
    </row>
    <row r="26" spans="2:57" ht="22.5" hidden="1" customHeight="1">
      <c r="B26" s="592">
        <v>7</v>
      </c>
      <c r="C26" s="532"/>
      <c r="D26" s="406"/>
      <c r="E26" s="407"/>
      <c r="F26" s="407"/>
      <c r="G26" s="407"/>
      <c r="H26" s="407"/>
      <c r="I26" s="407"/>
      <c r="J26" s="407"/>
      <c r="K26" s="407"/>
      <c r="L26" s="407"/>
      <c r="M26" s="407"/>
      <c r="N26" s="407"/>
      <c r="O26" s="407"/>
      <c r="P26" s="408"/>
      <c r="Q26" s="409"/>
      <c r="R26" s="410"/>
      <c r="S26" s="410"/>
      <c r="T26" s="410"/>
      <c r="U26" s="410"/>
      <c r="V26" s="410"/>
      <c r="W26" s="410"/>
      <c r="X26" s="411"/>
      <c r="Y26" s="406"/>
      <c r="Z26" s="407"/>
      <c r="AA26" s="407"/>
      <c r="AB26" s="408"/>
      <c r="AC26" s="406"/>
      <c r="AD26" s="407"/>
      <c r="AE26" s="407"/>
      <c r="AF26" s="408"/>
      <c r="AG26" s="406"/>
      <c r="AH26" s="407"/>
      <c r="AI26" s="407"/>
      <c r="AJ26" s="408"/>
      <c r="AK26" s="406"/>
      <c r="AL26" s="407"/>
      <c r="AM26" s="407"/>
      <c r="AN26" s="408"/>
      <c r="AO26" s="542"/>
      <c r="AP26" s="554"/>
      <c r="AQ26" s="586"/>
      <c r="AR26" s="588"/>
      <c r="AS26" s="590"/>
      <c r="BE26"/>
    </row>
    <row r="27" spans="2:57" ht="31.5" hidden="1" customHeight="1">
      <c r="B27" s="592"/>
      <c r="C27" s="532"/>
      <c r="D27" s="412"/>
      <c r="E27" s="413"/>
      <c r="F27" s="413"/>
      <c r="G27" s="413"/>
      <c r="H27" s="413"/>
      <c r="I27" s="413"/>
      <c r="J27" s="413"/>
      <c r="K27" s="413"/>
      <c r="L27" s="413"/>
      <c r="M27" s="413"/>
      <c r="N27" s="413"/>
      <c r="O27" s="413"/>
      <c r="P27" s="414"/>
      <c r="Q27" s="412"/>
      <c r="R27" s="413"/>
      <c r="S27" s="413"/>
      <c r="T27" s="413"/>
      <c r="U27" s="413"/>
      <c r="V27" s="413"/>
      <c r="W27" s="413"/>
      <c r="X27" s="414"/>
      <c r="Y27" s="412"/>
      <c r="Z27" s="413"/>
      <c r="AA27" s="413"/>
      <c r="AB27" s="414"/>
      <c r="AC27" s="412"/>
      <c r="AD27" s="413"/>
      <c r="AE27" s="413"/>
      <c r="AF27" s="414"/>
      <c r="AG27" s="412"/>
      <c r="AH27" s="413"/>
      <c r="AI27" s="413"/>
      <c r="AJ27" s="414"/>
      <c r="AK27" s="412"/>
      <c r="AL27" s="413"/>
      <c r="AM27" s="413"/>
      <c r="AN27" s="414"/>
      <c r="AO27" s="545"/>
      <c r="AP27" s="556"/>
      <c r="AQ27" s="587"/>
      <c r="AR27" s="589"/>
      <c r="AS27" s="591"/>
      <c r="BE27"/>
    </row>
    <row r="28" spans="2:57" ht="22.5" hidden="1" customHeight="1">
      <c r="B28" s="592">
        <v>8</v>
      </c>
      <c r="C28" s="532"/>
      <c r="D28" s="406"/>
      <c r="E28" s="407"/>
      <c r="F28" s="407"/>
      <c r="G28" s="407"/>
      <c r="H28" s="407"/>
      <c r="I28" s="407"/>
      <c r="J28" s="407"/>
      <c r="K28" s="407"/>
      <c r="L28" s="407"/>
      <c r="M28" s="407"/>
      <c r="N28" s="407"/>
      <c r="O28" s="407"/>
      <c r="P28" s="408"/>
      <c r="Q28" s="409"/>
      <c r="R28" s="410"/>
      <c r="S28" s="410"/>
      <c r="T28" s="410"/>
      <c r="U28" s="410"/>
      <c r="V28" s="410"/>
      <c r="W28" s="410"/>
      <c r="X28" s="411"/>
      <c r="Y28" s="406"/>
      <c r="Z28" s="407"/>
      <c r="AA28" s="407"/>
      <c r="AB28" s="408"/>
      <c r="AC28" s="406"/>
      <c r="AD28" s="407"/>
      <c r="AE28" s="407"/>
      <c r="AF28" s="408"/>
      <c r="AG28" s="406"/>
      <c r="AH28" s="407"/>
      <c r="AI28" s="407"/>
      <c r="AJ28" s="408"/>
      <c r="AK28" s="406"/>
      <c r="AL28" s="407"/>
      <c r="AM28" s="407"/>
      <c r="AN28" s="408"/>
      <c r="AO28" s="542"/>
      <c r="AP28" s="554"/>
      <c r="AQ28" s="586"/>
      <c r="AR28" s="588"/>
      <c r="AS28" s="590"/>
      <c r="BE28"/>
    </row>
    <row r="29" spans="2:57" ht="31.5" hidden="1" customHeight="1">
      <c r="B29" s="592"/>
      <c r="C29" s="532"/>
      <c r="D29" s="412"/>
      <c r="E29" s="413"/>
      <c r="F29" s="413"/>
      <c r="G29" s="413"/>
      <c r="H29" s="413"/>
      <c r="I29" s="413"/>
      <c r="J29" s="413"/>
      <c r="K29" s="413"/>
      <c r="L29" s="413"/>
      <c r="M29" s="413"/>
      <c r="N29" s="413"/>
      <c r="O29" s="413"/>
      <c r="P29" s="414"/>
      <c r="Q29" s="412"/>
      <c r="R29" s="413"/>
      <c r="S29" s="413"/>
      <c r="T29" s="413"/>
      <c r="U29" s="413"/>
      <c r="V29" s="413"/>
      <c r="W29" s="413"/>
      <c r="X29" s="414"/>
      <c r="Y29" s="412"/>
      <c r="Z29" s="413"/>
      <c r="AA29" s="413"/>
      <c r="AB29" s="414"/>
      <c r="AC29" s="412"/>
      <c r="AD29" s="413"/>
      <c r="AE29" s="413"/>
      <c r="AF29" s="414"/>
      <c r="AG29" s="412"/>
      <c r="AH29" s="413"/>
      <c r="AI29" s="413"/>
      <c r="AJ29" s="414"/>
      <c r="AK29" s="412"/>
      <c r="AL29" s="413"/>
      <c r="AM29" s="413"/>
      <c r="AN29" s="414"/>
      <c r="AO29" s="545"/>
      <c r="AP29" s="556"/>
      <c r="AQ29" s="587"/>
      <c r="AR29" s="589"/>
      <c r="AS29" s="591"/>
      <c r="BE29"/>
    </row>
    <row r="30" spans="2:57" ht="22.5" hidden="1" customHeight="1">
      <c r="B30" s="592">
        <v>9</v>
      </c>
      <c r="C30" s="532"/>
      <c r="D30" s="406"/>
      <c r="E30" s="407"/>
      <c r="F30" s="407"/>
      <c r="G30" s="407"/>
      <c r="H30" s="407"/>
      <c r="I30" s="407"/>
      <c r="J30" s="407"/>
      <c r="K30" s="407"/>
      <c r="L30" s="407"/>
      <c r="M30" s="407"/>
      <c r="N30" s="407"/>
      <c r="O30" s="407"/>
      <c r="P30" s="408"/>
      <c r="Q30" s="409"/>
      <c r="R30" s="410"/>
      <c r="S30" s="410"/>
      <c r="T30" s="410"/>
      <c r="U30" s="410"/>
      <c r="V30" s="410"/>
      <c r="W30" s="410"/>
      <c r="X30" s="411"/>
      <c r="Y30" s="406"/>
      <c r="Z30" s="407"/>
      <c r="AA30" s="407"/>
      <c r="AB30" s="408"/>
      <c r="AC30" s="406"/>
      <c r="AD30" s="407"/>
      <c r="AE30" s="407"/>
      <c r="AF30" s="408"/>
      <c r="AG30" s="406"/>
      <c r="AH30" s="407"/>
      <c r="AI30" s="407"/>
      <c r="AJ30" s="408"/>
      <c r="AK30" s="406"/>
      <c r="AL30" s="407"/>
      <c r="AM30" s="407"/>
      <c r="AN30" s="408"/>
      <c r="AO30" s="542"/>
      <c r="AP30" s="554"/>
      <c r="AQ30" s="586"/>
      <c r="AR30" s="588"/>
      <c r="AS30" s="590"/>
      <c r="BE30"/>
    </row>
    <row r="31" spans="2:57" ht="31.5" hidden="1" customHeight="1">
      <c r="B31" s="592"/>
      <c r="C31" s="532"/>
      <c r="D31" s="412"/>
      <c r="E31" s="413"/>
      <c r="F31" s="413"/>
      <c r="G31" s="413"/>
      <c r="H31" s="413"/>
      <c r="I31" s="413"/>
      <c r="J31" s="413"/>
      <c r="K31" s="413"/>
      <c r="L31" s="413"/>
      <c r="M31" s="413"/>
      <c r="N31" s="413"/>
      <c r="O31" s="413"/>
      <c r="P31" s="414"/>
      <c r="Q31" s="412"/>
      <c r="R31" s="413"/>
      <c r="S31" s="413"/>
      <c r="T31" s="413"/>
      <c r="U31" s="413"/>
      <c r="V31" s="413"/>
      <c r="W31" s="413"/>
      <c r="X31" s="414"/>
      <c r="Y31" s="412"/>
      <c r="Z31" s="413"/>
      <c r="AA31" s="413"/>
      <c r="AB31" s="414"/>
      <c r="AC31" s="412"/>
      <c r="AD31" s="413"/>
      <c r="AE31" s="413"/>
      <c r="AF31" s="414"/>
      <c r="AG31" s="412"/>
      <c r="AH31" s="413"/>
      <c r="AI31" s="413"/>
      <c r="AJ31" s="414"/>
      <c r="AK31" s="412"/>
      <c r="AL31" s="413"/>
      <c r="AM31" s="413"/>
      <c r="AN31" s="414"/>
      <c r="AO31" s="545"/>
      <c r="AP31" s="556"/>
      <c r="AQ31" s="587"/>
      <c r="AR31" s="589"/>
      <c r="AS31" s="591"/>
      <c r="BE31"/>
    </row>
    <row r="32" spans="2:57" ht="22.5" hidden="1" customHeight="1">
      <c r="B32" s="592">
        <v>10</v>
      </c>
      <c r="C32" s="532"/>
      <c r="D32" s="406"/>
      <c r="E32" s="407"/>
      <c r="F32" s="407"/>
      <c r="G32" s="407"/>
      <c r="H32" s="407"/>
      <c r="I32" s="407"/>
      <c r="J32" s="407"/>
      <c r="K32" s="407"/>
      <c r="L32" s="407"/>
      <c r="M32" s="407"/>
      <c r="N32" s="407"/>
      <c r="O32" s="407"/>
      <c r="P32" s="408"/>
      <c r="Q32" s="409"/>
      <c r="R32" s="410"/>
      <c r="S32" s="410"/>
      <c r="T32" s="410"/>
      <c r="U32" s="410"/>
      <c r="V32" s="410"/>
      <c r="W32" s="410"/>
      <c r="X32" s="411"/>
      <c r="Y32" s="406"/>
      <c r="Z32" s="407"/>
      <c r="AA32" s="407"/>
      <c r="AB32" s="408"/>
      <c r="AC32" s="406"/>
      <c r="AD32" s="407"/>
      <c r="AE32" s="407"/>
      <c r="AF32" s="408"/>
      <c r="AG32" s="406"/>
      <c r="AH32" s="407"/>
      <c r="AI32" s="407"/>
      <c r="AJ32" s="408"/>
      <c r="AK32" s="406"/>
      <c r="AL32" s="407"/>
      <c r="AM32" s="407"/>
      <c r="AN32" s="408"/>
      <c r="AO32" s="542"/>
      <c r="AP32" s="554"/>
      <c r="AQ32" s="586"/>
      <c r="AR32" s="588"/>
      <c r="AS32" s="590"/>
      <c r="BE32"/>
    </row>
    <row r="33" spans="2:57" ht="31.5" hidden="1" customHeight="1">
      <c r="B33" s="592"/>
      <c r="C33" s="532"/>
      <c r="D33" s="412"/>
      <c r="E33" s="413"/>
      <c r="F33" s="413"/>
      <c r="G33" s="413"/>
      <c r="H33" s="413"/>
      <c r="I33" s="413"/>
      <c r="J33" s="413"/>
      <c r="K33" s="413"/>
      <c r="L33" s="413"/>
      <c r="M33" s="413"/>
      <c r="N33" s="413"/>
      <c r="O33" s="413"/>
      <c r="P33" s="414"/>
      <c r="Q33" s="412"/>
      <c r="R33" s="413"/>
      <c r="S33" s="413"/>
      <c r="T33" s="413"/>
      <c r="U33" s="413"/>
      <c r="V33" s="413"/>
      <c r="W33" s="413"/>
      <c r="X33" s="414"/>
      <c r="Y33" s="412"/>
      <c r="Z33" s="413"/>
      <c r="AA33" s="413"/>
      <c r="AB33" s="414"/>
      <c r="AC33" s="412"/>
      <c r="AD33" s="413"/>
      <c r="AE33" s="413"/>
      <c r="AF33" s="414"/>
      <c r="AG33" s="412"/>
      <c r="AH33" s="413"/>
      <c r="AI33" s="413"/>
      <c r="AJ33" s="414"/>
      <c r="AK33" s="412"/>
      <c r="AL33" s="413"/>
      <c r="AM33" s="413"/>
      <c r="AN33" s="414"/>
      <c r="AO33" s="545"/>
      <c r="AP33" s="556"/>
      <c r="AQ33" s="587"/>
      <c r="AR33" s="589"/>
      <c r="AS33" s="591"/>
      <c r="BE33"/>
    </row>
    <row r="34" spans="2:57" ht="22.5" hidden="1" customHeight="1">
      <c r="B34" s="592">
        <v>11</v>
      </c>
      <c r="C34" s="532"/>
      <c r="D34" s="406"/>
      <c r="E34" s="407"/>
      <c r="F34" s="407"/>
      <c r="G34" s="407"/>
      <c r="H34" s="407"/>
      <c r="I34" s="407"/>
      <c r="J34" s="407"/>
      <c r="K34" s="407"/>
      <c r="L34" s="407"/>
      <c r="M34" s="407"/>
      <c r="N34" s="407"/>
      <c r="O34" s="407"/>
      <c r="P34" s="408"/>
      <c r="Q34" s="409"/>
      <c r="R34" s="410"/>
      <c r="S34" s="410"/>
      <c r="T34" s="410"/>
      <c r="U34" s="410"/>
      <c r="V34" s="410"/>
      <c r="W34" s="410"/>
      <c r="X34" s="411"/>
      <c r="Y34" s="406"/>
      <c r="Z34" s="407"/>
      <c r="AA34" s="407"/>
      <c r="AB34" s="408"/>
      <c r="AC34" s="406"/>
      <c r="AD34" s="407"/>
      <c r="AE34" s="407"/>
      <c r="AF34" s="408"/>
      <c r="AG34" s="406"/>
      <c r="AH34" s="407"/>
      <c r="AI34" s="407"/>
      <c r="AJ34" s="408"/>
      <c r="AK34" s="406"/>
      <c r="AL34" s="407"/>
      <c r="AM34" s="407"/>
      <c r="AN34" s="408"/>
      <c r="AO34" s="542"/>
      <c r="AP34" s="554"/>
      <c r="AQ34" s="586"/>
      <c r="AR34" s="588"/>
      <c r="AS34" s="590"/>
      <c r="BE34"/>
    </row>
    <row r="35" spans="2:57" ht="31.5" hidden="1"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c r="Z35" s="413"/>
      <c r="AA35" s="413"/>
      <c r="AB35" s="414"/>
      <c r="AC35" s="412"/>
      <c r="AD35" s="413"/>
      <c r="AE35" s="413"/>
      <c r="AF35" s="414"/>
      <c r="AG35" s="412"/>
      <c r="AH35" s="413"/>
      <c r="AI35" s="413"/>
      <c r="AJ35" s="414"/>
      <c r="AK35" s="412"/>
      <c r="AL35" s="413"/>
      <c r="AM35" s="413"/>
      <c r="AN35" s="414"/>
      <c r="AO35" s="545"/>
      <c r="AP35" s="556"/>
      <c r="AQ35" s="587"/>
      <c r="AR35" s="589"/>
      <c r="AS35" s="591"/>
      <c r="BE35"/>
    </row>
    <row r="36" spans="2:57" ht="22.5" hidden="1" customHeight="1">
      <c r="B36" s="592">
        <v>12</v>
      </c>
      <c r="C36" s="532"/>
      <c r="D36" s="406"/>
      <c r="E36" s="407"/>
      <c r="F36" s="407"/>
      <c r="G36" s="407"/>
      <c r="H36" s="407"/>
      <c r="I36" s="407"/>
      <c r="J36" s="407"/>
      <c r="K36" s="407"/>
      <c r="L36" s="407"/>
      <c r="M36" s="407"/>
      <c r="N36" s="407"/>
      <c r="O36" s="407"/>
      <c r="P36" s="408"/>
      <c r="Q36" s="409"/>
      <c r="R36" s="410"/>
      <c r="S36" s="410"/>
      <c r="T36" s="410"/>
      <c r="U36" s="410"/>
      <c r="V36" s="410"/>
      <c r="W36" s="410"/>
      <c r="X36" s="411"/>
      <c r="Y36" s="406"/>
      <c r="Z36" s="407"/>
      <c r="AA36" s="407"/>
      <c r="AB36" s="408"/>
      <c r="AC36" s="406"/>
      <c r="AD36" s="407"/>
      <c r="AE36" s="407"/>
      <c r="AF36" s="408"/>
      <c r="AG36" s="406"/>
      <c r="AH36" s="407"/>
      <c r="AI36" s="407"/>
      <c r="AJ36" s="408"/>
      <c r="AK36" s="406"/>
      <c r="AL36" s="407"/>
      <c r="AM36" s="407"/>
      <c r="AN36" s="408"/>
      <c r="AO36" s="542"/>
      <c r="AP36" s="554"/>
      <c r="AQ36" s="586"/>
      <c r="AR36" s="588"/>
      <c r="AS36" s="590"/>
      <c r="BE36"/>
    </row>
    <row r="37" spans="2:57" ht="31.5" hidden="1"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c r="Z37" s="413"/>
      <c r="AA37" s="413"/>
      <c r="AB37" s="414"/>
      <c r="AC37" s="412"/>
      <c r="AD37" s="413"/>
      <c r="AE37" s="413"/>
      <c r="AF37" s="414"/>
      <c r="AG37" s="412"/>
      <c r="AH37" s="413"/>
      <c r="AI37" s="413"/>
      <c r="AJ37" s="414"/>
      <c r="AK37" s="412"/>
      <c r="AL37" s="413"/>
      <c r="AM37" s="413"/>
      <c r="AN37" s="414"/>
      <c r="AO37" s="545"/>
      <c r="AP37" s="556"/>
      <c r="AQ37" s="587"/>
      <c r="AR37" s="589"/>
      <c r="AS37" s="591"/>
      <c r="BE37"/>
    </row>
    <row r="38" spans="2:57" ht="22.5" hidden="1" customHeight="1">
      <c r="B38" s="592">
        <v>13</v>
      </c>
      <c r="C38" s="532"/>
      <c r="D38" s="406"/>
      <c r="E38" s="407"/>
      <c r="F38" s="407"/>
      <c r="G38" s="407"/>
      <c r="H38" s="407"/>
      <c r="I38" s="407"/>
      <c r="J38" s="407"/>
      <c r="K38" s="407"/>
      <c r="L38" s="407"/>
      <c r="M38" s="407"/>
      <c r="N38" s="407"/>
      <c r="O38" s="407"/>
      <c r="P38" s="408"/>
      <c r="Q38" s="409"/>
      <c r="R38" s="410"/>
      <c r="S38" s="410"/>
      <c r="T38" s="410"/>
      <c r="U38" s="410"/>
      <c r="V38" s="410"/>
      <c r="W38" s="410"/>
      <c r="X38" s="411"/>
      <c r="Y38" s="406"/>
      <c r="Z38" s="407"/>
      <c r="AA38" s="407"/>
      <c r="AB38" s="408"/>
      <c r="AC38" s="406"/>
      <c r="AD38" s="407"/>
      <c r="AE38" s="407"/>
      <c r="AF38" s="408"/>
      <c r="AG38" s="406"/>
      <c r="AH38" s="407"/>
      <c r="AI38" s="407"/>
      <c r="AJ38" s="408"/>
      <c r="AK38" s="406"/>
      <c r="AL38" s="407"/>
      <c r="AM38" s="407"/>
      <c r="AN38" s="408"/>
      <c r="AO38" s="542"/>
      <c r="AP38" s="554"/>
      <c r="AQ38" s="586"/>
      <c r="AR38" s="588"/>
      <c r="AS38" s="590"/>
      <c r="BE38"/>
    </row>
    <row r="39" spans="2:57" ht="31.5" hidden="1"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c r="Z39" s="413"/>
      <c r="AA39" s="413"/>
      <c r="AB39" s="414"/>
      <c r="AC39" s="412"/>
      <c r="AD39" s="413"/>
      <c r="AE39" s="413"/>
      <c r="AF39" s="414"/>
      <c r="AG39" s="412"/>
      <c r="AH39" s="413"/>
      <c r="AI39" s="413"/>
      <c r="AJ39" s="414"/>
      <c r="AK39" s="412"/>
      <c r="AL39" s="413"/>
      <c r="AM39" s="413"/>
      <c r="AN39" s="414"/>
      <c r="AO39" s="545"/>
      <c r="AP39" s="556"/>
      <c r="AQ39" s="587"/>
      <c r="AR39" s="589"/>
      <c r="AS39" s="591"/>
      <c r="BE39"/>
    </row>
    <row r="40" spans="2:57" ht="22.5" hidden="1" customHeight="1">
      <c r="B40" s="592">
        <v>14</v>
      </c>
      <c r="C40" s="532"/>
      <c r="D40" s="406"/>
      <c r="E40" s="407"/>
      <c r="F40" s="407"/>
      <c r="G40" s="407"/>
      <c r="H40" s="407"/>
      <c r="I40" s="407"/>
      <c r="J40" s="407"/>
      <c r="K40" s="407"/>
      <c r="L40" s="407"/>
      <c r="M40" s="407"/>
      <c r="N40" s="407"/>
      <c r="O40" s="407"/>
      <c r="P40" s="408"/>
      <c r="Q40" s="409"/>
      <c r="R40" s="410"/>
      <c r="S40" s="410"/>
      <c r="T40" s="410"/>
      <c r="U40" s="410"/>
      <c r="V40" s="410"/>
      <c r="W40" s="410"/>
      <c r="X40" s="411"/>
      <c r="Y40" s="406"/>
      <c r="Z40" s="407"/>
      <c r="AA40" s="407"/>
      <c r="AB40" s="408"/>
      <c r="AC40" s="406"/>
      <c r="AD40" s="407"/>
      <c r="AE40" s="407"/>
      <c r="AF40" s="408"/>
      <c r="AG40" s="406"/>
      <c r="AH40" s="407"/>
      <c r="AI40" s="407"/>
      <c r="AJ40" s="408"/>
      <c r="AK40" s="406"/>
      <c r="AL40" s="407"/>
      <c r="AM40" s="407"/>
      <c r="AN40" s="408"/>
      <c r="AO40" s="542"/>
      <c r="AP40" s="554"/>
      <c r="AQ40" s="586"/>
      <c r="AR40" s="588"/>
      <c r="AS40" s="590"/>
      <c r="BE40"/>
    </row>
    <row r="41" spans="2:57" ht="31.5" hidden="1"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c r="Z41" s="413"/>
      <c r="AA41" s="413"/>
      <c r="AB41" s="414"/>
      <c r="AC41" s="412"/>
      <c r="AD41" s="413"/>
      <c r="AE41" s="413"/>
      <c r="AF41" s="414"/>
      <c r="AG41" s="412"/>
      <c r="AH41" s="413"/>
      <c r="AI41" s="413"/>
      <c r="AJ41" s="414"/>
      <c r="AK41" s="412"/>
      <c r="AL41" s="413"/>
      <c r="AM41" s="413"/>
      <c r="AN41" s="414"/>
      <c r="AO41" s="545"/>
      <c r="AP41" s="556"/>
      <c r="AQ41" s="587"/>
      <c r="AR41" s="589"/>
      <c r="AS41" s="591"/>
      <c r="BE41"/>
    </row>
    <row r="42" spans="2:57" ht="22.5" hidden="1" customHeight="1">
      <c r="B42" s="592">
        <v>15</v>
      </c>
      <c r="C42" s="532"/>
      <c r="D42" s="406"/>
      <c r="E42" s="407"/>
      <c r="F42" s="407"/>
      <c r="G42" s="407"/>
      <c r="H42" s="407"/>
      <c r="I42" s="407"/>
      <c r="J42" s="407"/>
      <c r="K42" s="407"/>
      <c r="L42" s="407"/>
      <c r="M42" s="407"/>
      <c r="N42" s="407"/>
      <c r="O42" s="407"/>
      <c r="P42" s="408"/>
      <c r="Q42" s="409"/>
      <c r="R42" s="410"/>
      <c r="S42" s="410"/>
      <c r="T42" s="410"/>
      <c r="U42" s="410"/>
      <c r="V42" s="410"/>
      <c r="W42" s="410"/>
      <c r="X42" s="411"/>
      <c r="Y42" s="406"/>
      <c r="Z42" s="407"/>
      <c r="AA42" s="407"/>
      <c r="AB42" s="408"/>
      <c r="AC42" s="406"/>
      <c r="AD42" s="407"/>
      <c r="AE42" s="407"/>
      <c r="AF42" s="408"/>
      <c r="AG42" s="406"/>
      <c r="AH42" s="407"/>
      <c r="AI42" s="407"/>
      <c r="AJ42" s="408"/>
      <c r="AK42" s="406"/>
      <c r="AL42" s="407"/>
      <c r="AM42" s="407"/>
      <c r="AN42" s="408"/>
      <c r="AO42" s="542"/>
      <c r="AP42" s="554"/>
      <c r="AQ42" s="586"/>
      <c r="AR42" s="588"/>
      <c r="AS42" s="590"/>
      <c r="BE42"/>
    </row>
    <row r="43" spans="2:57" ht="31.5" hidden="1"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c r="Z43" s="413"/>
      <c r="AA43" s="413"/>
      <c r="AB43" s="414"/>
      <c r="AC43" s="412"/>
      <c r="AD43" s="413"/>
      <c r="AE43" s="413"/>
      <c r="AF43" s="414"/>
      <c r="AG43" s="412"/>
      <c r="AH43" s="413"/>
      <c r="AI43" s="413"/>
      <c r="AJ43" s="414"/>
      <c r="AK43" s="412"/>
      <c r="AL43" s="413"/>
      <c r="AM43" s="413"/>
      <c r="AN43" s="414"/>
      <c r="AO43" s="545"/>
      <c r="AP43" s="556"/>
      <c r="AQ43" s="587"/>
      <c r="AR43" s="589"/>
      <c r="AS43" s="591"/>
      <c r="BE43"/>
    </row>
    <row r="44" spans="2:57" ht="22.5" hidden="1" customHeight="1">
      <c r="B44" s="592">
        <v>16</v>
      </c>
      <c r="C44" s="532"/>
      <c r="D44" s="406"/>
      <c r="E44" s="407"/>
      <c r="F44" s="407"/>
      <c r="G44" s="407"/>
      <c r="H44" s="407"/>
      <c r="I44" s="407"/>
      <c r="J44" s="407"/>
      <c r="K44" s="407"/>
      <c r="L44" s="407"/>
      <c r="M44" s="407"/>
      <c r="N44" s="407"/>
      <c r="O44" s="407"/>
      <c r="P44" s="408"/>
      <c r="Q44" s="409"/>
      <c r="R44" s="410"/>
      <c r="S44" s="410"/>
      <c r="T44" s="410"/>
      <c r="U44" s="410"/>
      <c r="V44" s="410"/>
      <c r="W44" s="410"/>
      <c r="X44" s="411"/>
      <c r="Y44" s="406"/>
      <c r="Z44" s="407"/>
      <c r="AA44" s="407"/>
      <c r="AB44" s="408"/>
      <c r="AC44" s="406"/>
      <c r="AD44" s="407"/>
      <c r="AE44" s="407"/>
      <c r="AF44" s="408"/>
      <c r="AG44" s="406"/>
      <c r="AH44" s="407"/>
      <c r="AI44" s="407"/>
      <c r="AJ44" s="408"/>
      <c r="AK44" s="406"/>
      <c r="AL44" s="407"/>
      <c r="AM44" s="407"/>
      <c r="AN44" s="408"/>
      <c r="AO44" s="542"/>
      <c r="AP44" s="554"/>
      <c r="AQ44" s="586"/>
      <c r="AR44" s="588"/>
      <c r="AS44" s="590"/>
      <c r="BE44"/>
    </row>
    <row r="45" spans="2:57" ht="31.5" hidden="1"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c r="Z45" s="413"/>
      <c r="AA45" s="413"/>
      <c r="AB45" s="414"/>
      <c r="AC45" s="412"/>
      <c r="AD45" s="413"/>
      <c r="AE45" s="413"/>
      <c r="AF45" s="414"/>
      <c r="AG45" s="412"/>
      <c r="AH45" s="413"/>
      <c r="AI45" s="413"/>
      <c r="AJ45" s="414"/>
      <c r="AK45" s="412"/>
      <c r="AL45" s="413"/>
      <c r="AM45" s="413"/>
      <c r="AN45" s="414"/>
      <c r="AO45" s="545"/>
      <c r="AP45" s="556"/>
      <c r="AQ45" s="587"/>
      <c r="AR45" s="589"/>
      <c r="AS45" s="591"/>
      <c r="BE45"/>
    </row>
    <row r="46" spans="2:57" ht="22.5" hidden="1" customHeight="1">
      <c r="B46" s="592">
        <v>17</v>
      </c>
      <c r="C46" s="532"/>
      <c r="D46" s="406"/>
      <c r="E46" s="407"/>
      <c r="F46" s="407"/>
      <c r="G46" s="407"/>
      <c r="H46" s="407"/>
      <c r="I46" s="407"/>
      <c r="J46" s="407"/>
      <c r="K46" s="407"/>
      <c r="L46" s="407"/>
      <c r="M46" s="407"/>
      <c r="N46" s="407"/>
      <c r="O46" s="407"/>
      <c r="P46" s="408"/>
      <c r="Q46" s="409"/>
      <c r="R46" s="410"/>
      <c r="S46" s="410"/>
      <c r="T46" s="410"/>
      <c r="U46" s="410"/>
      <c r="V46" s="410"/>
      <c r="W46" s="410"/>
      <c r="X46" s="411"/>
      <c r="Y46" s="406"/>
      <c r="Z46" s="407"/>
      <c r="AA46" s="407"/>
      <c r="AB46" s="408"/>
      <c r="AC46" s="406"/>
      <c r="AD46" s="407"/>
      <c r="AE46" s="407"/>
      <c r="AF46" s="408"/>
      <c r="AG46" s="406"/>
      <c r="AH46" s="407"/>
      <c r="AI46" s="407"/>
      <c r="AJ46" s="408"/>
      <c r="AK46" s="406"/>
      <c r="AL46" s="407"/>
      <c r="AM46" s="407"/>
      <c r="AN46" s="408"/>
      <c r="AO46" s="542"/>
      <c r="AP46" s="554"/>
      <c r="AQ46" s="586"/>
      <c r="AR46" s="588"/>
      <c r="AS46" s="590"/>
      <c r="BE46"/>
    </row>
    <row r="47" spans="2:57" ht="31.5" hidden="1"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c r="Z47" s="413"/>
      <c r="AA47" s="413"/>
      <c r="AB47" s="414"/>
      <c r="AC47" s="412"/>
      <c r="AD47" s="413"/>
      <c r="AE47" s="413"/>
      <c r="AF47" s="414"/>
      <c r="AG47" s="412"/>
      <c r="AH47" s="413"/>
      <c r="AI47" s="413"/>
      <c r="AJ47" s="414"/>
      <c r="AK47" s="412"/>
      <c r="AL47" s="413"/>
      <c r="AM47" s="413"/>
      <c r="AN47" s="414"/>
      <c r="AO47" s="545"/>
      <c r="AP47" s="556"/>
      <c r="AQ47" s="587"/>
      <c r="AR47" s="589"/>
      <c r="AS47" s="591"/>
      <c r="BE47"/>
    </row>
    <row r="48" spans="2:57" ht="22.5" hidden="1" customHeight="1">
      <c r="B48" s="592">
        <v>18</v>
      </c>
      <c r="C48" s="532"/>
      <c r="D48" s="406"/>
      <c r="E48" s="407"/>
      <c r="F48" s="407"/>
      <c r="G48" s="407"/>
      <c r="H48" s="407"/>
      <c r="I48" s="407"/>
      <c r="J48" s="407"/>
      <c r="K48" s="407"/>
      <c r="L48" s="407"/>
      <c r="M48" s="407"/>
      <c r="N48" s="407"/>
      <c r="O48" s="407"/>
      <c r="P48" s="408"/>
      <c r="Q48" s="409"/>
      <c r="R48" s="410"/>
      <c r="S48" s="410"/>
      <c r="T48" s="410"/>
      <c r="U48" s="410"/>
      <c r="V48" s="410"/>
      <c r="W48" s="410"/>
      <c r="X48" s="411"/>
      <c r="Y48" s="406"/>
      <c r="Z48" s="407"/>
      <c r="AA48" s="407"/>
      <c r="AB48" s="408"/>
      <c r="AC48" s="406"/>
      <c r="AD48" s="407"/>
      <c r="AE48" s="407"/>
      <c r="AF48" s="408"/>
      <c r="AG48" s="406"/>
      <c r="AH48" s="407"/>
      <c r="AI48" s="407"/>
      <c r="AJ48" s="408"/>
      <c r="AK48" s="406"/>
      <c r="AL48" s="407"/>
      <c r="AM48" s="407"/>
      <c r="AN48" s="408"/>
      <c r="AO48" s="542"/>
      <c r="AP48" s="554"/>
      <c r="AQ48" s="586"/>
      <c r="AR48" s="588"/>
      <c r="AS48" s="590"/>
      <c r="BE48"/>
    </row>
    <row r="49" spans="2:57" ht="31.5" hidden="1"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c r="Z49" s="413"/>
      <c r="AA49" s="413"/>
      <c r="AB49" s="414"/>
      <c r="AC49" s="412"/>
      <c r="AD49" s="413"/>
      <c r="AE49" s="413"/>
      <c r="AF49" s="414"/>
      <c r="AG49" s="412"/>
      <c r="AH49" s="413"/>
      <c r="AI49" s="413"/>
      <c r="AJ49" s="414"/>
      <c r="AK49" s="412"/>
      <c r="AL49" s="413"/>
      <c r="AM49" s="413"/>
      <c r="AN49" s="414"/>
      <c r="AO49" s="545"/>
      <c r="AP49" s="556"/>
      <c r="AQ49" s="587"/>
      <c r="AR49" s="589"/>
      <c r="AS49" s="591"/>
      <c r="BE49"/>
    </row>
    <row r="50" spans="2:57" ht="22.5" hidden="1" customHeight="1">
      <c r="B50" s="592">
        <v>19</v>
      </c>
      <c r="C50" s="532"/>
      <c r="D50" s="406"/>
      <c r="E50" s="407"/>
      <c r="F50" s="407"/>
      <c r="G50" s="407"/>
      <c r="H50" s="407"/>
      <c r="I50" s="407"/>
      <c r="J50" s="407"/>
      <c r="K50" s="407"/>
      <c r="L50" s="407"/>
      <c r="M50" s="407"/>
      <c r="N50" s="407"/>
      <c r="O50" s="407"/>
      <c r="P50" s="408"/>
      <c r="Q50" s="409"/>
      <c r="R50" s="410"/>
      <c r="S50" s="410"/>
      <c r="T50" s="410"/>
      <c r="U50" s="410"/>
      <c r="V50" s="410"/>
      <c r="W50" s="410"/>
      <c r="X50" s="411"/>
      <c r="Y50" s="406"/>
      <c r="Z50" s="407"/>
      <c r="AA50" s="407"/>
      <c r="AB50" s="408"/>
      <c r="AC50" s="406"/>
      <c r="AD50" s="407"/>
      <c r="AE50" s="407"/>
      <c r="AF50" s="408"/>
      <c r="AG50" s="406"/>
      <c r="AH50" s="407"/>
      <c r="AI50" s="407"/>
      <c r="AJ50" s="408"/>
      <c r="AK50" s="406"/>
      <c r="AL50" s="407"/>
      <c r="AM50" s="407"/>
      <c r="AN50" s="408"/>
      <c r="AO50" s="542"/>
      <c r="AP50" s="554"/>
      <c r="AQ50" s="586"/>
      <c r="AR50" s="588"/>
      <c r="AS50" s="590"/>
      <c r="BE50"/>
    </row>
    <row r="51" spans="2:57" ht="31.5" hidden="1"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c r="Z51" s="413"/>
      <c r="AA51" s="413"/>
      <c r="AB51" s="414"/>
      <c r="AC51" s="412"/>
      <c r="AD51" s="413"/>
      <c r="AE51" s="413"/>
      <c r="AF51" s="414"/>
      <c r="AG51" s="412"/>
      <c r="AH51" s="413"/>
      <c r="AI51" s="413"/>
      <c r="AJ51" s="414"/>
      <c r="AK51" s="412"/>
      <c r="AL51" s="413"/>
      <c r="AM51" s="413"/>
      <c r="AN51" s="414"/>
      <c r="AO51" s="545"/>
      <c r="AP51" s="556"/>
      <c r="AQ51" s="587"/>
      <c r="AR51" s="589"/>
      <c r="AS51" s="591"/>
      <c r="BE51"/>
    </row>
    <row r="52" spans="2:57" ht="22.5" hidden="1" customHeight="1">
      <c r="B52" s="592">
        <v>20</v>
      </c>
      <c r="C52" s="532"/>
      <c r="D52" s="406"/>
      <c r="E52" s="407"/>
      <c r="F52" s="407"/>
      <c r="G52" s="407"/>
      <c r="H52" s="407"/>
      <c r="I52" s="407"/>
      <c r="J52" s="407"/>
      <c r="K52" s="407"/>
      <c r="L52" s="407"/>
      <c r="M52" s="407"/>
      <c r="N52" s="407"/>
      <c r="O52" s="407"/>
      <c r="P52" s="408"/>
      <c r="Q52" s="409"/>
      <c r="R52" s="410"/>
      <c r="S52" s="410"/>
      <c r="T52" s="410"/>
      <c r="U52" s="410"/>
      <c r="V52" s="410"/>
      <c r="W52" s="410"/>
      <c r="X52" s="411"/>
      <c r="Y52" s="406"/>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hidden="1"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hidden="1" customHeight="1">
      <c r="B54" s="592">
        <v>21</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hidden="1" customHeight="1">
      <c r="B56" s="592">
        <v>22</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31.5" hidden="1"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hidden="1" customHeight="1">
      <c r="B58" s="592">
        <v>23</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24</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25</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26</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27</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28</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29</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c r="B71" s="592"/>
      <c r="C71" s="532"/>
      <c r="D71" s="412"/>
      <c r="E71" s="413"/>
      <c r="F71" s="413"/>
      <c r="G71" s="413"/>
      <c r="H71" s="413"/>
      <c r="I71" s="413"/>
      <c r="J71" s="413"/>
      <c r="K71" s="413"/>
      <c r="L71" s="413"/>
      <c r="M71" s="413"/>
      <c r="N71" s="413"/>
      <c r="O71" s="413"/>
      <c r="P71" s="414"/>
      <c r="Q71" s="412"/>
      <c r="R71" s="413"/>
      <c r="S71" s="413"/>
      <c r="T71" s="413"/>
      <c r="U71" s="413"/>
      <c r="V71" s="413"/>
      <c r="W71" s="413"/>
      <c r="X71" s="414"/>
      <c r="Y71" s="412"/>
      <c r="Z71" s="413"/>
      <c r="AA71" s="413"/>
      <c r="AB71" s="414"/>
      <c r="AC71" s="412"/>
      <c r="AD71" s="413"/>
      <c r="AE71" s="413"/>
      <c r="AF71" s="414"/>
      <c r="AG71" s="412"/>
      <c r="AH71" s="413"/>
      <c r="AI71" s="413"/>
      <c r="AJ71" s="414"/>
      <c r="AK71" s="412"/>
      <c r="AL71" s="413"/>
      <c r="AM71" s="413"/>
      <c r="AN71" s="414"/>
      <c r="AO71" s="545"/>
      <c r="AP71" s="556"/>
      <c r="AQ71" s="587"/>
      <c r="AR71" s="589"/>
      <c r="AS71" s="591"/>
      <c r="BE71"/>
    </row>
    <row r="72" spans="2:57" ht="22.5" hidden="1" customHeight="1">
      <c r="B72" s="592">
        <v>30</v>
      </c>
      <c r="C72" s="532"/>
      <c r="D72" s="406"/>
      <c r="E72" s="407"/>
      <c r="F72" s="407"/>
      <c r="G72" s="407"/>
      <c r="H72" s="407"/>
      <c r="I72" s="407"/>
      <c r="J72" s="407"/>
      <c r="K72" s="407"/>
      <c r="L72" s="407"/>
      <c r="M72" s="407"/>
      <c r="N72" s="407"/>
      <c r="O72" s="407"/>
      <c r="P72" s="408"/>
      <c r="Q72" s="409"/>
      <c r="R72" s="410"/>
      <c r="S72" s="410"/>
      <c r="T72" s="410"/>
      <c r="U72" s="410"/>
      <c r="V72" s="410"/>
      <c r="W72" s="410"/>
      <c r="X72" s="411"/>
      <c r="Y72" s="406"/>
      <c r="Z72" s="407"/>
      <c r="AA72" s="407"/>
      <c r="AB72" s="408"/>
      <c r="AC72" s="406"/>
      <c r="AD72" s="407"/>
      <c r="AE72" s="407"/>
      <c r="AF72" s="408"/>
      <c r="AG72" s="406"/>
      <c r="AH72" s="407"/>
      <c r="AI72" s="407"/>
      <c r="AJ72" s="408"/>
      <c r="AK72" s="406"/>
      <c r="AL72" s="407"/>
      <c r="AM72" s="407"/>
      <c r="AN72" s="408"/>
      <c r="AO72" s="542"/>
      <c r="AP72" s="554"/>
      <c r="AQ72" s="586"/>
      <c r="AR72" s="588"/>
      <c r="AS72" s="590"/>
      <c r="BE72"/>
    </row>
    <row r="73" spans="2:57" ht="31.5" hidden="1" customHeight="1" thickBot="1">
      <c r="B73" s="610"/>
      <c r="C73" s="611"/>
      <c r="D73" s="581"/>
      <c r="E73" s="582"/>
      <c r="F73" s="582"/>
      <c r="G73" s="582"/>
      <c r="H73" s="582"/>
      <c r="I73" s="582"/>
      <c r="J73" s="582"/>
      <c r="K73" s="582"/>
      <c r="L73" s="582"/>
      <c r="M73" s="582"/>
      <c r="N73" s="582"/>
      <c r="O73" s="582"/>
      <c r="P73" s="583"/>
      <c r="Q73" s="412"/>
      <c r="R73" s="413"/>
      <c r="S73" s="413"/>
      <c r="T73" s="413"/>
      <c r="U73" s="413"/>
      <c r="V73" s="413"/>
      <c r="W73" s="413"/>
      <c r="X73" s="414"/>
      <c r="Y73" s="581"/>
      <c r="Z73" s="582"/>
      <c r="AA73" s="582"/>
      <c r="AB73" s="583"/>
      <c r="AC73" s="581"/>
      <c r="AD73" s="582"/>
      <c r="AE73" s="582"/>
      <c r="AF73" s="583"/>
      <c r="AG73" s="581"/>
      <c r="AH73" s="582"/>
      <c r="AI73" s="582"/>
      <c r="AJ73" s="583"/>
      <c r="AK73" s="581"/>
      <c r="AL73" s="582"/>
      <c r="AM73" s="582"/>
      <c r="AN73" s="583"/>
      <c r="AO73" s="481"/>
      <c r="AP73" s="606"/>
      <c r="AQ73" s="607"/>
      <c r="AR73" s="608"/>
      <c r="AS73" s="609"/>
      <c r="BE73"/>
    </row>
    <row r="74" spans="2:57" ht="15.75" hidden="1" thickBot="1">
      <c r="B74" s="612" t="s">
        <v>33</v>
      </c>
      <c r="C74" s="613"/>
      <c r="D74" s="613"/>
      <c r="E74" s="614"/>
      <c r="F74" s="615" t="s">
        <v>2</v>
      </c>
      <c r="G74" s="613"/>
      <c r="H74" s="613"/>
      <c r="I74" s="613"/>
      <c r="J74" s="613"/>
      <c r="K74" s="613"/>
      <c r="L74" s="613"/>
      <c r="M74" s="613"/>
      <c r="N74" s="613"/>
      <c r="O74" s="613"/>
      <c r="P74" s="613"/>
      <c r="Q74" s="613"/>
      <c r="R74" s="613"/>
      <c r="S74" s="613"/>
      <c r="T74" s="613"/>
      <c r="U74" s="614"/>
      <c r="V74" s="615" t="s">
        <v>3</v>
      </c>
      <c r="W74" s="613"/>
      <c r="X74" s="614"/>
      <c r="Y74" s="615" t="s">
        <v>34</v>
      </c>
      <c r="Z74" s="613"/>
      <c r="AA74" s="614"/>
      <c r="AB74" s="615" t="s">
        <v>35</v>
      </c>
      <c r="AC74" s="613"/>
      <c r="AD74" s="613"/>
      <c r="AE74" s="613"/>
      <c r="AF74" s="613"/>
      <c r="AG74" s="613"/>
      <c r="AH74" s="613"/>
      <c r="AI74" s="613"/>
      <c r="AJ74" s="613"/>
      <c r="AK74" s="613"/>
      <c r="AL74" s="613"/>
      <c r="AM74" s="613"/>
      <c r="AN74" s="613"/>
      <c r="AO74" s="613"/>
      <c r="AP74" s="613"/>
      <c r="AQ74" s="613"/>
      <c r="AR74" s="613"/>
      <c r="AS74" s="616"/>
      <c r="BE74"/>
    </row>
    <row r="75" spans="2:57" ht="24.75" hidden="1" customHeight="1">
      <c r="B75" s="617"/>
      <c r="C75" s="618"/>
      <c r="D75" s="618"/>
      <c r="E75" s="619"/>
      <c r="F75" s="620"/>
      <c r="G75" s="618"/>
      <c r="H75" s="618"/>
      <c r="I75" s="618"/>
      <c r="J75" s="618"/>
      <c r="K75" s="618"/>
      <c r="L75" s="618"/>
      <c r="M75" s="618"/>
      <c r="N75" s="618"/>
      <c r="O75" s="618"/>
      <c r="P75" s="618"/>
      <c r="Q75" s="618"/>
      <c r="R75" s="618"/>
      <c r="S75" s="618"/>
      <c r="T75" s="618"/>
      <c r="U75" s="619"/>
      <c r="V75" s="620"/>
      <c r="W75" s="618"/>
      <c r="X75" s="619"/>
      <c r="Y75" s="620"/>
      <c r="Z75" s="618"/>
      <c r="AA75" s="619"/>
      <c r="AB75" s="620"/>
      <c r="AC75" s="618"/>
      <c r="AD75" s="618"/>
      <c r="AE75" s="618"/>
      <c r="AF75" s="618"/>
      <c r="AG75" s="618"/>
      <c r="AH75" s="618"/>
      <c r="AI75" s="618"/>
      <c r="AJ75" s="618"/>
      <c r="AK75" s="618"/>
      <c r="AL75" s="618"/>
      <c r="AM75" s="618"/>
      <c r="AN75" s="618"/>
      <c r="AO75" s="618"/>
      <c r="AP75" s="618"/>
      <c r="AQ75" s="618"/>
      <c r="AR75" s="618"/>
      <c r="AS75" s="621"/>
      <c r="BE75"/>
    </row>
    <row r="76" spans="2:57" ht="24.75" hidden="1" customHeight="1">
      <c r="B76" s="622"/>
      <c r="C76" s="623"/>
      <c r="D76" s="623"/>
      <c r="E76" s="624"/>
      <c r="F76" s="625"/>
      <c r="G76" s="623"/>
      <c r="H76" s="623"/>
      <c r="I76" s="623"/>
      <c r="J76" s="623"/>
      <c r="K76" s="623"/>
      <c r="L76" s="623"/>
      <c r="M76" s="623"/>
      <c r="N76" s="623"/>
      <c r="O76" s="623"/>
      <c r="P76" s="623"/>
      <c r="Q76" s="623"/>
      <c r="R76" s="623"/>
      <c r="S76" s="623"/>
      <c r="T76" s="623"/>
      <c r="U76" s="624"/>
      <c r="V76" s="625"/>
      <c r="W76" s="623"/>
      <c r="X76" s="624"/>
      <c r="Y76" s="625"/>
      <c r="Z76" s="623"/>
      <c r="AA76" s="624"/>
      <c r="AB76" s="625"/>
      <c r="AC76" s="623"/>
      <c r="AD76" s="623"/>
      <c r="AE76" s="623"/>
      <c r="AF76" s="623"/>
      <c r="AG76" s="623"/>
      <c r="AH76" s="623"/>
      <c r="AI76" s="623"/>
      <c r="AJ76" s="623"/>
      <c r="AK76" s="623"/>
      <c r="AL76" s="623"/>
      <c r="AM76" s="623"/>
      <c r="AN76" s="623"/>
      <c r="AO76" s="623"/>
      <c r="AP76" s="623"/>
      <c r="AQ76" s="623"/>
      <c r="AR76" s="623"/>
      <c r="AS76" s="626"/>
      <c r="BE76"/>
    </row>
    <row r="77" spans="2:57" ht="24.75" hidden="1" customHeight="1">
      <c r="B77" s="622"/>
      <c r="C77" s="623"/>
      <c r="D77" s="623"/>
      <c r="E77" s="624"/>
      <c r="F77" s="625"/>
      <c r="G77" s="623"/>
      <c r="H77" s="623"/>
      <c r="I77" s="623"/>
      <c r="J77" s="623"/>
      <c r="K77" s="623"/>
      <c r="L77" s="623"/>
      <c r="M77" s="623"/>
      <c r="N77" s="623"/>
      <c r="O77" s="623"/>
      <c r="P77" s="623"/>
      <c r="Q77" s="623"/>
      <c r="R77" s="623"/>
      <c r="S77" s="623"/>
      <c r="T77" s="623"/>
      <c r="U77" s="624"/>
      <c r="V77" s="625"/>
      <c r="W77" s="623"/>
      <c r="X77" s="624"/>
      <c r="Y77" s="625"/>
      <c r="Z77" s="623"/>
      <c r="AA77" s="624"/>
      <c r="AB77" s="625"/>
      <c r="AC77" s="623"/>
      <c r="AD77" s="623"/>
      <c r="AE77" s="623"/>
      <c r="AF77" s="623"/>
      <c r="AG77" s="623"/>
      <c r="AH77" s="623"/>
      <c r="AI77" s="623"/>
      <c r="AJ77" s="623"/>
      <c r="AK77" s="623"/>
      <c r="AL77" s="623"/>
      <c r="AM77" s="623"/>
      <c r="AN77" s="623"/>
      <c r="AO77" s="623"/>
      <c r="AP77" s="623"/>
      <c r="AQ77" s="623"/>
      <c r="AR77" s="623"/>
      <c r="AS77" s="626"/>
      <c r="BE77"/>
    </row>
    <row r="78" spans="2:57" ht="24.75" hidden="1" customHeight="1">
      <c r="B78" s="622"/>
      <c r="C78" s="623"/>
      <c r="D78" s="623"/>
      <c r="E78" s="624"/>
      <c r="F78" s="625"/>
      <c r="G78" s="623"/>
      <c r="H78" s="623"/>
      <c r="I78" s="623"/>
      <c r="J78" s="623"/>
      <c r="K78" s="623"/>
      <c r="L78" s="623"/>
      <c r="M78" s="623"/>
      <c r="N78" s="623"/>
      <c r="O78" s="623"/>
      <c r="P78" s="623"/>
      <c r="Q78" s="623"/>
      <c r="R78" s="623"/>
      <c r="S78" s="623"/>
      <c r="T78" s="623"/>
      <c r="U78" s="624"/>
      <c r="V78" s="625"/>
      <c r="W78" s="623"/>
      <c r="X78" s="624"/>
      <c r="Y78" s="625"/>
      <c r="Z78" s="623"/>
      <c r="AA78" s="624"/>
      <c r="AB78" s="625"/>
      <c r="AC78" s="623"/>
      <c r="AD78" s="623"/>
      <c r="AE78" s="623"/>
      <c r="AF78" s="623"/>
      <c r="AG78" s="623"/>
      <c r="AH78" s="623"/>
      <c r="AI78" s="623"/>
      <c r="AJ78" s="623"/>
      <c r="AK78" s="623"/>
      <c r="AL78" s="623"/>
      <c r="AM78" s="623"/>
      <c r="AN78" s="623"/>
      <c r="AO78" s="623"/>
      <c r="AP78" s="623"/>
      <c r="AQ78" s="623"/>
      <c r="AR78" s="623"/>
      <c r="AS78" s="626"/>
      <c r="BE78"/>
    </row>
    <row r="79" spans="2:57" ht="24.75" hidden="1" customHeight="1">
      <c r="B79" s="622"/>
      <c r="C79" s="623"/>
      <c r="D79" s="623"/>
      <c r="E79" s="624"/>
      <c r="F79" s="625"/>
      <c r="G79" s="623"/>
      <c r="H79" s="623"/>
      <c r="I79" s="623"/>
      <c r="J79" s="623"/>
      <c r="K79" s="623"/>
      <c r="L79" s="623"/>
      <c r="M79" s="623"/>
      <c r="N79" s="623"/>
      <c r="O79" s="623"/>
      <c r="P79" s="623"/>
      <c r="Q79" s="623"/>
      <c r="R79" s="623"/>
      <c r="S79" s="623"/>
      <c r="T79" s="623"/>
      <c r="U79" s="624"/>
      <c r="V79" s="625"/>
      <c r="W79" s="623"/>
      <c r="X79" s="624"/>
      <c r="Y79" s="625"/>
      <c r="Z79" s="623"/>
      <c r="AA79" s="624"/>
      <c r="AB79" s="625"/>
      <c r="AC79" s="623"/>
      <c r="AD79" s="623"/>
      <c r="AE79" s="623"/>
      <c r="AF79" s="623"/>
      <c r="AG79" s="623"/>
      <c r="AH79" s="623"/>
      <c r="AI79" s="623"/>
      <c r="AJ79" s="623"/>
      <c r="AK79" s="623"/>
      <c r="AL79" s="623"/>
      <c r="AM79" s="623"/>
      <c r="AN79" s="623"/>
      <c r="AO79" s="623"/>
      <c r="AP79" s="623"/>
      <c r="AQ79" s="623"/>
      <c r="AR79" s="623"/>
      <c r="AS79" s="626"/>
      <c r="BE79"/>
    </row>
    <row r="80" spans="2:57" ht="24.75" hidden="1" customHeight="1" thickBot="1">
      <c r="B80" s="622"/>
      <c r="C80" s="623"/>
      <c r="D80" s="623"/>
      <c r="E80" s="624"/>
      <c r="F80" s="625"/>
      <c r="G80" s="623"/>
      <c r="H80" s="623"/>
      <c r="I80" s="623"/>
      <c r="J80" s="623"/>
      <c r="K80" s="623"/>
      <c r="L80" s="623"/>
      <c r="M80" s="623"/>
      <c r="N80" s="623"/>
      <c r="O80" s="623"/>
      <c r="P80" s="623"/>
      <c r="Q80" s="623"/>
      <c r="R80" s="623"/>
      <c r="S80" s="623"/>
      <c r="T80" s="623"/>
      <c r="U80" s="624"/>
      <c r="V80" s="625"/>
      <c r="W80" s="623"/>
      <c r="X80" s="624"/>
      <c r="Y80" s="625"/>
      <c r="Z80" s="623"/>
      <c r="AA80" s="624"/>
      <c r="AB80" s="625"/>
      <c r="AC80" s="623"/>
      <c r="AD80" s="623"/>
      <c r="AE80" s="623"/>
      <c r="AF80" s="623"/>
      <c r="AG80" s="623"/>
      <c r="AH80" s="623"/>
      <c r="AI80" s="623"/>
      <c r="AJ80" s="623"/>
      <c r="AK80" s="623"/>
      <c r="AL80" s="623"/>
      <c r="AM80" s="623"/>
      <c r="AN80" s="623"/>
      <c r="AO80" s="623"/>
      <c r="AP80" s="623"/>
      <c r="AQ80" s="623"/>
      <c r="AR80" s="623"/>
      <c r="AS80" s="626"/>
      <c r="BE80"/>
    </row>
    <row r="81" spans="2:57">
      <c r="B81" s="612" t="s">
        <v>36</v>
      </c>
      <c r="C81" s="613"/>
      <c r="D81" s="613"/>
      <c r="E81" s="613"/>
      <c r="F81" s="613"/>
      <c r="G81" s="613"/>
      <c r="H81" s="613"/>
      <c r="I81" s="613"/>
      <c r="J81" s="613"/>
      <c r="K81" s="613"/>
      <c r="L81" s="613"/>
      <c r="M81" s="613"/>
      <c r="N81" s="613"/>
      <c r="O81" s="613"/>
      <c r="P81" s="613"/>
      <c r="Q81" s="613"/>
      <c r="R81" s="613"/>
      <c r="S81" s="613"/>
      <c r="T81" s="613"/>
      <c r="U81" s="613"/>
      <c r="V81" s="613"/>
      <c r="W81" s="613"/>
      <c r="X81" s="613"/>
      <c r="Y81" s="613"/>
      <c r="Z81" s="613"/>
      <c r="AA81" s="613"/>
      <c r="AB81" s="613"/>
      <c r="AC81" s="613"/>
      <c r="AD81" s="613"/>
      <c r="AE81" s="613"/>
      <c r="AF81" s="613"/>
      <c r="AG81" s="613"/>
      <c r="AH81" s="613"/>
      <c r="AI81" s="613"/>
      <c r="AJ81" s="613"/>
      <c r="AK81" s="613"/>
      <c r="AL81" s="613"/>
      <c r="AM81" s="613"/>
      <c r="AN81" s="613"/>
      <c r="AO81" s="613"/>
      <c r="AP81" s="613"/>
      <c r="AQ81" s="613"/>
      <c r="AR81" s="613"/>
      <c r="AS81" s="616"/>
      <c r="BE81"/>
    </row>
    <row r="82" spans="2:57" ht="96.75" customHeight="1" thickBot="1">
      <c r="B82" s="737">
        <v>43770</v>
      </c>
      <c r="C82" s="834"/>
      <c r="D82" s="834"/>
      <c r="E82" s="834"/>
      <c r="F82" s="834"/>
      <c r="G82" s="834"/>
      <c r="H82" s="834"/>
      <c r="I82" s="834"/>
      <c r="J82" s="834"/>
      <c r="K82" s="834"/>
      <c r="L82" s="834"/>
      <c r="M82" s="834"/>
      <c r="N82" s="834"/>
      <c r="O82" s="834"/>
      <c r="P82" s="834"/>
      <c r="Q82" s="834"/>
      <c r="R82" s="834"/>
      <c r="S82" s="834"/>
      <c r="T82" s="834"/>
      <c r="U82" s="834"/>
      <c r="V82" s="834"/>
      <c r="W82" s="834"/>
      <c r="X82" s="834"/>
      <c r="Y82" s="834"/>
      <c r="Z82" s="834"/>
      <c r="AA82" s="834"/>
      <c r="AB82" s="834"/>
      <c r="AC82" s="834"/>
      <c r="AD82" s="834"/>
      <c r="AE82" s="834"/>
      <c r="AF82" s="834"/>
      <c r="AG82" s="834"/>
      <c r="AH82" s="834"/>
      <c r="AI82" s="834"/>
      <c r="AJ82" s="834"/>
      <c r="AK82" s="834"/>
      <c r="AL82" s="834"/>
      <c r="AM82" s="834"/>
      <c r="AN82" s="834"/>
      <c r="AO82" s="834"/>
      <c r="AP82" s="834"/>
      <c r="AQ82" s="834"/>
      <c r="AR82" s="834"/>
      <c r="AS82" s="835"/>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88" t="s">
        <v>44</v>
      </c>
      <c r="D84" s="386"/>
      <c r="E84" s="386"/>
      <c r="F84" s="386"/>
      <c r="G84" s="386"/>
      <c r="H84" s="386"/>
      <c r="I84" s="386"/>
      <c r="J84" s="386"/>
      <c r="K84" s="386"/>
      <c r="L84" s="386"/>
      <c r="M84" s="386"/>
      <c r="N84" s="386"/>
      <c r="O84" s="386"/>
      <c r="P84" s="386"/>
      <c r="Q84" s="386"/>
      <c r="R84" s="386"/>
      <c r="S84" s="386"/>
      <c r="T84" s="386"/>
      <c r="U84" s="386"/>
      <c r="V84" s="386"/>
      <c r="W84" s="387"/>
      <c r="X84" s="406" t="s">
        <v>1706</v>
      </c>
      <c r="Y84" s="407"/>
      <c r="Z84" s="407"/>
      <c r="AA84" s="407"/>
      <c r="AB84" s="407"/>
      <c r="AC84" s="407"/>
      <c r="AD84" s="407"/>
      <c r="AE84" s="407"/>
      <c r="AF84" s="407"/>
      <c r="AG84" s="407"/>
      <c r="AH84" s="407"/>
      <c r="AI84" s="407"/>
      <c r="AJ84" s="407"/>
      <c r="AK84" s="407"/>
      <c r="AL84" s="407"/>
      <c r="AM84" s="407"/>
      <c r="AN84" s="407"/>
      <c r="AO84" s="407"/>
      <c r="AP84" s="407"/>
      <c r="AQ84" s="407"/>
      <c r="AR84" s="408"/>
      <c r="AS84" s="8"/>
      <c r="BE84"/>
    </row>
    <row r="85" spans="2:57" ht="46.5" customHeight="1">
      <c r="B85" s="10"/>
      <c r="C85" s="473" t="s">
        <v>40</v>
      </c>
      <c r="D85" s="438"/>
      <c r="E85" s="438"/>
      <c r="F85" s="438"/>
      <c r="G85" s="438"/>
      <c r="H85" s="438"/>
      <c r="I85" s="449"/>
      <c r="J85" s="473" t="s">
        <v>41</v>
      </c>
      <c r="K85" s="438"/>
      <c r="L85" s="438"/>
      <c r="M85" s="438"/>
      <c r="N85" s="438"/>
      <c r="O85" s="438"/>
      <c r="P85" s="449"/>
      <c r="Q85" s="473" t="s">
        <v>42</v>
      </c>
      <c r="R85" s="438"/>
      <c r="S85" s="438"/>
      <c r="T85" s="438"/>
      <c r="U85" s="438"/>
      <c r="V85" s="438"/>
      <c r="W85" s="449"/>
      <c r="X85" s="473" t="s">
        <v>40</v>
      </c>
      <c r="Y85" s="438"/>
      <c r="Z85" s="438"/>
      <c r="AA85" s="438"/>
      <c r="AB85" s="438"/>
      <c r="AC85" s="438"/>
      <c r="AD85" s="449"/>
      <c r="AE85" s="473" t="s">
        <v>41</v>
      </c>
      <c r="AF85" s="438"/>
      <c r="AG85" s="438"/>
      <c r="AH85" s="438"/>
      <c r="AI85" s="438"/>
      <c r="AJ85" s="438"/>
      <c r="AK85" s="449"/>
      <c r="AL85" s="473" t="s">
        <v>42</v>
      </c>
      <c r="AM85" s="438"/>
      <c r="AN85" s="438"/>
      <c r="AO85" s="438"/>
      <c r="AP85" s="438"/>
      <c r="AQ85" s="438"/>
      <c r="AR85" s="449"/>
      <c r="AS85" s="11"/>
      <c r="BE85"/>
    </row>
    <row r="86" spans="2:57" ht="46.5" customHeight="1">
      <c r="B86" s="10"/>
      <c r="C86" s="517" t="str">
        <f>'Lot Register'!$U$13</f>
        <v>Jan van Wyk</v>
      </c>
      <c r="D86" s="518"/>
      <c r="E86" s="518"/>
      <c r="F86" s="518"/>
      <c r="G86" s="518"/>
      <c r="H86" s="518"/>
      <c r="I86" s="519"/>
      <c r="J86" s="517"/>
      <c r="K86" s="518"/>
      <c r="L86" s="518"/>
      <c r="M86" s="518"/>
      <c r="N86" s="518"/>
      <c r="O86" s="518"/>
      <c r="P86" s="519"/>
      <c r="Q86" s="520"/>
      <c r="R86" s="521"/>
      <c r="S86" s="521"/>
      <c r="T86" s="521"/>
      <c r="U86" s="521"/>
      <c r="V86" s="521"/>
      <c r="W86" s="522"/>
      <c r="X86" s="517" t="str">
        <f>'Lot Register'!$U$12</f>
        <v>TBA</v>
      </c>
      <c r="Y86" s="518"/>
      <c r="Z86" s="518"/>
      <c r="AA86" s="518"/>
      <c r="AB86" s="518"/>
      <c r="AC86" s="518"/>
      <c r="AD86" s="519"/>
      <c r="AE86" s="517"/>
      <c r="AF86" s="518"/>
      <c r="AG86" s="518"/>
      <c r="AH86" s="518"/>
      <c r="AI86" s="518"/>
      <c r="AJ86" s="518"/>
      <c r="AK86" s="519"/>
      <c r="AL86" s="520"/>
      <c r="AM86" s="521"/>
      <c r="AN86" s="521"/>
      <c r="AO86" s="521"/>
      <c r="AP86" s="521"/>
      <c r="AQ86" s="521"/>
      <c r="AR86" s="522"/>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47">
    <mergeCell ref="AJ4:AS4"/>
    <mergeCell ref="AJ5:AS5"/>
    <mergeCell ref="AJ6:AS6"/>
    <mergeCell ref="AJ7:AS7"/>
    <mergeCell ref="AC13:AJ13"/>
    <mergeCell ref="AC14:AJ15"/>
    <mergeCell ref="AC16:AJ17"/>
    <mergeCell ref="AC18:AJ19"/>
    <mergeCell ref="AC20:AJ21"/>
    <mergeCell ref="AQ14:AQ15"/>
    <mergeCell ref="AR14:AR15"/>
    <mergeCell ref="AS14:AS15"/>
    <mergeCell ref="AQ12:AS13"/>
    <mergeCell ref="AK18:AN19"/>
    <mergeCell ref="AO18:AP19"/>
    <mergeCell ref="AQ18:AQ19"/>
    <mergeCell ref="AR18:AR19"/>
    <mergeCell ref="AS18:AS19"/>
    <mergeCell ref="J4:Z5"/>
    <mergeCell ref="AA4:AE4"/>
    <mergeCell ref="AF4:AI4"/>
    <mergeCell ref="B14:C15"/>
    <mergeCell ref="B12:C13"/>
    <mergeCell ref="D12:P13"/>
    <mergeCell ref="Q12:X13"/>
    <mergeCell ref="Y12:AB12"/>
    <mergeCell ref="AC12:AN12"/>
    <mergeCell ref="AK14:AN15"/>
    <mergeCell ref="AA5:AE5"/>
    <mergeCell ref="AF5:AI5"/>
    <mergeCell ref="J6:L7"/>
    <mergeCell ref="M6:P9"/>
    <mergeCell ref="Q6:AE9"/>
    <mergeCell ref="AF6:AI6"/>
    <mergeCell ref="AF7:AI7"/>
    <mergeCell ref="J8:J9"/>
    <mergeCell ref="K8:K9"/>
    <mergeCell ref="L8:L9"/>
    <mergeCell ref="AF8:AI8"/>
    <mergeCell ref="AF9:AI9"/>
    <mergeCell ref="B10:I11"/>
    <mergeCell ref="J10:P11"/>
    <mergeCell ref="Q10:T11"/>
    <mergeCell ref="U10:W11"/>
    <mergeCell ref="X10:Z11"/>
    <mergeCell ref="AA10:AB11"/>
    <mergeCell ref="AC10:AC11"/>
    <mergeCell ref="AD10:AE11"/>
    <mergeCell ref="AF10:AI10"/>
    <mergeCell ref="AF11:AI11"/>
    <mergeCell ref="AO14:AP15"/>
    <mergeCell ref="Y13:AB13"/>
    <mergeCell ref="AK13:AN13"/>
    <mergeCell ref="AO12:AP13"/>
    <mergeCell ref="B18:C19"/>
    <mergeCell ref="AK16:AN17"/>
    <mergeCell ref="AO16:AP17"/>
    <mergeCell ref="AQ16:AQ17"/>
    <mergeCell ref="AR16:AR17"/>
    <mergeCell ref="AS16:AS17"/>
    <mergeCell ref="B16:C17"/>
    <mergeCell ref="AK22:AN23"/>
    <mergeCell ref="AO22:AP23"/>
    <mergeCell ref="AQ22:AQ23"/>
    <mergeCell ref="AR22:AR23"/>
    <mergeCell ref="AS22:AS23"/>
    <mergeCell ref="B22:C23"/>
    <mergeCell ref="AK20:AN21"/>
    <mergeCell ref="AO20:AP21"/>
    <mergeCell ref="AQ20:AQ21"/>
    <mergeCell ref="AR20:AR21"/>
    <mergeCell ref="AS20:AS21"/>
    <mergeCell ref="B20:C21"/>
    <mergeCell ref="AC22:AJ23"/>
    <mergeCell ref="AK24:AN25"/>
    <mergeCell ref="AO24:AP25"/>
    <mergeCell ref="AQ24:AQ25"/>
    <mergeCell ref="AR24:AR25"/>
    <mergeCell ref="AS24:AS25"/>
    <mergeCell ref="Y25:AB25"/>
    <mergeCell ref="B24:C25"/>
    <mergeCell ref="D24:P25"/>
    <mergeCell ref="Q24:X25"/>
    <mergeCell ref="Y24:AB24"/>
    <mergeCell ref="AC24:AF25"/>
    <mergeCell ref="AG24:AJ25"/>
    <mergeCell ref="AK26:AN27"/>
    <mergeCell ref="AO26:AP27"/>
    <mergeCell ref="AQ26:AQ27"/>
    <mergeCell ref="AR26:AR27"/>
    <mergeCell ref="AS26:AS27"/>
    <mergeCell ref="Y27:AB27"/>
    <mergeCell ref="B26:C27"/>
    <mergeCell ref="D26:P27"/>
    <mergeCell ref="Q26:X27"/>
    <mergeCell ref="Y26:AB26"/>
    <mergeCell ref="AC26:AF27"/>
    <mergeCell ref="AG26:AJ27"/>
    <mergeCell ref="AK28:AN29"/>
    <mergeCell ref="AO28:AP29"/>
    <mergeCell ref="AQ28:AQ29"/>
    <mergeCell ref="AR28:AR29"/>
    <mergeCell ref="AS28:AS29"/>
    <mergeCell ref="Y29:AB29"/>
    <mergeCell ref="B28:C29"/>
    <mergeCell ref="D28:P29"/>
    <mergeCell ref="Q28:X29"/>
    <mergeCell ref="Y28:AB28"/>
    <mergeCell ref="AC28:AF29"/>
    <mergeCell ref="AG28:AJ29"/>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B80:E80"/>
    <mergeCell ref="F80:U80"/>
    <mergeCell ref="V80:X80"/>
    <mergeCell ref="Y80:AA80"/>
    <mergeCell ref="AB80:AS80"/>
    <mergeCell ref="B81:AS81"/>
    <mergeCell ref="Y23:AB23"/>
    <mergeCell ref="D22:P23"/>
    <mergeCell ref="Q22:X23"/>
    <mergeCell ref="Y22:AB22"/>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B82:AS82"/>
    <mergeCell ref="C84:W84"/>
    <mergeCell ref="X84:AR84"/>
    <mergeCell ref="C85:I85"/>
    <mergeCell ref="J85:P85"/>
    <mergeCell ref="Q85:W85"/>
    <mergeCell ref="X85:AD85"/>
    <mergeCell ref="AE85:AK85"/>
    <mergeCell ref="AL85:AR85"/>
    <mergeCell ref="C86:I86"/>
    <mergeCell ref="J86:P86"/>
    <mergeCell ref="Q86:W86"/>
    <mergeCell ref="X86:AD86"/>
    <mergeCell ref="AE86:AK86"/>
    <mergeCell ref="AL86:AR86"/>
    <mergeCell ref="AJ8:AM11"/>
    <mergeCell ref="AN8:AS11"/>
    <mergeCell ref="Y15:AB15"/>
    <mergeCell ref="D14:P15"/>
    <mergeCell ref="Q14:X15"/>
    <mergeCell ref="Y14:AB14"/>
    <mergeCell ref="D16:P17"/>
    <mergeCell ref="Q16:X17"/>
    <mergeCell ref="Y16:AB16"/>
    <mergeCell ref="Y17:AB17"/>
    <mergeCell ref="Y19:AB19"/>
    <mergeCell ref="D18:P19"/>
    <mergeCell ref="Q18:X19"/>
    <mergeCell ref="Y18:AB18"/>
    <mergeCell ref="Y21:AB21"/>
    <mergeCell ref="D20:P21"/>
    <mergeCell ref="Q20:X21"/>
    <mergeCell ref="Y20:AB20"/>
  </mergeCells>
  <conditionalFormatting sqref="AF11">
    <cfRule type="expression" dxfId="742" priority="3">
      <formula>$V11="y"</formula>
    </cfRule>
    <cfRule type="expression" dxfId="741" priority="4">
      <formula>$T11="y"</formula>
    </cfRule>
  </conditionalFormatting>
  <conditionalFormatting sqref="AF7">
    <cfRule type="expression" dxfId="740" priority="7">
      <formula>$V7="y"</formula>
    </cfRule>
    <cfRule type="expression" dxfId="739" priority="8">
      <formula>$T7="y"</formula>
    </cfRule>
  </conditionalFormatting>
  <conditionalFormatting sqref="AF9">
    <cfRule type="expression" dxfId="738" priority="5">
      <formula>$V9="y"</formula>
    </cfRule>
    <cfRule type="expression" dxfId="737" priority="6">
      <formula>$T9="y"</formula>
    </cfRule>
  </conditionalFormatting>
  <conditionalFormatting sqref="Y14:AB73">
    <cfRule type="expression" dxfId="736" priority="2">
      <formula>OR(ISNUMBER(SEARCH("Hold Point",Y14)),ISNUMBER(SEARCH("Witness Point",Y14)))</formula>
    </cfRule>
  </conditionalFormatting>
  <conditionalFormatting sqref="AK14:AN73">
    <cfRule type="expression" dxfId="735" priority="1">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horizontalDpi="300" verticalDpi="300"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47">
    <pageSetUpPr fitToPage="1"/>
  </sheetPr>
  <dimension ref="A1:BR100"/>
  <sheetViews>
    <sheetView topLeftCell="A15" zoomScale="85" zoomScaleNormal="85" workbookViewId="0">
      <selection activeCell="Q28" sqref="Q28:X29"/>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Dense Graded Asphalt</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Dense Graded Asphalt</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441" t="s">
        <v>28</v>
      </c>
      <c r="AK4" s="442"/>
      <c r="AL4" s="442"/>
      <c r="AM4" s="442"/>
      <c r="AN4" s="442"/>
      <c r="AO4" s="442"/>
      <c r="AP4" s="442"/>
      <c r="AQ4" s="442"/>
      <c r="AR4" s="442"/>
      <c r="AS4" s="564"/>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e">
        <f>'Lot Register'!#REF!</f>
        <v>#REF!</v>
      </c>
      <c r="AG5" s="460"/>
      <c r="AH5" s="460"/>
      <c r="AI5" s="461"/>
      <c r="AJ5" s="533"/>
      <c r="AK5" s="534"/>
      <c r="AL5" s="534"/>
      <c r="AM5" s="534"/>
      <c r="AN5" s="534"/>
      <c r="AO5" s="534"/>
      <c r="AP5" s="534"/>
      <c r="AQ5" s="534"/>
      <c r="AR5" s="534"/>
      <c r="AS5" s="565"/>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533"/>
      <c r="AK6" s="534"/>
      <c r="AL6" s="534"/>
      <c r="AM6" s="534"/>
      <c r="AN6" s="534"/>
      <c r="AO6" s="534"/>
      <c r="AP6" s="534"/>
      <c r="AQ6" s="534"/>
      <c r="AR6" s="534"/>
      <c r="AS6" s="565"/>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Register'!$I$2), "", 'Lot Register'!$I$2)</f>
        <v>0</v>
      </c>
      <c r="AG7" s="469"/>
      <c r="AH7" s="469"/>
      <c r="AI7" s="470"/>
      <c r="AJ7" s="533"/>
      <c r="AK7" s="534"/>
      <c r="AL7" s="534"/>
      <c r="AM7" s="534"/>
      <c r="AN7" s="534"/>
      <c r="AO7" s="534"/>
      <c r="AP7" s="534"/>
      <c r="AQ7" s="534"/>
      <c r="AR7" s="534"/>
      <c r="AS7" s="565"/>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v>30.01</v>
      </c>
      <c r="AK8" s="574"/>
      <c r="AL8" s="574"/>
      <c r="AM8" s="574"/>
      <c r="AN8" s="566" t="s">
        <v>679</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Register'!$J$2), "", 'Lot Register'!$J$2)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t="e">
        <f>IF(ISBLANK('Lot Register'!#REF!), "", 'Lot Register'!#REF!)</f>
        <v>#REF!</v>
      </c>
      <c r="AE10" s="449"/>
      <c r="AF10" s="451" t="s">
        <v>30</v>
      </c>
      <c r="AG10" s="451"/>
      <c r="AH10" s="451"/>
      <c r="AI10" s="452"/>
      <c r="AJ10" s="573"/>
      <c r="AK10" s="574"/>
      <c r="AL10" s="574"/>
      <c r="AM10" s="574"/>
      <c r="AN10" s="566"/>
      <c r="AO10" s="566"/>
      <c r="AP10" s="566"/>
      <c r="AQ10" s="566"/>
      <c r="AR10" s="566"/>
      <c r="AS10" s="567"/>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Register'!$K$2), "", 'Lot Register'!$K$2)</f>
        <v>45343</v>
      </c>
      <c r="AG11" s="496"/>
      <c r="AH11" s="496"/>
      <c r="AI11" s="497"/>
      <c r="AJ11" s="575"/>
      <c r="AK11" s="576"/>
      <c r="AL11" s="576"/>
      <c r="AM11" s="576"/>
      <c r="AN11" s="381"/>
      <c r="AO11" s="381"/>
      <c r="AP11" s="381"/>
      <c r="AQ11" s="381"/>
      <c r="AR11" s="381"/>
      <c r="AS11" s="568"/>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t="s">
        <v>39</v>
      </c>
      <c r="AH13" s="439"/>
      <c r="AI13" s="439"/>
      <c r="AJ13" s="439"/>
      <c r="AK13" s="439" t="s">
        <v>27</v>
      </c>
      <c r="AL13" s="439"/>
      <c r="AM13" s="439"/>
      <c r="AN13" s="439"/>
      <c r="AO13" s="571"/>
      <c r="AP13" s="571"/>
      <c r="AQ13" s="571"/>
      <c r="AR13" s="571"/>
      <c r="AS13" s="572"/>
      <c r="BE13"/>
    </row>
    <row r="14" spans="1:70" ht="22.5" customHeight="1">
      <c r="B14" s="553">
        <v>1</v>
      </c>
      <c r="C14" s="549"/>
      <c r="D14" s="507" t="s">
        <v>680</v>
      </c>
      <c r="E14" s="508"/>
      <c r="F14" s="508"/>
      <c r="G14" s="508"/>
      <c r="H14" s="508"/>
      <c r="I14" s="508"/>
      <c r="J14" s="508"/>
      <c r="K14" s="508"/>
      <c r="L14" s="508"/>
      <c r="M14" s="508"/>
      <c r="N14" s="508"/>
      <c r="O14" s="508"/>
      <c r="P14" s="509"/>
      <c r="Q14" s="597" t="s">
        <v>91</v>
      </c>
      <c r="R14" s="598"/>
      <c r="S14" s="598"/>
      <c r="T14" s="598"/>
      <c r="U14" s="598"/>
      <c r="V14" s="598"/>
      <c r="W14" s="598"/>
      <c r="X14" s="599"/>
      <c r="Y14" s="507" t="s">
        <v>683</v>
      </c>
      <c r="Z14" s="508"/>
      <c r="AA14" s="508"/>
      <c r="AB14" s="509"/>
      <c r="AC14" s="507"/>
      <c r="AD14" s="508"/>
      <c r="AE14" s="508"/>
      <c r="AF14" s="509"/>
      <c r="AG14" s="507"/>
      <c r="AH14" s="508"/>
      <c r="AI14" s="508"/>
      <c r="AJ14" s="509"/>
      <c r="AK14" s="507"/>
      <c r="AL14" s="508"/>
      <c r="AM14" s="508"/>
      <c r="AN14" s="509"/>
      <c r="AO14" s="475"/>
      <c r="AP14" s="593"/>
      <c r="AQ14" s="594"/>
      <c r="AR14" s="595"/>
      <c r="AS14" s="596"/>
      <c r="BE14"/>
    </row>
    <row r="15" spans="1:70" ht="51.75" customHeight="1">
      <c r="B15" s="592"/>
      <c r="C15" s="532"/>
      <c r="D15" s="412"/>
      <c r="E15" s="413"/>
      <c r="F15" s="413"/>
      <c r="G15" s="413"/>
      <c r="H15" s="413"/>
      <c r="I15" s="413"/>
      <c r="J15" s="413"/>
      <c r="K15" s="413"/>
      <c r="L15" s="413"/>
      <c r="M15" s="413"/>
      <c r="N15" s="413"/>
      <c r="O15" s="413"/>
      <c r="P15" s="414"/>
      <c r="Q15" s="600"/>
      <c r="R15" s="601"/>
      <c r="S15" s="601"/>
      <c r="T15" s="601"/>
      <c r="U15" s="601"/>
      <c r="V15" s="601"/>
      <c r="W15" s="601"/>
      <c r="X15" s="602"/>
      <c r="Y15" s="412" t="s">
        <v>684</v>
      </c>
      <c r="Z15" s="413"/>
      <c r="AA15" s="413"/>
      <c r="AB15" s="414"/>
      <c r="AC15" s="412"/>
      <c r="AD15" s="413"/>
      <c r="AE15" s="413"/>
      <c r="AF15" s="414"/>
      <c r="AG15" s="412"/>
      <c r="AH15" s="413"/>
      <c r="AI15" s="413"/>
      <c r="AJ15" s="414"/>
      <c r="AK15" s="412"/>
      <c r="AL15" s="413"/>
      <c r="AM15" s="413"/>
      <c r="AN15" s="414"/>
      <c r="AO15" s="545"/>
      <c r="AP15" s="556"/>
      <c r="AQ15" s="587"/>
      <c r="AR15" s="589"/>
      <c r="AS15" s="591"/>
      <c r="AV15" s="95" t="s">
        <v>1039</v>
      </c>
      <c r="BE15"/>
    </row>
    <row r="16" spans="1:70" ht="22.5" customHeight="1">
      <c r="B16" s="592">
        <v>2</v>
      </c>
      <c r="C16" s="532"/>
      <c r="D16" s="406" t="s">
        <v>681</v>
      </c>
      <c r="E16" s="407"/>
      <c r="F16" s="407"/>
      <c r="G16" s="407"/>
      <c r="H16" s="407"/>
      <c r="I16" s="407"/>
      <c r="J16" s="407"/>
      <c r="K16" s="407"/>
      <c r="L16" s="407"/>
      <c r="M16" s="407"/>
      <c r="N16" s="407"/>
      <c r="O16" s="407"/>
      <c r="P16" s="408"/>
      <c r="Q16" s="603" t="s">
        <v>91</v>
      </c>
      <c r="R16" s="604"/>
      <c r="S16" s="604"/>
      <c r="T16" s="604"/>
      <c r="U16" s="604"/>
      <c r="V16" s="604"/>
      <c r="W16" s="604"/>
      <c r="X16" s="605"/>
      <c r="Y16" s="409" t="s">
        <v>136</v>
      </c>
      <c r="Z16" s="410"/>
      <c r="AA16" s="410"/>
      <c r="AB16" s="411"/>
      <c r="AC16" s="406"/>
      <c r="AD16" s="407"/>
      <c r="AE16" s="407"/>
      <c r="AF16" s="408"/>
      <c r="AG16" s="406"/>
      <c r="AH16" s="407"/>
      <c r="AI16" s="407"/>
      <c r="AJ16" s="408"/>
      <c r="AK16" s="406"/>
      <c r="AL16" s="407"/>
      <c r="AM16" s="407"/>
      <c r="AN16" s="408"/>
      <c r="AO16" s="542"/>
      <c r="AP16" s="554"/>
      <c r="AQ16" s="586"/>
      <c r="AR16" s="588"/>
      <c r="AS16" s="590"/>
      <c r="BE16"/>
    </row>
    <row r="17" spans="2:57" ht="31.5" customHeight="1">
      <c r="B17" s="592"/>
      <c r="C17" s="532"/>
      <c r="D17" s="412"/>
      <c r="E17" s="413"/>
      <c r="F17" s="413"/>
      <c r="G17" s="413"/>
      <c r="H17" s="413"/>
      <c r="I17" s="413"/>
      <c r="J17" s="413"/>
      <c r="K17" s="413"/>
      <c r="L17" s="413"/>
      <c r="M17" s="413"/>
      <c r="N17" s="413"/>
      <c r="O17" s="413"/>
      <c r="P17" s="414"/>
      <c r="Q17" s="600"/>
      <c r="R17" s="601"/>
      <c r="S17" s="601"/>
      <c r="T17" s="601"/>
      <c r="U17" s="601"/>
      <c r="V17" s="601"/>
      <c r="W17" s="601"/>
      <c r="X17" s="602"/>
      <c r="Y17" s="412" t="s">
        <v>682</v>
      </c>
      <c r="Z17" s="413"/>
      <c r="AA17" s="413"/>
      <c r="AB17" s="414"/>
      <c r="AC17" s="412"/>
      <c r="AD17" s="413"/>
      <c r="AE17" s="413"/>
      <c r="AF17" s="414"/>
      <c r="AG17" s="412"/>
      <c r="AH17" s="413"/>
      <c r="AI17" s="413"/>
      <c r="AJ17" s="414"/>
      <c r="AK17" s="412"/>
      <c r="AL17" s="413"/>
      <c r="AM17" s="413"/>
      <c r="AN17" s="414"/>
      <c r="AO17" s="545"/>
      <c r="AP17" s="556"/>
      <c r="AQ17" s="587"/>
      <c r="AR17" s="589"/>
      <c r="AS17" s="591"/>
      <c r="BE17"/>
    </row>
    <row r="18" spans="2:57" ht="22.5" customHeight="1">
      <c r="B18" s="592">
        <v>3</v>
      </c>
      <c r="C18" s="532"/>
      <c r="D18" s="406" t="s">
        <v>685</v>
      </c>
      <c r="E18" s="407"/>
      <c r="F18" s="407"/>
      <c r="G18" s="407"/>
      <c r="H18" s="407"/>
      <c r="I18" s="407"/>
      <c r="J18" s="407"/>
      <c r="K18" s="407"/>
      <c r="L18" s="407"/>
      <c r="M18" s="407"/>
      <c r="N18" s="407"/>
      <c r="O18" s="407"/>
      <c r="P18" s="408"/>
      <c r="Q18" s="603" t="s">
        <v>91</v>
      </c>
      <c r="R18" s="604"/>
      <c r="S18" s="604"/>
      <c r="T18" s="604"/>
      <c r="U18" s="604"/>
      <c r="V18" s="604"/>
      <c r="W18" s="604"/>
      <c r="X18" s="605"/>
      <c r="Y18" s="409" t="s">
        <v>86</v>
      </c>
      <c r="Z18" s="410"/>
      <c r="AA18" s="410"/>
      <c r="AB18" s="411"/>
      <c r="AC18" s="406"/>
      <c r="AD18" s="407"/>
      <c r="AE18" s="407"/>
      <c r="AF18" s="408"/>
      <c r="AG18" s="406"/>
      <c r="AH18" s="407"/>
      <c r="AI18" s="407"/>
      <c r="AJ18" s="408"/>
      <c r="AK18" s="406"/>
      <c r="AL18" s="407"/>
      <c r="AM18" s="407"/>
      <c r="AN18" s="408"/>
      <c r="AO18" s="542"/>
      <c r="AP18" s="554"/>
      <c r="AQ18" s="586"/>
      <c r="AR18" s="588"/>
      <c r="AS18" s="590"/>
      <c r="BE18"/>
    </row>
    <row r="19" spans="2:57" ht="47.25" customHeight="1">
      <c r="B19" s="592"/>
      <c r="C19" s="532"/>
      <c r="D19" s="412"/>
      <c r="E19" s="413"/>
      <c r="F19" s="413"/>
      <c r="G19" s="413"/>
      <c r="H19" s="413"/>
      <c r="I19" s="413"/>
      <c r="J19" s="413"/>
      <c r="K19" s="413"/>
      <c r="L19" s="413"/>
      <c r="M19" s="413"/>
      <c r="N19" s="413"/>
      <c r="O19" s="413"/>
      <c r="P19" s="414"/>
      <c r="Q19" s="600"/>
      <c r="R19" s="601"/>
      <c r="S19" s="601"/>
      <c r="T19" s="601"/>
      <c r="U19" s="601"/>
      <c r="V19" s="601"/>
      <c r="W19" s="601"/>
      <c r="X19" s="602"/>
      <c r="Y19" s="412" t="s">
        <v>687</v>
      </c>
      <c r="Z19" s="413"/>
      <c r="AA19" s="413"/>
      <c r="AB19" s="414"/>
      <c r="AC19" s="412"/>
      <c r="AD19" s="413"/>
      <c r="AE19" s="413"/>
      <c r="AF19" s="414"/>
      <c r="AG19" s="412"/>
      <c r="AH19" s="413"/>
      <c r="AI19" s="413"/>
      <c r="AJ19" s="414"/>
      <c r="AK19" s="412"/>
      <c r="AL19" s="413"/>
      <c r="AM19" s="413"/>
      <c r="AN19" s="414"/>
      <c r="AO19" s="545"/>
      <c r="AP19" s="556"/>
      <c r="AQ19" s="587"/>
      <c r="AR19" s="589"/>
      <c r="AS19" s="591"/>
      <c r="BE19"/>
    </row>
    <row r="20" spans="2:57" ht="22.5" customHeight="1">
      <c r="B20" s="592">
        <v>4</v>
      </c>
      <c r="C20" s="532"/>
      <c r="D20" s="406" t="s">
        <v>686</v>
      </c>
      <c r="E20" s="407"/>
      <c r="F20" s="407"/>
      <c r="G20" s="407"/>
      <c r="H20" s="407"/>
      <c r="I20" s="407"/>
      <c r="J20" s="407"/>
      <c r="K20" s="407"/>
      <c r="L20" s="407"/>
      <c r="M20" s="407"/>
      <c r="N20" s="407"/>
      <c r="O20" s="407"/>
      <c r="P20" s="408"/>
      <c r="Q20" s="603" t="s">
        <v>91</v>
      </c>
      <c r="R20" s="604"/>
      <c r="S20" s="604"/>
      <c r="T20" s="604"/>
      <c r="U20" s="604"/>
      <c r="V20" s="604"/>
      <c r="W20" s="604"/>
      <c r="X20" s="605"/>
      <c r="Y20" s="409" t="s">
        <v>86</v>
      </c>
      <c r="Z20" s="410"/>
      <c r="AA20" s="410"/>
      <c r="AB20" s="411"/>
      <c r="AC20" s="406"/>
      <c r="AD20" s="407"/>
      <c r="AE20" s="407"/>
      <c r="AF20" s="408"/>
      <c r="AG20" s="406"/>
      <c r="AH20" s="407"/>
      <c r="AI20" s="407"/>
      <c r="AJ20" s="408"/>
      <c r="AK20" s="406"/>
      <c r="AL20" s="407"/>
      <c r="AM20" s="407"/>
      <c r="AN20" s="408"/>
      <c r="AO20" s="542"/>
      <c r="AP20" s="554"/>
      <c r="AQ20" s="586"/>
      <c r="AR20" s="588"/>
      <c r="AS20" s="590"/>
      <c r="BE20"/>
    </row>
    <row r="21" spans="2:57" ht="66.75" customHeight="1">
      <c r="B21" s="592"/>
      <c r="C21" s="532"/>
      <c r="D21" s="412"/>
      <c r="E21" s="413"/>
      <c r="F21" s="413"/>
      <c r="G21" s="413"/>
      <c r="H21" s="413"/>
      <c r="I21" s="413"/>
      <c r="J21" s="413"/>
      <c r="K21" s="413"/>
      <c r="L21" s="413"/>
      <c r="M21" s="413"/>
      <c r="N21" s="413"/>
      <c r="O21" s="413"/>
      <c r="P21" s="414"/>
      <c r="Q21" s="600"/>
      <c r="R21" s="601"/>
      <c r="S21" s="601"/>
      <c r="T21" s="601"/>
      <c r="U21" s="601"/>
      <c r="V21" s="601"/>
      <c r="W21" s="601"/>
      <c r="X21" s="602"/>
      <c r="Y21" s="412" t="s">
        <v>688</v>
      </c>
      <c r="Z21" s="413"/>
      <c r="AA21" s="413"/>
      <c r="AB21" s="414"/>
      <c r="AC21" s="412"/>
      <c r="AD21" s="413"/>
      <c r="AE21" s="413"/>
      <c r="AF21" s="414"/>
      <c r="AG21" s="412"/>
      <c r="AH21" s="413"/>
      <c r="AI21" s="413"/>
      <c r="AJ21" s="414"/>
      <c r="AK21" s="412"/>
      <c r="AL21" s="413"/>
      <c r="AM21" s="413"/>
      <c r="AN21" s="414"/>
      <c r="AO21" s="545"/>
      <c r="AP21" s="556"/>
      <c r="AQ21" s="587"/>
      <c r="AR21" s="589"/>
      <c r="AS21" s="591"/>
      <c r="BE21"/>
    </row>
    <row r="22" spans="2:57" ht="22.5" customHeight="1">
      <c r="B22" s="592">
        <v>5</v>
      </c>
      <c r="C22" s="532"/>
      <c r="D22" s="406" t="s">
        <v>689</v>
      </c>
      <c r="E22" s="407"/>
      <c r="F22" s="407"/>
      <c r="G22" s="407"/>
      <c r="H22" s="407"/>
      <c r="I22" s="407"/>
      <c r="J22" s="407"/>
      <c r="K22" s="407"/>
      <c r="L22" s="407"/>
      <c r="M22" s="407"/>
      <c r="N22" s="407"/>
      <c r="O22" s="407"/>
      <c r="P22" s="408"/>
      <c r="Q22" s="603" t="s">
        <v>91</v>
      </c>
      <c r="R22" s="604"/>
      <c r="S22" s="604"/>
      <c r="T22" s="604"/>
      <c r="U22" s="604"/>
      <c r="V22" s="604"/>
      <c r="W22" s="604"/>
      <c r="X22" s="605"/>
      <c r="Y22" s="409" t="s">
        <v>86</v>
      </c>
      <c r="Z22" s="410"/>
      <c r="AA22" s="410"/>
      <c r="AB22" s="411"/>
      <c r="AC22" s="406"/>
      <c r="AD22" s="407"/>
      <c r="AE22" s="407"/>
      <c r="AF22" s="408"/>
      <c r="AG22" s="406"/>
      <c r="AH22" s="407"/>
      <c r="AI22" s="407"/>
      <c r="AJ22" s="408"/>
      <c r="AK22" s="406"/>
      <c r="AL22" s="407"/>
      <c r="AM22" s="407"/>
      <c r="AN22" s="408"/>
      <c r="AO22" s="542"/>
      <c r="AP22" s="554"/>
      <c r="AQ22" s="586"/>
      <c r="AR22" s="588"/>
      <c r="AS22" s="590"/>
      <c r="BE22"/>
    </row>
    <row r="23" spans="2:57" ht="31.5" customHeight="1">
      <c r="B23" s="592"/>
      <c r="C23" s="532"/>
      <c r="D23" s="412"/>
      <c r="E23" s="413"/>
      <c r="F23" s="413"/>
      <c r="G23" s="413"/>
      <c r="H23" s="413"/>
      <c r="I23" s="413"/>
      <c r="J23" s="413"/>
      <c r="K23" s="413"/>
      <c r="L23" s="413"/>
      <c r="M23" s="413"/>
      <c r="N23" s="413"/>
      <c r="O23" s="413"/>
      <c r="P23" s="414"/>
      <c r="Q23" s="600"/>
      <c r="R23" s="601"/>
      <c r="S23" s="601"/>
      <c r="T23" s="601"/>
      <c r="U23" s="601"/>
      <c r="V23" s="601"/>
      <c r="W23" s="601"/>
      <c r="X23" s="602"/>
      <c r="Y23" s="412" t="s">
        <v>690</v>
      </c>
      <c r="Z23" s="413"/>
      <c r="AA23" s="413"/>
      <c r="AB23" s="414"/>
      <c r="AC23" s="412"/>
      <c r="AD23" s="413"/>
      <c r="AE23" s="413"/>
      <c r="AF23" s="414"/>
      <c r="AG23" s="412"/>
      <c r="AH23" s="413"/>
      <c r="AI23" s="413"/>
      <c r="AJ23" s="414"/>
      <c r="AK23" s="412"/>
      <c r="AL23" s="413"/>
      <c r="AM23" s="413"/>
      <c r="AN23" s="414"/>
      <c r="AO23" s="545"/>
      <c r="AP23" s="556"/>
      <c r="AQ23" s="587"/>
      <c r="AR23" s="589"/>
      <c r="AS23" s="591"/>
      <c r="BE23"/>
    </row>
    <row r="24" spans="2:57" ht="22.5" customHeight="1">
      <c r="B24" s="592">
        <v>6</v>
      </c>
      <c r="C24" s="532"/>
      <c r="D24" s="406" t="s">
        <v>691</v>
      </c>
      <c r="E24" s="407"/>
      <c r="F24" s="407"/>
      <c r="G24" s="407"/>
      <c r="H24" s="407"/>
      <c r="I24" s="407"/>
      <c r="J24" s="407"/>
      <c r="K24" s="407"/>
      <c r="L24" s="407"/>
      <c r="M24" s="407"/>
      <c r="N24" s="407"/>
      <c r="O24" s="407"/>
      <c r="P24" s="408"/>
      <c r="Q24" s="603" t="s">
        <v>91</v>
      </c>
      <c r="R24" s="604"/>
      <c r="S24" s="604"/>
      <c r="T24" s="604"/>
      <c r="U24" s="604"/>
      <c r="V24" s="604"/>
      <c r="W24" s="604"/>
      <c r="X24" s="605"/>
      <c r="Y24" s="409" t="s">
        <v>86</v>
      </c>
      <c r="Z24" s="410"/>
      <c r="AA24" s="410"/>
      <c r="AB24" s="411"/>
      <c r="AC24" s="406"/>
      <c r="AD24" s="407"/>
      <c r="AE24" s="407"/>
      <c r="AF24" s="408"/>
      <c r="AG24" s="406"/>
      <c r="AH24" s="407"/>
      <c r="AI24" s="407"/>
      <c r="AJ24" s="408"/>
      <c r="AK24" s="406"/>
      <c r="AL24" s="407"/>
      <c r="AM24" s="407"/>
      <c r="AN24" s="408"/>
      <c r="AO24" s="542"/>
      <c r="AP24" s="554"/>
      <c r="AQ24" s="586"/>
      <c r="AR24" s="588"/>
      <c r="AS24" s="590"/>
      <c r="BE24"/>
    </row>
    <row r="25" spans="2:57" ht="31.5" customHeight="1">
      <c r="B25" s="592"/>
      <c r="C25" s="532"/>
      <c r="D25" s="412"/>
      <c r="E25" s="413"/>
      <c r="F25" s="413"/>
      <c r="G25" s="413"/>
      <c r="H25" s="413"/>
      <c r="I25" s="413"/>
      <c r="J25" s="413"/>
      <c r="K25" s="413"/>
      <c r="L25" s="413"/>
      <c r="M25" s="413"/>
      <c r="N25" s="413"/>
      <c r="O25" s="413"/>
      <c r="P25" s="414"/>
      <c r="Q25" s="600"/>
      <c r="R25" s="601"/>
      <c r="S25" s="601"/>
      <c r="T25" s="601"/>
      <c r="U25" s="601"/>
      <c r="V25" s="601"/>
      <c r="W25" s="601"/>
      <c r="X25" s="602"/>
      <c r="Y25" s="412" t="s">
        <v>692</v>
      </c>
      <c r="Z25" s="413"/>
      <c r="AA25" s="413"/>
      <c r="AB25" s="414"/>
      <c r="AC25" s="412"/>
      <c r="AD25" s="413"/>
      <c r="AE25" s="413"/>
      <c r="AF25" s="414"/>
      <c r="AG25" s="412"/>
      <c r="AH25" s="413"/>
      <c r="AI25" s="413"/>
      <c r="AJ25" s="414"/>
      <c r="AK25" s="412"/>
      <c r="AL25" s="413"/>
      <c r="AM25" s="413"/>
      <c r="AN25" s="414"/>
      <c r="AO25" s="545"/>
      <c r="AP25" s="556"/>
      <c r="AQ25" s="587"/>
      <c r="AR25" s="589"/>
      <c r="AS25" s="591"/>
      <c r="BE25"/>
    </row>
    <row r="26" spans="2:57" ht="22.5" customHeight="1">
      <c r="B26" s="592">
        <v>7</v>
      </c>
      <c r="C26" s="532"/>
      <c r="D26" s="406" t="s">
        <v>693</v>
      </c>
      <c r="E26" s="407"/>
      <c r="F26" s="407"/>
      <c r="G26" s="407"/>
      <c r="H26" s="407"/>
      <c r="I26" s="407"/>
      <c r="J26" s="407"/>
      <c r="K26" s="407"/>
      <c r="L26" s="407"/>
      <c r="M26" s="407"/>
      <c r="N26" s="407"/>
      <c r="O26" s="407"/>
      <c r="P26" s="408"/>
      <c r="Q26" s="603" t="s">
        <v>91</v>
      </c>
      <c r="R26" s="604"/>
      <c r="S26" s="604"/>
      <c r="T26" s="604"/>
      <c r="U26" s="604"/>
      <c r="V26" s="604"/>
      <c r="W26" s="604"/>
      <c r="X26" s="605"/>
      <c r="Y26" s="406" t="s">
        <v>154</v>
      </c>
      <c r="Z26" s="407"/>
      <c r="AA26" s="407"/>
      <c r="AB26" s="408"/>
      <c r="AC26" s="406"/>
      <c r="AD26" s="407"/>
      <c r="AE26" s="407"/>
      <c r="AF26" s="408"/>
      <c r="AG26" s="406"/>
      <c r="AH26" s="407"/>
      <c r="AI26" s="407"/>
      <c r="AJ26" s="408"/>
      <c r="AK26" s="406"/>
      <c r="AL26" s="407"/>
      <c r="AM26" s="407"/>
      <c r="AN26" s="408"/>
      <c r="AO26" s="542"/>
      <c r="AP26" s="554"/>
      <c r="AQ26" s="586"/>
      <c r="AR26" s="588"/>
      <c r="AS26" s="590"/>
      <c r="BE26"/>
    </row>
    <row r="27" spans="2:57" ht="31.5" customHeight="1">
      <c r="B27" s="592"/>
      <c r="C27" s="532"/>
      <c r="D27" s="412"/>
      <c r="E27" s="413"/>
      <c r="F27" s="413"/>
      <c r="G27" s="413"/>
      <c r="H27" s="413"/>
      <c r="I27" s="413"/>
      <c r="J27" s="413"/>
      <c r="K27" s="413"/>
      <c r="L27" s="413"/>
      <c r="M27" s="413"/>
      <c r="N27" s="413"/>
      <c r="O27" s="413"/>
      <c r="P27" s="414"/>
      <c r="Q27" s="600"/>
      <c r="R27" s="601"/>
      <c r="S27" s="601"/>
      <c r="T27" s="601"/>
      <c r="U27" s="601"/>
      <c r="V27" s="601"/>
      <c r="W27" s="601"/>
      <c r="X27" s="602"/>
      <c r="Y27" s="412" t="s">
        <v>694</v>
      </c>
      <c r="Z27" s="413"/>
      <c r="AA27" s="413"/>
      <c r="AB27" s="414"/>
      <c r="AC27" s="412"/>
      <c r="AD27" s="413"/>
      <c r="AE27" s="413"/>
      <c r="AF27" s="414"/>
      <c r="AG27" s="412"/>
      <c r="AH27" s="413"/>
      <c r="AI27" s="413"/>
      <c r="AJ27" s="414"/>
      <c r="AK27" s="412"/>
      <c r="AL27" s="413"/>
      <c r="AM27" s="413"/>
      <c r="AN27" s="414"/>
      <c r="AO27" s="545"/>
      <c r="AP27" s="556"/>
      <c r="AQ27" s="587"/>
      <c r="AR27" s="589"/>
      <c r="AS27" s="591"/>
      <c r="BE27"/>
    </row>
    <row r="28" spans="2:57" ht="22.5" customHeight="1">
      <c r="B28" s="592">
        <v>8</v>
      </c>
      <c r="C28" s="532"/>
      <c r="D28" s="406" t="s">
        <v>695</v>
      </c>
      <c r="E28" s="407"/>
      <c r="F28" s="407"/>
      <c r="G28" s="407"/>
      <c r="H28" s="407"/>
      <c r="I28" s="407"/>
      <c r="J28" s="407"/>
      <c r="K28" s="407"/>
      <c r="L28" s="407"/>
      <c r="M28" s="407"/>
      <c r="N28" s="407"/>
      <c r="O28" s="407"/>
      <c r="P28" s="408"/>
      <c r="Q28" s="603" t="s">
        <v>91</v>
      </c>
      <c r="R28" s="604"/>
      <c r="S28" s="604"/>
      <c r="T28" s="604"/>
      <c r="U28" s="604"/>
      <c r="V28" s="604"/>
      <c r="W28" s="604"/>
      <c r="X28" s="605"/>
      <c r="Y28" s="406" t="s">
        <v>24</v>
      </c>
      <c r="Z28" s="407"/>
      <c r="AA28" s="407"/>
      <c r="AB28" s="408"/>
      <c r="AC28" s="406"/>
      <c r="AD28" s="407"/>
      <c r="AE28" s="407"/>
      <c r="AF28" s="408"/>
      <c r="AG28" s="406"/>
      <c r="AH28" s="407"/>
      <c r="AI28" s="407"/>
      <c r="AJ28" s="408"/>
      <c r="AK28" s="406"/>
      <c r="AL28" s="407"/>
      <c r="AM28" s="407"/>
      <c r="AN28" s="408"/>
      <c r="AO28" s="542"/>
      <c r="AP28" s="554"/>
      <c r="AQ28" s="586"/>
      <c r="AR28" s="588"/>
      <c r="AS28" s="590"/>
      <c r="BE28"/>
    </row>
    <row r="29" spans="2:57" ht="31.5" customHeight="1">
      <c r="B29" s="592"/>
      <c r="C29" s="532"/>
      <c r="D29" s="412"/>
      <c r="E29" s="413"/>
      <c r="F29" s="413"/>
      <c r="G29" s="413"/>
      <c r="H29" s="413"/>
      <c r="I29" s="413"/>
      <c r="J29" s="413"/>
      <c r="K29" s="413"/>
      <c r="L29" s="413"/>
      <c r="M29" s="413"/>
      <c r="N29" s="413"/>
      <c r="O29" s="413"/>
      <c r="P29" s="414"/>
      <c r="Q29" s="600"/>
      <c r="R29" s="601"/>
      <c r="S29" s="601"/>
      <c r="T29" s="601"/>
      <c r="U29" s="601"/>
      <c r="V29" s="601"/>
      <c r="W29" s="601"/>
      <c r="X29" s="602"/>
      <c r="Y29" s="412" t="s">
        <v>694</v>
      </c>
      <c r="Z29" s="413"/>
      <c r="AA29" s="413"/>
      <c r="AB29" s="414"/>
      <c r="AC29" s="412"/>
      <c r="AD29" s="413"/>
      <c r="AE29" s="413"/>
      <c r="AF29" s="414"/>
      <c r="AG29" s="412"/>
      <c r="AH29" s="413"/>
      <c r="AI29" s="413"/>
      <c r="AJ29" s="414"/>
      <c r="AK29" s="412"/>
      <c r="AL29" s="413"/>
      <c r="AM29" s="413"/>
      <c r="AN29" s="414"/>
      <c r="AO29" s="545"/>
      <c r="AP29" s="556"/>
      <c r="AQ29" s="587"/>
      <c r="AR29" s="589"/>
      <c r="AS29" s="591"/>
      <c r="BE29"/>
    </row>
    <row r="30" spans="2:57" ht="22.5" customHeight="1">
      <c r="B30" s="592">
        <v>9</v>
      </c>
      <c r="C30" s="532"/>
      <c r="D30" s="406" t="s">
        <v>697</v>
      </c>
      <c r="E30" s="407"/>
      <c r="F30" s="407"/>
      <c r="G30" s="407"/>
      <c r="H30" s="407"/>
      <c r="I30" s="407"/>
      <c r="J30" s="407"/>
      <c r="K30" s="407"/>
      <c r="L30" s="407"/>
      <c r="M30" s="407"/>
      <c r="N30" s="407"/>
      <c r="O30" s="407"/>
      <c r="P30" s="408"/>
      <c r="Q30" s="409" t="s">
        <v>91</v>
      </c>
      <c r="R30" s="410"/>
      <c r="S30" s="410"/>
      <c r="T30" s="410"/>
      <c r="U30" s="410"/>
      <c r="V30" s="410"/>
      <c r="W30" s="410"/>
      <c r="X30" s="411"/>
      <c r="Y30" s="406" t="s">
        <v>86</v>
      </c>
      <c r="Z30" s="407"/>
      <c r="AA30" s="407"/>
      <c r="AB30" s="408"/>
      <c r="AC30" s="406"/>
      <c r="AD30" s="407"/>
      <c r="AE30" s="407"/>
      <c r="AF30" s="408"/>
      <c r="AG30" s="406"/>
      <c r="AH30" s="407"/>
      <c r="AI30" s="407"/>
      <c r="AJ30" s="408"/>
      <c r="AK30" s="406"/>
      <c r="AL30" s="407"/>
      <c r="AM30" s="407"/>
      <c r="AN30" s="408"/>
      <c r="AO30" s="542"/>
      <c r="AP30" s="554"/>
      <c r="AQ30" s="586"/>
      <c r="AR30" s="588"/>
      <c r="AS30" s="590"/>
      <c r="BE30"/>
    </row>
    <row r="31" spans="2:57" ht="31.5" customHeight="1">
      <c r="B31" s="592"/>
      <c r="C31" s="532"/>
      <c r="D31" s="412"/>
      <c r="E31" s="413"/>
      <c r="F31" s="413"/>
      <c r="G31" s="413"/>
      <c r="H31" s="413"/>
      <c r="I31" s="413"/>
      <c r="J31" s="413"/>
      <c r="K31" s="413"/>
      <c r="L31" s="413"/>
      <c r="M31" s="413"/>
      <c r="N31" s="413"/>
      <c r="O31" s="413"/>
      <c r="P31" s="414"/>
      <c r="Q31" s="412"/>
      <c r="R31" s="413"/>
      <c r="S31" s="413"/>
      <c r="T31" s="413"/>
      <c r="U31" s="413"/>
      <c r="V31" s="413"/>
      <c r="W31" s="413"/>
      <c r="X31" s="414"/>
      <c r="Y31" s="412" t="s">
        <v>696</v>
      </c>
      <c r="Z31" s="413"/>
      <c r="AA31" s="413"/>
      <c r="AB31" s="414"/>
      <c r="AC31" s="412"/>
      <c r="AD31" s="413"/>
      <c r="AE31" s="413"/>
      <c r="AF31" s="414"/>
      <c r="AG31" s="412"/>
      <c r="AH31" s="413"/>
      <c r="AI31" s="413"/>
      <c r="AJ31" s="414"/>
      <c r="AK31" s="412"/>
      <c r="AL31" s="413"/>
      <c r="AM31" s="413"/>
      <c r="AN31" s="414"/>
      <c r="AO31" s="545"/>
      <c r="AP31" s="556"/>
      <c r="AQ31" s="587"/>
      <c r="AR31" s="589"/>
      <c r="AS31" s="591"/>
      <c r="BE31"/>
    </row>
    <row r="32" spans="2:57" ht="22.5" customHeight="1">
      <c r="B32" s="592">
        <v>10</v>
      </c>
      <c r="C32" s="532"/>
      <c r="D32" s="406"/>
      <c r="E32" s="407"/>
      <c r="F32" s="407"/>
      <c r="G32" s="407"/>
      <c r="H32" s="407"/>
      <c r="I32" s="407"/>
      <c r="J32" s="407"/>
      <c r="K32" s="407"/>
      <c r="L32" s="407"/>
      <c r="M32" s="407"/>
      <c r="N32" s="407"/>
      <c r="O32" s="407"/>
      <c r="P32" s="408"/>
      <c r="Q32" s="409"/>
      <c r="R32" s="410"/>
      <c r="S32" s="410"/>
      <c r="T32" s="410"/>
      <c r="U32" s="410"/>
      <c r="V32" s="410"/>
      <c r="W32" s="410"/>
      <c r="X32" s="411"/>
      <c r="Y32" s="406"/>
      <c r="Z32" s="407"/>
      <c r="AA32" s="407"/>
      <c r="AB32" s="408"/>
      <c r="AC32" s="406"/>
      <c r="AD32" s="407"/>
      <c r="AE32" s="407"/>
      <c r="AF32" s="408"/>
      <c r="AG32" s="406"/>
      <c r="AH32" s="407"/>
      <c r="AI32" s="407"/>
      <c r="AJ32" s="408"/>
      <c r="AK32" s="406"/>
      <c r="AL32" s="407"/>
      <c r="AM32" s="407"/>
      <c r="AN32" s="408"/>
      <c r="AO32" s="542"/>
      <c r="AP32" s="554"/>
      <c r="AQ32" s="586"/>
      <c r="AR32" s="588"/>
      <c r="AS32" s="590"/>
      <c r="BE32"/>
    </row>
    <row r="33" spans="2:57" ht="31.5" customHeight="1">
      <c r="B33" s="592"/>
      <c r="C33" s="532"/>
      <c r="D33" s="412"/>
      <c r="E33" s="413"/>
      <c r="F33" s="413"/>
      <c r="G33" s="413"/>
      <c r="H33" s="413"/>
      <c r="I33" s="413"/>
      <c r="J33" s="413"/>
      <c r="K33" s="413"/>
      <c r="L33" s="413"/>
      <c r="M33" s="413"/>
      <c r="N33" s="413"/>
      <c r="O33" s="413"/>
      <c r="P33" s="414"/>
      <c r="Q33" s="412"/>
      <c r="R33" s="413"/>
      <c r="S33" s="413"/>
      <c r="T33" s="413"/>
      <c r="U33" s="413"/>
      <c r="V33" s="413"/>
      <c r="W33" s="413"/>
      <c r="X33" s="414"/>
      <c r="Y33" s="412"/>
      <c r="Z33" s="413"/>
      <c r="AA33" s="413"/>
      <c r="AB33" s="414"/>
      <c r="AC33" s="412"/>
      <c r="AD33" s="413"/>
      <c r="AE33" s="413"/>
      <c r="AF33" s="414"/>
      <c r="AG33" s="412"/>
      <c r="AH33" s="413"/>
      <c r="AI33" s="413"/>
      <c r="AJ33" s="414"/>
      <c r="AK33" s="412"/>
      <c r="AL33" s="413"/>
      <c r="AM33" s="413"/>
      <c r="AN33" s="414"/>
      <c r="AO33" s="545"/>
      <c r="AP33" s="556"/>
      <c r="AQ33" s="587"/>
      <c r="AR33" s="589"/>
      <c r="AS33" s="591"/>
      <c r="BE33"/>
    </row>
    <row r="34" spans="2:57" ht="22.5" customHeight="1">
      <c r="B34" s="592">
        <v>11</v>
      </c>
      <c r="C34" s="532"/>
      <c r="D34" s="406"/>
      <c r="E34" s="407"/>
      <c r="F34" s="407"/>
      <c r="G34" s="407"/>
      <c r="H34" s="407"/>
      <c r="I34" s="407"/>
      <c r="J34" s="407"/>
      <c r="K34" s="407"/>
      <c r="L34" s="407"/>
      <c r="M34" s="407"/>
      <c r="N34" s="407"/>
      <c r="O34" s="407"/>
      <c r="P34" s="408"/>
      <c r="Q34" s="409"/>
      <c r="R34" s="410"/>
      <c r="S34" s="410"/>
      <c r="T34" s="410"/>
      <c r="U34" s="410"/>
      <c r="V34" s="410"/>
      <c r="W34" s="410"/>
      <c r="X34" s="411"/>
      <c r="Y34" s="406"/>
      <c r="Z34" s="407"/>
      <c r="AA34" s="407"/>
      <c r="AB34" s="408"/>
      <c r="AC34" s="406"/>
      <c r="AD34" s="407"/>
      <c r="AE34" s="407"/>
      <c r="AF34" s="408"/>
      <c r="AG34" s="406"/>
      <c r="AH34" s="407"/>
      <c r="AI34" s="407"/>
      <c r="AJ34" s="408"/>
      <c r="AK34" s="406"/>
      <c r="AL34" s="407"/>
      <c r="AM34" s="407"/>
      <c r="AN34" s="408"/>
      <c r="AO34" s="542"/>
      <c r="AP34" s="554"/>
      <c r="AQ34" s="586"/>
      <c r="AR34" s="588"/>
      <c r="AS34" s="590"/>
      <c r="BE34"/>
    </row>
    <row r="35" spans="2:57" ht="31.5"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c r="Z35" s="413"/>
      <c r="AA35" s="413"/>
      <c r="AB35" s="414"/>
      <c r="AC35" s="412"/>
      <c r="AD35" s="413"/>
      <c r="AE35" s="413"/>
      <c r="AF35" s="414"/>
      <c r="AG35" s="412"/>
      <c r="AH35" s="413"/>
      <c r="AI35" s="413"/>
      <c r="AJ35" s="414"/>
      <c r="AK35" s="412"/>
      <c r="AL35" s="413"/>
      <c r="AM35" s="413"/>
      <c r="AN35" s="414"/>
      <c r="AO35" s="545"/>
      <c r="AP35" s="556"/>
      <c r="AQ35" s="587"/>
      <c r="AR35" s="589"/>
      <c r="AS35" s="591"/>
      <c r="BE35"/>
    </row>
    <row r="36" spans="2:57" ht="22.5" customHeight="1">
      <c r="B36" s="592">
        <v>12</v>
      </c>
      <c r="C36" s="532"/>
      <c r="D36" s="406"/>
      <c r="E36" s="407"/>
      <c r="F36" s="407"/>
      <c r="G36" s="407"/>
      <c r="H36" s="407"/>
      <c r="I36" s="407"/>
      <c r="J36" s="407"/>
      <c r="K36" s="407"/>
      <c r="L36" s="407"/>
      <c r="M36" s="407"/>
      <c r="N36" s="407"/>
      <c r="O36" s="407"/>
      <c r="P36" s="408"/>
      <c r="Q36" s="409"/>
      <c r="R36" s="410"/>
      <c r="S36" s="410"/>
      <c r="T36" s="410"/>
      <c r="U36" s="410"/>
      <c r="V36" s="410"/>
      <c r="W36" s="410"/>
      <c r="X36" s="411"/>
      <c r="Y36" s="406"/>
      <c r="Z36" s="407"/>
      <c r="AA36" s="407"/>
      <c r="AB36" s="408"/>
      <c r="AC36" s="406"/>
      <c r="AD36" s="407"/>
      <c r="AE36" s="407"/>
      <c r="AF36" s="408"/>
      <c r="AG36" s="406"/>
      <c r="AH36" s="407"/>
      <c r="AI36" s="407"/>
      <c r="AJ36" s="408"/>
      <c r="AK36" s="406"/>
      <c r="AL36" s="407"/>
      <c r="AM36" s="407"/>
      <c r="AN36" s="408"/>
      <c r="AO36" s="542"/>
      <c r="AP36" s="554"/>
      <c r="AQ36" s="586"/>
      <c r="AR36" s="588"/>
      <c r="AS36" s="590"/>
      <c r="BE36"/>
    </row>
    <row r="37" spans="2:57" ht="31.5"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c r="Z37" s="413"/>
      <c r="AA37" s="413"/>
      <c r="AB37" s="414"/>
      <c r="AC37" s="412"/>
      <c r="AD37" s="413"/>
      <c r="AE37" s="413"/>
      <c r="AF37" s="414"/>
      <c r="AG37" s="412"/>
      <c r="AH37" s="413"/>
      <c r="AI37" s="413"/>
      <c r="AJ37" s="414"/>
      <c r="AK37" s="412"/>
      <c r="AL37" s="413"/>
      <c r="AM37" s="413"/>
      <c r="AN37" s="414"/>
      <c r="AO37" s="545"/>
      <c r="AP37" s="556"/>
      <c r="AQ37" s="587"/>
      <c r="AR37" s="589"/>
      <c r="AS37" s="591"/>
      <c r="BE37"/>
    </row>
    <row r="38" spans="2:57" ht="22.5" customHeight="1">
      <c r="B38" s="592">
        <v>13</v>
      </c>
      <c r="C38" s="532"/>
      <c r="D38" s="406"/>
      <c r="E38" s="407"/>
      <c r="F38" s="407"/>
      <c r="G38" s="407"/>
      <c r="H38" s="407"/>
      <c r="I38" s="407"/>
      <c r="J38" s="407"/>
      <c r="K38" s="407"/>
      <c r="L38" s="407"/>
      <c r="M38" s="407"/>
      <c r="N38" s="407"/>
      <c r="O38" s="407"/>
      <c r="P38" s="408"/>
      <c r="Q38" s="409"/>
      <c r="R38" s="410"/>
      <c r="S38" s="410"/>
      <c r="T38" s="410"/>
      <c r="U38" s="410"/>
      <c r="V38" s="410"/>
      <c r="W38" s="410"/>
      <c r="X38" s="411"/>
      <c r="Y38" s="406"/>
      <c r="Z38" s="407"/>
      <c r="AA38" s="407"/>
      <c r="AB38" s="408"/>
      <c r="AC38" s="406"/>
      <c r="AD38" s="407"/>
      <c r="AE38" s="407"/>
      <c r="AF38" s="408"/>
      <c r="AG38" s="406"/>
      <c r="AH38" s="407"/>
      <c r="AI38" s="407"/>
      <c r="AJ38" s="408"/>
      <c r="AK38" s="406"/>
      <c r="AL38" s="407"/>
      <c r="AM38" s="407"/>
      <c r="AN38" s="408"/>
      <c r="AO38" s="542"/>
      <c r="AP38" s="554"/>
      <c r="AQ38" s="586"/>
      <c r="AR38" s="588"/>
      <c r="AS38" s="590"/>
      <c r="BE38"/>
    </row>
    <row r="39" spans="2:57" ht="31.5"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c r="Z39" s="413"/>
      <c r="AA39" s="413"/>
      <c r="AB39" s="414"/>
      <c r="AC39" s="412"/>
      <c r="AD39" s="413"/>
      <c r="AE39" s="413"/>
      <c r="AF39" s="414"/>
      <c r="AG39" s="412"/>
      <c r="AH39" s="413"/>
      <c r="AI39" s="413"/>
      <c r="AJ39" s="414"/>
      <c r="AK39" s="412"/>
      <c r="AL39" s="413"/>
      <c r="AM39" s="413"/>
      <c r="AN39" s="414"/>
      <c r="AO39" s="545"/>
      <c r="AP39" s="556"/>
      <c r="AQ39" s="587"/>
      <c r="AR39" s="589"/>
      <c r="AS39" s="591"/>
      <c r="BE39"/>
    </row>
    <row r="40" spans="2:57" ht="22.5" customHeight="1">
      <c r="B40" s="592">
        <v>14</v>
      </c>
      <c r="C40" s="532"/>
      <c r="D40" s="406"/>
      <c r="E40" s="407"/>
      <c r="F40" s="407"/>
      <c r="G40" s="407"/>
      <c r="H40" s="407"/>
      <c r="I40" s="407"/>
      <c r="J40" s="407"/>
      <c r="K40" s="407"/>
      <c r="L40" s="407"/>
      <c r="M40" s="407"/>
      <c r="N40" s="407"/>
      <c r="O40" s="407"/>
      <c r="P40" s="408"/>
      <c r="Q40" s="409"/>
      <c r="R40" s="410"/>
      <c r="S40" s="410"/>
      <c r="T40" s="410"/>
      <c r="U40" s="410"/>
      <c r="V40" s="410"/>
      <c r="W40" s="410"/>
      <c r="X40" s="411"/>
      <c r="Y40" s="406"/>
      <c r="Z40" s="407"/>
      <c r="AA40" s="407"/>
      <c r="AB40" s="408"/>
      <c r="AC40" s="406"/>
      <c r="AD40" s="407"/>
      <c r="AE40" s="407"/>
      <c r="AF40" s="408"/>
      <c r="AG40" s="406"/>
      <c r="AH40" s="407"/>
      <c r="AI40" s="407"/>
      <c r="AJ40" s="408"/>
      <c r="AK40" s="406"/>
      <c r="AL40" s="407"/>
      <c r="AM40" s="407"/>
      <c r="AN40" s="408"/>
      <c r="AO40" s="542"/>
      <c r="AP40" s="554"/>
      <c r="AQ40" s="586"/>
      <c r="AR40" s="588"/>
      <c r="AS40" s="590"/>
      <c r="BE40"/>
    </row>
    <row r="41" spans="2:57" ht="31.5"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c r="Z41" s="413"/>
      <c r="AA41" s="413"/>
      <c r="AB41" s="414"/>
      <c r="AC41" s="412"/>
      <c r="AD41" s="413"/>
      <c r="AE41" s="413"/>
      <c r="AF41" s="414"/>
      <c r="AG41" s="412"/>
      <c r="AH41" s="413"/>
      <c r="AI41" s="413"/>
      <c r="AJ41" s="414"/>
      <c r="AK41" s="412"/>
      <c r="AL41" s="413"/>
      <c r="AM41" s="413"/>
      <c r="AN41" s="414"/>
      <c r="AO41" s="545"/>
      <c r="AP41" s="556"/>
      <c r="AQ41" s="587"/>
      <c r="AR41" s="589"/>
      <c r="AS41" s="591"/>
      <c r="BE41"/>
    </row>
    <row r="42" spans="2:57" ht="22.5" customHeight="1">
      <c r="B42" s="592">
        <v>15</v>
      </c>
      <c r="C42" s="532"/>
      <c r="D42" s="406"/>
      <c r="E42" s="407"/>
      <c r="F42" s="407"/>
      <c r="G42" s="407"/>
      <c r="H42" s="407"/>
      <c r="I42" s="407"/>
      <c r="J42" s="407"/>
      <c r="K42" s="407"/>
      <c r="L42" s="407"/>
      <c r="M42" s="407"/>
      <c r="N42" s="407"/>
      <c r="O42" s="407"/>
      <c r="P42" s="408"/>
      <c r="Q42" s="409"/>
      <c r="R42" s="410"/>
      <c r="S42" s="410"/>
      <c r="T42" s="410"/>
      <c r="U42" s="410"/>
      <c r="V42" s="410"/>
      <c r="W42" s="410"/>
      <c r="X42" s="411"/>
      <c r="Y42" s="406"/>
      <c r="Z42" s="407"/>
      <c r="AA42" s="407"/>
      <c r="AB42" s="408"/>
      <c r="AC42" s="406"/>
      <c r="AD42" s="407"/>
      <c r="AE42" s="407"/>
      <c r="AF42" s="408"/>
      <c r="AG42" s="406"/>
      <c r="AH42" s="407"/>
      <c r="AI42" s="407"/>
      <c r="AJ42" s="408"/>
      <c r="AK42" s="406"/>
      <c r="AL42" s="407"/>
      <c r="AM42" s="407"/>
      <c r="AN42" s="408"/>
      <c r="AO42" s="542"/>
      <c r="AP42" s="554"/>
      <c r="AQ42" s="586"/>
      <c r="AR42" s="588"/>
      <c r="AS42" s="590"/>
      <c r="BE42"/>
    </row>
    <row r="43" spans="2:57" ht="31.5"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c r="Z43" s="413"/>
      <c r="AA43" s="413"/>
      <c r="AB43" s="414"/>
      <c r="AC43" s="412"/>
      <c r="AD43" s="413"/>
      <c r="AE43" s="413"/>
      <c r="AF43" s="414"/>
      <c r="AG43" s="412"/>
      <c r="AH43" s="413"/>
      <c r="AI43" s="413"/>
      <c r="AJ43" s="414"/>
      <c r="AK43" s="412"/>
      <c r="AL43" s="413"/>
      <c r="AM43" s="413"/>
      <c r="AN43" s="414"/>
      <c r="AO43" s="545"/>
      <c r="AP43" s="556"/>
      <c r="AQ43" s="587"/>
      <c r="AR43" s="589"/>
      <c r="AS43" s="591"/>
      <c r="BE43"/>
    </row>
    <row r="44" spans="2:57" ht="22.5" customHeight="1">
      <c r="B44" s="592">
        <v>16</v>
      </c>
      <c r="C44" s="532"/>
      <c r="D44" s="406"/>
      <c r="E44" s="407"/>
      <c r="F44" s="407"/>
      <c r="G44" s="407"/>
      <c r="H44" s="407"/>
      <c r="I44" s="407"/>
      <c r="J44" s="407"/>
      <c r="K44" s="407"/>
      <c r="L44" s="407"/>
      <c r="M44" s="407"/>
      <c r="N44" s="407"/>
      <c r="O44" s="407"/>
      <c r="P44" s="408"/>
      <c r="Q44" s="409"/>
      <c r="R44" s="410"/>
      <c r="S44" s="410"/>
      <c r="T44" s="410"/>
      <c r="U44" s="410"/>
      <c r="V44" s="410"/>
      <c r="W44" s="410"/>
      <c r="X44" s="411"/>
      <c r="Y44" s="406"/>
      <c r="Z44" s="407"/>
      <c r="AA44" s="407"/>
      <c r="AB44" s="408"/>
      <c r="AC44" s="406"/>
      <c r="AD44" s="407"/>
      <c r="AE44" s="407"/>
      <c r="AF44" s="408"/>
      <c r="AG44" s="406"/>
      <c r="AH44" s="407"/>
      <c r="AI44" s="407"/>
      <c r="AJ44" s="408"/>
      <c r="AK44" s="406"/>
      <c r="AL44" s="407"/>
      <c r="AM44" s="407"/>
      <c r="AN44" s="408"/>
      <c r="AO44" s="542"/>
      <c r="AP44" s="554"/>
      <c r="AQ44" s="586"/>
      <c r="AR44" s="588"/>
      <c r="AS44" s="590"/>
      <c r="BE44"/>
    </row>
    <row r="45" spans="2:57" ht="31.5"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c r="Z45" s="413"/>
      <c r="AA45" s="413"/>
      <c r="AB45" s="414"/>
      <c r="AC45" s="412"/>
      <c r="AD45" s="413"/>
      <c r="AE45" s="413"/>
      <c r="AF45" s="414"/>
      <c r="AG45" s="412"/>
      <c r="AH45" s="413"/>
      <c r="AI45" s="413"/>
      <c r="AJ45" s="414"/>
      <c r="AK45" s="412"/>
      <c r="AL45" s="413"/>
      <c r="AM45" s="413"/>
      <c r="AN45" s="414"/>
      <c r="AO45" s="545"/>
      <c r="AP45" s="556"/>
      <c r="AQ45" s="587"/>
      <c r="AR45" s="589"/>
      <c r="AS45" s="591"/>
      <c r="BE45"/>
    </row>
    <row r="46" spans="2:57" ht="22.5" customHeight="1">
      <c r="B46" s="592">
        <v>17</v>
      </c>
      <c r="C46" s="532"/>
      <c r="D46" s="406"/>
      <c r="E46" s="407"/>
      <c r="F46" s="407"/>
      <c r="G46" s="407"/>
      <c r="H46" s="407"/>
      <c r="I46" s="407"/>
      <c r="J46" s="407"/>
      <c r="K46" s="407"/>
      <c r="L46" s="407"/>
      <c r="M46" s="407"/>
      <c r="N46" s="407"/>
      <c r="O46" s="407"/>
      <c r="P46" s="408"/>
      <c r="Q46" s="409"/>
      <c r="R46" s="410"/>
      <c r="S46" s="410"/>
      <c r="T46" s="410"/>
      <c r="U46" s="410"/>
      <c r="V46" s="410"/>
      <c r="W46" s="410"/>
      <c r="X46" s="411"/>
      <c r="Y46" s="406"/>
      <c r="Z46" s="407"/>
      <c r="AA46" s="407"/>
      <c r="AB46" s="408"/>
      <c r="AC46" s="406"/>
      <c r="AD46" s="407"/>
      <c r="AE46" s="407"/>
      <c r="AF46" s="408"/>
      <c r="AG46" s="406"/>
      <c r="AH46" s="407"/>
      <c r="AI46" s="407"/>
      <c r="AJ46" s="408"/>
      <c r="AK46" s="406"/>
      <c r="AL46" s="407"/>
      <c r="AM46" s="407"/>
      <c r="AN46" s="408"/>
      <c r="AO46" s="542"/>
      <c r="AP46" s="554"/>
      <c r="AQ46" s="586"/>
      <c r="AR46" s="588"/>
      <c r="AS46" s="590"/>
      <c r="BE46"/>
    </row>
    <row r="47" spans="2:57" ht="31.5"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c r="Z47" s="413"/>
      <c r="AA47" s="413"/>
      <c r="AB47" s="414"/>
      <c r="AC47" s="412"/>
      <c r="AD47" s="413"/>
      <c r="AE47" s="413"/>
      <c r="AF47" s="414"/>
      <c r="AG47" s="412"/>
      <c r="AH47" s="413"/>
      <c r="AI47" s="413"/>
      <c r="AJ47" s="414"/>
      <c r="AK47" s="412"/>
      <c r="AL47" s="413"/>
      <c r="AM47" s="413"/>
      <c r="AN47" s="414"/>
      <c r="AO47" s="545"/>
      <c r="AP47" s="556"/>
      <c r="AQ47" s="587"/>
      <c r="AR47" s="589"/>
      <c r="AS47" s="591"/>
      <c r="BE47"/>
    </row>
    <row r="48" spans="2:57" ht="22.5" customHeight="1">
      <c r="B48" s="592">
        <v>18</v>
      </c>
      <c r="C48" s="532"/>
      <c r="D48" s="406"/>
      <c r="E48" s="407"/>
      <c r="F48" s="407"/>
      <c r="G48" s="407"/>
      <c r="H48" s="407"/>
      <c r="I48" s="407"/>
      <c r="J48" s="407"/>
      <c r="K48" s="407"/>
      <c r="L48" s="407"/>
      <c r="M48" s="407"/>
      <c r="N48" s="407"/>
      <c r="O48" s="407"/>
      <c r="P48" s="408"/>
      <c r="Q48" s="409"/>
      <c r="R48" s="410"/>
      <c r="S48" s="410"/>
      <c r="T48" s="410"/>
      <c r="U48" s="410"/>
      <c r="V48" s="410"/>
      <c r="W48" s="410"/>
      <c r="X48" s="411"/>
      <c r="Y48" s="406"/>
      <c r="Z48" s="407"/>
      <c r="AA48" s="407"/>
      <c r="AB48" s="408"/>
      <c r="AC48" s="406"/>
      <c r="AD48" s="407"/>
      <c r="AE48" s="407"/>
      <c r="AF48" s="408"/>
      <c r="AG48" s="406"/>
      <c r="AH48" s="407"/>
      <c r="AI48" s="407"/>
      <c r="AJ48" s="408"/>
      <c r="AK48" s="406"/>
      <c r="AL48" s="407"/>
      <c r="AM48" s="407"/>
      <c r="AN48" s="408"/>
      <c r="AO48" s="542"/>
      <c r="AP48" s="554"/>
      <c r="AQ48" s="586"/>
      <c r="AR48" s="588"/>
      <c r="AS48" s="590"/>
      <c r="BE48"/>
    </row>
    <row r="49" spans="2:57" ht="31.5"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c r="Z49" s="413"/>
      <c r="AA49" s="413"/>
      <c r="AB49" s="414"/>
      <c r="AC49" s="412"/>
      <c r="AD49" s="413"/>
      <c r="AE49" s="413"/>
      <c r="AF49" s="414"/>
      <c r="AG49" s="412"/>
      <c r="AH49" s="413"/>
      <c r="AI49" s="413"/>
      <c r="AJ49" s="414"/>
      <c r="AK49" s="412"/>
      <c r="AL49" s="413"/>
      <c r="AM49" s="413"/>
      <c r="AN49" s="414"/>
      <c r="AO49" s="545"/>
      <c r="AP49" s="556"/>
      <c r="AQ49" s="587"/>
      <c r="AR49" s="589"/>
      <c r="AS49" s="591"/>
      <c r="BE49"/>
    </row>
    <row r="50" spans="2:57" ht="22.5" customHeight="1">
      <c r="B50" s="592">
        <v>19</v>
      </c>
      <c r="C50" s="532"/>
      <c r="D50" s="406"/>
      <c r="E50" s="407"/>
      <c r="F50" s="407"/>
      <c r="G50" s="407"/>
      <c r="H50" s="407"/>
      <c r="I50" s="407"/>
      <c r="J50" s="407"/>
      <c r="K50" s="407"/>
      <c r="L50" s="407"/>
      <c r="M50" s="407"/>
      <c r="N50" s="407"/>
      <c r="O50" s="407"/>
      <c r="P50" s="408"/>
      <c r="Q50" s="409"/>
      <c r="R50" s="410"/>
      <c r="S50" s="410"/>
      <c r="T50" s="410"/>
      <c r="U50" s="410"/>
      <c r="V50" s="410"/>
      <c r="W50" s="410"/>
      <c r="X50" s="411"/>
      <c r="Y50" s="406"/>
      <c r="Z50" s="407"/>
      <c r="AA50" s="407"/>
      <c r="AB50" s="408"/>
      <c r="AC50" s="406"/>
      <c r="AD50" s="407"/>
      <c r="AE50" s="407"/>
      <c r="AF50" s="408"/>
      <c r="AG50" s="406"/>
      <c r="AH50" s="407"/>
      <c r="AI50" s="407"/>
      <c r="AJ50" s="408"/>
      <c r="AK50" s="406"/>
      <c r="AL50" s="407"/>
      <c r="AM50" s="407"/>
      <c r="AN50" s="408"/>
      <c r="AO50" s="542"/>
      <c r="AP50" s="554"/>
      <c r="AQ50" s="586"/>
      <c r="AR50" s="588"/>
      <c r="AS50" s="590"/>
      <c r="BE50"/>
    </row>
    <row r="51" spans="2:57" ht="31.5"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c r="Z51" s="413"/>
      <c r="AA51" s="413"/>
      <c r="AB51" s="414"/>
      <c r="AC51" s="412"/>
      <c r="AD51" s="413"/>
      <c r="AE51" s="413"/>
      <c r="AF51" s="414"/>
      <c r="AG51" s="412"/>
      <c r="AH51" s="413"/>
      <c r="AI51" s="413"/>
      <c r="AJ51" s="414"/>
      <c r="AK51" s="412"/>
      <c r="AL51" s="413"/>
      <c r="AM51" s="413"/>
      <c r="AN51" s="414"/>
      <c r="AO51" s="545"/>
      <c r="AP51" s="556"/>
      <c r="AQ51" s="587"/>
      <c r="AR51" s="589"/>
      <c r="AS51" s="591"/>
      <c r="BE51"/>
    </row>
    <row r="52" spans="2:57" ht="22.5" customHeight="1">
      <c r="B52" s="592">
        <v>20</v>
      </c>
      <c r="C52" s="532"/>
      <c r="D52" s="406"/>
      <c r="E52" s="407"/>
      <c r="F52" s="407"/>
      <c r="G52" s="407"/>
      <c r="H52" s="407"/>
      <c r="I52" s="407"/>
      <c r="J52" s="407"/>
      <c r="K52" s="407"/>
      <c r="L52" s="407"/>
      <c r="M52" s="407"/>
      <c r="N52" s="407"/>
      <c r="O52" s="407"/>
      <c r="P52" s="408"/>
      <c r="Q52" s="409"/>
      <c r="R52" s="410"/>
      <c r="S52" s="410"/>
      <c r="T52" s="410"/>
      <c r="U52" s="410"/>
      <c r="V52" s="410"/>
      <c r="W52" s="410"/>
      <c r="X52" s="411"/>
      <c r="Y52" s="406"/>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customHeight="1">
      <c r="B54" s="592">
        <v>21</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customHeight="1">
      <c r="B56" s="592">
        <v>22</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31.5"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customHeight="1">
      <c r="B58" s="592">
        <v>23</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customHeight="1">
      <c r="B60" s="592">
        <v>24</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customHeight="1">
      <c r="B62" s="592">
        <v>25</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customHeight="1">
      <c r="B64" s="592">
        <v>26</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customHeight="1">
      <c r="B66" s="592">
        <v>27</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customHeight="1">
      <c r="B68" s="592">
        <v>28</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customHeight="1">
      <c r="B70" s="592">
        <v>29</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customHeight="1">
      <c r="B71" s="592"/>
      <c r="C71" s="532"/>
      <c r="D71" s="412"/>
      <c r="E71" s="413"/>
      <c r="F71" s="413"/>
      <c r="G71" s="413"/>
      <c r="H71" s="413"/>
      <c r="I71" s="413"/>
      <c r="J71" s="413"/>
      <c r="K71" s="413"/>
      <c r="L71" s="413"/>
      <c r="M71" s="413"/>
      <c r="N71" s="413"/>
      <c r="O71" s="413"/>
      <c r="P71" s="414"/>
      <c r="Q71" s="412"/>
      <c r="R71" s="413"/>
      <c r="S71" s="413"/>
      <c r="T71" s="413"/>
      <c r="U71" s="413"/>
      <c r="V71" s="413"/>
      <c r="W71" s="413"/>
      <c r="X71" s="414"/>
      <c r="Y71" s="412"/>
      <c r="Z71" s="413"/>
      <c r="AA71" s="413"/>
      <c r="AB71" s="414"/>
      <c r="AC71" s="412"/>
      <c r="AD71" s="413"/>
      <c r="AE71" s="413"/>
      <c r="AF71" s="414"/>
      <c r="AG71" s="412"/>
      <c r="AH71" s="413"/>
      <c r="AI71" s="413"/>
      <c r="AJ71" s="414"/>
      <c r="AK71" s="412"/>
      <c r="AL71" s="413"/>
      <c r="AM71" s="413"/>
      <c r="AN71" s="414"/>
      <c r="AO71" s="545"/>
      <c r="AP71" s="556"/>
      <c r="AQ71" s="587"/>
      <c r="AR71" s="589"/>
      <c r="AS71" s="591"/>
      <c r="BE71"/>
    </row>
    <row r="72" spans="2:57" ht="22.5" customHeight="1">
      <c r="B72" s="592">
        <v>30</v>
      </c>
      <c r="C72" s="532"/>
      <c r="D72" s="406"/>
      <c r="E72" s="407"/>
      <c r="F72" s="407"/>
      <c r="G72" s="407"/>
      <c r="H72" s="407"/>
      <c r="I72" s="407"/>
      <c r="J72" s="407"/>
      <c r="K72" s="407"/>
      <c r="L72" s="407"/>
      <c r="M72" s="407"/>
      <c r="N72" s="407"/>
      <c r="O72" s="407"/>
      <c r="P72" s="408"/>
      <c r="Q72" s="409"/>
      <c r="R72" s="410"/>
      <c r="S72" s="410"/>
      <c r="T72" s="410"/>
      <c r="U72" s="410"/>
      <c r="V72" s="410"/>
      <c r="W72" s="410"/>
      <c r="X72" s="411"/>
      <c r="Y72" s="406"/>
      <c r="Z72" s="407"/>
      <c r="AA72" s="407"/>
      <c r="AB72" s="408"/>
      <c r="AC72" s="406"/>
      <c r="AD72" s="407"/>
      <c r="AE72" s="407"/>
      <c r="AF72" s="408"/>
      <c r="AG72" s="406"/>
      <c r="AH72" s="407"/>
      <c r="AI72" s="407"/>
      <c r="AJ72" s="408"/>
      <c r="AK72" s="406"/>
      <c r="AL72" s="407"/>
      <c r="AM72" s="407"/>
      <c r="AN72" s="408"/>
      <c r="AO72" s="542"/>
      <c r="AP72" s="554"/>
      <c r="AQ72" s="586"/>
      <c r="AR72" s="588"/>
      <c r="AS72" s="590"/>
      <c r="BE72"/>
    </row>
    <row r="73" spans="2:57" ht="31.5" customHeight="1" thickBot="1">
      <c r="B73" s="610"/>
      <c r="C73" s="611"/>
      <c r="D73" s="581"/>
      <c r="E73" s="582"/>
      <c r="F73" s="582"/>
      <c r="G73" s="582"/>
      <c r="H73" s="582"/>
      <c r="I73" s="582"/>
      <c r="J73" s="582"/>
      <c r="K73" s="582"/>
      <c r="L73" s="582"/>
      <c r="M73" s="582"/>
      <c r="N73" s="582"/>
      <c r="O73" s="582"/>
      <c r="P73" s="583"/>
      <c r="Q73" s="412"/>
      <c r="R73" s="413"/>
      <c r="S73" s="413"/>
      <c r="T73" s="413"/>
      <c r="U73" s="413"/>
      <c r="V73" s="413"/>
      <c r="W73" s="413"/>
      <c r="X73" s="414"/>
      <c r="Y73" s="581"/>
      <c r="Z73" s="582"/>
      <c r="AA73" s="582"/>
      <c r="AB73" s="583"/>
      <c r="AC73" s="581"/>
      <c r="AD73" s="582"/>
      <c r="AE73" s="582"/>
      <c r="AF73" s="583"/>
      <c r="AG73" s="581"/>
      <c r="AH73" s="582"/>
      <c r="AI73" s="582"/>
      <c r="AJ73" s="583"/>
      <c r="AK73" s="581"/>
      <c r="AL73" s="582"/>
      <c r="AM73" s="582"/>
      <c r="AN73" s="583"/>
      <c r="AO73" s="481"/>
      <c r="AP73" s="606"/>
      <c r="AQ73" s="607"/>
      <c r="AR73" s="608"/>
      <c r="AS73" s="609"/>
      <c r="BE73"/>
    </row>
    <row r="74" spans="2:57" ht="15.75" thickBot="1">
      <c r="B74" s="612" t="s">
        <v>33</v>
      </c>
      <c r="C74" s="613"/>
      <c r="D74" s="613"/>
      <c r="E74" s="614"/>
      <c r="F74" s="615" t="s">
        <v>2</v>
      </c>
      <c r="G74" s="613"/>
      <c r="H74" s="613"/>
      <c r="I74" s="613"/>
      <c r="J74" s="613"/>
      <c r="K74" s="613"/>
      <c r="L74" s="613"/>
      <c r="M74" s="613"/>
      <c r="N74" s="613"/>
      <c r="O74" s="613"/>
      <c r="P74" s="613"/>
      <c r="Q74" s="613"/>
      <c r="R74" s="613"/>
      <c r="S74" s="613"/>
      <c r="T74" s="613"/>
      <c r="U74" s="614"/>
      <c r="V74" s="615" t="s">
        <v>3</v>
      </c>
      <c r="W74" s="613"/>
      <c r="X74" s="614"/>
      <c r="Y74" s="615" t="s">
        <v>34</v>
      </c>
      <c r="Z74" s="613"/>
      <c r="AA74" s="614"/>
      <c r="AB74" s="615" t="s">
        <v>35</v>
      </c>
      <c r="AC74" s="613"/>
      <c r="AD74" s="613"/>
      <c r="AE74" s="613"/>
      <c r="AF74" s="613"/>
      <c r="AG74" s="613"/>
      <c r="AH74" s="613"/>
      <c r="AI74" s="613"/>
      <c r="AJ74" s="613"/>
      <c r="AK74" s="613"/>
      <c r="AL74" s="613"/>
      <c r="AM74" s="613"/>
      <c r="AN74" s="613"/>
      <c r="AO74" s="613"/>
      <c r="AP74" s="613"/>
      <c r="AQ74" s="613"/>
      <c r="AR74" s="613"/>
      <c r="AS74" s="616"/>
      <c r="BE74"/>
    </row>
    <row r="75" spans="2:57" ht="24.75" customHeight="1">
      <c r="B75" s="617"/>
      <c r="C75" s="618"/>
      <c r="D75" s="618"/>
      <c r="E75" s="619"/>
      <c r="F75" s="620"/>
      <c r="G75" s="618"/>
      <c r="H75" s="618"/>
      <c r="I75" s="618"/>
      <c r="J75" s="618"/>
      <c r="K75" s="618"/>
      <c r="L75" s="618"/>
      <c r="M75" s="618"/>
      <c r="N75" s="618"/>
      <c r="O75" s="618"/>
      <c r="P75" s="618"/>
      <c r="Q75" s="618"/>
      <c r="R75" s="618"/>
      <c r="S75" s="618"/>
      <c r="T75" s="618"/>
      <c r="U75" s="619"/>
      <c r="V75" s="620"/>
      <c r="W75" s="618"/>
      <c r="X75" s="619"/>
      <c r="Y75" s="620"/>
      <c r="Z75" s="618"/>
      <c r="AA75" s="619"/>
      <c r="AB75" s="620"/>
      <c r="AC75" s="618"/>
      <c r="AD75" s="618"/>
      <c r="AE75" s="618"/>
      <c r="AF75" s="618"/>
      <c r="AG75" s="618"/>
      <c r="AH75" s="618"/>
      <c r="AI75" s="618"/>
      <c r="AJ75" s="618"/>
      <c r="AK75" s="618"/>
      <c r="AL75" s="618"/>
      <c r="AM75" s="618"/>
      <c r="AN75" s="618"/>
      <c r="AO75" s="618"/>
      <c r="AP75" s="618"/>
      <c r="AQ75" s="618"/>
      <c r="AR75" s="618"/>
      <c r="AS75" s="621"/>
      <c r="BE75"/>
    </row>
    <row r="76" spans="2:57" ht="24.75" customHeight="1">
      <c r="B76" s="622"/>
      <c r="C76" s="623"/>
      <c r="D76" s="623"/>
      <c r="E76" s="624"/>
      <c r="F76" s="625"/>
      <c r="G76" s="623"/>
      <c r="H76" s="623"/>
      <c r="I76" s="623"/>
      <c r="J76" s="623"/>
      <c r="K76" s="623"/>
      <c r="L76" s="623"/>
      <c r="M76" s="623"/>
      <c r="N76" s="623"/>
      <c r="O76" s="623"/>
      <c r="P76" s="623"/>
      <c r="Q76" s="623"/>
      <c r="R76" s="623"/>
      <c r="S76" s="623"/>
      <c r="T76" s="623"/>
      <c r="U76" s="624"/>
      <c r="V76" s="625"/>
      <c r="W76" s="623"/>
      <c r="X76" s="624"/>
      <c r="Y76" s="625"/>
      <c r="Z76" s="623"/>
      <c r="AA76" s="624"/>
      <c r="AB76" s="625"/>
      <c r="AC76" s="623"/>
      <c r="AD76" s="623"/>
      <c r="AE76" s="623"/>
      <c r="AF76" s="623"/>
      <c r="AG76" s="623"/>
      <c r="AH76" s="623"/>
      <c r="AI76" s="623"/>
      <c r="AJ76" s="623"/>
      <c r="AK76" s="623"/>
      <c r="AL76" s="623"/>
      <c r="AM76" s="623"/>
      <c r="AN76" s="623"/>
      <c r="AO76" s="623"/>
      <c r="AP76" s="623"/>
      <c r="AQ76" s="623"/>
      <c r="AR76" s="623"/>
      <c r="AS76" s="626"/>
      <c r="BE76"/>
    </row>
    <row r="77" spans="2:57" ht="24.75" customHeight="1">
      <c r="B77" s="622"/>
      <c r="C77" s="623"/>
      <c r="D77" s="623"/>
      <c r="E77" s="624"/>
      <c r="F77" s="625"/>
      <c r="G77" s="623"/>
      <c r="H77" s="623"/>
      <c r="I77" s="623"/>
      <c r="J77" s="623"/>
      <c r="K77" s="623"/>
      <c r="L77" s="623"/>
      <c r="M77" s="623"/>
      <c r="N77" s="623"/>
      <c r="O77" s="623"/>
      <c r="P77" s="623"/>
      <c r="Q77" s="623"/>
      <c r="R77" s="623"/>
      <c r="S77" s="623"/>
      <c r="T77" s="623"/>
      <c r="U77" s="624"/>
      <c r="V77" s="625"/>
      <c r="W77" s="623"/>
      <c r="X77" s="624"/>
      <c r="Y77" s="625"/>
      <c r="Z77" s="623"/>
      <c r="AA77" s="624"/>
      <c r="AB77" s="625"/>
      <c r="AC77" s="623"/>
      <c r="AD77" s="623"/>
      <c r="AE77" s="623"/>
      <c r="AF77" s="623"/>
      <c r="AG77" s="623"/>
      <c r="AH77" s="623"/>
      <c r="AI77" s="623"/>
      <c r="AJ77" s="623"/>
      <c r="AK77" s="623"/>
      <c r="AL77" s="623"/>
      <c r="AM77" s="623"/>
      <c r="AN77" s="623"/>
      <c r="AO77" s="623"/>
      <c r="AP77" s="623"/>
      <c r="AQ77" s="623"/>
      <c r="AR77" s="623"/>
      <c r="AS77" s="626"/>
      <c r="BE77"/>
    </row>
    <row r="78" spans="2:57" ht="24.75" customHeight="1">
      <c r="B78" s="622"/>
      <c r="C78" s="623"/>
      <c r="D78" s="623"/>
      <c r="E78" s="624"/>
      <c r="F78" s="625"/>
      <c r="G78" s="623"/>
      <c r="H78" s="623"/>
      <c r="I78" s="623"/>
      <c r="J78" s="623"/>
      <c r="K78" s="623"/>
      <c r="L78" s="623"/>
      <c r="M78" s="623"/>
      <c r="N78" s="623"/>
      <c r="O78" s="623"/>
      <c r="P78" s="623"/>
      <c r="Q78" s="623"/>
      <c r="R78" s="623"/>
      <c r="S78" s="623"/>
      <c r="T78" s="623"/>
      <c r="U78" s="624"/>
      <c r="V78" s="625"/>
      <c r="W78" s="623"/>
      <c r="X78" s="624"/>
      <c r="Y78" s="625"/>
      <c r="Z78" s="623"/>
      <c r="AA78" s="624"/>
      <c r="AB78" s="625"/>
      <c r="AC78" s="623"/>
      <c r="AD78" s="623"/>
      <c r="AE78" s="623"/>
      <c r="AF78" s="623"/>
      <c r="AG78" s="623"/>
      <c r="AH78" s="623"/>
      <c r="AI78" s="623"/>
      <c r="AJ78" s="623"/>
      <c r="AK78" s="623"/>
      <c r="AL78" s="623"/>
      <c r="AM78" s="623"/>
      <c r="AN78" s="623"/>
      <c r="AO78" s="623"/>
      <c r="AP78" s="623"/>
      <c r="AQ78" s="623"/>
      <c r="AR78" s="623"/>
      <c r="AS78" s="626"/>
      <c r="BE78"/>
    </row>
    <row r="79" spans="2:57" ht="24.75" customHeight="1">
      <c r="B79" s="622"/>
      <c r="C79" s="623"/>
      <c r="D79" s="623"/>
      <c r="E79" s="624"/>
      <c r="F79" s="625"/>
      <c r="G79" s="623"/>
      <c r="H79" s="623"/>
      <c r="I79" s="623"/>
      <c r="J79" s="623"/>
      <c r="K79" s="623"/>
      <c r="L79" s="623"/>
      <c r="M79" s="623"/>
      <c r="N79" s="623"/>
      <c r="O79" s="623"/>
      <c r="P79" s="623"/>
      <c r="Q79" s="623"/>
      <c r="R79" s="623"/>
      <c r="S79" s="623"/>
      <c r="T79" s="623"/>
      <c r="U79" s="624"/>
      <c r="V79" s="625"/>
      <c r="W79" s="623"/>
      <c r="X79" s="624"/>
      <c r="Y79" s="625"/>
      <c r="Z79" s="623"/>
      <c r="AA79" s="624"/>
      <c r="AB79" s="625"/>
      <c r="AC79" s="623"/>
      <c r="AD79" s="623"/>
      <c r="AE79" s="623"/>
      <c r="AF79" s="623"/>
      <c r="AG79" s="623"/>
      <c r="AH79" s="623"/>
      <c r="AI79" s="623"/>
      <c r="AJ79" s="623"/>
      <c r="AK79" s="623"/>
      <c r="AL79" s="623"/>
      <c r="AM79" s="623"/>
      <c r="AN79" s="623"/>
      <c r="AO79" s="623"/>
      <c r="AP79" s="623"/>
      <c r="AQ79" s="623"/>
      <c r="AR79" s="623"/>
      <c r="AS79" s="626"/>
      <c r="BE79"/>
    </row>
    <row r="80" spans="2:57" ht="24.75" customHeight="1" thickBot="1">
      <c r="B80" s="622"/>
      <c r="C80" s="623"/>
      <c r="D80" s="623"/>
      <c r="E80" s="624"/>
      <c r="F80" s="625"/>
      <c r="G80" s="623"/>
      <c r="H80" s="623"/>
      <c r="I80" s="623"/>
      <c r="J80" s="623"/>
      <c r="K80" s="623"/>
      <c r="L80" s="623"/>
      <c r="M80" s="623"/>
      <c r="N80" s="623"/>
      <c r="O80" s="623"/>
      <c r="P80" s="623"/>
      <c r="Q80" s="623"/>
      <c r="R80" s="623"/>
      <c r="S80" s="623"/>
      <c r="T80" s="623"/>
      <c r="U80" s="624"/>
      <c r="V80" s="625"/>
      <c r="W80" s="623"/>
      <c r="X80" s="624"/>
      <c r="Y80" s="625"/>
      <c r="Z80" s="623"/>
      <c r="AA80" s="624"/>
      <c r="AB80" s="625"/>
      <c r="AC80" s="623"/>
      <c r="AD80" s="623"/>
      <c r="AE80" s="623"/>
      <c r="AF80" s="623"/>
      <c r="AG80" s="623"/>
      <c r="AH80" s="623"/>
      <c r="AI80" s="623"/>
      <c r="AJ80" s="623"/>
      <c r="AK80" s="623"/>
      <c r="AL80" s="623"/>
      <c r="AM80" s="623"/>
      <c r="AN80" s="623"/>
      <c r="AO80" s="623"/>
      <c r="AP80" s="623"/>
      <c r="AQ80" s="623"/>
      <c r="AR80" s="623"/>
      <c r="AS80" s="626"/>
      <c r="BE80"/>
    </row>
    <row r="81" spans="2:57">
      <c r="B81" s="612" t="s">
        <v>36</v>
      </c>
      <c r="C81" s="613"/>
      <c r="D81" s="613"/>
      <c r="E81" s="613"/>
      <c r="F81" s="613"/>
      <c r="G81" s="613"/>
      <c r="H81" s="613"/>
      <c r="I81" s="613"/>
      <c r="J81" s="613"/>
      <c r="K81" s="613"/>
      <c r="L81" s="613"/>
      <c r="M81" s="613"/>
      <c r="N81" s="613"/>
      <c r="O81" s="613"/>
      <c r="P81" s="613"/>
      <c r="Q81" s="613"/>
      <c r="R81" s="613"/>
      <c r="S81" s="613"/>
      <c r="T81" s="613"/>
      <c r="U81" s="613"/>
      <c r="V81" s="613"/>
      <c r="W81" s="613"/>
      <c r="X81" s="613"/>
      <c r="Y81" s="613"/>
      <c r="Z81" s="613"/>
      <c r="AA81" s="613"/>
      <c r="AB81" s="613"/>
      <c r="AC81" s="613"/>
      <c r="AD81" s="613"/>
      <c r="AE81" s="613"/>
      <c r="AF81" s="613"/>
      <c r="AG81" s="613"/>
      <c r="AH81" s="613"/>
      <c r="AI81" s="613"/>
      <c r="AJ81" s="613"/>
      <c r="AK81" s="613"/>
      <c r="AL81" s="613"/>
      <c r="AM81" s="613"/>
      <c r="AN81" s="613"/>
      <c r="AO81" s="613"/>
      <c r="AP81" s="613"/>
      <c r="AQ81" s="613"/>
      <c r="AR81" s="613"/>
      <c r="AS81" s="616"/>
      <c r="BE81"/>
    </row>
    <row r="82" spans="2:57" ht="75.75" customHeight="1" thickBot="1">
      <c r="B82" s="627"/>
      <c r="C82" s="628"/>
      <c r="D82" s="628"/>
      <c r="E82" s="628"/>
      <c r="F82" s="628"/>
      <c r="G82" s="628"/>
      <c r="H82" s="628"/>
      <c r="I82" s="628"/>
      <c r="J82" s="628"/>
      <c r="K82" s="628"/>
      <c r="L82" s="628"/>
      <c r="M82" s="628"/>
      <c r="N82" s="628"/>
      <c r="O82" s="628"/>
      <c r="P82" s="628"/>
      <c r="Q82" s="628"/>
      <c r="R82" s="628"/>
      <c r="S82" s="628"/>
      <c r="T82" s="628"/>
      <c r="U82" s="628"/>
      <c r="V82" s="628"/>
      <c r="W82" s="628"/>
      <c r="X82" s="628"/>
      <c r="Y82" s="628"/>
      <c r="Z82" s="628"/>
      <c r="AA82" s="628"/>
      <c r="AB82" s="628"/>
      <c r="AC82" s="628"/>
      <c r="AD82" s="628"/>
      <c r="AE82" s="628"/>
      <c r="AF82" s="628"/>
      <c r="AG82" s="628"/>
      <c r="AH82" s="628"/>
      <c r="AI82" s="628"/>
      <c r="AJ82" s="628"/>
      <c r="AK82" s="628"/>
      <c r="AL82" s="628"/>
      <c r="AM82" s="628"/>
      <c r="AN82" s="628"/>
      <c r="AO82" s="628"/>
      <c r="AP82" s="628"/>
      <c r="AQ82" s="628"/>
      <c r="AR82" s="628"/>
      <c r="AS82" s="629"/>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406" t="s">
        <v>43</v>
      </c>
      <c r="D84" s="407"/>
      <c r="E84" s="407"/>
      <c r="F84" s="407"/>
      <c r="G84" s="407"/>
      <c r="H84" s="407"/>
      <c r="I84" s="407"/>
      <c r="J84" s="407"/>
      <c r="K84" s="407"/>
      <c r="L84" s="407"/>
      <c r="M84" s="407"/>
      <c r="N84" s="407"/>
      <c r="O84" s="407"/>
      <c r="P84" s="407"/>
      <c r="Q84" s="407"/>
      <c r="R84" s="407"/>
      <c r="S84" s="407"/>
      <c r="T84" s="407"/>
      <c r="U84" s="407"/>
      <c r="V84" s="407"/>
      <c r="W84" s="408"/>
      <c r="X84" s="406" t="s">
        <v>44</v>
      </c>
      <c r="Y84" s="407"/>
      <c r="Z84" s="407"/>
      <c r="AA84" s="407"/>
      <c r="AB84" s="407"/>
      <c r="AC84" s="407"/>
      <c r="AD84" s="407"/>
      <c r="AE84" s="407"/>
      <c r="AF84" s="407"/>
      <c r="AG84" s="407"/>
      <c r="AH84" s="407"/>
      <c r="AI84" s="407"/>
      <c r="AJ84" s="407"/>
      <c r="AK84" s="407"/>
      <c r="AL84" s="407"/>
      <c r="AM84" s="407"/>
      <c r="AN84" s="407"/>
      <c r="AO84" s="407"/>
      <c r="AP84" s="407"/>
      <c r="AQ84" s="407"/>
      <c r="AR84" s="408"/>
      <c r="AS84" s="8"/>
      <c r="BE84"/>
    </row>
    <row r="85" spans="2:57" ht="46.5" customHeight="1">
      <c r="B85" s="10"/>
      <c r="C85" s="473" t="s">
        <v>40</v>
      </c>
      <c r="D85" s="438"/>
      <c r="E85" s="438"/>
      <c r="F85" s="438"/>
      <c r="G85" s="438"/>
      <c r="H85" s="438"/>
      <c r="I85" s="449"/>
      <c r="J85" s="473" t="s">
        <v>41</v>
      </c>
      <c r="K85" s="438"/>
      <c r="L85" s="438"/>
      <c r="M85" s="438"/>
      <c r="N85" s="438"/>
      <c r="O85" s="438"/>
      <c r="P85" s="449"/>
      <c r="Q85" s="473" t="s">
        <v>42</v>
      </c>
      <c r="R85" s="438"/>
      <c r="S85" s="438"/>
      <c r="T85" s="438"/>
      <c r="U85" s="438"/>
      <c r="V85" s="438"/>
      <c r="W85" s="449"/>
      <c r="X85" s="473" t="s">
        <v>40</v>
      </c>
      <c r="Y85" s="438"/>
      <c r="Z85" s="438"/>
      <c r="AA85" s="438"/>
      <c r="AB85" s="438"/>
      <c r="AC85" s="438"/>
      <c r="AD85" s="449"/>
      <c r="AE85" s="473" t="s">
        <v>41</v>
      </c>
      <c r="AF85" s="438"/>
      <c r="AG85" s="438"/>
      <c r="AH85" s="438"/>
      <c r="AI85" s="438"/>
      <c r="AJ85" s="438"/>
      <c r="AK85" s="449"/>
      <c r="AL85" s="473" t="s">
        <v>42</v>
      </c>
      <c r="AM85" s="438"/>
      <c r="AN85" s="438"/>
      <c r="AO85" s="438"/>
      <c r="AP85" s="438"/>
      <c r="AQ85" s="438"/>
      <c r="AR85" s="449"/>
      <c r="AS85" s="11"/>
      <c r="BE85"/>
    </row>
    <row r="86" spans="2:57" ht="46.5" customHeight="1">
      <c r="B86" s="10"/>
      <c r="C86" s="517"/>
      <c r="D86" s="518"/>
      <c r="E86" s="518"/>
      <c r="F86" s="518"/>
      <c r="G86" s="518"/>
      <c r="H86" s="518"/>
      <c r="I86" s="519"/>
      <c r="J86" s="517"/>
      <c r="K86" s="518"/>
      <c r="L86" s="518"/>
      <c r="M86" s="518"/>
      <c r="N86" s="518"/>
      <c r="O86" s="518"/>
      <c r="P86" s="519"/>
      <c r="Q86" s="520"/>
      <c r="R86" s="521"/>
      <c r="S86" s="521"/>
      <c r="T86" s="521"/>
      <c r="U86" s="521"/>
      <c r="V86" s="521"/>
      <c r="W86" s="522"/>
      <c r="X86" s="517"/>
      <c r="Y86" s="518"/>
      <c r="Z86" s="518"/>
      <c r="AA86" s="518"/>
      <c r="AB86" s="518"/>
      <c r="AC86" s="518"/>
      <c r="AD86" s="519"/>
      <c r="AE86" s="517"/>
      <c r="AF86" s="518"/>
      <c r="AG86" s="518"/>
      <c r="AH86" s="518"/>
      <c r="AI86" s="518"/>
      <c r="AJ86" s="518"/>
      <c r="AK86" s="519"/>
      <c r="AL86" s="520"/>
      <c r="AM86" s="521"/>
      <c r="AN86" s="521"/>
      <c r="AO86" s="521"/>
      <c r="AP86" s="521"/>
      <c r="AQ86" s="521"/>
      <c r="AR86" s="522"/>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heet="1" objects="1" scenarios="1" selectLockedCells="1" autoFilter="0"/>
  <mergeCells count="450">
    <mergeCell ref="J4:Z5"/>
    <mergeCell ref="AA4:AE4"/>
    <mergeCell ref="AF4:AI4"/>
    <mergeCell ref="AJ4:AS7"/>
    <mergeCell ref="AA5:AE5"/>
    <mergeCell ref="AF5:AI5"/>
    <mergeCell ref="J6:L7"/>
    <mergeCell ref="M6:P9"/>
    <mergeCell ref="Q6:AE9"/>
    <mergeCell ref="AF6:AI6"/>
    <mergeCell ref="AN8:AS11"/>
    <mergeCell ref="AF9:AI9"/>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AK18:AN19"/>
    <mergeCell ref="AO18:AP19"/>
    <mergeCell ref="AQ18:AQ19"/>
    <mergeCell ref="AR18:AR19"/>
    <mergeCell ref="AS18:AS19"/>
    <mergeCell ref="Y19:AB19"/>
    <mergeCell ref="B18:C19"/>
    <mergeCell ref="D18:P19"/>
    <mergeCell ref="Q18:X19"/>
    <mergeCell ref="Y18:AB18"/>
    <mergeCell ref="AC18:AF19"/>
    <mergeCell ref="AG18:AJ19"/>
    <mergeCell ref="AK20:AN21"/>
    <mergeCell ref="AO20:AP21"/>
    <mergeCell ref="AQ20:AQ21"/>
    <mergeCell ref="AR20:AR21"/>
    <mergeCell ref="AS20:AS21"/>
    <mergeCell ref="Y21:AB21"/>
    <mergeCell ref="B20:C21"/>
    <mergeCell ref="D20:P21"/>
    <mergeCell ref="Q20:X21"/>
    <mergeCell ref="Y20:AB20"/>
    <mergeCell ref="AC20:AF21"/>
    <mergeCell ref="AG20:AJ21"/>
    <mergeCell ref="AK22:AN23"/>
    <mergeCell ref="AO22:AP23"/>
    <mergeCell ref="AQ22:AQ23"/>
    <mergeCell ref="AR22:AR23"/>
    <mergeCell ref="AS22:AS23"/>
    <mergeCell ref="Y23:AB23"/>
    <mergeCell ref="B22:C23"/>
    <mergeCell ref="D22:P23"/>
    <mergeCell ref="Q22:X23"/>
    <mergeCell ref="Y22:AB22"/>
    <mergeCell ref="AC22:AF23"/>
    <mergeCell ref="AG22:AJ23"/>
    <mergeCell ref="AK24:AN25"/>
    <mergeCell ref="AO24:AP25"/>
    <mergeCell ref="AQ24:AQ25"/>
    <mergeCell ref="AR24:AR25"/>
    <mergeCell ref="AS24:AS25"/>
    <mergeCell ref="Y25:AB25"/>
    <mergeCell ref="B24:C25"/>
    <mergeCell ref="D24:P25"/>
    <mergeCell ref="Q24:X25"/>
    <mergeCell ref="Y24:AB24"/>
    <mergeCell ref="AC24:AF25"/>
    <mergeCell ref="AG24:AJ25"/>
    <mergeCell ref="AK26:AN27"/>
    <mergeCell ref="AO26:AP27"/>
    <mergeCell ref="AQ26:AQ27"/>
    <mergeCell ref="AR26:AR27"/>
    <mergeCell ref="AS26:AS27"/>
    <mergeCell ref="Y27:AB27"/>
    <mergeCell ref="B26:C27"/>
    <mergeCell ref="D26:P27"/>
    <mergeCell ref="Q26:X27"/>
    <mergeCell ref="Y26:AB26"/>
    <mergeCell ref="AC26:AF27"/>
    <mergeCell ref="AG26:AJ27"/>
    <mergeCell ref="AK28:AN29"/>
    <mergeCell ref="AO28:AP29"/>
    <mergeCell ref="AQ28:AQ29"/>
    <mergeCell ref="AR28:AR29"/>
    <mergeCell ref="AS28:AS29"/>
    <mergeCell ref="Y29:AB29"/>
    <mergeCell ref="B28:C29"/>
    <mergeCell ref="D28:P29"/>
    <mergeCell ref="Q28:X29"/>
    <mergeCell ref="Y28:AB28"/>
    <mergeCell ref="AC28:AF29"/>
    <mergeCell ref="AG28:AJ29"/>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s>
  <conditionalFormatting sqref="AF11">
    <cfRule type="expression" dxfId="734" priority="10">
      <formula>$V11="y"</formula>
    </cfRule>
    <cfRule type="expression" dxfId="733" priority="11">
      <formula>$T11="y"</formula>
    </cfRule>
  </conditionalFormatting>
  <conditionalFormatting sqref="AF7">
    <cfRule type="expression" dxfId="732" priority="14">
      <formula>$V7="y"</formula>
    </cfRule>
    <cfRule type="expression" dxfId="731" priority="15">
      <formula>$T7="y"</formula>
    </cfRule>
  </conditionalFormatting>
  <conditionalFormatting sqref="AF9">
    <cfRule type="expression" dxfId="730" priority="12">
      <formula>$V9="y"</formula>
    </cfRule>
    <cfRule type="expression" dxfId="729" priority="13">
      <formula>$T9="y"</formula>
    </cfRule>
  </conditionalFormatting>
  <conditionalFormatting sqref="Y14:AB17 Y20:AB20 Y22:AB22 Y26:AB27 Y30:AB30 Y32:AB73">
    <cfRule type="expression" dxfId="728" priority="9">
      <formula>OR(ISNUMBER(SEARCH("Hold Point",Y14)),ISNUMBER(SEARCH("Witness Point",Y14)))</formula>
    </cfRule>
  </conditionalFormatting>
  <conditionalFormatting sqref="AK14:AN73">
    <cfRule type="expression" dxfId="727" priority="8">
      <formula>OR(Y14="Check Item",Y14="Milestone")</formula>
    </cfRule>
  </conditionalFormatting>
  <conditionalFormatting sqref="Y18:AB19">
    <cfRule type="expression" dxfId="726" priority="7">
      <formula>OR(ISNUMBER(SEARCH("Hold Point",Y18)),ISNUMBER(SEARCH("Witness Point",Y18)))</formula>
    </cfRule>
  </conditionalFormatting>
  <conditionalFormatting sqref="Y21:AB21">
    <cfRule type="expression" dxfId="725" priority="6">
      <formula>OR(ISNUMBER(SEARCH("Hold Point",Y21)),ISNUMBER(SEARCH("Witness Point",Y21)))</formula>
    </cfRule>
  </conditionalFormatting>
  <conditionalFormatting sqref="Y23:AB23">
    <cfRule type="expression" dxfId="724" priority="5">
      <formula>OR(ISNUMBER(SEARCH("Hold Point",Y23)),ISNUMBER(SEARCH("Witness Point",Y23)))</formula>
    </cfRule>
  </conditionalFormatting>
  <conditionalFormatting sqref="Y24:AB24">
    <cfRule type="expression" dxfId="723" priority="4">
      <formula>OR(ISNUMBER(SEARCH("Hold Point",Y24)),ISNUMBER(SEARCH("Witness Point",Y24)))</formula>
    </cfRule>
  </conditionalFormatting>
  <conditionalFormatting sqref="Y25:AB25">
    <cfRule type="expression" dxfId="722" priority="3">
      <formula>OR(ISNUMBER(SEARCH("Hold Point",Y25)),ISNUMBER(SEARCH("Witness Point",Y25)))</formula>
    </cfRule>
  </conditionalFormatting>
  <conditionalFormatting sqref="Y28:AB29">
    <cfRule type="expression" dxfId="721" priority="2">
      <formula>OR(ISNUMBER(SEARCH("Hold Point",Y28)),ISNUMBER(SEARCH("Witness Point",Y28)))</formula>
    </cfRule>
  </conditionalFormatting>
  <conditionalFormatting sqref="Y31:AB31">
    <cfRule type="expression" dxfId="720" priority="1">
      <formula>OR(ISNUMBER(SEARCH("Hold Point",Y31)),ISNUMBER(SEARCH("Witness Point",Y31)))</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64">
    <pageSetUpPr fitToPage="1"/>
  </sheetPr>
  <dimension ref="A1:BR92"/>
  <sheetViews>
    <sheetView topLeftCell="A3" zoomScale="85" zoomScaleNormal="85" workbookViewId="0">
      <selection activeCell="AO32" sqref="AO32:AP33"/>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Dense Graded Asphalt</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Dense Graded Asphalt</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441" t="s">
        <v>28</v>
      </c>
      <c r="AK4" s="442"/>
      <c r="AL4" s="442"/>
      <c r="AM4" s="442"/>
      <c r="AN4" s="442"/>
      <c r="AO4" s="442"/>
      <c r="AP4" s="442"/>
      <c r="AQ4" s="442"/>
      <c r="AR4" s="442"/>
      <c r="AS4" s="564"/>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e">
        <f>'Lot Register'!#REF!</f>
        <v>#REF!</v>
      </c>
      <c r="AG5" s="460"/>
      <c r="AH5" s="460"/>
      <c r="AI5" s="461"/>
      <c r="AJ5" s="533"/>
      <c r="AK5" s="534"/>
      <c r="AL5" s="534"/>
      <c r="AM5" s="534"/>
      <c r="AN5" s="534"/>
      <c r="AO5" s="534"/>
      <c r="AP5" s="534"/>
      <c r="AQ5" s="534"/>
      <c r="AR5" s="534"/>
      <c r="AS5" s="565"/>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533"/>
      <c r="AK6" s="534"/>
      <c r="AL6" s="534"/>
      <c r="AM6" s="534"/>
      <c r="AN6" s="534"/>
      <c r="AO6" s="534"/>
      <c r="AP6" s="534"/>
      <c r="AQ6" s="534"/>
      <c r="AR6" s="534"/>
      <c r="AS6" s="565"/>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Register'!$I$2), "", 'Lot Register'!$I$2)</f>
        <v>0</v>
      </c>
      <c r="AG7" s="469"/>
      <c r="AH7" s="469"/>
      <c r="AI7" s="470"/>
      <c r="AJ7" s="533"/>
      <c r="AK7" s="534"/>
      <c r="AL7" s="534"/>
      <c r="AM7" s="534"/>
      <c r="AN7" s="534"/>
      <c r="AO7" s="534"/>
      <c r="AP7" s="534"/>
      <c r="AQ7" s="534"/>
      <c r="AR7" s="534"/>
      <c r="AS7" s="565"/>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t="s">
        <v>1020</v>
      </c>
      <c r="AK8" s="574"/>
      <c r="AL8" s="574"/>
      <c r="AM8" s="574"/>
      <c r="AN8" s="566" t="s">
        <v>679</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Register'!$J$2), "", 'Lot Register'!$J$2)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t="e">
        <f>IF(ISBLANK('Lot Register'!#REF!), "", 'Lot Register'!#REF!)</f>
        <v>#REF!</v>
      </c>
      <c r="AE10" s="449"/>
      <c r="AF10" s="451" t="s">
        <v>30</v>
      </c>
      <c r="AG10" s="451"/>
      <c r="AH10" s="451"/>
      <c r="AI10" s="452"/>
      <c r="AJ10" s="573"/>
      <c r="AK10" s="574"/>
      <c r="AL10" s="574"/>
      <c r="AM10" s="574"/>
      <c r="AN10" s="566"/>
      <c r="AO10" s="566"/>
      <c r="AP10" s="566"/>
      <c r="AQ10" s="566"/>
      <c r="AR10" s="566"/>
      <c r="AS10" s="567"/>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Register'!$K$2), "", 'Lot Register'!$K$2)</f>
        <v>45343</v>
      </c>
      <c r="AG11" s="496"/>
      <c r="AH11" s="496"/>
      <c r="AI11" s="497"/>
      <c r="AJ11" s="575"/>
      <c r="AK11" s="576"/>
      <c r="AL11" s="576"/>
      <c r="AM11" s="576"/>
      <c r="AN11" s="381"/>
      <c r="AO11" s="381"/>
      <c r="AP11" s="381"/>
      <c r="AQ11" s="381"/>
      <c r="AR11" s="381"/>
      <c r="AS11" s="568"/>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t="s">
        <v>39</v>
      </c>
      <c r="AH13" s="439"/>
      <c r="AI13" s="439"/>
      <c r="AJ13" s="439"/>
      <c r="AK13" s="439" t="s">
        <v>27</v>
      </c>
      <c r="AL13" s="439"/>
      <c r="AM13" s="439"/>
      <c r="AN13" s="439"/>
      <c r="AO13" s="571"/>
      <c r="AP13" s="571"/>
      <c r="AQ13" s="571"/>
      <c r="AR13" s="571"/>
      <c r="AS13" s="572"/>
      <c r="BE13"/>
    </row>
    <row r="14" spans="1:70">
      <c r="B14" s="553">
        <v>1</v>
      </c>
      <c r="C14" s="549"/>
      <c r="D14" s="507" t="s">
        <v>680</v>
      </c>
      <c r="E14" s="508"/>
      <c r="F14" s="508"/>
      <c r="G14" s="508"/>
      <c r="H14" s="508"/>
      <c r="I14" s="508"/>
      <c r="J14" s="508"/>
      <c r="K14" s="508"/>
      <c r="L14" s="508"/>
      <c r="M14" s="508"/>
      <c r="N14" s="508"/>
      <c r="O14" s="508"/>
      <c r="P14" s="509"/>
      <c r="Q14" s="597" t="s">
        <v>91</v>
      </c>
      <c r="R14" s="598"/>
      <c r="S14" s="598"/>
      <c r="T14" s="598"/>
      <c r="U14" s="598"/>
      <c r="V14" s="598"/>
      <c r="W14" s="598"/>
      <c r="X14" s="599"/>
      <c r="Y14" s="507" t="s">
        <v>85</v>
      </c>
      <c r="Z14" s="508"/>
      <c r="AA14" s="508"/>
      <c r="AB14" s="509"/>
      <c r="AC14" s="507"/>
      <c r="AD14" s="508"/>
      <c r="AE14" s="508"/>
      <c r="AF14" s="509"/>
      <c r="AG14" s="507"/>
      <c r="AH14" s="508"/>
      <c r="AI14" s="508"/>
      <c r="AJ14" s="509"/>
      <c r="AK14" s="507"/>
      <c r="AL14" s="508"/>
      <c r="AM14" s="508"/>
      <c r="AN14" s="509"/>
      <c r="AO14" s="475"/>
      <c r="AP14" s="593"/>
      <c r="AQ14" s="594"/>
      <c r="AR14" s="595"/>
      <c r="AS14" s="596"/>
      <c r="BE14"/>
    </row>
    <row r="15" spans="1:70" ht="27" customHeight="1">
      <c r="B15" s="592"/>
      <c r="C15" s="532"/>
      <c r="D15" s="412"/>
      <c r="E15" s="413"/>
      <c r="F15" s="413"/>
      <c r="G15" s="413"/>
      <c r="H15" s="413"/>
      <c r="I15" s="413"/>
      <c r="J15" s="413"/>
      <c r="K15" s="413"/>
      <c r="L15" s="413"/>
      <c r="M15" s="413"/>
      <c r="N15" s="413"/>
      <c r="O15" s="413"/>
      <c r="P15" s="414"/>
      <c r="Q15" s="600"/>
      <c r="R15" s="601"/>
      <c r="S15" s="601"/>
      <c r="T15" s="601"/>
      <c r="U15" s="601"/>
      <c r="V15" s="601"/>
      <c r="W15" s="601"/>
      <c r="X15" s="602"/>
      <c r="Y15" s="412" t="s">
        <v>1029</v>
      </c>
      <c r="Z15" s="413"/>
      <c r="AA15" s="413"/>
      <c r="AB15" s="414"/>
      <c r="AC15" s="412"/>
      <c r="AD15" s="413"/>
      <c r="AE15" s="413"/>
      <c r="AF15" s="414"/>
      <c r="AG15" s="412"/>
      <c r="AH15" s="413"/>
      <c r="AI15" s="413"/>
      <c r="AJ15" s="414"/>
      <c r="AK15" s="412"/>
      <c r="AL15" s="413"/>
      <c r="AM15" s="413"/>
      <c r="AN15" s="414"/>
      <c r="AO15" s="545"/>
      <c r="AP15" s="556"/>
      <c r="AQ15" s="587"/>
      <c r="AR15" s="589"/>
      <c r="AS15" s="591"/>
      <c r="BE15"/>
    </row>
    <row r="16" spans="1:70" ht="22.5" customHeight="1">
      <c r="B16" s="592">
        <v>2</v>
      </c>
      <c r="C16" s="532"/>
      <c r="D16" s="406" t="s">
        <v>1030</v>
      </c>
      <c r="E16" s="407"/>
      <c r="F16" s="407"/>
      <c r="G16" s="407"/>
      <c r="H16" s="407"/>
      <c r="I16" s="407"/>
      <c r="J16" s="407"/>
      <c r="K16" s="407"/>
      <c r="L16" s="407"/>
      <c r="M16" s="407"/>
      <c r="N16" s="407"/>
      <c r="O16" s="407"/>
      <c r="P16" s="408"/>
      <c r="Q16" s="603" t="s">
        <v>91</v>
      </c>
      <c r="R16" s="604"/>
      <c r="S16" s="604"/>
      <c r="T16" s="604"/>
      <c r="U16" s="604"/>
      <c r="V16" s="604"/>
      <c r="W16" s="604"/>
      <c r="X16" s="605"/>
      <c r="Y16" s="409" t="s">
        <v>24</v>
      </c>
      <c r="Z16" s="410"/>
      <c r="AA16" s="410"/>
      <c r="AB16" s="411"/>
      <c r="AC16" s="406"/>
      <c r="AD16" s="407"/>
      <c r="AE16" s="407"/>
      <c r="AF16" s="408"/>
      <c r="AG16" s="406"/>
      <c r="AH16" s="407"/>
      <c r="AI16" s="407"/>
      <c r="AJ16" s="408"/>
      <c r="AK16" s="406"/>
      <c r="AL16" s="407"/>
      <c r="AM16" s="407"/>
      <c r="AN16" s="408"/>
      <c r="AO16" s="542"/>
      <c r="AP16" s="554"/>
      <c r="AQ16" s="586"/>
      <c r="AR16" s="588"/>
      <c r="AS16" s="590"/>
      <c r="BE16"/>
    </row>
    <row r="17" spans="2:57" ht="39" customHeight="1">
      <c r="B17" s="592"/>
      <c r="C17" s="532"/>
      <c r="D17" s="412"/>
      <c r="E17" s="413"/>
      <c r="F17" s="413"/>
      <c r="G17" s="413"/>
      <c r="H17" s="413"/>
      <c r="I17" s="413"/>
      <c r="J17" s="413"/>
      <c r="K17" s="413"/>
      <c r="L17" s="413"/>
      <c r="M17" s="413"/>
      <c r="N17" s="413"/>
      <c r="O17" s="413"/>
      <c r="P17" s="414"/>
      <c r="Q17" s="600"/>
      <c r="R17" s="601"/>
      <c r="S17" s="601"/>
      <c r="T17" s="601"/>
      <c r="U17" s="601"/>
      <c r="V17" s="601"/>
      <c r="W17" s="601"/>
      <c r="X17" s="602"/>
      <c r="Y17" s="412" t="s">
        <v>1031</v>
      </c>
      <c r="Z17" s="413"/>
      <c r="AA17" s="413"/>
      <c r="AB17" s="414"/>
      <c r="AC17" s="412"/>
      <c r="AD17" s="413"/>
      <c r="AE17" s="413"/>
      <c r="AF17" s="414"/>
      <c r="AG17" s="412"/>
      <c r="AH17" s="413"/>
      <c r="AI17" s="413"/>
      <c r="AJ17" s="414"/>
      <c r="AK17" s="412"/>
      <c r="AL17" s="413"/>
      <c r="AM17" s="413"/>
      <c r="AN17" s="414"/>
      <c r="AO17" s="545"/>
      <c r="AP17" s="556"/>
      <c r="AQ17" s="587"/>
      <c r="AR17" s="589"/>
      <c r="AS17" s="591"/>
      <c r="BE17"/>
    </row>
    <row r="18" spans="2:57">
      <c r="B18" s="592">
        <v>3</v>
      </c>
      <c r="C18" s="532"/>
      <c r="D18" s="406" t="s">
        <v>685</v>
      </c>
      <c r="E18" s="407"/>
      <c r="F18" s="407"/>
      <c r="G18" s="407"/>
      <c r="H18" s="407"/>
      <c r="I18" s="407"/>
      <c r="J18" s="407"/>
      <c r="K18" s="407"/>
      <c r="L18" s="407"/>
      <c r="M18" s="407"/>
      <c r="N18" s="407"/>
      <c r="O18" s="407"/>
      <c r="P18" s="408"/>
      <c r="Q18" s="603" t="s">
        <v>91</v>
      </c>
      <c r="R18" s="604"/>
      <c r="S18" s="604"/>
      <c r="T18" s="604"/>
      <c r="U18" s="604"/>
      <c r="V18" s="604"/>
      <c r="W18" s="604"/>
      <c r="X18" s="605"/>
      <c r="Y18" s="409" t="s">
        <v>24</v>
      </c>
      <c r="Z18" s="410"/>
      <c r="AA18" s="410"/>
      <c r="AB18" s="411"/>
      <c r="AC18" s="406"/>
      <c r="AD18" s="407"/>
      <c r="AE18" s="407"/>
      <c r="AF18" s="408"/>
      <c r="AG18" s="406"/>
      <c r="AH18" s="407"/>
      <c r="AI18" s="407"/>
      <c r="AJ18" s="408"/>
      <c r="AK18" s="406"/>
      <c r="AL18" s="407"/>
      <c r="AM18" s="407"/>
      <c r="AN18" s="408"/>
      <c r="AO18" s="542"/>
      <c r="AP18" s="554"/>
      <c r="AQ18" s="586"/>
      <c r="AR18" s="588"/>
      <c r="AS18" s="590"/>
      <c r="BE18"/>
    </row>
    <row r="19" spans="2:57" ht="30.75" customHeight="1">
      <c r="B19" s="592"/>
      <c r="C19" s="532"/>
      <c r="D19" s="412"/>
      <c r="E19" s="413"/>
      <c r="F19" s="413"/>
      <c r="G19" s="413"/>
      <c r="H19" s="413"/>
      <c r="I19" s="413"/>
      <c r="J19" s="413"/>
      <c r="K19" s="413"/>
      <c r="L19" s="413"/>
      <c r="M19" s="413"/>
      <c r="N19" s="413"/>
      <c r="O19" s="413"/>
      <c r="P19" s="414"/>
      <c r="Q19" s="600"/>
      <c r="R19" s="601"/>
      <c r="S19" s="601"/>
      <c r="T19" s="601"/>
      <c r="U19" s="601"/>
      <c r="V19" s="601"/>
      <c r="W19" s="601"/>
      <c r="X19" s="602"/>
      <c r="Y19" s="412" t="s">
        <v>1037</v>
      </c>
      <c r="Z19" s="413"/>
      <c r="AA19" s="413"/>
      <c r="AB19" s="414"/>
      <c r="AC19" s="412"/>
      <c r="AD19" s="413"/>
      <c r="AE19" s="413"/>
      <c r="AF19" s="414"/>
      <c r="AG19" s="412"/>
      <c r="AH19" s="413"/>
      <c r="AI19" s="413"/>
      <c r="AJ19" s="414"/>
      <c r="AK19" s="412"/>
      <c r="AL19" s="413"/>
      <c r="AM19" s="413"/>
      <c r="AN19" s="414"/>
      <c r="AO19" s="545"/>
      <c r="AP19" s="556"/>
      <c r="AQ19" s="587"/>
      <c r="AR19" s="589"/>
      <c r="AS19" s="591"/>
      <c r="BE19"/>
    </row>
    <row r="20" spans="2:57">
      <c r="B20" s="592">
        <v>4</v>
      </c>
      <c r="C20" s="532"/>
      <c r="D20" s="406" t="s">
        <v>1027</v>
      </c>
      <c r="E20" s="407"/>
      <c r="F20" s="407"/>
      <c r="G20" s="407"/>
      <c r="H20" s="407"/>
      <c r="I20" s="407"/>
      <c r="J20" s="407"/>
      <c r="K20" s="407"/>
      <c r="L20" s="407"/>
      <c r="M20" s="407"/>
      <c r="N20" s="407"/>
      <c r="O20" s="407"/>
      <c r="P20" s="408"/>
      <c r="Q20" s="603" t="s">
        <v>91</v>
      </c>
      <c r="R20" s="604"/>
      <c r="S20" s="604"/>
      <c r="T20" s="604"/>
      <c r="U20" s="604"/>
      <c r="V20" s="604"/>
      <c r="W20" s="604"/>
      <c r="X20" s="605"/>
      <c r="Y20" s="406" t="s">
        <v>86</v>
      </c>
      <c r="Z20" s="407"/>
      <c r="AA20" s="407"/>
      <c r="AB20" s="408"/>
      <c r="AC20" s="406"/>
      <c r="AD20" s="407"/>
      <c r="AE20" s="407"/>
      <c r="AF20" s="408"/>
      <c r="AG20" s="406"/>
      <c r="AH20" s="407"/>
      <c r="AI20" s="407"/>
      <c r="AJ20" s="408"/>
      <c r="AK20" s="406"/>
      <c r="AL20" s="407"/>
      <c r="AM20" s="407"/>
      <c r="AN20" s="408"/>
      <c r="AO20" s="542"/>
      <c r="AP20" s="554"/>
      <c r="AQ20" s="586"/>
      <c r="AR20" s="588"/>
      <c r="AS20" s="590"/>
      <c r="BE20"/>
    </row>
    <row r="21" spans="2:57" ht="29.25" customHeight="1">
      <c r="B21" s="592"/>
      <c r="C21" s="532"/>
      <c r="D21" s="412"/>
      <c r="E21" s="413"/>
      <c r="F21" s="413"/>
      <c r="G21" s="413"/>
      <c r="H21" s="413"/>
      <c r="I21" s="413"/>
      <c r="J21" s="413"/>
      <c r="K21" s="413"/>
      <c r="L21" s="413"/>
      <c r="M21" s="413"/>
      <c r="N21" s="413"/>
      <c r="O21" s="413"/>
      <c r="P21" s="414"/>
      <c r="Q21" s="600"/>
      <c r="R21" s="601"/>
      <c r="S21" s="601"/>
      <c r="T21" s="601"/>
      <c r="U21" s="601"/>
      <c r="V21" s="601"/>
      <c r="W21" s="601"/>
      <c r="X21" s="602"/>
      <c r="Y21" s="412" t="s">
        <v>1028</v>
      </c>
      <c r="Z21" s="413"/>
      <c r="AA21" s="413"/>
      <c r="AB21" s="414"/>
      <c r="AC21" s="412"/>
      <c r="AD21" s="413"/>
      <c r="AE21" s="413"/>
      <c r="AF21" s="414"/>
      <c r="AG21" s="412"/>
      <c r="AH21" s="413"/>
      <c r="AI21" s="413"/>
      <c r="AJ21" s="414"/>
      <c r="AK21" s="412"/>
      <c r="AL21" s="413"/>
      <c r="AM21" s="413"/>
      <c r="AN21" s="414"/>
      <c r="AO21" s="545"/>
      <c r="AP21" s="556"/>
      <c r="AQ21" s="587"/>
      <c r="AR21" s="589"/>
      <c r="AS21" s="591"/>
      <c r="BE21"/>
    </row>
    <row r="22" spans="2:57">
      <c r="B22" s="592">
        <v>5</v>
      </c>
      <c r="C22" s="532"/>
      <c r="D22" s="406" t="s">
        <v>1149</v>
      </c>
      <c r="E22" s="407"/>
      <c r="F22" s="407"/>
      <c r="G22" s="407"/>
      <c r="H22" s="407"/>
      <c r="I22" s="407"/>
      <c r="J22" s="407"/>
      <c r="K22" s="407"/>
      <c r="L22" s="407"/>
      <c r="M22" s="407"/>
      <c r="N22" s="407"/>
      <c r="O22" s="407"/>
      <c r="P22" s="408"/>
      <c r="Q22" s="603" t="s">
        <v>91</v>
      </c>
      <c r="R22" s="604"/>
      <c r="S22" s="604"/>
      <c r="T22" s="604"/>
      <c r="U22" s="604"/>
      <c r="V22" s="604"/>
      <c r="W22" s="604"/>
      <c r="X22" s="605"/>
      <c r="Y22" s="406" t="s">
        <v>85</v>
      </c>
      <c r="Z22" s="407"/>
      <c r="AA22" s="407"/>
      <c r="AB22" s="408"/>
      <c r="AC22" s="406"/>
      <c r="AD22" s="407"/>
      <c r="AE22" s="407"/>
      <c r="AF22" s="408"/>
      <c r="AG22" s="406"/>
      <c r="AH22" s="407"/>
      <c r="AI22" s="407"/>
      <c r="AJ22" s="408"/>
      <c r="AK22" s="406"/>
      <c r="AL22" s="407"/>
      <c r="AM22" s="407"/>
      <c r="AN22" s="408"/>
      <c r="AO22" s="542"/>
      <c r="AP22" s="554"/>
      <c r="AQ22" s="586"/>
      <c r="AR22" s="588"/>
      <c r="AS22" s="590"/>
      <c r="BE22"/>
    </row>
    <row r="23" spans="2:57" ht="28.5" customHeight="1">
      <c r="B23" s="592"/>
      <c r="C23" s="532"/>
      <c r="D23" s="412"/>
      <c r="E23" s="413"/>
      <c r="F23" s="413"/>
      <c r="G23" s="413"/>
      <c r="H23" s="413"/>
      <c r="I23" s="413"/>
      <c r="J23" s="413"/>
      <c r="K23" s="413"/>
      <c r="L23" s="413"/>
      <c r="M23" s="413"/>
      <c r="N23" s="413"/>
      <c r="O23" s="413"/>
      <c r="P23" s="414"/>
      <c r="Q23" s="600"/>
      <c r="R23" s="601"/>
      <c r="S23" s="601"/>
      <c r="T23" s="601"/>
      <c r="U23" s="601"/>
      <c r="V23" s="601"/>
      <c r="W23" s="601"/>
      <c r="X23" s="602"/>
      <c r="Y23" s="412" t="s">
        <v>1021</v>
      </c>
      <c r="Z23" s="413"/>
      <c r="AA23" s="413"/>
      <c r="AB23" s="414"/>
      <c r="AC23" s="412"/>
      <c r="AD23" s="413"/>
      <c r="AE23" s="413"/>
      <c r="AF23" s="414"/>
      <c r="AG23" s="412"/>
      <c r="AH23" s="413"/>
      <c r="AI23" s="413"/>
      <c r="AJ23" s="414"/>
      <c r="AK23" s="412"/>
      <c r="AL23" s="413"/>
      <c r="AM23" s="413"/>
      <c r="AN23" s="414"/>
      <c r="AO23" s="545"/>
      <c r="AP23" s="556"/>
      <c r="AQ23" s="587"/>
      <c r="AR23" s="589"/>
      <c r="AS23" s="591"/>
      <c r="BE23"/>
    </row>
    <row r="24" spans="2:57">
      <c r="B24" s="592">
        <v>6</v>
      </c>
      <c r="C24" s="532"/>
      <c r="D24" s="406" t="s">
        <v>1024</v>
      </c>
      <c r="E24" s="407"/>
      <c r="F24" s="407"/>
      <c r="G24" s="407"/>
      <c r="H24" s="407"/>
      <c r="I24" s="407"/>
      <c r="J24" s="407"/>
      <c r="K24" s="407"/>
      <c r="L24" s="407"/>
      <c r="M24" s="407"/>
      <c r="N24" s="407"/>
      <c r="O24" s="407"/>
      <c r="P24" s="408"/>
      <c r="Q24" s="603" t="s">
        <v>91</v>
      </c>
      <c r="R24" s="604"/>
      <c r="S24" s="604"/>
      <c r="T24" s="604"/>
      <c r="U24" s="604"/>
      <c r="V24" s="604"/>
      <c r="W24" s="604"/>
      <c r="X24" s="605"/>
      <c r="Y24" s="406" t="s">
        <v>86</v>
      </c>
      <c r="Z24" s="407"/>
      <c r="AA24" s="407"/>
      <c r="AB24" s="408"/>
      <c r="AC24" s="406"/>
      <c r="AD24" s="407"/>
      <c r="AE24" s="407"/>
      <c r="AF24" s="408"/>
      <c r="AG24" s="406"/>
      <c r="AH24" s="407"/>
      <c r="AI24" s="407"/>
      <c r="AJ24" s="408"/>
      <c r="AK24" s="406"/>
      <c r="AL24" s="407"/>
      <c r="AM24" s="407"/>
      <c r="AN24" s="408"/>
      <c r="AO24" s="542"/>
      <c r="AP24" s="554"/>
      <c r="AQ24" s="586"/>
      <c r="AR24" s="588"/>
      <c r="AS24" s="590"/>
      <c r="BE24"/>
    </row>
    <row r="25" spans="2:57" ht="27" customHeight="1">
      <c r="B25" s="592"/>
      <c r="C25" s="532"/>
      <c r="D25" s="412"/>
      <c r="E25" s="413"/>
      <c r="F25" s="413"/>
      <c r="G25" s="413"/>
      <c r="H25" s="413"/>
      <c r="I25" s="413"/>
      <c r="J25" s="413"/>
      <c r="K25" s="413"/>
      <c r="L25" s="413"/>
      <c r="M25" s="413"/>
      <c r="N25" s="413"/>
      <c r="O25" s="413"/>
      <c r="P25" s="414"/>
      <c r="Q25" s="600"/>
      <c r="R25" s="601"/>
      <c r="S25" s="601"/>
      <c r="T25" s="601"/>
      <c r="U25" s="601"/>
      <c r="V25" s="601"/>
      <c r="W25" s="601"/>
      <c r="X25" s="602"/>
      <c r="Y25" s="412" t="s">
        <v>1028</v>
      </c>
      <c r="Z25" s="413"/>
      <c r="AA25" s="413"/>
      <c r="AB25" s="414"/>
      <c r="AC25" s="412"/>
      <c r="AD25" s="413"/>
      <c r="AE25" s="413"/>
      <c r="AF25" s="414"/>
      <c r="AG25" s="412"/>
      <c r="AH25" s="413"/>
      <c r="AI25" s="413"/>
      <c r="AJ25" s="414"/>
      <c r="AK25" s="412"/>
      <c r="AL25" s="413"/>
      <c r="AM25" s="413"/>
      <c r="AN25" s="414"/>
      <c r="AO25" s="545"/>
      <c r="AP25" s="556"/>
      <c r="AQ25" s="587"/>
      <c r="AR25" s="589"/>
      <c r="AS25" s="591"/>
      <c r="BE25"/>
    </row>
    <row r="26" spans="2:57">
      <c r="B26" s="592">
        <v>7</v>
      </c>
      <c r="C26" s="532"/>
      <c r="D26" s="406" t="s">
        <v>1022</v>
      </c>
      <c r="E26" s="407"/>
      <c r="F26" s="407"/>
      <c r="G26" s="407"/>
      <c r="H26" s="407"/>
      <c r="I26" s="407"/>
      <c r="J26" s="407"/>
      <c r="K26" s="407"/>
      <c r="L26" s="407"/>
      <c r="M26" s="407"/>
      <c r="N26" s="407"/>
      <c r="O26" s="407"/>
      <c r="P26" s="408"/>
      <c r="Q26" s="603" t="s">
        <v>91</v>
      </c>
      <c r="R26" s="604"/>
      <c r="S26" s="604"/>
      <c r="T26" s="604"/>
      <c r="U26" s="604"/>
      <c r="V26" s="604"/>
      <c r="W26" s="604"/>
      <c r="X26" s="605"/>
      <c r="Y26" s="406" t="s">
        <v>86</v>
      </c>
      <c r="Z26" s="407"/>
      <c r="AA26" s="407"/>
      <c r="AB26" s="408"/>
      <c r="AC26" s="406"/>
      <c r="AD26" s="407"/>
      <c r="AE26" s="407"/>
      <c r="AF26" s="408"/>
      <c r="AG26" s="406"/>
      <c r="AH26" s="407"/>
      <c r="AI26" s="407"/>
      <c r="AJ26" s="408"/>
      <c r="AK26" s="406"/>
      <c r="AL26" s="407"/>
      <c r="AM26" s="407"/>
      <c r="AN26" s="408"/>
      <c r="AO26" s="542"/>
      <c r="AP26" s="554"/>
      <c r="AQ26" s="586"/>
      <c r="AR26" s="588"/>
      <c r="AS26" s="590"/>
      <c r="BE26"/>
    </row>
    <row r="27" spans="2:57" ht="26.25" customHeight="1">
      <c r="B27" s="592"/>
      <c r="C27" s="532"/>
      <c r="D27" s="412"/>
      <c r="E27" s="413"/>
      <c r="F27" s="413"/>
      <c r="G27" s="413"/>
      <c r="H27" s="413"/>
      <c r="I27" s="413"/>
      <c r="J27" s="413"/>
      <c r="K27" s="413"/>
      <c r="L27" s="413"/>
      <c r="M27" s="413"/>
      <c r="N27" s="413"/>
      <c r="O27" s="413"/>
      <c r="P27" s="414"/>
      <c r="Q27" s="600"/>
      <c r="R27" s="601"/>
      <c r="S27" s="601"/>
      <c r="T27" s="601"/>
      <c r="U27" s="601"/>
      <c r="V27" s="601"/>
      <c r="W27" s="601"/>
      <c r="X27" s="602"/>
      <c r="Y27" s="412" t="s">
        <v>1028</v>
      </c>
      <c r="Z27" s="413"/>
      <c r="AA27" s="413"/>
      <c r="AB27" s="414"/>
      <c r="AC27" s="412"/>
      <c r="AD27" s="413"/>
      <c r="AE27" s="413"/>
      <c r="AF27" s="414"/>
      <c r="AG27" s="412"/>
      <c r="AH27" s="413"/>
      <c r="AI27" s="413"/>
      <c r="AJ27" s="414"/>
      <c r="AK27" s="412"/>
      <c r="AL27" s="413"/>
      <c r="AM27" s="413"/>
      <c r="AN27" s="414"/>
      <c r="AO27" s="545"/>
      <c r="AP27" s="556"/>
      <c r="AQ27" s="587"/>
      <c r="AR27" s="589"/>
      <c r="AS27" s="591"/>
      <c r="BE27"/>
    </row>
    <row r="28" spans="2:57">
      <c r="B28" s="592">
        <v>8</v>
      </c>
      <c r="C28" s="532"/>
      <c r="D28" s="406" t="s">
        <v>1026</v>
      </c>
      <c r="E28" s="407"/>
      <c r="F28" s="407"/>
      <c r="G28" s="407"/>
      <c r="H28" s="407"/>
      <c r="I28" s="407"/>
      <c r="J28" s="407"/>
      <c r="K28" s="407"/>
      <c r="L28" s="407"/>
      <c r="M28" s="407"/>
      <c r="N28" s="407"/>
      <c r="O28" s="407"/>
      <c r="P28" s="408"/>
      <c r="Q28" s="603" t="s">
        <v>91</v>
      </c>
      <c r="R28" s="604"/>
      <c r="S28" s="604"/>
      <c r="T28" s="604"/>
      <c r="U28" s="604"/>
      <c r="V28" s="604"/>
      <c r="W28" s="604"/>
      <c r="X28" s="605"/>
      <c r="Y28" s="406" t="s">
        <v>86</v>
      </c>
      <c r="Z28" s="407"/>
      <c r="AA28" s="407"/>
      <c r="AB28" s="408"/>
      <c r="AC28" s="406"/>
      <c r="AD28" s="407"/>
      <c r="AE28" s="407"/>
      <c r="AF28" s="408"/>
      <c r="AG28" s="406"/>
      <c r="AH28" s="407"/>
      <c r="AI28" s="407"/>
      <c r="AJ28" s="408"/>
      <c r="AK28" s="406"/>
      <c r="AL28" s="407"/>
      <c r="AM28" s="407"/>
      <c r="AN28" s="408"/>
      <c r="AO28" s="542"/>
      <c r="AP28" s="554"/>
      <c r="AQ28" s="586"/>
      <c r="AR28" s="588"/>
      <c r="AS28" s="590"/>
      <c r="BE28"/>
    </row>
    <row r="29" spans="2:57" ht="31.5" customHeight="1">
      <c r="B29" s="592"/>
      <c r="C29" s="532"/>
      <c r="D29" s="412"/>
      <c r="E29" s="413"/>
      <c r="F29" s="413"/>
      <c r="G29" s="413"/>
      <c r="H29" s="413"/>
      <c r="I29" s="413"/>
      <c r="J29" s="413"/>
      <c r="K29" s="413"/>
      <c r="L29" s="413"/>
      <c r="M29" s="413"/>
      <c r="N29" s="413"/>
      <c r="O29" s="413"/>
      <c r="P29" s="414"/>
      <c r="Q29" s="600"/>
      <c r="R29" s="601"/>
      <c r="S29" s="601"/>
      <c r="T29" s="601"/>
      <c r="U29" s="601"/>
      <c r="V29" s="601"/>
      <c r="W29" s="601"/>
      <c r="X29" s="602"/>
      <c r="Y29" s="412" t="s">
        <v>1028</v>
      </c>
      <c r="Z29" s="413"/>
      <c r="AA29" s="413"/>
      <c r="AB29" s="414"/>
      <c r="AC29" s="412"/>
      <c r="AD29" s="413"/>
      <c r="AE29" s="413"/>
      <c r="AF29" s="414"/>
      <c r="AG29" s="412"/>
      <c r="AH29" s="413"/>
      <c r="AI29" s="413"/>
      <c r="AJ29" s="414"/>
      <c r="AK29" s="412"/>
      <c r="AL29" s="413"/>
      <c r="AM29" s="413"/>
      <c r="AN29" s="414"/>
      <c r="AO29" s="545"/>
      <c r="AP29" s="556"/>
      <c r="AQ29" s="587"/>
      <c r="AR29" s="589"/>
      <c r="AS29" s="591"/>
      <c r="BE29"/>
    </row>
    <row r="30" spans="2:57" ht="22.5" customHeight="1">
      <c r="B30" s="592">
        <v>9</v>
      </c>
      <c r="C30" s="532"/>
      <c r="D30" s="406" t="s">
        <v>1034</v>
      </c>
      <c r="E30" s="407"/>
      <c r="F30" s="407"/>
      <c r="G30" s="407"/>
      <c r="H30" s="407"/>
      <c r="I30" s="407"/>
      <c r="J30" s="407"/>
      <c r="K30" s="407"/>
      <c r="L30" s="407"/>
      <c r="M30" s="407"/>
      <c r="N30" s="407"/>
      <c r="O30" s="407"/>
      <c r="P30" s="408"/>
      <c r="Q30" s="603" t="s">
        <v>91</v>
      </c>
      <c r="R30" s="604"/>
      <c r="S30" s="604"/>
      <c r="T30" s="604"/>
      <c r="U30" s="604"/>
      <c r="V30" s="604"/>
      <c r="W30" s="604"/>
      <c r="X30" s="605"/>
      <c r="Y30" s="409" t="s">
        <v>24</v>
      </c>
      <c r="Z30" s="410"/>
      <c r="AA30" s="410"/>
      <c r="AB30" s="411"/>
      <c r="AC30" s="406"/>
      <c r="AD30" s="407"/>
      <c r="AE30" s="407"/>
      <c r="AF30" s="408"/>
      <c r="AG30" s="406"/>
      <c r="AH30" s="407"/>
      <c r="AI30" s="407"/>
      <c r="AJ30" s="408"/>
      <c r="AK30" s="406"/>
      <c r="AL30" s="407"/>
      <c r="AM30" s="407"/>
      <c r="AN30" s="408"/>
      <c r="AO30" s="542"/>
      <c r="AP30" s="554"/>
      <c r="AQ30" s="586"/>
      <c r="AR30" s="588"/>
      <c r="AS30" s="590"/>
      <c r="BE30"/>
    </row>
    <row r="31" spans="2:57" ht="23.25" customHeight="1">
      <c r="B31" s="592"/>
      <c r="C31" s="532"/>
      <c r="D31" s="412"/>
      <c r="E31" s="413"/>
      <c r="F31" s="413"/>
      <c r="G31" s="413"/>
      <c r="H31" s="413"/>
      <c r="I31" s="413"/>
      <c r="J31" s="413"/>
      <c r="K31" s="413"/>
      <c r="L31" s="413"/>
      <c r="M31" s="413"/>
      <c r="N31" s="413"/>
      <c r="O31" s="413"/>
      <c r="P31" s="414"/>
      <c r="Q31" s="600"/>
      <c r="R31" s="601"/>
      <c r="S31" s="601"/>
      <c r="T31" s="601"/>
      <c r="U31" s="601"/>
      <c r="V31" s="601"/>
      <c r="W31" s="601"/>
      <c r="X31" s="602"/>
      <c r="Y31" s="412" t="s">
        <v>8</v>
      </c>
      <c r="Z31" s="413"/>
      <c r="AA31" s="413"/>
      <c r="AB31" s="414"/>
      <c r="AC31" s="412"/>
      <c r="AD31" s="413"/>
      <c r="AE31" s="413"/>
      <c r="AF31" s="414"/>
      <c r="AG31" s="412"/>
      <c r="AH31" s="413"/>
      <c r="AI31" s="413"/>
      <c r="AJ31" s="414"/>
      <c r="AK31" s="412"/>
      <c r="AL31" s="413"/>
      <c r="AM31" s="413"/>
      <c r="AN31" s="414"/>
      <c r="AO31" s="545"/>
      <c r="AP31" s="556"/>
      <c r="AQ31" s="587"/>
      <c r="AR31" s="589"/>
      <c r="AS31" s="591"/>
      <c r="BE31"/>
    </row>
    <row r="32" spans="2:57">
      <c r="B32" s="592">
        <v>10</v>
      </c>
      <c r="C32" s="532"/>
      <c r="D32" s="406" t="s">
        <v>689</v>
      </c>
      <c r="E32" s="407"/>
      <c r="F32" s="407"/>
      <c r="G32" s="407"/>
      <c r="H32" s="407"/>
      <c r="I32" s="407"/>
      <c r="J32" s="407"/>
      <c r="K32" s="407"/>
      <c r="L32" s="407"/>
      <c r="M32" s="407"/>
      <c r="N32" s="407"/>
      <c r="O32" s="407"/>
      <c r="P32" s="408"/>
      <c r="Q32" s="603" t="s">
        <v>91</v>
      </c>
      <c r="R32" s="604"/>
      <c r="S32" s="604"/>
      <c r="T32" s="604"/>
      <c r="U32" s="604"/>
      <c r="V32" s="604"/>
      <c r="W32" s="604"/>
      <c r="X32" s="605"/>
      <c r="Y32" s="409" t="s">
        <v>24</v>
      </c>
      <c r="Z32" s="410"/>
      <c r="AA32" s="410"/>
      <c r="AB32" s="411"/>
      <c r="AC32" s="406"/>
      <c r="AD32" s="407"/>
      <c r="AE32" s="407"/>
      <c r="AF32" s="408"/>
      <c r="AG32" s="406"/>
      <c r="AH32" s="407"/>
      <c r="AI32" s="407"/>
      <c r="AJ32" s="408"/>
      <c r="AK32" s="406"/>
      <c r="AL32" s="407"/>
      <c r="AM32" s="407"/>
      <c r="AN32" s="408"/>
      <c r="AO32" s="542"/>
      <c r="AP32" s="554"/>
      <c r="AQ32" s="586"/>
      <c r="AR32" s="588"/>
      <c r="AS32" s="590"/>
      <c r="BE32"/>
    </row>
    <row r="33" spans="2:57" ht="28.5" customHeight="1">
      <c r="B33" s="592"/>
      <c r="C33" s="532"/>
      <c r="D33" s="412"/>
      <c r="E33" s="413"/>
      <c r="F33" s="413"/>
      <c r="G33" s="413"/>
      <c r="H33" s="413"/>
      <c r="I33" s="413"/>
      <c r="J33" s="413"/>
      <c r="K33" s="413"/>
      <c r="L33" s="413"/>
      <c r="M33" s="413"/>
      <c r="N33" s="413"/>
      <c r="O33" s="413"/>
      <c r="P33" s="414"/>
      <c r="Q33" s="600"/>
      <c r="R33" s="601"/>
      <c r="S33" s="601"/>
      <c r="T33" s="601"/>
      <c r="U33" s="601"/>
      <c r="V33" s="601"/>
      <c r="W33" s="601"/>
      <c r="X33" s="602"/>
      <c r="Y33" s="412" t="s">
        <v>1035</v>
      </c>
      <c r="Z33" s="413"/>
      <c r="AA33" s="413"/>
      <c r="AB33" s="414"/>
      <c r="AC33" s="412"/>
      <c r="AD33" s="413"/>
      <c r="AE33" s="413"/>
      <c r="AF33" s="414"/>
      <c r="AG33" s="412"/>
      <c r="AH33" s="413"/>
      <c r="AI33" s="413"/>
      <c r="AJ33" s="414"/>
      <c r="AK33" s="412"/>
      <c r="AL33" s="413"/>
      <c r="AM33" s="413"/>
      <c r="AN33" s="414"/>
      <c r="AO33" s="545"/>
      <c r="AP33" s="556"/>
      <c r="AQ33" s="587"/>
      <c r="AR33" s="589"/>
      <c r="AS33" s="591"/>
      <c r="BE33"/>
    </row>
    <row r="34" spans="2:57">
      <c r="B34" s="592">
        <v>11</v>
      </c>
      <c r="C34" s="532"/>
      <c r="D34" s="406" t="s">
        <v>1023</v>
      </c>
      <c r="E34" s="407"/>
      <c r="F34" s="407"/>
      <c r="G34" s="407"/>
      <c r="H34" s="407"/>
      <c r="I34" s="407"/>
      <c r="J34" s="407"/>
      <c r="K34" s="407"/>
      <c r="L34" s="407"/>
      <c r="M34" s="407"/>
      <c r="N34" s="407"/>
      <c r="O34" s="407"/>
      <c r="P34" s="408"/>
      <c r="Q34" s="603" t="s">
        <v>91</v>
      </c>
      <c r="R34" s="604"/>
      <c r="S34" s="604"/>
      <c r="T34" s="604"/>
      <c r="U34" s="604"/>
      <c r="V34" s="604"/>
      <c r="W34" s="604"/>
      <c r="X34" s="605"/>
      <c r="Y34" s="406" t="s">
        <v>86</v>
      </c>
      <c r="Z34" s="407"/>
      <c r="AA34" s="407"/>
      <c r="AB34" s="408"/>
      <c r="AC34" s="406"/>
      <c r="AD34" s="407"/>
      <c r="AE34" s="407"/>
      <c r="AF34" s="408"/>
      <c r="AG34" s="406"/>
      <c r="AH34" s="407"/>
      <c r="AI34" s="407"/>
      <c r="AJ34" s="408"/>
      <c r="AK34" s="406"/>
      <c r="AL34" s="407"/>
      <c r="AM34" s="407"/>
      <c r="AN34" s="408"/>
      <c r="AO34" s="542"/>
      <c r="AP34" s="554"/>
      <c r="AQ34" s="586"/>
      <c r="AR34" s="588"/>
      <c r="AS34" s="590"/>
      <c r="BE34"/>
    </row>
    <row r="35" spans="2:57" ht="30" customHeight="1">
      <c r="B35" s="592"/>
      <c r="C35" s="532"/>
      <c r="D35" s="412"/>
      <c r="E35" s="413"/>
      <c r="F35" s="413"/>
      <c r="G35" s="413"/>
      <c r="H35" s="413"/>
      <c r="I35" s="413"/>
      <c r="J35" s="413"/>
      <c r="K35" s="413"/>
      <c r="L35" s="413"/>
      <c r="M35" s="413"/>
      <c r="N35" s="413"/>
      <c r="O35" s="413"/>
      <c r="P35" s="414"/>
      <c r="Q35" s="600"/>
      <c r="R35" s="601"/>
      <c r="S35" s="601"/>
      <c r="T35" s="601"/>
      <c r="U35" s="601"/>
      <c r="V35" s="601"/>
      <c r="W35" s="601"/>
      <c r="X35" s="602"/>
      <c r="Y35" s="412" t="s">
        <v>1028</v>
      </c>
      <c r="Z35" s="413"/>
      <c r="AA35" s="413"/>
      <c r="AB35" s="414"/>
      <c r="AC35" s="412"/>
      <c r="AD35" s="413"/>
      <c r="AE35" s="413"/>
      <c r="AF35" s="414"/>
      <c r="AG35" s="412"/>
      <c r="AH35" s="413"/>
      <c r="AI35" s="413"/>
      <c r="AJ35" s="414"/>
      <c r="AK35" s="412"/>
      <c r="AL35" s="413"/>
      <c r="AM35" s="413"/>
      <c r="AN35" s="414"/>
      <c r="AO35" s="545"/>
      <c r="AP35" s="556"/>
      <c r="AQ35" s="587"/>
      <c r="AR35" s="589"/>
      <c r="AS35" s="591"/>
      <c r="BE35"/>
    </row>
    <row r="36" spans="2:57">
      <c r="B36" s="592">
        <v>12</v>
      </c>
      <c r="C36" s="532"/>
      <c r="D36" s="406" t="s">
        <v>691</v>
      </c>
      <c r="E36" s="407"/>
      <c r="F36" s="407"/>
      <c r="G36" s="407"/>
      <c r="H36" s="407"/>
      <c r="I36" s="407"/>
      <c r="J36" s="407"/>
      <c r="K36" s="407"/>
      <c r="L36" s="407"/>
      <c r="M36" s="407"/>
      <c r="N36" s="407"/>
      <c r="O36" s="407"/>
      <c r="P36" s="408"/>
      <c r="Q36" s="603" t="s">
        <v>91</v>
      </c>
      <c r="R36" s="604"/>
      <c r="S36" s="604"/>
      <c r="T36" s="604"/>
      <c r="U36" s="604"/>
      <c r="V36" s="604"/>
      <c r="W36" s="604"/>
      <c r="X36" s="605"/>
      <c r="Y36" s="409" t="s">
        <v>24</v>
      </c>
      <c r="Z36" s="410"/>
      <c r="AA36" s="410"/>
      <c r="AB36" s="411"/>
      <c r="AC36" s="406"/>
      <c r="AD36" s="407"/>
      <c r="AE36" s="407"/>
      <c r="AF36" s="408"/>
      <c r="AG36" s="406"/>
      <c r="AH36" s="407"/>
      <c r="AI36" s="407"/>
      <c r="AJ36" s="408"/>
      <c r="AK36" s="406"/>
      <c r="AL36" s="407"/>
      <c r="AM36" s="407"/>
      <c r="AN36" s="408"/>
      <c r="AO36" s="542"/>
      <c r="AP36" s="554"/>
      <c r="AQ36" s="586"/>
      <c r="AR36" s="588"/>
      <c r="AS36" s="590"/>
      <c r="BE36"/>
    </row>
    <row r="37" spans="2:57" ht="30.75" customHeight="1">
      <c r="B37" s="592"/>
      <c r="C37" s="532"/>
      <c r="D37" s="412"/>
      <c r="E37" s="413"/>
      <c r="F37" s="413"/>
      <c r="G37" s="413"/>
      <c r="H37" s="413"/>
      <c r="I37" s="413"/>
      <c r="J37" s="413"/>
      <c r="K37" s="413"/>
      <c r="L37" s="413"/>
      <c r="M37" s="413"/>
      <c r="N37" s="413"/>
      <c r="O37" s="413"/>
      <c r="P37" s="414"/>
      <c r="Q37" s="600"/>
      <c r="R37" s="601"/>
      <c r="S37" s="601"/>
      <c r="T37" s="601"/>
      <c r="U37" s="601"/>
      <c r="V37" s="601"/>
      <c r="W37" s="601"/>
      <c r="X37" s="602"/>
      <c r="Y37" s="412" t="s">
        <v>1036</v>
      </c>
      <c r="Z37" s="413"/>
      <c r="AA37" s="413"/>
      <c r="AB37" s="414"/>
      <c r="AC37" s="412"/>
      <c r="AD37" s="413"/>
      <c r="AE37" s="413"/>
      <c r="AF37" s="414"/>
      <c r="AG37" s="412"/>
      <c r="AH37" s="413"/>
      <c r="AI37" s="413"/>
      <c r="AJ37" s="414"/>
      <c r="AK37" s="412"/>
      <c r="AL37" s="413"/>
      <c r="AM37" s="413"/>
      <c r="AN37" s="414"/>
      <c r="AO37" s="545"/>
      <c r="AP37" s="556"/>
      <c r="AQ37" s="587"/>
      <c r="AR37" s="589"/>
      <c r="AS37" s="591"/>
      <c r="BE37"/>
    </row>
    <row r="38" spans="2:57">
      <c r="B38" s="592">
        <v>13</v>
      </c>
      <c r="C38" s="532"/>
      <c r="D38" s="406" t="s">
        <v>1025</v>
      </c>
      <c r="E38" s="407"/>
      <c r="F38" s="407"/>
      <c r="G38" s="407"/>
      <c r="H38" s="407"/>
      <c r="I38" s="407"/>
      <c r="J38" s="407"/>
      <c r="K38" s="407"/>
      <c r="L38" s="407"/>
      <c r="M38" s="407"/>
      <c r="N38" s="407"/>
      <c r="O38" s="407"/>
      <c r="P38" s="408"/>
      <c r="Q38" s="603" t="s">
        <v>91</v>
      </c>
      <c r="R38" s="604"/>
      <c r="S38" s="604"/>
      <c r="T38" s="604"/>
      <c r="U38" s="604"/>
      <c r="V38" s="604"/>
      <c r="W38" s="604"/>
      <c r="X38" s="605"/>
      <c r="Y38" s="406" t="s">
        <v>86</v>
      </c>
      <c r="Z38" s="407"/>
      <c r="AA38" s="407"/>
      <c r="AB38" s="408"/>
      <c r="AC38" s="406"/>
      <c r="AD38" s="407"/>
      <c r="AE38" s="407"/>
      <c r="AF38" s="408"/>
      <c r="AG38" s="406"/>
      <c r="AH38" s="407"/>
      <c r="AI38" s="407"/>
      <c r="AJ38" s="408"/>
      <c r="AK38" s="406"/>
      <c r="AL38" s="407"/>
      <c r="AM38" s="407"/>
      <c r="AN38" s="408"/>
      <c r="AO38" s="542"/>
      <c r="AP38" s="554"/>
      <c r="AQ38" s="586"/>
      <c r="AR38" s="588"/>
      <c r="AS38" s="590"/>
      <c r="BE38"/>
    </row>
    <row r="39" spans="2:57" ht="28.5" customHeight="1">
      <c r="B39" s="592"/>
      <c r="C39" s="532"/>
      <c r="D39" s="412"/>
      <c r="E39" s="413"/>
      <c r="F39" s="413"/>
      <c r="G39" s="413"/>
      <c r="H39" s="413"/>
      <c r="I39" s="413"/>
      <c r="J39" s="413"/>
      <c r="K39" s="413"/>
      <c r="L39" s="413"/>
      <c r="M39" s="413"/>
      <c r="N39" s="413"/>
      <c r="O39" s="413"/>
      <c r="P39" s="414"/>
      <c r="Q39" s="600"/>
      <c r="R39" s="601"/>
      <c r="S39" s="601"/>
      <c r="T39" s="601"/>
      <c r="U39" s="601"/>
      <c r="V39" s="601"/>
      <c r="W39" s="601"/>
      <c r="X39" s="602"/>
      <c r="Y39" s="412" t="s">
        <v>1028</v>
      </c>
      <c r="Z39" s="413"/>
      <c r="AA39" s="413"/>
      <c r="AB39" s="414"/>
      <c r="AC39" s="412"/>
      <c r="AD39" s="413"/>
      <c r="AE39" s="413"/>
      <c r="AF39" s="414"/>
      <c r="AG39" s="412"/>
      <c r="AH39" s="413"/>
      <c r="AI39" s="413"/>
      <c r="AJ39" s="414"/>
      <c r="AK39" s="412"/>
      <c r="AL39" s="413"/>
      <c r="AM39" s="413"/>
      <c r="AN39" s="414"/>
      <c r="AO39" s="545"/>
      <c r="AP39" s="556"/>
      <c r="AQ39" s="587"/>
      <c r="AR39" s="589"/>
      <c r="AS39" s="591"/>
      <c r="BE39"/>
    </row>
    <row r="40" spans="2:57">
      <c r="B40" s="592">
        <v>14</v>
      </c>
      <c r="C40" s="532"/>
      <c r="D40" s="406" t="s">
        <v>697</v>
      </c>
      <c r="E40" s="407"/>
      <c r="F40" s="407"/>
      <c r="G40" s="407"/>
      <c r="H40" s="407"/>
      <c r="I40" s="407"/>
      <c r="J40" s="407"/>
      <c r="K40" s="407"/>
      <c r="L40" s="407"/>
      <c r="M40" s="407"/>
      <c r="N40" s="407"/>
      <c r="O40" s="407"/>
      <c r="P40" s="408"/>
      <c r="Q40" s="603" t="s">
        <v>91</v>
      </c>
      <c r="R40" s="604"/>
      <c r="S40" s="604"/>
      <c r="T40" s="604"/>
      <c r="U40" s="604"/>
      <c r="V40" s="604"/>
      <c r="W40" s="604"/>
      <c r="X40" s="605"/>
      <c r="Y40" s="406" t="s">
        <v>24</v>
      </c>
      <c r="Z40" s="407"/>
      <c r="AA40" s="407"/>
      <c r="AB40" s="408"/>
      <c r="AC40" s="406"/>
      <c r="AD40" s="407"/>
      <c r="AE40" s="407"/>
      <c r="AF40" s="408"/>
      <c r="AG40" s="406"/>
      <c r="AH40" s="407"/>
      <c r="AI40" s="407"/>
      <c r="AJ40" s="408"/>
      <c r="AK40" s="406"/>
      <c r="AL40" s="407"/>
      <c r="AM40" s="407"/>
      <c r="AN40" s="408"/>
      <c r="AO40" s="542"/>
      <c r="AP40" s="554"/>
      <c r="AQ40" s="586"/>
      <c r="AR40" s="588"/>
      <c r="AS40" s="590"/>
      <c r="BE40"/>
    </row>
    <row r="41" spans="2:57">
      <c r="B41" s="592"/>
      <c r="C41" s="532"/>
      <c r="D41" s="412"/>
      <c r="E41" s="413"/>
      <c r="F41" s="413"/>
      <c r="G41" s="413"/>
      <c r="H41" s="413"/>
      <c r="I41" s="413"/>
      <c r="J41" s="413"/>
      <c r="K41" s="413"/>
      <c r="L41" s="413"/>
      <c r="M41" s="413"/>
      <c r="N41" s="413"/>
      <c r="O41" s="413"/>
      <c r="P41" s="414"/>
      <c r="Q41" s="600"/>
      <c r="R41" s="601"/>
      <c r="S41" s="601"/>
      <c r="T41" s="601"/>
      <c r="U41" s="601"/>
      <c r="V41" s="601"/>
      <c r="W41" s="601"/>
      <c r="X41" s="602"/>
      <c r="Y41" s="412" t="s">
        <v>8</v>
      </c>
      <c r="Z41" s="413"/>
      <c r="AA41" s="413"/>
      <c r="AB41" s="414"/>
      <c r="AC41" s="412"/>
      <c r="AD41" s="413"/>
      <c r="AE41" s="413"/>
      <c r="AF41" s="414"/>
      <c r="AG41" s="412"/>
      <c r="AH41" s="413"/>
      <c r="AI41" s="413"/>
      <c r="AJ41" s="414"/>
      <c r="AK41" s="412"/>
      <c r="AL41" s="413"/>
      <c r="AM41" s="413"/>
      <c r="AN41" s="414"/>
      <c r="AO41" s="545"/>
      <c r="AP41" s="556"/>
      <c r="AQ41" s="587"/>
      <c r="AR41" s="589"/>
      <c r="AS41" s="591"/>
      <c r="BE41"/>
    </row>
    <row r="42" spans="2:57">
      <c r="B42" s="592">
        <v>15</v>
      </c>
      <c r="C42" s="532"/>
      <c r="D42" s="406" t="s">
        <v>1032</v>
      </c>
      <c r="E42" s="407"/>
      <c r="F42" s="407"/>
      <c r="G42" s="407"/>
      <c r="H42" s="407"/>
      <c r="I42" s="407"/>
      <c r="J42" s="407"/>
      <c r="K42" s="407"/>
      <c r="L42" s="407"/>
      <c r="M42" s="407"/>
      <c r="N42" s="407"/>
      <c r="O42" s="407"/>
      <c r="P42" s="408"/>
      <c r="Q42" s="603" t="s">
        <v>91</v>
      </c>
      <c r="R42" s="604"/>
      <c r="S42" s="604"/>
      <c r="T42" s="604"/>
      <c r="U42" s="604"/>
      <c r="V42" s="604"/>
      <c r="W42" s="604"/>
      <c r="X42" s="605"/>
      <c r="Y42" s="406" t="s">
        <v>24</v>
      </c>
      <c r="Z42" s="407"/>
      <c r="AA42" s="407"/>
      <c r="AB42" s="408"/>
      <c r="AC42" s="406"/>
      <c r="AD42" s="407"/>
      <c r="AE42" s="407"/>
      <c r="AF42" s="408"/>
      <c r="AG42" s="406"/>
      <c r="AH42" s="407"/>
      <c r="AI42" s="407"/>
      <c r="AJ42" s="408"/>
      <c r="AK42" s="406"/>
      <c r="AL42" s="407"/>
      <c r="AM42" s="407"/>
      <c r="AN42" s="408"/>
      <c r="AO42" s="542"/>
      <c r="AP42" s="554"/>
      <c r="AQ42" s="586"/>
      <c r="AR42" s="588"/>
      <c r="AS42" s="590"/>
      <c r="BE42"/>
    </row>
    <row r="43" spans="2:57" ht="28.5" customHeight="1" thickBot="1">
      <c r="B43" s="592"/>
      <c r="C43" s="532"/>
      <c r="D43" s="412"/>
      <c r="E43" s="413"/>
      <c r="F43" s="413"/>
      <c r="G43" s="413"/>
      <c r="H43" s="413"/>
      <c r="I43" s="413"/>
      <c r="J43" s="413"/>
      <c r="K43" s="413"/>
      <c r="L43" s="413"/>
      <c r="M43" s="413"/>
      <c r="N43" s="413"/>
      <c r="O43" s="413"/>
      <c r="P43" s="414"/>
      <c r="Q43" s="600"/>
      <c r="R43" s="601"/>
      <c r="S43" s="601"/>
      <c r="T43" s="601"/>
      <c r="U43" s="601"/>
      <c r="V43" s="601"/>
      <c r="W43" s="601"/>
      <c r="X43" s="602"/>
      <c r="Y43" s="412" t="s">
        <v>1033</v>
      </c>
      <c r="Z43" s="413"/>
      <c r="AA43" s="413"/>
      <c r="AB43" s="414"/>
      <c r="AC43" s="412"/>
      <c r="AD43" s="413"/>
      <c r="AE43" s="413"/>
      <c r="AF43" s="414"/>
      <c r="AG43" s="412"/>
      <c r="AH43" s="413"/>
      <c r="AI43" s="413"/>
      <c r="AJ43" s="414"/>
      <c r="AK43" s="412"/>
      <c r="AL43" s="413"/>
      <c r="AM43" s="413"/>
      <c r="AN43" s="414"/>
      <c r="AO43" s="545"/>
      <c r="AP43" s="556"/>
      <c r="AQ43" s="587"/>
      <c r="AR43" s="589"/>
      <c r="AS43" s="591"/>
      <c r="BE43"/>
    </row>
    <row r="44" spans="2:57" ht="22.5" hidden="1" customHeight="1">
      <c r="B44" s="592">
        <v>16</v>
      </c>
      <c r="C44" s="532"/>
      <c r="D44" s="406"/>
      <c r="E44" s="407"/>
      <c r="F44" s="407"/>
      <c r="G44" s="407"/>
      <c r="H44" s="407"/>
      <c r="I44" s="407"/>
      <c r="J44" s="407"/>
      <c r="K44" s="407"/>
      <c r="L44" s="407"/>
      <c r="M44" s="407"/>
      <c r="N44" s="407"/>
      <c r="O44" s="407"/>
      <c r="P44" s="408"/>
      <c r="Q44" s="409"/>
      <c r="R44" s="410"/>
      <c r="S44" s="410"/>
      <c r="T44" s="410"/>
      <c r="U44" s="410"/>
      <c r="V44" s="410"/>
      <c r="W44" s="410"/>
      <c r="X44" s="411"/>
      <c r="Y44" s="406"/>
      <c r="Z44" s="407"/>
      <c r="AA44" s="407"/>
      <c r="AB44" s="408"/>
      <c r="AC44" s="406"/>
      <c r="AD44" s="407"/>
      <c r="AE44" s="407"/>
      <c r="AF44" s="408"/>
      <c r="AG44" s="406"/>
      <c r="AH44" s="407"/>
      <c r="AI44" s="407"/>
      <c r="AJ44" s="408"/>
      <c r="AK44" s="406"/>
      <c r="AL44" s="407"/>
      <c r="AM44" s="407"/>
      <c r="AN44" s="408"/>
      <c r="AO44" s="542"/>
      <c r="AP44" s="554"/>
      <c r="AQ44" s="586"/>
      <c r="AR44" s="588"/>
      <c r="AS44" s="590"/>
      <c r="BE44"/>
    </row>
    <row r="45" spans="2:57" ht="31.5" hidden="1"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c r="Z45" s="413"/>
      <c r="AA45" s="413"/>
      <c r="AB45" s="414"/>
      <c r="AC45" s="412"/>
      <c r="AD45" s="413"/>
      <c r="AE45" s="413"/>
      <c r="AF45" s="414"/>
      <c r="AG45" s="412"/>
      <c r="AH45" s="413"/>
      <c r="AI45" s="413"/>
      <c r="AJ45" s="414"/>
      <c r="AK45" s="412"/>
      <c r="AL45" s="413"/>
      <c r="AM45" s="413"/>
      <c r="AN45" s="414"/>
      <c r="AO45" s="545"/>
      <c r="AP45" s="556"/>
      <c r="AQ45" s="587"/>
      <c r="AR45" s="589"/>
      <c r="AS45" s="591"/>
      <c r="BE45"/>
    </row>
    <row r="46" spans="2:57" ht="22.5" hidden="1" customHeight="1">
      <c r="B46" s="592">
        <v>17</v>
      </c>
      <c r="C46" s="532"/>
      <c r="D46" s="406"/>
      <c r="E46" s="407"/>
      <c r="F46" s="407"/>
      <c r="G46" s="407"/>
      <c r="H46" s="407"/>
      <c r="I46" s="407"/>
      <c r="J46" s="407"/>
      <c r="K46" s="407"/>
      <c r="L46" s="407"/>
      <c r="M46" s="407"/>
      <c r="N46" s="407"/>
      <c r="O46" s="407"/>
      <c r="P46" s="408"/>
      <c r="Q46" s="409"/>
      <c r="R46" s="410"/>
      <c r="S46" s="410"/>
      <c r="T46" s="410"/>
      <c r="U46" s="410"/>
      <c r="V46" s="410"/>
      <c r="W46" s="410"/>
      <c r="X46" s="411"/>
      <c r="Y46" s="406"/>
      <c r="Z46" s="407"/>
      <c r="AA46" s="407"/>
      <c r="AB46" s="408"/>
      <c r="AC46" s="406"/>
      <c r="AD46" s="407"/>
      <c r="AE46" s="407"/>
      <c r="AF46" s="408"/>
      <c r="AG46" s="406"/>
      <c r="AH46" s="407"/>
      <c r="AI46" s="407"/>
      <c r="AJ46" s="408"/>
      <c r="AK46" s="406"/>
      <c r="AL46" s="407"/>
      <c r="AM46" s="407"/>
      <c r="AN46" s="408"/>
      <c r="AO46" s="542"/>
      <c r="AP46" s="554"/>
      <c r="AQ46" s="586"/>
      <c r="AR46" s="588"/>
      <c r="AS46" s="590"/>
      <c r="BE46"/>
    </row>
    <row r="47" spans="2:57" ht="31.5" hidden="1"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c r="Z47" s="413"/>
      <c r="AA47" s="413"/>
      <c r="AB47" s="414"/>
      <c r="AC47" s="412"/>
      <c r="AD47" s="413"/>
      <c r="AE47" s="413"/>
      <c r="AF47" s="414"/>
      <c r="AG47" s="412"/>
      <c r="AH47" s="413"/>
      <c r="AI47" s="413"/>
      <c r="AJ47" s="414"/>
      <c r="AK47" s="412"/>
      <c r="AL47" s="413"/>
      <c r="AM47" s="413"/>
      <c r="AN47" s="414"/>
      <c r="AO47" s="545"/>
      <c r="AP47" s="556"/>
      <c r="AQ47" s="587"/>
      <c r="AR47" s="589"/>
      <c r="AS47" s="591"/>
      <c r="BE47"/>
    </row>
    <row r="48" spans="2:57" ht="22.5" hidden="1" customHeight="1">
      <c r="B48" s="592">
        <v>18</v>
      </c>
      <c r="C48" s="532"/>
      <c r="D48" s="406"/>
      <c r="E48" s="407"/>
      <c r="F48" s="407"/>
      <c r="G48" s="407"/>
      <c r="H48" s="407"/>
      <c r="I48" s="407"/>
      <c r="J48" s="407"/>
      <c r="K48" s="407"/>
      <c r="L48" s="407"/>
      <c r="M48" s="407"/>
      <c r="N48" s="407"/>
      <c r="O48" s="407"/>
      <c r="P48" s="408"/>
      <c r="Q48" s="409"/>
      <c r="R48" s="410"/>
      <c r="S48" s="410"/>
      <c r="T48" s="410"/>
      <c r="U48" s="410"/>
      <c r="V48" s="410"/>
      <c r="W48" s="410"/>
      <c r="X48" s="411"/>
      <c r="Y48" s="406"/>
      <c r="Z48" s="407"/>
      <c r="AA48" s="407"/>
      <c r="AB48" s="408"/>
      <c r="AC48" s="406"/>
      <c r="AD48" s="407"/>
      <c r="AE48" s="407"/>
      <c r="AF48" s="408"/>
      <c r="AG48" s="406"/>
      <c r="AH48" s="407"/>
      <c r="AI48" s="407"/>
      <c r="AJ48" s="408"/>
      <c r="AK48" s="406"/>
      <c r="AL48" s="407"/>
      <c r="AM48" s="407"/>
      <c r="AN48" s="408"/>
      <c r="AO48" s="542"/>
      <c r="AP48" s="554"/>
      <c r="AQ48" s="586"/>
      <c r="AR48" s="588"/>
      <c r="AS48" s="590"/>
      <c r="BE48"/>
    </row>
    <row r="49" spans="2:57" ht="31.5" hidden="1"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c r="Z49" s="413"/>
      <c r="AA49" s="413"/>
      <c r="AB49" s="414"/>
      <c r="AC49" s="412"/>
      <c r="AD49" s="413"/>
      <c r="AE49" s="413"/>
      <c r="AF49" s="414"/>
      <c r="AG49" s="412"/>
      <c r="AH49" s="413"/>
      <c r="AI49" s="413"/>
      <c r="AJ49" s="414"/>
      <c r="AK49" s="412"/>
      <c r="AL49" s="413"/>
      <c r="AM49" s="413"/>
      <c r="AN49" s="414"/>
      <c r="AO49" s="545"/>
      <c r="AP49" s="556"/>
      <c r="AQ49" s="587"/>
      <c r="AR49" s="589"/>
      <c r="AS49" s="591"/>
      <c r="BE49"/>
    </row>
    <row r="50" spans="2:57" ht="22.5" hidden="1" customHeight="1">
      <c r="B50" s="592">
        <v>19</v>
      </c>
      <c r="C50" s="532"/>
      <c r="D50" s="406"/>
      <c r="E50" s="407"/>
      <c r="F50" s="407"/>
      <c r="G50" s="407"/>
      <c r="H50" s="407"/>
      <c r="I50" s="407"/>
      <c r="J50" s="407"/>
      <c r="K50" s="407"/>
      <c r="L50" s="407"/>
      <c r="M50" s="407"/>
      <c r="N50" s="407"/>
      <c r="O50" s="407"/>
      <c r="P50" s="408"/>
      <c r="Q50" s="409"/>
      <c r="R50" s="410"/>
      <c r="S50" s="410"/>
      <c r="T50" s="410"/>
      <c r="U50" s="410"/>
      <c r="V50" s="410"/>
      <c r="W50" s="410"/>
      <c r="X50" s="411"/>
      <c r="Y50" s="406"/>
      <c r="Z50" s="407"/>
      <c r="AA50" s="407"/>
      <c r="AB50" s="408"/>
      <c r="AC50" s="406"/>
      <c r="AD50" s="407"/>
      <c r="AE50" s="407"/>
      <c r="AF50" s="408"/>
      <c r="AG50" s="406"/>
      <c r="AH50" s="407"/>
      <c r="AI50" s="407"/>
      <c r="AJ50" s="408"/>
      <c r="AK50" s="406"/>
      <c r="AL50" s="407"/>
      <c r="AM50" s="407"/>
      <c r="AN50" s="408"/>
      <c r="AO50" s="542"/>
      <c r="AP50" s="554"/>
      <c r="AQ50" s="586"/>
      <c r="AR50" s="588"/>
      <c r="AS50" s="590"/>
      <c r="BE50"/>
    </row>
    <row r="51" spans="2:57" ht="31.5" hidden="1"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c r="Z51" s="413"/>
      <c r="AA51" s="413"/>
      <c r="AB51" s="414"/>
      <c r="AC51" s="412"/>
      <c r="AD51" s="413"/>
      <c r="AE51" s="413"/>
      <c r="AF51" s="414"/>
      <c r="AG51" s="412"/>
      <c r="AH51" s="413"/>
      <c r="AI51" s="413"/>
      <c r="AJ51" s="414"/>
      <c r="AK51" s="412"/>
      <c r="AL51" s="413"/>
      <c r="AM51" s="413"/>
      <c r="AN51" s="414"/>
      <c r="AO51" s="545"/>
      <c r="AP51" s="556"/>
      <c r="AQ51" s="587"/>
      <c r="AR51" s="589"/>
      <c r="AS51" s="591"/>
      <c r="BE51"/>
    </row>
    <row r="52" spans="2:57" ht="22.5" hidden="1" customHeight="1">
      <c r="B52" s="592">
        <v>20</v>
      </c>
      <c r="C52" s="532"/>
      <c r="D52" s="406"/>
      <c r="E52" s="407"/>
      <c r="F52" s="407"/>
      <c r="G52" s="407"/>
      <c r="H52" s="407"/>
      <c r="I52" s="407"/>
      <c r="J52" s="407"/>
      <c r="K52" s="407"/>
      <c r="L52" s="407"/>
      <c r="M52" s="407"/>
      <c r="N52" s="407"/>
      <c r="O52" s="407"/>
      <c r="P52" s="408"/>
      <c r="Q52" s="409"/>
      <c r="R52" s="410"/>
      <c r="S52" s="410"/>
      <c r="T52" s="410"/>
      <c r="U52" s="410"/>
      <c r="V52" s="410"/>
      <c r="W52" s="410"/>
      <c r="X52" s="411"/>
      <c r="Y52" s="406"/>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hidden="1"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hidden="1" customHeight="1">
      <c r="B54" s="592">
        <v>21</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hidden="1" customHeight="1">
      <c r="B56" s="592">
        <v>22</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31.5" hidden="1"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hidden="1" customHeight="1">
      <c r="B58" s="592">
        <v>23</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24</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25</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26</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thickBot="1">
      <c r="B65" s="592"/>
      <c r="C65" s="532"/>
      <c r="D65" s="581"/>
      <c r="E65" s="582"/>
      <c r="F65" s="582"/>
      <c r="G65" s="582"/>
      <c r="H65" s="582"/>
      <c r="I65" s="582"/>
      <c r="J65" s="582"/>
      <c r="K65" s="582"/>
      <c r="L65" s="582"/>
      <c r="M65" s="582"/>
      <c r="N65" s="582"/>
      <c r="O65" s="582"/>
      <c r="P65" s="583"/>
      <c r="Q65" s="412"/>
      <c r="R65" s="413"/>
      <c r="S65" s="413"/>
      <c r="T65" s="413"/>
      <c r="U65" s="413"/>
      <c r="V65" s="413"/>
      <c r="W65" s="413"/>
      <c r="X65" s="414"/>
      <c r="Y65" s="581"/>
      <c r="Z65" s="582"/>
      <c r="AA65" s="582"/>
      <c r="AB65" s="583"/>
      <c r="AC65" s="581"/>
      <c r="AD65" s="582"/>
      <c r="AE65" s="582"/>
      <c r="AF65" s="583"/>
      <c r="AG65" s="581"/>
      <c r="AH65" s="582"/>
      <c r="AI65" s="582"/>
      <c r="AJ65" s="583"/>
      <c r="AK65" s="581"/>
      <c r="AL65" s="582"/>
      <c r="AM65" s="582"/>
      <c r="AN65" s="583"/>
      <c r="AO65" s="481"/>
      <c r="AP65" s="606"/>
      <c r="AQ65" s="607"/>
      <c r="AR65" s="608"/>
      <c r="AS65" s="609"/>
      <c r="BE65"/>
    </row>
    <row r="66" spans="2:57" ht="15.75" thickBot="1">
      <c r="B66" s="612" t="s">
        <v>33</v>
      </c>
      <c r="C66" s="613"/>
      <c r="D66" s="613"/>
      <c r="E66" s="614"/>
      <c r="F66" s="615" t="s">
        <v>2</v>
      </c>
      <c r="G66" s="613"/>
      <c r="H66" s="613"/>
      <c r="I66" s="613"/>
      <c r="J66" s="613"/>
      <c r="K66" s="613"/>
      <c r="L66" s="613"/>
      <c r="M66" s="613"/>
      <c r="N66" s="613"/>
      <c r="O66" s="613"/>
      <c r="P66" s="613"/>
      <c r="Q66" s="613"/>
      <c r="R66" s="613"/>
      <c r="S66" s="613"/>
      <c r="T66" s="613"/>
      <c r="U66" s="614"/>
      <c r="V66" s="615" t="s">
        <v>3</v>
      </c>
      <c r="W66" s="613"/>
      <c r="X66" s="614"/>
      <c r="Y66" s="615" t="s">
        <v>34</v>
      </c>
      <c r="Z66" s="613"/>
      <c r="AA66" s="614"/>
      <c r="AB66" s="615" t="s">
        <v>35</v>
      </c>
      <c r="AC66" s="613"/>
      <c r="AD66" s="613"/>
      <c r="AE66" s="613"/>
      <c r="AF66" s="613"/>
      <c r="AG66" s="613"/>
      <c r="AH66" s="613"/>
      <c r="AI66" s="613"/>
      <c r="AJ66" s="613"/>
      <c r="AK66" s="613"/>
      <c r="AL66" s="613"/>
      <c r="AM66" s="613"/>
      <c r="AN66" s="613"/>
      <c r="AO66" s="613"/>
      <c r="AP66" s="613"/>
      <c r="AQ66" s="613"/>
      <c r="AR66" s="613"/>
      <c r="AS66" s="616"/>
      <c r="BE66"/>
    </row>
    <row r="67" spans="2:57" ht="27.75" customHeight="1">
      <c r="B67" s="617"/>
      <c r="C67" s="618"/>
      <c r="D67" s="618"/>
      <c r="E67" s="619"/>
      <c r="F67" s="620"/>
      <c r="G67" s="618"/>
      <c r="H67" s="618"/>
      <c r="I67" s="618"/>
      <c r="J67" s="618"/>
      <c r="K67" s="618"/>
      <c r="L67" s="618"/>
      <c r="M67" s="618"/>
      <c r="N67" s="618"/>
      <c r="O67" s="618"/>
      <c r="P67" s="618"/>
      <c r="Q67" s="618"/>
      <c r="R67" s="618"/>
      <c r="S67" s="618"/>
      <c r="T67" s="618"/>
      <c r="U67" s="619"/>
      <c r="V67" s="620"/>
      <c r="W67" s="618"/>
      <c r="X67" s="619"/>
      <c r="Y67" s="620"/>
      <c r="Z67" s="618"/>
      <c r="AA67" s="619"/>
      <c r="AB67" s="620"/>
      <c r="AC67" s="618"/>
      <c r="AD67" s="618"/>
      <c r="AE67" s="618"/>
      <c r="AF67" s="618"/>
      <c r="AG67" s="618"/>
      <c r="AH67" s="618"/>
      <c r="AI67" s="618"/>
      <c r="AJ67" s="618"/>
      <c r="AK67" s="618"/>
      <c r="AL67" s="618"/>
      <c r="AM67" s="618"/>
      <c r="AN67" s="618"/>
      <c r="AO67" s="618"/>
      <c r="AP67" s="618"/>
      <c r="AQ67" s="618"/>
      <c r="AR67" s="618"/>
      <c r="AS67" s="621"/>
      <c r="BE67"/>
    </row>
    <row r="68" spans="2:57" ht="27" customHeight="1">
      <c r="B68" s="622"/>
      <c r="C68" s="623"/>
      <c r="D68" s="623"/>
      <c r="E68" s="624"/>
      <c r="F68" s="625"/>
      <c r="G68" s="623"/>
      <c r="H68" s="623"/>
      <c r="I68" s="623"/>
      <c r="J68" s="623"/>
      <c r="K68" s="623"/>
      <c r="L68" s="623"/>
      <c r="M68" s="623"/>
      <c r="N68" s="623"/>
      <c r="O68" s="623"/>
      <c r="P68" s="623"/>
      <c r="Q68" s="623"/>
      <c r="R68" s="623"/>
      <c r="S68" s="623"/>
      <c r="T68" s="623"/>
      <c r="U68" s="624"/>
      <c r="V68" s="625"/>
      <c r="W68" s="623"/>
      <c r="X68" s="624"/>
      <c r="Y68" s="625"/>
      <c r="Z68" s="623"/>
      <c r="AA68" s="624"/>
      <c r="AB68" s="625"/>
      <c r="AC68" s="623"/>
      <c r="AD68" s="623"/>
      <c r="AE68" s="623"/>
      <c r="AF68" s="623"/>
      <c r="AG68" s="623"/>
      <c r="AH68" s="623"/>
      <c r="AI68" s="623"/>
      <c r="AJ68" s="623"/>
      <c r="AK68" s="623"/>
      <c r="AL68" s="623"/>
      <c r="AM68" s="623"/>
      <c r="AN68" s="623"/>
      <c r="AO68" s="623"/>
      <c r="AP68" s="623"/>
      <c r="AQ68" s="623"/>
      <c r="AR68" s="623"/>
      <c r="AS68" s="626"/>
      <c r="BE68"/>
    </row>
    <row r="69" spans="2:57" ht="46.5" hidden="1" customHeight="1">
      <c r="B69" s="622"/>
      <c r="C69" s="623"/>
      <c r="D69" s="623"/>
      <c r="E69" s="624"/>
      <c r="F69" s="625"/>
      <c r="G69" s="623"/>
      <c r="H69" s="623"/>
      <c r="I69" s="623"/>
      <c r="J69" s="623"/>
      <c r="K69" s="623"/>
      <c r="L69" s="623"/>
      <c r="M69" s="623"/>
      <c r="N69" s="623"/>
      <c r="O69" s="623"/>
      <c r="P69" s="623"/>
      <c r="Q69" s="623"/>
      <c r="R69" s="623"/>
      <c r="S69" s="623"/>
      <c r="T69" s="623"/>
      <c r="U69" s="624"/>
      <c r="V69" s="625"/>
      <c r="W69" s="623"/>
      <c r="X69" s="624"/>
      <c r="Y69" s="625"/>
      <c r="Z69" s="623"/>
      <c r="AA69" s="624"/>
      <c r="AB69" s="625"/>
      <c r="AC69" s="623"/>
      <c r="AD69" s="623"/>
      <c r="AE69" s="623"/>
      <c r="AF69" s="623"/>
      <c r="AG69" s="623"/>
      <c r="AH69" s="623"/>
      <c r="AI69" s="623"/>
      <c r="AJ69" s="623"/>
      <c r="AK69" s="623"/>
      <c r="AL69" s="623"/>
      <c r="AM69" s="623"/>
      <c r="AN69" s="623"/>
      <c r="AO69" s="623"/>
      <c r="AP69" s="623"/>
      <c r="AQ69" s="623"/>
      <c r="AR69" s="623"/>
      <c r="AS69" s="626"/>
      <c r="BE69"/>
    </row>
    <row r="70" spans="2:57" ht="46.5" hidden="1" customHeight="1">
      <c r="B70" s="622"/>
      <c r="C70" s="623"/>
      <c r="D70" s="623"/>
      <c r="E70" s="624"/>
      <c r="F70" s="625"/>
      <c r="G70" s="623"/>
      <c r="H70" s="623"/>
      <c r="I70" s="623"/>
      <c r="J70" s="623"/>
      <c r="K70" s="623"/>
      <c r="L70" s="623"/>
      <c r="M70" s="623"/>
      <c r="N70" s="623"/>
      <c r="O70" s="623"/>
      <c r="P70" s="623"/>
      <c r="Q70" s="623"/>
      <c r="R70" s="623"/>
      <c r="S70" s="623"/>
      <c r="T70" s="623"/>
      <c r="U70" s="624"/>
      <c r="V70" s="625"/>
      <c r="W70" s="623"/>
      <c r="X70" s="624"/>
      <c r="Y70" s="625"/>
      <c r="Z70" s="623"/>
      <c r="AA70" s="624"/>
      <c r="AB70" s="625"/>
      <c r="AC70" s="623"/>
      <c r="AD70" s="623"/>
      <c r="AE70" s="623"/>
      <c r="AF70" s="623"/>
      <c r="AG70" s="623"/>
      <c r="AH70" s="623"/>
      <c r="AI70" s="623"/>
      <c r="AJ70" s="623"/>
      <c r="AK70" s="623"/>
      <c r="AL70" s="623"/>
      <c r="AM70" s="623"/>
      <c r="AN70" s="623"/>
      <c r="AO70" s="623"/>
      <c r="AP70" s="623"/>
      <c r="AQ70" s="623"/>
      <c r="AR70" s="623"/>
      <c r="AS70" s="626"/>
      <c r="BE70"/>
    </row>
    <row r="71" spans="2:57" ht="46.5" hidden="1" customHeight="1">
      <c r="B71" s="622"/>
      <c r="C71" s="623"/>
      <c r="D71" s="623"/>
      <c r="E71" s="624"/>
      <c r="F71" s="625"/>
      <c r="G71" s="623"/>
      <c r="H71" s="623"/>
      <c r="I71" s="623"/>
      <c r="J71" s="623"/>
      <c r="K71" s="623"/>
      <c r="L71" s="623"/>
      <c r="M71" s="623"/>
      <c r="N71" s="623"/>
      <c r="O71" s="623"/>
      <c r="P71" s="623"/>
      <c r="Q71" s="623"/>
      <c r="R71" s="623"/>
      <c r="S71" s="623"/>
      <c r="T71" s="623"/>
      <c r="U71" s="624"/>
      <c r="V71" s="625"/>
      <c r="W71" s="623"/>
      <c r="X71" s="624"/>
      <c r="Y71" s="625"/>
      <c r="Z71" s="623"/>
      <c r="AA71" s="624"/>
      <c r="AB71" s="625"/>
      <c r="AC71" s="623"/>
      <c r="AD71" s="623"/>
      <c r="AE71" s="623"/>
      <c r="AF71" s="623"/>
      <c r="AG71" s="623"/>
      <c r="AH71" s="623"/>
      <c r="AI71" s="623"/>
      <c r="AJ71" s="623"/>
      <c r="AK71" s="623"/>
      <c r="AL71" s="623"/>
      <c r="AM71" s="623"/>
      <c r="AN71" s="623"/>
      <c r="AO71" s="623"/>
      <c r="AP71" s="623"/>
      <c r="AQ71" s="623"/>
      <c r="AR71" s="623"/>
      <c r="AS71" s="626"/>
      <c r="BE71"/>
    </row>
    <row r="72" spans="2:57" ht="27.75" customHeight="1" thickBot="1">
      <c r="B72" s="622"/>
      <c r="C72" s="623"/>
      <c r="D72" s="623"/>
      <c r="E72" s="624"/>
      <c r="F72" s="625"/>
      <c r="G72" s="623"/>
      <c r="H72" s="623"/>
      <c r="I72" s="623"/>
      <c r="J72" s="623"/>
      <c r="K72" s="623"/>
      <c r="L72" s="623"/>
      <c r="M72" s="623"/>
      <c r="N72" s="623"/>
      <c r="O72" s="623"/>
      <c r="P72" s="623"/>
      <c r="Q72" s="623"/>
      <c r="R72" s="623"/>
      <c r="S72" s="623"/>
      <c r="T72" s="623"/>
      <c r="U72" s="624"/>
      <c r="V72" s="625"/>
      <c r="W72" s="623"/>
      <c r="X72" s="624"/>
      <c r="Y72" s="625"/>
      <c r="Z72" s="623"/>
      <c r="AA72" s="624"/>
      <c r="AB72" s="625"/>
      <c r="AC72" s="623"/>
      <c r="AD72" s="623"/>
      <c r="AE72" s="623"/>
      <c r="AF72" s="623"/>
      <c r="AG72" s="623"/>
      <c r="AH72" s="623"/>
      <c r="AI72" s="623"/>
      <c r="AJ72" s="623"/>
      <c r="AK72" s="623"/>
      <c r="AL72" s="623"/>
      <c r="AM72" s="623"/>
      <c r="AN72" s="623"/>
      <c r="AO72" s="623"/>
      <c r="AP72" s="623"/>
      <c r="AQ72" s="623"/>
      <c r="AR72" s="623"/>
      <c r="AS72" s="626"/>
      <c r="BE72"/>
    </row>
    <row r="73" spans="2:57">
      <c r="B73" s="612" t="s">
        <v>36</v>
      </c>
      <c r="C73" s="613"/>
      <c r="D73" s="613"/>
      <c r="E73" s="613"/>
      <c r="F73" s="613"/>
      <c r="G73" s="613"/>
      <c r="H73" s="613"/>
      <c r="I73" s="613"/>
      <c r="J73" s="613"/>
      <c r="K73" s="613"/>
      <c r="L73" s="613"/>
      <c r="M73" s="613"/>
      <c r="N73" s="613"/>
      <c r="O73" s="613"/>
      <c r="P73" s="613"/>
      <c r="Q73" s="613"/>
      <c r="R73" s="613"/>
      <c r="S73" s="613"/>
      <c r="T73" s="613"/>
      <c r="U73" s="613"/>
      <c r="V73" s="613"/>
      <c r="W73" s="613"/>
      <c r="X73" s="613"/>
      <c r="Y73" s="613"/>
      <c r="Z73" s="613"/>
      <c r="AA73" s="613"/>
      <c r="AB73" s="613"/>
      <c r="AC73" s="613"/>
      <c r="AD73" s="613"/>
      <c r="AE73" s="613"/>
      <c r="AF73" s="613"/>
      <c r="AG73" s="613"/>
      <c r="AH73" s="613"/>
      <c r="AI73" s="613"/>
      <c r="AJ73" s="613"/>
      <c r="AK73" s="613"/>
      <c r="AL73" s="613"/>
      <c r="AM73" s="613"/>
      <c r="AN73" s="613"/>
      <c r="AO73" s="613"/>
      <c r="AP73" s="613"/>
      <c r="AQ73" s="613"/>
      <c r="AR73" s="613"/>
      <c r="AS73" s="616"/>
      <c r="BE73"/>
    </row>
    <row r="74" spans="2:57" ht="72.75" customHeight="1" thickBot="1">
      <c r="B74" s="627"/>
      <c r="C74" s="628"/>
      <c r="D74" s="628"/>
      <c r="E74" s="628"/>
      <c r="F74" s="628"/>
      <c r="G74" s="628"/>
      <c r="H74" s="628"/>
      <c r="I74" s="628"/>
      <c r="J74" s="628"/>
      <c r="K74" s="628"/>
      <c r="L74" s="628"/>
      <c r="M74" s="628"/>
      <c r="N74" s="628"/>
      <c r="O74" s="628"/>
      <c r="P74" s="628"/>
      <c r="Q74" s="628"/>
      <c r="R74" s="628"/>
      <c r="S74" s="628"/>
      <c r="T74" s="628"/>
      <c r="U74" s="628"/>
      <c r="V74" s="628"/>
      <c r="W74" s="628"/>
      <c r="X74" s="628"/>
      <c r="Y74" s="628"/>
      <c r="Z74" s="628"/>
      <c r="AA74" s="628"/>
      <c r="AB74" s="628"/>
      <c r="AC74" s="628"/>
      <c r="AD74" s="628"/>
      <c r="AE74" s="628"/>
      <c r="AF74" s="628"/>
      <c r="AG74" s="628"/>
      <c r="AH74" s="628"/>
      <c r="AI74" s="628"/>
      <c r="AJ74" s="628"/>
      <c r="AK74" s="628"/>
      <c r="AL74" s="628"/>
      <c r="AM74" s="628"/>
      <c r="AN74" s="628"/>
      <c r="AO74" s="628"/>
      <c r="AP74" s="628"/>
      <c r="AQ74" s="628"/>
      <c r="AR74" s="628"/>
      <c r="AS74" s="629"/>
      <c r="BE74"/>
    </row>
    <row r="75" spans="2:57" ht="13.5" customHeight="1">
      <c r="B75" s="9"/>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c r="AQ75" s="4"/>
      <c r="AR75" s="4"/>
      <c r="AS75" s="14"/>
      <c r="BE75"/>
    </row>
    <row r="76" spans="2:57" ht="46.5" customHeight="1">
      <c r="B76" s="10"/>
      <c r="C76" s="406" t="s">
        <v>43</v>
      </c>
      <c r="D76" s="407"/>
      <c r="E76" s="407"/>
      <c r="F76" s="407"/>
      <c r="G76" s="407"/>
      <c r="H76" s="407"/>
      <c r="I76" s="407"/>
      <c r="J76" s="407"/>
      <c r="K76" s="407"/>
      <c r="L76" s="407"/>
      <c r="M76" s="407"/>
      <c r="N76" s="407"/>
      <c r="O76" s="407"/>
      <c r="P76" s="407"/>
      <c r="Q76" s="407"/>
      <c r="R76" s="407"/>
      <c r="S76" s="407"/>
      <c r="T76" s="407"/>
      <c r="U76" s="407"/>
      <c r="V76" s="407"/>
      <c r="W76" s="408"/>
      <c r="X76" s="406" t="s">
        <v>44</v>
      </c>
      <c r="Y76" s="407"/>
      <c r="Z76" s="407"/>
      <c r="AA76" s="407"/>
      <c r="AB76" s="407"/>
      <c r="AC76" s="407"/>
      <c r="AD76" s="407"/>
      <c r="AE76" s="407"/>
      <c r="AF76" s="407"/>
      <c r="AG76" s="407"/>
      <c r="AH76" s="407"/>
      <c r="AI76" s="407"/>
      <c r="AJ76" s="407"/>
      <c r="AK76" s="407"/>
      <c r="AL76" s="407"/>
      <c r="AM76" s="407"/>
      <c r="AN76" s="407"/>
      <c r="AO76" s="407"/>
      <c r="AP76" s="407"/>
      <c r="AQ76" s="407"/>
      <c r="AR76" s="408"/>
      <c r="AS76" s="8"/>
      <c r="BE76"/>
    </row>
    <row r="77" spans="2:57" ht="46.5" customHeight="1">
      <c r="B77" s="10"/>
      <c r="C77" s="473" t="s">
        <v>40</v>
      </c>
      <c r="D77" s="438"/>
      <c r="E77" s="438"/>
      <c r="F77" s="438"/>
      <c r="G77" s="438"/>
      <c r="H77" s="438"/>
      <c r="I77" s="449"/>
      <c r="J77" s="473" t="s">
        <v>41</v>
      </c>
      <c r="K77" s="438"/>
      <c r="L77" s="438"/>
      <c r="M77" s="438"/>
      <c r="N77" s="438"/>
      <c r="O77" s="438"/>
      <c r="P77" s="449"/>
      <c r="Q77" s="473" t="s">
        <v>42</v>
      </c>
      <c r="R77" s="438"/>
      <c r="S77" s="438"/>
      <c r="T77" s="438"/>
      <c r="U77" s="438"/>
      <c r="V77" s="438"/>
      <c r="W77" s="449"/>
      <c r="X77" s="473" t="s">
        <v>40</v>
      </c>
      <c r="Y77" s="438"/>
      <c r="Z77" s="438"/>
      <c r="AA77" s="438"/>
      <c r="AB77" s="438"/>
      <c r="AC77" s="438"/>
      <c r="AD77" s="449"/>
      <c r="AE77" s="473" t="s">
        <v>41</v>
      </c>
      <c r="AF77" s="438"/>
      <c r="AG77" s="438"/>
      <c r="AH77" s="438"/>
      <c r="AI77" s="438"/>
      <c r="AJ77" s="438"/>
      <c r="AK77" s="449"/>
      <c r="AL77" s="473" t="s">
        <v>42</v>
      </c>
      <c r="AM77" s="438"/>
      <c r="AN77" s="438"/>
      <c r="AO77" s="438"/>
      <c r="AP77" s="438"/>
      <c r="AQ77" s="438"/>
      <c r="AR77" s="449"/>
      <c r="AS77" s="11"/>
      <c r="BE77"/>
    </row>
    <row r="78" spans="2:57" ht="46.5" customHeight="1">
      <c r="B78" s="10"/>
      <c r="C78" s="517"/>
      <c r="D78" s="518"/>
      <c r="E78" s="518"/>
      <c r="F78" s="518"/>
      <c r="G78" s="518"/>
      <c r="H78" s="518"/>
      <c r="I78" s="519"/>
      <c r="J78" s="517"/>
      <c r="K78" s="518"/>
      <c r="L78" s="518"/>
      <c r="M78" s="518"/>
      <c r="N78" s="518"/>
      <c r="O78" s="518"/>
      <c r="P78" s="519"/>
      <c r="Q78" s="520"/>
      <c r="R78" s="521"/>
      <c r="S78" s="521"/>
      <c r="T78" s="521"/>
      <c r="U78" s="521"/>
      <c r="V78" s="521"/>
      <c r="W78" s="522"/>
      <c r="X78" s="517"/>
      <c r="Y78" s="518"/>
      <c r="Z78" s="518"/>
      <c r="AA78" s="518"/>
      <c r="AB78" s="518"/>
      <c r="AC78" s="518"/>
      <c r="AD78" s="519"/>
      <c r="AE78" s="517"/>
      <c r="AF78" s="518"/>
      <c r="AG78" s="518"/>
      <c r="AH78" s="518"/>
      <c r="AI78" s="518"/>
      <c r="AJ78" s="518"/>
      <c r="AK78" s="519"/>
      <c r="AL78" s="520"/>
      <c r="AM78" s="521"/>
      <c r="AN78" s="521"/>
      <c r="AO78" s="521"/>
      <c r="AP78" s="521"/>
      <c r="AQ78" s="521"/>
      <c r="AR78" s="522"/>
      <c r="AS78" s="8"/>
      <c r="BE78"/>
    </row>
    <row r="79" spans="2:57" ht="12.75" customHeight="1" thickBot="1">
      <c r="B79" s="12"/>
      <c r="C79" s="13"/>
      <c r="D79" s="13"/>
      <c r="E79" s="13"/>
      <c r="F79" s="13"/>
      <c r="G79" s="13"/>
      <c r="H79" s="13"/>
      <c r="I79" s="13"/>
      <c r="J79" s="13"/>
      <c r="K79" s="13"/>
      <c r="L79" s="13"/>
      <c r="M79" s="13"/>
      <c r="N79" s="13"/>
      <c r="O79" s="13"/>
      <c r="P79" s="13"/>
      <c r="Q79" s="13"/>
      <c r="R79" s="13"/>
      <c r="S79" s="13"/>
      <c r="T79" s="13"/>
      <c r="U79" s="13"/>
      <c r="V79" s="13"/>
      <c r="W79" s="13"/>
      <c r="X79" s="13"/>
      <c r="Y79" s="13"/>
      <c r="Z79" s="13"/>
      <c r="AA79" s="13"/>
      <c r="AB79" s="13"/>
      <c r="AC79" s="13"/>
      <c r="AD79" s="13"/>
      <c r="AE79" s="13"/>
      <c r="AF79" s="13"/>
      <c r="AG79" s="13"/>
      <c r="AH79" s="13"/>
      <c r="AI79" s="13"/>
      <c r="AJ79" s="13"/>
      <c r="AK79" s="13"/>
      <c r="AL79" s="13"/>
      <c r="AM79" s="13"/>
      <c r="AN79" s="13"/>
      <c r="AO79" s="13"/>
      <c r="AP79" s="13"/>
      <c r="AQ79" s="13"/>
      <c r="AR79" s="13"/>
      <c r="AS79" s="15"/>
      <c r="BE79"/>
    </row>
    <row r="80" spans="2:57">
      <c r="C80" s="5"/>
      <c r="D80" s="5"/>
      <c r="E80" s="5"/>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BE80"/>
    </row>
    <row r="81" spans="3:57">
      <c r="C81" s="5"/>
      <c r="D81" s="5"/>
      <c r="E81" s="5"/>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BE81"/>
    </row>
    <row r="82" spans="3:57">
      <c r="BE82"/>
    </row>
    <row r="83" spans="3:57">
      <c r="BE83"/>
    </row>
    <row r="84" spans="3:57">
      <c r="C84" s="7"/>
      <c r="BE84"/>
    </row>
    <row r="85" spans="3:57">
      <c r="C85" s="7"/>
      <c r="BE85"/>
    </row>
    <row r="86" spans="3:57">
      <c r="C86" s="7"/>
      <c r="BE86"/>
    </row>
    <row r="87" spans="3:57">
      <c r="C87" s="7"/>
      <c r="BE87"/>
    </row>
    <row r="88" spans="3:57">
      <c r="BE88"/>
    </row>
    <row r="89" spans="3:57">
      <c r="BE89"/>
    </row>
    <row r="90" spans="3:57">
      <c r="BE90"/>
    </row>
    <row r="91" spans="3:57">
      <c r="BE91"/>
    </row>
    <row r="92" spans="3:57">
      <c r="BE92"/>
    </row>
  </sheetData>
  <sheetProtection sheet="1" objects="1" scenarios="1" selectLockedCells="1" autoFilter="0"/>
  <mergeCells count="402">
    <mergeCell ref="AR24:AR25"/>
    <mergeCell ref="AS24:AS25"/>
    <mergeCell ref="Y25:AB25"/>
    <mergeCell ref="B16:C17"/>
    <mergeCell ref="D16:P17"/>
    <mergeCell ref="Q16:X17"/>
    <mergeCell ref="Y16:AB16"/>
    <mergeCell ref="AC16:AF17"/>
    <mergeCell ref="AG16:AJ17"/>
    <mergeCell ref="AK16:AN17"/>
    <mergeCell ref="AO16:AP17"/>
    <mergeCell ref="AQ16:AQ17"/>
    <mergeCell ref="AR16:AR17"/>
    <mergeCell ref="AS16:AS17"/>
    <mergeCell ref="Y17:AB17"/>
    <mergeCell ref="B24:C25"/>
    <mergeCell ref="D24:P25"/>
    <mergeCell ref="Q24:X25"/>
    <mergeCell ref="Y24:AB24"/>
    <mergeCell ref="AC24:AF25"/>
    <mergeCell ref="AG24:AJ25"/>
    <mergeCell ref="AK24:AN25"/>
    <mergeCell ref="AO24:AP25"/>
    <mergeCell ref="AQ24:AQ25"/>
    <mergeCell ref="AR34:AR35"/>
    <mergeCell ref="AS34:AS35"/>
    <mergeCell ref="Y35:AB35"/>
    <mergeCell ref="B26:C27"/>
    <mergeCell ref="D26:P27"/>
    <mergeCell ref="Q26:X27"/>
    <mergeCell ref="Y26:AB26"/>
    <mergeCell ref="AC26:AF27"/>
    <mergeCell ref="AG26:AJ27"/>
    <mergeCell ref="AK26:AN27"/>
    <mergeCell ref="AO26:AP27"/>
    <mergeCell ref="AQ26:AQ27"/>
    <mergeCell ref="AR26:AR27"/>
    <mergeCell ref="AS26:AS27"/>
    <mergeCell ref="Y27:AB27"/>
    <mergeCell ref="AR28:AR29"/>
    <mergeCell ref="AS28:AS29"/>
    <mergeCell ref="Y29:AB29"/>
    <mergeCell ref="B28:C29"/>
    <mergeCell ref="D28:P29"/>
    <mergeCell ref="Q28:X29"/>
    <mergeCell ref="Y28:AB28"/>
    <mergeCell ref="AC28:AF29"/>
    <mergeCell ref="AG28:AJ29"/>
    <mergeCell ref="B38:C39"/>
    <mergeCell ref="D38:P39"/>
    <mergeCell ref="Q38:X39"/>
    <mergeCell ref="Y38:AB38"/>
    <mergeCell ref="AC38:AF39"/>
    <mergeCell ref="AG38:AJ39"/>
    <mergeCell ref="AK38:AN39"/>
    <mergeCell ref="AO38:AP39"/>
    <mergeCell ref="AQ38:AQ39"/>
    <mergeCell ref="AR38:AR39"/>
    <mergeCell ref="AS38:AS39"/>
    <mergeCell ref="Y39:AB39"/>
    <mergeCell ref="B34:C35"/>
    <mergeCell ref="D34:P35"/>
    <mergeCell ref="Q34:X35"/>
    <mergeCell ref="Y34:AB34"/>
    <mergeCell ref="AC34:AF35"/>
    <mergeCell ref="AG34:AJ35"/>
    <mergeCell ref="AK34:AN35"/>
    <mergeCell ref="AO34:AP35"/>
    <mergeCell ref="AQ34:AQ35"/>
    <mergeCell ref="AK36:AN37"/>
    <mergeCell ref="AO36:AP37"/>
    <mergeCell ref="AQ36:AQ37"/>
    <mergeCell ref="AR36:AR37"/>
    <mergeCell ref="AS36:AS37"/>
    <mergeCell ref="Y37:AB37"/>
    <mergeCell ref="B36:C37"/>
    <mergeCell ref="D36:P37"/>
    <mergeCell ref="Q36:X37"/>
    <mergeCell ref="Y36:AB36"/>
    <mergeCell ref="AC36:AF37"/>
    <mergeCell ref="AG36:AJ37"/>
    <mergeCell ref="AK28:AN29"/>
    <mergeCell ref="AO28:AP29"/>
    <mergeCell ref="AQ28:AQ29"/>
    <mergeCell ref="AR20:AR21"/>
    <mergeCell ref="AS20:AS21"/>
    <mergeCell ref="Y21:AB21"/>
    <mergeCell ref="B22:C23"/>
    <mergeCell ref="D22:P23"/>
    <mergeCell ref="Q22:X23"/>
    <mergeCell ref="Y22:AB22"/>
    <mergeCell ref="AC22:AF23"/>
    <mergeCell ref="AG22:AJ23"/>
    <mergeCell ref="AK22:AN23"/>
    <mergeCell ref="AO22:AP23"/>
    <mergeCell ref="AQ22:AQ23"/>
    <mergeCell ref="AR22:AR23"/>
    <mergeCell ref="AS22:AS23"/>
    <mergeCell ref="Y23:AB23"/>
    <mergeCell ref="B20:C21"/>
    <mergeCell ref="D20:P21"/>
    <mergeCell ref="Q20:X21"/>
    <mergeCell ref="Y20:AB20"/>
    <mergeCell ref="AC20:AF21"/>
    <mergeCell ref="AG20:AJ21"/>
    <mergeCell ref="AK20:AN21"/>
    <mergeCell ref="AO20:AP21"/>
    <mergeCell ref="AQ20:AQ21"/>
    <mergeCell ref="C78:I78"/>
    <mergeCell ref="J78:P78"/>
    <mergeCell ref="Q78:W78"/>
    <mergeCell ref="X78:AD78"/>
    <mergeCell ref="AE78:AK78"/>
    <mergeCell ref="AL78:AR78"/>
    <mergeCell ref="B74:AS74"/>
    <mergeCell ref="C76:W76"/>
    <mergeCell ref="X76:AR76"/>
    <mergeCell ref="C77:I77"/>
    <mergeCell ref="J77:P77"/>
    <mergeCell ref="Q77:W77"/>
    <mergeCell ref="X77:AD77"/>
    <mergeCell ref="AE77:AK77"/>
    <mergeCell ref="AL77:AR77"/>
    <mergeCell ref="B72:E72"/>
    <mergeCell ref="F72:U72"/>
    <mergeCell ref="V72:X72"/>
    <mergeCell ref="Y72:AA72"/>
    <mergeCell ref="AB72:AS72"/>
    <mergeCell ref="B73:AS73"/>
    <mergeCell ref="B70:E70"/>
    <mergeCell ref="F70:U70"/>
    <mergeCell ref="V70:X70"/>
    <mergeCell ref="Y70:AA70"/>
    <mergeCell ref="AB70:AS70"/>
    <mergeCell ref="B71:E71"/>
    <mergeCell ref="F71:U71"/>
    <mergeCell ref="V71:X71"/>
    <mergeCell ref="Y71:AA71"/>
    <mergeCell ref="AB71:AS71"/>
    <mergeCell ref="B68:E68"/>
    <mergeCell ref="F68:U68"/>
    <mergeCell ref="V68:X68"/>
    <mergeCell ref="Y68:AA68"/>
    <mergeCell ref="AB68:AS68"/>
    <mergeCell ref="B69:E69"/>
    <mergeCell ref="F69:U69"/>
    <mergeCell ref="V69:X69"/>
    <mergeCell ref="Y69:AA69"/>
    <mergeCell ref="AB69:AS69"/>
    <mergeCell ref="B66:E66"/>
    <mergeCell ref="F66:U66"/>
    <mergeCell ref="V66:X66"/>
    <mergeCell ref="Y66:AA66"/>
    <mergeCell ref="AB66:AS66"/>
    <mergeCell ref="B67:E67"/>
    <mergeCell ref="F67:U67"/>
    <mergeCell ref="V67:X67"/>
    <mergeCell ref="Y67:AA67"/>
    <mergeCell ref="AB67:AS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B42:C43"/>
    <mergeCell ref="Q42:X43"/>
    <mergeCell ref="AK42:AN43"/>
    <mergeCell ref="AO42:AP43"/>
    <mergeCell ref="AQ42:AQ43"/>
    <mergeCell ref="AR42:AR43"/>
    <mergeCell ref="AS42:AS43"/>
    <mergeCell ref="Y43:AB43"/>
    <mergeCell ref="D42:P43"/>
    <mergeCell ref="Y42:AB42"/>
    <mergeCell ref="AC42:AF43"/>
    <mergeCell ref="AG42:AJ43"/>
    <mergeCell ref="B40:C41"/>
    <mergeCell ref="Q40:X41"/>
    <mergeCell ref="AK40:AN41"/>
    <mergeCell ref="AO40:AP41"/>
    <mergeCell ref="AQ40:AQ41"/>
    <mergeCell ref="AR40:AR41"/>
    <mergeCell ref="AS40:AS41"/>
    <mergeCell ref="Y41:AB41"/>
    <mergeCell ref="D40:P41"/>
    <mergeCell ref="Y40:AB40"/>
    <mergeCell ref="AC40:AF41"/>
    <mergeCell ref="AG40:AJ41"/>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18:AN19"/>
    <mergeCell ref="AO18:AP19"/>
    <mergeCell ref="AQ18:AQ19"/>
    <mergeCell ref="AR18:AR19"/>
    <mergeCell ref="AS18:AS19"/>
    <mergeCell ref="Y19:AB19"/>
    <mergeCell ref="B18:C19"/>
    <mergeCell ref="D18:P19"/>
    <mergeCell ref="Q18:X19"/>
    <mergeCell ref="Y18:AB18"/>
    <mergeCell ref="AC18:AF19"/>
    <mergeCell ref="AG18:AJ19"/>
    <mergeCell ref="Y15:AB15"/>
    <mergeCell ref="AG14:AJ15"/>
    <mergeCell ref="AK14:AN15"/>
    <mergeCell ref="AO14:AP15"/>
    <mergeCell ref="AQ14:AQ15"/>
    <mergeCell ref="AR14:AR15"/>
    <mergeCell ref="AS14:AS15"/>
    <mergeCell ref="B14:C15"/>
    <mergeCell ref="D14:P15"/>
    <mergeCell ref="Q14:X15"/>
    <mergeCell ref="Y14:AB14"/>
    <mergeCell ref="AC14:AF15"/>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s>
  <conditionalFormatting sqref="AF11">
    <cfRule type="expression" dxfId="719" priority="30">
      <formula>$V11="y"</formula>
    </cfRule>
    <cfRule type="expression" dxfId="718" priority="31">
      <formula>$T11="y"</formula>
    </cfRule>
  </conditionalFormatting>
  <conditionalFormatting sqref="AF7">
    <cfRule type="expression" dxfId="717" priority="34">
      <formula>$V7="y"</formula>
    </cfRule>
    <cfRule type="expression" dxfId="716" priority="35">
      <formula>$T7="y"</formula>
    </cfRule>
  </conditionalFormatting>
  <conditionalFormatting sqref="AF9">
    <cfRule type="expression" dxfId="715" priority="32">
      <formula>$V9="y"</formula>
    </cfRule>
    <cfRule type="expression" dxfId="714" priority="33">
      <formula>$T9="y"</formula>
    </cfRule>
  </conditionalFormatting>
  <conditionalFormatting sqref="Y14:AB15 Y30:AB30 Y32:AB32 Y40:AB40 Y44:AB65">
    <cfRule type="expression" dxfId="713" priority="29">
      <formula>OR(ISNUMBER(SEARCH("Hold Point",Y14)),ISNUMBER(SEARCH("Witness Point",Y14)))</formula>
    </cfRule>
  </conditionalFormatting>
  <conditionalFormatting sqref="AK30:AN33 AK36:AN37 AK14:AN15 AK18:AN19 AK40:AN65">
    <cfRule type="expression" dxfId="712" priority="28">
      <formula>OR(Y14="Check Item",Y14="Milestone")</formula>
    </cfRule>
  </conditionalFormatting>
  <conditionalFormatting sqref="Y18:AB19">
    <cfRule type="expression" dxfId="711" priority="27">
      <formula>OR(ISNUMBER(SEARCH("Hold Point",Y18)),ISNUMBER(SEARCH("Witness Point",Y18)))</formula>
    </cfRule>
  </conditionalFormatting>
  <conditionalFormatting sqref="Y31:AB31">
    <cfRule type="expression" dxfId="710" priority="26">
      <formula>OR(ISNUMBER(SEARCH("Hold Point",Y31)),ISNUMBER(SEARCH("Witness Point",Y31)))</formula>
    </cfRule>
  </conditionalFormatting>
  <conditionalFormatting sqref="Y36:AB36">
    <cfRule type="expression" dxfId="709" priority="24">
      <formula>OR(ISNUMBER(SEARCH("Hold Point",Y36)),ISNUMBER(SEARCH("Witness Point",Y36)))</formula>
    </cfRule>
  </conditionalFormatting>
  <conditionalFormatting sqref="Y37:AB37">
    <cfRule type="expression" dxfId="708" priority="23">
      <formula>OR(ISNUMBER(SEARCH("Hold Point",Y37)),ISNUMBER(SEARCH("Witness Point",Y37)))</formula>
    </cfRule>
  </conditionalFormatting>
  <conditionalFormatting sqref="Y41:AB41">
    <cfRule type="expression" dxfId="707" priority="21">
      <formula>OR(ISNUMBER(SEARCH("Hold Point",Y41)),ISNUMBER(SEARCH("Witness Point",Y41)))</formula>
    </cfRule>
  </conditionalFormatting>
  <conditionalFormatting sqref="Y20:AB21">
    <cfRule type="expression" dxfId="706" priority="20">
      <formula>OR(ISNUMBER(SEARCH("Hold Point",Y20)),ISNUMBER(SEARCH("Witness Point",Y20)))</formula>
    </cfRule>
  </conditionalFormatting>
  <conditionalFormatting sqref="AK20:AN21">
    <cfRule type="expression" dxfId="705" priority="19">
      <formula>OR(Y20="Check Item",Y20="Milestone")</formula>
    </cfRule>
  </conditionalFormatting>
  <conditionalFormatting sqref="Y22:AB23">
    <cfRule type="expression" dxfId="704" priority="18">
      <formula>OR(ISNUMBER(SEARCH("Hold Point",Y22)),ISNUMBER(SEARCH("Witness Point",Y22)))</formula>
    </cfRule>
  </conditionalFormatting>
  <conditionalFormatting sqref="AK22:AN23">
    <cfRule type="expression" dxfId="703" priority="17">
      <formula>OR(Y22="Check Item",Y22="Milestone")</formula>
    </cfRule>
  </conditionalFormatting>
  <conditionalFormatting sqref="Y28:AB29">
    <cfRule type="expression" dxfId="702" priority="16">
      <formula>OR(ISNUMBER(SEARCH("Hold Point",Y28)),ISNUMBER(SEARCH("Witness Point",Y28)))</formula>
    </cfRule>
  </conditionalFormatting>
  <conditionalFormatting sqref="AK28:AN29">
    <cfRule type="expression" dxfId="701" priority="15">
      <formula>OR(Y28="Check Item",Y28="Milestone")</formula>
    </cfRule>
  </conditionalFormatting>
  <conditionalFormatting sqref="Y38:AB39">
    <cfRule type="expression" dxfId="700" priority="14">
      <formula>OR(ISNUMBER(SEARCH("Hold Point",Y38)),ISNUMBER(SEARCH("Witness Point",Y38)))</formula>
    </cfRule>
  </conditionalFormatting>
  <conditionalFormatting sqref="AK38:AN39">
    <cfRule type="expression" dxfId="699" priority="13">
      <formula>OR(Y38="Check Item",Y38="Milestone")</formula>
    </cfRule>
  </conditionalFormatting>
  <conditionalFormatting sqref="Y34:AB35">
    <cfRule type="expression" dxfId="698" priority="12">
      <formula>OR(ISNUMBER(SEARCH("Hold Point",Y34)),ISNUMBER(SEARCH("Witness Point",Y34)))</formula>
    </cfRule>
  </conditionalFormatting>
  <conditionalFormatting sqref="AK34:AN35">
    <cfRule type="expression" dxfId="697" priority="11">
      <formula>OR(Y34="Check Item",Y34="Milestone")</formula>
    </cfRule>
  </conditionalFormatting>
  <conditionalFormatting sqref="Y26:AB27">
    <cfRule type="expression" dxfId="696" priority="10">
      <formula>OR(ISNUMBER(SEARCH("Hold Point",Y26)),ISNUMBER(SEARCH("Witness Point",Y26)))</formula>
    </cfRule>
  </conditionalFormatting>
  <conditionalFormatting sqref="AK26:AN27">
    <cfRule type="expression" dxfId="695" priority="9">
      <formula>OR(Y26="Check Item",Y26="Milestone")</formula>
    </cfRule>
  </conditionalFormatting>
  <conditionalFormatting sqref="Y24:AB25">
    <cfRule type="expression" dxfId="694" priority="8">
      <formula>OR(ISNUMBER(SEARCH("Hold Point",Y24)),ISNUMBER(SEARCH("Witness Point",Y24)))</formula>
    </cfRule>
  </conditionalFormatting>
  <conditionalFormatting sqref="AK24:AN25">
    <cfRule type="expression" dxfId="693" priority="7">
      <formula>OR(Y24="Check Item",Y24="Milestone")</formula>
    </cfRule>
  </conditionalFormatting>
  <conditionalFormatting sqref="Y16:AB16">
    <cfRule type="expression" dxfId="692" priority="6">
      <formula>OR(ISNUMBER(SEARCH("Hold Point",Y16)),ISNUMBER(SEARCH("Witness Point",Y16)))</formula>
    </cfRule>
  </conditionalFormatting>
  <conditionalFormatting sqref="AK16:AN17">
    <cfRule type="expression" dxfId="691" priority="5">
      <formula>OR(Y16="Check Item",Y16="Milestone")</formula>
    </cfRule>
  </conditionalFormatting>
  <conditionalFormatting sqref="Y17:AB17">
    <cfRule type="expression" dxfId="690" priority="4">
      <formula>OR(ISNUMBER(SEARCH("Hold Point",Y17)),ISNUMBER(SEARCH("Witness Point",Y17)))</formula>
    </cfRule>
  </conditionalFormatting>
  <conditionalFormatting sqref="Y42:AB42">
    <cfRule type="expression" dxfId="689" priority="3">
      <formula>OR(ISNUMBER(SEARCH("Hold Point",Y42)),ISNUMBER(SEARCH("Witness Point",Y42)))</formula>
    </cfRule>
  </conditionalFormatting>
  <conditionalFormatting sqref="Y43:AB43">
    <cfRule type="expression" dxfId="688" priority="2">
      <formula>OR(ISNUMBER(SEARCH("Hold Point",Y43)),ISNUMBER(SEARCH("Witness Point",Y43)))</formula>
    </cfRule>
  </conditionalFormatting>
  <conditionalFormatting sqref="Y33:AB33">
    <cfRule type="expression" dxfId="687" priority="1">
      <formula>OR(ISNUMBER(SEARCH("Hold Point",Y33)),ISNUMBER(SEARCH("Witness Point",Y33)))</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84">
    <pageSetUpPr fitToPage="1"/>
  </sheetPr>
  <dimension ref="A1:BR102"/>
  <sheetViews>
    <sheetView view="pageBreakPreview" topLeftCell="A3" zoomScale="60" zoomScaleNormal="85" workbookViewId="0">
      <selection activeCell="Q28" sqref="Q28:X29"/>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Dense Graded Asphalt</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Dense Graded Asphalt</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633" t="s">
        <v>1939</v>
      </c>
      <c r="AK4" s="634"/>
      <c r="AL4" s="634"/>
      <c r="AM4" s="634"/>
      <c r="AN4" s="634"/>
      <c r="AO4" s="634"/>
      <c r="AP4" s="634"/>
      <c r="AQ4" s="634"/>
      <c r="AR4" s="634"/>
      <c r="AS4" s="635"/>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str">
        <f>'Lot Register'!$M$13</f>
        <v>CN22189</v>
      </c>
      <c r="AG5" s="460"/>
      <c r="AH5" s="460"/>
      <c r="AI5" s="461"/>
      <c r="AJ5" s="636" t="s">
        <v>1704</v>
      </c>
      <c r="AK5" s="637"/>
      <c r="AL5" s="637"/>
      <c r="AM5" s="637"/>
      <c r="AN5" s="637"/>
      <c r="AO5" s="637"/>
      <c r="AP5" s="637"/>
      <c r="AQ5" s="637"/>
      <c r="AR5" s="637"/>
      <c r="AS5" s="638"/>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636" t="s">
        <v>2095</v>
      </c>
      <c r="AK6" s="637"/>
      <c r="AL6" s="637"/>
      <c r="AM6" s="637"/>
      <c r="AN6" s="637"/>
      <c r="AO6" s="637"/>
      <c r="AP6" s="637"/>
      <c r="AQ6" s="637"/>
      <c r="AR6" s="637"/>
      <c r="AS6" s="638"/>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Register'!$J$2), "", 'Lot Register'!$J$2)</f>
        <v>45343</v>
      </c>
      <c r="AG7" s="469"/>
      <c r="AH7" s="469"/>
      <c r="AI7" s="470"/>
      <c r="AJ7" s="636" t="s">
        <v>2096</v>
      </c>
      <c r="AK7" s="637"/>
      <c r="AL7" s="637"/>
      <c r="AM7" s="637"/>
      <c r="AN7" s="637"/>
      <c r="AO7" s="637"/>
      <c r="AP7" s="637"/>
      <c r="AQ7" s="637"/>
      <c r="AR7" s="637"/>
      <c r="AS7" s="638"/>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v>30.01</v>
      </c>
      <c r="AK8" s="574"/>
      <c r="AL8" s="574"/>
      <c r="AM8" s="574"/>
      <c r="AN8" s="566" t="s">
        <v>679</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Register'!$K$2), "", 'Lot Register'!$K$2)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f>IF(ISBLANK('Lot Register'!$I$2), "", 'Lot Register'!$I$2)</f>
        <v>0</v>
      </c>
      <c r="AE10" s="449"/>
      <c r="AF10" s="451" t="s">
        <v>30</v>
      </c>
      <c r="AG10" s="451"/>
      <c r="AH10" s="451"/>
      <c r="AI10" s="452"/>
      <c r="AJ10" s="573"/>
      <c r="AK10" s="574"/>
      <c r="AL10" s="574"/>
      <c r="AM10" s="574"/>
      <c r="AN10" s="566"/>
      <c r="AO10" s="566"/>
      <c r="AP10" s="566"/>
      <c r="AQ10" s="566"/>
      <c r="AR10" s="566"/>
      <c r="AS10" s="567"/>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Register'!$L$2), "", 'Lot Register'!$L$2)</f>
        <v>45343</v>
      </c>
      <c r="AG11" s="496"/>
      <c r="AH11" s="496"/>
      <c r="AI11" s="497"/>
      <c r="AJ11" s="575"/>
      <c r="AK11" s="576"/>
      <c r="AL11" s="576"/>
      <c r="AM11" s="576"/>
      <c r="AN11" s="381"/>
      <c r="AO11" s="381"/>
      <c r="AP11" s="381"/>
      <c r="AQ11" s="381"/>
      <c r="AR11" s="381"/>
      <c r="AS11" s="568"/>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c r="AH13" s="439"/>
      <c r="AI13" s="439"/>
      <c r="AJ13" s="439"/>
      <c r="AK13" s="439" t="s">
        <v>27</v>
      </c>
      <c r="AL13" s="439"/>
      <c r="AM13" s="439"/>
      <c r="AN13" s="439"/>
      <c r="AO13" s="571"/>
      <c r="AP13" s="571"/>
      <c r="AQ13" s="571"/>
      <c r="AR13" s="571"/>
      <c r="AS13" s="572"/>
      <c r="BE13"/>
    </row>
    <row r="14" spans="1:70">
      <c r="B14" s="553">
        <v>1</v>
      </c>
      <c r="C14" s="549"/>
      <c r="D14" s="507" t="s">
        <v>1508</v>
      </c>
      <c r="E14" s="508"/>
      <c r="F14" s="508"/>
      <c r="G14" s="508"/>
      <c r="H14" s="508"/>
      <c r="I14" s="508"/>
      <c r="J14" s="508"/>
      <c r="K14" s="508"/>
      <c r="L14" s="508"/>
      <c r="M14" s="508"/>
      <c r="N14" s="508"/>
      <c r="O14" s="508"/>
      <c r="P14" s="509"/>
      <c r="Q14" s="597" t="s">
        <v>91</v>
      </c>
      <c r="R14" s="598"/>
      <c r="S14" s="598"/>
      <c r="T14" s="598"/>
      <c r="U14" s="598"/>
      <c r="V14" s="598"/>
      <c r="W14" s="598"/>
      <c r="X14" s="599"/>
      <c r="Y14" s="507" t="s">
        <v>81</v>
      </c>
      <c r="Z14" s="508"/>
      <c r="AA14" s="508"/>
      <c r="AB14" s="509"/>
      <c r="AC14" s="406"/>
      <c r="AD14" s="407"/>
      <c r="AE14" s="407"/>
      <c r="AF14" s="407"/>
      <c r="AG14" s="407"/>
      <c r="AH14" s="407"/>
      <c r="AI14" s="407"/>
      <c r="AJ14" s="408"/>
      <c r="AK14" s="507"/>
      <c r="AL14" s="508"/>
      <c r="AM14" s="508"/>
      <c r="AN14" s="509"/>
      <c r="AO14" s="475"/>
      <c r="AP14" s="593"/>
      <c r="AQ14" s="594"/>
      <c r="AR14" s="595"/>
      <c r="AS14" s="596"/>
      <c r="BE14"/>
    </row>
    <row r="15" spans="1:70" ht="61.5" customHeight="1">
      <c r="B15" s="592"/>
      <c r="C15" s="532"/>
      <c r="D15" s="412"/>
      <c r="E15" s="413"/>
      <c r="F15" s="413"/>
      <c r="G15" s="413"/>
      <c r="H15" s="413"/>
      <c r="I15" s="413"/>
      <c r="J15" s="413"/>
      <c r="K15" s="413"/>
      <c r="L15" s="413"/>
      <c r="M15" s="413"/>
      <c r="N15" s="413"/>
      <c r="O15" s="413"/>
      <c r="P15" s="414"/>
      <c r="Q15" s="600"/>
      <c r="R15" s="601"/>
      <c r="S15" s="601"/>
      <c r="T15" s="601"/>
      <c r="U15" s="601"/>
      <c r="V15" s="601"/>
      <c r="W15" s="601"/>
      <c r="X15" s="602"/>
      <c r="Y15" s="412" t="s">
        <v>1488</v>
      </c>
      <c r="Z15" s="413"/>
      <c r="AA15" s="413"/>
      <c r="AB15" s="414"/>
      <c r="AC15" s="412"/>
      <c r="AD15" s="413"/>
      <c r="AE15" s="413"/>
      <c r="AF15" s="413"/>
      <c r="AG15" s="413"/>
      <c r="AH15" s="413"/>
      <c r="AI15" s="413"/>
      <c r="AJ15" s="414"/>
      <c r="AK15" s="412"/>
      <c r="AL15" s="413"/>
      <c r="AM15" s="413"/>
      <c r="AN15" s="414"/>
      <c r="AO15" s="545"/>
      <c r="AP15" s="556"/>
      <c r="AQ15" s="587"/>
      <c r="AR15" s="589"/>
      <c r="AS15" s="591"/>
      <c r="AV15" s="95"/>
      <c r="BE15"/>
    </row>
    <row r="16" spans="1:70">
      <c r="B16" s="592">
        <v>2</v>
      </c>
      <c r="C16" s="532"/>
      <c r="D16" s="409" t="s">
        <v>1489</v>
      </c>
      <c r="E16" s="410"/>
      <c r="F16" s="410"/>
      <c r="G16" s="410"/>
      <c r="H16" s="410"/>
      <c r="I16" s="410"/>
      <c r="J16" s="410"/>
      <c r="K16" s="410"/>
      <c r="L16" s="410"/>
      <c r="M16" s="410"/>
      <c r="N16" s="410"/>
      <c r="O16" s="410"/>
      <c r="P16" s="411"/>
      <c r="Q16" s="603" t="s">
        <v>1268</v>
      </c>
      <c r="R16" s="604"/>
      <c r="S16" s="604"/>
      <c r="T16" s="604"/>
      <c r="U16" s="604"/>
      <c r="V16" s="604"/>
      <c r="W16" s="604"/>
      <c r="X16" s="605"/>
      <c r="Y16" s="409" t="s">
        <v>24</v>
      </c>
      <c r="Z16" s="410"/>
      <c r="AA16" s="410"/>
      <c r="AB16" s="411"/>
      <c r="AC16" s="406"/>
      <c r="AD16" s="407"/>
      <c r="AE16" s="407"/>
      <c r="AF16" s="407"/>
      <c r="AG16" s="407"/>
      <c r="AH16" s="407"/>
      <c r="AI16" s="407"/>
      <c r="AJ16" s="408"/>
      <c r="AK16" s="406"/>
      <c r="AL16" s="407"/>
      <c r="AM16" s="407"/>
      <c r="AN16" s="408"/>
      <c r="AO16" s="542"/>
      <c r="AP16" s="554"/>
      <c r="AQ16" s="586"/>
      <c r="AR16" s="588"/>
      <c r="AS16" s="590"/>
      <c r="BE16"/>
    </row>
    <row r="17" spans="2:57" ht="59.25" customHeight="1">
      <c r="B17" s="592"/>
      <c r="C17" s="532"/>
      <c r="D17" s="412"/>
      <c r="E17" s="413"/>
      <c r="F17" s="413"/>
      <c r="G17" s="413"/>
      <c r="H17" s="413"/>
      <c r="I17" s="413"/>
      <c r="J17" s="413"/>
      <c r="K17" s="413"/>
      <c r="L17" s="413"/>
      <c r="M17" s="413"/>
      <c r="N17" s="413"/>
      <c r="O17" s="413"/>
      <c r="P17" s="414"/>
      <c r="Q17" s="600"/>
      <c r="R17" s="601"/>
      <c r="S17" s="601"/>
      <c r="T17" s="601"/>
      <c r="U17" s="601"/>
      <c r="V17" s="601"/>
      <c r="W17" s="601"/>
      <c r="X17" s="602"/>
      <c r="Y17" s="412" t="s">
        <v>1468</v>
      </c>
      <c r="Z17" s="413"/>
      <c r="AA17" s="413"/>
      <c r="AB17" s="414"/>
      <c r="AC17" s="412"/>
      <c r="AD17" s="413"/>
      <c r="AE17" s="413"/>
      <c r="AF17" s="413"/>
      <c r="AG17" s="413"/>
      <c r="AH17" s="413"/>
      <c r="AI17" s="413"/>
      <c r="AJ17" s="414"/>
      <c r="AK17" s="412"/>
      <c r="AL17" s="413"/>
      <c r="AM17" s="413"/>
      <c r="AN17" s="414"/>
      <c r="AO17" s="545"/>
      <c r="AP17" s="556"/>
      <c r="AQ17" s="587"/>
      <c r="AR17" s="589"/>
      <c r="AS17" s="591"/>
      <c r="BE17"/>
    </row>
    <row r="18" spans="2:57">
      <c r="B18" s="592">
        <v>3</v>
      </c>
      <c r="C18" s="532"/>
      <c r="D18" s="406" t="s">
        <v>1469</v>
      </c>
      <c r="E18" s="407"/>
      <c r="F18" s="407"/>
      <c r="G18" s="407"/>
      <c r="H18" s="407"/>
      <c r="I18" s="407"/>
      <c r="J18" s="407"/>
      <c r="K18" s="407"/>
      <c r="L18" s="407"/>
      <c r="M18" s="407"/>
      <c r="N18" s="407"/>
      <c r="O18" s="407"/>
      <c r="P18" s="408"/>
      <c r="Q18" s="603" t="s">
        <v>91</v>
      </c>
      <c r="R18" s="604"/>
      <c r="S18" s="604"/>
      <c r="T18" s="604"/>
      <c r="U18" s="604"/>
      <c r="V18" s="604"/>
      <c r="W18" s="604"/>
      <c r="X18" s="605"/>
      <c r="Y18" s="409" t="s">
        <v>24</v>
      </c>
      <c r="Z18" s="410"/>
      <c r="AA18" s="410"/>
      <c r="AB18" s="411"/>
      <c r="AC18" s="406"/>
      <c r="AD18" s="407"/>
      <c r="AE18" s="407"/>
      <c r="AF18" s="407"/>
      <c r="AG18" s="407"/>
      <c r="AH18" s="407"/>
      <c r="AI18" s="407"/>
      <c r="AJ18" s="408"/>
      <c r="AK18" s="406"/>
      <c r="AL18" s="407"/>
      <c r="AM18" s="407"/>
      <c r="AN18" s="408"/>
      <c r="AO18" s="542"/>
      <c r="AP18" s="554"/>
      <c r="AQ18" s="586"/>
      <c r="AR18" s="588"/>
      <c r="AS18" s="590"/>
      <c r="BE18"/>
    </row>
    <row r="19" spans="2:57" ht="31.5" customHeight="1">
      <c r="B19" s="592"/>
      <c r="C19" s="532"/>
      <c r="D19" s="412"/>
      <c r="E19" s="413"/>
      <c r="F19" s="413"/>
      <c r="G19" s="413"/>
      <c r="H19" s="413"/>
      <c r="I19" s="413"/>
      <c r="J19" s="413"/>
      <c r="K19" s="413"/>
      <c r="L19" s="413"/>
      <c r="M19" s="413"/>
      <c r="N19" s="413"/>
      <c r="O19" s="413"/>
      <c r="P19" s="414"/>
      <c r="Q19" s="600"/>
      <c r="R19" s="601"/>
      <c r="S19" s="601"/>
      <c r="T19" s="601"/>
      <c r="U19" s="601"/>
      <c r="V19" s="601"/>
      <c r="W19" s="601"/>
      <c r="X19" s="602"/>
      <c r="Y19" s="412" t="s">
        <v>1470</v>
      </c>
      <c r="Z19" s="413"/>
      <c r="AA19" s="413"/>
      <c r="AB19" s="414"/>
      <c r="AC19" s="412"/>
      <c r="AD19" s="413"/>
      <c r="AE19" s="413"/>
      <c r="AF19" s="413"/>
      <c r="AG19" s="413"/>
      <c r="AH19" s="413"/>
      <c r="AI19" s="413"/>
      <c r="AJ19" s="414"/>
      <c r="AK19" s="412"/>
      <c r="AL19" s="413"/>
      <c r="AM19" s="413"/>
      <c r="AN19" s="414"/>
      <c r="AO19" s="545"/>
      <c r="AP19" s="556"/>
      <c r="AQ19" s="587"/>
      <c r="AR19" s="589"/>
      <c r="AS19" s="591"/>
      <c r="BE19"/>
    </row>
    <row r="20" spans="2:57">
      <c r="B20" s="592">
        <v>4</v>
      </c>
      <c r="C20" s="532"/>
      <c r="D20" s="406" t="s">
        <v>1877</v>
      </c>
      <c r="E20" s="407"/>
      <c r="F20" s="407"/>
      <c r="G20" s="407"/>
      <c r="H20" s="407"/>
      <c r="I20" s="407"/>
      <c r="J20" s="407"/>
      <c r="K20" s="407"/>
      <c r="L20" s="407"/>
      <c r="M20" s="407"/>
      <c r="N20" s="407"/>
      <c r="O20" s="407"/>
      <c r="P20" s="408"/>
      <c r="Q20" s="603" t="s">
        <v>91</v>
      </c>
      <c r="R20" s="604"/>
      <c r="S20" s="604"/>
      <c r="T20" s="604"/>
      <c r="U20" s="604"/>
      <c r="V20" s="604"/>
      <c r="W20" s="604"/>
      <c r="X20" s="605"/>
      <c r="Y20" s="409" t="s">
        <v>82</v>
      </c>
      <c r="Z20" s="410"/>
      <c r="AA20" s="410"/>
      <c r="AB20" s="411"/>
      <c r="AC20" s="406"/>
      <c r="AD20" s="407"/>
      <c r="AE20" s="407"/>
      <c r="AF20" s="407"/>
      <c r="AG20" s="407"/>
      <c r="AH20" s="407"/>
      <c r="AI20" s="407"/>
      <c r="AJ20" s="408"/>
      <c r="AK20" s="406"/>
      <c r="AL20" s="407"/>
      <c r="AM20" s="407"/>
      <c r="AN20" s="408"/>
      <c r="AO20" s="542"/>
      <c r="AP20" s="554"/>
      <c r="AQ20" s="586"/>
      <c r="AR20" s="588"/>
      <c r="AS20" s="590"/>
      <c r="BE20"/>
    </row>
    <row r="21" spans="2:57" ht="44.25" customHeight="1">
      <c r="B21" s="592"/>
      <c r="C21" s="532"/>
      <c r="D21" s="412"/>
      <c r="E21" s="413"/>
      <c r="F21" s="413"/>
      <c r="G21" s="413"/>
      <c r="H21" s="413"/>
      <c r="I21" s="413"/>
      <c r="J21" s="413"/>
      <c r="K21" s="413"/>
      <c r="L21" s="413"/>
      <c r="M21" s="413"/>
      <c r="N21" s="413"/>
      <c r="O21" s="413"/>
      <c r="P21" s="414"/>
      <c r="Q21" s="600"/>
      <c r="R21" s="601"/>
      <c r="S21" s="601"/>
      <c r="T21" s="601"/>
      <c r="U21" s="601"/>
      <c r="V21" s="601"/>
      <c r="W21" s="601"/>
      <c r="X21" s="602"/>
      <c r="Y21" s="412" t="s">
        <v>1878</v>
      </c>
      <c r="Z21" s="413"/>
      <c r="AA21" s="413"/>
      <c r="AB21" s="414"/>
      <c r="AC21" s="412"/>
      <c r="AD21" s="413"/>
      <c r="AE21" s="413"/>
      <c r="AF21" s="413"/>
      <c r="AG21" s="413"/>
      <c r="AH21" s="413"/>
      <c r="AI21" s="413"/>
      <c r="AJ21" s="414"/>
      <c r="AK21" s="412"/>
      <c r="AL21" s="413"/>
      <c r="AM21" s="413"/>
      <c r="AN21" s="414"/>
      <c r="AO21" s="545"/>
      <c r="AP21" s="556"/>
      <c r="AQ21" s="587"/>
      <c r="AR21" s="589"/>
      <c r="AS21" s="591"/>
      <c r="BE21"/>
    </row>
    <row r="22" spans="2:57">
      <c r="B22" s="592">
        <v>5</v>
      </c>
      <c r="C22" s="532"/>
      <c r="D22" s="406" t="s">
        <v>1490</v>
      </c>
      <c r="E22" s="407"/>
      <c r="F22" s="407"/>
      <c r="G22" s="407"/>
      <c r="H22" s="407"/>
      <c r="I22" s="407"/>
      <c r="J22" s="407"/>
      <c r="K22" s="407"/>
      <c r="L22" s="407"/>
      <c r="M22" s="407"/>
      <c r="N22" s="407"/>
      <c r="O22" s="407"/>
      <c r="P22" s="408"/>
      <c r="Q22" s="644" t="s">
        <v>1268</v>
      </c>
      <c r="R22" s="645"/>
      <c r="S22" s="645"/>
      <c r="T22" s="645"/>
      <c r="U22" s="645"/>
      <c r="V22" s="645"/>
      <c r="W22" s="645"/>
      <c r="X22" s="646"/>
      <c r="Y22" s="406" t="s">
        <v>81</v>
      </c>
      <c r="Z22" s="407"/>
      <c r="AA22" s="407"/>
      <c r="AB22" s="408"/>
      <c r="AC22" s="406"/>
      <c r="AD22" s="407"/>
      <c r="AE22" s="407"/>
      <c r="AF22" s="407"/>
      <c r="AG22" s="407"/>
      <c r="AH22" s="407"/>
      <c r="AI22" s="407"/>
      <c r="AJ22" s="408"/>
      <c r="AK22" s="406"/>
      <c r="AL22" s="407"/>
      <c r="AM22" s="407"/>
      <c r="AN22" s="408"/>
      <c r="AO22" s="542"/>
      <c r="AP22" s="554"/>
      <c r="AQ22" s="586"/>
      <c r="AR22" s="588"/>
      <c r="AS22" s="590"/>
      <c r="BE22"/>
    </row>
    <row r="23" spans="2:57" ht="45.75" customHeight="1">
      <c r="B23" s="592"/>
      <c r="C23" s="532"/>
      <c r="D23" s="412"/>
      <c r="E23" s="413"/>
      <c r="F23" s="413"/>
      <c r="G23" s="413"/>
      <c r="H23" s="413"/>
      <c r="I23" s="413"/>
      <c r="J23" s="413"/>
      <c r="K23" s="413"/>
      <c r="L23" s="413"/>
      <c r="M23" s="413"/>
      <c r="N23" s="413"/>
      <c r="O23" s="413"/>
      <c r="P23" s="414"/>
      <c r="Q23" s="600"/>
      <c r="R23" s="601"/>
      <c r="S23" s="601"/>
      <c r="T23" s="601"/>
      <c r="U23" s="601"/>
      <c r="V23" s="601"/>
      <c r="W23" s="601"/>
      <c r="X23" s="602"/>
      <c r="Y23" s="412" t="s">
        <v>1471</v>
      </c>
      <c r="Z23" s="413"/>
      <c r="AA23" s="413"/>
      <c r="AB23" s="414"/>
      <c r="AC23" s="412"/>
      <c r="AD23" s="413"/>
      <c r="AE23" s="413"/>
      <c r="AF23" s="413"/>
      <c r="AG23" s="413"/>
      <c r="AH23" s="413"/>
      <c r="AI23" s="413"/>
      <c r="AJ23" s="414"/>
      <c r="AK23" s="412"/>
      <c r="AL23" s="413"/>
      <c r="AM23" s="413"/>
      <c r="AN23" s="414"/>
      <c r="AO23" s="545"/>
      <c r="AP23" s="556"/>
      <c r="AQ23" s="587"/>
      <c r="AR23" s="589"/>
      <c r="AS23" s="591"/>
      <c r="BE23"/>
    </row>
    <row r="24" spans="2:57">
      <c r="B24" s="592">
        <v>6</v>
      </c>
      <c r="C24" s="532"/>
      <c r="D24" s="406" t="s">
        <v>1509</v>
      </c>
      <c r="E24" s="407"/>
      <c r="F24" s="407"/>
      <c r="G24" s="407"/>
      <c r="H24" s="407"/>
      <c r="I24" s="407"/>
      <c r="J24" s="407"/>
      <c r="K24" s="407"/>
      <c r="L24" s="407"/>
      <c r="M24" s="407"/>
      <c r="N24" s="407"/>
      <c r="O24" s="407"/>
      <c r="P24" s="408"/>
      <c r="Q24" s="644" t="s">
        <v>91</v>
      </c>
      <c r="R24" s="645"/>
      <c r="S24" s="645"/>
      <c r="T24" s="645"/>
      <c r="U24" s="645"/>
      <c r="V24" s="645"/>
      <c r="W24" s="645"/>
      <c r="X24" s="646"/>
      <c r="Y24" s="406" t="s">
        <v>83</v>
      </c>
      <c r="Z24" s="407"/>
      <c r="AA24" s="407"/>
      <c r="AB24" s="408"/>
      <c r="AC24" s="406"/>
      <c r="AD24" s="407"/>
      <c r="AE24" s="407"/>
      <c r="AF24" s="407"/>
      <c r="AG24" s="407"/>
      <c r="AH24" s="407"/>
      <c r="AI24" s="407"/>
      <c r="AJ24" s="408"/>
      <c r="AK24" s="406"/>
      <c r="AL24" s="407"/>
      <c r="AM24" s="407"/>
      <c r="AN24" s="408"/>
      <c r="AO24" s="542"/>
      <c r="AP24" s="554"/>
      <c r="AQ24" s="586"/>
      <c r="AR24" s="588"/>
      <c r="AS24" s="590"/>
      <c r="BE24"/>
    </row>
    <row r="25" spans="2:57" ht="33" customHeight="1">
      <c r="B25" s="592"/>
      <c r="C25" s="532"/>
      <c r="D25" s="412"/>
      <c r="E25" s="413"/>
      <c r="F25" s="413"/>
      <c r="G25" s="413"/>
      <c r="H25" s="413"/>
      <c r="I25" s="413"/>
      <c r="J25" s="413"/>
      <c r="K25" s="413"/>
      <c r="L25" s="413"/>
      <c r="M25" s="413"/>
      <c r="N25" s="413"/>
      <c r="O25" s="413"/>
      <c r="P25" s="414"/>
      <c r="Q25" s="600"/>
      <c r="R25" s="601"/>
      <c r="S25" s="601"/>
      <c r="T25" s="601"/>
      <c r="U25" s="601"/>
      <c r="V25" s="601"/>
      <c r="W25" s="601"/>
      <c r="X25" s="602"/>
      <c r="Y25" s="412" t="s">
        <v>1033</v>
      </c>
      <c r="Z25" s="413"/>
      <c r="AA25" s="413"/>
      <c r="AB25" s="414"/>
      <c r="AC25" s="412"/>
      <c r="AD25" s="413"/>
      <c r="AE25" s="413"/>
      <c r="AF25" s="413"/>
      <c r="AG25" s="413"/>
      <c r="AH25" s="413"/>
      <c r="AI25" s="413"/>
      <c r="AJ25" s="414"/>
      <c r="AK25" s="412"/>
      <c r="AL25" s="413"/>
      <c r="AM25" s="413"/>
      <c r="AN25" s="414"/>
      <c r="AO25" s="545"/>
      <c r="AP25" s="556"/>
      <c r="AQ25" s="587"/>
      <c r="AR25" s="589"/>
      <c r="AS25" s="591"/>
      <c r="BE25"/>
    </row>
    <row r="26" spans="2:57">
      <c r="B26" s="592">
        <v>7</v>
      </c>
      <c r="C26" s="532"/>
      <c r="D26" s="406" t="s">
        <v>1491</v>
      </c>
      <c r="E26" s="407"/>
      <c r="F26" s="407"/>
      <c r="G26" s="407"/>
      <c r="H26" s="407"/>
      <c r="I26" s="407"/>
      <c r="J26" s="407"/>
      <c r="K26" s="407"/>
      <c r="L26" s="407"/>
      <c r="M26" s="407"/>
      <c r="N26" s="407"/>
      <c r="O26" s="407"/>
      <c r="P26" s="408"/>
      <c r="Q26" s="644" t="s">
        <v>91</v>
      </c>
      <c r="R26" s="645"/>
      <c r="S26" s="645"/>
      <c r="T26" s="645"/>
      <c r="U26" s="645"/>
      <c r="V26" s="645"/>
      <c r="W26" s="645"/>
      <c r="X26" s="646"/>
      <c r="Y26" s="406" t="s">
        <v>136</v>
      </c>
      <c r="Z26" s="407"/>
      <c r="AA26" s="407"/>
      <c r="AB26" s="408"/>
      <c r="AC26" s="406"/>
      <c r="AD26" s="407"/>
      <c r="AE26" s="407"/>
      <c r="AF26" s="407"/>
      <c r="AG26" s="407"/>
      <c r="AH26" s="407"/>
      <c r="AI26" s="407"/>
      <c r="AJ26" s="408"/>
      <c r="AK26" s="406"/>
      <c r="AL26" s="407"/>
      <c r="AM26" s="407"/>
      <c r="AN26" s="408"/>
      <c r="AO26" s="542"/>
      <c r="AP26" s="554"/>
      <c r="AQ26" s="586"/>
      <c r="AR26" s="588"/>
      <c r="AS26" s="590"/>
      <c r="BE26"/>
    </row>
    <row r="27" spans="2:57" ht="45.75" customHeight="1">
      <c r="B27" s="592"/>
      <c r="C27" s="532"/>
      <c r="D27" s="412"/>
      <c r="E27" s="413"/>
      <c r="F27" s="413"/>
      <c r="G27" s="413"/>
      <c r="H27" s="413"/>
      <c r="I27" s="413"/>
      <c r="J27" s="413"/>
      <c r="K27" s="413"/>
      <c r="L27" s="413"/>
      <c r="M27" s="413"/>
      <c r="N27" s="413"/>
      <c r="O27" s="413"/>
      <c r="P27" s="414"/>
      <c r="Q27" s="600"/>
      <c r="R27" s="601"/>
      <c r="S27" s="601"/>
      <c r="T27" s="601"/>
      <c r="U27" s="601"/>
      <c r="V27" s="601"/>
      <c r="W27" s="601"/>
      <c r="X27" s="602"/>
      <c r="Y27" s="412" t="s">
        <v>1033</v>
      </c>
      <c r="Z27" s="413"/>
      <c r="AA27" s="413"/>
      <c r="AB27" s="414"/>
      <c r="AC27" s="412"/>
      <c r="AD27" s="413"/>
      <c r="AE27" s="413"/>
      <c r="AF27" s="413"/>
      <c r="AG27" s="413"/>
      <c r="AH27" s="413"/>
      <c r="AI27" s="413"/>
      <c r="AJ27" s="414"/>
      <c r="AK27" s="412"/>
      <c r="AL27" s="413"/>
      <c r="AM27" s="413"/>
      <c r="AN27" s="414"/>
      <c r="AO27" s="545"/>
      <c r="AP27" s="556"/>
      <c r="AQ27" s="587"/>
      <c r="AR27" s="589"/>
      <c r="AS27" s="591"/>
      <c r="BE27"/>
    </row>
    <row r="28" spans="2:57">
      <c r="B28" s="592">
        <v>8</v>
      </c>
      <c r="C28" s="532"/>
      <c r="D28" s="406" t="s">
        <v>1492</v>
      </c>
      <c r="E28" s="407"/>
      <c r="F28" s="407"/>
      <c r="G28" s="407"/>
      <c r="H28" s="407"/>
      <c r="I28" s="407"/>
      <c r="J28" s="407"/>
      <c r="K28" s="407"/>
      <c r="L28" s="407"/>
      <c r="M28" s="407"/>
      <c r="N28" s="407"/>
      <c r="O28" s="407"/>
      <c r="P28" s="408"/>
      <c r="Q28" s="644" t="s">
        <v>91</v>
      </c>
      <c r="R28" s="645"/>
      <c r="S28" s="645"/>
      <c r="T28" s="645"/>
      <c r="U28" s="645"/>
      <c r="V28" s="645"/>
      <c r="W28" s="645"/>
      <c r="X28" s="646"/>
      <c r="Y28" s="406" t="s">
        <v>24</v>
      </c>
      <c r="Z28" s="407"/>
      <c r="AA28" s="407"/>
      <c r="AB28" s="408"/>
      <c r="AC28" s="406"/>
      <c r="AD28" s="407"/>
      <c r="AE28" s="407"/>
      <c r="AF28" s="407"/>
      <c r="AG28" s="407"/>
      <c r="AH28" s="407"/>
      <c r="AI28" s="407"/>
      <c r="AJ28" s="408"/>
      <c r="AK28" s="406"/>
      <c r="AL28" s="407"/>
      <c r="AM28" s="407"/>
      <c r="AN28" s="408"/>
      <c r="AO28" s="542"/>
      <c r="AP28" s="554"/>
      <c r="AQ28" s="586"/>
      <c r="AR28" s="588"/>
      <c r="AS28" s="590"/>
      <c r="BE28"/>
    </row>
    <row r="29" spans="2:57" ht="57" customHeight="1">
      <c r="B29" s="592"/>
      <c r="C29" s="532"/>
      <c r="D29" s="412"/>
      <c r="E29" s="413"/>
      <c r="F29" s="413"/>
      <c r="G29" s="413"/>
      <c r="H29" s="413"/>
      <c r="I29" s="413"/>
      <c r="J29" s="413"/>
      <c r="K29" s="413"/>
      <c r="L29" s="413"/>
      <c r="M29" s="413"/>
      <c r="N29" s="413"/>
      <c r="O29" s="413"/>
      <c r="P29" s="414"/>
      <c r="Q29" s="600"/>
      <c r="R29" s="601"/>
      <c r="S29" s="601"/>
      <c r="T29" s="601"/>
      <c r="U29" s="601"/>
      <c r="V29" s="601"/>
      <c r="W29" s="601"/>
      <c r="X29" s="602"/>
      <c r="Y29" s="412" t="s">
        <v>1472</v>
      </c>
      <c r="Z29" s="413"/>
      <c r="AA29" s="413"/>
      <c r="AB29" s="414"/>
      <c r="AC29" s="412"/>
      <c r="AD29" s="413"/>
      <c r="AE29" s="413"/>
      <c r="AF29" s="413"/>
      <c r="AG29" s="413"/>
      <c r="AH29" s="413"/>
      <c r="AI29" s="413"/>
      <c r="AJ29" s="414"/>
      <c r="AK29" s="412"/>
      <c r="AL29" s="413"/>
      <c r="AM29" s="413"/>
      <c r="AN29" s="414"/>
      <c r="AO29" s="545"/>
      <c r="AP29" s="556"/>
      <c r="AQ29" s="587"/>
      <c r="AR29" s="589"/>
      <c r="AS29" s="591"/>
      <c r="BE29"/>
    </row>
    <row r="30" spans="2:57" ht="15" hidden="1" customHeight="1">
      <c r="B30" s="592">
        <v>8</v>
      </c>
      <c r="C30" s="532"/>
      <c r="D30" s="406" t="s">
        <v>1493</v>
      </c>
      <c r="E30" s="407"/>
      <c r="F30" s="407"/>
      <c r="G30" s="407"/>
      <c r="H30" s="407"/>
      <c r="I30" s="407"/>
      <c r="J30" s="407"/>
      <c r="K30" s="407"/>
      <c r="L30" s="407"/>
      <c r="M30" s="407"/>
      <c r="N30" s="407"/>
      <c r="O30" s="407"/>
      <c r="P30" s="408"/>
      <c r="Q30" s="406" t="s">
        <v>91</v>
      </c>
      <c r="R30" s="407"/>
      <c r="S30" s="407"/>
      <c r="T30" s="407"/>
      <c r="U30" s="407"/>
      <c r="V30" s="407"/>
      <c r="W30" s="407"/>
      <c r="X30" s="408"/>
      <c r="Y30" s="406" t="s">
        <v>86</v>
      </c>
      <c r="Z30" s="407"/>
      <c r="AA30" s="407"/>
      <c r="AB30" s="408"/>
      <c r="AC30" s="406"/>
      <c r="AD30" s="407"/>
      <c r="AE30" s="407"/>
      <c r="AF30" s="407"/>
      <c r="AG30" s="407"/>
      <c r="AH30" s="407"/>
      <c r="AI30" s="407"/>
      <c r="AJ30" s="408"/>
      <c r="AK30" s="406"/>
      <c r="AL30" s="407"/>
      <c r="AM30" s="407"/>
      <c r="AN30" s="408"/>
      <c r="AO30" s="542"/>
      <c r="AP30" s="554"/>
      <c r="AQ30" s="586"/>
      <c r="AR30" s="588"/>
      <c r="AS30" s="590"/>
      <c r="BE30"/>
    </row>
    <row r="31" spans="2:57" ht="33" hidden="1" customHeight="1">
      <c r="B31" s="592"/>
      <c r="C31" s="532"/>
      <c r="D31" s="412"/>
      <c r="E31" s="413"/>
      <c r="F31" s="413"/>
      <c r="G31" s="413"/>
      <c r="H31" s="413"/>
      <c r="I31" s="413"/>
      <c r="J31" s="413"/>
      <c r="K31" s="413"/>
      <c r="L31" s="413"/>
      <c r="M31" s="413"/>
      <c r="N31" s="413"/>
      <c r="O31" s="413"/>
      <c r="P31" s="414"/>
      <c r="Q31" s="412"/>
      <c r="R31" s="413"/>
      <c r="S31" s="413"/>
      <c r="T31" s="413"/>
      <c r="U31" s="413"/>
      <c r="V31" s="413"/>
      <c r="W31" s="413"/>
      <c r="X31" s="414"/>
      <c r="Y31" s="412" t="s">
        <v>1473</v>
      </c>
      <c r="Z31" s="413"/>
      <c r="AA31" s="413"/>
      <c r="AB31" s="414"/>
      <c r="AC31" s="412"/>
      <c r="AD31" s="413"/>
      <c r="AE31" s="413"/>
      <c r="AF31" s="413"/>
      <c r="AG31" s="413"/>
      <c r="AH31" s="413"/>
      <c r="AI31" s="413"/>
      <c r="AJ31" s="414"/>
      <c r="AK31" s="412"/>
      <c r="AL31" s="413"/>
      <c r="AM31" s="413"/>
      <c r="AN31" s="414"/>
      <c r="AO31" s="545"/>
      <c r="AP31" s="556"/>
      <c r="AQ31" s="587"/>
      <c r="AR31" s="589"/>
      <c r="AS31" s="591"/>
      <c r="BE31"/>
    </row>
    <row r="32" spans="2:57" ht="15" hidden="1" customHeight="1">
      <c r="B32" s="592">
        <v>9</v>
      </c>
      <c r="C32" s="532"/>
      <c r="D32" s="406" t="s">
        <v>1494</v>
      </c>
      <c r="E32" s="407"/>
      <c r="F32" s="407"/>
      <c r="G32" s="407"/>
      <c r="H32" s="407"/>
      <c r="I32" s="407"/>
      <c r="J32" s="407"/>
      <c r="K32" s="407"/>
      <c r="L32" s="407"/>
      <c r="M32" s="407"/>
      <c r="N32" s="407"/>
      <c r="O32" s="407"/>
      <c r="P32" s="408"/>
      <c r="Q32" s="644" t="s">
        <v>91</v>
      </c>
      <c r="R32" s="645"/>
      <c r="S32" s="645"/>
      <c r="T32" s="645"/>
      <c r="U32" s="645"/>
      <c r="V32" s="645"/>
      <c r="W32" s="645"/>
      <c r="X32" s="646"/>
      <c r="Y32" s="406" t="s">
        <v>86</v>
      </c>
      <c r="Z32" s="407"/>
      <c r="AA32" s="407"/>
      <c r="AB32" s="408"/>
      <c r="AC32" s="406"/>
      <c r="AD32" s="407"/>
      <c r="AE32" s="407"/>
      <c r="AF32" s="407"/>
      <c r="AG32" s="407"/>
      <c r="AH32" s="407"/>
      <c r="AI32" s="407"/>
      <c r="AJ32" s="408"/>
      <c r="AK32" s="406"/>
      <c r="AL32" s="407"/>
      <c r="AM32" s="407"/>
      <c r="AN32" s="408"/>
      <c r="AO32" s="542"/>
      <c r="AP32" s="554"/>
      <c r="AQ32" s="586"/>
      <c r="AR32" s="588"/>
      <c r="AS32" s="590"/>
      <c r="BE32"/>
    </row>
    <row r="33" spans="2:57" ht="34.5" hidden="1" customHeight="1">
      <c r="B33" s="592"/>
      <c r="C33" s="532"/>
      <c r="D33" s="412"/>
      <c r="E33" s="413"/>
      <c r="F33" s="413"/>
      <c r="G33" s="413"/>
      <c r="H33" s="413"/>
      <c r="I33" s="413"/>
      <c r="J33" s="413"/>
      <c r="K33" s="413"/>
      <c r="L33" s="413"/>
      <c r="M33" s="413"/>
      <c r="N33" s="413"/>
      <c r="O33" s="413"/>
      <c r="P33" s="414"/>
      <c r="Q33" s="600"/>
      <c r="R33" s="601"/>
      <c r="S33" s="601"/>
      <c r="T33" s="601"/>
      <c r="U33" s="601"/>
      <c r="V33" s="601"/>
      <c r="W33" s="601"/>
      <c r="X33" s="602"/>
      <c r="Y33" s="412" t="s">
        <v>1474</v>
      </c>
      <c r="Z33" s="413"/>
      <c r="AA33" s="413"/>
      <c r="AB33" s="414"/>
      <c r="AC33" s="412"/>
      <c r="AD33" s="413"/>
      <c r="AE33" s="413"/>
      <c r="AF33" s="413"/>
      <c r="AG33" s="413"/>
      <c r="AH33" s="413"/>
      <c r="AI33" s="413"/>
      <c r="AJ33" s="414"/>
      <c r="AK33" s="412"/>
      <c r="AL33" s="413"/>
      <c r="AM33" s="413"/>
      <c r="AN33" s="414"/>
      <c r="AO33" s="545"/>
      <c r="AP33" s="556"/>
      <c r="AQ33" s="587"/>
      <c r="AR33" s="589"/>
      <c r="AS33" s="591"/>
      <c r="BE33"/>
    </row>
    <row r="34" spans="2:57">
      <c r="B34" s="592">
        <v>9</v>
      </c>
      <c r="C34" s="532"/>
      <c r="D34" s="406" t="s">
        <v>1848</v>
      </c>
      <c r="E34" s="407"/>
      <c r="F34" s="407"/>
      <c r="G34" s="407"/>
      <c r="H34" s="407"/>
      <c r="I34" s="407"/>
      <c r="J34" s="407"/>
      <c r="K34" s="407"/>
      <c r="L34" s="407"/>
      <c r="M34" s="407"/>
      <c r="N34" s="407"/>
      <c r="O34" s="407"/>
      <c r="P34" s="408"/>
      <c r="Q34" s="406" t="s">
        <v>91</v>
      </c>
      <c r="R34" s="407"/>
      <c r="S34" s="407"/>
      <c r="T34" s="407"/>
      <c r="U34" s="407"/>
      <c r="V34" s="407"/>
      <c r="W34" s="407"/>
      <c r="X34" s="408"/>
      <c r="Y34" s="406" t="s">
        <v>578</v>
      </c>
      <c r="Z34" s="407"/>
      <c r="AA34" s="407"/>
      <c r="AB34" s="408"/>
      <c r="AC34" s="406"/>
      <c r="AD34" s="407"/>
      <c r="AE34" s="407"/>
      <c r="AF34" s="407"/>
      <c r="AG34" s="407"/>
      <c r="AH34" s="407"/>
      <c r="AI34" s="407"/>
      <c r="AJ34" s="408"/>
      <c r="AK34" s="406"/>
      <c r="AL34" s="407"/>
      <c r="AM34" s="407"/>
      <c r="AN34" s="408"/>
      <c r="AO34" s="542"/>
      <c r="AP34" s="554"/>
      <c r="AQ34" s="586"/>
      <c r="AR34" s="588"/>
      <c r="AS34" s="590"/>
      <c r="BE34"/>
    </row>
    <row r="35" spans="2:57" ht="31.5"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t="s">
        <v>1845</v>
      </c>
      <c r="Z35" s="413"/>
      <c r="AA35" s="413"/>
      <c r="AB35" s="414"/>
      <c r="AC35" s="412"/>
      <c r="AD35" s="413"/>
      <c r="AE35" s="413"/>
      <c r="AF35" s="413"/>
      <c r="AG35" s="413"/>
      <c r="AH35" s="413"/>
      <c r="AI35" s="413"/>
      <c r="AJ35" s="414"/>
      <c r="AK35" s="412"/>
      <c r="AL35" s="413"/>
      <c r="AM35" s="413"/>
      <c r="AN35" s="414"/>
      <c r="AO35" s="545"/>
      <c r="AP35" s="556"/>
      <c r="AQ35" s="587"/>
      <c r="AR35" s="589"/>
      <c r="AS35" s="591"/>
      <c r="BE35"/>
    </row>
    <row r="36" spans="2:57">
      <c r="B36" s="592">
        <v>10</v>
      </c>
      <c r="C36" s="532"/>
      <c r="D36" s="406" t="s">
        <v>1849</v>
      </c>
      <c r="E36" s="407"/>
      <c r="F36" s="407"/>
      <c r="G36" s="407"/>
      <c r="H36" s="407"/>
      <c r="I36" s="407"/>
      <c r="J36" s="407"/>
      <c r="K36" s="407"/>
      <c r="L36" s="407"/>
      <c r="M36" s="407"/>
      <c r="N36" s="407"/>
      <c r="O36" s="407"/>
      <c r="P36" s="408"/>
      <c r="Q36" s="409" t="s">
        <v>91</v>
      </c>
      <c r="R36" s="410"/>
      <c r="S36" s="410"/>
      <c r="T36" s="410"/>
      <c r="U36" s="410"/>
      <c r="V36" s="410"/>
      <c r="W36" s="410"/>
      <c r="X36" s="411"/>
      <c r="Y36" s="406" t="s">
        <v>346</v>
      </c>
      <c r="Z36" s="407"/>
      <c r="AA36" s="407"/>
      <c r="AB36" s="408"/>
      <c r="AC36" s="406"/>
      <c r="AD36" s="407"/>
      <c r="AE36" s="407"/>
      <c r="AF36" s="407"/>
      <c r="AG36" s="407"/>
      <c r="AH36" s="407"/>
      <c r="AI36" s="407"/>
      <c r="AJ36" s="408"/>
      <c r="AK36" s="406"/>
      <c r="AL36" s="407"/>
      <c r="AM36" s="407"/>
      <c r="AN36" s="408"/>
      <c r="AO36" s="542"/>
      <c r="AP36" s="554"/>
      <c r="AQ36" s="586"/>
      <c r="AR36" s="588"/>
      <c r="AS36" s="590"/>
      <c r="BE36"/>
    </row>
    <row r="37" spans="2:57" ht="31.5"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t="s">
        <v>1845</v>
      </c>
      <c r="Z37" s="413"/>
      <c r="AA37" s="413"/>
      <c r="AB37" s="414"/>
      <c r="AC37" s="412"/>
      <c r="AD37" s="413"/>
      <c r="AE37" s="413"/>
      <c r="AF37" s="413"/>
      <c r="AG37" s="413"/>
      <c r="AH37" s="413"/>
      <c r="AI37" s="413"/>
      <c r="AJ37" s="414"/>
      <c r="AK37" s="412"/>
      <c r="AL37" s="413"/>
      <c r="AM37" s="413"/>
      <c r="AN37" s="414"/>
      <c r="AO37" s="545"/>
      <c r="AP37" s="556"/>
      <c r="AQ37" s="587"/>
      <c r="AR37" s="589"/>
      <c r="AS37" s="591"/>
      <c r="BE37"/>
    </row>
    <row r="38" spans="2:57">
      <c r="B38" s="592">
        <v>11</v>
      </c>
      <c r="C38" s="532"/>
      <c r="D38" s="406" t="s">
        <v>1850</v>
      </c>
      <c r="E38" s="407"/>
      <c r="F38" s="407"/>
      <c r="G38" s="407"/>
      <c r="H38" s="407"/>
      <c r="I38" s="407"/>
      <c r="J38" s="407"/>
      <c r="K38" s="407"/>
      <c r="L38" s="407"/>
      <c r="M38" s="407"/>
      <c r="N38" s="407"/>
      <c r="O38" s="407"/>
      <c r="P38" s="408"/>
      <c r="Q38" s="409" t="s">
        <v>91</v>
      </c>
      <c r="R38" s="410"/>
      <c r="S38" s="410"/>
      <c r="T38" s="410"/>
      <c r="U38" s="410"/>
      <c r="V38" s="410"/>
      <c r="W38" s="410"/>
      <c r="X38" s="411"/>
      <c r="Y38" s="406" t="s">
        <v>586</v>
      </c>
      <c r="Z38" s="407"/>
      <c r="AA38" s="407"/>
      <c r="AB38" s="408"/>
      <c r="AC38" s="406"/>
      <c r="AD38" s="407"/>
      <c r="AE38" s="407"/>
      <c r="AF38" s="407"/>
      <c r="AG38" s="407"/>
      <c r="AH38" s="407"/>
      <c r="AI38" s="407"/>
      <c r="AJ38" s="408"/>
      <c r="AK38" s="406"/>
      <c r="AL38" s="407"/>
      <c r="AM38" s="407"/>
      <c r="AN38" s="408"/>
      <c r="AO38" s="542"/>
      <c r="AP38" s="554"/>
      <c r="AQ38" s="586"/>
      <c r="AR38" s="588"/>
      <c r="AS38" s="590"/>
      <c r="BE38"/>
    </row>
    <row r="39" spans="2:57" ht="44.25"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t="s">
        <v>1846</v>
      </c>
      <c r="Z39" s="413"/>
      <c r="AA39" s="413"/>
      <c r="AB39" s="414"/>
      <c r="AC39" s="412"/>
      <c r="AD39" s="413"/>
      <c r="AE39" s="413"/>
      <c r="AF39" s="413"/>
      <c r="AG39" s="413"/>
      <c r="AH39" s="413"/>
      <c r="AI39" s="413"/>
      <c r="AJ39" s="414"/>
      <c r="AK39" s="412"/>
      <c r="AL39" s="413"/>
      <c r="AM39" s="413"/>
      <c r="AN39" s="414"/>
      <c r="AO39" s="545"/>
      <c r="AP39" s="556"/>
      <c r="AQ39" s="587"/>
      <c r="AR39" s="589"/>
      <c r="AS39" s="591"/>
      <c r="BE39"/>
    </row>
    <row r="40" spans="2:57">
      <c r="B40" s="592">
        <v>12</v>
      </c>
      <c r="C40" s="532"/>
      <c r="D40" s="406" t="s">
        <v>1851</v>
      </c>
      <c r="E40" s="407"/>
      <c r="F40" s="407"/>
      <c r="G40" s="407"/>
      <c r="H40" s="407"/>
      <c r="I40" s="407"/>
      <c r="J40" s="407"/>
      <c r="K40" s="407"/>
      <c r="L40" s="407"/>
      <c r="M40" s="407"/>
      <c r="N40" s="407"/>
      <c r="O40" s="407"/>
      <c r="P40" s="408"/>
      <c r="Q40" s="409" t="s">
        <v>91</v>
      </c>
      <c r="R40" s="410"/>
      <c r="S40" s="410"/>
      <c r="T40" s="410"/>
      <c r="U40" s="410"/>
      <c r="V40" s="410"/>
      <c r="W40" s="410"/>
      <c r="X40" s="411"/>
      <c r="Y40" s="406" t="s">
        <v>596</v>
      </c>
      <c r="Z40" s="407"/>
      <c r="AA40" s="407"/>
      <c r="AB40" s="408"/>
      <c r="AC40" s="406"/>
      <c r="AD40" s="407"/>
      <c r="AE40" s="407"/>
      <c r="AF40" s="407"/>
      <c r="AG40" s="407"/>
      <c r="AH40" s="407"/>
      <c r="AI40" s="407"/>
      <c r="AJ40" s="408"/>
      <c r="AK40" s="406"/>
      <c r="AL40" s="407"/>
      <c r="AM40" s="407"/>
      <c r="AN40" s="408"/>
      <c r="AO40" s="542"/>
      <c r="AP40" s="554"/>
      <c r="AQ40" s="586"/>
      <c r="AR40" s="588"/>
      <c r="AS40" s="590"/>
      <c r="BE40"/>
    </row>
    <row r="41" spans="2:57" ht="49.5"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t="s">
        <v>1847</v>
      </c>
      <c r="Z41" s="413"/>
      <c r="AA41" s="413"/>
      <c r="AB41" s="414"/>
      <c r="AC41" s="412"/>
      <c r="AD41" s="413"/>
      <c r="AE41" s="413"/>
      <c r="AF41" s="413"/>
      <c r="AG41" s="413"/>
      <c r="AH41" s="413"/>
      <c r="AI41" s="413"/>
      <c r="AJ41" s="414"/>
      <c r="AK41" s="412"/>
      <c r="AL41" s="413"/>
      <c r="AM41" s="413"/>
      <c r="AN41" s="414"/>
      <c r="AO41" s="545"/>
      <c r="AP41" s="556"/>
      <c r="AQ41" s="587"/>
      <c r="AR41" s="589"/>
      <c r="AS41" s="591"/>
      <c r="BE41"/>
    </row>
    <row r="42" spans="2:57">
      <c r="B42" s="592">
        <v>13</v>
      </c>
      <c r="C42" s="532"/>
      <c r="D42" s="406" t="s">
        <v>1475</v>
      </c>
      <c r="E42" s="407"/>
      <c r="F42" s="407"/>
      <c r="G42" s="407"/>
      <c r="H42" s="407"/>
      <c r="I42" s="407"/>
      <c r="J42" s="407"/>
      <c r="K42" s="407"/>
      <c r="L42" s="407"/>
      <c r="M42" s="407"/>
      <c r="N42" s="407"/>
      <c r="O42" s="407"/>
      <c r="P42" s="408"/>
      <c r="Q42" s="406" t="s">
        <v>91</v>
      </c>
      <c r="R42" s="407"/>
      <c r="S42" s="407"/>
      <c r="T42" s="407"/>
      <c r="U42" s="407"/>
      <c r="V42" s="407"/>
      <c r="W42" s="407"/>
      <c r="X42" s="408"/>
      <c r="Y42" s="406" t="s">
        <v>24</v>
      </c>
      <c r="Z42" s="407"/>
      <c r="AA42" s="407"/>
      <c r="AB42" s="408"/>
      <c r="AC42" s="406"/>
      <c r="AD42" s="407"/>
      <c r="AE42" s="407"/>
      <c r="AF42" s="407"/>
      <c r="AG42" s="407"/>
      <c r="AH42" s="407"/>
      <c r="AI42" s="407"/>
      <c r="AJ42" s="408"/>
      <c r="AK42" s="406"/>
      <c r="AL42" s="407"/>
      <c r="AM42" s="407"/>
      <c r="AN42" s="408"/>
      <c r="AO42" s="542"/>
      <c r="AP42" s="554"/>
      <c r="AQ42" s="586"/>
      <c r="AR42" s="588"/>
      <c r="AS42" s="590"/>
      <c r="BE42"/>
    </row>
    <row r="43" spans="2:57" ht="89.25"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t="s">
        <v>1476</v>
      </c>
      <c r="Z43" s="413"/>
      <c r="AA43" s="413"/>
      <c r="AB43" s="414"/>
      <c r="AC43" s="412"/>
      <c r="AD43" s="413"/>
      <c r="AE43" s="413"/>
      <c r="AF43" s="413"/>
      <c r="AG43" s="413"/>
      <c r="AH43" s="413"/>
      <c r="AI43" s="413"/>
      <c r="AJ43" s="414"/>
      <c r="AK43" s="412"/>
      <c r="AL43" s="413"/>
      <c r="AM43" s="413"/>
      <c r="AN43" s="414"/>
      <c r="AO43" s="545"/>
      <c r="AP43" s="556"/>
      <c r="AQ43" s="587"/>
      <c r="AR43" s="589"/>
      <c r="AS43" s="591"/>
      <c r="BE43"/>
    </row>
    <row r="44" spans="2:57" ht="15" customHeight="1">
      <c r="B44" s="592">
        <v>14</v>
      </c>
      <c r="C44" s="532"/>
      <c r="D44" s="406" t="s">
        <v>1497</v>
      </c>
      <c r="E44" s="407"/>
      <c r="F44" s="407"/>
      <c r="G44" s="407"/>
      <c r="H44" s="407"/>
      <c r="I44" s="407"/>
      <c r="J44" s="407"/>
      <c r="K44" s="407"/>
      <c r="L44" s="407"/>
      <c r="M44" s="407"/>
      <c r="N44" s="407"/>
      <c r="O44" s="407"/>
      <c r="P44" s="408"/>
      <c r="Q44" s="409" t="s">
        <v>1496</v>
      </c>
      <c r="R44" s="410"/>
      <c r="S44" s="410"/>
      <c r="T44" s="410"/>
      <c r="U44" s="410"/>
      <c r="V44" s="410"/>
      <c r="W44" s="410"/>
      <c r="X44" s="411"/>
      <c r="Y44" s="406" t="s">
        <v>24</v>
      </c>
      <c r="Z44" s="407"/>
      <c r="AA44" s="407"/>
      <c r="AB44" s="408"/>
      <c r="AC44" s="406"/>
      <c r="AD44" s="407"/>
      <c r="AE44" s="407"/>
      <c r="AF44" s="407"/>
      <c r="AG44" s="407"/>
      <c r="AH44" s="407"/>
      <c r="AI44" s="407"/>
      <c r="AJ44" s="408"/>
      <c r="AK44" s="406"/>
      <c r="AL44" s="407"/>
      <c r="AM44" s="407"/>
      <c r="AN44" s="408"/>
      <c r="AO44" s="542"/>
      <c r="AP44" s="554"/>
      <c r="AQ44" s="586"/>
      <c r="AR44" s="588"/>
      <c r="AS44" s="590"/>
      <c r="BE44"/>
    </row>
    <row r="45" spans="2:57" ht="29.25"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t="s">
        <v>1477</v>
      </c>
      <c r="Z45" s="413"/>
      <c r="AA45" s="413"/>
      <c r="AB45" s="414"/>
      <c r="AC45" s="412"/>
      <c r="AD45" s="413"/>
      <c r="AE45" s="413"/>
      <c r="AF45" s="413"/>
      <c r="AG45" s="413"/>
      <c r="AH45" s="413"/>
      <c r="AI45" s="413"/>
      <c r="AJ45" s="414"/>
      <c r="AK45" s="412"/>
      <c r="AL45" s="413"/>
      <c r="AM45" s="413"/>
      <c r="AN45" s="414"/>
      <c r="AO45" s="545"/>
      <c r="AP45" s="556"/>
      <c r="AQ45" s="587"/>
      <c r="AR45" s="589"/>
      <c r="AS45" s="591"/>
      <c r="BE45"/>
    </row>
    <row r="46" spans="2:57">
      <c r="B46" s="592">
        <v>15</v>
      </c>
      <c r="C46" s="532"/>
      <c r="D46" s="406" t="s">
        <v>1495</v>
      </c>
      <c r="E46" s="407"/>
      <c r="F46" s="407"/>
      <c r="G46" s="407"/>
      <c r="H46" s="407"/>
      <c r="I46" s="407"/>
      <c r="J46" s="407"/>
      <c r="K46" s="407"/>
      <c r="L46" s="407"/>
      <c r="M46" s="407"/>
      <c r="N46" s="407"/>
      <c r="O46" s="407"/>
      <c r="P46" s="408"/>
      <c r="Q46" s="409" t="s">
        <v>1268</v>
      </c>
      <c r="R46" s="410"/>
      <c r="S46" s="410"/>
      <c r="T46" s="410"/>
      <c r="U46" s="410"/>
      <c r="V46" s="410"/>
      <c r="W46" s="410"/>
      <c r="X46" s="411"/>
      <c r="Y46" s="406" t="s">
        <v>143</v>
      </c>
      <c r="Z46" s="407"/>
      <c r="AA46" s="407"/>
      <c r="AB46" s="408"/>
      <c r="AC46" s="406"/>
      <c r="AD46" s="407"/>
      <c r="AE46" s="407"/>
      <c r="AF46" s="407"/>
      <c r="AG46" s="407"/>
      <c r="AH46" s="407"/>
      <c r="AI46" s="407"/>
      <c r="AJ46" s="408"/>
      <c r="AK46" s="406"/>
      <c r="AL46" s="407"/>
      <c r="AM46" s="407"/>
      <c r="AN46" s="408"/>
      <c r="AO46" s="542"/>
      <c r="AP46" s="554"/>
      <c r="AQ46" s="586"/>
      <c r="AR46" s="588"/>
      <c r="AS46" s="590"/>
      <c r="BE46"/>
    </row>
    <row r="47" spans="2:57" ht="33"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t="s">
        <v>1478</v>
      </c>
      <c r="Z47" s="413"/>
      <c r="AA47" s="413"/>
      <c r="AB47" s="414"/>
      <c r="AC47" s="412"/>
      <c r="AD47" s="413"/>
      <c r="AE47" s="413"/>
      <c r="AF47" s="413"/>
      <c r="AG47" s="413"/>
      <c r="AH47" s="413"/>
      <c r="AI47" s="413"/>
      <c r="AJ47" s="414"/>
      <c r="AK47" s="412"/>
      <c r="AL47" s="413"/>
      <c r="AM47" s="413"/>
      <c r="AN47" s="414"/>
      <c r="AO47" s="545"/>
      <c r="AP47" s="556"/>
      <c r="AQ47" s="587"/>
      <c r="AR47" s="589"/>
      <c r="AS47" s="591"/>
      <c r="BE47"/>
    </row>
    <row r="48" spans="2:57">
      <c r="B48" s="592">
        <v>16</v>
      </c>
      <c r="C48" s="532"/>
      <c r="D48" s="406" t="s">
        <v>1802</v>
      </c>
      <c r="E48" s="407"/>
      <c r="F48" s="407"/>
      <c r="G48" s="407"/>
      <c r="H48" s="407"/>
      <c r="I48" s="407"/>
      <c r="J48" s="407"/>
      <c r="K48" s="407"/>
      <c r="L48" s="407"/>
      <c r="M48" s="407"/>
      <c r="N48" s="407"/>
      <c r="O48" s="407"/>
      <c r="P48" s="408"/>
      <c r="Q48" s="409" t="s">
        <v>1803</v>
      </c>
      <c r="R48" s="410"/>
      <c r="S48" s="410"/>
      <c r="T48" s="410"/>
      <c r="U48" s="410"/>
      <c r="V48" s="410"/>
      <c r="W48" s="410"/>
      <c r="X48" s="411"/>
      <c r="Y48" s="406" t="s">
        <v>154</v>
      </c>
      <c r="Z48" s="407"/>
      <c r="AA48" s="407"/>
      <c r="AB48" s="408"/>
      <c r="AC48" s="406"/>
      <c r="AD48" s="407"/>
      <c r="AE48" s="407"/>
      <c r="AF48" s="407"/>
      <c r="AG48" s="407"/>
      <c r="AH48" s="407"/>
      <c r="AI48" s="407"/>
      <c r="AJ48" s="408"/>
      <c r="AK48" s="406"/>
      <c r="AL48" s="407"/>
      <c r="AM48" s="407"/>
      <c r="AN48" s="408"/>
      <c r="AO48" s="542"/>
      <c r="AP48" s="554"/>
      <c r="AQ48" s="586"/>
      <c r="AR48" s="588"/>
      <c r="AS48" s="590"/>
      <c r="BE48"/>
    </row>
    <row r="49" spans="2:57" ht="61.5"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t="s">
        <v>1479</v>
      </c>
      <c r="Z49" s="413"/>
      <c r="AA49" s="413"/>
      <c r="AB49" s="414"/>
      <c r="AC49" s="412"/>
      <c r="AD49" s="413"/>
      <c r="AE49" s="413"/>
      <c r="AF49" s="413"/>
      <c r="AG49" s="413"/>
      <c r="AH49" s="413"/>
      <c r="AI49" s="413"/>
      <c r="AJ49" s="414"/>
      <c r="AK49" s="412"/>
      <c r="AL49" s="413"/>
      <c r="AM49" s="413"/>
      <c r="AN49" s="414"/>
      <c r="AO49" s="545"/>
      <c r="AP49" s="556"/>
      <c r="AQ49" s="587"/>
      <c r="AR49" s="589"/>
      <c r="AS49" s="591"/>
      <c r="BE49"/>
    </row>
    <row r="50" spans="2:57">
      <c r="B50" s="592">
        <v>17</v>
      </c>
      <c r="C50" s="532"/>
      <c r="D50" s="406" t="s">
        <v>1480</v>
      </c>
      <c r="E50" s="407"/>
      <c r="F50" s="407"/>
      <c r="G50" s="407"/>
      <c r="H50" s="407"/>
      <c r="I50" s="407"/>
      <c r="J50" s="407"/>
      <c r="K50" s="407"/>
      <c r="L50" s="407"/>
      <c r="M50" s="407"/>
      <c r="N50" s="407"/>
      <c r="O50" s="407"/>
      <c r="P50" s="408"/>
      <c r="Q50" s="409" t="s">
        <v>91</v>
      </c>
      <c r="R50" s="410"/>
      <c r="S50" s="410"/>
      <c r="T50" s="410"/>
      <c r="U50" s="410"/>
      <c r="V50" s="410"/>
      <c r="W50" s="410"/>
      <c r="X50" s="411"/>
      <c r="Y50" s="406" t="s">
        <v>990</v>
      </c>
      <c r="Z50" s="407"/>
      <c r="AA50" s="407"/>
      <c r="AB50" s="408"/>
      <c r="AC50" s="406"/>
      <c r="AD50" s="407"/>
      <c r="AE50" s="407"/>
      <c r="AF50" s="407"/>
      <c r="AG50" s="407"/>
      <c r="AH50" s="407"/>
      <c r="AI50" s="407"/>
      <c r="AJ50" s="408"/>
      <c r="AK50" s="406"/>
      <c r="AL50" s="407"/>
      <c r="AM50" s="407"/>
      <c r="AN50" s="408"/>
      <c r="AO50" s="542"/>
      <c r="AP50" s="554"/>
      <c r="AQ50" s="586"/>
      <c r="AR50" s="588"/>
      <c r="AS50" s="590"/>
      <c r="BE50"/>
    </row>
    <row r="51" spans="2:57" ht="31.5"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t="s">
        <v>1481</v>
      </c>
      <c r="Z51" s="413"/>
      <c r="AA51" s="413"/>
      <c r="AB51" s="414"/>
      <c r="AC51" s="412"/>
      <c r="AD51" s="413"/>
      <c r="AE51" s="413"/>
      <c r="AF51" s="413"/>
      <c r="AG51" s="413"/>
      <c r="AH51" s="413"/>
      <c r="AI51" s="413"/>
      <c r="AJ51" s="414"/>
      <c r="AK51" s="412"/>
      <c r="AL51" s="413"/>
      <c r="AM51" s="413"/>
      <c r="AN51" s="414"/>
      <c r="AO51" s="545"/>
      <c r="AP51" s="556"/>
      <c r="AQ51" s="587"/>
      <c r="AR51" s="589"/>
      <c r="AS51" s="591"/>
      <c r="BE51"/>
    </row>
    <row r="52" spans="2:57">
      <c r="B52" s="592">
        <v>18</v>
      </c>
      <c r="C52" s="532"/>
      <c r="D52" s="406" t="s">
        <v>1482</v>
      </c>
      <c r="E52" s="407"/>
      <c r="F52" s="407"/>
      <c r="G52" s="407"/>
      <c r="H52" s="407"/>
      <c r="I52" s="407"/>
      <c r="J52" s="407"/>
      <c r="K52" s="407"/>
      <c r="L52" s="407"/>
      <c r="M52" s="407"/>
      <c r="N52" s="407"/>
      <c r="O52" s="407"/>
      <c r="P52" s="408"/>
      <c r="Q52" s="409" t="s">
        <v>91</v>
      </c>
      <c r="R52" s="410"/>
      <c r="S52" s="410"/>
      <c r="T52" s="410"/>
      <c r="U52" s="410"/>
      <c r="V52" s="410"/>
      <c r="W52" s="410"/>
      <c r="X52" s="411"/>
      <c r="Y52" s="406" t="s">
        <v>990</v>
      </c>
      <c r="Z52" s="407"/>
      <c r="AA52" s="407"/>
      <c r="AB52" s="408"/>
      <c r="AC52" s="406"/>
      <c r="AD52" s="407"/>
      <c r="AE52" s="407"/>
      <c r="AF52" s="407"/>
      <c r="AG52" s="407"/>
      <c r="AH52" s="407"/>
      <c r="AI52" s="407"/>
      <c r="AJ52" s="408"/>
      <c r="AK52" s="406"/>
      <c r="AL52" s="407"/>
      <c r="AM52" s="407"/>
      <c r="AN52" s="408"/>
      <c r="AO52" s="542"/>
      <c r="AP52" s="554"/>
      <c r="AQ52" s="586"/>
      <c r="AR52" s="588"/>
      <c r="AS52" s="590"/>
      <c r="BE52"/>
    </row>
    <row r="53" spans="2:57" ht="57"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t="s">
        <v>1483</v>
      </c>
      <c r="Z53" s="413"/>
      <c r="AA53" s="413"/>
      <c r="AB53" s="414"/>
      <c r="AC53" s="412"/>
      <c r="AD53" s="413"/>
      <c r="AE53" s="413"/>
      <c r="AF53" s="413"/>
      <c r="AG53" s="413"/>
      <c r="AH53" s="413"/>
      <c r="AI53" s="413"/>
      <c r="AJ53" s="414"/>
      <c r="AK53" s="412"/>
      <c r="AL53" s="413"/>
      <c r="AM53" s="413"/>
      <c r="AN53" s="414"/>
      <c r="AO53" s="545"/>
      <c r="AP53" s="556"/>
      <c r="AQ53" s="587"/>
      <c r="AR53" s="589"/>
      <c r="AS53" s="591"/>
      <c r="BE53"/>
    </row>
    <row r="54" spans="2:57">
      <c r="B54" s="592">
        <v>19</v>
      </c>
      <c r="C54" s="532"/>
      <c r="D54" s="406" t="s">
        <v>1498</v>
      </c>
      <c r="E54" s="407"/>
      <c r="F54" s="407"/>
      <c r="G54" s="407"/>
      <c r="H54" s="407"/>
      <c r="I54" s="407"/>
      <c r="J54" s="407"/>
      <c r="K54" s="407"/>
      <c r="L54" s="407"/>
      <c r="M54" s="407"/>
      <c r="N54" s="407"/>
      <c r="O54" s="407"/>
      <c r="P54" s="408"/>
      <c r="Q54" s="409" t="s">
        <v>91</v>
      </c>
      <c r="R54" s="410"/>
      <c r="S54" s="410"/>
      <c r="T54" s="410"/>
      <c r="U54" s="410"/>
      <c r="V54" s="410"/>
      <c r="W54" s="410"/>
      <c r="X54" s="411"/>
      <c r="Y54" s="406" t="s">
        <v>156</v>
      </c>
      <c r="Z54" s="407"/>
      <c r="AA54" s="407"/>
      <c r="AB54" s="408"/>
      <c r="AC54" s="406"/>
      <c r="AD54" s="407"/>
      <c r="AE54" s="407"/>
      <c r="AF54" s="407"/>
      <c r="AG54" s="407"/>
      <c r="AH54" s="407"/>
      <c r="AI54" s="407"/>
      <c r="AJ54" s="408"/>
      <c r="AK54" s="406"/>
      <c r="AL54" s="407"/>
      <c r="AM54" s="407"/>
      <c r="AN54" s="408"/>
      <c r="AO54" s="542"/>
      <c r="AP54" s="554"/>
      <c r="AQ54" s="586"/>
      <c r="AR54" s="588"/>
      <c r="AS54" s="590"/>
      <c r="BE54"/>
    </row>
    <row r="55" spans="2:57" ht="34.5"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t="s">
        <v>1499</v>
      </c>
      <c r="Z55" s="413"/>
      <c r="AA55" s="413"/>
      <c r="AB55" s="414"/>
      <c r="AC55" s="412"/>
      <c r="AD55" s="413"/>
      <c r="AE55" s="413"/>
      <c r="AF55" s="413"/>
      <c r="AG55" s="413"/>
      <c r="AH55" s="413"/>
      <c r="AI55" s="413"/>
      <c r="AJ55" s="414"/>
      <c r="AK55" s="412"/>
      <c r="AL55" s="413"/>
      <c r="AM55" s="413"/>
      <c r="AN55" s="414"/>
      <c r="AO55" s="545"/>
      <c r="AP55" s="556"/>
      <c r="AQ55" s="587"/>
      <c r="AR55" s="589"/>
      <c r="AS55" s="591"/>
      <c r="BE55"/>
    </row>
    <row r="56" spans="2:57">
      <c r="B56" s="592">
        <v>20</v>
      </c>
      <c r="C56" s="532"/>
      <c r="D56" s="406" t="s">
        <v>1500</v>
      </c>
      <c r="E56" s="407"/>
      <c r="F56" s="407"/>
      <c r="G56" s="407"/>
      <c r="H56" s="407"/>
      <c r="I56" s="407"/>
      <c r="J56" s="407"/>
      <c r="K56" s="407"/>
      <c r="L56" s="407"/>
      <c r="M56" s="407"/>
      <c r="N56" s="407"/>
      <c r="O56" s="407"/>
      <c r="P56" s="408"/>
      <c r="Q56" s="409" t="s">
        <v>91</v>
      </c>
      <c r="R56" s="410"/>
      <c r="S56" s="410"/>
      <c r="T56" s="410"/>
      <c r="U56" s="410"/>
      <c r="V56" s="410"/>
      <c r="W56" s="410"/>
      <c r="X56" s="411"/>
      <c r="Y56" s="406" t="s">
        <v>24</v>
      </c>
      <c r="Z56" s="407"/>
      <c r="AA56" s="407"/>
      <c r="AB56" s="408"/>
      <c r="AC56" s="406"/>
      <c r="AD56" s="407"/>
      <c r="AE56" s="407"/>
      <c r="AF56" s="407"/>
      <c r="AG56" s="407"/>
      <c r="AH56" s="407"/>
      <c r="AI56" s="407"/>
      <c r="AJ56" s="408"/>
      <c r="AK56" s="406"/>
      <c r="AL56" s="407"/>
      <c r="AM56" s="407"/>
      <c r="AN56" s="408"/>
      <c r="AO56" s="542"/>
      <c r="AP56" s="554"/>
      <c r="AQ56" s="586"/>
      <c r="AR56" s="588"/>
      <c r="AS56" s="590"/>
      <c r="BE56"/>
    </row>
    <row r="57" spans="2:57" ht="47.25"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t="s">
        <v>1484</v>
      </c>
      <c r="Z57" s="413"/>
      <c r="AA57" s="413"/>
      <c r="AB57" s="414"/>
      <c r="AC57" s="412"/>
      <c r="AD57" s="413"/>
      <c r="AE57" s="413"/>
      <c r="AF57" s="413"/>
      <c r="AG57" s="413"/>
      <c r="AH57" s="413"/>
      <c r="AI57" s="413"/>
      <c r="AJ57" s="414"/>
      <c r="AK57" s="412"/>
      <c r="AL57" s="413"/>
      <c r="AM57" s="413"/>
      <c r="AN57" s="414"/>
      <c r="AO57" s="545"/>
      <c r="AP57" s="556"/>
      <c r="AQ57" s="587"/>
      <c r="AR57" s="589"/>
      <c r="AS57" s="591"/>
      <c r="BE57"/>
    </row>
    <row r="58" spans="2:57">
      <c r="B58" s="592">
        <v>21</v>
      </c>
      <c r="C58" s="532"/>
      <c r="D58" s="406" t="s">
        <v>1804</v>
      </c>
      <c r="E58" s="407"/>
      <c r="F58" s="407"/>
      <c r="G58" s="407"/>
      <c r="H58" s="407"/>
      <c r="I58" s="407"/>
      <c r="J58" s="407"/>
      <c r="K58" s="407"/>
      <c r="L58" s="407"/>
      <c r="M58" s="407"/>
      <c r="N58" s="407"/>
      <c r="O58" s="407"/>
      <c r="P58" s="408"/>
      <c r="Q58" s="409" t="s">
        <v>1805</v>
      </c>
      <c r="R58" s="410"/>
      <c r="S58" s="410"/>
      <c r="T58" s="410"/>
      <c r="U58" s="410"/>
      <c r="V58" s="410"/>
      <c r="W58" s="410"/>
      <c r="X58" s="411"/>
      <c r="Y58" s="406" t="s">
        <v>1485</v>
      </c>
      <c r="Z58" s="407"/>
      <c r="AA58" s="407"/>
      <c r="AB58" s="408"/>
      <c r="AC58" s="406"/>
      <c r="AD58" s="407"/>
      <c r="AE58" s="407"/>
      <c r="AF58" s="407"/>
      <c r="AG58" s="407"/>
      <c r="AH58" s="407"/>
      <c r="AI58" s="407"/>
      <c r="AJ58" s="408"/>
      <c r="AK58" s="406"/>
      <c r="AL58" s="407"/>
      <c r="AM58" s="407"/>
      <c r="AN58" s="408"/>
      <c r="AO58" s="542"/>
      <c r="AP58" s="554"/>
      <c r="AQ58" s="586"/>
      <c r="AR58" s="588"/>
      <c r="AS58" s="590"/>
      <c r="BE58"/>
    </row>
    <row r="59" spans="2:57" ht="60.75"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t="s">
        <v>1486</v>
      </c>
      <c r="Z59" s="413"/>
      <c r="AA59" s="413"/>
      <c r="AB59" s="414"/>
      <c r="AC59" s="412"/>
      <c r="AD59" s="413"/>
      <c r="AE59" s="413"/>
      <c r="AF59" s="413"/>
      <c r="AG59" s="413"/>
      <c r="AH59" s="413"/>
      <c r="AI59" s="413"/>
      <c r="AJ59" s="414"/>
      <c r="AK59" s="412"/>
      <c r="AL59" s="413"/>
      <c r="AM59" s="413"/>
      <c r="AN59" s="414"/>
      <c r="AO59" s="545"/>
      <c r="AP59" s="556"/>
      <c r="AQ59" s="587"/>
      <c r="AR59" s="589"/>
      <c r="AS59" s="591"/>
      <c r="BE59"/>
    </row>
    <row r="60" spans="2:57">
      <c r="B60" s="592">
        <v>22</v>
      </c>
      <c r="C60" s="532"/>
      <c r="D60" s="406" t="s">
        <v>1502</v>
      </c>
      <c r="E60" s="407"/>
      <c r="F60" s="407"/>
      <c r="G60" s="407"/>
      <c r="H60" s="407"/>
      <c r="I60" s="407"/>
      <c r="J60" s="407"/>
      <c r="K60" s="407"/>
      <c r="L60" s="407"/>
      <c r="M60" s="407"/>
      <c r="N60" s="407"/>
      <c r="O60" s="407"/>
      <c r="P60" s="408"/>
      <c r="Q60" s="409" t="s">
        <v>1806</v>
      </c>
      <c r="R60" s="410"/>
      <c r="S60" s="410"/>
      <c r="T60" s="410"/>
      <c r="U60" s="410"/>
      <c r="V60" s="410"/>
      <c r="W60" s="410"/>
      <c r="X60" s="411"/>
      <c r="Y60" s="406" t="s">
        <v>24</v>
      </c>
      <c r="Z60" s="407"/>
      <c r="AA60" s="407"/>
      <c r="AB60" s="408"/>
      <c r="AC60" s="406"/>
      <c r="AD60" s="407"/>
      <c r="AE60" s="407"/>
      <c r="AF60" s="407"/>
      <c r="AG60" s="407"/>
      <c r="AH60" s="407"/>
      <c r="AI60" s="407"/>
      <c r="AJ60" s="408"/>
      <c r="AK60" s="406"/>
      <c r="AL60" s="407"/>
      <c r="AM60" s="407"/>
      <c r="AN60" s="408"/>
      <c r="AO60" s="542"/>
      <c r="AP60" s="554"/>
      <c r="AQ60" s="586"/>
      <c r="AR60" s="588"/>
      <c r="AS60" s="590"/>
      <c r="BE60"/>
    </row>
    <row r="61" spans="2:57" ht="30.75"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t="s">
        <v>1501</v>
      </c>
      <c r="Z61" s="413"/>
      <c r="AA61" s="413"/>
      <c r="AB61" s="414"/>
      <c r="AC61" s="412"/>
      <c r="AD61" s="413"/>
      <c r="AE61" s="413"/>
      <c r="AF61" s="413"/>
      <c r="AG61" s="413"/>
      <c r="AH61" s="413"/>
      <c r="AI61" s="413"/>
      <c r="AJ61" s="414"/>
      <c r="AK61" s="412"/>
      <c r="AL61" s="413"/>
      <c r="AM61" s="413"/>
      <c r="AN61" s="414"/>
      <c r="AO61" s="545"/>
      <c r="AP61" s="556"/>
      <c r="AQ61" s="587"/>
      <c r="AR61" s="589"/>
      <c r="AS61" s="591"/>
      <c r="BE61"/>
    </row>
    <row r="62" spans="2:57" ht="22.5" customHeight="1">
      <c r="B62" s="592">
        <v>23</v>
      </c>
      <c r="C62" s="532"/>
      <c r="D62" s="406" t="s">
        <v>1503</v>
      </c>
      <c r="E62" s="407"/>
      <c r="F62" s="407"/>
      <c r="G62" s="407"/>
      <c r="H62" s="407"/>
      <c r="I62" s="407"/>
      <c r="J62" s="407"/>
      <c r="K62" s="407"/>
      <c r="L62" s="407"/>
      <c r="M62" s="407"/>
      <c r="N62" s="407"/>
      <c r="O62" s="407"/>
      <c r="P62" s="408"/>
      <c r="Q62" s="409" t="s">
        <v>1807</v>
      </c>
      <c r="R62" s="410"/>
      <c r="S62" s="410"/>
      <c r="T62" s="410"/>
      <c r="U62" s="410"/>
      <c r="V62" s="410"/>
      <c r="W62" s="410"/>
      <c r="X62" s="411"/>
      <c r="Y62" s="406" t="s">
        <v>24</v>
      </c>
      <c r="Z62" s="407"/>
      <c r="AA62" s="407"/>
      <c r="AB62" s="408"/>
      <c r="AC62" s="406"/>
      <c r="AD62" s="407"/>
      <c r="AE62" s="407"/>
      <c r="AF62" s="407"/>
      <c r="AG62" s="407"/>
      <c r="AH62" s="407"/>
      <c r="AI62" s="407"/>
      <c r="AJ62" s="408"/>
      <c r="AK62" s="406"/>
      <c r="AL62" s="407"/>
      <c r="AM62" s="407"/>
      <c r="AN62" s="408"/>
      <c r="AO62" s="542"/>
      <c r="AP62" s="554"/>
      <c r="AQ62" s="586"/>
      <c r="AR62" s="588"/>
      <c r="AS62" s="590"/>
      <c r="BE62"/>
    </row>
    <row r="63" spans="2:57" ht="37.5"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t="s">
        <v>1504</v>
      </c>
      <c r="Z63" s="413"/>
      <c r="AA63" s="413"/>
      <c r="AB63" s="414"/>
      <c r="AC63" s="412"/>
      <c r="AD63" s="413"/>
      <c r="AE63" s="413"/>
      <c r="AF63" s="413"/>
      <c r="AG63" s="413"/>
      <c r="AH63" s="413"/>
      <c r="AI63" s="413"/>
      <c r="AJ63" s="414"/>
      <c r="AK63" s="412"/>
      <c r="AL63" s="413"/>
      <c r="AM63" s="413"/>
      <c r="AN63" s="414"/>
      <c r="AO63" s="545"/>
      <c r="AP63" s="556"/>
      <c r="AQ63" s="587"/>
      <c r="AR63" s="589"/>
      <c r="AS63" s="591"/>
      <c r="BE63"/>
    </row>
    <row r="64" spans="2:57" ht="22.5" customHeight="1">
      <c r="B64" s="592">
        <v>24</v>
      </c>
      <c r="C64" s="532"/>
      <c r="D64" s="406" t="s">
        <v>1506</v>
      </c>
      <c r="E64" s="407"/>
      <c r="F64" s="407"/>
      <c r="G64" s="407"/>
      <c r="H64" s="407"/>
      <c r="I64" s="407"/>
      <c r="J64" s="407"/>
      <c r="K64" s="407"/>
      <c r="L64" s="407"/>
      <c r="M64" s="407"/>
      <c r="N64" s="407"/>
      <c r="O64" s="407"/>
      <c r="P64" s="408"/>
      <c r="Q64" s="409" t="s">
        <v>1505</v>
      </c>
      <c r="R64" s="410"/>
      <c r="S64" s="410"/>
      <c r="T64" s="410"/>
      <c r="U64" s="410"/>
      <c r="V64" s="410"/>
      <c r="W64" s="410"/>
      <c r="X64" s="411"/>
      <c r="Y64" s="406" t="s">
        <v>24</v>
      </c>
      <c r="Z64" s="407"/>
      <c r="AA64" s="407"/>
      <c r="AB64" s="408"/>
      <c r="AC64" s="406"/>
      <c r="AD64" s="407"/>
      <c r="AE64" s="407"/>
      <c r="AF64" s="407"/>
      <c r="AG64" s="407"/>
      <c r="AH64" s="407"/>
      <c r="AI64" s="407"/>
      <c r="AJ64" s="408"/>
      <c r="AK64" s="406"/>
      <c r="AL64" s="407"/>
      <c r="AM64" s="407"/>
      <c r="AN64" s="408"/>
      <c r="AO64" s="542"/>
      <c r="AP64" s="554"/>
      <c r="AQ64" s="586"/>
      <c r="AR64" s="588"/>
      <c r="AS64" s="590"/>
      <c r="BE64"/>
    </row>
    <row r="65" spans="2:57" ht="31.5"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t="s">
        <v>1507</v>
      </c>
      <c r="Z65" s="413"/>
      <c r="AA65" s="413"/>
      <c r="AB65" s="414"/>
      <c r="AC65" s="412"/>
      <c r="AD65" s="413"/>
      <c r="AE65" s="413"/>
      <c r="AF65" s="413"/>
      <c r="AG65" s="413"/>
      <c r="AH65" s="413"/>
      <c r="AI65" s="413"/>
      <c r="AJ65" s="414"/>
      <c r="AK65" s="412"/>
      <c r="AL65" s="413"/>
      <c r="AM65" s="413"/>
      <c r="AN65" s="414"/>
      <c r="AO65" s="545"/>
      <c r="AP65" s="556"/>
      <c r="AQ65" s="587"/>
      <c r="AR65" s="589"/>
      <c r="AS65" s="591"/>
      <c r="BE65"/>
    </row>
    <row r="66" spans="2:57" ht="22.5" customHeight="1">
      <c r="B66" s="592">
        <v>25</v>
      </c>
      <c r="C66" s="532"/>
      <c r="D66" s="406" t="s">
        <v>1808</v>
      </c>
      <c r="E66" s="407"/>
      <c r="F66" s="407"/>
      <c r="G66" s="407"/>
      <c r="H66" s="407"/>
      <c r="I66" s="407"/>
      <c r="J66" s="407"/>
      <c r="K66" s="407"/>
      <c r="L66" s="407"/>
      <c r="M66" s="407"/>
      <c r="N66" s="407"/>
      <c r="O66" s="407"/>
      <c r="P66" s="408"/>
      <c r="Q66" s="409" t="s">
        <v>1809</v>
      </c>
      <c r="R66" s="410"/>
      <c r="S66" s="410"/>
      <c r="T66" s="410"/>
      <c r="U66" s="410"/>
      <c r="V66" s="410"/>
      <c r="W66" s="410"/>
      <c r="X66" s="411"/>
      <c r="Y66" s="406" t="s">
        <v>990</v>
      </c>
      <c r="Z66" s="407"/>
      <c r="AA66" s="407"/>
      <c r="AB66" s="408"/>
      <c r="AC66" s="406"/>
      <c r="AD66" s="407"/>
      <c r="AE66" s="407"/>
      <c r="AF66" s="407"/>
      <c r="AG66" s="407"/>
      <c r="AH66" s="407"/>
      <c r="AI66" s="407"/>
      <c r="AJ66" s="408"/>
      <c r="AK66" s="406"/>
      <c r="AL66" s="407"/>
      <c r="AM66" s="407"/>
      <c r="AN66" s="408"/>
      <c r="AO66" s="542"/>
      <c r="AP66" s="554"/>
      <c r="AQ66" s="586"/>
      <c r="AR66" s="588"/>
      <c r="AS66" s="590"/>
      <c r="BE66"/>
    </row>
    <row r="67" spans="2:57" ht="33"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t="s">
        <v>1487</v>
      </c>
      <c r="Z67" s="413"/>
      <c r="AA67" s="413"/>
      <c r="AB67" s="414"/>
      <c r="AC67" s="412"/>
      <c r="AD67" s="413"/>
      <c r="AE67" s="413"/>
      <c r="AF67" s="413"/>
      <c r="AG67" s="413"/>
      <c r="AH67" s="413"/>
      <c r="AI67" s="413"/>
      <c r="AJ67" s="414"/>
      <c r="AK67" s="412"/>
      <c r="AL67" s="413"/>
      <c r="AM67" s="413"/>
      <c r="AN67" s="414"/>
      <c r="AO67" s="545"/>
      <c r="AP67" s="556"/>
      <c r="AQ67" s="587"/>
      <c r="AR67" s="589"/>
      <c r="AS67" s="591"/>
      <c r="BE67"/>
    </row>
    <row r="68" spans="2:57" ht="22.5" customHeight="1">
      <c r="B68" s="592">
        <v>26</v>
      </c>
      <c r="C68" s="532"/>
      <c r="D68" s="406" t="s">
        <v>1810</v>
      </c>
      <c r="E68" s="407"/>
      <c r="F68" s="407"/>
      <c r="G68" s="407"/>
      <c r="H68" s="407"/>
      <c r="I68" s="407"/>
      <c r="J68" s="407"/>
      <c r="K68" s="407"/>
      <c r="L68" s="407"/>
      <c r="M68" s="407"/>
      <c r="N68" s="407"/>
      <c r="O68" s="407"/>
      <c r="P68" s="408"/>
      <c r="Q68" s="409" t="s">
        <v>1811</v>
      </c>
      <c r="R68" s="410"/>
      <c r="S68" s="410"/>
      <c r="T68" s="410"/>
      <c r="U68" s="410"/>
      <c r="V68" s="410"/>
      <c r="W68" s="410"/>
      <c r="X68" s="411"/>
      <c r="Y68" s="406" t="s">
        <v>990</v>
      </c>
      <c r="Z68" s="407"/>
      <c r="AA68" s="407"/>
      <c r="AB68" s="408"/>
      <c r="AC68" s="406"/>
      <c r="AD68" s="407"/>
      <c r="AE68" s="407"/>
      <c r="AF68" s="407"/>
      <c r="AG68" s="407"/>
      <c r="AH68" s="407"/>
      <c r="AI68" s="407"/>
      <c r="AJ68" s="408"/>
      <c r="AK68" s="406"/>
      <c r="AL68" s="407"/>
      <c r="AM68" s="407"/>
      <c r="AN68" s="408"/>
      <c r="AO68" s="542"/>
      <c r="AP68" s="554"/>
      <c r="AQ68" s="586"/>
      <c r="AR68" s="588"/>
      <c r="AS68" s="590"/>
      <c r="BE68"/>
    </row>
    <row r="69" spans="2:57" ht="31.5" customHeight="1" thickBo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t="s">
        <v>1487</v>
      </c>
      <c r="Z69" s="413"/>
      <c r="AA69" s="413"/>
      <c r="AB69" s="414"/>
      <c r="AC69" s="412"/>
      <c r="AD69" s="413"/>
      <c r="AE69" s="413"/>
      <c r="AF69" s="413"/>
      <c r="AG69" s="413"/>
      <c r="AH69" s="413"/>
      <c r="AI69" s="413"/>
      <c r="AJ69" s="414"/>
      <c r="AK69" s="412"/>
      <c r="AL69" s="413"/>
      <c r="AM69" s="413"/>
      <c r="AN69" s="414"/>
      <c r="AO69" s="545"/>
      <c r="AP69" s="556"/>
      <c r="AQ69" s="587"/>
      <c r="AR69" s="589"/>
      <c r="AS69" s="591"/>
      <c r="BE69"/>
    </row>
    <row r="70" spans="2:57" ht="22.5" hidden="1" customHeight="1">
      <c r="B70" s="592">
        <v>28</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c r="B71" s="592"/>
      <c r="C71" s="532"/>
      <c r="D71" s="412"/>
      <c r="E71" s="413"/>
      <c r="F71" s="413"/>
      <c r="G71" s="413"/>
      <c r="H71" s="413"/>
      <c r="I71" s="413"/>
      <c r="J71" s="413"/>
      <c r="K71" s="413"/>
      <c r="L71" s="413"/>
      <c r="M71" s="413"/>
      <c r="N71" s="413"/>
      <c r="O71" s="413"/>
      <c r="P71" s="414"/>
      <c r="Q71" s="412"/>
      <c r="R71" s="413"/>
      <c r="S71" s="413"/>
      <c r="T71" s="413"/>
      <c r="U71" s="413"/>
      <c r="V71" s="413"/>
      <c r="W71" s="413"/>
      <c r="X71" s="414"/>
      <c r="Y71" s="412"/>
      <c r="Z71" s="413"/>
      <c r="AA71" s="413"/>
      <c r="AB71" s="414"/>
      <c r="AC71" s="412"/>
      <c r="AD71" s="413"/>
      <c r="AE71" s="413"/>
      <c r="AF71" s="414"/>
      <c r="AG71" s="412"/>
      <c r="AH71" s="413"/>
      <c r="AI71" s="413"/>
      <c r="AJ71" s="414"/>
      <c r="AK71" s="412"/>
      <c r="AL71" s="413"/>
      <c r="AM71" s="413"/>
      <c r="AN71" s="414"/>
      <c r="AO71" s="545"/>
      <c r="AP71" s="556"/>
      <c r="AQ71" s="587"/>
      <c r="AR71" s="589"/>
      <c r="AS71" s="591"/>
      <c r="BE71"/>
    </row>
    <row r="72" spans="2:57" ht="22.5" hidden="1" customHeight="1">
      <c r="B72" s="592">
        <v>29</v>
      </c>
      <c r="C72" s="532"/>
      <c r="D72" s="406"/>
      <c r="E72" s="407"/>
      <c r="F72" s="407"/>
      <c r="G72" s="407"/>
      <c r="H72" s="407"/>
      <c r="I72" s="407"/>
      <c r="J72" s="407"/>
      <c r="K72" s="407"/>
      <c r="L72" s="407"/>
      <c r="M72" s="407"/>
      <c r="N72" s="407"/>
      <c r="O72" s="407"/>
      <c r="P72" s="408"/>
      <c r="Q72" s="409"/>
      <c r="R72" s="410"/>
      <c r="S72" s="410"/>
      <c r="T72" s="410"/>
      <c r="U72" s="410"/>
      <c r="V72" s="410"/>
      <c r="W72" s="410"/>
      <c r="X72" s="411"/>
      <c r="Y72" s="406"/>
      <c r="Z72" s="407"/>
      <c r="AA72" s="407"/>
      <c r="AB72" s="408"/>
      <c r="AC72" s="406"/>
      <c r="AD72" s="407"/>
      <c r="AE72" s="407"/>
      <c r="AF72" s="408"/>
      <c r="AG72" s="406"/>
      <c r="AH72" s="407"/>
      <c r="AI72" s="407"/>
      <c r="AJ72" s="408"/>
      <c r="AK72" s="406"/>
      <c r="AL72" s="407"/>
      <c r="AM72" s="407"/>
      <c r="AN72" s="408"/>
      <c r="AO72" s="542"/>
      <c r="AP72" s="554"/>
      <c r="AQ72" s="586"/>
      <c r="AR72" s="588"/>
      <c r="AS72" s="590"/>
      <c r="BE72"/>
    </row>
    <row r="73" spans="2:57" ht="31.5" hidden="1" customHeight="1">
      <c r="B73" s="592"/>
      <c r="C73" s="532"/>
      <c r="D73" s="412"/>
      <c r="E73" s="413"/>
      <c r="F73" s="413"/>
      <c r="G73" s="413"/>
      <c r="H73" s="413"/>
      <c r="I73" s="413"/>
      <c r="J73" s="413"/>
      <c r="K73" s="413"/>
      <c r="L73" s="413"/>
      <c r="M73" s="413"/>
      <c r="N73" s="413"/>
      <c r="O73" s="413"/>
      <c r="P73" s="414"/>
      <c r="Q73" s="412"/>
      <c r="R73" s="413"/>
      <c r="S73" s="413"/>
      <c r="T73" s="413"/>
      <c r="U73" s="413"/>
      <c r="V73" s="413"/>
      <c r="W73" s="413"/>
      <c r="X73" s="414"/>
      <c r="Y73" s="412"/>
      <c r="Z73" s="413"/>
      <c r="AA73" s="413"/>
      <c r="AB73" s="414"/>
      <c r="AC73" s="412"/>
      <c r="AD73" s="413"/>
      <c r="AE73" s="413"/>
      <c r="AF73" s="414"/>
      <c r="AG73" s="412"/>
      <c r="AH73" s="413"/>
      <c r="AI73" s="413"/>
      <c r="AJ73" s="414"/>
      <c r="AK73" s="412"/>
      <c r="AL73" s="413"/>
      <c r="AM73" s="413"/>
      <c r="AN73" s="414"/>
      <c r="AO73" s="545"/>
      <c r="AP73" s="556"/>
      <c r="AQ73" s="587"/>
      <c r="AR73" s="589"/>
      <c r="AS73" s="591"/>
      <c r="BE73"/>
    </row>
    <row r="74" spans="2:57" ht="22.5" hidden="1" customHeight="1">
      <c r="B74" s="592">
        <v>30</v>
      </c>
      <c r="C74" s="532"/>
      <c r="D74" s="406"/>
      <c r="E74" s="407"/>
      <c r="F74" s="407"/>
      <c r="G74" s="407"/>
      <c r="H74" s="407"/>
      <c r="I74" s="407"/>
      <c r="J74" s="407"/>
      <c r="K74" s="407"/>
      <c r="L74" s="407"/>
      <c r="M74" s="407"/>
      <c r="N74" s="407"/>
      <c r="O74" s="407"/>
      <c r="P74" s="408"/>
      <c r="Q74" s="409"/>
      <c r="R74" s="410"/>
      <c r="S74" s="410"/>
      <c r="T74" s="410"/>
      <c r="U74" s="410"/>
      <c r="V74" s="410"/>
      <c r="W74" s="410"/>
      <c r="X74" s="411"/>
      <c r="Y74" s="406"/>
      <c r="Z74" s="407"/>
      <c r="AA74" s="407"/>
      <c r="AB74" s="408"/>
      <c r="AC74" s="406"/>
      <c r="AD74" s="407"/>
      <c r="AE74" s="407"/>
      <c r="AF74" s="408"/>
      <c r="AG74" s="406"/>
      <c r="AH74" s="407"/>
      <c r="AI74" s="407"/>
      <c r="AJ74" s="408"/>
      <c r="AK74" s="406"/>
      <c r="AL74" s="407"/>
      <c r="AM74" s="407"/>
      <c r="AN74" s="408"/>
      <c r="AO74" s="542"/>
      <c r="AP74" s="554"/>
      <c r="AQ74" s="586"/>
      <c r="AR74" s="588"/>
      <c r="AS74" s="590"/>
      <c r="BE74"/>
    </row>
    <row r="75" spans="2:57" ht="31.5" hidden="1" customHeight="1" thickBot="1">
      <c r="B75" s="610"/>
      <c r="C75" s="611"/>
      <c r="D75" s="581"/>
      <c r="E75" s="582"/>
      <c r="F75" s="582"/>
      <c r="G75" s="582"/>
      <c r="H75" s="582"/>
      <c r="I75" s="582"/>
      <c r="J75" s="582"/>
      <c r="K75" s="582"/>
      <c r="L75" s="582"/>
      <c r="M75" s="582"/>
      <c r="N75" s="582"/>
      <c r="O75" s="582"/>
      <c r="P75" s="583"/>
      <c r="Q75" s="412"/>
      <c r="R75" s="413"/>
      <c r="S75" s="413"/>
      <c r="T75" s="413"/>
      <c r="U75" s="413"/>
      <c r="V75" s="413"/>
      <c r="W75" s="413"/>
      <c r="X75" s="414"/>
      <c r="Y75" s="581"/>
      <c r="Z75" s="582"/>
      <c r="AA75" s="582"/>
      <c r="AB75" s="583"/>
      <c r="AC75" s="581"/>
      <c r="AD75" s="582"/>
      <c r="AE75" s="582"/>
      <c r="AF75" s="583"/>
      <c r="AG75" s="581"/>
      <c r="AH75" s="582"/>
      <c r="AI75" s="582"/>
      <c r="AJ75" s="583"/>
      <c r="AK75" s="581"/>
      <c r="AL75" s="582"/>
      <c r="AM75" s="582"/>
      <c r="AN75" s="583"/>
      <c r="AO75" s="481"/>
      <c r="AP75" s="606"/>
      <c r="AQ75" s="607"/>
      <c r="AR75" s="608"/>
      <c r="AS75" s="609"/>
      <c r="BE75"/>
    </row>
    <row r="76" spans="2:57" ht="15.75" hidden="1" thickBot="1">
      <c r="B76" s="612" t="s">
        <v>33</v>
      </c>
      <c r="C76" s="613"/>
      <c r="D76" s="613"/>
      <c r="E76" s="614"/>
      <c r="F76" s="615" t="s">
        <v>2</v>
      </c>
      <c r="G76" s="613"/>
      <c r="H76" s="613"/>
      <c r="I76" s="613"/>
      <c r="J76" s="613"/>
      <c r="K76" s="613"/>
      <c r="L76" s="613"/>
      <c r="M76" s="613"/>
      <c r="N76" s="613"/>
      <c r="O76" s="613"/>
      <c r="P76" s="613"/>
      <c r="Q76" s="613"/>
      <c r="R76" s="613"/>
      <c r="S76" s="613"/>
      <c r="T76" s="613"/>
      <c r="U76" s="614"/>
      <c r="V76" s="615" t="s">
        <v>3</v>
      </c>
      <c r="W76" s="613"/>
      <c r="X76" s="614"/>
      <c r="Y76" s="615" t="s">
        <v>34</v>
      </c>
      <c r="Z76" s="613"/>
      <c r="AA76" s="614"/>
      <c r="AB76" s="615" t="s">
        <v>35</v>
      </c>
      <c r="AC76" s="613"/>
      <c r="AD76" s="613"/>
      <c r="AE76" s="613"/>
      <c r="AF76" s="613"/>
      <c r="AG76" s="613"/>
      <c r="AH76" s="613"/>
      <c r="AI76" s="613"/>
      <c r="AJ76" s="613"/>
      <c r="AK76" s="613"/>
      <c r="AL76" s="613"/>
      <c r="AM76" s="613"/>
      <c r="AN76" s="613"/>
      <c r="AO76" s="613"/>
      <c r="AP76" s="613"/>
      <c r="AQ76" s="613"/>
      <c r="AR76" s="613"/>
      <c r="AS76" s="616"/>
      <c r="BE76"/>
    </row>
    <row r="77" spans="2:57" ht="24.75" hidden="1" customHeight="1">
      <c r="B77" s="617"/>
      <c r="C77" s="618"/>
      <c r="D77" s="618"/>
      <c r="E77" s="619"/>
      <c r="F77" s="620"/>
      <c r="G77" s="618"/>
      <c r="H77" s="618"/>
      <c r="I77" s="618"/>
      <c r="J77" s="618"/>
      <c r="K77" s="618"/>
      <c r="L77" s="618"/>
      <c r="M77" s="618"/>
      <c r="N77" s="618"/>
      <c r="O77" s="618"/>
      <c r="P77" s="618"/>
      <c r="Q77" s="618"/>
      <c r="R77" s="618"/>
      <c r="S77" s="618"/>
      <c r="T77" s="618"/>
      <c r="U77" s="619"/>
      <c r="V77" s="620"/>
      <c r="W77" s="618"/>
      <c r="X77" s="619"/>
      <c r="Y77" s="620"/>
      <c r="Z77" s="618"/>
      <c r="AA77" s="619"/>
      <c r="AB77" s="620"/>
      <c r="AC77" s="618"/>
      <c r="AD77" s="618"/>
      <c r="AE77" s="618"/>
      <c r="AF77" s="618"/>
      <c r="AG77" s="618"/>
      <c r="AH77" s="618"/>
      <c r="AI77" s="618"/>
      <c r="AJ77" s="618"/>
      <c r="AK77" s="618"/>
      <c r="AL77" s="618"/>
      <c r="AM77" s="618"/>
      <c r="AN77" s="618"/>
      <c r="AO77" s="618"/>
      <c r="AP77" s="618"/>
      <c r="AQ77" s="618"/>
      <c r="AR77" s="618"/>
      <c r="AS77" s="621"/>
      <c r="BE77"/>
    </row>
    <row r="78" spans="2:57" ht="24.75" hidden="1" customHeight="1">
      <c r="B78" s="622"/>
      <c r="C78" s="623"/>
      <c r="D78" s="623"/>
      <c r="E78" s="624"/>
      <c r="F78" s="625"/>
      <c r="G78" s="623"/>
      <c r="H78" s="623"/>
      <c r="I78" s="623"/>
      <c r="J78" s="623"/>
      <c r="K78" s="623"/>
      <c r="L78" s="623"/>
      <c r="M78" s="623"/>
      <c r="N78" s="623"/>
      <c r="O78" s="623"/>
      <c r="P78" s="623"/>
      <c r="Q78" s="623"/>
      <c r="R78" s="623"/>
      <c r="S78" s="623"/>
      <c r="T78" s="623"/>
      <c r="U78" s="624"/>
      <c r="V78" s="625"/>
      <c r="W78" s="623"/>
      <c r="X78" s="624"/>
      <c r="Y78" s="625"/>
      <c r="Z78" s="623"/>
      <c r="AA78" s="624"/>
      <c r="AB78" s="625"/>
      <c r="AC78" s="623"/>
      <c r="AD78" s="623"/>
      <c r="AE78" s="623"/>
      <c r="AF78" s="623"/>
      <c r="AG78" s="623"/>
      <c r="AH78" s="623"/>
      <c r="AI78" s="623"/>
      <c r="AJ78" s="623"/>
      <c r="AK78" s="623"/>
      <c r="AL78" s="623"/>
      <c r="AM78" s="623"/>
      <c r="AN78" s="623"/>
      <c r="AO78" s="623"/>
      <c r="AP78" s="623"/>
      <c r="AQ78" s="623"/>
      <c r="AR78" s="623"/>
      <c r="AS78" s="626"/>
      <c r="BE78"/>
    </row>
    <row r="79" spans="2:57" ht="24.75" hidden="1" customHeight="1">
      <c r="B79" s="622"/>
      <c r="C79" s="623"/>
      <c r="D79" s="623"/>
      <c r="E79" s="624"/>
      <c r="F79" s="625"/>
      <c r="G79" s="623"/>
      <c r="H79" s="623"/>
      <c r="I79" s="623"/>
      <c r="J79" s="623"/>
      <c r="K79" s="623"/>
      <c r="L79" s="623"/>
      <c r="M79" s="623"/>
      <c r="N79" s="623"/>
      <c r="O79" s="623"/>
      <c r="P79" s="623"/>
      <c r="Q79" s="623"/>
      <c r="R79" s="623"/>
      <c r="S79" s="623"/>
      <c r="T79" s="623"/>
      <c r="U79" s="624"/>
      <c r="V79" s="625"/>
      <c r="W79" s="623"/>
      <c r="X79" s="624"/>
      <c r="Y79" s="625"/>
      <c r="Z79" s="623"/>
      <c r="AA79" s="624"/>
      <c r="AB79" s="625"/>
      <c r="AC79" s="623"/>
      <c r="AD79" s="623"/>
      <c r="AE79" s="623"/>
      <c r="AF79" s="623"/>
      <c r="AG79" s="623"/>
      <c r="AH79" s="623"/>
      <c r="AI79" s="623"/>
      <c r="AJ79" s="623"/>
      <c r="AK79" s="623"/>
      <c r="AL79" s="623"/>
      <c r="AM79" s="623"/>
      <c r="AN79" s="623"/>
      <c r="AO79" s="623"/>
      <c r="AP79" s="623"/>
      <c r="AQ79" s="623"/>
      <c r="AR79" s="623"/>
      <c r="AS79" s="626"/>
      <c r="BE79"/>
    </row>
    <row r="80" spans="2:57" ht="24.75" hidden="1" customHeight="1">
      <c r="B80" s="622"/>
      <c r="C80" s="623"/>
      <c r="D80" s="623"/>
      <c r="E80" s="624"/>
      <c r="F80" s="625"/>
      <c r="G80" s="623"/>
      <c r="H80" s="623"/>
      <c r="I80" s="623"/>
      <c r="J80" s="623"/>
      <c r="K80" s="623"/>
      <c r="L80" s="623"/>
      <c r="M80" s="623"/>
      <c r="N80" s="623"/>
      <c r="O80" s="623"/>
      <c r="P80" s="623"/>
      <c r="Q80" s="623"/>
      <c r="R80" s="623"/>
      <c r="S80" s="623"/>
      <c r="T80" s="623"/>
      <c r="U80" s="624"/>
      <c r="V80" s="625"/>
      <c r="W80" s="623"/>
      <c r="X80" s="624"/>
      <c r="Y80" s="625"/>
      <c r="Z80" s="623"/>
      <c r="AA80" s="624"/>
      <c r="AB80" s="625"/>
      <c r="AC80" s="623"/>
      <c r="AD80" s="623"/>
      <c r="AE80" s="623"/>
      <c r="AF80" s="623"/>
      <c r="AG80" s="623"/>
      <c r="AH80" s="623"/>
      <c r="AI80" s="623"/>
      <c r="AJ80" s="623"/>
      <c r="AK80" s="623"/>
      <c r="AL80" s="623"/>
      <c r="AM80" s="623"/>
      <c r="AN80" s="623"/>
      <c r="AO80" s="623"/>
      <c r="AP80" s="623"/>
      <c r="AQ80" s="623"/>
      <c r="AR80" s="623"/>
      <c r="AS80" s="626"/>
      <c r="BE80"/>
    </row>
    <row r="81" spans="2:57" ht="24.75" hidden="1" customHeight="1">
      <c r="B81" s="622"/>
      <c r="C81" s="623"/>
      <c r="D81" s="623"/>
      <c r="E81" s="624"/>
      <c r="F81" s="625"/>
      <c r="G81" s="623"/>
      <c r="H81" s="623"/>
      <c r="I81" s="623"/>
      <c r="J81" s="623"/>
      <c r="K81" s="623"/>
      <c r="L81" s="623"/>
      <c r="M81" s="623"/>
      <c r="N81" s="623"/>
      <c r="O81" s="623"/>
      <c r="P81" s="623"/>
      <c r="Q81" s="623"/>
      <c r="R81" s="623"/>
      <c r="S81" s="623"/>
      <c r="T81" s="623"/>
      <c r="U81" s="624"/>
      <c r="V81" s="625"/>
      <c r="W81" s="623"/>
      <c r="X81" s="624"/>
      <c r="Y81" s="625"/>
      <c r="Z81" s="623"/>
      <c r="AA81" s="624"/>
      <c r="AB81" s="625"/>
      <c r="AC81" s="623"/>
      <c r="AD81" s="623"/>
      <c r="AE81" s="623"/>
      <c r="AF81" s="623"/>
      <c r="AG81" s="623"/>
      <c r="AH81" s="623"/>
      <c r="AI81" s="623"/>
      <c r="AJ81" s="623"/>
      <c r="AK81" s="623"/>
      <c r="AL81" s="623"/>
      <c r="AM81" s="623"/>
      <c r="AN81" s="623"/>
      <c r="AO81" s="623"/>
      <c r="AP81" s="623"/>
      <c r="AQ81" s="623"/>
      <c r="AR81" s="623"/>
      <c r="AS81" s="626"/>
      <c r="BE81"/>
    </row>
    <row r="82" spans="2:57" ht="24.75" hidden="1" customHeight="1" thickBot="1">
      <c r="B82" s="622"/>
      <c r="C82" s="623"/>
      <c r="D82" s="623"/>
      <c r="E82" s="624"/>
      <c r="F82" s="625"/>
      <c r="G82" s="623"/>
      <c r="H82" s="623"/>
      <c r="I82" s="623"/>
      <c r="J82" s="623"/>
      <c r="K82" s="623"/>
      <c r="L82" s="623"/>
      <c r="M82" s="623"/>
      <c r="N82" s="623"/>
      <c r="O82" s="623"/>
      <c r="P82" s="623"/>
      <c r="Q82" s="623"/>
      <c r="R82" s="623"/>
      <c r="S82" s="623"/>
      <c r="T82" s="623"/>
      <c r="U82" s="624"/>
      <c r="V82" s="625"/>
      <c r="W82" s="623"/>
      <c r="X82" s="624"/>
      <c r="Y82" s="625"/>
      <c r="Z82" s="623"/>
      <c r="AA82" s="624"/>
      <c r="AB82" s="625"/>
      <c r="AC82" s="623"/>
      <c r="AD82" s="623"/>
      <c r="AE82" s="623"/>
      <c r="AF82" s="623"/>
      <c r="AG82" s="623"/>
      <c r="AH82" s="623"/>
      <c r="AI82" s="623"/>
      <c r="AJ82" s="623"/>
      <c r="AK82" s="623"/>
      <c r="AL82" s="623"/>
      <c r="AM82" s="623"/>
      <c r="AN82" s="623"/>
      <c r="AO82" s="623"/>
      <c r="AP82" s="623"/>
      <c r="AQ82" s="623"/>
      <c r="AR82" s="623"/>
      <c r="AS82" s="626"/>
      <c r="BE82"/>
    </row>
    <row r="83" spans="2:57">
      <c r="B83" s="612" t="s">
        <v>36</v>
      </c>
      <c r="C83" s="613"/>
      <c r="D83" s="613"/>
      <c r="E83" s="613"/>
      <c r="F83" s="613"/>
      <c r="G83" s="613"/>
      <c r="H83" s="613"/>
      <c r="I83" s="613"/>
      <c r="J83" s="613"/>
      <c r="K83" s="613"/>
      <c r="L83" s="613"/>
      <c r="M83" s="613"/>
      <c r="N83" s="613"/>
      <c r="O83" s="613"/>
      <c r="P83" s="613"/>
      <c r="Q83" s="613"/>
      <c r="R83" s="613"/>
      <c r="S83" s="613"/>
      <c r="T83" s="613"/>
      <c r="U83" s="613"/>
      <c r="V83" s="613"/>
      <c r="W83" s="613"/>
      <c r="X83" s="613"/>
      <c r="Y83" s="613"/>
      <c r="Z83" s="613"/>
      <c r="AA83" s="613"/>
      <c r="AB83" s="613"/>
      <c r="AC83" s="613"/>
      <c r="AD83" s="613"/>
      <c r="AE83" s="613"/>
      <c r="AF83" s="613"/>
      <c r="AG83" s="613"/>
      <c r="AH83" s="613"/>
      <c r="AI83" s="613"/>
      <c r="AJ83" s="613"/>
      <c r="AK83" s="613"/>
      <c r="AL83" s="613"/>
      <c r="AM83" s="613"/>
      <c r="AN83" s="613"/>
      <c r="AO83" s="613"/>
      <c r="AP83" s="613"/>
      <c r="AQ83" s="613"/>
      <c r="AR83" s="613"/>
      <c r="AS83" s="616"/>
      <c r="BE83"/>
    </row>
    <row r="84" spans="2:57" ht="58.5" customHeight="1" thickBot="1">
      <c r="B84" s="672">
        <v>43009</v>
      </c>
      <c r="C84" s="673"/>
      <c r="D84" s="673"/>
      <c r="E84" s="673"/>
      <c r="F84" s="673"/>
      <c r="G84" s="673"/>
      <c r="H84" s="673"/>
      <c r="I84" s="673"/>
      <c r="J84" s="673"/>
      <c r="K84" s="673"/>
      <c r="L84" s="673"/>
      <c r="M84" s="673"/>
      <c r="N84" s="673"/>
      <c r="O84" s="673"/>
      <c r="P84" s="673"/>
      <c r="Q84" s="673"/>
      <c r="R84" s="673"/>
      <c r="S84" s="673"/>
      <c r="T84" s="673"/>
      <c r="U84" s="673"/>
      <c r="V84" s="673"/>
      <c r="W84" s="673"/>
      <c r="X84" s="673"/>
      <c r="Y84" s="673"/>
      <c r="Z84" s="673"/>
      <c r="AA84" s="673"/>
      <c r="AB84" s="673"/>
      <c r="AC84" s="673"/>
      <c r="AD84" s="673"/>
      <c r="AE84" s="673"/>
      <c r="AF84" s="673"/>
      <c r="AG84" s="673"/>
      <c r="AH84" s="673"/>
      <c r="AI84" s="673"/>
      <c r="AJ84" s="673"/>
      <c r="AK84" s="673"/>
      <c r="AL84" s="673"/>
      <c r="AM84" s="673"/>
      <c r="AN84" s="673"/>
      <c r="AO84" s="673"/>
      <c r="AP84" s="673"/>
      <c r="AQ84" s="673"/>
      <c r="AR84" s="673"/>
      <c r="AS84" s="674"/>
      <c r="BE84"/>
    </row>
    <row r="85" spans="2:57" ht="22.5" customHeight="1">
      <c r="B85" s="9"/>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14"/>
      <c r="BE85"/>
    </row>
    <row r="86" spans="2:57" ht="46.5" customHeight="1">
      <c r="B86" s="10"/>
      <c r="C86" s="388" t="s">
        <v>44</v>
      </c>
      <c r="D86" s="386"/>
      <c r="E86" s="386"/>
      <c r="F86" s="386"/>
      <c r="G86" s="386"/>
      <c r="H86" s="386"/>
      <c r="I86" s="386"/>
      <c r="J86" s="386"/>
      <c r="K86" s="386"/>
      <c r="L86" s="386"/>
      <c r="M86" s="386"/>
      <c r="N86" s="386"/>
      <c r="O86" s="386"/>
      <c r="P86" s="386"/>
      <c r="Q86" s="386"/>
      <c r="R86" s="386"/>
      <c r="S86" s="386"/>
      <c r="T86" s="386"/>
      <c r="U86" s="386"/>
      <c r="V86" s="386"/>
      <c r="W86" s="387"/>
      <c r="X86" s="406" t="s">
        <v>1706</v>
      </c>
      <c r="Y86" s="407"/>
      <c r="Z86" s="407"/>
      <c r="AA86" s="407"/>
      <c r="AB86" s="407"/>
      <c r="AC86" s="407"/>
      <c r="AD86" s="407"/>
      <c r="AE86" s="407"/>
      <c r="AF86" s="407"/>
      <c r="AG86" s="407"/>
      <c r="AH86" s="407"/>
      <c r="AI86" s="407"/>
      <c r="AJ86" s="407"/>
      <c r="AK86" s="407"/>
      <c r="AL86" s="407"/>
      <c r="AM86" s="407"/>
      <c r="AN86" s="407"/>
      <c r="AO86" s="407"/>
      <c r="AP86" s="407"/>
      <c r="AQ86" s="407"/>
      <c r="AR86" s="408"/>
      <c r="AS86" s="8"/>
      <c r="BE86"/>
    </row>
    <row r="87" spans="2:57" ht="46.5" customHeight="1">
      <c r="B87" s="10"/>
      <c r="C87" s="473" t="s">
        <v>40</v>
      </c>
      <c r="D87" s="438"/>
      <c r="E87" s="438"/>
      <c r="F87" s="438"/>
      <c r="G87" s="438"/>
      <c r="H87" s="438"/>
      <c r="I87" s="449"/>
      <c r="J87" s="473" t="s">
        <v>41</v>
      </c>
      <c r="K87" s="438"/>
      <c r="L87" s="438"/>
      <c r="M87" s="438"/>
      <c r="N87" s="438"/>
      <c r="O87" s="438"/>
      <c r="P87" s="449"/>
      <c r="Q87" s="473" t="s">
        <v>42</v>
      </c>
      <c r="R87" s="438"/>
      <c r="S87" s="438"/>
      <c r="T87" s="438"/>
      <c r="U87" s="438"/>
      <c r="V87" s="438"/>
      <c r="W87" s="449"/>
      <c r="X87" s="473" t="s">
        <v>40</v>
      </c>
      <c r="Y87" s="438"/>
      <c r="Z87" s="438"/>
      <c r="AA87" s="438"/>
      <c r="AB87" s="438"/>
      <c r="AC87" s="438"/>
      <c r="AD87" s="449"/>
      <c r="AE87" s="473" t="s">
        <v>41</v>
      </c>
      <c r="AF87" s="438"/>
      <c r="AG87" s="438"/>
      <c r="AH87" s="438"/>
      <c r="AI87" s="438"/>
      <c r="AJ87" s="438"/>
      <c r="AK87" s="449"/>
      <c r="AL87" s="473" t="s">
        <v>42</v>
      </c>
      <c r="AM87" s="438"/>
      <c r="AN87" s="438"/>
      <c r="AO87" s="438"/>
      <c r="AP87" s="438"/>
      <c r="AQ87" s="438"/>
      <c r="AR87" s="449"/>
      <c r="AS87" s="11"/>
      <c r="BE87"/>
    </row>
    <row r="88" spans="2:57" ht="46.5" customHeight="1">
      <c r="B88" s="10"/>
      <c r="C88" s="517" t="str">
        <f>'Lot Register'!$U$13</f>
        <v>Jan van Wyk</v>
      </c>
      <c r="D88" s="518"/>
      <c r="E88" s="518"/>
      <c r="F88" s="518"/>
      <c r="G88" s="518"/>
      <c r="H88" s="518"/>
      <c r="I88" s="519"/>
      <c r="J88" s="517"/>
      <c r="K88" s="518"/>
      <c r="L88" s="518"/>
      <c r="M88" s="518"/>
      <c r="N88" s="518"/>
      <c r="O88" s="518"/>
      <c r="P88" s="519"/>
      <c r="Q88" s="520"/>
      <c r="R88" s="521"/>
      <c r="S88" s="521"/>
      <c r="T88" s="521"/>
      <c r="U88" s="521"/>
      <c r="V88" s="521"/>
      <c r="W88" s="522"/>
      <c r="X88" s="517" t="str">
        <f>'Lot Register'!$U$12</f>
        <v>TBA</v>
      </c>
      <c r="Y88" s="518"/>
      <c r="Z88" s="518"/>
      <c r="AA88" s="518"/>
      <c r="AB88" s="518"/>
      <c r="AC88" s="518"/>
      <c r="AD88" s="519"/>
      <c r="AE88" s="517"/>
      <c r="AF88" s="518"/>
      <c r="AG88" s="518"/>
      <c r="AH88" s="518"/>
      <c r="AI88" s="518"/>
      <c r="AJ88" s="518"/>
      <c r="AK88" s="519"/>
      <c r="AL88" s="520"/>
      <c r="AM88" s="521"/>
      <c r="AN88" s="521"/>
      <c r="AO88" s="521"/>
      <c r="AP88" s="521"/>
      <c r="AQ88" s="521"/>
      <c r="AR88" s="522"/>
      <c r="AS88" s="8"/>
      <c r="BE88"/>
    </row>
    <row r="89" spans="2:57" ht="22.5" customHeight="1" thickBot="1">
      <c r="B89" s="12"/>
      <c r="C89" s="13"/>
      <c r="D89" s="13"/>
      <c r="E89" s="13"/>
      <c r="F89" s="13"/>
      <c r="G89" s="13"/>
      <c r="H89" s="13"/>
      <c r="I89" s="13"/>
      <c r="J89" s="13"/>
      <c r="K89" s="13"/>
      <c r="L89" s="13"/>
      <c r="M89" s="13"/>
      <c r="N89" s="13"/>
      <c r="O89" s="13"/>
      <c r="P89" s="13"/>
      <c r="Q89" s="13"/>
      <c r="R89" s="13"/>
      <c r="S89" s="13"/>
      <c r="T89" s="13"/>
      <c r="U89" s="13"/>
      <c r="V89" s="13"/>
      <c r="W89" s="13"/>
      <c r="X89" s="13"/>
      <c r="Y89" s="13"/>
      <c r="Z89" s="13"/>
      <c r="AA89" s="13"/>
      <c r="AB89" s="13"/>
      <c r="AC89" s="13"/>
      <c r="AD89" s="13"/>
      <c r="AE89" s="13"/>
      <c r="AF89" s="13"/>
      <c r="AG89" s="13"/>
      <c r="AH89" s="13"/>
      <c r="AI89" s="13"/>
      <c r="AJ89" s="13"/>
      <c r="AK89" s="13"/>
      <c r="AL89" s="13"/>
      <c r="AM89" s="13"/>
      <c r="AN89" s="13"/>
      <c r="AO89" s="13"/>
      <c r="AP89" s="13"/>
      <c r="AQ89" s="13"/>
      <c r="AR89" s="13"/>
      <c r="AS89" s="15"/>
      <c r="BE89"/>
    </row>
    <row r="90" spans="2:57">
      <c r="C90" s="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BE90"/>
    </row>
    <row r="91" spans="2:57">
      <c r="C91" s="5"/>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BE91"/>
    </row>
    <row r="92" spans="2:57">
      <c r="BE92"/>
    </row>
    <row r="93" spans="2:57">
      <c r="BE93"/>
    </row>
    <row r="94" spans="2:57">
      <c r="C94" s="7"/>
      <c r="BE94"/>
    </row>
    <row r="95" spans="2:57">
      <c r="C95" s="7"/>
      <c r="BE95"/>
    </row>
    <row r="96" spans="2:57">
      <c r="C96" s="7"/>
      <c r="BE96"/>
    </row>
    <row r="97" spans="3:57">
      <c r="C97" s="7"/>
      <c r="BE97"/>
    </row>
    <row r="98" spans="3:57">
      <c r="BE98"/>
    </row>
    <row r="99" spans="3:57">
      <c r="BE99"/>
    </row>
    <row r="100" spans="3:57">
      <c r="BE100"/>
    </row>
    <row r="101" spans="3:57">
      <c r="BE101"/>
    </row>
    <row r="102" spans="3:57">
      <c r="BE102"/>
    </row>
  </sheetData>
  <sheetProtection selectLockedCells="1" autoFilter="0"/>
  <mergeCells count="436">
    <mergeCell ref="C88:I88"/>
    <mergeCell ref="J88:P88"/>
    <mergeCell ref="Q88:W88"/>
    <mergeCell ref="X88:AD88"/>
    <mergeCell ref="AE88:AK88"/>
    <mergeCell ref="AL88:AR88"/>
    <mergeCell ref="B84:AS84"/>
    <mergeCell ref="C86:W86"/>
    <mergeCell ref="X86:AR86"/>
    <mergeCell ref="C87:I87"/>
    <mergeCell ref="J87:P87"/>
    <mergeCell ref="Q87:W87"/>
    <mergeCell ref="X87:AD87"/>
    <mergeCell ref="AE87:AK87"/>
    <mergeCell ref="AL87:AR87"/>
    <mergeCell ref="B82:E82"/>
    <mergeCell ref="F82:U82"/>
    <mergeCell ref="V82:X82"/>
    <mergeCell ref="Y82:AA82"/>
    <mergeCell ref="AB82:AS82"/>
    <mergeCell ref="B83:AS83"/>
    <mergeCell ref="B80:E80"/>
    <mergeCell ref="F80:U80"/>
    <mergeCell ref="V80:X80"/>
    <mergeCell ref="Y80:AA80"/>
    <mergeCell ref="AB80:AS80"/>
    <mergeCell ref="B81:E81"/>
    <mergeCell ref="F81:U81"/>
    <mergeCell ref="V81:X81"/>
    <mergeCell ref="Y81:AA81"/>
    <mergeCell ref="A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AK74:AN75"/>
    <mergeCell ref="AO74:AP75"/>
    <mergeCell ref="AQ74:AQ75"/>
    <mergeCell ref="AR74:AR75"/>
    <mergeCell ref="AS74:AS75"/>
    <mergeCell ref="Y75:AB75"/>
    <mergeCell ref="B74:C75"/>
    <mergeCell ref="D74:P75"/>
    <mergeCell ref="Q74:X75"/>
    <mergeCell ref="Y74:AB74"/>
    <mergeCell ref="AC74:AF75"/>
    <mergeCell ref="AG74:AJ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J69"/>
    <mergeCell ref="AK66:AN67"/>
    <mergeCell ref="AO66:AP67"/>
    <mergeCell ref="AQ66:AQ67"/>
    <mergeCell ref="AR66:AR67"/>
    <mergeCell ref="AS66:AS67"/>
    <mergeCell ref="Y67:AB67"/>
    <mergeCell ref="B66:C67"/>
    <mergeCell ref="D66:P67"/>
    <mergeCell ref="Q66:X67"/>
    <mergeCell ref="Y66:AB66"/>
    <mergeCell ref="AC66:AJ67"/>
    <mergeCell ref="AK64:AN65"/>
    <mergeCell ref="AO64:AP65"/>
    <mergeCell ref="AQ64:AQ65"/>
    <mergeCell ref="AR64:AR65"/>
    <mergeCell ref="AS64:AS65"/>
    <mergeCell ref="Y65:AB65"/>
    <mergeCell ref="B64:C65"/>
    <mergeCell ref="D64:P65"/>
    <mergeCell ref="Q64:X65"/>
    <mergeCell ref="Y64:AB64"/>
    <mergeCell ref="AC64:AJ65"/>
    <mergeCell ref="AK62:AN63"/>
    <mergeCell ref="AO62:AP63"/>
    <mergeCell ref="AQ62:AQ63"/>
    <mergeCell ref="AR62:AR63"/>
    <mergeCell ref="AS62:AS63"/>
    <mergeCell ref="Y63:AB63"/>
    <mergeCell ref="B62:C63"/>
    <mergeCell ref="D62:P63"/>
    <mergeCell ref="Q62:X63"/>
    <mergeCell ref="Y62:AB62"/>
    <mergeCell ref="AC62:AJ63"/>
    <mergeCell ref="AK60:AN61"/>
    <mergeCell ref="AO60:AP61"/>
    <mergeCell ref="AQ60:AQ61"/>
    <mergeCell ref="AR60:AR61"/>
    <mergeCell ref="AS60:AS61"/>
    <mergeCell ref="Y61:AB61"/>
    <mergeCell ref="B60:C61"/>
    <mergeCell ref="D60:P61"/>
    <mergeCell ref="Q60:X61"/>
    <mergeCell ref="Y60:AB60"/>
    <mergeCell ref="AC60:AJ61"/>
    <mergeCell ref="AK58:AN59"/>
    <mergeCell ref="AO58:AP59"/>
    <mergeCell ref="AQ58:AQ59"/>
    <mergeCell ref="AR58:AR59"/>
    <mergeCell ref="AS58:AS59"/>
    <mergeCell ref="Y59:AB59"/>
    <mergeCell ref="B58:C59"/>
    <mergeCell ref="D58:P59"/>
    <mergeCell ref="Q58:X59"/>
    <mergeCell ref="Y58:AB58"/>
    <mergeCell ref="AC58:AJ59"/>
    <mergeCell ref="AK56:AN57"/>
    <mergeCell ref="AO56:AP57"/>
    <mergeCell ref="AQ56:AQ57"/>
    <mergeCell ref="AR56:AR57"/>
    <mergeCell ref="AS56:AS57"/>
    <mergeCell ref="Y57:AB57"/>
    <mergeCell ref="B56:C57"/>
    <mergeCell ref="D56:P57"/>
    <mergeCell ref="Q56:X57"/>
    <mergeCell ref="Y56:AB56"/>
    <mergeCell ref="AC56:AJ57"/>
    <mergeCell ref="AK54:AN55"/>
    <mergeCell ref="AO54:AP55"/>
    <mergeCell ref="AQ54:AQ55"/>
    <mergeCell ref="AR54:AR55"/>
    <mergeCell ref="AS54:AS55"/>
    <mergeCell ref="Y55:AB55"/>
    <mergeCell ref="B54:C55"/>
    <mergeCell ref="D54:P55"/>
    <mergeCell ref="Q54:X55"/>
    <mergeCell ref="Y54:AB54"/>
    <mergeCell ref="AC54:AJ55"/>
    <mergeCell ref="AK52:AN53"/>
    <mergeCell ref="AO52:AP53"/>
    <mergeCell ref="AQ52:AQ53"/>
    <mergeCell ref="AR52:AR53"/>
    <mergeCell ref="AS52:AS53"/>
    <mergeCell ref="Y53:AB53"/>
    <mergeCell ref="B52:C53"/>
    <mergeCell ref="D52:P53"/>
    <mergeCell ref="Q52:X53"/>
    <mergeCell ref="Y52:AB52"/>
    <mergeCell ref="AC52:AJ53"/>
    <mergeCell ref="AK50:AN51"/>
    <mergeCell ref="AO50:AP51"/>
    <mergeCell ref="AQ50:AQ51"/>
    <mergeCell ref="AR50:AR51"/>
    <mergeCell ref="AS50:AS51"/>
    <mergeCell ref="Y51:AB51"/>
    <mergeCell ref="B50:C51"/>
    <mergeCell ref="D50:P51"/>
    <mergeCell ref="Q50:X51"/>
    <mergeCell ref="Y50:AB50"/>
    <mergeCell ref="AC50:AJ51"/>
    <mergeCell ref="AK48:AN49"/>
    <mergeCell ref="AO48:AP49"/>
    <mergeCell ref="AQ48:AQ49"/>
    <mergeCell ref="AR48:AR49"/>
    <mergeCell ref="AS48:AS49"/>
    <mergeCell ref="Y49:AB49"/>
    <mergeCell ref="B48:C49"/>
    <mergeCell ref="D48:P49"/>
    <mergeCell ref="Q48:X49"/>
    <mergeCell ref="Y48:AB48"/>
    <mergeCell ref="AC48:AJ49"/>
    <mergeCell ref="AK46:AN47"/>
    <mergeCell ref="AO46:AP47"/>
    <mergeCell ref="AQ46:AQ47"/>
    <mergeCell ref="AR46:AR47"/>
    <mergeCell ref="AS46:AS47"/>
    <mergeCell ref="Y47:AB47"/>
    <mergeCell ref="B46:C47"/>
    <mergeCell ref="D46:P47"/>
    <mergeCell ref="Q46:X47"/>
    <mergeCell ref="Y46:AB46"/>
    <mergeCell ref="AC46:AJ47"/>
    <mergeCell ref="AK44:AN45"/>
    <mergeCell ref="AO44:AP45"/>
    <mergeCell ref="AQ44:AQ45"/>
    <mergeCell ref="AR44:AR45"/>
    <mergeCell ref="AS44:AS45"/>
    <mergeCell ref="Y45:AB45"/>
    <mergeCell ref="B44:C45"/>
    <mergeCell ref="D44:P45"/>
    <mergeCell ref="Q44:X45"/>
    <mergeCell ref="Y44:AB44"/>
    <mergeCell ref="AC44:AJ45"/>
    <mergeCell ref="AK42:AN43"/>
    <mergeCell ref="AO42:AP43"/>
    <mergeCell ref="AQ42:AQ43"/>
    <mergeCell ref="AR42:AR43"/>
    <mergeCell ref="AS42:AS43"/>
    <mergeCell ref="Y43:AB43"/>
    <mergeCell ref="B42:C43"/>
    <mergeCell ref="D42:P43"/>
    <mergeCell ref="Q42:X43"/>
    <mergeCell ref="Y42:AB42"/>
    <mergeCell ref="AC42:AJ43"/>
    <mergeCell ref="AK40:AN41"/>
    <mergeCell ref="AO40:AP41"/>
    <mergeCell ref="AQ40:AQ41"/>
    <mergeCell ref="AR40:AR41"/>
    <mergeCell ref="AS40:AS41"/>
    <mergeCell ref="Y41:AB41"/>
    <mergeCell ref="B40:C41"/>
    <mergeCell ref="D40:P41"/>
    <mergeCell ref="Q40:X41"/>
    <mergeCell ref="Y40:AB40"/>
    <mergeCell ref="AC40:AJ41"/>
    <mergeCell ref="AK38:AN39"/>
    <mergeCell ref="AO38:AP39"/>
    <mergeCell ref="AQ38:AQ39"/>
    <mergeCell ref="AR38:AR39"/>
    <mergeCell ref="AS38:AS39"/>
    <mergeCell ref="Y39:AB39"/>
    <mergeCell ref="B38:C39"/>
    <mergeCell ref="D38:P39"/>
    <mergeCell ref="Q38:X39"/>
    <mergeCell ref="Y38:AB38"/>
    <mergeCell ref="AC38:AJ39"/>
    <mergeCell ref="AK36:AN37"/>
    <mergeCell ref="AO36:AP37"/>
    <mergeCell ref="AQ36:AQ37"/>
    <mergeCell ref="AR36:AR37"/>
    <mergeCell ref="AS36:AS37"/>
    <mergeCell ref="Y37:AB37"/>
    <mergeCell ref="B36:C37"/>
    <mergeCell ref="D36:P37"/>
    <mergeCell ref="Q36:X37"/>
    <mergeCell ref="Y36:AB36"/>
    <mergeCell ref="AC36:AJ37"/>
    <mergeCell ref="AK34:AN35"/>
    <mergeCell ref="AO34:AP35"/>
    <mergeCell ref="AQ34:AQ35"/>
    <mergeCell ref="AR34:AR35"/>
    <mergeCell ref="AS34:AS35"/>
    <mergeCell ref="Y35:AB35"/>
    <mergeCell ref="B34:C35"/>
    <mergeCell ref="D34:P35"/>
    <mergeCell ref="Q34:X35"/>
    <mergeCell ref="Y34:AB34"/>
    <mergeCell ref="AC34:AJ35"/>
    <mergeCell ref="AK32:AN33"/>
    <mergeCell ref="AO32:AP33"/>
    <mergeCell ref="AQ32:AQ33"/>
    <mergeCell ref="AR32:AR33"/>
    <mergeCell ref="AS32:AS33"/>
    <mergeCell ref="Y33:AB33"/>
    <mergeCell ref="B32:C33"/>
    <mergeCell ref="D32:P33"/>
    <mergeCell ref="Q32:X33"/>
    <mergeCell ref="Y32:AB32"/>
    <mergeCell ref="AC32:AJ33"/>
    <mergeCell ref="AK30:AN31"/>
    <mergeCell ref="AO30:AP31"/>
    <mergeCell ref="AQ30:AQ31"/>
    <mergeCell ref="AR30:AR31"/>
    <mergeCell ref="AS30:AS31"/>
    <mergeCell ref="Y31:AB31"/>
    <mergeCell ref="B30:C31"/>
    <mergeCell ref="D30:P31"/>
    <mergeCell ref="Q30:X31"/>
    <mergeCell ref="Y30:AB30"/>
    <mergeCell ref="AC30:AJ31"/>
    <mergeCell ref="AK28:AN29"/>
    <mergeCell ref="AO28:AP29"/>
    <mergeCell ref="AQ28:AQ29"/>
    <mergeCell ref="AR28:AR29"/>
    <mergeCell ref="AS28:AS29"/>
    <mergeCell ref="Y29:AB29"/>
    <mergeCell ref="B28:C29"/>
    <mergeCell ref="D28:P29"/>
    <mergeCell ref="Q28:X29"/>
    <mergeCell ref="Y28:AB28"/>
    <mergeCell ref="AC28:AJ29"/>
    <mergeCell ref="AK26:AN27"/>
    <mergeCell ref="AO26:AP27"/>
    <mergeCell ref="AQ26:AQ27"/>
    <mergeCell ref="AR26:AR27"/>
    <mergeCell ref="AS26:AS27"/>
    <mergeCell ref="Y27:AB27"/>
    <mergeCell ref="B26:C27"/>
    <mergeCell ref="D26:P27"/>
    <mergeCell ref="Q26:X27"/>
    <mergeCell ref="Y26:AB26"/>
    <mergeCell ref="AC26:AJ27"/>
    <mergeCell ref="AK24:AN25"/>
    <mergeCell ref="AO24:AP25"/>
    <mergeCell ref="AQ24:AQ25"/>
    <mergeCell ref="AR24:AR25"/>
    <mergeCell ref="AS24:AS25"/>
    <mergeCell ref="Y25:AB25"/>
    <mergeCell ref="B24:C25"/>
    <mergeCell ref="D24:P25"/>
    <mergeCell ref="Q24:X25"/>
    <mergeCell ref="Y24:AB24"/>
    <mergeCell ref="AC24:AJ25"/>
    <mergeCell ref="AK22:AN23"/>
    <mergeCell ref="AO22:AP23"/>
    <mergeCell ref="AQ22:AQ23"/>
    <mergeCell ref="AR22:AR23"/>
    <mergeCell ref="AS22:AS23"/>
    <mergeCell ref="Y23:AB23"/>
    <mergeCell ref="B22:C23"/>
    <mergeCell ref="D22:P23"/>
    <mergeCell ref="Q22:X23"/>
    <mergeCell ref="Y22:AB22"/>
    <mergeCell ref="AC22:AJ23"/>
    <mergeCell ref="AK18:AN19"/>
    <mergeCell ref="AO18:AP19"/>
    <mergeCell ref="AQ18:AQ19"/>
    <mergeCell ref="AR18:AR19"/>
    <mergeCell ref="AS18:AS19"/>
    <mergeCell ref="Y19:AB19"/>
    <mergeCell ref="B18:C19"/>
    <mergeCell ref="D18:P19"/>
    <mergeCell ref="Q18:X19"/>
    <mergeCell ref="Y18:AB18"/>
    <mergeCell ref="AC18:AJ19"/>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AQ12:AS13"/>
    <mergeCell ref="Y13:AB13"/>
    <mergeCell ref="AK13:AN13"/>
    <mergeCell ref="AO12:AP13"/>
    <mergeCell ref="AF7:AI7"/>
    <mergeCell ref="J8:J9"/>
    <mergeCell ref="K8:K9"/>
    <mergeCell ref="L8:L9"/>
    <mergeCell ref="AF8:AI8"/>
    <mergeCell ref="AJ8:AM11"/>
    <mergeCell ref="AF10:AI10"/>
    <mergeCell ref="AF11:AI11"/>
    <mergeCell ref="AJ7:AS7"/>
    <mergeCell ref="AN8:AS11"/>
    <mergeCell ref="AJ4:AS4"/>
    <mergeCell ref="AJ5:AS5"/>
    <mergeCell ref="AJ6:AS6"/>
    <mergeCell ref="J4:Z5"/>
    <mergeCell ref="AA4:AE4"/>
    <mergeCell ref="AF4:AI4"/>
    <mergeCell ref="AA5:AE5"/>
    <mergeCell ref="AF5:AI5"/>
    <mergeCell ref="J6:L7"/>
    <mergeCell ref="M6:P9"/>
    <mergeCell ref="Q6:AE9"/>
    <mergeCell ref="AF6:AI6"/>
    <mergeCell ref="AF9:AI9"/>
    <mergeCell ref="AS20:AS21"/>
    <mergeCell ref="Y21:AB21"/>
    <mergeCell ref="B20:C21"/>
    <mergeCell ref="D20:P21"/>
    <mergeCell ref="Q20:X21"/>
    <mergeCell ref="Y20:AB20"/>
    <mergeCell ref="AC20:AJ21"/>
    <mergeCell ref="AK20:AN21"/>
    <mergeCell ref="AO20:AP21"/>
    <mergeCell ref="AQ20:AQ21"/>
    <mergeCell ref="AR20:AR21"/>
  </mergeCells>
  <conditionalFormatting sqref="Y14:AB15 Y70:AB75">
    <cfRule type="expression" dxfId="686" priority="135">
      <formula>OR(ISNUMBER(SEARCH("Hold Point",Y14)),ISNUMBER(SEARCH("Witness Point",Y14)))</formula>
    </cfRule>
  </conditionalFormatting>
  <conditionalFormatting sqref="AK14:AN19 AK22:AN75">
    <cfRule type="expression" dxfId="685" priority="134">
      <formula>OR(Y14="Check Item",Y14="Milestone")</formula>
    </cfRule>
  </conditionalFormatting>
  <conditionalFormatting sqref="Y32:AB32">
    <cfRule type="expression" dxfId="684" priority="84">
      <formula>OR(ISNUMBER(SEARCH("Hold Point",Y32)),ISNUMBER(SEARCH("Witness Point",Y32)))</formula>
    </cfRule>
  </conditionalFormatting>
  <conditionalFormatting sqref="Y18:AB19">
    <cfRule type="expression" dxfId="683" priority="75">
      <formula>OR(ISNUMBER(SEARCH("Hold Point",Y18)),ISNUMBER(SEARCH("Witness Point",Y18)))</formula>
    </cfRule>
  </conditionalFormatting>
  <conditionalFormatting sqref="Y16:AB17">
    <cfRule type="expression" dxfId="682" priority="74">
      <formula>OR(ISNUMBER(SEARCH("Hold Point",Y16)),ISNUMBER(SEARCH("Witness Point",Y16)))</formula>
    </cfRule>
  </conditionalFormatting>
  <conditionalFormatting sqref="Y22:AB22">
    <cfRule type="expression" dxfId="681" priority="73">
      <formula>OR(ISNUMBER(SEARCH("Hold Point",Y22)),ISNUMBER(SEARCH("Witness Point",Y22)))</formula>
    </cfRule>
  </conditionalFormatting>
  <conditionalFormatting sqref="Y23:AB23">
    <cfRule type="expression" dxfId="680" priority="72">
      <formula>OR(ISNUMBER(SEARCH("Hold Point",Y23)),ISNUMBER(SEARCH("Witness Point",Y23)))</formula>
    </cfRule>
  </conditionalFormatting>
  <conditionalFormatting sqref="Y24:AB24">
    <cfRule type="expression" dxfId="679" priority="71">
      <formula>OR(ISNUMBER(SEARCH("Hold Point",Y24)),ISNUMBER(SEARCH("Witness Point",Y24)))</formula>
    </cfRule>
  </conditionalFormatting>
  <conditionalFormatting sqref="Y25:AB25">
    <cfRule type="expression" dxfId="678" priority="70">
      <formula>OR(ISNUMBER(SEARCH("Hold Point",Y25)),ISNUMBER(SEARCH("Witness Point",Y25)))</formula>
    </cfRule>
  </conditionalFormatting>
  <conditionalFormatting sqref="Y26:AB26">
    <cfRule type="expression" dxfId="677" priority="69">
      <formula>OR(ISNUMBER(SEARCH("Hold Point",Y26)),ISNUMBER(SEARCH("Witness Point",Y26)))</formula>
    </cfRule>
  </conditionalFormatting>
  <conditionalFormatting sqref="Y27:AB27">
    <cfRule type="expression" dxfId="676" priority="68">
      <formula>OR(ISNUMBER(SEARCH("Hold Point",Y27)),ISNUMBER(SEARCH("Witness Point",Y27)))</formula>
    </cfRule>
  </conditionalFormatting>
  <conditionalFormatting sqref="Y28:AB29">
    <cfRule type="expression" dxfId="675" priority="67">
      <formula>OR(ISNUMBER(SEARCH("Hold Point",Y28)),ISNUMBER(SEARCH("Witness Point",Y28)))</formula>
    </cfRule>
  </conditionalFormatting>
  <conditionalFormatting sqref="Y30:AB30">
    <cfRule type="expression" dxfId="674" priority="66">
      <formula>OR(ISNUMBER(SEARCH("Hold Point",Y30)),ISNUMBER(SEARCH("Witness Point",Y30)))</formula>
    </cfRule>
  </conditionalFormatting>
  <conditionalFormatting sqref="Y31:AB31">
    <cfRule type="expression" dxfId="673" priority="65">
      <formula>OR(ISNUMBER(SEARCH("Hold Point",Y31)),ISNUMBER(SEARCH("Witness Point",Y31)))</formula>
    </cfRule>
  </conditionalFormatting>
  <conditionalFormatting sqref="Y33:AB33">
    <cfRule type="expression" dxfId="672" priority="63">
      <formula>OR(ISNUMBER(SEARCH("Hold Point",Y33)),ISNUMBER(SEARCH("Witness Point",Y33)))</formula>
    </cfRule>
  </conditionalFormatting>
  <conditionalFormatting sqref="Y34:AB34">
    <cfRule type="expression" dxfId="671" priority="62">
      <formula>OR(ISNUMBER(SEARCH("Hold Point",Y34)),ISNUMBER(SEARCH("Witness Point",Y34)))</formula>
    </cfRule>
  </conditionalFormatting>
  <conditionalFormatting sqref="Y35:AB35">
    <cfRule type="expression" dxfId="670" priority="61">
      <formula>OR(ISNUMBER(SEARCH("Hold Point",Y35)),ISNUMBER(SEARCH("Witness Point",Y35)))</formula>
    </cfRule>
  </conditionalFormatting>
  <conditionalFormatting sqref="Y36:AB36">
    <cfRule type="expression" dxfId="669" priority="60">
      <formula>OR(ISNUMBER(SEARCH("Hold Point",Y36)),ISNUMBER(SEARCH("Witness Point",Y36)))</formula>
    </cfRule>
  </conditionalFormatting>
  <conditionalFormatting sqref="Y37:AB37">
    <cfRule type="expression" dxfId="668" priority="59">
      <formula>OR(ISNUMBER(SEARCH("Hold Point",Y37)),ISNUMBER(SEARCH("Witness Point",Y37)))</formula>
    </cfRule>
  </conditionalFormatting>
  <conditionalFormatting sqref="AF11">
    <cfRule type="expression" dxfId="667" priority="37">
      <formula>$V11="y"</formula>
    </cfRule>
    <cfRule type="expression" dxfId="666" priority="38">
      <formula>$T11="y"</formula>
    </cfRule>
  </conditionalFormatting>
  <conditionalFormatting sqref="AF7">
    <cfRule type="expression" dxfId="665" priority="41">
      <formula>$V7="y"</formula>
    </cfRule>
    <cfRule type="expression" dxfId="664" priority="42">
      <formula>$T7="y"</formula>
    </cfRule>
  </conditionalFormatting>
  <conditionalFormatting sqref="AF9">
    <cfRule type="expression" dxfId="663" priority="39">
      <formula>$V9="y"</formula>
    </cfRule>
    <cfRule type="expression" dxfId="662" priority="40">
      <formula>$T9="y"</formula>
    </cfRule>
  </conditionalFormatting>
  <conditionalFormatting sqref="Y64:AB64">
    <cfRule type="expression" dxfId="661" priority="34">
      <formula>OR(ISNUMBER(SEARCH("Hold Point",Y64)),ISNUMBER(SEARCH("Witness Point",Y64)))</formula>
    </cfRule>
  </conditionalFormatting>
  <conditionalFormatting sqref="Y65:AB65">
    <cfRule type="expression" dxfId="660" priority="33">
      <formula>OR(ISNUMBER(SEARCH("Hold Point",Y65)),ISNUMBER(SEARCH("Witness Point",Y65)))</formula>
    </cfRule>
  </conditionalFormatting>
  <conditionalFormatting sqref="Y62:AB62">
    <cfRule type="expression" dxfId="659" priority="32">
      <formula>OR(ISNUMBER(SEARCH("Hold Point",Y62)),ISNUMBER(SEARCH("Witness Point",Y62)))</formula>
    </cfRule>
  </conditionalFormatting>
  <conditionalFormatting sqref="Y63:AB63">
    <cfRule type="expression" dxfId="658" priority="31">
      <formula>OR(ISNUMBER(SEARCH("Hold Point",Y63)),ISNUMBER(SEARCH("Witness Point",Y63)))</formula>
    </cfRule>
  </conditionalFormatting>
  <conditionalFormatting sqref="Y66:AB66">
    <cfRule type="expression" dxfId="657" priority="30">
      <formula>OR(ISNUMBER(SEARCH("Hold Point",Y66)),ISNUMBER(SEARCH("Witness Point",Y66)))</formula>
    </cfRule>
  </conditionalFormatting>
  <conditionalFormatting sqref="Y67:AB67">
    <cfRule type="expression" dxfId="656" priority="29">
      <formula>OR(ISNUMBER(SEARCH("Hold Point",Y67)),ISNUMBER(SEARCH("Witness Point",Y67)))</formula>
    </cfRule>
  </conditionalFormatting>
  <conditionalFormatting sqref="Y68:AB68">
    <cfRule type="expression" dxfId="655" priority="28">
      <formula>OR(ISNUMBER(SEARCH("Hold Point",Y68)),ISNUMBER(SEARCH("Witness Point",Y68)))</formula>
    </cfRule>
  </conditionalFormatting>
  <conditionalFormatting sqref="Y69:AB69">
    <cfRule type="expression" dxfId="654" priority="27">
      <formula>OR(ISNUMBER(SEARCH("Hold Point",Y69)),ISNUMBER(SEARCH("Witness Point",Y69)))</formula>
    </cfRule>
  </conditionalFormatting>
  <conditionalFormatting sqref="Y54:AB54">
    <cfRule type="expression" dxfId="653" priority="26">
      <formula>OR(ISNUMBER(SEARCH("Hold Point",Y54)),ISNUMBER(SEARCH("Witness Point",Y54)))</formula>
    </cfRule>
  </conditionalFormatting>
  <conditionalFormatting sqref="Y55:AB55">
    <cfRule type="expression" dxfId="652" priority="25">
      <formula>OR(ISNUMBER(SEARCH("Hold Point",Y55)),ISNUMBER(SEARCH("Witness Point",Y55)))</formula>
    </cfRule>
  </conditionalFormatting>
  <conditionalFormatting sqref="Y56:AB56">
    <cfRule type="expression" dxfId="651" priority="24">
      <formula>OR(ISNUMBER(SEARCH("Hold Point",Y56)),ISNUMBER(SEARCH("Witness Point",Y56)))</formula>
    </cfRule>
  </conditionalFormatting>
  <conditionalFormatting sqref="Y57:AB57">
    <cfRule type="expression" dxfId="650" priority="23">
      <formula>OR(ISNUMBER(SEARCH("Hold Point",Y57)),ISNUMBER(SEARCH("Witness Point",Y57)))</formula>
    </cfRule>
  </conditionalFormatting>
  <conditionalFormatting sqref="Y58:AB58">
    <cfRule type="expression" dxfId="649" priority="22">
      <formula>OR(ISNUMBER(SEARCH("Hold Point",Y58)),ISNUMBER(SEARCH("Witness Point",Y58)))</formula>
    </cfRule>
  </conditionalFormatting>
  <conditionalFormatting sqref="Y59:AB59">
    <cfRule type="expression" dxfId="648" priority="21">
      <formula>OR(ISNUMBER(SEARCH("Hold Point",Y59)),ISNUMBER(SEARCH("Witness Point",Y59)))</formula>
    </cfRule>
  </conditionalFormatting>
  <conditionalFormatting sqref="Y60:AB60">
    <cfRule type="expression" dxfId="647" priority="20">
      <formula>OR(ISNUMBER(SEARCH("Hold Point",Y60)),ISNUMBER(SEARCH("Witness Point",Y60)))</formula>
    </cfRule>
  </conditionalFormatting>
  <conditionalFormatting sqref="Y61:AB61">
    <cfRule type="expression" dxfId="646" priority="19">
      <formula>OR(ISNUMBER(SEARCH("Hold Point",Y61)),ISNUMBER(SEARCH("Witness Point",Y61)))</formula>
    </cfRule>
  </conditionalFormatting>
  <conditionalFormatting sqref="Y46:AB46">
    <cfRule type="expression" dxfId="645" priority="18">
      <formula>OR(ISNUMBER(SEARCH("Hold Point",Y46)),ISNUMBER(SEARCH("Witness Point",Y46)))</formula>
    </cfRule>
  </conditionalFormatting>
  <conditionalFormatting sqref="Y47:AB47">
    <cfRule type="expression" dxfId="644" priority="17">
      <formula>OR(ISNUMBER(SEARCH("Hold Point",Y47)),ISNUMBER(SEARCH("Witness Point",Y47)))</formula>
    </cfRule>
  </conditionalFormatting>
  <conditionalFormatting sqref="Y48:AB48">
    <cfRule type="expression" dxfId="643" priority="16">
      <formula>OR(ISNUMBER(SEARCH("Hold Point",Y48)),ISNUMBER(SEARCH("Witness Point",Y48)))</formula>
    </cfRule>
  </conditionalFormatting>
  <conditionalFormatting sqref="Y49:AB49">
    <cfRule type="expression" dxfId="642" priority="15">
      <formula>OR(ISNUMBER(SEARCH("Hold Point",Y49)),ISNUMBER(SEARCH("Witness Point",Y49)))</formula>
    </cfRule>
  </conditionalFormatting>
  <conditionalFormatting sqref="Y50:AB50">
    <cfRule type="expression" dxfId="641" priority="14">
      <formula>OR(ISNUMBER(SEARCH("Hold Point",Y50)),ISNUMBER(SEARCH("Witness Point",Y50)))</formula>
    </cfRule>
  </conditionalFormatting>
  <conditionalFormatting sqref="Y51:AB51">
    <cfRule type="expression" dxfId="640" priority="13">
      <formula>OR(ISNUMBER(SEARCH("Hold Point",Y51)),ISNUMBER(SEARCH("Witness Point",Y51)))</formula>
    </cfRule>
  </conditionalFormatting>
  <conditionalFormatting sqref="Y52:AB52">
    <cfRule type="expression" dxfId="639" priority="12">
      <formula>OR(ISNUMBER(SEARCH("Hold Point",Y52)),ISNUMBER(SEARCH("Witness Point",Y52)))</formula>
    </cfRule>
  </conditionalFormatting>
  <conditionalFormatting sqref="Y53:AB53">
    <cfRule type="expression" dxfId="638" priority="11">
      <formula>OR(ISNUMBER(SEARCH("Hold Point",Y53)),ISNUMBER(SEARCH("Witness Point",Y53)))</formula>
    </cfRule>
  </conditionalFormatting>
  <conditionalFormatting sqref="Y42:AB42">
    <cfRule type="expression" dxfId="637" priority="10">
      <formula>OR(ISNUMBER(SEARCH("Hold Point",Y42)),ISNUMBER(SEARCH("Witness Point",Y42)))</formula>
    </cfRule>
  </conditionalFormatting>
  <conditionalFormatting sqref="Y43:AB43">
    <cfRule type="expression" dxfId="636" priority="9">
      <formula>OR(ISNUMBER(SEARCH("Hold Point",Y43)),ISNUMBER(SEARCH("Witness Point",Y43)))</formula>
    </cfRule>
  </conditionalFormatting>
  <conditionalFormatting sqref="Y44:AB44">
    <cfRule type="expression" dxfId="635" priority="8">
      <formula>OR(ISNUMBER(SEARCH("Hold Point",Y44)),ISNUMBER(SEARCH("Witness Point",Y44)))</formula>
    </cfRule>
  </conditionalFormatting>
  <conditionalFormatting sqref="Y45:AB45">
    <cfRule type="expression" dxfId="634" priority="7">
      <formula>OR(ISNUMBER(SEARCH("Hold Point",Y45)),ISNUMBER(SEARCH("Witness Point",Y45)))</formula>
    </cfRule>
  </conditionalFormatting>
  <conditionalFormatting sqref="Y38:AB38">
    <cfRule type="expression" dxfId="633" priority="6">
      <formula>OR(ISNUMBER(SEARCH("Hold Point",Y38)),ISNUMBER(SEARCH("Witness Point",Y38)))</formula>
    </cfRule>
  </conditionalFormatting>
  <conditionalFormatting sqref="Y39:AB39">
    <cfRule type="expression" dxfId="632" priority="5">
      <formula>OR(ISNUMBER(SEARCH("Hold Point",Y39)),ISNUMBER(SEARCH("Witness Point",Y39)))</formula>
    </cfRule>
  </conditionalFormatting>
  <conditionalFormatting sqref="Y40:AB40">
    <cfRule type="expression" dxfId="631" priority="4">
      <formula>OR(ISNUMBER(SEARCH("Hold Point",Y40)),ISNUMBER(SEARCH("Witness Point",Y40)))</formula>
    </cfRule>
  </conditionalFormatting>
  <conditionalFormatting sqref="Y41:AB41">
    <cfRule type="expression" dxfId="630" priority="3">
      <formula>OR(ISNUMBER(SEARCH("Hold Point",Y41)),ISNUMBER(SEARCH("Witness Point",Y41)))</formula>
    </cfRule>
  </conditionalFormatting>
  <conditionalFormatting sqref="AK20:AN21">
    <cfRule type="expression" dxfId="629" priority="2">
      <formula>OR(Y20="Check Item",Y20="Milestone")</formula>
    </cfRule>
  </conditionalFormatting>
  <conditionalFormatting sqref="Y20:AB21">
    <cfRule type="expression" dxfId="628" priority="1">
      <formula>OR(ISNUMBER(SEARCH("Hold Point",Y20)),ISNUMBER(SEARCH("Witness Point",Y20)))</formula>
    </cfRule>
  </conditionalFormatting>
  <pageMargins left="0.62992125984251968" right="0.23622047244094488" top="0.82677165354330706" bottom="0.23622047244094488" header="0.31496062992125984" footer="0.31496062992125984"/>
  <pageSetup paperSize="9" scale="56" fitToHeight="0" orientation="portrait" horizontalDpi="300" verticalDpi="300" r:id="rId1"/>
  <rowBreaks count="1" manualBreakCount="1">
    <brk id="49" min="1" max="44" man="1"/>
  </rowBreaks>
  <drawing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46">
    <pageSetUpPr fitToPage="1"/>
  </sheetPr>
  <dimension ref="A1:BU106"/>
  <sheetViews>
    <sheetView topLeftCell="A3" zoomScale="85" zoomScaleNormal="85" workbookViewId="0">
      <selection activeCell="Q28" sqref="Q28:X29"/>
    </sheetView>
  </sheetViews>
  <sheetFormatPr defaultColWidth="9.140625" defaultRowHeight="15"/>
  <cols>
    <col min="2" max="9" width="3.5703125" customWidth="1"/>
    <col min="10" max="12" width="5" customWidth="1"/>
    <col min="13" max="42" width="3.5703125" customWidth="1"/>
    <col min="43" max="48" width="3.42578125" customWidth="1"/>
    <col min="49" max="50" width="3.5703125" customWidth="1"/>
    <col min="51" max="51" width="25.7109375" customWidth="1"/>
    <col min="52" max="54" width="4.42578125" customWidth="1"/>
    <col min="55" max="57" width="3.5703125" customWidth="1"/>
    <col min="58" max="59" width="5" customWidth="1"/>
    <col min="60" max="60" width="5" style="7" customWidth="1"/>
    <col min="62" max="64" width="103.42578125" customWidth="1"/>
    <col min="65" max="72" width="207.140625" customWidth="1"/>
    <col min="73" max="73" width="103.42578125" customWidth="1"/>
  </cols>
  <sheetData>
    <row r="1" spans="1:73"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R1">
        <v>43</v>
      </c>
      <c r="AU1">
        <v>44</v>
      </c>
      <c r="AV1">
        <v>45</v>
      </c>
      <c r="AW1">
        <v>46</v>
      </c>
      <c r="AX1">
        <v>47</v>
      </c>
      <c r="AY1">
        <v>48</v>
      </c>
      <c r="AZ1">
        <v>49</v>
      </c>
      <c r="BA1">
        <v>50</v>
      </c>
      <c r="BB1">
        <v>51</v>
      </c>
      <c r="BC1">
        <v>52</v>
      </c>
      <c r="BD1">
        <v>53</v>
      </c>
      <c r="BE1">
        <v>54</v>
      </c>
      <c r="BF1">
        <v>55</v>
      </c>
      <c r="BG1">
        <v>56</v>
      </c>
      <c r="BH1">
        <v>57</v>
      </c>
      <c r="BI1">
        <v>58</v>
      </c>
      <c r="BJ1">
        <v>59</v>
      </c>
      <c r="BK1">
        <v>60</v>
      </c>
      <c r="BL1">
        <v>61</v>
      </c>
      <c r="BM1">
        <v>62</v>
      </c>
      <c r="BN1">
        <v>63</v>
      </c>
      <c r="BO1">
        <v>64</v>
      </c>
      <c r="BP1">
        <v>65</v>
      </c>
      <c r="BQ1">
        <v>66</v>
      </c>
      <c r="BR1">
        <v>67</v>
      </c>
      <c r="BS1">
        <v>68</v>
      </c>
      <c r="BT1">
        <v>69</v>
      </c>
      <c r="BU1">
        <v>70</v>
      </c>
    </row>
    <row r="2" spans="1:73"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V2" t="str">
        <f>$AN$8</f>
        <v>Asphalt Temp Check</v>
      </c>
      <c r="BJ2" t="str">
        <f>$J$8</f>
        <v>Ex</v>
      </c>
      <c r="BK2">
        <f>$K$8</f>
        <v>1</v>
      </c>
      <c r="BL2" s="7">
        <f>$L$8</f>
        <v>1</v>
      </c>
      <c r="BM2" t="str">
        <f>$Q$6</f>
        <v>Example ITP Entry</v>
      </c>
      <c r="BN2" t="str">
        <f>$J$10</f>
        <v>Warrego Highway</v>
      </c>
      <c r="BO2">
        <f>$U$10</f>
        <v>0</v>
      </c>
      <c r="BP2">
        <f>$AA$10</f>
        <v>100</v>
      </c>
      <c r="BQ2">
        <f>$AD$10</f>
        <v>0</v>
      </c>
      <c r="BR2" s="6">
        <f>$AF$7</f>
        <v>45343</v>
      </c>
      <c r="BS2" s="6">
        <f>$AF$9</f>
        <v>45343</v>
      </c>
      <c r="BT2" s="6">
        <f>$AF$11</f>
        <v>45343</v>
      </c>
      <c r="BU2" t="str">
        <f>$AN$8</f>
        <v>Asphalt Temp Check</v>
      </c>
    </row>
    <row r="3" spans="1:73" ht="15.75" thickBot="1"/>
    <row r="4" spans="1:73"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615" t="s">
        <v>28</v>
      </c>
      <c r="AK4" s="613"/>
      <c r="AL4" s="613"/>
      <c r="AM4" s="613"/>
      <c r="AN4" s="613"/>
      <c r="AO4" s="613"/>
      <c r="AP4" s="613"/>
      <c r="AQ4" s="613"/>
      <c r="AR4" s="613"/>
      <c r="AS4" s="613"/>
      <c r="AT4" s="613"/>
      <c r="AU4" s="613"/>
      <c r="AV4" s="616"/>
      <c r="BH4"/>
      <c r="BL4" s="7"/>
      <c r="BR4" s="6"/>
      <c r="BS4" s="6"/>
      <c r="BT4" s="6"/>
    </row>
    <row r="5" spans="1:73"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str">
        <f>'Lot Register'!$M$13</f>
        <v>CN22189</v>
      </c>
      <c r="AG5" s="460"/>
      <c r="AH5" s="460"/>
      <c r="AI5" s="461"/>
      <c r="AJ5" s="400" t="s">
        <v>1704</v>
      </c>
      <c r="AK5" s="401"/>
      <c r="AL5" s="401"/>
      <c r="AM5" s="401"/>
      <c r="AN5" s="401"/>
      <c r="AO5" s="401"/>
      <c r="AP5" s="401"/>
      <c r="AQ5" s="401"/>
      <c r="AR5" s="401"/>
      <c r="AS5" s="401"/>
      <c r="AT5" s="401"/>
      <c r="AU5" s="401"/>
      <c r="AV5" s="840"/>
      <c r="BH5"/>
      <c r="BJ5" s="23"/>
      <c r="BK5" s="23"/>
      <c r="BL5" s="23"/>
      <c r="BM5" s="23"/>
      <c r="BN5" s="23"/>
    </row>
    <row r="6" spans="1:73"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400" t="s">
        <v>1705</v>
      </c>
      <c r="AK6" s="401"/>
      <c r="AL6" s="401"/>
      <c r="AM6" s="401"/>
      <c r="AN6" s="401"/>
      <c r="AO6" s="401"/>
      <c r="AP6" s="401"/>
      <c r="AQ6" s="401"/>
      <c r="AR6" s="401"/>
      <c r="AS6" s="401"/>
      <c r="AT6" s="401"/>
      <c r="AU6" s="401"/>
      <c r="AV6" s="840"/>
      <c r="BH6"/>
      <c r="BJ6" s="23"/>
      <c r="BK6" s="23"/>
      <c r="BL6" s="23"/>
      <c r="BM6" s="23"/>
      <c r="BN6" s="23"/>
    </row>
    <row r="7" spans="1:73"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Register'!$J$2), "", 'Lot Register'!$J$2)</f>
        <v>45343</v>
      </c>
      <c r="AG7" s="469"/>
      <c r="AH7" s="469"/>
      <c r="AI7" s="470"/>
      <c r="AJ7" s="400" t="s">
        <v>1823</v>
      </c>
      <c r="AK7" s="401"/>
      <c r="AL7" s="401"/>
      <c r="AM7" s="401"/>
      <c r="AN7" s="401"/>
      <c r="AO7" s="401"/>
      <c r="AP7" s="401"/>
      <c r="AQ7" s="401"/>
      <c r="AR7" s="401"/>
      <c r="AS7" s="401"/>
      <c r="AT7" s="401"/>
      <c r="AU7" s="401"/>
      <c r="AV7" s="840"/>
      <c r="BH7"/>
      <c r="BJ7" s="23"/>
      <c r="BK7" s="23"/>
      <c r="BL7" s="23"/>
      <c r="BM7" s="23"/>
      <c r="BN7" s="23"/>
    </row>
    <row r="8" spans="1:73"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v>30.02</v>
      </c>
      <c r="AK8" s="574"/>
      <c r="AL8" s="574"/>
      <c r="AM8" s="574"/>
      <c r="AN8" s="566" t="s">
        <v>1038</v>
      </c>
      <c r="AO8" s="566"/>
      <c r="AP8" s="566"/>
      <c r="AQ8" s="566"/>
      <c r="AR8" s="566"/>
      <c r="AS8" s="566"/>
      <c r="AT8" s="566"/>
      <c r="AU8" s="566"/>
      <c r="AV8" s="567"/>
      <c r="BH8"/>
      <c r="BJ8" s="23"/>
      <c r="BK8" s="23"/>
      <c r="BL8" s="23"/>
      <c r="BM8" s="23"/>
      <c r="BN8" s="23"/>
    </row>
    <row r="9" spans="1:73"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Register'!$K$2), "", 'Lot Register'!$K$2)</f>
        <v>45343</v>
      </c>
      <c r="AG9" s="469"/>
      <c r="AH9" s="469"/>
      <c r="AI9" s="470"/>
      <c r="AJ9" s="573"/>
      <c r="AK9" s="574"/>
      <c r="AL9" s="574"/>
      <c r="AM9" s="574"/>
      <c r="AN9" s="566"/>
      <c r="AO9" s="566"/>
      <c r="AP9" s="566"/>
      <c r="AQ9" s="566"/>
      <c r="AR9" s="566"/>
      <c r="AS9" s="566"/>
      <c r="AT9" s="566"/>
      <c r="AU9" s="566"/>
      <c r="AV9" s="567"/>
      <c r="BH9"/>
    </row>
    <row r="10" spans="1:73"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f>IF(ISBLANK('Lot Register'!$I$2), "", 'Lot Register'!$I$2)</f>
        <v>0</v>
      </c>
      <c r="AE10" s="449"/>
      <c r="AF10" s="451" t="s">
        <v>30</v>
      </c>
      <c r="AG10" s="451"/>
      <c r="AH10" s="451"/>
      <c r="AI10" s="452"/>
      <c r="AJ10" s="573"/>
      <c r="AK10" s="574"/>
      <c r="AL10" s="574"/>
      <c r="AM10" s="574"/>
      <c r="AN10" s="566"/>
      <c r="AO10" s="566"/>
      <c r="AP10" s="566"/>
      <c r="AQ10" s="566"/>
      <c r="AR10" s="566"/>
      <c r="AS10" s="566"/>
      <c r="AT10" s="566"/>
      <c r="AU10" s="566"/>
      <c r="AV10" s="567"/>
      <c r="BH10"/>
    </row>
    <row r="11" spans="1:73"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Register'!$L$2), "", 'Lot Register'!$L$2)</f>
        <v>45343</v>
      </c>
      <c r="AG11" s="496"/>
      <c r="AH11" s="496"/>
      <c r="AI11" s="497"/>
      <c r="AJ11" s="575"/>
      <c r="AK11" s="576"/>
      <c r="AL11" s="576"/>
      <c r="AM11" s="576"/>
      <c r="AN11" s="381"/>
      <c r="AO11" s="381"/>
      <c r="AP11" s="381"/>
      <c r="AQ11" s="381"/>
      <c r="AR11" s="381"/>
      <c r="AS11" s="381"/>
      <c r="AT11" s="381"/>
      <c r="AU11" s="381"/>
      <c r="AV11" s="568"/>
      <c r="BH11"/>
    </row>
    <row r="12" spans="1:73" ht="14.25" customHeight="1">
      <c r="B12" s="577" t="s">
        <v>22</v>
      </c>
      <c r="C12" s="569"/>
      <c r="D12" s="579" t="s">
        <v>32</v>
      </c>
      <c r="E12" s="580"/>
      <c r="F12" s="580"/>
      <c r="G12" s="580"/>
      <c r="H12" s="580"/>
      <c r="I12" s="580"/>
      <c r="J12" s="580"/>
      <c r="K12" s="580"/>
      <c r="L12" s="580"/>
      <c r="M12" s="580"/>
      <c r="N12" s="580"/>
      <c r="O12" s="580"/>
      <c r="P12" s="756"/>
      <c r="Q12" s="507"/>
      <c r="R12" s="508"/>
      <c r="S12" s="508"/>
      <c r="T12" s="509"/>
      <c r="U12" s="507"/>
      <c r="V12" s="508"/>
      <c r="W12" s="508"/>
      <c r="X12" s="509"/>
      <c r="Y12" s="507"/>
      <c r="Z12" s="508"/>
      <c r="AA12" s="508"/>
      <c r="AB12" s="509"/>
      <c r="AC12" s="507"/>
      <c r="AD12" s="508"/>
      <c r="AE12" s="508"/>
      <c r="AF12" s="509"/>
      <c r="AG12" s="507"/>
      <c r="AH12" s="508"/>
      <c r="AI12" s="508"/>
      <c r="AJ12" s="509"/>
      <c r="AK12" s="507"/>
      <c r="AL12" s="508"/>
      <c r="AM12" s="508"/>
      <c r="AN12" s="509"/>
      <c r="AO12" s="507"/>
      <c r="AP12" s="508"/>
      <c r="AQ12" s="508"/>
      <c r="AR12" s="509"/>
      <c r="AS12" s="507"/>
      <c r="AT12" s="508"/>
      <c r="AU12" s="508"/>
      <c r="AV12" s="838"/>
      <c r="BH12"/>
    </row>
    <row r="13" spans="1:73" ht="14.25" customHeight="1" thickBot="1">
      <c r="B13" s="578"/>
      <c r="C13" s="571"/>
      <c r="D13" s="474"/>
      <c r="E13" s="439"/>
      <c r="F13" s="439"/>
      <c r="G13" s="439"/>
      <c r="H13" s="439"/>
      <c r="I13" s="439"/>
      <c r="J13" s="439"/>
      <c r="K13" s="439"/>
      <c r="L13" s="439"/>
      <c r="M13" s="439"/>
      <c r="N13" s="439"/>
      <c r="O13" s="439"/>
      <c r="P13" s="450"/>
      <c r="Q13" s="581"/>
      <c r="R13" s="582"/>
      <c r="S13" s="582"/>
      <c r="T13" s="583"/>
      <c r="U13" s="581"/>
      <c r="V13" s="582"/>
      <c r="W13" s="582"/>
      <c r="X13" s="583"/>
      <c r="Y13" s="581"/>
      <c r="Z13" s="582"/>
      <c r="AA13" s="582"/>
      <c r="AB13" s="583"/>
      <c r="AC13" s="581"/>
      <c r="AD13" s="582"/>
      <c r="AE13" s="582"/>
      <c r="AF13" s="583"/>
      <c r="AG13" s="581"/>
      <c r="AH13" s="582"/>
      <c r="AI13" s="582"/>
      <c r="AJ13" s="583"/>
      <c r="AK13" s="581"/>
      <c r="AL13" s="582"/>
      <c r="AM13" s="582"/>
      <c r="AN13" s="583"/>
      <c r="AO13" s="581"/>
      <c r="AP13" s="582"/>
      <c r="AQ13" s="582"/>
      <c r="AR13" s="583"/>
      <c r="AS13" s="581"/>
      <c r="AT13" s="582"/>
      <c r="AU13" s="582"/>
      <c r="AV13" s="839"/>
      <c r="BH13"/>
    </row>
    <row r="14" spans="1:73">
      <c r="B14" s="553">
        <v>1</v>
      </c>
      <c r="C14" s="549"/>
      <c r="D14" s="507" t="s">
        <v>1150</v>
      </c>
      <c r="E14" s="508"/>
      <c r="F14" s="508"/>
      <c r="G14" s="508"/>
      <c r="H14" s="508"/>
      <c r="I14" s="508"/>
      <c r="J14" s="508"/>
      <c r="K14" s="508"/>
      <c r="L14" s="508"/>
      <c r="M14" s="508"/>
      <c r="N14" s="508"/>
      <c r="O14" s="508"/>
      <c r="P14" s="509"/>
      <c r="Q14" s="507"/>
      <c r="R14" s="508"/>
      <c r="S14" s="508"/>
      <c r="T14" s="509"/>
      <c r="U14" s="507"/>
      <c r="V14" s="508"/>
      <c r="W14" s="508"/>
      <c r="X14" s="509"/>
      <c r="Y14" s="507"/>
      <c r="Z14" s="508"/>
      <c r="AA14" s="508"/>
      <c r="AB14" s="509"/>
      <c r="AC14" s="507"/>
      <c r="AD14" s="508"/>
      <c r="AE14" s="508"/>
      <c r="AF14" s="509"/>
      <c r="AG14" s="507"/>
      <c r="AH14" s="508"/>
      <c r="AI14" s="508"/>
      <c r="AJ14" s="509"/>
      <c r="AK14" s="507"/>
      <c r="AL14" s="508"/>
      <c r="AM14" s="508"/>
      <c r="AN14" s="509"/>
      <c r="AO14" s="507"/>
      <c r="AP14" s="508"/>
      <c r="AQ14" s="508"/>
      <c r="AR14" s="509"/>
      <c r="AS14" s="507"/>
      <c r="AT14" s="508"/>
      <c r="AU14" s="508"/>
      <c r="AV14" s="838"/>
      <c r="BH14"/>
    </row>
    <row r="15" spans="1:73" ht="23.25" customHeight="1">
      <c r="B15" s="592"/>
      <c r="C15" s="532"/>
      <c r="D15" s="412"/>
      <c r="E15" s="413"/>
      <c r="F15" s="413"/>
      <c r="G15" s="413"/>
      <c r="H15" s="413"/>
      <c r="I15" s="413"/>
      <c r="J15" s="413"/>
      <c r="K15" s="413"/>
      <c r="L15" s="413"/>
      <c r="M15" s="413"/>
      <c r="N15" s="413"/>
      <c r="O15" s="413"/>
      <c r="P15" s="414"/>
      <c r="Q15" s="412"/>
      <c r="R15" s="413"/>
      <c r="S15" s="413"/>
      <c r="T15" s="414"/>
      <c r="U15" s="412"/>
      <c r="V15" s="413"/>
      <c r="W15" s="413"/>
      <c r="X15" s="414"/>
      <c r="Y15" s="412"/>
      <c r="Z15" s="413"/>
      <c r="AA15" s="413"/>
      <c r="AB15" s="414"/>
      <c r="AC15" s="412"/>
      <c r="AD15" s="413"/>
      <c r="AE15" s="413"/>
      <c r="AF15" s="414"/>
      <c r="AG15" s="412"/>
      <c r="AH15" s="413"/>
      <c r="AI15" s="413"/>
      <c r="AJ15" s="414"/>
      <c r="AK15" s="412"/>
      <c r="AL15" s="413"/>
      <c r="AM15" s="413"/>
      <c r="AN15" s="414"/>
      <c r="AO15" s="412"/>
      <c r="AP15" s="413"/>
      <c r="AQ15" s="413"/>
      <c r="AR15" s="414"/>
      <c r="AS15" s="412"/>
      <c r="AT15" s="413"/>
      <c r="AU15" s="413"/>
      <c r="AV15" s="837"/>
      <c r="BH15"/>
    </row>
    <row r="16" spans="1:73">
      <c r="B16" s="592">
        <v>2</v>
      </c>
      <c r="C16" s="532"/>
      <c r="D16" s="406" t="s">
        <v>358</v>
      </c>
      <c r="E16" s="407"/>
      <c r="F16" s="407"/>
      <c r="G16" s="407"/>
      <c r="H16" s="407"/>
      <c r="I16" s="407"/>
      <c r="J16" s="407"/>
      <c r="K16" s="407"/>
      <c r="L16" s="407"/>
      <c r="M16" s="407"/>
      <c r="N16" s="407"/>
      <c r="O16" s="407"/>
      <c r="P16" s="408"/>
      <c r="Q16" s="406"/>
      <c r="R16" s="407"/>
      <c r="S16" s="407"/>
      <c r="T16" s="408"/>
      <c r="U16" s="406"/>
      <c r="V16" s="407"/>
      <c r="W16" s="407"/>
      <c r="X16" s="408"/>
      <c r="Y16" s="406"/>
      <c r="Z16" s="407"/>
      <c r="AA16" s="407"/>
      <c r="AB16" s="408"/>
      <c r="AC16" s="406"/>
      <c r="AD16" s="407"/>
      <c r="AE16" s="407"/>
      <c r="AF16" s="408"/>
      <c r="AG16" s="406"/>
      <c r="AH16" s="407"/>
      <c r="AI16" s="407"/>
      <c r="AJ16" s="408"/>
      <c r="AK16" s="406"/>
      <c r="AL16" s="407"/>
      <c r="AM16" s="407"/>
      <c r="AN16" s="408"/>
      <c r="AO16" s="406"/>
      <c r="AP16" s="407"/>
      <c r="AQ16" s="407"/>
      <c r="AR16" s="408"/>
      <c r="AS16" s="406"/>
      <c r="AT16" s="407"/>
      <c r="AU16" s="407"/>
      <c r="AV16" s="836"/>
      <c r="BH16"/>
    </row>
    <row r="17" spans="2:60" ht="23.25" customHeight="1">
      <c r="B17" s="592"/>
      <c r="C17" s="532"/>
      <c r="D17" s="412"/>
      <c r="E17" s="413"/>
      <c r="F17" s="413"/>
      <c r="G17" s="413"/>
      <c r="H17" s="413"/>
      <c r="I17" s="413"/>
      <c r="J17" s="413"/>
      <c r="K17" s="413"/>
      <c r="L17" s="413"/>
      <c r="M17" s="413"/>
      <c r="N17" s="413"/>
      <c r="O17" s="413"/>
      <c r="P17" s="414"/>
      <c r="Q17" s="412"/>
      <c r="R17" s="413"/>
      <c r="S17" s="413"/>
      <c r="T17" s="414"/>
      <c r="U17" s="412"/>
      <c r="V17" s="413"/>
      <c r="W17" s="413"/>
      <c r="X17" s="414"/>
      <c r="Y17" s="412"/>
      <c r="Z17" s="413"/>
      <c r="AA17" s="413"/>
      <c r="AB17" s="414"/>
      <c r="AC17" s="412"/>
      <c r="AD17" s="413"/>
      <c r="AE17" s="413"/>
      <c r="AF17" s="414"/>
      <c r="AG17" s="412"/>
      <c r="AH17" s="413"/>
      <c r="AI17" s="413"/>
      <c r="AJ17" s="414"/>
      <c r="AK17" s="412"/>
      <c r="AL17" s="413"/>
      <c r="AM17" s="413"/>
      <c r="AN17" s="414"/>
      <c r="AO17" s="412"/>
      <c r="AP17" s="413"/>
      <c r="AQ17" s="413"/>
      <c r="AR17" s="414"/>
      <c r="AS17" s="412"/>
      <c r="AT17" s="413"/>
      <c r="AU17" s="413"/>
      <c r="AV17" s="837"/>
      <c r="BH17"/>
    </row>
    <row r="18" spans="2:60" ht="23.25" customHeight="1">
      <c r="B18" s="592">
        <v>3</v>
      </c>
      <c r="C18" s="532"/>
      <c r="D18" s="406" t="s">
        <v>359</v>
      </c>
      <c r="E18" s="407"/>
      <c r="F18" s="407"/>
      <c r="G18" s="407"/>
      <c r="H18" s="407"/>
      <c r="I18" s="407"/>
      <c r="J18" s="407"/>
      <c r="K18" s="407"/>
      <c r="L18" s="407"/>
      <c r="M18" s="407"/>
      <c r="N18" s="407"/>
      <c r="O18" s="407"/>
      <c r="P18" s="408"/>
      <c r="Q18" s="406"/>
      <c r="R18" s="407"/>
      <c r="S18" s="407"/>
      <c r="T18" s="408"/>
      <c r="U18" s="406"/>
      <c r="V18" s="407"/>
      <c r="W18" s="407"/>
      <c r="X18" s="408"/>
      <c r="Y18" s="406"/>
      <c r="Z18" s="407"/>
      <c r="AA18" s="407"/>
      <c r="AB18" s="408"/>
      <c r="AC18" s="406"/>
      <c r="AD18" s="407"/>
      <c r="AE18" s="407"/>
      <c r="AF18" s="408"/>
      <c r="AG18" s="406"/>
      <c r="AH18" s="407"/>
      <c r="AI18" s="407"/>
      <c r="AJ18" s="408"/>
      <c r="AK18" s="406"/>
      <c r="AL18" s="407"/>
      <c r="AM18" s="407"/>
      <c r="AN18" s="408"/>
      <c r="AO18" s="406"/>
      <c r="AP18" s="407"/>
      <c r="AQ18" s="407"/>
      <c r="AR18" s="408"/>
      <c r="AS18" s="406"/>
      <c r="AT18" s="407"/>
      <c r="AU18" s="407"/>
      <c r="AV18" s="836"/>
      <c r="BH18"/>
    </row>
    <row r="19" spans="2:60">
      <c r="B19" s="592"/>
      <c r="C19" s="532"/>
      <c r="D19" s="412"/>
      <c r="E19" s="413"/>
      <c r="F19" s="413"/>
      <c r="G19" s="413"/>
      <c r="H19" s="413"/>
      <c r="I19" s="413"/>
      <c r="J19" s="413"/>
      <c r="K19" s="413"/>
      <c r="L19" s="413"/>
      <c r="M19" s="413"/>
      <c r="N19" s="413"/>
      <c r="O19" s="413"/>
      <c r="P19" s="414"/>
      <c r="Q19" s="412"/>
      <c r="R19" s="413"/>
      <c r="S19" s="413"/>
      <c r="T19" s="414"/>
      <c r="U19" s="412"/>
      <c r="V19" s="413"/>
      <c r="W19" s="413"/>
      <c r="X19" s="414"/>
      <c r="Y19" s="412"/>
      <c r="Z19" s="413"/>
      <c r="AA19" s="413"/>
      <c r="AB19" s="414"/>
      <c r="AC19" s="412"/>
      <c r="AD19" s="413"/>
      <c r="AE19" s="413"/>
      <c r="AF19" s="414"/>
      <c r="AG19" s="412"/>
      <c r="AH19" s="413"/>
      <c r="AI19" s="413"/>
      <c r="AJ19" s="414"/>
      <c r="AK19" s="412"/>
      <c r="AL19" s="413"/>
      <c r="AM19" s="413"/>
      <c r="AN19" s="414"/>
      <c r="AO19" s="412"/>
      <c r="AP19" s="413"/>
      <c r="AQ19" s="413"/>
      <c r="AR19" s="414"/>
      <c r="AS19" s="412"/>
      <c r="AT19" s="413"/>
      <c r="AU19" s="413"/>
      <c r="AV19" s="837"/>
      <c r="BH19"/>
    </row>
    <row r="20" spans="2:60">
      <c r="B20" s="592">
        <v>4</v>
      </c>
      <c r="C20" s="532"/>
      <c r="D20" s="406" t="s">
        <v>360</v>
      </c>
      <c r="E20" s="407"/>
      <c r="F20" s="407"/>
      <c r="G20" s="407"/>
      <c r="H20" s="407"/>
      <c r="I20" s="407"/>
      <c r="J20" s="407"/>
      <c r="K20" s="407"/>
      <c r="L20" s="407"/>
      <c r="M20" s="407"/>
      <c r="N20" s="407"/>
      <c r="O20" s="407"/>
      <c r="P20" s="408"/>
      <c r="Q20" s="406"/>
      <c r="R20" s="407"/>
      <c r="S20" s="407"/>
      <c r="T20" s="408"/>
      <c r="U20" s="406"/>
      <c r="V20" s="407"/>
      <c r="W20" s="407"/>
      <c r="X20" s="408"/>
      <c r="Y20" s="406"/>
      <c r="Z20" s="407"/>
      <c r="AA20" s="407"/>
      <c r="AB20" s="408"/>
      <c r="AC20" s="406"/>
      <c r="AD20" s="407"/>
      <c r="AE20" s="407"/>
      <c r="AF20" s="408"/>
      <c r="AG20" s="406"/>
      <c r="AH20" s="407"/>
      <c r="AI20" s="407"/>
      <c r="AJ20" s="408"/>
      <c r="AK20" s="406"/>
      <c r="AL20" s="407"/>
      <c r="AM20" s="407"/>
      <c r="AN20" s="408"/>
      <c r="AO20" s="406"/>
      <c r="AP20" s="407"/>
      <c r="AQ20" s="407"/>
      <c r="AR20" s="408"/>
      <c r="AS20" s="406"/>
      <c r="AT20" s="407"/>
      <c r="AU20" s="407"/>
      <c r="AV20" s="836"/>
      <c r="BH20"/>
    </row>
    <row r="21" spans="2:60" ht="23.25" customHeight="1">
      <c r="B21" s="592"/>
      <c r="C21" s="532"/>
      <c r="D21" s="412"/>
      <c r="E21" s="413"/>
      <c r="F21" s="413"/>
      <c r="G21" s="413"/>
      <c r="H21" s="413"/>
      <c r="I21" s="413"/>
      <c r="J21" s="413"/>
      <c r="K21" s="413"/>
      <c r="L21" s="413"/>
      <c r="M21" s="413"/>
      <c r="N21" s="413"/>
      <c r="O21" s="413"/>
      <c r="P21" s="414"/>
      <c r="Q21" s="412"/>
      <c r="R21" s="413"/>
      <c r="S21" s="413"/>
      <c r="T21" s="414"/>
      <c r="U21" s="412"/>
      <c r="V21" s="413"/>
      <c r="W21" s="413"/>
      <c r="X21" s="414"/>
      <c r="Y21" s="412"/>
      <c r="Z21" s="413"/>
      <c r="AA21" s="413"/>
      <c r="AB21" s="414"/>
      <c r="AC21" s="412"/>
      <c r="AD21" s="413"/>
      <c r="AE21" s="413"/>
      <c r="AF21" s="414"/>
      <c r="AG21" s="412"/>
      <c r="AH21" s="413"/>
      <c r="AI21" s="413"/>
      <c r="AJ21" s="414"/>
      <c r="AK21" s="412"/>
      <c r="AL21" s="413"/>
      <c r="AM21" s="413"/>
      <c r="AN21" s="414"/>
      <c r="AO21" s="412"/>
      <c r="AP21" s="413"/>
      <c r="AQ21" s="413"/>
      <c r="AR21" s="414"/>
      <c r="AS21" s="412"/>
      <c r="AT21" s="413"/>
      <c r="AU21" s="413"/>
      <c r="AV21" s="837"/>
      <c r="BH21"/>
    </row>
    <row r="22" spans="2:60">
      <c r="B22" s="592">
        <v>5</v>
      </c>
      <c r="C22" s="532"/>
      <c r="D22" s="406" t="s">
        <v>361</v>
      </c>
      <c r="E22" s="407"/>
      <c r="F22" s="407"/>
      <c r="G22" s="407"/>
      <c r="H22" s="407"/>
      <c r="I22" s="407"/>
      <c r="J22" s="407"/>
      <c r="K22" s="407"/>
      <c r="L22" s="407"/>
      <c r="M22" s="407"/>
      <c r="N22" s="407"/>
      <c r="O22" s="407"/>
      <c r="P22" s="408"/>
      <c r="Q22" s="406"/>
      <c r="R22" s="407"/>
      <c r="S22" s="407"/>
      <c r="T22" s="408"/>
      <c r="U22" s="406"/>
      <c r="V22" s="407"/>
      <c r="W22" s="407"/>
      <c r="X22" s="408"/>
      <c r="Y22" s="406"/>
      <c r="Z22" s="407"/>
      <c r="AA22" s="407"/>
      <c r="AB22" s="408"/>
      <c r="AC22" s="406"/>
      <c r="AD22" s="407"/>
      <c r="AE22" s="407"/>
      <c r="AF22" s="408"/>
      <c r="AG22" s="406"/>
      <c r="AH22" s="407"/>
      <c r="AI22" s="407"/>
      <c r="AJ22" s="408"/>
      <c r="AK22" s="406"/>
      <c r="AL22" s="407"/>
      <c r="AM22" s="407"/>
      <c r="AN22" s="408"/>
      <c r="AO22" s="406"/>
      <c r="AP22" s="407"/>
      <c r="AQ22" s="407"/>
      <c r="AR22" s="408"/>
      <c r="AS22" s="406"/>
      <c r="AT22" s="407"/>
      <c r="AU22" s="407"/>
      <c r="AV22" s="836"/>
      <c r="BH22"/>
    </row>
    <row r="23" spans="2:60" ht="23.25" customHeight="1">
      <c r="B23" s="592"/>
      <c r="C23" s="532"/>
      <c r="D23" s="412"/>
      <c r="E23" s="413"/>
      <c r="F23" s="413"/>
      <c r="G23" s="413"/>
      <c r="H23" s="413"/>
      <c r="I23" s="413"/>
      <c r="J23" s="413"/>
      <c r="K23" s="413"/>
      <c r="L23" s="413"/>
      <c r="M23" s="413"/>
      <c r="N23" s="413"/>
      <c r="O23" s="413"/>
      <c r="P23" s="414"/>
      <c r="Q23" s="412"/>
      <c r="R23" s="413"/>
      <c r="S23" s="413"/>
      <c r="T23" s="414"/>
      <c r="U23" s="412"/>
      <c r="V23" s="413"/>
      <c r="W23" s="413"/>
      <c r="X23" s="414"/>
      <c r="Y23" s="412"/>
      <c r="Z23" s="413"/>
      <c r="AA23" s="413"/>
      <c r="AB23" s="414"/>
      <c r="AC23" s="412"/>
      <c r="AD23" s="413"/>
      <c r="AE23" s="413"/>
      <c r="AF23" s="414"/>
      <c r="AG23" s="412"/>
      <c r="AH23" s="413"/>
      <c r="AI23" s="413"/>
      <c r="AJ23" s="414"/>
      <c r="AK23" s="412"/>
      <c r="AL23" s="413"/>
      <c r="AM23" s="413"/>
      <c r="AN23" s="414"/>
      <c r="AO23" s="412"/>
      <c r="AP23" s="413"/>
      <c r="AQ23" s="413"/>
      <c r="AR23" s="414"/>
      <c r="AS23" s="412"/>
      <c r="AT23" s="413"/>
      <c r="AU23" s="413"/>
      <c r="AV23" s="837"/>
      <c r="BH23"/>
    </row>
    <row r="24" spans="2:60">
      <c r="B24" s="592">
        <v>6</v>
      </c>
      <c r="C24" s="532"/>
      <c r="D24" s="406" t="s">
        <v>362</v>
      </c>
      <c r="E24" s="407"/>
      <c r="F24" s="407"/>
      <c r="G24" s="407"/>
      <c r="H24" s="407"/>
      <c r="I24" s="407"/>
      <c r="J24" s="407"/>
      <c r="K24" s="407"/>
      <c r="L24" s="407"/>
      <c r="M24" s="407"/>
      <c r="N24" s="407"/>
      <c r="O24" s="407"/>
      <c r="P24" s="408"/>
      <c r="Q24" s="406"/>
      <c r="R24" s="407"/>
      <c r="S24" s="407"/>
      <c r="T24" s="408"/>
      <c r="U24" s="406"/>
      <c r="V24" s="407"/>
      <c r="W24" s="407"/>
      <c r="X24" s="408"/>
      <c r="Y24" s="406"/>
      <c r="Z24" s="407"/>
      <c r="AA24" s="407"/>
      <c r="AB24" s="408"/>
      <c r="AC24" s="406"/>
      <c r="AD24" s="407"/>
      <c r="AE24" s="407"/>
      <c r="AF24" s="408"/>
      <c r="AG24" s="406"/>
      <c r="AH24" s="407"/>
      <c r="AI24" s="407"/>
      <c r="AJ24" s="408"/>
      <c r="AK24" s="406"/>
      <c r="AL24" s="407"/>
      <c r="AM24" s="407"/>
      <c r="AN24" s="408"/>
      <c r="AO24" s="406"/>
      <c r="AP24" s="407"/>
      <c r="AQ24" s="407"/>
      <c r="AR24" s="408"/>
      <c r="AS24" s="406"/>
      <c r="AT24" s="407"/>
      <c r="AU24" s="407"/>
      <c r="AV24" s="836"/>
      <c r="BH24"/>
    </row>
    <row r="25" spans="2:60" ht="23.25" customHeight="1">
      <c r="B25" s="592"/>
      <c r="C25" s="532"/>
      <c r="D25" s="412"/>
      <c r="E25" s="413"/>
      <c r="F25" s="413"/>
      <c r="G25" s="413"/>
      <c r="H25" s="413"/>
      <c r="I25" s="413"/>
      <c r="J25" s="413"/>
      <c r="K25" s="413"/>
      <c r="L25" s="413"/>
      <c r="M25" s="413"/>
      <c r="N25" s="413"/>
      <c r="O25" s="413"/>
      <c r="P25" s="414"/>
      <c r="Q25" s="412"/>
      <c r="R25" s="413"/>
      <c r="S25" s="413"/>
      <c r="T25" s="414"/>
      <c r="U25" s="412"/>
      <c r="V25" s="413"/>
      <c r="W25" s="413"/>
      <c r="X25" s="414"/>
      <c r="Y25" s="412"/>
      <c r="Z25" s="413"/>
      <c r="AA25" s="413"/>
      <c r="AB25" s="414"/>
      <c r="AC25" s="412"/>
      <c r="AD25" s="413"/>
      <c r="AE25" s="413"/>
      <c r="AF25" s="414"/>
      <c r="AG25" s="412"/>
      <c r="AH25" s="413"/>
      <c r="AI25" s="413"/>
      <c r="AJ25" s="414"/>
      <c r="AK25" s="412"/>
      <c r="AL25" s="413"/>
      <c r="AM25" s="413"/>
      <c r="AN25" s="414"/>
      <c r="AO25" s="412"/>
      <c r="AP25" s="413"/>
      <c r="AQ25" s="413"/>
      <c r="AR25" s="414"/>
      <c r="AS25" s="412"/>
      <c r="AT25" s="413"/>
      <c r="AU25" s="413"/>
      <c r="AV25" s="837"/>
      <c r="BH25"/>
    </row>
    <row r="26" spans="2:60">
      <c r="B26" s="592">
        <v>7</v>
      </c>
      <c r="C26" s="532"/>
      <c r="D26" s="406" t="s">
        <v>364</v>
      </c>
      <c r="E26" s="407"/>
      <c r="F26" s="407"/>
      <c r="G26" s="407"/>
      <c r="H26" s="407"/>
      <c r="I26" s="407"/>
      <c r="J26" s="407"/>
      <c r="K26" s="407"/>
      <c r="L26" s="407"/>
      <c r="M26" s="407"/>
      <c r="N26" s="407"/>
      <c r="O26" s="407"/>
      <c r="P26" s="408"/>
      <c r="Q26" s="406"/>
      <c r="R26" s="407"/>
      <c r="S26" s="407"/>
      <c r="T26" s="408"/>
      <c r="U26" s="406"/>
      <c r="V26" s="407"/>
      <c r="W26" s="407"/>
      <c r="X26" s="408"/>
      <c r="Y26" s="406"/>
      <c r="Z26" s="407"/>
      <c r="AA26" s="407"/>
      <c r="AB26" s="408"/>
      <c r="AC26" s="406"/>
      <c r="AD26" s="407"/>
      <c r="AE26" s="407"/>
      <c r="AF26" s="408"/>
      <c r="AG26" s="406"/>
      <c r="AH26" s="407"/>
      <c r="AI26" s="407"/>
      <c r="AJ26" s="408"/>
      <c r="AK26" s="406"/>
      <c r="AL26" s="407"/>
      <c r="AM26" s="407"/>
      <c r="AN26" s="408"/>
      <c r="AO26" s="406"/>
      <c r="AP26" s="407"/>
      <c r="AQ26" s="407"/>
      <c r="AR26" s="408"/>
      <c r="AS26" s="406"/>
      <c r="AT26" s="407"/>
      <c r="AU26" s="407"/>
      <c r="AV26" s="836"/>
      <c r="BH26"/>
    </row>
    <row r="27" spans="2:60" ht="23.25" customHeight="1">
      <c r="B27" s="592"/>
      <c r="C27" s="532"/>
      <c r="D27" s="412"/>
      <c r="E27" s="413"/>
      <c r="F27" s="413"/>
      <c r="G27" s="413"/>
      <c r="H27" s="413"/>
      <c r="I27" s="413"/>
      <c r="J27" s="413"/>
      <c r="K27" s="413"/>
      <c r="L27" s="413"/>
      <c r="M27" s="413"/>
      <c r="N27" s="413"/>
      <c r="O27" s="413"/>
      <c r="P27" s="414"/>
      <c r="Q27" s="412"/>
      <c r="R27" s="413"/>
      <c r="S27" s="413"/>
      <c r="T27" s="414"/>
      <c r="U27" s="412"/>
      <c r="V27" s="413"/>
      <c r="W27" s="413"/>
      <c r="X27" s="414"/>
      <c r="Y27" s="412"/>
      <c r="Z27" s="413"/>
      <c r="AA27" s="413"/>
      <c r="AB27" s="414"/>
      <c r="AC27" s="412"/>
      <c r="AD27" s="413"/>
      <c r="AE27" s="413"/>
      <c r="AF27" s="414"/>
      <c r="AG27" s="412"/>
      <c r="AH27" s="413"/>
      <c r="AI27" s="413"/>
      <c r="AJ27" s="414"/>
      <c r="AK27" s="412"/>
      <c r="AL27" s="413"/>
      <c r="AM27" s="413"/>
      <c r="AN27" s="414"/>
      <c r="AO27" s="412"/>
      <c r="AP27" s="413"/>
      <c r="AQ27" s="413"/>
      <c r="AR27" s="414"/>
      <c r="AS27" s="412"/>
      <c r="AT27" s="413"/>
      <c r="AU27" s="413"/>
      <c r="AV27" s="837"/>
      <c r="BH27"/>
    </row>
    <row r="28" spans="2:60" ht="23.25" customHeight="1">
      <c r="B28" s="592">
        <v>8</v>
      </c>
      <c r="C28" s="532"/>
      <c r="D28" s="406" t="s">
        <v>366</v>
      </c>
      <c r="E28" s="407"/>
      <c r="F28" s="407"/>
      <c r="G28" s="407"/>
      <c r="H28" s="407"/>
      <c r="I28" s="407"/>
      <c r="J28" s="407"/>
      <c r="K28" s="407"/>
      <c r="L28" s="407"/>
      <c r="M28" s="407"/>
      <c r="N28" s="407"/>
      <c r="O28" s="407"/>
      <c r="P28" s="408"/>
      <c r="Q28" s="406"/>
      <c r="R28" s="407"/>
      <c r="S28" s="407"/>
      <c r="T28" s="408"/>
      <c r="U28" s="406"/>
      <c r="V28" s="407"/>
      <c r="W28" s="407"/>
      <c r="X28" s="408"/>
      <c r="Y28" s="406"/>
      <c r="Z28" s="407"/>
      <c r="AA28" s="407"/>
      <c r="AB28" s="408"/>
      <c r="AC28" s="406"/>
      <c r="AD28" s="407"/>
      <c r="AE28" s="407"/>
      <c r="AF28" s="408"/>
      <c r="AG28" s="406"/>
      <c r="AH28" s="407"/>
      <c r="AI28" s="407"/>
      <c r="AJ28" s="408"/>
      <c r="AK28" s="406"/>
      <c r="AL28" s="407"/>
      <c r="AM28" s="407"/>
      <c r="AN28" s="408"/>
      <c r="AO28" s="406"/>
      <c r="AP28" s="407"/>
      <c r="AQ28" s="407"/>
      <c r="AR28" s="408"/>
      <c r="AS28" s="406"/>
      <c r="AT28" s="407"/>
      <c r="AU28" s="407"/>
      <c r="AV28" s="836"/>
      <c r="BH28"/>
    </row>
    <row r="29" spans="2:60" ht="23.25" customHeight="1">
      <c r="B29" s="592"/>
      <c r="C29" s="532"/>
      <c r="D29" s="412"/>
      <c r="E29" s="413"/>
      <c r="F29" s="413"/>
      <c r="G29" s="413"/>
      <c r="H29" s="413"/>
      <c r="I29" s="413"/>
      <c r="J29" s="413"/>
      <c r="K29" s="413"/>
      <c r="L29" s="413"/>
      <c r="M29" s="413"/>
      <c r="N29" s="413"/>
      <c r="O29" s="413"/>
      <c r="P29" s="414"/>
      <c r="Q29" s="412"/>
      <c r="R29" s="413"/>
      <c r="S29" s="413"/>
      <c r="T29" s="414"/>
      <c r="U29" s="412"/>
      <c r="V29" s="413"/>
      <c r="W29" s="413"/>
      <c r="X29" s="414"/>
      <c r="Y29" s="412"/>
      <c r="Z29" s="413"/>
      <c r="AA29" s="413"/>
      <c r="AB29" s="414"/>
      <c r="AC29" s="412"/>
      <c r="AD29" s="413"/>
      <c r="AE29" s="413"/>
      <c r="AF29" s="414"/>
      <c r="AG29" s="412"/>
      <c r="AH29" s="413"/>
      <c r="AI29" s="413"/>
      <c r="AJ29" s="414"/>
      <c r="AK29" s="412"/>
      <c r="AL29" s="413"/>
      <c r="AM29" s="413"/>
      <c r="AN29" s="414"/>
      <c r="AO29" s="412"/>
      <c r="AP29" s="413"/>
      <c r="AQ29" s="413"/>
      <c r="AR29" s="414"/>
      <c r="AS29" s="412"/>
      <c r="AT29" s="413"/>
      <c r="AU29" s="413"/>
      <c r="AV29" s="837"/>
      <c r="BH29"/>
    </row>
    <row r="30" spans="2:60" ht="22.5" customHeight="1">
      <c r="B30" s="592">
        <v>9</v>
      </c>
      <c r="C30" s="532"/>
      <c r="D30" s="406" t="s">
        <v>365</v>
      </c>
      <c r="E30" s="407"/>
      <c r="F30" s="407"/>
      <c r="G30" s="407"/>
      <c r="H30" s="407"/>
      <c r="I30" s="407"/>
      <c r="J30" s="407"/>
      <c r="K30" s="407"/>
      <c r="L30" s="407"/>
      <c r="M30" s="407"/>
      <c r="N30" s="407"/>
      <c r="O30" s="407"/>
      <c r="P30" s="408"/>
      <c r="Q30" s="406"/>
      <c r="R30" s="407"/>
      <c r="S30" s="407"/>
      <c r="T30" s="408"/>
      <c r="U30" s="406"/>
      <c r="V30" s="407"/>
      <c r="W30" s="407"/>
      <c r="X30" s="408"/>
      <c r="Y30" s="406"/>
      <c r="Z30" s="407"/>
      <c r="AA30" s="407"/>
      <c r="AB30" s="408"/>
      <c r="AC30" s="406"/>
      <c r="AD30" s="407"/>
      <c r="AE30" s="407"/>
      <c r="AF30" s="408"/>
      <c r="AG30" s="406"/>
      <c r="AH30" s="407"/>
      <c r="AI30" s="407"/>
      <c r="AJ30" s="408"/>
      <c r="AK30" s="406"/>
      <c r="AL30" s="407"/>
      <c r="AM30" s="407"/>
      <c r="AN30" s="408"/>
      <c r="AO30" s="406"/>
      <c r="AP30" s="407"/>
      <c r="AQ30" s="407"/>
      <c r="AR30" s="408"/>
      <c r="AS30" s="406"/>
      <c r="AT30" s="407"/>
      <c r="AU30" s="407"/>
      <c r="AV30" s="836"/>
      <c r="BH30"/>
    </row>
    <row r="31" spans="2:60" ht="45" customHeight="1" thickBot="1">
      <c r="B31" s="592"/>
      <c r="C31" s="532"/>
      <c r="D31" s="412"/>
      <c r="E31" s="413"/>
      <c r="F31" s="413"/>
      <c r="G31" s="413"/>
      <c r="H31" s="413"/>
      <c r="I31" s="413"/>
      <c r="J31" s="413"/>
      <c r="K31" s="413"/>
      <c r="L31" s="413"/>
      <c r="M31" s="413"/>
      <c r="N31" s="413"/>
      <c r="O31" s="413"/>
      <c r="P31" s="414"/>
      <c r="Q31" s="412"/>
      <c r="R31" s="413"/>
      <c r="S31" s="413"/>
      <c r="T31" s="414"/>
      <c r="U31" s="412"/>
      <c r="V31" s="413"/>
      <c r="W31" s="413"/>
      <c r="X31" s="414"/>
      <c r="Y31" s="412"/>
      <c r="Z31" s="413"/>
      <c r="AA31" s="413"/>
      <c r="AB31" s="414"/>
      <c r="AC31" s="412"/>
      <c r="AD31" s="413"/>
      <c r="AE31" s="413"/>
      <c r="AF31" s="414"/>
      <c r="AG31" s="412"/>
      <c r="AH31" s="413"/>
      <c r="AI31" s="413"/>
      <c r="AJ31" s="414"/>
      <c r="AK31" s="412"/>
      <c r="AL31" s="413"/>
      <c r="AM31" s="413"/>
      <c r="AN31" s="414"/>
      <c r="AO31" s="412"/>
      <c r="AP31" s="413"/>
      <c r="AQ31" s="413"/>
      <c r="AR31" s="414"/>
      <c r="AS31" s="412"/>
      <c r="AT31" s="413"/>
      <c r="AU31" s="413"/>
      <c r="AV31" s="837"/>
      <c r="BH31"/>
    </row>
    <row r="32" spans="2:60" ht="15" customHeight="1">
      <c r="B32" s="577" t="s">
        <v>22</v>
      </c>
      <c r="C32" s="569"/>
      <c r="D32" s="579" t="s">
        <v>32</v>
      </c>
      <c r="E32" s="580"/>
      <c r="F32" s="580"/>
      <c r="G32" s="580"/>
      <c r="H32" s="580"/>
      <c r="I32" s="580"/>
      <c r="J32" s="580"/>
      <c r="K32" s="580"/>
      <c r="L32" s="580"/>
      <c r="M32" s="580"/>
      <c r="N32" s="580"/>
      <c r="O32" s="580"/>
      <c r="P32" s="756"/>
      <c r="Q32" s="507"/>
      <c r="R32" s="508"/>
      <c r="S32" s="508"/>
      <c r="T32" s="509"/>
      <c r="U32" s="507"/>
      <c r="V32" s="508"/>
      <c r="W32" s="508"/>
      <c r="X32" s="509"/>
      <c r="Y32" s="507"/>
      <c r="Z32" s="508"/>
      <c r="AA32" s="508"/>
      <c r="AB32" s="509"/>
      <c r="AC32" s="507"/>
      <c r="AD32" s="508"/>
      <c r="AE32" s="508"/>
      <c r="AF32" s="509"/>
      <c r="AG32" s="507"/>
      <c r="AH32" s="508"/>
      <c r="AI32" s="508"/>
      <c r="AJ32" s="509"/>
      <c r="AK32" s="507"/>
      <c r="AL32" s="508"/>
      <c r="AM32" s="508"/>
      <c r="AN32" s="509"/>
      <c r="AO32" s="507"/>
      <c r="AP32" s="508"/>
      <c r="AQ32" s="508"/>
      <c r="AR32" s="509"/>
      <c r="AS32" s="507"/>
      <c r="AT32" s="508"/>
      <c r="AU32" s="508"/>
      <c r="AV32" s="838"/>
      <c r="BH32"/>
    </row>
    <row r="33" spans="2:60" ht="15.75" thickBot="1">
      <c r="B33" s="578"/>
      <c r="C33" s="571"/>
      <c r="D33" s="474"/>
      <c r="E33" s="439"/>
      <c r="F33" s="439"/>
      <c r="G33" s="439"/>
      <c r="H33" s="439"/>
      <c r="I33" s="439"/>
      <c r="J33" s="439"/>
      <c r="K33" s="439"/>
      <c r="L33" s="439"/>
      <c r="M33" s="439"/>
      <c r="N33" s="439"/>
      <c r="O33" s="439"/>
      <c r="P33" s="450"/>
      <c r="Q33" s="581"/>
      <c r="R33" s="582"/>
      <c r="S33" s="582"/>
      <c r="T33" s="583"/>
      <c r="U33" s="581"/>
      <c r="V33" s="582"/>
      <c r="W33" s="582"/>
      <c r="X33" s="583"/>
      <c r="Y33" s="581"/>
      <c r="Z33" s="582"/>
      <c r="AA33" s="582"/>
      <c r="AB33" s="583"/>
      <c r="AC33" s="581"/>
      <c r="AD33" s="582"/>
      <c r="AE33" s="582"/>
      <c r="AF33" s="583"/>
      <c r="AG33" s="581"/>
      <c r="AH33" s="582"/>
      <c r="AI33" s="582"/>
      <c r="AJ33" s="583"/>
      <c r="AK33" s="581"/>
      <c r="AL33" s="582"/>
      <c r="AM33" s="582"/>
      <c r="AN33" s="583"/>
      <c r="AO33" s="581"/>
      <c r="AP33" s="582"/>
      <c r="AQ33" s="582"/>
      <c r="AR33" s="583"/>
      <c r="AS33" s="581"/>
      <c r="AT33" s="582"/>
      <c r="AU33" s="582"/>
      <c r="AV33" s="839"/>
      <c r="BH33"/>
    </row>
    <row r="34" spans="2:60" ht="23.25" customHeight="1">
      <c r="B34" s="553">
        <v>1</v>
      </c>
      <c r="C34" s="549"/>
      <c r="D34" s="507" t="s">
        <v>1150</v>
      </c>
      <c r="E34" s="508"/>
      <c r="F34" s="508"/>
      <c r="G34" s="508"/>
      <c r="H34" s="508"/>
      <c r="I34" s="508"/>
      <c r="J34" s="508"/>
      <c r="K34" s="508"/>
      <c r="L34" s="508"/>
      <c r="M34" s="508"/>
      <c r="N34" s="508"/>
      <c r="O34" s="508"/>
      <c r="P34" s="509"/>
      <c r="Q34" s="507"/>
      <c r="R34" s="508"/>
      <c r="S34" s="508"/>
      <c r="T34" s="509"/>
      <c r="U34" s="507"/>
      <c r="V34" s="508"/>
      <c r="W34" s="508"/>
      <c r="X34" s="509"/>
      <c r="Y34" s="507"/>
      <c r="Z34" s="508"/>
      <c r="AA34" s="508"/>
      <c r="AB34" s="509"/>
      <c r="AC34" s="507"/>
      <c r="AD34" s="508"/>
      <c r="AE34" s="508"/>
      <c r="AF34" s="509"/>
      <c r="AG34" s="507"/>
      <c r="AH34" s="508"/>
      <c r="AI34" s="508"/>
      <c r="AJ34" s="509"/>
      <c r="AK34" s="507"/>
      <c r="AL34" s="508"/>
      <c r="AM34" s="508"/>
      <c r="AN34" s="509"/>
      <c r="AO34" s="507"/>
      <c r="AP34" s="508"/>
      <c r="AQ34" s="508"/>
      <c r="AR34" s="509"/>
      <c r="AS34" s="507"/>
      <c r="AT34" s="508"/>
      <c r="AU34" s="508"/>
      <c r="AV34" s="838"/>
      <c r="BH34"/>
    </row>
    <row r="35" spans="2:60" ht="23.25" customHeight="1">
      <c r="B35" s="592"/>
      <c r="C35" s="532"/>
      <c r="D35" s="412"/>
      <c r="E35" s="413"/>
      <c r="F35" s="413"/>
      <c r="G35" s="413"/>
      <c r="H35" s="413"/>
      <c r="I35" s="413"/>
      <c r="J35" s="413"/>
      <c r="K35" s="413"/>
      <c r="L35" s="413"/>
      <c r="M35" s="413"/>
      <c r="N35" s="413"/>
      <c r="O35" s="413"/>
      <c r="P35" s="414"/>
      <c r="Q35" s="412"/>
      <c r="R35" s="413"/>
      <c r="S35" s="413"/>
      <c r="T35" s="414"/>
      <c r="U35" s="412"/>
      <c r="V35" s="413"/>
      <c r="W35" s="413"/>
      <c r="X35" s="414"/>
      <c r="Y35" s="412"/>
      <c r="Z35" s="413"/>
      <c r="AA35" s="413"/>
      <c r="AB35" s="414"/>
      <c r="AC35" s="412"/>
      <c r="AD35" s="413"/>
      <c r="AE35" s="413"/>
      <c r="AF35" s="414"/>
      <c r="AG35" s="412"/>
      <c r="AH35" s="413"/>
      <c r="AI35" s="413"/>
      <c r="AJ35" s="414"/>
      <c r="AK35" s="412"/>
      <c r="AL35" s="413"/>
      <c r="AM35" s="413"/>
      <c r="AN35" s="414"/>
      <c r="AO35" s="412"/>
      <c r="AP35" s="413"/>
      <c r="AQ35" s="413"/>
      <c r="AR35" s="414"/>
      <c r="AS35" s="412"/>
      <c r="AT35" s="413"/>
      <c r="AU35" s="413"/>
      <c r="AV35" s="837"/>
      <c r="BH35"/>
    </row>
    <row r="36" spans="2:60" ht="23.25" customHeight="1">
      <c r="B36" s="592">
        <v>2</v>
      </c>
      <c r="C36" s="532"/>
      <c r="D36" s="406" t="s">
        <v>358</v>
      </c>
      <c r="E36" s="407"/>
      <c r="F36" s="407"/>
      <c r="G36" s="407"/>
      <c r="H36" s="407"/>
      <c r="I36" s="407"/>
      <c r="J36" s="407"/>
      <c r="K36" s="407"/>
      <c r="L36" s="407"/>
      <c r="M36" s="407"/>
      <c r="N36" s="407"/>
      <c r="O36" s="407"/>
      <c r="P36" s="408"/>
      <c r="Q36" s="406"/>
      <c r="R36" s="407"/>
      <c r="S36" s="407"/>
      <c r="T36" s="408"/>
      <c r="U36" s="406"/>
      <c r="V36" s="407"/>
      <c r="W36" s="407"/>
      <c r="X36" s="408"/>
      <c r="Y36" s="406"/>
      <c r="Z36" s="407"/>
      <c r="AA36" s="407"/>
      <c r="AB36" s="408"/>
      <c r="AC36" s="406"/>
      <c r="AD36" s="407"/>
      <c r="AE36" s="407"/>
      <c r="AF36" s="408"/>
      <c r="AG36" s="406"/>
      <c r="AH36" s="407"/>
      <c r="AI36" s="407"/>
      <c r="AJ36" s="408"/>
      <c r="AK36" s="406"/>
      <c r="AL36" s="407"/>
      <c r="AM36" s="407"/>
      <c r="AN36" s="408"/>
      <c r="AO36" s="406"/>
      <c r="AP36" s="407"/>
      <c r="AQ36" s="407"/>
      <c r="AR36" s="408"/>
      <c r="AS36" s="406"/>
      <c r="AT36" s="407"/>
      <c r="AU36" s="407"/>
      <c r="AV36" s="836"/>
      <c r="BH36"/>
    </row>
    <row r="37" spans="2:60" ht="23.25" customHeight="1">
      <c r="B37" s="592"/>
      <c r="C37" s="532"/>
      <c r="D37" s="412"/>
      <c r="E37" s="413"/>
      <c r="F37" s="413"/>
      <c r="G37" s="413"/>
      <c r="H37" s="413"/>
      <c r="I37" s="413"/>
      <c r="J37" s="413"/>
      <c r="K37" s="413"/>
      <c r="L37" s="413"/>
      <c r="M37" s="413"/>
      <c r="N37" s="413"/>
      <c r="O37" s="413"/>
      <c r="P37" s="414"/>
      <c r="Q37" s="412"/>
      <c r="R37" s="413"/>
      <c r="S37" s="413"/>
      <c r="T37" s="414"/>
      <c r="U37" s="412"/>
      <c r="V37" s="413"/>
      <c r="W37" s="413"/>
      <c r="X37" s="414"/>
      <c r="Y37" s="412"/>
      <c r="Z37" s="413"/>
      <c r="AA37" s="413"/>
      <c r="AB37" s="414"/>
      <c r="AC37" s="412"/>
      <c r="AD37" s="413"/>
      <c r="AE37" s="413"/>
      <c r="AF37" s="414"/>
      <c r="AG37" s="412"/>
      <c r="AH37" s="413"/>
      <c r="AI37" s="413"/>
      <c r="AJ37" s="414"/>
      <c r="AK37" s="412"/>
      <c r="AL37" s="413"/>
      <c r="AM37" s="413"/>
      <c r="AN37" s="414"/>
      <c r="AO37" s="412"/>
      <c r="AP37" s="413"/>
      <c r="AQ37" s="413"/>
      <c r="AR37" s="414"/>
      <c r="AS37" s="412"/>
      <c r="AT37" s="413"/>
      <c r="AU37" s="413"/>
      <c r="AV37" s="837"/>
      <c r="BH37"/>
    </row>
    <row r="38" spans="2:60" ht="23.25" customHeight="1">
      <c r="B38" s="592">
        <v>3</v>
      </c>
      <c r="C38" s="532"/>
      <c r="D38" s="406" t="s">
        <v>359</v>
      </c>
      <c r="E38" s="407"/>
      <c r="F38" s="407"/>
      <c r="G38" s="407"/>
      <c r="H38" s="407"/>
      <c r="I38" s="407"/>
      <c r="J38" s="407"/>
      <c r="K38" s="407"/>
      <c r="L38" s="407"/>
      <c r="M38" s="407"/>
      <c r="N38" s="407"/>
      <c r="O38" s="407"/>
      <c r="P38" s="408"/>
      <c r="Q38" s="406"/>
      <c r="R38" s="407"/>
      <c r="S38" s="407"/>
      <c r="T38" s="408"/>
      <c r="U38" s="406"/>
      <c r="V38" s="407"/>
      <c r="W38" s="407"/>
      <c r="X38" s="408"/>
      <c r="Y38" s="406"/>
      <c r="Z38" s="407"/>
      <c r="AA38" s="407"/>
      <c r="AB38" s="408"/>
      <c r="AC38" s="406"/>
      <c r="AD38" s="407"/>
      <c r="AE38" s="407"/>
      <c r="AF38" s="408"/>
      <c r="AG38" s="406"/>
      <c r="AH38" s="407"/>
      <c r="AI38" s="407"/>
      <c r="AJ38" s="408"/>
      <c r="AK38" s="406"/>
      <c r="AL38" s="407"/>
      <c r="AM38" s="407"/>
      <c r="AN38" s="408"/>
      <c r="AO38" s="406"/>
      <c r="AP38" s="407"/>
      <c r="AQ38" s="407"/>
      <c r="AR38" s="408"/>
      <c r="AS38" s="406"/>
      <c r="AT38" s="407"/>
      <c r="AU38" s="407"/>
      <c r="AV38" s="836"/>
      <c r="BH38"/>
    </row>
    <row r="39" spans="2:60" ht="23.25" customHeight="1">
      <c r="B39" s="592"/>
      <c r="C39" s="532"/>
      <c r="D39" s="412"/>
      <c r="E39" s="413"/>
      <c r="F39" s="413"/>
      <c r="G39" s="413"/>
      <c r="H39" s="413"/>
      <c r="I39" s="413"/>
      <c r="J39" s="413"/>
      <c r="K39" s="413"/>
      <c r="L39" s="413"/>
      <c r="M39" s="413"/>
      <c r="N39" s="413"/>
      <c r="O39" s="413"/>
      <c r="P39" s="414"/>
      <c r="Q39" s="412"/>
      <c r="R39" s="413"/>
      <c r="S39" s="413"/>
      <c r="T39" s="414"/>
      <c r="U39" s="412"/>
      <c r="V39" s="413"/>
      <c r="W39" s="413"/>
      <c r="X39" s="414"/>
      <c r="Y39" s="412"/>
      <c r="Z39" s="413"/>
      <c r="AA39" s="413"/>
      <c r="AB39" s="414"/>
      <c r="AC39" s="412"/>
      <c r="AD39" s="413"/>
      <c r="AE39" s="413"/>
      <c r="AF39" s="414"/>
      <c r="AG39" s="412"/>
      <c r="AH39" s="413"/>
      <c r="AI39" s="413"/>
      <c r="AJ39" s="414"/>
      <c r="AK39" s="412"/>
      <c r="AL39" s="413"/>
      <c r="AM39" s="413"/>
      <c r="AN39" s="414"/>
      <c r="AO39" s="412"/>
      <c r="AP39" s="413"/>
      <c r="AQ39" s="413"/>
      <c r="AR39" s="414"/>
      <c r="AS39" s="412"/>
      <c r="AT39" s="413"/>
      <c r="AU39" s="413"/>
      <c r="AV39" s="837"/>
      <c r="BH39"/>
    </row>
    <row r="40" spans="2:60" ht="23.25" customHeight="1">
      <c r="B40" s="592">
        <v>4</v>
      </c>
      <c r="C40" s="532"/>
      <c r="D40" s="406" t="s">
        <v>360</v>
      </c>
      <c r="E40" s="407"/>
      <c r="F40" s="407"/>
      <c r="G40" s="407"/>
      <c r="H40" s="407"/>
      <c r="I40" s="407"/>
      <c r="J40" s="407"/>
      <c r="K40" s="407"/>
      <c r="L40" s="407"/>
      <c r="M40" s="407"/>
      <c r="N40" s="407"/>
      <c r="O40" s="407"/>
      <c r="P40" s="408"/>
      <c r="Q40" s="406"/>
      <c r="R40" s="407"/>
      <c r="S40" s="407"/>
      <c r="T40" s="408"/>
      <c r="U40" s="406"/>
      <c r="V40" s="407"/>
      <c r="W40" s="407"/>
      <c r="X40" s="408"/>
      <c r="Y40" s="406"/>
      <c r="Z40" s="407"/>
      <c r="AA40" s="407"/>
      <c r="AB40" s="408"/>
      <c r="AC40" s="406"/>
      <c r="AD40" s="407"/>
      <c r="AE40" s="407"/>
      <c r="AF40" s="408"/>
      <c r="AG40" s="406"/>
      <c r="AH40" s="407"/>
      <c r="AI40" s="407"/>
      <c r="AJ40" s="408"/>
      <c r="AK40" s="406"/>
      <c r="AL40" s="407"/>
      <c r="AM40" s="407"/>
      <c r="AN40" s="408"/>
      <c r="AO40" s="406"/>
      <c r="AP40" s="407"/>
      <c r="AQ40" s="407"/>
      <c r="AR40" s="408"/>
      <c r="AS40" s="406"/>
      <c r="AT40" s="407"/>
      <c r="AU40" s="407"/>
      <c r="AV40" s="836"/>
      <c r="BH40"/>
    </row>
    <row r="41" spans="2:60" ht="23.25" customHeight="1">
      <c r="B41" s="592"/>
      <c r="C41" s="532"/>
      <c r="D41" s="412"/>
      <c r="E41" s="413"/>
      <c r="F41" s="413"/>
      <c r="G41" s="413"/>
      <c r="H41" s="413"/>
      <c r="I41" s="413"/>
      <c r="J41" s="413"/>
      <c r="K41" s="413"/>
      <c r="L41" s="413"/>
      <c r="M41" s="413"/>
      <c r="N41" s="413"/>
      <c r="O41" s="413"/>
      <c r="P41" s="414"/>
      <c r="Q41" s="412"/>
      <c r="R41" s="413"/>
      <c r="S41" s="413"/>
      <c r="T41" s="414"/>
      <c r="U41" s="412"/>
      <c r="V41" s="413"/>
      <c r="W41" s="413"/>
      <c r="X41" s="414"/>
      <c r="Y41" s="412"/>
      <c r="Z41" s="413"/>
      <c r="AA41" s="413"/>
      <c r="AB41" s="414"/>
      <c r="AC41" s="412"/>
      <c r="AD41" s="413"/>
      <c r="AE41" s="413"/>
      <c r="AF41" s="414"/>
      <c r="AG41" s="412"/>
      <c r="AH41" s="413"/>
      <c r="AI41" s="413"/>
      <c r="AJ41" s="414"/>
      <c r="AK41" s="412"/>
      <c r="AL41" s="413"/>
      <c r="AM41" s="413"/>
      <c r="AN41" s="414"/>
      <c r="AO41" s="412"/>
      <c r="AP41" s="413"/>
      <c r="AQ41" s="413"/>
      <c r="AR41" s="414"/>
      <c r="AS41" s="412"/>
      <c r="AT41" s="413"/>
      <c r="AU41" s="413"/>
      <c r="AV41" s="837"/>
      <c r="BH41"/>
    </row>
    <row r="42" spans="2:60" ht="23.25" customHeight="1">
      <c r="B42" s="592">
        <v>5</v>
      </c>
      <c r="C42" s="532"/>
      <c r="D42" s="406" t="s">
        <v>361</v>
      </c>
      <c r="E42" s="407"/>
      <c r="F42" s="407"/>
      <c r="G42" s="407"/>
      <c r="H42" s="407"/>
      <c r="I42" s="407"/>
      <c r="J42" s="407"/>
      <c r="K42" s="407"/>
      <c r="L42" s="407"/>
      <c r="M42" s="407"/>
      <c r="N42" s="407"/>
      <c r="O42" s="407"/>
      <c r="P42" s="408"/>
      <c r="Q42" s="406"/>
      <c r="R42" s="407"/>
      <c r="S42" s="407"/>
      <c r="T42" s="408"/>
      <c r="U42" s="406"/>
      <c r="V42" s="407"/>
      <c r="W42" s="407"/>
      <c r="X42" s="408"/>
      <c r="Y42" s="406"/>
      <c r="Z42" s="407"/>
      <c r="AA42" s="407"/>
      <c r="AB42" s="408"/>
      <c r="AC42" s="406"/>
      <c r="AD42" s="407"/>
      <c r="AE42" s="407"/>
      <c r="AF42" s="408"/>
      <c r="AG42" s="406"/>
      <c r="AH42" s="407"/>
      <c r="AI42" s="407"/>
      <c r="AJ42" s="408"/>
      <c r="AK42" s="406"/>
      <c r="AL42" s="407"/>
      <c r="AM42" s="407"/>
      <c r="AN42" s="408"/>
      <c r="AO42" s="406"/>
      <c r="AP42" s="407"/>
      <c r="AQ42" s="407"/>
      <c r="AR42" s="408"/>
      <c r="AS42" s="406"/>
      <c r="AT42" s="407"/>
      <c r="AU42" s="407"/>
      <c r="AV42" s="836"/>
      <c r="BH42"/>
    </row>
    <row r="43" spans="2:60" ht="23.25" customHeight="1">
      <c r="B43" s="592"/>
      <c r="C43" s="532"/>
      <c r="D43" s="412"/>
      <c r="E43" s="413"/>
      <c r="F43" s="413"/>
      <c r="G43" s="413"/>
      <c r="H43" s="413"/>
      <c r="I43" s="413"/>
      <c r="J43" s="413"/>
      <c r="K43" s="413"/>
      <c r="L43" s="413"/>
      <c r="M43" s="413"/>
      <c r="N43" s="413"/>
      <c r="O43" s="413"/>
      <c r="P43" s="414"/>
      <c r="Q43" s="412"/>
      <c r="R43" s="413"/>
      <c r="S43" s="413"/>
      <c r="T43" s="414"/>
      <c r="U43" s="412"/>
      <c r="V43" s="413"/>
      <c r="W43" s="413"/>
      <c r="X43" s="414"/>
      <c r="Y43" s="412"/>
      <c r="Z43" s="413"/>
      <c r="AA43" s="413"/>
      <c r="AB43" s="414"/>
      <c r="AC43" s="412"/>
      <c r="AD43" s="413"/>
      <c r="AE43" s="413"/>
      <c r="AF43" s="414"/>
      <c r="AG43" s="412"/>
      <c r="AH43" s="413"/>
      <c r="AI43" s="413"/>
      <c r="AJ43" s="414"/>
      <c r="AK43" s="412"/>
      <c r="AL43" s="413"/>
      <c r="AM43" s="413"/>
      <c r="AN43" s="414"/>
      <c r="AO43" s="412"/>
      <c r="AP43" s="413"/>
      <c r="AQ43" s="413"/>
      <c r="AR43" s="414"/>
      <c r="AS43" s="412"/>
      <c r="AT43" s="413"/>
      <c r="AU43" s="413"/>
      <c r="AV43" s="837"/>
      <c r="BH43"/>
    </row>
    <row r="44" spans="2:60" ht="23.25" customHeight="1">
      <c r="B44" s="592">
        <v>6</v>
      </c>
      <c r="C44" s="532"/>
      <c r="D44" s="406" t="s">
        <v>362</v>
      </c>
      <c r="E44" s="407"/>
      <c r="F44" s="407"/>
      <c r="G44" s="407"/>
      <c r="H44" s="407"/>
      <c r="I44" s="407"/>
      <c r="J44" s="407"/>
      <c r="K44" s="407"/>
      <c r="L44" s="407"/>
      <c r="M44" s="407"/>
      <c r="N44" s="407"/>
      <c r="O44" s="407"/>
      <c r="P44" s="408"/>
      <c r="Q44" s="406"/>
      <c r="R44" s="407"/>
      <c r="S44" s="407"/>
      <c r="T44" s="408"/>
      <c r="U44" s="406"/>
      <c r="V44" s="407"/>
      <c r="W44" s="407"/>
      <c r="X44" s="408"/>
      <c r="Y44" s="406"/>
      <c r="Z44" s="407"/>
      <c r="AA44" s="407"/>
      <c r="AB44" s="408"/>
      <c r="AC44" s="406"/>
      <c r="AD44" s="407"/>
      <c r="AE44" s="407"/>
      <c r="AF44" s="408"/>
      <c r="AG44" s="406"/>
      <c r="AH44" s="407"/>
      <c r="AI44" s="407"/>
      <c r="AJ44" s="408"/>
      <c r="AK44" s="406"/>
      <c r="AL44" s="407"/>
      <c r="AM44" s="407"/>
      <c r="AN44" s="408"/>
      <c r="AO44" s="406"/>
      <c r="AP44" s="407"/>
      <c r="AQ44" s="407"/>
      <c r="AR44" s="408"/>
      <c r="AS44" s="406"/>
      <c r="AT44" s="407"/>
      <c r="AU44" s="407"/>
      <c r="AV44" s="836"/>
      <c r="BH44"/>
    </row>
    <row r="45" spans="2:60" ht="23.25" customHeight="1">
      <c r="B45" s="592"/>
      <c r="C45" s="532"/>
      <c r="D45" s="412"/>
      <c r="E45" s="413"/>
      <c r="F45" s="413"/>
      <c r="G45" s="413"/>
      <c r="H45" s="413"/>
      <c r="I45" s="413"/>
      <c r="J45" s="413"/>
      <c r="K45" s="413"/>
      <c r="L45" s="413"/>
      <c r="M45" s="413"/>
      <c r="N45" s="413"/>
      <c r="O45" s="413"/>
      <c r="P45" s="414"/>
      <c r="Q45" s="412"/>
      <c r="R45" s="413"/>
      <c r="S45" s="413"/>
      <c r="T45" s="414"/>
      <c r="U45" s="412"/>
      <c r="V45" s="413"/>
      <c r="W45" s="413"/>
      <c r="X45" s="414"/>
      <c r="Y45" s="412"/>
      <c r="Z45" s="413"/>
      <c r="AA45" s="413"/>
      <c r="AB45" s="414"/>
      <c r="AC45" s="412"/>
      <c r="AD45" s="413"/>
      <c r="AE45" s="413"/>
      <c r="AF45" s="414"/>
      <c r="AG45" s="412"/>
      <c r="AH45" s="413"/>
      <c r="AI45" s="413"/>
      <c r="AJ45" s="414"/>
      <c r="AK45" s="412"/>
      <c r="AL45" s="413"/>
      <c r="AM45" s="413"/>
      <c r="AN45" s="414"/>
      <c r="AO45" s="412"/>
      <c r="AP45" s="413"/>
      <c r="AQ45" s="413"/>
      <c r="AR45" s="414"/>
      <c r="AS45" s="412"/>
      <c r="AT45" s="413"/>
      <c r="AU45" s="413"/>
      <c r="AV45" s="837"/>
      <c r="BH45"/>
    </row>
    <row r="46" spans="2:60" ht="23.25" customHeight="1">
      <c r="B46" s="639">
        <v>7</v>
      </c>
      <c r="C46" s="640"/>
      <c r="D46" s="409" t="s">
        <v>364</v>
      </c>
      <c r="E46" s="410"/>
      <c r="F46" s="410"/>
      <c r="G46" s="410"/>
      <c r="H46" s="410"/>
      <c r="I46" s="410"/>
      <c r="J46" s="410"/>
      <c r="K46" s="410"/>
      <c r="L46" s="410"/>
      <c r="M46" s="410"/>
      <c r="N46" s="410"/>
      <c r="O46" s="410"/>
      <c r="P46" s="411"/>
      <c r="Q46" s="409"/>
      <c r="R46" s="410"/>
      <c r="S46" s="410"/>
      <c r="T46" s="411"/>
      <c r="U46" s="409"/>
      <c r="V46" s="410"/>
      <c r="W46" s="410"/>
      <c r="X46" s="411"/>
      <c r="Y46" s="409"/>
      <c r="Z46" s="410"/>
      <c r="AA46" s="410"/>
      <c r="AB46" s="411"/>
      <c r="AC46" s="409"/>
      <c r="AD46" s="410"/>
      <c r="AE46" s="410"/>
      <c r="AF46" s="411"/>
      <c r="AG46" s="409"/>
      <c r="AH46" s="410"/>
      <c r="AI46" s="410"/>
      <c r="AJ46" s="411"/>
      <c r="AK46" s="409"/>
      <c r="AL46" s="410"/>
      <c r="AM46" s="410"/>
      <c r="AN46" s="411"/>
      <c r="AO46" s="409"/>
      <c r="AP46" s="410"/>
      <c r="AQ46" s="410"/>
      <c r="AR46" s="411"/>
      <c r="AS46" s="409"/>
      <c r="AT46" s="410"/>
      <c r="AU46" s="410"/>
      <c r="AV46" s="421"/>
      <c r="BH46"/>
    </row>
    <row r="47" spans="2:60" ht="23.25" customHeight="1">
      <c r="B47" s="592"/>
      <c r="C47" s="532"/>
      <c r="D47" s="412"/>
      <c r="E47" s="413"/>
      <c r="F47" s="413"/>
      <c r="G47" s="413"/>
      <c r="H47" s="413"/>
      <c r="I47" s="413"/>
      <c r="J47" s="413"/>
      <c r="K47" s="413"/>
      <c r="L47" s="413"/>
      <c r="M47" s="413"/>
      <c r="N47" s="413"/>
      <c r="O47" s="413"/>
      <c r="P47" s="414"/>
      <c r="Q47" s="412"/>
      <c r="R47" s="413"/>
      <c r="S47" s="413"/>
      <c r="T47" s="414"/>
      <c r="U47" s="412"/>
      <c r="V47" s="413"/>
      <c r="W47" s="413"/>
      <c r="X47" s="414"/>
      <c r="Y47" s="412"/>
      <c r="Z47" s="413"/>
      <c r="AA47" s="413"/>
      <c r="AB47" s="414"/>
      <c r="AC47" s="412"/>
      <c r="AD47" s="413"/>
      <c r="AE47" s="413"/>
      <c r="AF47" s="414"/>
      <c r="AG47" s="412"/>
      <c r="AH47" s="413"/>
      <c r="AI47" s="413"/>
      <c r="AJ47" s="414"/>
      <c r="AK47" s="412"/>
      <c r="AL47" s="413"/>
      <c r="AM47" s="413"/>
      <c r="AN47" s="414"/>
      <c r="AO47" s="412"/>
      <c r="AP47" s="413"/>
      <c r="AQ47" s="413"/>
      <c r="AR47" s="414"/>
      <c r="AS47" s="412"/>
      <c r="AT47" s="413"/>
      <c r="AU47" s="413"/>
      <c r="AV47" s="837"/>
      <c r="BH47"/>
    </row>
    <row r="48" spans="2:60" ht="23.25" customHeight="1">
      <c r="B48" s="592">
        <v>8</v>
      </c>
      <c r="C48" s="532"/>
      <c r="D48" s="406" t="s">
        <v>366</v>
      </c>
      <c r="E48" s="407"/>
      <c r="F48" s="407"/>
      <c r="G48" s="407"/>
      <c r="H48" s="407"/>
      <c r="I48" s="407"/>
      <c r="J48" s="407"/>
      <c r="K48" s="407"/>
      <c r="L48" s="407"/>
      <c r="M48" s="407"/>
      <c r="N48" s="407"/>
      <c r="O48" s="407"/>
      <c r="P48" s="408"/>
      <c r="Q48" s="406"/>
      <c r="R48" s="407"/>
      <c r="S48" s="407"/>
      <c r="T48" s="408"/>
      <c r="U48" s="406"/>
      <c r="V48" s="407"/>
      <c r="W48" s="407"/>
      <c r="X48" s="408"/>
      <c r="Y48" s="406"/>
      <c r="Z48" s="407"/>
      <c r="AA48" s="407"/>
      <c r="AB48" s="408"/>
      <c r="AC48" s="406"/>
      <c r="AD48" s="407"/>
      <c r="AE48" s="407"/>
      <c r="AF48" s="408"/>
      <c r="AG48" s="406"/>
      <c r="AH48" s="407"/>
      <c r="AI48" s="407"/>
      <c r="AJ48" s="408"/>
      <c r="AK48" s="406"/>
      <c r="AL48" s="407"/>
      <c r="AM48" s="407"/>
      <c r="AN48" s="408"/>
      <c r="AO48" s="406"/>
      <c r="AP48" s="407"/>
      <c r="AQ48" s="407"/>
      <c r="AR48" s="408"/>
      <c r="AS48" s="406"/>
      <c r="AT48" s="407"/>
      <c r="AU48" s="407"/>
      <c r="AV48" s="836"/>
      <c r="BH48"/>
    </row>
    <row r="49" spans="2:60" ht="23.25" customHeight="1">
      <c r="B49" s="592"/>
      <c r="C49" s="532"/>
      <c r="D49" s="412"/>
      <c r="E49" s="413"/>
      <c r="F49" s="413"/>
      <c r="G49" s="413"/>
      <c r="H49" s="413"/>
      <c r="I49" s="413"/>
      <c r="J49" s="413"/>
      <c r="K49" s="413"/>
      <c r="L49" s="413"/>
      <c r="M49" s="413"/>
      <c r="N49" s="413"/>
      <c r="O49" s="413"/>
      <c r="P49" s="414"/>
      <c r="Q49" s="412"/>
      <c r="R49" s="413"/>
      <c r="S49" s="413"/>
      <c r="T49" s="414"/>
      <c r="U49" s="412"/>
      <c r="V49" s="413"/>
      <c r="W49" s="413"/>
      <c r="X49" s="414"/>
      <c r="Y49" s="412"/>
      <c r="Z49" s="413"/>
      <c r="AA49" s="413"/>
      <c r="AB49" s="414"/>
      <c r="AC49" s="412"/>
      <c r="AD49" s="413"/>
      <c r="AE49" s="413"/>
      <c r="AF49" s="414"/>
      <c r="AG49" s="412"/>
      <c r="AH49" s="413"/>
      <c r="AI49" s="413"/>
      <c r="AJ49" s="414"/>
      <c r="AK49" s="412"/>
      <c r="AL49" s="413"/>
      <c r="AM49" s="413"/>
      <c r="AN49" s="414"/>
      <c r="AO49" s="412"/>
      <c r="AP49" s="413"/>
      <c r="AQ49" s="413"/>
      <c r="AR49" s="414"/>
      <c r="AS49" s="412"/>
      <c r="AT49" s="413"/>
      <c r="AU49" s="413"/>
      <c r="AV49" s="837"/>
      <c r="BH49"/>
    </row>
    <row r="50" spans="2:60" ht="22.5" customHeight="1">
      <c r="B50" s="592">
        <v>9</v>
      </c>
      <c r="C50" s="532"/>
      <c r="D50" s="406" t="s">
        <v>365</v>
      </c>
      <c r="E50" s="407"/>
      <c r="F50" s="407"/>
      <c r="G50" s="407"/>
      <c r="H50" s="407"/>
      <c r="I50" s="407"/>
      <c r="J50" s="407"/>
      <c r="K50" s="407"/>
      <c r="L50" s="407"/>
      <c r="M50" s="407"/>
      <c r="N50" s="407"/>
      <c r="O50" s="407"/>
      <c r="P50" s="408"/>
      <c r="Q50" s="406"/>
      <c r="R50" s="407"/>
      <c r="S50" s="407"/>
      <c r="T50" s="408"/>
      <c r="U50" s="406"/>
      <c r="V50" s="407"/>
      <c r="W50" s="407"/>
      <c r="X50" s="408"/>
      <c r="Y50" s="406"/>
      <c r="Z50" s="407"/>
      <c r="AA50" s="407"/>
      <c r="AB50" s="408"/>
      <c r="AC50" s="406"/>
      <c r="AD50" s="407"/>
      <c r="AE50" s="407"/>
      <c r="AF50" s="408"/>
      <c r="AG50" s="406"/>
      <c r="AH50" s="407"/>
      <c r="AI50" s="407"/>
      <c r="AJ50" s="408"/>
      <c r="AK50" s="406"/>
      <c r="AL50" s="407"/>
      <c r="AM50" s="407"/>
      <c r="AN50" s="408"/>
      <c r="AO50" s="406"/>
      <c r="AP50" s="407"/>
      <c r="AQ50" s="407"/>
      <c r="AR50" s="408"/>
      <c r="AS50" s="406"/>
      <c r="AT50" s="407"/>
      <c r="AU50" s="407"/>
      <c r="AV50" s="836"/>
      <c r="BH50"/>
    </row>
    <row r="51" spans="2:60" ht="45" customHeight="1" thickBot="1">
      <c r="B51" s="592"/>
      <c r="C51" s="532"/>
      <c r="D51" s="412"/>
      <c r="E51" s="413"/>
      <c r="F51" s="413"/>
      <c r="G51" s="413"/>
      <c r="H51" s="413"/>
      <c r="I51" s="413"/>
      <c r="J51" s="413"/>
      <c r="K51" s="413"/>
      <c r="L51" s="413"/>
      <c r="M51" s="413"/>
      <c r="N51" s="413"/>
      <c r="O51" s="413"/>
      <c r="P51" s="414"/>
      <c r="Q51" s="412"/>
      <c r="R51" s="413"/>
      <c r="S51" s="413"/>
      <c r="T51" s="414"/>
      <c r="U51" s="412"/>
      <c r="V51" s="413"/>
      <c r="W51" s="413"/>
      <c r="X51" s="414"/>
      <c r="Y51" s="412"/>
      <c r="Z51" s="413"/>
      <c r="AA51" s="413"/>
      <c r="AB51" s="414"/>
      <c r="AC51" s="412"/>
      <c r="AD51" s="413"/>
      <c r="AE51" s="413"/>
      <c r="AF51" s="414"/>
      <c r="AG51" s="412"/>
      <c r="AH51" s="413"/>
      <c r="AI51" s="413"/>
      <c r="AJ51" s="414"/>
      <c r="AK51" s="412"/>
      <c r="AL51" s="413"/>
      <c r="AM51" s="413"/>
      <c r="AN51" s="414"/>
      <c r="AO51" s="412"/>
      <c r="AP51" s="413"/>
      <c r="AQ51" s="413"/>
      <c r="AR51" s="414"/>
      <c r="AS51" s="412"/>
      <c r="AT51" s="413"/>
      <c r="AU51" s="413"/>
      <c r="AV51" s="837"/>
      <c r="BH51"/>
    </row>
    <row r="52" spans="2:60" ht="22.5" hidden="1" customHeight="1">
      <c r="B52" s="592">
        <v>17</v>
      </c>
      <c r="C52" s="532"/>
      <c r="D52" s="406"/>
      <c r="E52" s="407"/>
      <c r="F52" s="407"/>
      <c r="G52" s="407"/>
      <c r="H52" s="407"/>
      <c r="I52" s="407"/>
      <c r="J52" s="407"/>
      <c r="K52" s="407"/>
      <c r="L52" s="407"/>
      <c r="M52" s="407"/>
      <c r="N52" s="407"/>
      <c r="O52" s="407"/>
      <c r="P52" s="408"/>
      <c r="Q52" s="73"/>
      <c r="R52" s="74"/>
      <c r="S52" s="74"/>
      <c r="T52" s="74"/>
      <c r="U52" s="74"/>
      <c r="V52" s="74"/>
      <c r="W52" s="74"/>
      <c r="X52" s="75"/>
      <c r="Y52" s="73"/>
      <c r="Z52" s="74"/>
      <c r="AA52" s="74"/>
      <c r="AB52" s="75"/>
      <c r="AC52" s="73"/>
      <c r="AD52" s="74"/>
      <c r="AE52" s="74"/>
      <c r="AF52" s="75"/>
      <c r="AG52" s="73"/>
      <c r="AH52" s="74"/>
      <c r="AI52" s="74"/>
      <c r="AJ52" s="75"/>
      <c r="AK52" s="73"/>
      <c r="AL52" s="74"/>
      <c r="AM52" s="74"/>
      <c r="AN52" s="75"/>
      <c r="AO52" s="76"/>
      <c r="AP52" s="77"/>
      <c r="AQ52" s="63"/>
      <c r="AR52" s="78"/>
      <c r="AS52" s="79"/>
      <c r="AT52" s="79"/>
      <c r="AU52" s="79"/>
      <c r="AV52" s="80"/>
      <c r="BH52"/>
    </row>
    <row r="53" spans="2:60" ht="31.5" hidden="1" customHeight="1">
      <c r="B53" s="592"/>
      <c r="C53" s="532"/>
      <c r="D53" s="412"/>
      <c r="E53" s="413"/>
      <c r="F53" s="413"/>
      <c r="G53" s="413"/>
      <c r="H53" s="413"/>
      <c r="I53" s="413"/>
      <c r="J53" s="413"/>
      <c r="K53" s="413"/>
      <c r="L53" s="413"/>
      <c r="M53" s="413"/>
      <c r="N53" s="413"/>
      <c r="O53" s="413"/>
      <c r="P53" s="414"/>
      <c r="Q53" s="65"/>
      <c r="R53" s="66"/>
      <c r="S53" s="66"/>
      <c r="T53" s="66"/>
      <c r="U53" s="66"/>
      <c r="V53" s="66"/>
      <c r="W53" s="66"/>
      <c r="X53" s="67"/>
      <c r="Y53" s="65"/>
      <c r="Z53" s="66"/>
      <c r="AA53" s="66"/>
      <c r="AB53" s="67"/>
      <c r="AC53" s="65"/>
      <c r="AD53" s="66"/>
      <c r="AE53" s="66"/>
      <c r="AF53" s="67"/>
      <c r="AG53" s="65"/>
      <c r="AH53" s="66"/>
      <c r="AI53" s="66"/>
      <c r="AJ53" s="67"/>
      <c r="AK53" s="65"/>
      <c r="AL53" s="66"/>
      <c r="AM53" s="66"/>
      <c r="AN53" s="67"/>
      <c r="AO53" s="68"/>
      <c r="AP53" s="69"/>
      <c r="AQ53" s="22"/>
      <c r="AR53" s="70"/>
      <c r="AS53" s="71"/>
      <c r="AT53" s="71"/>
      <c r="AU53" s="71"/>
      <c r="AV53" s="72"/>
      <c r="BH53"/>
    </row>
    <row r="54" spans="2:60" ht="22.5" hidden="1" customHeight="1">
      <c r="B54" s="592">
        <v>18</v>
      </c>
      <c r="C54" s="532"/>
      <c r="D54" s="406"/>
      <c r="E54" s="407"/>
      <c r="F54" s="407"/>
      <c r="G54" s="407"/>
      <c r="H54" s="407"/>
      <c r="I54" s="407"/>
      <c r="J54" s="407"/>
      <c r="K54" s="407"/>
      <c r="L54" s="407"/>
      <c r="M54" s="407"/>
      <c r="N54" s="407"/>
      <c r="O54" s="407"/>
      <c r="P54" s="408"/>
      <c r="Q54" s="73"/>
      <c r="R54" s="74"/>
      <c r="S54" s="74"/>
      <c r="T54" s="74"/>
      <c r="U54" s="74"/>
      <c r="V54" s="74"/>
      <c r="W54" s="74"/>
      <c r="X54" s="75"/>
      <c r="Y54" s="73"/>
      <c r="Z54" s="74"/>
      <c r="AA54" s="74"/>
      <c r="AB54" s="75"/>
      <c r="AC54" s="73"/>
      <c r="AD54" s="74"/>
      <c r="AE54" s="74"/>
      <c r="AF54" s="75"/>
      <c r="AG54" s="73"/>
      <c r="AH54" s="74"/>
      <c r="AI54" s="74"/>
      <c r="AJ54" s="75"/>
      <c r="AK54" s="73"/>
      <c r="AL54" s="74"/>
      <c r="AM54" s="74"/>
      <c r="AN54" s="75"/>
      <c r="AO54" s="76"/>
      <c r="AP54" s="77"/>
      <c r="AQ54" s="63"/>
      <c r="AR54" s="78"/>
      <c r="AS54" s="79"/>
      <c r="AT54" s="79"/>
      <c r="AU54" s="79"/>
      <c r="AV54" s="80"/>
      <c r="BH54"/>
    </row>
    <row r="55" spans="2:60" ht="31.5" hidden="1" customHeight="1">
      <c r="B55" s="592"/>
      <c r="C55" s="532"/>
      <c r="D55" s="412"/>
      <c r="E55" s="413"/>
      <c r="F55" s="413"/>
      <c r="G55" s="413"/>
      <c r="H55" s="413"/>
      <c r="I55" s="413"/>
      <c r="J55" s="413"/>
      <c r="K55" s="413"/>
      <c r="L55" s="413"/>
      <c r="M55" s="413"/>
      <c r="N55" s="413"/>
      <c r="O55" s="413"/>
      <c r="P55" s="414"/>
      <c r="Q55" s="65"/>
      <c r="R55" s="66"/>
      <c r="S55" s="66"/>
      <c r="T55" s="66"/>
      <c r="U55" s="66"/>
      <c r="V55" s="66"/>
      <c r="W55" s="66"/>
      <c r="X55" s="67"/>
      <c r="Y55" s="65"/>
      <c r="Z55" s="66"/>
      <c r="AA55" s="66"/>
      <c r="AB55" s="67"/>
      <c r="AC55" s="65"/>
      <c r="AD55" s="66"/>
      <c r="AE55" s="66"/>
      <c r="AF55" s="67"/>
      <c r="AG55" s="65"/>
      <c r="AH55" s="66"/>
      <c r="AI55" s="66"/>
      <c r="AJ55" s="67"/>
      <c r="AK55" s="65"/>
      <c r="AL55" s="66"/>
      <c r="AM55" s="66"/>
      <c r="AN55" s="67"/>
      <c r="AO55" s="68"/>
      <c r="AP55" s="69"/>
      <c r="AQ55" s="22"/>
      <c r="AR55" s="70"/>
      <c r="AS55" s="71"/>
      <c r="AT55" s="71"/>
      <c r="AU55" s="71"/>
      <c r="AV55" s="72"/>
      <c r="BH55"/>
    </row>
    <row r="56" spans="2:60" ht="22.5" hidden="1" customHeight="1">
      <c r="B56" s="592">
        <v>19</v>
      </c>
      <c r="C56" s="532"/>
      <c r="D56" s="406"/>
      <c r="E56" s="407"/>
      <c r="F56" s="407"/>
      <c r="G56" s="407"/>
      <c r="H56" s="407"/>
      <c r="I56" s="407"/>
      <c r="J56" s="407"/>
      <c r="K56" s="407"/>
      <c r="L56" s="407"/>
      <c r="M56" s="407"/>
      <c r="N56" s="407"/>
      <c r="O56" s="407"/>
      <c r="P56" s="408"/>
      <c r="Q56" s="73"/>
      <c r="R56" s="74"/>
      <c r="S56" s="74"/>
      <c r="T56" s="74"/>
      <c r="U56" s="74"/>
      <c r="V56" s="74"/>
      <c r="W56" s="74"/>
      <c r="X56" s="75"/>
      <c r="Y56" s="73"/>
      <c r="Z56" s="74"/>
      <c r="AA56" s="74"/>
      <c r="AB56" s="75"/>
      <c r="AC56" s="73"/>
      <c r="AD56" s="74"/>
      <c r="AE56" s="74"/>
      <c r="AF56" s="75"/>
      <c r="AG56" s="73"/>
      <c r="AH56" s="74"/>
      <c r="AI56" s="74"/>
      <c r="AJ56" s="75"/>
      <c r="AK56" s="73"/>
      <c r="AL56" s="74"/>
      <c r="AM56" s="74"/>
      <c r="AN56" s="75"/>
      <c r="AO56" s="76"/>
      <c r="AP56" s="77"/>
      <c r="AQ56" s="63"/>
      <c r="AR56" s="78"/>
      <c r="AS56" s="79"/>
      <c r="AT56" s="79"/>
      <c r="AU56" s="79"/>
      <c r="AV56" s="80"/>
      <c r="BH56"/>
    </row>
    <row r="57" spans="2:60" ht="31.5" hidden="1" customHeight="1">
      <c r="B57" s="592"/>
      <c r="C57" s="532"/>
      <c r="D57" s="412"/>
      <c r="E57" s="413"/>
      <c r="F57" s="413"/>
      <c r="G57" s="413"/>
      <c r="H57" s="413"/>
      <c r="I57" s="413"/>
      <c r="J57" s="413"/>
      <c r="K57" s="413"/>
      <c r="L57" s="413"/>
      <c r="M57" s="413"/>
      <c r="N57" s="413"/>
      <c r="O57" s="413"/>
      <c r="P57" s="414"/>
      <c r="Q57" s="65"/>
      <c r="R57" s="66"/>
      <c r="S57" s="66"/>
      <c r="T57" s="66"/>
      <c r="U57" s="66"/>
      <c r="V57" s="66"/>
      <c r="W57" s="66"/>
      <c r="X57" s="67"/>
      <c r="Y57" s="65"/>
      <c r="Z57" s="66"/>
      <c r="AA57" s="66"/>
      <c r="AB57" s="67"/>
      <c r="AC57" s="65"/>
      <c r="AD57" s="66"/>
      <c r="AE57" s="66"/>
      <c r="AF57" s="67"/>
      <c r="AG57" s="65"/>
      <c r="AH57" s="66"/>
      <c r="AI57" s="66"/>
      <c r="AJ57" s="67"/>
      <c r="AK57" s="65"/>
      <c r="AL57" s="66"/>
      <c r="AM57" s="66"/>
      <c r="AN57" s="67"/>
      <c r="AO57" s="68"/>
      <c r="AP57" s="69"/>
      <c r="AQ57" s="22"/>
      <c r="AR57" s="70"/>
      <c r="AS57" s="71"/>
      <c r="AT57" s="71"/>
      <c r="AU57" s="71"/>
      <c r="AV57" s="72"/>
      <c r="BH57"/>
    </row>
    <row r="58" spans="2:60" ht="22.5" hidden="1" customHeight="1">
      <c r="B58" s="592">
        <v>20</v>
      </c>
      <c r="C58" s="532"/>
      <c r="D58" s="406"/>
      <c r="E58" s="407"/>
      <c r="F58" s="407"/>
      <c r="G58" s="407"/>
      <c r="H58" s="407"/>
      <c r="I58" s="407"/>
      <c r="J58" s="407"/>
      <c r="K58" s="407"/>
      <c r="L58" s="407"/>
      <c r="M58" s="407"/>
      <c r="N58" s="407"/>
      <c r="O58" s="407"/>
      <c r="P58" s="408"/>
      <c r="Q58" s="73"/>
      <c r="R58" s="74"/>
      <c r="S58" s="74"/>
      <c r="T58" s="74"/>
      <c r="U58" s="74"/>
      <c r="V58" s="74"/>
      <c r="W58" s="74"/>
      <c r="X58" s="75"/>
      <c r="Y58" s="73"/>
      <c r="Z58" s="74"/>
      <c r="AA58" s="74"/>
      <c r="AB58" s="75"/>
      <c r="AC58" s="73"/>
      <c r="AD58" s="74"/>
      <c r="AE58" s="74"/>
      <c r="AF58" s="75"/>
      <c r="AG58" s="73"/>
      <c r="AH58" s="74"/>
      <c r="AI58" s="74"/>
      <c r="AJ58" s="75"/>
      <c r="AK58" s="73"/>
      <c r="AL58" s="74"/>
      <c r="AM58" s="74"/>
      <c r="AN58" s="75"/>
      <c r="AO58" s="76"/>
      <c r="AP58" s="77"/>
      <c r="AQ58" s="63"/>
      <c r="AR58" s="78"/>
      <c r="AS58" s="79"/>
      <c r="AT58" s="79"/>
      <c r="AU58" s="79"/>
      <c r="AV58" s="80"/>
      <c r="BH58"/>
    </row>
    <row r="59" spans="2:60" ht="31.5" hidden="1" customHeight="1">
      <c r="B59" s="592"/>
      <c r="C59" s="532"/>
      <c r="D59" s="412"/>
      <c r="E59" s="413"/>
      <c r="F59" s="413"/>
      <c r="G59" s="413"/>
      <c r="H59" s="413"/>
      <c r="I59" s="413"/>
      <c r="J59" s="413"/>
      <c r="K59" s="413"/>
      <c r="L59" s="413"/>
      <c r="M59" s="413"/>
      <c r="N59" s="413"/>
      <c r="O59" s="413"/>
      <c r="P59" s="414"/>
      <c r="Q59" s="65"/>
      <c r="R59" s="66"/>
      <c r="S59" s="66"/>
      <c r="T59" s="66"/>
      <c r="U59" s="66"/>
      <c r="V59" s="66"/>
      <c r="W59" s="66"/>
      <c r="X59" s="67"/>
      <c r="Y59" s="65"/>
      <c r="Z59" s="66"/>
      <c r="AA59" s="66"/>
      <c r="AB59" s="67"/>
      <c r="AC59" s="65"/>
      <c r="AD59" s="66"/>
      <c r="AE59" s="66"/>
      <c r="AF59" s="67"/>
      <c r="AG59" s="65"/>
      <c r="AH59" s="66"/>
      <c r="AI59" s="66"/>
      <c r="AJ59" s="67"/>
      <c r="AK59" s="65"/>
      <c r="AL59" s="66"/>
      <c r="AM59" s="66"/>
      <c r="AN59" s="67"/>
      <c r="AO59" s="68"/>
      <c r="AP59" s="69"/>
      <c r="AQ59" s="22"/>
      <c r="AR59" s="70"/>
      <c r="AS59" s="71"/>
      <c r="AT59" s="71"/>
      <c r="AU59" s="71"/>
      <c r="AV59" s="72"/>
      <c r="BH59"/>
    </row>
    <row r="60" spans="2:60" ht="22.5" hidden="1" customHeight="1">
      <c r="B60" s="592">
        <v>21</v>
      </c>
      <c r="C60" s="532"/>
      <c r="D60" s="406"/>
      <c r="E60" s="407"/>
      <c r="F60" s="407"/>
      <c r="G60" s="407"/>
      <c r="H60" s="407"/>
      <c r="I60" s="407"/>
      <c r="J60" s="407"/>
      <c r="K60" s="407"/>
      <c r="L60" s="407"/>
      <c r="M60" s="407"/>
      <c r="N60" s="407"/>
      <c r="O60" s="407"/>
      <c r="P60" s="408"/>
      <c r="Q60" s="73"/>
      <c r="R60" s="74"/>
      <c r="S60" s="74"/>
      <c r="T60" s="74"/>
      <c r="U60" s="74"/>
      <c r="V60" s="74"/>
      <c r="W60" s="74"/>
      <c r="X60" s="75"/>
      <c r="Y60" s="73"/>
      <c r="Z60" s="74"/>
      <c r="AA60" s="74"/>
      <c r="AB60" s="75"/>
      <c r="AC60" s="73"/>
      <c r="AD60" s="74"/>
      <c r="AE60" s="74"/>
      <c r="AF60" s="75"/>
      <c r="AG60" s="73"/>
      <c r="AH60" s="74"/>
      <c r="AI60" s="74"/>
      <c r="AJ60" s="75"/>
      <c r="AK60" s="73"/>
      <c r="AL60" s="74"/>
      <c r="AM60" s="74"/>
      <c r="AN60" s="75"/>
      <c r="AO60" s="76"/>
      <c r="AP60" s="77"/>
      <c r="AQ60" s="63"/>
      <c r="AR60" s="78"/>
      <c r="AS60" s="79"/>
      <c r="AT60" s="79"/>
      <c r="AU60" s="79"/>
      <c r="AV60" s="80"/>
      <c r="BH60"/>
    </row>
    <row r="61" spans="2:60" ht="31.5" hidden="1" customHeight="1">
      <c r="B61" s="592"/>
      <c r="C61" s="532"/>
      <c r="D61" s="412"/>
      <c r="E61" s="413"/>
      <c r="F61" s="413"/>
      <c r="G61" s="413"/>
      <c r="H61" s="413"/>
      <c r="I61" s="413"/>
      <c r="J61" s="413"/>
      <c r="K61" s="413"/>
      <c r="L61" s="413"/>
      <c r="M61" s="413"/>
      <c r="N61" s="413"/>
      <c r="O61" s="413"/>
      <c r="P61" s="414"/>
      <c r="Q61" s="65"/>
      <c r="R61" s="66"/>
      <c r="S61" s="66"/>
      <c r="T61" s="66"/>
      <c r="U61" s="66"/>
      <c r="V61" s="66"/>
      <c r="W61" s="66"/>
      <c r="X61" s="67"/>
      <c r="Y61" s="65"/>
      <c r="Z61" s="66"/>
      <c r="AA61" s="66"/>
      <c r="AB61" s="67"/>
      <c r="AC61" s="65"/>
      <c r="AD61" s="66"/>
      <c r="AE61" s="66"/>
      <c r="AF61" s="67"/>
      <c r="AG61" s="65"/>
      <c r="AH61" s="66"/>
      <c r="AI61" s="66"/>
      <c r="AJ61" s="67"/>
      <c r="AK61" s="65"/>
      <c r="AL61" s="66"/>
      <c r="AM61" s="66"/>
      <c r="AN61" s="67"/>
      <c r="AO61" s="68"/>
      <c r="AP61" s="69"/>
      <c r="AQ61" s="22"/>
      <c r="AR61" s="70"/>
      <c r="AS61" s="71"/>
      <c r="AT61" s="71"/>
      <c r="AU61" s="71"/>
      <c r="AV61" s="72"/>
      <c r="BH61"/>
    </row>
    <row r="62" spans="2:60" ht="22.5" hidden="1" customHeight="1">
      <c r="B62" s="592">
        <v>22</v>
      </c>
      <c r="C62" s="532"/>
      <c r="D62" s="406"/>
      <c r="E62" s="407"/>
      <c r="F62" s="407"/>
      <c r="G62" s="407"/>
      <c r="H62" s="407"/>
      <c r="I62" s="407"/>
      <c r="J62" s="407"/>
      <c r="K62" s="407"/>
      <c r="L62" s="407"/>
      <c r="M62" s="407"/>
      <c r="N62" s="407"/>
      <c r="O62" s="407"/>
      <c r="P62" s="408"/>
      <c r="Q62" s="73"/>
      <c r="R62" s="74"/>
      <c r="S62" s="74"/>
      <c r="T62" s="74"/>
      <c r="U62" s="74"/>
      <c r="V62" s="74"/>
      <c r="W62" s="74"/>
      <c r="X62" s="75"/>
      <c r="Y62" s="73"/>
      <c r="Z62" s="74"/>
      <c r="AA62" s="74"/>
      <c r="AB62" s="75"/>
      <c r="AC62" s="73"/>
      <c r="AD62" s="74"/>
      <c r="AE62" s="74"/>
      <c r="AF62" s="75"/>
      <c r="AG62" s="73"/>
      <c r="AH62" s="74"/>
      <c r="AI62" s="74"/>
      <c r="AJ62" s="75"/>
      <c r="AK62" s="73"/>
      <c r="AL62" s="74"/>
      <c r="AM62" s="74"/>
      <c r="AN62" s="75"/>
      <c r="AO62" s="76"/>
      <c r="AP62" s="77"/>
      <c r="AQ62" s="63"/>
      <c r="AR62" s="78"/>
      <c r="AS62" s="79"/>
      <c r="AT62" s="79"/>
      <c r="AU62" s="79"/>
      <c r="AV62" s="80"/>
      <c r="BH62"/>
    </row>
    <row r="63" spans="2:60" ht="31.5" hidden="1" customHeight="1">
      <c r="B63" s="592"/>
      <c r="C63" s="532"/>
      <c r="D63" s="412"/>
      <c r="E63" s="413"/>
      <c r="F63" s="413"/>
      <c r="G63" s="413"/>
      <c r="H63" s="413"/>
      <c r="I63" s="413"/>
      <c r="J63" s="413"/>
      <c r="K63" s="413"/>
      <c r="L63" s="413"/>
      <c r="M63" s="413"/>
      <c r="N63" s="413"/>
      <c r="O63" s="413"/>
      <c r="P63" s="414"/>
      <c r="Q63" s="65"/>
      <c r="R63" s="66"/>
      <c r="S63" s="66"/>
      <c r="T63" s="66"/>
      <c r="U63" s="66"/>
      <c r="V63" s="66"/>
      <c r="W63" s="66"/>
      <c r="X63" s="67"/>
      <c r="Y63" s="65"/>
      <c r="Z63" s="66"/>
      <c r="AA63" s="66"/>
      <c r="AB63" s="67"/>
      <c r="AC63" s="65"/>
      <c r="AD63" s="66"/>
      <c r="AE63" s="66"/>
      <c r="AF63" s="67"/>
      <c r="AG63" s="65"/>
      <c r="AH63" s="66"/>
      <c r="AI63" s="66"/>
      <c r="AJ63" s="67"/>
      <c r="AK63" s="65"/>
      <c r="AL63" s="66"/>
      <c r="AM63" s="66"/>
      <c r="AN63" s="67"/>
      <c r="AO63" s="68"/>
      <c r="AP63" s="69"/>
      <c r="AQ63" s="22"/>
      <c r="AR63" s="70"/>
      <c r="AS63" s="71"/>
      <c r="AT63" s="71"/>
      <c r="AU63" s="71"/>
      <c r="AV63" s="72"/>
      <c r="BH63"/>
    </row>
    <row r="64" spans="2:60" ht="22.5" hidden="1" customHeight="1">
      <c r="B64" s="592">
        <v>23</v>
      </c>
      <c r="C64" s="532"/>
      <c r="D64" s="406"/>
      <c r="E64" s="407"/>
      <c r="F64" s="407"/>
      <c r="G64" s="407"/>
      <c r="H64" s="407"/>
      <c r="I64" s="407"/>
      <c r="J64" s="407"/>
      <c r="K64" s="407"/>
      <c r="L64" s="407"/>
      <c r="M64" s="407"/>
      <c r="N64" s="407"/>
      <c r="O64" s="407"/>
      <c r="P64" s="408"/>
      <c r="Q64" s="73"/>
      <c r="R64" s="74"/>
      <c r="S64" s="74"/>
      <c r="T64" s="74"/>
      <c r="U64" s="74"/>
      <c r="V64" s="74"/>
      <c r="W64" s="74"/>
      <c r="X64" s="75"/>
      <c r="Y64" s="73"/>
      <c r="Z64" s="74"/>
      <c r="AA64" s="74"/>
      <c r="AB64" s="75"/>
      <c r="AC64" s="73"/>
      <c r="AD64" s="74"/>
      <c r="AE64" s="74"/>
      <c r="AF64" s="75"/>
      <c r="AG64" s="73"/>
      <c r="AH64" s="74"/>
      <c r="AI64" s="74"/>
      <c r="AJ64" s="75"/>
      <c r="AK64" s="73"/>
      <c r="AL64" s="74"/>
      <c r="AM64" s="74"/>
      <c r="AN64" s="75"/>
      <c r="AO64" s="76"/>
      <c r="AP64" s="77"/>
      <c r="AQ64" s="63"/>
      <c r="AR64" s="78"/>
      <c r="AS64" s="79"/>
      <c r="AT64" s="79"/>
      <c r="AU64" s="79"/>
      <c r="AV64" s="80"/>
      <c r="BH64"/>
    </row>
    <row r="65" spans="2:60" ht="31.5" hidden="1" customHeight="1">
      <c r="B65" s="592"/>
      <c r="C65" s="532"/>
      <c r="D65" s="412"/>
      <c r="E65" s="413"/>
      <c r="F65" s="413"/>
      <c r="G65" s="413"/>
      <c r="H65" s="413"/>
      <c r="I65" s="413"/>
      <c r="J65" s="413"/>
      <c r="K65" s="413"/>
      <c r="L65" s="413"/>
      <c r="M65" s="413"/>
      <c r="N65" s="413"/>
      <c r="O65" s="413"/>
      <c r="P65" s="414"/>
      <c r="Q65" s="65"/>
      <c r="R65" s="66"/>
      <c r="S65" s="66"/>
      <c r="T65" s="66"/>
      <c r="U65" s="66"/>
      <c r="V65" s="66"/>
      <c r="W65" s="66"/>
      <c r="X65" s="67"/>
      <c r="Y65" s="65"/>
      <c r="Z65" s="66"/>
      <c r="AA65" s="66"/>
      <c r="AB65" s="67"/>
      <c r="AC65" s="65"/>
      <c r="AD65" s="66"/>
      <c r="AE65" s="66"/>
      <c r="AF65" s="67"/>
      <c r="AG65" s="65"/>
      <c r="AH65" s="66"/>
      <c r="AI65" s="66"/>
      <c r="AJ65" s="67"/>
      <c r="AK65" s="65"/>
      <c r="AL65" s="66"/>
      <c r="AM65" s="66"/>
      <c r="AN65" s="67"/>
      <c r="AO65" s="68"/>
      <c r="AP65" s="69"/>
      <c r="AQ65" s="22"/>
      <c r="AR65" s="70"/>
      <c r="AS65" s="71"/>
      <c r="AT65" s="71"/>
      <c r="AU65" s="71"/>
      <c r="AV65" s="72"/>
      <c r="BH65"/>
    </row>
    <row r="66" spans="2:60" ht="22.5" hidden="1" customHeight="1">
      <c r="B66" s="592">
        <v>24</v>
      </c>
      <c r="C66" s="532"/>
      <c r="D66" s="406"/>
      <c r="E66" s="407"/>
      <c r="F66" s="407"/>
      <c r="G66" s="407"/>
      <c r="H66" s="407"/>
      <c r="I66" s="407"/>
      <c r="J66" s="407"/>
      <c r="K66" s="407"/>
      <c r="L66" s="407"/>
      <c r="M66" s="407"/>
      <c r="N66" s="407"/>
      <c r="O66" s="407"/>
      <c r="P66" s="408"/>
      <c r="Q66" s="73"/>
      <c r="R66" s="74"/>
      <c r="S66" s="74"/>
      <c r="T66" s="74"/>
      <c r="U66" s="74"/>
      <c r="V66" s="74"/>
      <c r="W66" s="74"/>
      <c r="X66" s="75"/>
      <c r="Y66" s="73"/>
      <c r="Z66" s="74"/>
      <c r="AA66" s="74"/>
      <c r="AB66" s="75"/>
      <c r="AC66" s="73"/>
      <c r="AD66" s="74"/>
      <c r="AE66" s="74"/>
      <c r="AF66" s="75"/>
      <c r="AG66" s="73"/>
      <c r="AH66" s="74"/>
      <c r="AI66" s="74"/>
      <c r="AJ66" s="75"/>
      <c r="AK66" s="73"/>
      <c r="AL66" s="74"/>
      <c r="AM66" s="74"/>
      <c r="AN66" s="75"/>
      <c r="AO66" s="76"/>
      <c r="AP66" s="77"/>
      <c r="AQ66" s="63"/>
      <c r="AR66" s="78"/>
      <c r="AS66" s="79"/>
      <c r="AT66" s="79"/>
      <c r="AU66" s="79"/>
      <c r="AV66" s="80"/>
      <c r="BH66"/>
    </row>
    <row r="67" spans="2:60" ht="31.5" hidden="1" customHeight="1">
      <c r="B67" s="592"/>
      <c r="C67" s="532"/>
      <c r="D67" s="412"/>
      <c r="E67" s="413"/>
      <c r="F67" s="413"/>
      <c r="G67" s="413"/>
      <c r="H67" s="413"/>
      <c r="I67" s="413"/>
      <c r="J67" s="413"/>
      <c r="K67" s="413"/>
      <c r="L67" s="413"/>
      <c r="M67" s="413"/>
      <c r="N67" s="413"/>
      <c r="O67" s="413"/>
      <c r="P67" s="414"/>
      <c r="Q67" s="65"/>
      <c r="R67" s="66"/>
      <c r="S67" s="66"/>
      <c r="T67" s="66"/>
      <c r="U67" s="66"/>
      <c r="V67" s="66"/>
      <c r="W67" s="66"/>
      <c r="X67" s="67"/>
      <c r="Y67" s="65"/>
      <c r="Z67" s="66"/>
      <c r="AA67" s="66"/>
      <c r="AB67" s="67"/>
      <c r="AC67" s="65"/>
      <c r="AD67" s="66"/>
      <c r="AE67" s="66"/>
      <c r="AF67" s="67"/>
      <c r="AG67" s="65"/>
      <c r="AH67" s="66"/>
      <c r="AI67" s="66"/>
      <c r="AJ67" s="67"/>
      <c r="AK67" s="65"/>
      <c r="AL67" s="66"/>
      <c r="AM67" s="66"/>
      <c r="AN67" s="67"/>
      <c r="AO67" s="68"/>
      <c r="AP67" s="69"/>
      <c r="AQ67" s="22"/>
      <c r="AR67" s="70"/>
      <c r="AS67" s="71"/>
      <c r="AT67" s="71"/>
      <c r="AU67" s="71"/>
      <c r="AV67" s="72"/>
      <c r="BH67"/>
    </row>
    <row r="68" spans="2:60" ht="22.5" hidden="1" customHeight="1">
      <c r="B68" s="592">
        <v>25</v>
      </c>
      <c r="C68" s="532"/>
      <c r="D68" s="406"/>
      <c r="E68" s="407"/>
      <c r="F68" s="407"/>
      <c r="G68" s="407"/>
      <c r="H68" s="407"/>
      <c r="I68" s="407"/>
      <c r="J68" s="407"/>
      <c r="K68" s="407"/>
      <c r="L68" s="407"/>
      <c r="M68" s="407"/>
      <c r="N68" s="407"/>
      <c r="O68" s="407"/>
      <c r="P68" s="408"/>
      <c r="Q68" s="73"/>
      <c r="R68" s="74"/>
      <c r="S68" s="74"/>
      <c r="T68" s="74"/>
      <c r="U68" s="74"/>
      <c r="V68" s="74"/>
      <c r="W68" s="74"/>
      <c r="X68" s="75"/>
      <c r="Y68" s="73"/>
      <c r="Z68" s="74"/>
      <c r="AA68" s="74"/>
      <c r="AB68" s="75"/>
      <c r="AC68" s="73"/>
      <c r="AD68" s="74"/>
      <c r="AE68" s="74"/>
      <c r="AF68" s="75"/>
      <c r="AG68" s="73"/>
      <c r="AH68" s="74"/>
      <c r="AI68" s="74"/>
      <c r="AJ68" s="75"/>
      <c r="AK68" s="73"/>
      <c r="AL68" s="74"/>
      <c r="AM68" s="74"/>
      <c r="AN68" s="75"/>
      <c r="AO68" s="76"/>
      <c r="AP68" s="77"/>
      <c r="AQ68" s="63"/>
      <c r="AR68" s="78"/>
      <c r="AS68" s="79"/>
      <c r="AT68" s="79"/>
      <c r="AU68" s="79"/>
      <c r="AV68" s="80"/>
      <c r="BH68"/>
    </row>
    <row r="69" spans="2:60" ht="31.5" hidden="1" customHeight="1">
      <c r="B69" s="592"/>
      <c r="C69" s="532"/>
      <c r="D69" s="412"/>
      <c r="E69" s="413"/>
      <c r="F69" s="413"/>
      <c r="G69" s="413"/>
      <c r="H69" s="413"/>
      <c r="I69" s="413"/>
      <c r="J69" s="413"/>
      <c r="K69" s="413"/>
      <c r="L69" s="413"/>
      <c r="M69" s="413"/>
      <c r="N69" s="413"/>
      <c r="O69" s="413"/>
      <c r="P69" s="414"/>
      <c r="Q69" s="65"/>
      <c r="R69" s="66"/>
      <c r="S69" s="66"/>
      <c r="T69" s="66"/>
      <c r="U69" s="66"/>
      <c r="V69" s="66"/>
      <c r="W69" s="66"/>
      <c r="X69" s="67"/>
      <c r="Y69" s="65"/>
      <c r="Z69" s="66"/>
      <c r="AA69" s="66"/>
      <c r="AB69" s="67"/>
      <c r="AC69" s="65"/>
      <c r="AD69" s="66"/>
      <c r="AE69" s="66"/>
      <c r="AF69" s="67"/>
      <c r="AG69" s="65"/>
      <c r="AH69" s="66"/>
      <c r="AI69" s="66"/>
      <c r="AJ69" s="67"/>
      <c r="AK69" s="65"/>
      <c r="AL69" s="66"/>
      <c r="AM69" s="66"/>
      <c r="AN69" s="67"/>
      <c r="AO69" s="68"/>
      <c r="AP69" s="69"/>
      <c r="AQ69" s="22"/>
      <c r="AR69" s="70"/>
      <c r="AS69" s="71"/>
      <c r="AT69" s="71"/>
      <c r="AU69" s="71"/>
      <c r="AV69" s="72"/>
      <c r="BH69"/>
    </row>
    <row r="70" spans="2:60" ht="22.5" hidden="1" customHeight="1">
      <c r="B70" s="592">
        <v>26</v>
      </c>
      <c r="C70" s="532"/>
      <c r="D70" s="406"/>
      <c r="E70" s="407"/>
      <c r="F70" s="407"/>
      <c r="G70" s="407"/>
      <c r="H70" s="407"/>
      <c r="I70" s="407"/>
      <c r="J70" s="407"/>
      <c r="K70" s="407"/>
      <c r="L70" s="407"/>
      <c r="M70" s="407"/>
      <c r="N70" s="407"/>
      <c r="O70" s="407"/>
      <c r="P70" s="408"/>
      <c r="Q70" s="73"/>
      <c r="R70" s="74"/>
      <c r="S70" s="74"/>
      <c r="T70" s="74"/>
      <c r="U70" s="74"/>
      <c r="V70" s="74"/>
      <c r="W70" s="74"/>
      <c r="X70" s="75"/>
      <c r="Y70" s="73"/>
      <c r="Z70" s="74"/>
      <c r="AA70" s="74"/>
      <c r="AB70" s="75"/>
      <c r="AC70" s="73"/>
      <c r="AD70" s="74"/>
      <c r="AE70" s="74"/>
      <c r="AF70" s="75"/>
      <c r="AG70" s="73"/>
      <c r="AH70" s="74"/>
      <c r="AI70" s="74"/>
      <c r="AJ70" s="75"/>
      <c r="AK70" s="73"/>
      <c r="AL70" s="74"/>
      <c r="AM70" s="74"/>
      <c r="AN70" s="75"/>
      <c r="AO70" s="76"/>
      <c r="AP70" s="77"/>
      <c r="AQ70" s="63"/>
      <c r="AR70" s="78"/>
      <c r="AS70" s="79"/>
      <c r="AT70" s="79"/>
      <c r="AU70" s="79"/>
      <c r="AV70" s="80"/>
      <c r="BH70"/>
    </row>
    <row r="71" spans="2:60" ht="31.5" hidden="1" customHeight="1">
      <c r="B71" s="592"/>
      <c r="C71" s="532"/>
      <c r="D71" s="412"/>
      <c r="E71" s="413"/>
      <c r="F71" s="413"/>
      <c r="G71" s="413"/>
      <c r="H71" s="413"/>
      <c r="I71" s="413"/>
      <c r="J71" s="413"/>
      <c r="K71" s="413"/>
      <c r="L71" s="413"/>
      <c r="M71" s="413"/>
      <c r="N71" s="413"/>
      <c r="O71" s="413"/>
      <c r="P71" s="414"/>
      <c r="Q71" s="65"/>
      <c r="R71" s="66"/>
      <c r="S71" s="66"/>
      <c r="T71" s="66"/>
      <c r="U71" s="66"/>
      <c r="V71" s="66"/>
      <c r="W71" s="66"/>
      <c r="X71" s="67"/>
      <c r="Y71" s="65"/>
      <c r="Z71" s="66"/>
      <c r="AA71" s="66"/>
      <c r="AB71" s="67"/>
      <c r="AC71" s="65"/>
      <c r="AD71" s="66"/>
      <c r="AE71" s="66"/>
      <c r="AF71" s="67"/>
      <c r="AG71" s="65"/>
      <c r="AH71" s="66"/>
      <c r="AI71" s="66"/>
      <c r="AJ71" s="67"/>
      <c r="AK71" s="65"/>
      <c r="AL71" s="66"/>
      <c r="AM71" s="66"/>
      <c r="AN71" s="67"/>
      <c r="AO71" s="68"/>
      <c r="AP71" s="69"/>
      <c r="AQ71" s="22"/>
      <c r="AR71" s="70"/>
      <c r="AS71" s="71"/>
      <c r="AT71" s="71"/>
      <c r="AU71" s="71"/>
      <c r="AV71" s="72"/>
      <c r="BH71"/>
    </row>
    <row r="72" spans="2:60" ht="22.5" hidden="1" customHeight="1">
      <c r="B72" s="592">
        <v>27</v>
      </c>
      <c r="C72" s="532"/>
      <c r="D72" s="406"/>
      <c r="E72" s="407"/>
      <c r="F72" s="407"/>
      <c r="G72" s="407"/>
      <c r="H72" s="407"/>
      <c r="I72" s="407"/>
      <c r="J72" s="407"/>
      <c r="K72" s="407"/>
      <c r="L72" s="407"/>
      <c r="M72" s="407"/>
      <c r="N72" s="407"/>
      <c r="O72" s="407"/>
      <c r="P72" s="408"/>
      <c r="Q72" s="73"/>
      <c r="R72" s="74"/>
      <c r="S72" s="74"/>
      <c r="T72" s="74"/>
      <c r="U72" s="74"/>
      <c r="V72" s="74"/>
      <c r="W72" s="74"/>
      <c r="X72" s="75"/>
      <c r="Y72" s="73"/>
      <c r="Z72" s="74"/>
      <c r="AA72" s="74"/>
      <c r="AB72" s="75"/>
      <c r="AC72" s="73"/>
      <c r="AD72" s="74"/>
      <c r="AE72" s="74"/>
      <c r="AF72" s="75"/>
      <c r="AG72" s="73"/>
      <c r="AH72" s="74"/>
      <c r="AI72" s="74"/>
      <c r="AJ72" s="75"/>
      <c r="AK72" s="73"/>
      <c r="AL72" s="74"/>
      <c r="AM72" s="74"/>
      <c r="AN72" s="75"/>
      <c r="AO72" s="76"/>
      <c r="AP72" s="77"/>
      <c r="AQ72" s="63"/>
      <c r="AR72" s="78"/>
      <c r="AS72" s="79"/>
      <c r="AT72" s="79"/>
      <c r="AU72" s="79"/>
      <c r="AV72" s="80"/>
      <c r="BH72"/>
    </row>
    <row r="73" spans="2:60" ht="31.5" hidden="1" customHeight="1">
      <c r="B73" s="592"/>
      <c r="C73" s="532"/>
      <c r="D73" s="412"/>
      <c r="E73" s="413"/>
      <c r="F73" s="413"/>
      <c r="G73" s="413"/>
      <c r="H73" s="413"/>
      <c r="I73" s="413"/>
      <c r="J73" s="413"/>
      <c r="K73" s="413"/>
      <c r="L73" s="413"/>
      <c r="M73" s="413"/>
      <c r="N73" s="413"/>
      <c r="O73" s="413"/>
      <c r="P73" s="414"/>
      <c r="Q73" s="65"/>
      <c r="R73" s="66"/>
      <c r="S73" s="66"/>
      <c r="T73" s="66"/>
      <c r="U73" s="66"/>
      <c r="V73" s="66"/>
      <c r="W73" s="66"/>
      <c r="X73" s="67"/>
      <c r="Y73" s="65"/>
      <c r="Z73" s="66"/>
      <c r="AA73" s="66"/>
      <c r="AB73" s="67"/>
      <c r="AC73" s="65"/>
      <c r="AD73" s="66"/>
      <c r="AE73" s="66"/>
      <c r="AF73" s="67"/>
      <c r="AG73" s="65"/>
      <c r="AH73" s="66"/>
      <c r="AI73" s="66"/>
      <c r="AJ73" s="67"/>
      <c r="AK73" s="65"/>
      <c r="AL73" s="66"/>
      <c r="AM73" s="66"/>
      <c r="AN73" s="67"/>
      <c r="AO73" s="68"/>
      <c r="AP73" s="69"/>
      <c r="AQ73" s="22"/>
      <c r="AR73" s="70"/>
      <c r="AS73" s="71"/>
      <c r="AT73" s="71"/>
      <c r="AU73" s="71"/>
      <c r="AV73" s="72"/>
      <c r="BH73"/>
    </row>
    <row r="74" spans="2:60" ht="22.5" hidden="1" customHeight="1">
      <c r="B74" s="592">
        <v>28</v>
      </c>
      <c r="C74" s="532"/>
      <c r="D74" s="406"/>
      <c r="E74" s="407"/>
      <c r="F74" s="407"/>
      <c r="G74" s="407"/>
      <c r="H74" s="407"/>
      <c r="I74" s="407"/>
      <c r="J74" s="407"/>
      <c r="K74" s="407"/>
      <c r="L74" s="407"/>
      <c r="M74" s="407"/>
      <c r="N74" s="407"/>
      <c r="O74" s="407"/>
      <c r="P74" s="408"/>
      <c r="Q74" s="73"/>
      <c r="R74" s="74"/>
      <c r="S74" s="74"/>
      <c r="T74" s="74"/>
      <c r="U74" s="74"/>
      <c r="V74" s="74"/>
      <c r="W74" s="74"/>
      <c r="X74" s="75"/>
      <c r="Y74" s="73"/>
      <c r="Z74" s="74"/>
      <c r="AA74" s="74"/>
      <c r="AB74" s="75"/>
      <c r="AC74" s="73"/>
      <c r="AD74" s="74"/>
      <c r="AE74" s="74"/>
      <c r="AF74" s="75"/>
      <c r="AG74" s="73"/>
      <c r="AH74" s="74"/>
      <c r="AI74" s="74"/>
      <c r="AJ74" s="75"/>
      <c r="AK74" s="73"/>
      <c r="AL74" s="74"/>
      <c r="AM74" s="74"/>
      <c r="AN74" s="75"/>
      <c r="AO74" s="76"/>
      <c r="AP74" s="77"/>
      <c r="AQ74" s="63"/>
      <c r="AR74" s="78"/>
      <c r="AS74" s="79"/>
      <c r="AT74" s="79"/>
      <c r="AU74" s="79"/>
      <c r="AV74" s="80"/>
      <c r="BH74"/>
    </row>
    <row r="75" spans="2:60" ht="31.5" hidden="1" customHeight="1">
      <c r="B75" s="592"/>
      <c r="C75" s="532"/>
      <c r="D75" s="412"/>
      <c r="E75" s="413"/>
      <c r="F75" s="413"/>
      <c r="G75" s="413"/>
      <c r="H75" s="413"/>
      <c r="I75" s="413"/>
      <c r="J75" s="413"/>
      <c r="K75" s="413"/>
      <c r="L75" s="413"/>
      <c r="M75" s="413"/>
      <c r="N75" s="413"/>
      <c r="O75" s="413"/>
      <c r="P75" s="414"/>
      <c r="Q75" s="65"/>
      <c r="R75" s="66"/>
      <c r="S75" s="66"/>
      <c r="T75" s="66"/>
      <c r="U75" s="66"/>
      <c r="V75" s="66"/>
      <c r="W75" s="66"/>
      <c r="X75" s="67"/>
      <c r="Y75" s="65"/>
      <c r="Z75" s="66"/>
      <c r="AA75" s="66"/>
      <c r="AB75" s="67"/>
      <c r="AC75" s="65"/>
      <c r="AD75" s="66"/>
      <c r="AE75" s="66"/>
      <c r="AF75" s="67"/>
      <c r="AG75" s="65"/>
      <c r="AH75" s="66"/>
      <c r="AI75" s="66"/>
      <c r="AJ75" s="67"/>
      <c r="AK75" s="65"/>
      <c r="AL75" s="66"/>
      <c r="AM75" s="66"/>
      <c r="AN75" s="67"/>
      <c r="AO75" s="68"/>
      <c r="AP75" s="69"/>
      <c r="AQ75" s="22"/>
      <c r="AR75" s="70"/>
      <c r="AS75" s="71"/>
      <c r="AT75" s="71"/>
      <c r="AU75" s="71"/>
      <c r="AV75" s="72"/>
      <c r="BH75"/>
    </row>
    <row r="76" spans="2:60" ht="22.5" hidden="1" customHeight="1">
      <c r="B76" s="592">
        <v>29</v>
      </c>
      <c r="C76" s="532"/>
      <c r="D76" s="406"/>
      <c r="E76" s="407"/>
      <c r="F76" s="407"/>
      <c r="G76" s="407"/>
      <c r="H76" s="407"/>
      <c r="I76" s="407"/>
      <c r="J76" s="407"/>
      <c r="K76" s="407"/>
      <c r="L76" s="407"/>
      <c r="M76" s="407"/>
      <c r="N76" s="407"/>
      <c r="O76" s="407"/>
      <c r="P76" s="408"/>
      <c r="Q76" s="73"/>
      <c r="R76" s="74"/>
      <c r="S76" s="74"/>
      <c r="T76" s="74"/>
      <c r="U76" s="74"/>
      <c r="V76" s="74"/>
      <c r="W76" s="74"/>
      <c r="X76" s="75"/>
      <c r="Y76" s="73"/>
      <c r="Z76" s="74"/>
      <c r="AA76" s="74"/>
      <c r="AB76" s="75"/>
      <c r="AC76" s="73"/>
      <c r="AD76" s="74"/>
      <c r="AE76" s="74"/>
      <c r="AF76" s="75"/>
      <c r="AG76" s="73"/>
      <c r="AH76" s="74"/>
      <c r="AI76" s="74"/>
      <c r="AJ76" s="75"/>
      <c r="AK76" s="73"/>
      <c r="AL76" s="74"/>
      <c r="AM76" s="74"/>
      <c r="AN76" s="75"/>
      <c r="AO76" s="76"/>
      <c r="AP76" s="77"/>
      <c r="AQ76" s="63"/>
      <c r="AR76" s="78"/>
      <c r="AS76" s="79"/>
      <c r="AT76" s="79"/>
      <c r="AU76" s="79"/>
      <c r="AV76" s="80"/>
      <c r="BH76"/>
    </row>
    <row r="77" spans="2:60" ht="31.5" hidden="1" customHeight="1">
      <c r="B77" s="592"/>
      <c r="C77" s="532"/>
      <c r="D77" s="412"/>
      <c r="E77" s="413"/>
      <c r="F77" s="413"/>
      <c r="G77" s="413"/>
      <c r="H77" s="413"/>
      <c r="I77" s="413"/>
      <c r="J77" s="413"/>
      <c r="K77" s="413"/>
      <c r="L77" s="413"/>
      <c r="M77" s="413"/>
      <c r="N77" s="413"/>
      <c r="O77" s="413"/>
      <c r="P77" s="414"/>
      <c r="Q77" s="65"/>
      <c r="R77" s="66"/>
      <c r="S77" s="66"/>
      <c r="T77" s="66"/>
      <c r="U77" s="66"/>
      <c r="V77" s="66"/>
      <c r="W77" s="66"/>
      <c r="X77" s="67"/>
      <c r="Y77" s="65"/>
      <c r="Z77" s="66"/>
      <c r="AA77" s="66"/>
      <c r="AB77" s="67"/>
      <c r="AC77" s="65"/>
      <c r="AD77" s="66"/>
      <c r="AE77" s="66"/>
      <c r="AF77" s="67"/>
      <c r="AG77" s="65"/>
      <c r="AH77" s="66"/>
      <c r="AI77" s="66"/>
      <c r="AJ77" s="67"/>
      <c r="AK77" s="65"/>
      <c r="AL77" s="66"/>
      <c r="AM77" s="66"/>
      <c r="AN77" s="67"/>
      <c r="AO77" s="68"/>
      <c r="AP77" s="69"/>
      <c r="AQ77" s="22"/>
      <c r="AR77" s="70"/>
      <c r="AS77" s="71"/>
      <c r="AT77" s="71"/>
      <c r="AU77" s="71"/>
      <c r="AV77" s="72"/>
      <c r="BH77"/>
    </row>
    <row r="78" spans="2:60" ht="22.5" hidden="1" customHeight="1">
      <c r="B78" s="592">
        <v>30</v>
      </c>
      <c r="C78" s="532"/>
      <c r="D78" s="406"/>
      <c r="E78" s="407"/>
      <c r="F78" s="407"/>
      <c r="G78" s="407"/>
      <c r="H78" s="407"/>
      <c r="I78" s="407"/>
      <c r="J78" s="407"/>
      <c r="K78" s="407"/>
      <c r="L78" s="407"/>
      <c r="M78" s="407"/>
      <c r="N78" s="407"/>
      <c r="O78" s="407"/>
      <c r="P78" s="408"/>
      <c r="Q78" s="73"/>
      <c r="R78" s="74"/>
      <c r="S78" s="74"/>
      <c r="T78" s="74"/>
      <c r="U78" s="74"/>
      <c r="V78" s="74"/>
      <c r="W78" s="74"/>
      <c r="X78" s="75"/>
      <c r="Y78" s="73"/>
      <c r="Z78" s="74"/>
      <c r="AA78" s="74"/>
      <c r="AB78" s="75"/>
      <c r="AC78" s="73"/>
      <c r="AD78" s="74"/>
      <c r="AE78" s="74"/>
      <c r="AF78" s="75"/>
      <c r="AG78" s="73"/>
      <c r="AH78" s="74"/>
      <c r="AI78" s="74"/>
      <c r="AJ78" s="75"/>
      <c r="AK78" s="73"/>
      <c r="AL78" s="74"/>
      <c r="AM78" s="74"/>
      <c r="AN78" s="75"/>
      <c r="AO78" s="76"/>
      <c r="AP78" s="77"/>
      <c r="AQ78" s="63"/>
      <c r="AR78" s="78"/>
      <c r="AS78" s="79"/>
      <c r="AT78" s="79"/>
      <c r="AU78" s="79"/>
      <c r="AV78" s="80"/>
      <c r="BH78"/>
    </row>
    <row r="79" spans="2:60" ht="31.5" hidden="1" customHeight="1" thickBot="1">
      <c r="B79" s="610"/>
      <c r="C79" s="611"/>
      <c r="D79" s="581"/>
      <c r="E79" s="582"/>
      <c r="F79" s="582"/>
      <c r="G79" s="582"/>
      <c r="H79" s="582"/>
      <c r="I79" s="582"/>
      <c r="J79" s="582"/>
      <c r="K79" s="582"/>
      <c r="L79" s="582"/>
      <c r="M79" s="582"/>
      <c r="N79" s="582"/>
      <c r="O79" s="582"/>
      <c r="P79" s="583"/>
      <c r="Q79" s="81"/>
      <c r="R79" s="17"/>
      <c r="S79" s="17"/>
      <c r="T79" s="17"/>
      <c r="U79" s="17"/>
      <c r="V79" s="17"/>
      <c r="W79" s="17"/>
      <c r="X79" s="82"/>
      <c r="Y79" s="81"/>
      <c r="Z79" s="17"/>
      <c r="AA79" s="17"/>
      <c r="AB79" s="82"/>
      <c r="AC79" s="81"/>
      <c r="AD79" s="17"/>
      <c r="AE79" s="17"/>
      <c r="AF79" s="82"/>
      <c r="AG79" s="81"/>
      <c r="AH79" s="17"/>
      <c r="AI79" s="17"/>
      <c r="AJ79" s="82"/>
      <c r="AK79" s="81"/>
      <c r="AL79" s="17"/>
      <c r="AM79" s="17"/>
      <c r="AN79" s="82"/>
      <c r="AO79" s="83"/>
      <c r="AP79" s="84"/>
      <c r="AQ79" s="64"/>
      <c r="AR79" s="85"/>
      <c r="AS79" s="86"/>
      <c r="AT79" s="86"/>
      <c r="AU79" s="86"/>
      <c r="AV79" s="87"/>
      <c r="BH79"/>
    </row>
    <row r="80" spans="2:60" ht="46.5" hidden="1" customHeight="1" thickBot="1">
      <c r="B80" s="612" t="s">
        <v>33</v>
      </c>
      <c r="C80" s="613"/>
      <c r="D80" s="613"/>
      <c r="E80" s="614"/>
      <c r="F80" s="615" t="s">
        <v>2</v>
      </c>
      <c r="G80" s="613"/>
      <c r="H80" s="613"/>
      <c r="I80" s="613"/>
      <c r="J80" s="613"/>
      <c r="K80" s="613"/>
      <c r="L80" s="613"/>
      <c r="M80" s="613"/>
      <c r="N80" s="613"/>
      <c r="O80" s="613"/>
      <c r="P80" s="613"/>
      <c r="Q80" s="613"/>
      <c r="R80" s="613"/>
      <c r="S80" s="613"/>
      <c r="T80" s="613"/>
      <c r="U80" s="614"/>
      <c r="V80" s="615" t="s">
        <v>3</v>
      </c>
      <c r="W80" s="613"/>
      <c r="X80" s="614"/>
      <c r="Y80" s="615" t="s">
        <v>34</v>
      </c>
      <c r="Z80" s="613"/>
      <c r="AA80" s="614"/>
      <c r="AB80" s="615" t="s">
        <v>35</v>
      </c>
      <c r="AC80" s="613"/>
      <c r="AD80" s="613"/>
      <c r="AE80" s="613"/>
      <c r="AF80" s="613"/>
      <c r="AG80" s="613"/>
      <c r="AH80" s="613"/>
      <c r="AI80" s="613"/>
      <c r="AJ80" s="613"/>
      <c r="AK80" s="613"/>
      <c r="AL80" s="613"/>
      <c r="AM80" s="613"/>
      <c r="AN80" s="613"/>
      <c r="AO80" s="613"/>
      <c r="AP80" s="613"/>
      <c r="AQ80" s="613"/>
      <c r="AR80" s="613"/>
      <c r="AS80" s="613"/>
      <c r="AT80" s="613"/>
      <c r="AU80" s="613"/>
      <c r="AV80" s="616"/>
      <c r="BH80"/>
    </row>
    <row r="81" spans="2:60" ht="46.5" hidden="1" customHeight="1">
      <c r="B81" s="617"/>
      <c r="C81" s="618"/>
      <c r="D81" s="618"/>
      <c r="E81" s="619"/>
      <c r="F81" s="620"/>
      <c r="G81" s="618"/>
      <c r="H81" s="618"/>
      <c r="I81" s="618"/>
      <c r="J81" s="618"/>
      <c r="K81" s="618"/>
      <c r="L81" s="618"/>
      <c r="M81" s="618"/>
      <c r="N81" s="618"/>
      <c r="O81" s="618"/>
      <c r="P81" s="618"/>
      <c r="Q81" s="618"/>
      <c r="R81" s="618"/>
      <c r="S81" s="618"/>
      <c r="T81" s="618"/>
      <c r="U81" s="619"/>
      <c r="V81" s="620"/>
      <c r="W81" s="618"/>
      <c r="X81" s="619"/>
      <c r="Y81" s="620"/>
      <c r="Z81" s="618"/>
      <c r="AA81" s="619"/>
      <c r="AB81" s="620"/>
      <c r="AC81" s="618"/>
      <c r="AD81" s="618"/>
      <c r="AE81" s="618"/>
      <c r="AF81" s="618"/>
      <c r="AG81" s="618"/>
      <c r="AH81" s="618"/>
      <c r="AI81" s="618"/>
      <c r="AJ81" s="618"/>
      <c r="AK81" s="618"/>
      <c r="AL81" s="618"/>
      <c r="AM81" s="618"/>
      <c r="AN81" s="618"/>
      <c r="AO81" s="618"/>
      <c r="AP81" s="618"/>
      <c r="AQ81" s="618"/>
      <c r="AR81" s="618"/>
      <c r="AS81" s="618"/>
      <c r="AT81" s="618"/>
      <c r="AU81" s="618"/>
      <c r="AV81" s="621"/>
      <c r="BH81"/>
    </row>
    <row r="82" spans="2:60" ht="46.5" hidden="1" customHeight="1">
      <c r="B82" s="622"/>
      <c r="C82" s="623"/>
      <c r="D82" s="623"/>
      <c r="E82" s="624"/>
      <c r="F82" s="625"/>
      <c r="G82" s="623"/>
      <c r="H82" s="623"/>
      <c r="I82" s="623"/>
      <c r="J82" s="623"/>
      <c r="K82" s="623"/>
      <c r="L82" s="623"/>
      <c r="M82" s="623"/>
      <c r="N82" s="623"/>
      <c r="O82" s="623"/>
      <c r="P82" s="623"/>
      <c r="Q82" s="623"/>
      <c r="R82" s="623"/>
      <c r="S82" s="623"/>
      <c r="T82" s="623"/>
      <c r="U82" s="624"/>
      <c r="V82" s="625"/>
      <c r="W82" s="623"/>
      <c r="X82" s="624"/>
      <c r="Y82" s="625"/>
      <c r="Z82" s="623"/>
      <c r="AA82" s="624"/>
      <c r="AB82" s="625"/>
      <c r="AC82" s="623"/>
      <c r="AD82" s="623"/>
      <c r="AE82" s="623"/>
      <c r="AF82" s="623"/>
      <c r="AG82" s="623"/>
      <c r="AH82" s="623"/>
      <c r="AI82" s="623"/>
      <c r="AJ82" s="623"/>
      <c r="AK82" s="623"/>
      <c r="AL82" s="623"/>
      <c r="AM82" s="623"/>
      <c r="AN82" s="623"/>
      <c r="AO82" s="623"/>
      <c r="AP82" s="623"/>
      <c r="AQ82" s="623"/>
      <c r="AR82" s="623"/>
      <c r="AS82" s="623"/>
      <c r="AT82" s="623"/>
      <c r="AU82" s="623"/>
      <c r="AV82" s="626"/>
      <c r="BH82"/>
    </row>
    <row r="83" spans="2:60" ht="46.5" hidden="1" customHeight="1">
      <c r="B83" s="622"/>
      <c r="C83" s="623"/>
      <c r="D83" s="623"/>
      <c r="E83" s="624"/>
      <c r="F83" s="625"/>
      <c r="G83" s="623"/>
      <c r="H83" s="623"/>
      <c r="I83" s="623"/>
      <c r="J83" s="623"/>
      <c r="K83" s="623"/>
      <c r="L83" s="623"/>
      <c r="M83" s="623"/>
      <c r="N83" s="623"/>
      <c r="O83" s="623"/>
      <c r="P83" s="623"/>
      <c r="Q83" s="623"/>
      <c r="R83" s="623"/>
      <c r="S83" s="623"/>
      <c r="T83" s="623"/>
      <c r="U83" s="624"/>
      <c r="V83" s="625"/>
      <c r="W83" s="623"/>
      <c r="X83" s="624"/>
      <c r="Y83" s="625"/>
      <c r="Z83" s="623"/>
      <c r="AA83" s="624"/>
      <c r="AB83" s="625"/>
      <c r="AC83" s="623"/>
      <c r="AD83" s="623"/>
      <c r="AE83" s="623"/>
      <c r="AF83" s="623"/>
      <c r="AG83" s="623"/>
      <c r="AH83" s="623"/>
      <c r="AI83" s="623"/>
      <c r="AJ83" s="623"/>
      <c r="AK83" s="623"/>
      <c r="AL83" s="623"/>
      <c r="AM83" s="623"/>
      <c r="AN83" s="623"/>
      <c r="AO83" s="623"/>
      <c r="AP83" s="623"/>
      <c r="AQ83" s="623"/>
      <c r="AR83" s="623"/>
      <c r="AS83" s="623"/>
      <c r="AT83" s="623"/>
      <c r="AU83" s="623"/>
      <c r="AV83" s="626"/>
      <c r="BH83"/>
    </row>
    <row r="84" spans="2:60" ht="46.5" hidden="1" customHeight="1">
      <c r="B84" s="622"/>
      <c r="C84" s="623"/>
      <c r="D84" s="623"/>
      <c r="E84" s="624"/>
      <c r="F84" s="625"/>
      <c r="G84" s="623"/>
      <c r="H84" s="623"/>
      <c r="I84" s="623"/>
      <c r="J84" s="623"/>
      <c r="K84" s="623"/>
      <c r="L84" s="623"/>
      <c r="M84" s="623"/>
      <c r="N84" s="623"/>
      <c r="O84" s="623"/>
      <c r="P84" s="623"/>
      <c r="Q84" s="623"/>
      <c r="R84" s="623"/>
      <c r="S84" s="623"/>
      <c r="T84" s="623"/>
      <c r="U84" s="624"/>
      <c r="V84" s="625"/>
      <c r="W84" s="623"/>
      <c r="X84" s="624"/>
      <c r="Y84" s="625"/>
      <c r="Z84" s="623"/>
      <c r="AA84" s="624"/>
      <c r="AB84" s="625"/>
      <c r="AC84" s="623"/>
      <c r="AD84" s="623"/>
      <c r="AE84" s="623"/>
      <c r="AF84" s="623"/>
      <c r="AG84" s="623"/>
      <c r="AH84" s="623"/>
      <c r="AI84" s="623"/>
      <c r="AJ84" s="623"/>
      <c r="AK84" s="623"/>
      <c r="AL84" s="623"/>
      <c r="AM84" s="623"/>
      <c r="AN84" s="623"/>
      <c r="AO84" s="623"/>
      <c r="AP84" s="623"/>
      <c r="AQ84" s="623"/>
      <c r="AR84" s="623"/>
      <c r="AS84" s="623"/>
      <c r="AT84" s="623"/>
      <c r="AU84" s="623"/>
      <c r="AV84" s="626"/>
      <c r="BH84"/>
    </row>
    <row r="85" spans="2:60" ht="46.5" hidden="1" customHeight="1">
      <c r="B85" s="622"/>
      <c r="C85" s="623"/>
      <c r="D85" s="623"/>
      <c r="E85" s="624"/>
      <c r="F85" s="625"/>
      <c r="G85" s="623"/>
      <c r="H85" s="623"/>
      <c r="I85" s="623"/>
      <c r="J85" s="623"/>
      <c r="K85" s="623"/>
      <c r="L85" s="623"/>
      <c r="M85" s="623"/>
      <c r="N85" s="623"/>
      <c r="O85" s="623"/>
      <c r="P85" s="623"/>
      <c r="Q85" s="623"/>
      <c r="R85" s="623"/>
      <c r="S85" s="623"/>
      <c r="T85" s="623"/>
      <c r="U85" s="624"/>
      <c r="V85" s="625"/>
      <c r="W85" s="623"/>
      <c r="X85" s="624"/>
      <c r="Y85" s="625"/>
      <c r="Z85" s="623"/>
      <c r="AA85" s="624"/>
      <c r="AB85" s="625"/>
      <c r="AC85" s="623"/>
      <c r="AD85" s="623"/>
      <c r="AE85" s="623"/>
      <c r="AF85" s="623"/>
      <c r="AG85" s="623"/>
      <c r="AH85" s="623"/>
      <c r="AI85" s="623"/>
      <c r="AJ85" s="623"/>
      <c r="AK85" s="623"/>
      <c r="AL85" s="623"/>
      <c r="AM85" s="623"/>
      <c r="AN85" s="623"/>
      <c r="AO85" s="623"/>
      <c r="AP85" s="623"/>
      <c r="AQ85" s="623"/>
      <c r="AR85" s="623"/>
      <c r="AS85" s="623"/>
      <c r="AT85" s="623"/>
      <c r="AU85" s="623"/>
      <c r="AV85" s="626"/>
      <c r="BH85"/>
    </row>
    <row r="86" spans="2:60" ht="46.5" hidden="1" customHeight="1" thickBot="1">
      <c r="B86" s="622"/>
      <c r="C86" s="623"/>
      <c r="D86" s="623"/>
      <c r="E86" s="624"/>
      <c r="F86" s="625"/>
      <c r="G86" s="623"/>
      <c r="H86" s="623"/>
      <c r="I86" s="623"/>
      <c r="J86" s="623"/>
      <c r="K86" s="623"/>
      <c r="L86" s="623"/>
      <c r="M86" s="623"/>
      <c r="N86" s="623"/>
      <c r="O86" s="623"/>
      <c r="P86" s="623"/>
      <c r="Q86" s="623"/>
      <c r="R86" s="623"/>
      <c r="S86" s="623"/>
      <c r="T86" s="623"/>
      <c r="U86" s="624"/>
      <c r="V86" s="625"/>
      <c r="W86" s="623"/>
      <c r="X86" s="624"/>
      <c r="Y86" s="625"/>
      <c r="Z86" s="623"/>
      <c r="AA86" s="624"/>
      <c r="AB86" s="625"/>
      <c r="AC86" s="623"/>
      <c r="AD86" s="623"/>
      <c r="AE86" s="623"/>
      <c r="AF86" s="623"/>
      <c r="AG86" s="623"/>
      <c r="AH86" s="623"/>
      <c r="AI86" s="623"/>
      <c r="AJ86" s="623"/>
      <c r="AK86" s="623"/>
      <c r="AL86" s="623"/>
      <c r="AM86" s="623"/>
      <c r="AN86" s="623"/>
      <c r="AO86" s="623"/>
      <c r="AP86" s="623"/>
      <c r="AQ86" s="623"/>
      <c r="AR86" s="623"/>
      <c r="AS86" s="623"/>
      <c r="AT86" s="623"/>
      <c r="AU86" s="623"/>
      <c r="AV86" s="626"/>
      <c r="BH86"/>
    </row>
    <row r="87" spans="2:60">
      <c r="B87" s="612" t="s">
        <v>36</v>
      </c>
      <c r="C87" s="613"/>
      <c r="D87" s="613"/>
      <c r="E87" s="613"/>
      <c r="F87" s="613"/>
      <c r="G87" s="613"/>
      <c r="H87" s="613"/>
      <c r="I87" s="613"/>
      <c r="J87" s="613"/>
      <c r="K87" s="613"/>
      <c r="L87" s="613"/>
      <c r="M87" s="613"/>
      <c r="N87" s="613"/>
      <c r="O87" s="613"/>
      <c r="P87" s="613"/>
      <c r="Q87" s="613"/>
      <c r="R87" s="613"/>
      <c r="S87" s="613"/>
      <c r="T87" s="613"/>
      <c r="U87" s="613"/>
      <c r="V87" s="613"/>
      <c r="W87" s="613"/>
      <c r="X87" s="613"/>
      <c r="Y87" s="613"/>
      <c r="Z87" s="613"/>
      <c r="AA87" s="613"/>
      <c r="AB87" s="613"/>
      <c r="AC87" s="613"/>
      <c r="AD87" s="613"/>
      <c r="AE87" s="613"/>
      <c r="AF87" s="613"/>
      <c r="AG87" s="613"/>
      <c r="AH87" s="613"/>
      <c r="AI87" s="613"/>
      <c r="AJ87" s="613"/>
      <c r="AK87" s="613"/>
      <c r="AL87" s="613"/>
      <c r="AM87" s="613"/>
      <c r="AN87" s="613"/>
      <c r="AO87" s="613"/>
      <c r="AP87" s="613"/>
      <c r="AQ87" s="613"/>
      <c r="AR87" s="613"/>
      <c r="AS87" s="613"/>
      <c r="AT87" s="613"/>
      <c r="AU87" s="613"/>
      <c r="AV87" s="616"/>
      <c r="BH87"/>
    </row>
    <row r="88" spans="2:60" ht="78" customHeight="1" thickBot="1">
      <c r="B88" s="627"/>
      <c r="C88" s="628"/>
      <c r="D88" s="628"/>
      <c r="E88" s="628"/>
      <c r="F88" s="628"/>
      <c r="G88" s="628"/>
      <c r="H88" s="628"/>
      <c r="I88" s="628"/>
      <c r="J88" s="628"/>
      <c r="K88" s="628"/>
      <c r="L88" s="628"/>
      <c r="M88" s="628"/>
      <c r="N88" s="628"/>
      <c r="O88" s="628"/>
      <c r="P88" s="628"/>
      <c r="Q88" s="628"/>
      <c r="R88" s="628"/>
      <c r="S88" s="628"/>
      <c r="T88" s="628"/>
      <c r="U88" s="628"/>
      <c r="V88" s="628"/>
      <c r="W88" s="628"/>
      <c r="X88" s="628"/>
      <c r="Y88" s="628"/>
      <c r="Z88" s="628"/>
      <c r="AA88" s="628"/>
      <c r="AB88" s="628"/>
      <c r="AC88" s="628"/>
      <c r="AD88" s="628"/>
      <c r="AE88" s="628"/>
      <c r="AF88" s="628"/>
      <c r="AG88" s="628"/>
      <c r="AH88" s="628"/>
      <c r="AI88" s="628"/>
      <c r="AJ88" s="628"/>
      <c r="AK88" s="628"/>
      <c r="AL88" s="628"/>
      <c r="AM88" s="628"/>
      <c r="AN88" s="628"/>
      <c r="AO88" s="628"/>
      <c r="AP88" s="628"/>
      <c r="AQ88" s="628"/>
      <c r="AR88" s="628"/>
      <c r="AS88" s="628"/>
      <c r="AT88" s="628"/>
      <c r="AU88" s="628"/>
      <c r="AV88" s="629"/>
      <c r="BH88"/>
    </row>
    <row r="89" spans="2:60" ht="22.5" customHeight="1">
      <c r="B89" s="9"/>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4"/>
      <c r="AT89" s="4"/>
      <c r="AU89" s="4"/>
      <c r="AV89" s="14"/>
      <c r="BH89"/>
    </row>
    <row r="90" spans="2:60" ht="46.5" customHeight="1">
      <c r="B90" s="10"/>
      <c r="C90" s="388" t="s">
        <v>44</v>
      </c>
      <c r="D90" s="386"/>
      <c r="E90" s="386"/>
      <c r="F90" s="386"/>
      <c r="G90" s="386"/>
      <c r="H90" s="386"/>
      <c r="I90" s="386"/>
      <c r="J90" s="386"/>
      <c r="K90" s="386"/>
      <c r="L90" s="386"/>
      <c r="M90" s="386"/>
      <c r="N90" s="386"/>
      <c r="O90" s="386"/>
      <c r="P90" s="386"/>
      <c r="Q90" s="386"/>
      <c r="R90" s="386"/>
      <c r="S90" s="386"/>
      <c r="T90" s="386"/>
      <c r="U90" s="386"/>
      <c r="V90" s="386"/>
      <c r="W90" s="387"/>
      <c r="X90" s="406" t="s">
        <v>1706</v>
      </c>
      <c r="Y90" s="407"/>
      <c r="Z90" s="407"/>
      <c r="AA90" s="407"/>
      <c r="AB90" s="407"/>
      <c r="AC90" s="407"/>
      <c r="AD90" s="407"/>
      <c r="AE90" s="407"/>
      <c r="AF90" s="407"/>
      <c r="AG90" s="407"/>
      <c r="AH90" s="407"/>
      <c r="AI90" s="407"/>
      <c r="AJ90" s="407"/>
      <c r="AK90" s="407"/>
      <c r="AL90" s="407"/>
      <c r="AM90" s="407"/>
      <c r="AN90" s="407"/>
      <c r="AO90" s="407"/>
      <c r="AP90" s="407"/>
      <c r="AQ90" s="407"/>
      <c r="AR90" s="407"/>
      <c r="AS90" s="407"/>
      <c r="AT90" s="407"/>
      <c r="AU90" s="408"/>
      <c r="AV90" s="8"/>
      <c r="BH90"/>
    </row>
    <row r="91" spans="2:60" ht="46.5" customHeight="1">
      <c r="B91" s="10"/>
      <c r="C91" s="473" t="s">
        <v>40</v>
      </c>
      <c r="D91" s="438"/>
      <c r="E91" s="438"/>
      <c r="F91" s="438"/>
      <c r="G91" s="438"/>
      <c r="H91" s="438"/>
      <c r="I91" s="449"/>
      <c r="J91" s="473" t="s">
        <v>41</v>
      </c>
      <c r="K91" s="438"/>
      <c r="L91" s="438"/>
      <c r="M91" s="438"/>
      <c r="N91" s="438"/>
      <c r="O91" s="438"/>
      <c r="P91" s="449"/>
      <c r="Q91" s="473" t="s">
        <v>42</v>
      </c>
      <c r="R91" s="438"/>
      <c r="S91" s="438"/>
      <c r="T91" s="438"/>
      <c r="U91" s="438"/>
      <c r="V91" s="438"/>
      <c r="W91" s="449"/>
      <c r="X91" s="473" t="s">
        <v>40</v>
      </c>
      <c r="Y91" s="438"/>
      <c r="Z91" s="438"/>
      <c r="AA91" s="438"/>
      <c r="AB91" s="438"/>
      <c r="AC91" s="438"/>
      <c r="AD91" s="449"/>
      <c r="AE91" s="473" t="s">
        <v>41</v>
      </c>
      <c r="AF91" s="438"/>
      <c r="AG91" s="438"/>
      <c r="AH91" s="438"/>
      <c r="AI91" s="438"/>
      <c r="AJ91" s="438"/>
      <c r="AK91" s="449"/>
      <c r="AL91" s="473" t="s">
        <v>42</v>
      </c>
      <c r="AM91" s="438"/>
      <c r="AN91" s="438"/>
      <c r="AO91" s="438"/>
      <c r="AP91" s="438"/>
      <c r="AQ91" s="438"/>
      <c r="AR91" s="438"/>
      <c r="AS91" s="438"/>
      <c r="AT91" s="438"/>
      <c r="AU91" s="449"/>
      <c r="AV91" s="11"/>
      <c r="BH91"/>
    </row>
    <row r="92" spans="2:60" ht="46.5" customHeight="1">
      <c r="B92" s="10"/>
      <c r="C92" s="517"/>
      <c r="D92" s="518"/>
      <c r="E92" s="518"/>
      <c r="F92" s="518"/>
      <c r="G92" s="518"/>
      <c r="H92" s="518"/>
      <c r="I92" s="519"/>
      <c r="J92" s="517"/>
      <c r="K92" s="518"/>
      <c r="L92" s="518"/>
      <c r="M92" s="518"/>
      <c r="N92" s="518"/>
      <c r="O92" s="518"/>
      <c r="P92" s="519"/>
      <c r="Q92" s="520"/>
      <c r="R92" s="521"/>
      <c r="S92" s="521"/>
      <c r="T92" s="521"/>
      <c r="U92" s="521"/>
      <c r="V92" s="521"/>
      <c r="W92" s="522"/>
      <c r="X92" s="517"/>
      <c r="Y92" s="518"/>
      <c r="Z92" s="518"/>
      <c r="AA92" s="518"/>
      <c r="AB92" s="518"/>
      <c r="AC92" s="518"/>
      <c r="AD92" s="519"/>
      <c r="AE92" s="517"/>
      <c r="AF92" s="518"/>
      <c r="AG92" s="518"/>
      <c r="AH92" s="518"/>
      <c r="AI92" s="518"/>
      <c r="AJ92" s="518"/>
      <c r="AK92" s="519"/>
      <c r="AL92" s="520"/>
      <c r="AM92" s="521"/>
      <c r="AN92" s="521"/>
      <c r="AO92" s="521"/>
      <c r="AP92" s="521"/>
      <c r="AQ92" s="521"/>
      <c r="AR92" s="521"/>
      <c r="AS92" s="521"/>
      <c r="AT92" s="521"/>
      <c r="AU92" s="522"/>
      <c r="AV92" s="8"/>
      <c r="BH92"/>
    </row>
    <row r="93" spans="2:60" ht="22.5" customHeight="1" thickBot="1">
      <c r="B93" s="12"/>
      <c r="C93" s="13"/>
      <c r="D93" s="13"/>
      <c r="E93" s="13"/>
      <c r="F93" s="13"/>
      <c r="G93" s="13"/>
      <c r="H93" s="13"/>
      <c r="I93" s="13"/>
      <c r="J93" s="13"/>
      <c r="K93" s="13"/>
      <c r="L93" s="13"/>
      <c r="M93" s="13"/>
      <c r="N93" s="13"/>
      <c r="O93" s="13"/>
      <c r="P93" s="13"/>
      <c r="Q93" s="13"/>
      <c r="R93" s="13"/>
      <c r="S93" s="13"/>
      <c r="T93" s="13"/>
      <c r="U93" s="13"/>
      <c r="V93" s="13"/>
      <c r="W93" s="13"/>
      <c r="X93" s="13"/>
      <c r="Y93" s="13"/>
      <c r="Z93" s="13"/>
      <c r="AA93" s="13"/>
      <c r="AB93" s="13"/>
      <c r="AC93" s="13"/>
      <c r="AD93" s="13"/>
      <c r="AE93" s="13"/>
      <c r="AF93" s="13"/>
      <c r="AG93" s="13"/>
      <c r="AH93" s="13"/>
      <c r="AI93" s="13"/>
      <c r="AJ93" s="13"/>
      <c r="AK93" s="13"/>
      <c r="AL93" s="13"/>
      <c r="AM93" s="13"/>
      <c r="AN93" s="13"/>
      <c r="AO93" s="13"/>
      <c r="AP93" s="13"/>
      <c r="AQ93" s="13"/>
      <c r="AR93" s="13"/>
      <c r="AS93" s="13"/>
      <c r="AT93" s="13"/>
      <c r="AU93" s="13"/>
      <c r="AV93" s="15"/>
      <c r="BH93"/>
    </row>
    <row r="94" spans="2:60">
      <c r="C94" s="5"/>
      <c r="D94" s="5"/>
      <c r="E94" s="5"/>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BH94"/>
    </row>
    <row r="95" spans="2:60">
      <c r="C95" s="5"/>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BH95"/>
    </row>
    <row r="96" spans="2:60">
      <c r="BH96"/>
    </row>
    <row r="97" spans="3:60">
      <c r="BH97"/>
    </row>
    <row r="98" spans="3:60">
      <c r="C98" s="7"/>
      <c r="BH98"/>
    </row>
    <row r="99" spans="3:60">
      <c r="C99" s="7"/>
      <c r="BH99"/>
    </row>
    <row r="100" spans="3:60">
      <c r="C100" s="7"/>
      <c r="BH100"/>
    </row>
    <row r="101" spans="3:60">
      <c r="C101" s="7"/>
      <c r="BH101"/>
    </row>
    <row r="102" spans="3:60">
      <c r="BH102"/>
    </row>
    <row r="103" spans="3:60">
      <c r="BH103"/>
    </row>
    <row r="104" spans="3:60">
      <c r="BH104"/>
    </row>
    <row r="105" spans="3:60">
      <c r="BH105"/>
    </row>
    <row r="106" spans="3:60">
      <c r="BH106"/>
    </row>
  </sheetData>
  <sheetProtection selectLockedCells="1" autoFilter="0"/>
  <mergeCells count="312">
    <mergeCell ref="AJ4:AV4"/>
    <mergeCell ref="AJ5:AV5"/>
    <mergeCell ref="AJ6:AV6"/>
    <mergeCell ref="AJ7:AV7"/>
    <mergeCell ref="AF7:AI7"/>
    <mergeCell ref="J8:J9"/>
    <mergeCell ref="K8:K9"/>
    <mergeCell ref="L8:L9"/>
    <mergeCell ref="AF8:AI8"/>
    <mergeCell ref="AJ8:AM11"/>
    <mergeCell ref="AF10:AI10"/>
    <mergeCell ref="AF11:AI11"/>
    <mergeCell ref="J4:Z5"/>
    <mergeCell ref="AA4:AE4"/>
    <mergeCell ref="AF4:AI4"/>
    <mergeCell ref="AA5:AE5"/>
    <mergeCell ref="AF5:AI5"/>
    <mergeCell ref="J6:L7"/>
    <mergeCell ref="M6:P9"/>
    <mergeCell ref="Q6:AE9"/>
    <mergeCell ref="AF6:AI6"/>
    <mergeCell ref="AN8:AV11"/>
    <mergeCell ref="AF9:AI9"/>
    <mergeCell ref="B10:I11"/>
    <mergeCell ref="J10:P11"/>
    <mergeCell ref="Q10:T11"/>
    <mergeCell ref="U10:W11"/>
    <mergeCell ref="X10:Z11"/>
    <mergeCell ref="AA10:AB11"/>
    <mergeCell ref="AC10:AC11"/>
    <mergeCell ref="AD10:AE11"/>
    <mergeCell ref="AC12:AF13"/>
    <mergeCell ref="AG12:AJ13"/>
    <mergeCell ref="AK12:AN13"/>
    <mergeCell ref="AO12:AR13"/>
    <mergeCell ref="AS12:AV13"/>
    <mergeCell ref="B14:C15"/>
    <mergeCell ref="D14:P15"/>
    <mergeCell ref="Q14:T15"/>
    <mergeCell ref="U14:X15"/>
    <mergeCell ref="Y14:AB15"/>
    <mergeCell ref="B12:C13"/>
    <mergeCell ref="D12:N13"/>
    <mergeCell ref="O12:P13"/>
    <mergeCell ref="Q12:T13"/>
    <mergeCell ref="U12:X13"/>
    <mergeCell ref="Y12:AB13"/>
    <mergeCell ref="AC14:AF15"/>
    <mergeCell ref="AG14:AJ15"/>
    <mergeCell ref="AK14:AN15"/>
    <mergeCell ref="AO14:AR15"/>
    <mergeCell ref="AS14:AV15"/>
    <mergeCell ref="AG20:AJ21"/>
    <mergeCell ref="AK20:AN21"/>
    <mergeCell ref="AO20:AR21"/>
    <mergeCell ref="AS16:AV17"/>
    <mergeCell ref="B18:C19"/>
    <mergeCell ref="D18:P19"/>
    <mergeCell ref="Q18:T19"/>
    <mergeCell ref="U18:X19"/>
    <mergeCell ref="Y18:AB19"/>
    <mergeCell ref="AC18:AF19"/>
    <mergeCell ref="AG18:AJ19"/>
    <mergeCell ref="AK18:AN19"/>
    <mergeCell ref="AO18:AR19"/>
    <mergeCell ref="AS18:AV19"/>
    <mergeCell ref="B16:C17"/>
    <mergeCell ref="D16:P17"/>
    <mergeCell ref="Q16:T17"/>
    <mergeCell ref="U16:X17"/>
    <mergeCell ref="Y16:AB17"/>
    <mergeCell ref="AC16:AF17"/>
    <mergeCell ref="AG16:AJ17"/>
    <mergeCell ref="AK16:AN17"/>
    <mergeCell ref="AO16:AR17"/>
    <mergeCell ref="Q24:T25"/>
    <mergeCell ref="U24:X25"/>
    <mergeCell ref="Y24:AB25"/>
    <mergeCell ref="AC24:AF25"/>
    <mergeCell ref="AG24:AJ25"/>
    <mergeCell ref="AK24:AN25"/>
    <mergeCell ref="AO24:AR25"/>
    <mergeCell ref="AS20:AV21"/>
    <mergeCell ref="B22:C23"/>
    <mergeCell ref="D22:P23"/>
    <mergeCell ref="Q22:T23"/>
    <mergeCell ref="U22:X23"/>
    <mergeCell ref="Y22:AB23"/>
    <mergeCell ref="AC22:AF23"/>
    <mergeCell ref="AG22:AJ23"/>
    <mergeCell ref="AK22:AN23"/>
    <mergeCell ref="AO22:AR23"/>
    <mergeCell ref="AS22:AV23"/>
    <mergeCell ref="B20:C21"/>
    <mergeCell ref="D20:P21"/>
    <mergeCell ref="Q20:T21"/>
    <mergeCell ref="U20:X21"/>
    <mergeCell ref="Y20:AB21"/>
    <mergeCell ref="AC20:AF21"/>
    <mergeCell ref="AS24:AV25"/>
    <mergeCell ref="B26:C27"/>
    <mergeCell ref="D26:P27"/>
    <mergeCell ref="Q26:T27"/>
    <mergeCell ref="U26:X27"/>
    <mergeCell ref="Y26:AB27"/>
    <mergeCell ref="AS28:AV29"/>
    <mergeCell ref="B30:C31"/>
    <mergeCell ref="D30:P31"/>
    <mergeCell ref="Q30:T31"/>
    <mergeCell ref="U30:X31"/>
    <mergeCell ref="Y30:AB31"/>
    <mergeCell ref="AC26:AF27"/>
    <mergeCell ref="AG26:AJ27"/>
    <mergeCell ref="AK26:AN27"/>
    <mergeCell ref="AO26:AR27"/>
    <mergeCell ref="AS26:AV27"/>
    <mergeCell ref="B28:C29"/>
    <mergeCell ref="D28:P29"/>
    <mergeCell ref="Q28:T29"/>
    <mergeCell ref="U28:X29"/>
    <mergeCell ref="Y28:AB29"/>
    <mergeCell ref="B24:C25"/>
    <mergeCell ref="D24:P25"/>
    <mergeCell ref="AC28:AF29"/>
    <mergeCell ref="AG28:AJ29"/>
    <mergeCell ref="AK28:AN29"/>
    <mergeCell ref="AO28:AR29"/>
    <mergeCell ref="Y32:AB33"/>
    <mergeCell ref="AC32:AF33"/>
    <mergeCell ref="AG32:AJ33"/>
    <mergeCell ref="AK32:AN33"/>
    <mergeCell ref="AO32:AR33"/>
    <mergeCell ref="B34:C35"/>
    <mergeCell ref="D34:P35"/>
    <mergeCell ref="Q34:T35"/>
    <mergeCell ref="U34:X35"/>
    <mergeCell ref="Y34:AB35"/>
    <mergeCell ref="AC34:AF35"/>
    <mergeCell ref="AS32:AV33"/>
    <mergeCell ref="AC30:AF31"/>
    <mergeCell ref="AG30:AJ31"/>
    <mergeCell ref="AK30:AN31"/>
    <mergeCell ref="AO30:AR31"/>
    <mergeCell ref="AS30:AV31"/>
    <mergeCell ref="AG34:AJ35"/>
    <mergeCell ref="AK34:AN35"/>
    <mergeCell ref="AO34:AR35"/>
    <mergeCell ref="AS34:AV35"/>
    <mergeCell ref="B32:C33"/>
    <mergeCell ref="D32:N33"/>
    <mergeCell ref="O32:P33"/>
    <mergeCell ref="Q32:T33"/>
    <mergeCell ref="U32:X33"/>
    <mergeCell ref="AG36:AJ37"/>
    <mergeCell ref="AK36:AN37"/>
    <mergeCell ref="AO36:AR37"/>
    <mergeCell ref="AS36:AV37"/>
    <mergeCell ref="B38:C39"/>
    <mergeCell ref="D38:P39"/>
    <mergeCell ref="Q38:T39"/>
    <mergeCell ref="U38:X39"/>
    <mergeCell ref="Y38:AB39"/>
    <mergeCell ref="AC38:AF39"/>
    <mergeCell ref="AG38:AJ39"/>
    <mergeCell ref="AK38:AN39"/>
    <mergeCell ref="AO38:AR39"/>
    <mergeCell ref="AS38:AV39"/>
    <mergeCell ref="B36:C37"/>
    <mergeCell ref="D36:P37"/>
    <mergeCell ref="Q36:T37"/>
    <mergeCell ref="U36:X37"/>
    <mergeCell ref="Y36:AB37"/>
    <mergeCell ref="AC36:AF37"/>
    <mergeCell ref="AS40:AV41"/>
    <mergeCell ref="B42:C43"/>
    <mergeCell ref="D42:P43"/>
    <mergeCell ref="Q42:T43"/>
    <mergeCell ref="U42:X43"/>
    <mergeCell ref="Y42:AB43"/>
    <mergeCell ref="AC42:AF43"/>
    <mergeCell ref="AG42:AJ43"/>
    <mergeCell ref="AK42:AN43"/>
    <mergeCell ref="AO42:AR43"/>
    <mergeCell ref="AS42:AV43"/>
    <mergeCell ref="B40:C41"/>
    <mergeCell ref="D40:P41"/>
    <mergeCell ref="Q40:T41"/>
    <mergeCell ref="U40:X41"/>
    <mergeCell ref="Y40:AB41"/>
    <mergeCell ref="AC40:AF41"/>
    <mergeCell ref="AG40:AJ41"/>
    <mergeCell ref="AK40:AN41"/>
    <mergeCell ref="AO40:AR41"/>
    <mergeCell ref="AS44:AV45"/>
    <mergeCell ref="B46:C47"/>
    <mergeCell ref="D46:P47"/>
    <mergeCell ref="Q46:T47"/>
    <mergeCell ref="U46:X47"/>
    <mergeCell ref="Y46:AB47"/>
    <mergeCell ref="AC46:AF47"/>
    <mergeCell ref="AG46:AJ47"/>
    <mergeCell ref="AK46:AN47"/>
    <mergeCell ref="AO46:AR47"/>
    <mergeCell ref="AS46:AV47"/>
    <mergeCell ref="B44:C45"/>
    <mergeCell ref="D44:P45"/>
    <mergeCell ref="Q44:T45"/>
    <mergeCell ref="U44:X45"/>
    <mergeCell ref="Y44:AB45"/>
    <mergeCell ref="AC44:AF45"/>
    <mergeCell ref="AG44:AJ45"/>
    <mergeCell ref="AK44:AN45"/>
    <mergeCell ref="AO44:AR45"/>
    <mergeCell ref="AS50:AV51"/>
    <mergeCell ref="B52:C53"/>
    <mergeCell ref="D52:P53"/>
    <mergeCell ref="AG48:AJ49"/>
    <mergeCell ref="AK48:AN49"/>
    <mergeCell ref="AO48:AR49"/>
    <mergeCell ref="AS48:AV49"/>
    <mergeCell ref="B50:C51"/>
    <mergeCell ref="D50:P51"/>
    <mergeCell ref="Q50:T51"/>
    <mergeCell ref="U50:X51"/>
    <mergeCell ref="Y50:AB51"/>
    <mergeCell ref="AC50:AF51"/>
    <mergeCell ref="B48:C49"/>
    <mergeCell ref="D48:P49"/>
    <mergeCell ref="Q48:T49"/>
    <mergeCell ref="U48:X49"/>
    <mergeCell ref="Y48:AB49"/>
    <mergeCell ref="AC48:AF49"/>
    <mergeCell ref="AG50:AJ51"/>
    <mergeCell ref="AK50:AN51"/>
    <mergeCell ref="AO50:AR51"/>
    <mergeCell ref="B60:C61"/>
    <mergeCell ref="D60:P61"/>
    <mergeCell ref="B62:C63"/>
    <mergeCell ref="D62:P63"/>
    <mergeCell ref="B64:C65"/>
    <mergeCell ref="D64:P65"/>
    <mergeCell ref="B54:C55"/>
    <mergeCell ref="D54:P55"/>
    <mergeCell ref="B56:C57"/>
    <mergeCell ref="D56:P57"/>
    <mergeCell ref="B58:C59"/>
    <mergeCell ref="D58:P59"/>
    <mergeCell ref="B72:C73"/>
    <mergeCell ref="D72:P73"/>
    <mergeCell ref="B74:C75"/>
    <mergeCell ref="D74:P75"/>
    <mergeCell ref="B76:C77"/>
    <mergeCell ref="D76:P77"/>
    <mergeCell ref="B66:C67"/>
    <mergeCell ref="D66:P67"/>
    <mergeCell ref="B68:C69"/>
    <mergeCell ref="D68:P69"/>
    <mergeCell ref="B70:C71"/>
    <mergeCell ref="D70:P71"/>
    <mergeCell ref="AB80:AV80"/>
    <mergeCell ref="B81:E81"/>
    <mergeCell ref="F81:U81"/>
    <mergeCell ref="V81:X81"/>
    <mergeCell ref="Y81:AA81"/>
    <mergeCell ref="AB81:AV81"/>
    <mergeCell ref="B78:C79"/>
    <mergeCell ref="D78:P79"/>
    <mergeCell ref="B80:E80"/>
    <mergeCell ref="F80:U80"/>
    <mergeCell ref="V80:X80"/>
    <mergeCell ref="Y80:AA80"/>
    <mergeCell ref="B82:E82"/>
    <mergeCell ref="F82:U82"/>
    <mergeCell ref="V82:X82"/>
    <mergeCell ref="Y82:AA82"/>
    <mergeCell ref="AB82:AV82"/>
    <mergeCell ref="B83:E83"/>
    <mergeCell ref="F83:U83"/>
    <mergeCell ref="V83:X83"/>
    <mergeCell ref="Y83:AA83"/>
    <mergeCell ref="AB83:AV83"/>
    <mergeCell ref="B86:E86"/>
    <mergeCell ref="F86:U86"/>
    <mergeCell ref="V86:X86"/>
    <mergeCell ref="Y86:AA86"/>
    <mergeCell ref="AB86:AV86"/>
    <mergeCell ref="B87:AV87"/>
    <mergeCell ref="B84:E84"/>
    <mergeCell ref="F84:U84"/>
    <mergeCell ref="V84:X84"/>
    <mergeCell ref="Y84:AA84"/>
    <mergeCell ref="AB84:AV84"/>
    <mergeCell ref="B85:E85"/>
    <mergeCell ref="F85:U85"/>
    <mergeCell ref="V85:X85"/>
    <mergeCell ref="Y85:AA85"/>
    <mergeCell ref="AB85:AV85"/>
    <mergeCell ref="C92:I92"/>
    <mergeCell ref="J92:P92"/>
    <mergeCell ref="Q92:W92"/>
    <mergeCell ref="X92:AD92"/>
    <mergeCell ref="AE92:AK92"/>
    <mergeCell ref="AL92:AU92"/>
    <mergeCell ref="B88:AV88"/>
    <mergeCell ref="C90:W90"/>
    <mergeCell ref="X90:AU90"/>
    <mergeCell ref="C91:I91"/>
    <mergeCell ref="J91:P91"/>
    <mergeCell ref="Q91:W91"/>
    <mergeCell ref="X91:AD91"/>
    <mergeCell ref="AE91:AK91"/>
    <mergeCell ref="AL91:AU91"/>
  </mergeCells>
  <conditionalFormatting sqref="AF11">
    <cfRule type="expression" dxfId="627" priority="1">
      <formula>$V11="y"</formula>
    </cfRule>
    <cfRule type="expression" dxfId="626" priority="2">
      <formula>$T11="y"</formula>
    </cfRule>
  </conditionalFormatting>
  <conditionalFormatting sqref="AF7">
    <cfRule type="expression" dxfId="625" priority="5">
      <formula>$V7="y"</formula>
    </cfRule>
    <cfRule type="expression" dxfId="624" priority="6">
      <formula>$T7="y"</formula>
    </cfRule>
  </conditionalFormatting>
  <conditionalFormatting sqref="AF9">
    <cfRule type="expression" dxfId="623" priority="3">
      <formula>$V9="y"</formula>
    </cfRule>
    <cfRule type="expression" dxfId="622" priority="4">
      <formula>$T9="y"</formula>
    </cfRule>
  </conditionalFormatting>
  <pageMargins left="0.62992125984251968" right="0.23622047244094488" top="0.82677165354330706" bottom="0.23622047244094488" header="0.31496062992125984" footer="0.31496062992125984"/>
  <pageSetup paperSize="9" scale="55" fitToHeight="0" orientation="portrait" r:id="rId1"/>
  <drawing r:id="rId2"/>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37">
    <pageSetUpPr fitToPage="1"/>
  </sheetPr>
  <dimension ref="A1:BR100"/>
  <sheetViews>
    <sheetView topLeftCell="A3" zoomScale="85" zoomScaleNormal="85" workbookViewId="0">
      <selection activeCell="Q28" sqref="Q28:X29"/>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Pavement Drains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Pavement Drains</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441" t="s">
        <v>28</v>
      </c>
      <c r="AK4" s="442"/>
      <c r="AL4" s="442"/>
      <c r="AM4" s="442"/>
      <c r="AN4" s="442"/>
      <c r="AO4" s="442"/>
      <c r="AP4" s="442"/>
      <c r="AQ4" s="442"/>
      <c r="AR4" s="442"/>
      <c r="AS4" s="564"/>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str">
        <f>'Lot Register'!$M$13</f>
        <v>CN22189</v>
      </c>
      <c r="AG5" s="460"/>
      <c r="AH5" s="460"/>
      <c r="AI5" s="461"/>
      <c r="AJ5" s="533"/>
      <c r="AK5" s="534"/>
      <c r="AL5" s="534"/>
      <c r="AM5" s="534"/>
      <c r="AN5" s="534"/>
      <c r="AO5" s="534"/>
      <c r="AP5" s="534"/>
      <c r="AQ5" s="534"/>
      <c r="AR5" s="534"/>
      <c r="AS5" s="565"/>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533"/>
      <c r="AK6" s="534"/>
      <c r="AL6" s="534"/>
      <c r="AM6" s="534"/>
      <c r="AN6" s="534"/>
      <c r="AO6" s="534"/>
      <c r="AP6" s="534"/>
      <c r="AQ6" s="534"/>
      <c r="AR6" s="534"/>
      <c r="AS6" s="565"/>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Register'!$J$2), "", 'Lot Register'!$J$2)</f>
        <v>45343</v>
      </c>
      <c r="AG7" s="469"/>
      <c r="AH7" s="469"/>
      <c r="AI7" s="470"/>
      <c r="AJ7" s="533"/>
      <c r="AK7" s="534"/>
      <c r="AL7" s="534"/>
      <c r="AM7" s="534"/>
      <c r="AN7" s="534"/>
      <c r="AO7" s="534"/>
      <c r="AP7" s="534"/>
      <c r="AQ7" s="534"/>
      <c r="AR7" s="534"/>
      <c r="AS7" s="565"/>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v>38.01</v>
      </c>
      <c r="AK8" s="574"/>
      <c r="AL8" s="574"/>
      <c r="AM8" s="574"/>
      <c r="AN8" s="566" t="s">
        <v>754</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Register'!$K$2), "", 'Lot Register'!$K$2)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f>IF(ISBLANK('Lot Register'!$I$2), "", 'Lot Register'!$I$2)</f>
        <v>0</v>
      </c>
      <c r="AE10" s="449"/>
      <c r="AF10" s="451" t="s">
        <v>30</v>
      </c>
      <c r="AG10" s="451"/>
      <c r="AH10" s="451"/>
      <c r="AI10" s="452"/>
      <c r="AJ10" s="573"/>
      <c r="AK10" s="574"/>
      <c r="AL10" s="574"/>
      <c r="AM10" s="574"/>
      <c r="AN10" s="566"/>
      <c r="AO10" s="566"/>
      <c r="AP10" s="566"/>
      <c r="AQ10" s="566"/>
      <c r="AR10" s="566"/>
      <c r="AS10" s="567"/>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Register'!$L$2), "", 'Lot Register'!$L$2)</f>
        <v>45343</v>
      </c>
      <c r="AG11" s="496"/>
      <c r="AH11" s="496"/>
      <c r="AI11" s="497"/>
      <c r="AJ11" s="575"/>
      <c r="AK11" s="576"/>
      <c r="AL11" s="576"/>
      <c r="AM11" s="576"/>
      <c r="AN11" s="381"/>
      <c r="AO11" s="381"/>
      <c r="AP11" s="381"/>
      <c r="AQ11" s="381"/>
      <c r="AR11" s="381"/>
      <c r="AS11" s="568"/>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c r="AH13" s="439"/>
      <c r="AI13" s="439"/>
      <c r="AJ13" s="439"/>
      <c r="AK13" s="439" t="s">
        <v>27</v>
      </c>
      <c r="AL13" s="439"/>
      <c r="AM13" s="439"/>
      <c r="AN13" s="439"/>
      <c r="AO13" s="571"/>
      <c r="AP13" s="571"/>
      <c r="AQ13" s="571"/>
      <c r="AR13" s="571"/>
      <c r="AS13" s="572"/>
      <c r="BE13"/>
    </row>
    <row r="14" spans="1:70" ht="22.5" customHeight="1">
      <c r="B14" s="553">
        <v>1</v>
      </c>
      <c r="C14" s="549"/>
      <c r="D14" s="507" t="s">
        <v>755</v>
      </c>
      <c r="E14" s="508"/>
      <c r="F14" s="508"/>
      <c r="G14" s="508"/>
      <c r="H14" s="508"/>
      <c r="I14" s="508"/>
      <c r="J14" s="508"/>
      <c r="K14" s="508"/>
      <c r="L14" s="508"/>
      <c r="M14" s="508"/>
      <c r="N14" s="508"/>
      <c r="O14" s="508"/>
      <c r="P14" s="509"/>
      <c r="Q14" s="507" t="s">
        <v>91</v>
      </c>
      <c r="R14" s="508"/>
      <c r="S14" s="508"/>
      <c r="T14" s="508"/>
      <c r="U14" s="508"/>
      <c r="V14" s="508"/>
      <c r="W14" s="508"/>
      <c r="X14" s="509"/>
      <c r="Y14" s="507" t="s">
        <v>82</v>
      </c>
      <c r="Z14" s="508"/>
      <c r="AA14" s="508"/>
      <c r="AB14" s="509"/>
      <c r="AC14" s="507"/>
      <c r="AD14" s="508"/>
      <c r="AE14" s="508"/>
      <c r="AF14" s="508"/>
      <c r="AG14" s="508"/>
      <c r="AH14" s="508"/>
      <c r="AI14" s="508"/>
      <c r="AJ14" s="509"/>
      <c r="AK14" s="507"/>
      <c r="AL14" s="508"/>
      <c r="AM14" s="508"/>
      <c r="AN14" s="509"/>
      <c r="AO14" s="475"/>
      <c r="AP14" s="593"/>
      <c r="AQ14" s="594"/>
      <c r="AR14" s="595"/>
      <c r="AS14" s="596"/>
      <c r="BE14"/>
    </row>
    <row r="15" spans="1:70" ht="40.5" customHeight="1">
      <c r="B15" s="592"/>
      <c r="C15" s="532"/>
      <c r="D15" s="412"/>
      <c r="E15" s="413"/>
      <c r="F15" s="413"/>
      <c r="G15" s="413"/>
      <c r="H15" s="413"/>
      <c r="I15" s="413"/>
      <c r="J15" s="413"/>
      <c r="K15" s="413"/>
      <c r="L15" s="413"/>
      <c r="M15" s="413"/>
      <c r="N15" s="413"/>
      <c r="O15" s="413"/>
      <c r="P15" s="414"/>
      <c r="Q15" s="412"/>
      <c r="R15" s="413"/>
      <c r="S15" s="413"/>
      <c r="T15" s="413"/>
      <c r="U15" s="413"/>
      <c r="V15" s="413"/>
      <c r="W15" s="413"/>
      <c r="X15" s="414"/>
      <c r="Y15" s="412" t="s">
        <v>756</v>
      </c>
      <c r="Z15" s="413"/>
      <c r="AA15" s="413"/>
      <c r="AB15" s="414"/>
      <c r="AC15" s="412"/>
      <c r="AD15" s="413"/>
      <c r="AE15" s="413"/>
      <c r="AF15" s="413"/>
      <c r="AG15" s="413"/>
      <c r="AH15" s="413"/>
      <c r="AI15" s="413"/>
      <c r="AJ15" s="414"/>
      <c r="AK15" s="412"/>
      <c r="AL15" s="413"/>
      <c r="AM15" s="413"/>
      <c r="AN15" s="414"/>
      <c r="AO15" s="545"/>
      <c r="AP15" s="556"/>
      <c r="AQ15" s="587"/>
      <c r="AR15" s="589"/>
      <c r="AS15" s="591"/>
      <c r="BE15"/>
    </row>
    <row r="16" spans="1:70" ht="22.5" customHeight="1">
      <c r="B16" s="592">
        <v>2</v>
      </c>
      <c r="C16" s="532"/>
      <c r="D16" s="406" t="s">
        <v>757</v>
      </c>
      <c r="E16" s="407"/>
      <c r="F16" s="407"/>
      <c r="G16" s="407"/>
      <c r="H16" s="407"/>
      <c r="I16" s="407"/>
      <c r="J16" s="407"/>
      <c r="K16" s="407"/>
      <c r="L16" s="407"/>
      <c r="M16" s="407"/>
      <c r="N16" s="407"/>
      <c r="O16" s="407"/>
      <c r="P16" s="408"/>
      <c r="Q16" s="409" t="s">
        <v>91</v>
      </c>
      <c r="R16" s="410"/>
      <c r="S16" s="410"/>
      <c r="T16" s="410"/>
      <c r="U16" s="410"/>
      <c r="V16" s="410"/>
      <c r="W16" s="410"/>
      <c r="X16" s="411"/>
      <c r="Y16" s="406" t="s">
        <v>81</v>
      </c>
      <c r="Z16" s="407"/>
      <c r="AA16" s="407"/>
      <c r="AB16" s="408"/>
      <c r="AC16" s="406"/>
      <c r="AD16" s="407"/>
      <c r="AE16" s="407"/>
      <c r="AF16" s="407"/>
      <c r="AG16" s="407"/>
      <c r="AH16" s="407"/>
      <c r="AI16" s="407"/>
      <c r="AJ16" s="408"/>
      <c r="AK16" s="406"/>
      <c r="AL16" s="407"/>
      <c r="AM16" s="407"/>
      <c r="AN16" s="408"/>
      <c r="AO16" s="542"/>
      <c r="AP16" s="554"/>
      <c r="AQ16" s="586"/>
      <c r="AR16" s="588"/>
      <c r="AS16" s="590"/>
      <c r="BE16"/>
    </row>
    <row r="17" spans="2:57" ht="31.5" customHeight="1">
      <c r="B17" s="592"/>
      <c r="C17" s="532"/>
      <c r="D17" s="412"/>
      <c r="E17" s="413"/>
      <c r="F17" s="413"/>
      <c r="G17" s="413"/>
      <c r="H17" s="413"/>
      <c r="I17" s="413"/>
      <c r="J17" s="413"/>
      <c r="K17" s="413"/>
      <c r="L17" s="413"/>
      <c r="M17" s="413"/>
      <c r="N17" s="413"/>
      <c r="O17" s="413"/>
      <c r="P17" s="414"/>
      <c r="Q17" s="412"/>
      <c r="R17" s="413"/>
      <c r="S17" s="413"/>
      <c r="T17" s="413"/>
      <c r="U17" s="413"/>
      <c r="V17" s="413"/>
      <c r="W17" s="413"/>
      <c r="X17" s="414"/>
      <c r="Y17" s="412" t="s">
        <v>758</v>
      </c>
      <c r="Z17" s="413"/>
      <c r="AA17" s="413"/>
      <c r="AB17" s="414"/>
      <c r="AC17" s="412"/>
      <c r="AD17" s="413"/>
      <c r="AE17" s="413"/>
      <c r="AF17" s="413"/>
      <c r="AG17" s="413"/>
      <c r="AH17" s="413"/>
      <c r="AI17" s="413"/>
      <c r="AJ17" s="414"/>
      <c r="AK17" s="412"/>
      <c r="AL17" s="413"/>
      <c r="AM17" s="413"/>
      <c r="AN17" s="414"/>
      <c r="AO17" s="545"/>
      <c r="AP17" s="556"/>
      <c r="AQ17" s="587"/>
      <c r="AR17" s="589"/>
      <c r="AS17" s="591"/>
      <c r="BE17"/>
    </row>
    <row r="18" spans="2:57" ht="22.5" customHeight="1">
      <c r="B18" s="592">
        <v>3</v>
      </c>
      <c r="C18" s="532"/>
      <c r="D18" s="406" t="s">
        <v>759</v>
      </c>
      <c r="E18" s="407"/>
      <c r="F18" s="407"/>
      <c r="G18" s="407"/>
      <c r="H18" s="407"/>
      <c r="I18" s="407"/>
      <c r="J18" s="407"/>
      <c r="K18" s="407"/>
      <c r="L18" s="407"/>
      <c r="M18" s="407"/>
      <c r="N18" s="407"/>
      <c r="O18" s="407"/>
      <c r="P18" s="408"/>
      <c r="Q18" s="406" t="s">
        <v>91</v>
      </c>
      <c r="R18" s="407"/>
      <c r="S18" s="407"/>
      <c r="T18" s="407"/>
      <c r="U18" s="407"/>
      <c r="V18" s="407"/>
      <c r="W18" s="407"/>
      <c r="X18" s="408"/>
      <c r="Y18" s="406" t="s">
        <v>83</v>
      </c>
      <c r="Z18" s="407"/>
      <c r="AA18" s="407"/>
      <c r="AB18" s="408"/>
      <c r="AC18" s="406"/>
      <c r="AD18" s="407"/>
      <c r="AE18" s="407"/>
      <c r="AF18" s="407"/>
      <c r="AG18" s="407"/>
      <c r="AH18" s="407"/>
      <c r="AI18" s="407"/>
      <c r="AJ18" s="408"/>
      <c r="AK18" s="406"/>
      <c r="AL18" s="407"/>
      <c r="AM18" s="407"/>
      <c r="AN18" s="408"/>
      <c r="AO18" s="542"/>
      <c r="AP18" s="554"/>
      <c r="AQ18" s="586"/>
      <c r="AR18" s="588"/>
      <c r="AS18" s="590"/>
      <c r="BE18"/>
    </row>
    <row r="19" spans="2:57" ht="31.5" customHeight="1">
      <c r="B19" s="592"/>
      <c r="C19" s="532"/>
      <c r="D19" s="412"/>
      <c r="E19" s="413"/>
      <c r="F19" s="413"/>
      <c r="G19" s="413"/>
      <c r="H19" s="413"/>
      <c r="I19" s="413"/>
      <c r="J19" s="413"/>
      <c r="K19" s="413"/>
      <c r="L19" s="413"/>
      <c r="M19" s="413"/>
      <c r="N19" s="413"/>
      <c r="O19" s="413"/>
      <c r="P19" s="414"/>
      <c r="Q19" s="412"/>
      <c r="R19" s="413"/>
      <c r="S19" s="413"/>
      <c r="T19" s="413"/>
      <c r="U19" s="413"/>
      <c r="V19" s="413"/>
      <c r="W19" s="413"/>
      <c r="X19" s="414"/>
      <c r="Y19" s="412" t="s">
        <v>758</v>
      </c>
      <c r="Z19" s="413"/>
      <c r="AA19" s="413"/>
      <c r="AB19" s="414"/>
      <c r="AC19" s="412"/>
      <c r="AD19" s="413"/>
      <c r="AE19" s="413"/>
      <c r="AF19" s="413"/>
      <c r="AG19" s="413"/>
      <c r="AH19" s="413"/>
      <c r="AI19" s="413"/>
      <c r="AJ19" s="414"/>
      <c r="AK19" s="412"/>
      <c r="AL19" s="413"/>
      <c r="AM19" s="413"/>
      <c r="AN19" s="414"/>
      <c r="AO19" s="545"/>
      <c r="AP19" s="556"/>
      <c r="AQ19" s="587"/>
      <c r="AR19" s="589"/>
      <c r="AS19" s="591"/>
      <c r="BE19"/>
    </row>
    <row r="20" spans="2:57" ht="22.5" customHeight="1">
      <c r="B20" s="592">
        <v>4</v>
      </c>
      <c r="C20" s="532"/>
      <c r="D20" s="406" t="s">
        <v>760</v>
      </c>
      <c r="E20" s="407"/>
      <c r="F20" s="407"/>
      <c r="G20" s="407"/>
      <c r="H20" s="407"/>
      <c r="I20" s="407"/>
      <c r="J20" s="407"/>
      <c r="K20" s="407"/>
      <c r="L20" s="407"/>
      <c r="M20" s="407"/>
      <c r="N20" s="407"/>
      <c r="O20" s="407"/>
      <c r="P20" s="408"/>
      <c r="Q20" s="409" t="s">
        <v>91</v>
      </c>
      <c r="R20" s="410"/>
      <c r="S20" s="410"/>
      <c r="T20" s="410"/>
      <c r="U20" s="410"/>
      <c r="V20" s="410"/>
      <c r="W20" s="410"/>
      <c r="X20" s="411"/>
      <c r="Y20" s="406" t="s">
        <v>24</v>
      </c>
      <c r="Z20" s="407"/>
      <c r="AA20" s="407"/>
      <c r="AB20" s="408"/>
      <c r="AC20" s="406"/>
      <c r="AD20" s="407"/>
      <c r="AE20" s="407"/>
      <c r="AF20" s="407"/>
      <c r="AG20" s="407"/>
      <c r="AH20" s="407"/>
      <c r="AI20" s="407"/>
      <c r="AJ20" s="408"/>
      <c r="AK20" s="406"/>
      <c r="AL20" s="407"/>
      <c r="AM20" s="407"/>
      <c r="AN20" s="408"/>
      <c r="AO20" s="542"/>
      <c r="AP20" s="554"/>
      <c r="AQ20" s="586"/>
      <c r="AR20" s="588"/>
      <c r="AS20" s="590"/>
      <c r="BE20"/>
    </row>
    <row r="21" spans="2:57" ht="31.5" customHeight="1">
      <c r="B21" s="592"/>
      <c r="C21" s="532"/>
      <c r="D21" s="412"/>
      <c r="E21" s="413"/>
      <c r="F21" s="413"/>
      <c r="G21" s="413"/>
      <c r="H21" s="413"/>
      <c r="I21" s="413"/>
      <c r="J21" s="413"/>
      <c r="K21" s="413"/>
      <c r="L21" s="413"/>
      <c r="M21" s="413"/>
      <c r="N21" s="413"/>
      <c r="O21" s="413"/>
      <c r="P21" s="414"/>
      <c r="Q21" s="412"/>
      <c r="R21" s="413"/>
      <c r="S21" s="413"/>
      <c r="T21" s="413"/>
      <c r="U21" s="413"/>
      <c r="V21" s="413"/>
      <c r="W21" s="413"/>
      <c r="X21" s="414"/>
      <c r="Y21" s="412" t="s">
        <v>761</v>
      </c>
      <c r="Z21" s="413"/>
      <c r="AA21" s="413"/>
      <c r="AB21" s="414"/>
      <c r="AC21" s="412"/>
      <c r="AD21" s="413"/>
      <c r="AE21" s="413"/>
      <c r="AF21" s="413"/>
      <c r="AG21" s="413"/>
      <c r="AH21" s="413"/>
      <c r="AI21" s="413"/>
      <c r="AJ21" s="414"/>
      <c r="AK21" s="412"/>
      <c r="AL21" s="413"/>
      <c r="AM21" s="413"/>
      <c r="AN21" s="414"/>
      <c r="AO21" s="545"/>
      <c r="AP21" s="556"/>
      <c r="AQ21" s="587"/>
      <c r="AR21" s="589"/>
      <c r="AS21" s="591"/>
      <c r="BE21"/>
    </row>
    <row r="22" spans="2:57" ht="22.5" customHeight="1">
      <c r="B22" s="592">
        <v>5</v>
      </c>
      <c r="C22" s="532"/>
      <c r="D22" s="406" t="s">
        <v>762</v>
      </c>
      <c r="E22" s="407"/>
      <c r="F22" s="407"/>
      <c r="G22" s="407"/>
      <c r="H22" s="407"/>
      <c r="I22" s="407"/>
      <c r="J22" s="407"/>
      <c r="K22" s="407"/>
      <c r="L22" s="407"/>
      <c r="M22" s="407"/>
      <c r="N22" s="407"/>
      <c r="O22" s="407"/>
      <c r="P22" s="408"/>
      <c r="Q22" s="409" t="s">
        <v>91</v>
      </c>
      <c r="R22" s="410"/>
      <c r="S22" s="410"/>
      <c r="T22" s="410"/>
      <c r="U22" s="410"/>
      <c r="V22" s="410"/>
      <c r="W22" s="410"/>
      <c r="X22" s="411"/>
      <c r="Y22" s="406" t="s">
        <v>24</v>
      </c>
      <c r="Z22" s="407"/>
      <c r="AA22" s="407"/>
      <c r="AB22" s="408"/>
      <c r="AC22" s="406"/>
      <c r="AD22" s="407"/>
      <c r="AE22" s="407"/>
      <c r="AF22" s="407"/>
      <c r="AG22" s="407"/>
      <c r="AH22" s="407"/>
      <c r="AI22" s="407"/>
      <c r="AJ22" s="408"/>
      <c r="AK22" s="406"/>
      <c r="AL22" s="407"/>
      <c r="AM22" s="407"/>
      <c r="AN22" s="408"/>
      <c r="AO22" s="542"/>
      <c r="AP22" s="554"/>
      <c r="AQ22" s="586"/>
      <c r="AR22" s="588"/>
      <c r="AS22" s="590"/>
      <c r="BE22"/>
    </row>
    <row r="23" spans="2:57" ht="31.5" customHeight="1">
      <c r="B23" s="592"/>
      <c r="C23" s="532"/>
      <c r="D23" s="412"/>
      <c r="E23" s="413"/>
      <c r="F23" s="413"/>
      <c r="G23" s="413"/>
      <c r="H23" s="413"/>
      <c r="I23" s="413"/>
      <c r="J23" s="413"/>
      <c r="K23" s="413"/>
      <c r="L23" s="413"/>
      <c r="M23" s="413"/>
      <c r="N23" s="413"/>
      <c r="O23" s="413"/>
      <c r="P23" s="414"/>
      <c r="Q23" s="412"/>
      <c r="R23" s="413"/>
      <c r="S23" s="413"/>
      <c r="T23" s="413"/>
      <c r="U23" s="413"/>
      <c r="V23" s="413"/>
      <c r="W23" s="413"/>
      <c r="X23" s="414"/>
      <c r="Y23" s="412" t="s">
        <v>763</v>
      </c>
      <c r="Z23" s="413"/>
      <c r="AA23" s="413"/>
      <c r="AB23" s="414"/>
      <c r="AC23" s="412"/>
      <c r="AD23" s="413"/>
      <c r="AE23" s="413"/>
      <c r="AF23" s="413"/>
      <c r="AG23" s="413"/>
      <c r="AH23" s="413"/>
      <c r="AI23" s="413"/>
      <c r="AJ23" s="414"/>
      <c r="AK23" s="412"/>
      <c r="AL23" s="413"/>
      <c r="AM23" s="413"/>
      <c r="AN23" s="414"/>
      <c r="AO23" s="545"/>
      <c r="AP23" s="556"/>
      <c r="AQ23" s="587"/>
      <c r="AR23" s="589"/>
      <c r="AS23" s="591"/>
      <c r="BE23"/>
    </row>
    <row r="24" spans="2:57" ht="22.5" customHeight="1">
      <c r="B24" s="592">
        <v>6</v>
      </c>
      <c r="C24" s="532"/>
      <c r="D24" s="406" t="s">
        <v>764</v>
      </c>
      <c r="E24" s="407"/>
      <c r="F24" s="407"/>
      <c r="G24" s="407"/>
      <c r="H24" s="407"/>
      <c r="I24" s="407"/>
      <c r="J24" s="407"/>
      <c r="K24" s="407"/>
      <c r="L24" s="407"/>
      <c r="M24" s="407"/>
      <c r="N24" s="407"/>
      <c r="O24" s="407"/>
      <c r="P24" s="408"/>
      <c r="Q24" s="409" t="s">
        <v>91</v>
      </c>
      <c r="R24" s="410"/>
      <c r="S24" s="410"/>
      <c r="T24" s="410"/>
      <c r="U24" s="410"/>
      <c r="V24" s="410"/>
      <c r="W24" s="410"/>
      <c r="X24" s="411"/>
      <c r="Y24" s="406" t="s">
        <v>136</v>
      </c>
      <c r="Z24" s="407"/>
      <c r="AA24" s="407"/>
      <c r="AB24" s="408"/>
      <c r="AC24" s="406"/>
      <c r="AD24" s="407"/>
      <c r="AE24" s="407"/>
      <c r="AF24" s="407"/>
      <c r="AG24" s="407"/>
      <c r="AH24" s="407"/>
      <c r="AI24" s="407"/>
      <c r="AJ24" s="408"/>
      <c r="AK24" s="406"/>
      <c r="AL24" s="407"/>
      <c r="AM24" s="407"/>
      <c r="AN24" s="408"/>
      <c r="AO24" s="542"/>
      <c r="AP24" s="554"/>
      <c r="AQ24" s="586"/>
      <c r="AR24" s="588"/>
      <c r="AS24" s="590"/>
      <c r="BE24"/>
    </row>
    <row r="25" spans="2:57" ht="31.5" customHeight="1">
      <c r="B25" s="592"/>
      <c r="C25" s="532"/>
      <c r="D25" s="412"/>
      <c r="E25" s="413"/>
      <c r="F25" s="413"/>
      <c r="G25" s="413"/>
      <c r="H25" s="413"/>
      <c r="I25" s="413"/>
      <c r="J25" s="413"/>
      <c r="K25" s="413"/>
      <c r="L25" s="413"/>
      <c r="M25" s="413"/>
      <c r="N25" s="413"/>
      <c r="O25" s="413"/>
      <c r="P25" s="414"/>
      <c r="Q25" s="412"/>
      <c r="R25" s="413"/>
      <c r="S25" s="413"/>
      <c r="T25" s="413"/>
      <c r="U25" s="413"/>
      <c r="V25" s="413"/>
      <c r="W25" s="413"/>
      <c r="X25" s="414"/>
      <c r="Y25" s="412" t="s">
        <v>763</v>
      </c>
      <c r="Z25" s="413"/>
      <c r="AA25" s="413"/>
      <c r="AB25" s="414"/>
      <c r="AC25" s="412"/>
      <c r="AD25" s="413"/>
      <c r="AE25" s="413"/>
      <c r="AF25" s="413"/>
      <c r="AG25" s="413"/>
      <c r="AH25" s="413"/>
      <c r="AI25" s="413"/>
      <c r="AJ25" s="414"/>
      <c r="AK25" s="412"/>
      <c r="AL25" s="413"/>
      <c r="AM25" s="413"/>
      <c r="AN25" s="414"/>
      <c r="AO25" s="545"/>
      <c r="AP25" s="556"/>
      <c r="AQ25" s="587"/>
      <c r="AR25" s="589"/>
      <c r="AS25" s="591"/>
      <c r="BE25"/>
    </row>
    <row r="26" spans="2:57" ht="22.5" customHeight="1">
      <c r="B26" s="592">
        <v>7</v>
      </c>
      <c r="C26" s="532"/>
      <c r="D26" s="406" t="s">
        <v>765</v>
      </c>
      <c r="E26" s="407"/>
      <c r="F26" s="407"/>
      <c r="G26" s="407"/>
      <c r="H26" s="407"/>
      <c r="I26" s="407"/>
      <c r="J26" s="407"/>
      <c r="K26" s="407"/>
      <c r="L26" s="407"/>
      <c r="M26" s="407"/>
      <c r="N26" s="407"/>
      <c r="O26" s="407"/>
      <c r="P26" s="408"/>
      <c r="Q26" s="409" t="s">
        <v>91</v>
      </c>
      <c r="R26" s="410"/>
      <c r="S26" s="410"/>
      <c r="T26" s="410"/>
      <c r="U26" s="410"/>
      <c r="V26" s="410"/>
      <c r="W26" s="410"/>
      <c r="X26" s="411"/>
      <c r="Y26" s="406" t="s">
        <v>24</v>
      </c>
      <c r="Z26" s="407"/>
      <c r="AA26" s="407"/>
      <c r="AB26" s="408"/>
      <c r="AC26" s="406"/>
      <c r="AD26" s="407"/>
      <c r="AE26" s="407"/>
      <c r="AF26" s="407"/>
      <c r="AG26" s="407"/>
      <c r="AH26" s="407"/>
      <c r="AI26" s="407"/>
      <c r="AJ26" s="408"/>
      <c r="AK26" s="406"/>
      <c r="AL26" s="407"/>
      <c r="AM26" s="407"/>
      <c r="AN26" s="408"/>
      <c r="AO26" s="542"/>
      <c r="AP26" s="554"/>
      <c r="AQ26" s="586"/>
      <c r="AR26" s="588"/>
      <c r="AS26" s="590"/>
      <c r="BE26"/>
    </row>
    <row r="27" spans="2:57" ht="31.5" customHeight="1">
      <c r="B27" s="592"/>
      <c r="C27" s="532"/>
      <c r="D27" s="412"/>
      <c r="E27" s="413"/>
      <c r="F27" s="413"/>
      <c r="G27" s="413"/>
      <c r="H27" s="413"/>
      <c r="I27" s="413"/>
      <c r="J27" s="413"/>
      <c r="K27" s="413"/>
      <c r="L27" s="413"/>
      <c r="M27" s="413"/>
      <c r="N27" s="413"/>
      <c r="O27" s="413"/>
      <c r="P27" s="414"/>
      <c r="Q27" s="412"/>
      <c r="R27" s="413"/>
      <c r="S27" s="413"/>
      <c r="T27" s="413"/>
      <c r="U27" s="413"/>
      <c r="V27" s="413"/>
      <c r="W27" s="413"/>
      <c r="X27" s="414"/>
      <c r="Y27" s="412" t="s">
        <v>766</v>
      </c>
      <c r="Z27" s="413"/>
      <c r="AA27" s="413"/>
      <c r="AB27" s="414"/>
      <c r="AC27" s="412"/>
      <c r="AD27" s="413"/>
      <c r="AE27" s="413"/>
      <c r="AF27" s="413"/>
      <c r="AG27" s="413"/>
      <c r="AH27" s="413"/>
      <c r="AI27" s="413"/>
      <c r="AJ27" s="414"/>
      <c r="AK27" s="412"/>
      <c r="AL27" s="413"/>
      <c r="AM27" s="413"/>
      <c r="AN27" s="414"/>
      <c r="AO27" s="545"/>
      <c r="AP27" s="556"/>
      <c r="AQ27" s="587"/>
      <c r="AR27" s="589"/>
      <c r="AS27" s="591"/>
      <c r="BE27"/>
    </row>
    <row r="28" spans="2:57" ht="22.5" customHeight="1">
      <c r="B28" s="592">
        <v>8</v>
      </c>
      <c r="C28" s="532"/>
      <c r="D28" s="406" t="s">
        <v>767</v>
      </c>
      <c r="E28" s="407"/>
      <c r="F28" s="407"/>
      <c r="G28" s="407"/>
      <c r="H28" s="407"/>
      <c r="I28" s="407"/>
      <c r="J28" s="407"/>
      <c r="K28" s="407"/>
      <c r="L28" s="407"/>
      <c r="M28" s="407"/>
      <c r="N28" s="407"/>
      <c r="O28" s="407"/>
      <c r="P28" s="408"/>
      <c r="Q28" s="409" t="s">
        <v>91</v>
      </c>
      <c r="R28" s="410"/>
      <c r="S28" s="410"/>
      <c r="T28" s="410"/>
      <c r="U28" s="410"/>
      <c r="V28" s="410"/>
      <c r="W28" s="410"/>
      <c r="X28" s="411"/>
      <c r="Y28" s="406" t="s">
        <v>24</v>
      </c>
      <c r="Z28" s="407"/>
      <c r="AA28" s="407"/>
      <c r="AB28" s="408"/>
      <c r="AC28" s="406"/>
      <c r="AD28" s="407"/>
      <c r="AE28" s="407"/>
      <c r="AF28" s="407"/>
      <c r="AG28" s="407"/>
      <c r="AH28" s="407"/>
      <c r="AI28" s="407"/>
      <c r="AJ28" s="408"/>
      <c r="AK28" s="406"/>
      <c r="AL28" s="407"/>
      <c r="AM28" s="407"/>
      <c r="AN28" s="408"/>
      <c r="AO28" s="542"/>
      <c r="AP28" s="554"/>
      <c r="AQ28" s="586"/>
      <c r="AR28" s="588"/>
      <c r="AS28" s="590"/>
      <c r="BE28"/>
    </row>
    <row r="29" spans="2:57" ht="30.75" customHeight="1">
      <c r="B29" s="592"/>
      <c r="C29" s="532"/>
      <c r="D29" s="412"/>
      <c r="E29" s="413"/>
      <c r="F29" s="413"/>
      <c r="G29" s="413"/>
      <c r="H29" s="413"/>
      <c r="I29" s="413"/>
      <c r="J29" s="413"/>
      <c r="K29" s="413"/>
      <c r="L29" s="413"/>
      <c r="M29" s="413"/>
      <c r="N29" s="413"/>
      <c r="O29" s="413"/>
      <c r="P29" s="414"/>
      <c r="Q29" s="412"/>
      <c r="R29" s="413"/>
      <c r="S29" s="413"/>
      <c r="T29" s="413"/>
      <c r="U29" s="413"/>
      <c r="V29" s="413"/>
      <c r="W29" s="413"/>
      <c r="X29" s="414"/>
      <c r="Y29" s="412" t="s">
        <v>768</v>
      </c>
      <c r="Z29" s="413"/>
      <c r="AA29" s="413"/>
      <c r="AB29" s="414"/>
      <c r="AC29" s="412"/>
      <c r="AD29" s="413"/>
      <c r="AE29" s="413"/>
      <c r="AF29" s="413"/>
      <c r="AG29" s="413"/>
      <c r="AH29" s="413"/>
      <c r="AI29" s="413"/>
      <c r="AJ29" s="414"/>
      <c r="AK29" s="412"/>
      <c r="AL29" s="413"/>
      <c r="AM29" s="413"/>
      <c r="AN29" s="414"/>
      <c r="AO29" s="545"/>
      <c r="AP29" s="556"/>
      <c r="AQ29" s="587"/>
      <c r="AR29" s="589"/>
      <c r="AS29" s="591"/>
      <c r="BE29"/>
    </row>
    <row r="30" spans="2:57" ht="22.5" customHeight="1">
      <c r="B30" s="592">
        <v>9</v>
      </c>
      <c r="C30" s="532"/>
      <c r="D30" s="406" t="s">
        <v>769</v>
      </c>
      <c r="E30" s="407"/>
      <c r="F30" s="407"/>
      <c r="G30" s="407"/>
      <c r="H30" s="407"/>
      <c r="I30" s="407"/>
      <c r="J30" s="407"/>
      <c r="K30" s="407"/>
      <c r="L30" s="407"/>
      <c r="M30" s="407"/>
      <c r="N30" s="407"/>
      <c r="O30" s="407"/>
      <c r="P30" s="408"/>
      <c r="Q30" s="409" t="s">
        <v>91</v>
      </c>
      <c r="R30" s="410"/>
      <c r="S30" s="410"/>
      <c r="T30" s="410"/>
      <c r="U30" s="410"/>
      <c r="V30" s="410"/>
      <c r="W30" s="410"/>
      <c r="X30" s="411"/>
      <c r="Y30" s="406" t="s">
        <v>24</v>
      </c>
      <c r="Z30" s="407"/>
      <c r="AA30" s="407"/>
      <c r="AB30" s="408"/>
      <c r="AC30" s="406"/>
      <c r="AD30" s="407"/>
      <c r="AE30" s="407"/>
      <c r="AF30" s="407"/>
      <c r="AG30" s="407"/>
      <c r="AH30" s="407"/>
      <c r="AI30" s="407"/>
      <c r="AJ30" s="408"/>
      <c r="AK30" s="406"/>
      <c r="AL30" s="407"/>
      <c r="AM30" s="407"/>
      <c r="AN30" s="408"/>
      <c r="AO30" s="542"/>
      <c r="AP30" s="554"/>
      <c r="AQ30" s="586"/>
      <c r="AR30" s="588"/>
      <c r="AS30" s="590"/>
      <c r="BE30"/>
    </row>
    <row r="31" spans="2:57" ht="31.5" customHeight="1">
      <c r="B31" s="592"/>
      <c r="C31" s="532"/>
      <c r="D31" s="412"/>
      <c r="E31" s="413"/>
      <c r="F31" s="413"/>
      <c r="G31" s="413"/>
      <c r="H31" s="413"/>
      <c r="I31" s="413"/>
      <c r="J31" s="413"/>
      <c r="K31" s="413"/>
      <c r="L31" s="413"/>
      <c r="M31" s="413"/>
      <c r="N31" s="413"/>
      <c r="O31" s="413"/>
      <c r="P31" s="414"/>
      <c r="Q31" s="412"/>
      <c r="R31" s="413"/>
      <c r="S31" s="413"/>
      <c r="T31" s="413"/>
      <c r="U31" s="413"/>
      <c r="V31" s="413"/>
      <c r="W31" s="413"/>
      <c r="X31" s="414"/>
      <c r="Y31" s="412" t="s">
        <v>770</v>
      </c>
      <c r="Z31" s="413"/>
      <c r="AA31" s="413"/>
      <c r="AB31" s="414"/>
      <c r="AC31" s="412"/>
      <c r="AD31" s="413"/>
      <c r="AE31" s="413"/>
      <c r="AF31" s="413"/>
      <c r="AG31" s="413"/>
      <c r="AH31" s="413"/>
      <c r="AI31" s="413"/>
      <c r="AJ31" s="414"/>
      <c r="AK31" s="412"/>
      <c r="AL31" s="413"/>
      <c r="AM31" s="413"/>
      <c r="AN31" s="414"/>
      <c r="AO31" s="545"/>
      <c r="AP31" s="556"/>
      <c r="AQ31" s="587"/>
      <c r="AR31" s="589"/>
      <c r="AS31" s="591"/>
      <c r="BE31"/>
    </row>
    <row r="32" spans="2:57" ht="22.5" customHeight="1">
      <c r="B32" s="592">
        <v>10</v>
      </c>
      <c r="C32" s="532"/>
      <c r="D32" s="406" t="s">
        <v>771</v>
      </c>
      <c r="E32" s="407"/>
      <c r="F32" s="407"/>
      <c r="G32" s="407"/>
      <c r="H32" s="407"/>
      <c r="I32" s="407"/>
      <c r="J32" s="407"/>
      <c r="K32" s="407"/>
      <c r="L32" s="407"/>
      <c r="M32" s="407"/>
      <c r="N32" s="407"/>
      <c r="O32" s="407"/>
      <c r="P32" s="408"/>
      <c r="Q32" s="409" t="s">
        <v>91</v>
      </c>
      <c r="R32" s="410"/>
      <c r="S32" s="410"/>
      <c r="T32" s="410"/>
      <c r="U32" s="410"/>
      <c r="V32" s="410"/>
      <c r="W32" s="410"/>
      <c r="X32" s="411"/>
      <c r="Y32" s="406" t="s">
        <v>24</v>
      </c>
      <c r="Z32" s="407"/>
      <c r="AA32" s="407"/>
      <c r="AB32" s="408"/>
      <c r="AC32" s="406"/>
      <c r="AD32" s="407"/>
      <c r="AE32" s="407"/>
      <c r="AF32" s="407"/>
      <c r="AG32" s="407"/>
      <c r="AH32" s="407"/>
      <c r="AI32" s="407"/>
      <c r="AJ32" s="408"/>
      <c r="AK32" s="406"/>
      <c r="AL32" s="407"/>
      <c r="AM32" s="407"/>
      <c r="AN32" s="408"/>
      <c r="AO32" s="542"/>
      <c r="AP32" s="554"/>
      <c r="AQ32" s="586"/>
      <c r="AR32" s="588"/>
      <c r="AS32" s="590"/>
      <c r="BE32"/>
    </row>
    <row r="33" spans="2:57" ht="31.5" customHeight="1">
      <c r="B33" s="592"/>
      <c r="C33" s="532"/>
      <c r="D33" s="412"/>
      <c r="E33" s="413"/>
      <c r="F33" s="413"/>
      <c r="G33" s="413"/>
      <c r="H33" s="413"/>
      <c r="I33" s="413"/>
      <c r="J33" s="413"/>
      <c r="K33" s="413"/>
      <c r="L33" s="413"/>
      <c r="M33" s="413"/>
      <c r="N33" s="413"/>
      <c r="O33" s="413"/>
      <c r="P33" s="414"/>
      <c r="Q33" s="412"/>
      <c r="R33" s="413"/>
      <c r="S33" s="413"/>
      <c r="T33" s="413"/>
      <c r="U33" s="413"/>
      <c r="V33" s="413"/>
      <c r="W33" s="413"/>
      <c r="X33" s="414"/>
      <c r="Y33" s="412" t="s">
        <v>772</v>
      </c>
      <c r="Z33" s="413"/>
      <c r="AA33" s="413"/>
      <c r="AB33" s="414"/>
      <c r="AC33" s="412"/>
      <c r="AD33" s="413"/>
      <c r="AE33" s="413"/>
      <c r="AF33" s="413"/>
      <c r="AG33" s="413"/>
      <c r="AH33" s="413"/>
      <c r="AI33" s="413"/>
      <c r="AJ33" s="414"/>
      <c r="AK33" s="412"/>
      <c r="AL33" s="413"/>
      <c r="AM33" s="413"/>
      <c r="AN33" s="414"/>
      <c r="AO33" s="545"/>
      <c r="AP33" s="556"/>
      <c r="AQ33" s="587"/>
      <c r="AR33" s="589"/>
      <c r="AS33" s="591"/>
      <c r="BE33"/>
    </row>
    <row r="34" spans="2:57" ht="22.5" customHeight="1">
      <c r="B34" s="592">
        <v>11</v>
      </c>
      <c r="C34" s="532"/>
      <c r="D34" s="406" t="s">
        <v>773</v>
      </c>
      <c r="E34" s="407"/>
      <c r="F34" s="407"/>
      <c r="G34" s="407"/>
      <c r="H34" s="407"/>
      <c r="I34" s="407"/>
      <c r="J34" s="407"/>
      <c r="K34" s="407"/>
      <c r="L34" s="407"/>
      <c r="M34" s="407"/>
      <c r="N34" s="407"/>
      <c r="O34" s="407"/>
      <c r="P34" s="408"/>
      <c r="Q34" s="409" t="s">
        <v>91</v>
      </c>
      <c r="R34" s="410"/>
      <c r="S34" s="410"/>
      <c r="T34" s="410"/>
      <c r="U34" s="410"/>
      <c r="V34" s="410"/>
      <c r="W34" s="410"/>
      <c r="X34" s="411"/>
      <c r="Y34" s="406" t="s">
        <v>86</v>
      </c>
      <c r="Z34" s="407"/>
      <c r="AA34" s="407"/>
      <c r="AB34" s="408"/>
      <c r="AC34" s="406"/>
      <c r="AD34" s="407"/>
      <c r="AE34" s="407"/>
      <c r="AF34" s="407"/>
      <c r="AG34" s="407"/>
      <c r="AH34" s="407"/>
      <c r="AI34" s="407"/>
      <c r="AJ34" s="408"/>
      <c r="AK34" s="406"/>
      <c r="AL34" s="407"/>
      <c r="AM34" s="407"/>
      <c r="AN34" s="408"/>
      <c r="AO34" s="542"/>
      <c r="AP34" s="554"/>
      <c r="AQ34" s="586"/>
      <c r="AR34" s="588"/>
      <c r="AS34" s="590"/>
      <c r="BE34"/>
    </row>
    <row r="35" spans="2:57" ht="31.5"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t="s">
        <v>774</v>
      </c>
      <c r="Z35" s="413"/>
      <c r="AA35" s="413"/>
      <c r="AB35" s="414"/>
      <c r="AC35" s="412"/>
      <c r="AD35" s="413"/>
      <c r="AE35" s="413"/>
      <c r="AF35" s="413"/>
      <c r="AG35" s="413"/>
      <c r="AH35" s="413"/>
      <c r="AI35" s="413"/>
      <c r="AJ35" s="414"/>
      <c r="AK35" s="412"/>
      <c r="AL35" s="413"/>
      <c r="AM35" s="413"/>
      <c r="AN35" s="414"/>
      <c r="AO35" s="545"/>
      <c r="AP35" s="556"/>
      <c r="AQ35" s="587"/>
      <c r="AR35" s="589"/>
      <c r="AS35" s="591"/>
      <c r="BE35"/>
    </row>
    <row r="36" spans="2:57" ht="22.5" customHeight="1">
      <c r="B36" s="592">
        <v>12</v>
      </c>
      <c r="C36" s="532"/>
      <c r="D36" s="406" t="s">
        <v>775</v>
      </c>
      <c r="E36" s="407"/>
      <c r="F36" s="407"/>
      <c r="G36" s="407"/>
      <c r="H36" s="407"/>
      <c r="I36" s="407"/>
      <c r="J36" s="407"/>
      <c r="K36" s="407"/>
      <c r="L36" s="407"/>
      <c r="M36" s="407"/>
      <c r="N36" s="407"/>
      <c r="O36" s="407"/>
      <c r="P36" s="408"/>
      <c r="Q36" s="409" t="s">
        <v>91</v>
      </c>
      <c r="R36" s="410"/>
      <c r="S36" s="410"/>
      <c r="T36" s="410"/>
      <c r="U36" s="410"/>
      <c r="V36" s="410"/>
      <c r="W36" s="410"/>
      <c r="X36" s="411"/>
      <c r="Y36" s="406" t="s">
        <v>24</v>
      </c>
      <c r="Z36" s="407"/>
      <c r="AA36" s="407"/>
      <c r="AB36" s="408"/>
      <c r="AC36" s="406"/>
      <c r="AD36" s="407"/>
      <c r="AE36" s="407"/>
      <c r="AF36" s="407"/>
      <c r="AG36" s="407"/>
      <c r="AH36" s="407"/>
      <c r="AI36" s="407"/>
      <c r="AJ36" s="408"/>
      <c r="AK36" s="406"/>
      <c r="AL36" s="407"/>
      <c r="AM36" s="407"/>
      <c r="AN36" s="408"/>
      <c r="AO36" s="542"/>
      <c r="AP36" s="554"/>
      <c r="AQ36" s="586"/>
      <c r="AR36" s="588"/>
      <c r="AS36" s="590"/>
      <c r="BE36"/>
    </row>
    <row r="37" spans="2:57" ht="45.75" customHeight="1" thickBo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t="s">
        <v>776</v>
      </c>
      <c r="Z37" s="413"/>
      <c r="AA37" s="413"/>
      <c r="AB37" s="414"/>
      <c r="AC37" s="412"/>
      <c r="AD37" s="413"/>
      <c r="AE37" s="413"/>
      <c r="AF37" s="413"/>
      <c r="AG37" s="413"/>
      <c r="AH37" s="413"/>
      <c r="AI37" s="413"/>
      <c r="AJ37" s="414"/>
      <c r="AK37" s="412"/>
      <c r="AL37" s="413"/>
      <c r="AM37" s="413"/>
      <c r="AN37" s="414"/>
      <c r="AO37" s="545"/>
      <c r="AP37" s="556"/>
      <c r="AQ37" s="587"/>
      <c r="AR37" s="589"/>
      <c r="AS37" s="591"/>
      <c r="BE37"/>
    </row>
    <row r="38" spans="2:57" ht="22.5" hidden="1" customHeight="1">
      <c r="B38" s="592"/>
      <c r="C38" s="532"/>
      <c r="D38" s="406"/>
      <c r="E38" s="407"/>
      <c r="F38" s="407"/>
      <c r="G38" s="407"/>
      <c r="H38" s="407"/>
      <c r="I38" s="407"/>
      <c r="J38" s="407"/>
      <c r="K38" s="407"/>
      <c r="L38" s="407"/>
      <c r="M38" s="407"/>
      <c r="N38" s="407"/>
      <c r="O38" s="407"/>
      <c r="P38" s="408"/>
      <c r="Q38" s="409"/>
      <c r="R38" s="410"/>
      <c r="S38" s="410"/>
      <c r="T38" s="410"/>
      <c r="U38" s="410"/>
      <c r="V38" s="410"/>
      <c r="W38" s="410"/>
      <c r="X38" s="411"/>
      <c r="Y38" s="406"/>
      <c r="Z38" s="407"/>
      <c r="AA38" s="407"/>
      <c r="AB38" s="408"/>
      <c r="AC38" s="406"/>
      <c r="AD38" s="407"/>
      <c r="AE38" s="407"/>
      <c r="AF38" s="408"/>
      <c r="AG38" s="406"/>
      <c r="AH38" s="407"/>
      <c r="AI38" s="407"/>
      <c r="AJ38" s="408"/>
      <c r="AK38" s="406"/>
      <c r="AL38" s="407"/>
      <c r="AM38" s="407"/>
      <c r="AN38" s="408"/>
      <c r="AO38" s="542"/>
      <c r="AP38" s="554"/>
      <c r="AQ38" s="586"/>
      <c r="AR38" s="588"/>
      <c r="AS38" s="590"/>
      <c r="BE38"/>
    </row>
    <row r="39" spans="2:57" ht="31.5" hidden="1"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c r="Z39" s="413"/>
      <c r="AA39" s="413"/>
      <c r="AB39" s="414"/>
      <c r="AC39" s="412"/>
      <c r="AD39" s="413"/>
      <c r="AE39" s="413"/>
      <c r="AF39" s="414"/>
      <c r="AG39" s="412"/>
      <c r="AH39" s="413"/>
      <c r="AI39" s="413"/>
      <c r="AJ39" s="414"/>
      <c r="AK39" s="412"/>
      <c r="AL39" s="413"/>
      <c r="AM39" s="413"/>
      <c r="AN39" s="414"/>
      <c r="AO39" s="545"/>
      <c r="AP39" s="556"/>
      <c r="AQ39" s="587"/>
      <c r="AR39" s="589"/>
      <c r="AS39" s="591"/>
      <c r="BE39"/>
    </row>
    <row r="40" spans="2:57" ht="22.5" hidden="1" customHeight="1">
      <c r="B40" s="592"/>
      <c r="C40" s="532"/>
      <c r="D40" s="406"/>
      <c r="E40" s="407"/>
      <c r="F40" s="407"/>
      <c r="G40" s="407"/>
      <c r="H40" s="407"/>
      <c r="I40" s="407"/>
      <c r="J40" s="407"/>
      <c r="K40" s="407"/>
      <c r="L40" s="407"/>
      <c r="M40" s="407"/>
      <c r="N40" s="407"/>
      <c r="O40" s="407"/>
      <c r="P40" s="408"/>
      <c r="Q40" s="409"/>
      <c r="R40" s="410"/>
      <c r="S40" s="410"/>
      <c r="T40" s="410"/>
      <c r="U40" s="410"/>
      <c r="V40" s="410"/>
      <c r="W40" s="410"/>
      <c r="X40" s="411"/>
      <c r="Y40" s="406"/>
      <c r="Z40" s="407"/>
      <c r="AA40" s="407"/>
      <c r="AB40" s="408"/>
      <c r="AC40" s="406"/>
      <c r="AD40" s="407"/>
      <c r="AE40" s="407"/>
      <c r="AF40" s="408"/>
      <c r="AG40" s="406"/>
      <c r="AH40" s="407"/>
      <c r="AI40" s="407"/>
      <c r="AJ40" s="408"/>
      <c r="AK40" s="406"/>
      <c r="AL40" s="407"/>
      <c r="AM40" s="407"/>
      <c r="AN40" s="408"/>
      <c r="AO40" s="542"/>
      <c r="AP40" s="554"/>
      <c r="AQ40" s="586"/>
      <c r="AR40" s="588"/>
      <c r="AS40" s="590"/>
      <c r="BE40"/>
    </row>
    <row r="41" spans="2:57" ht="31.5" hidden="1"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c r="Z41" s="413"/>
      <c r="AA41" s="413"/>
      <c r="AB41" s="414"/>
      <c r="AC41" s="412"/>
      <c r="AD41" s="413"/>
      <c r="AE41" s="413"/>
      <c r="AF41" s="414"/>
      <c r="AG41" s="412"/>
      <c r="AH41" s="413"/>
      <c r="AI41" s="413"/>
      <c r="AJ41" s="414"/>
      <c r="AK41" s="412"/>
      <c r="AL41" s="413"/>
      <c r="AM41" s="413"/>
      <c r="AN41" s="414"/>
      <c r="AO41" s="545"/>
      <c r="AP41" s="556"/>
      <c r="AQ41" s="587"/>
      <c r="AR41" s="589"/>
      <c r="AS41" s="591"/>
      <c r="BE41"/>
    </row>
    <row r="42" spans="2:57" ht="22.5" hidden="1" customHeight="1">
      <c r="B42" s="592"/>
      <c r="C42" s="532"/>
      <c r="D42" s="406"/>
      <c r="E42" s="407"/>
      <c r="F42" s="407"/>
      <c r="G42" s="407"/>
      <c r="H42" s="407"/>
      <c r="I42" s="407"/>
      <c r="J42" s="407"/>
      <c r="K42" s="407"/>
      <c r="L42" s="407"/>
      <c r="M42" s="407"/>
      <c r="N42" s="407"/>
      <c r="O42" s="407"/>
      <c r="P42" s="408"/>
      <c r="Q42" s="409"/>
      <c r="R42" s="410"/>
      <c r="S42" s="410"/>
      <c r="T42" s="410"/>
      <c r="U42" s="410"/>
      <c r="V42" s="410"/>
      <c r="W42" s="410"/>
      <c r="X42" s="411"/>
      <c r="Y42" s="406"/>
      <c r="Z42" s="407"/>
      <c r="AA42" s="407"/>
      <c r="AB42" s="408"/>
      <c r="AC42" s="406"/>
      <c r="AD42" s="407"/>
      <c r="AE42" s="407"/>
      <c r="AF42" s="408"/>
      <c r="AG42" s="406"/>
      <c r="AH42" s="407"/>
      <c r="AI42" s="407"/>
      <c r="AJ42" s="408"/>
      <c r="AK42" s="406"/>
      <c r="AL42" s="407"/>
      <c r="AM42" s="407"/>
      <c r="AN42" s="408"/>
      <c r="AO42" s="542"/>
      <c r="AP42" s="554"/>
      <c r="AQ42" s="586"/>
      <c r="AR42" s="588"/>
      <c r="AS42" s="590"/>
      <c r="BE42"/>
    </row>
    <row r="43" spans="2:57" ht="31.5" hidden="1"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c r="Z43" s="413"/>
      <c r="AA43" s="413"/>
      <c r="AB43" s="414"/>
      <c r="AC43" s="412"/>
      <c r="AD43" s="413"/>
      <c r="AE43" s="413"/>
      <c r="AF43" s="414"/>
      <c r="AG43" s="412"/>
      <c r="AH43" s="413"/>
      <c r="AI43" s="413"/>
      <c r="AJ43" s="414"/>
      <c r="AK43" s="412"/>
      <c r="AL43" s="413"/>
      <c r="AM43" s="413"/>
      <c r="AN43" s="414"/>
      <c r="AO43" s="545"/>
      <c r="AP43" s="556"/>
      <c r="AQ43" s="587"/>
      <c r="AR43" s="589"/>
      <c r="AS43" s="591"/>
      <c r="BE43"/>
    </row>
    <row r="44" spans="2:57" ht="22.5" hidden="1" customHeight="1">
      <c r="B44" s="592"/>
      <c r="C44" s="532"/>
      <c r="D44" s="406"/>
      <c r="E44" s="407"/>
      <c r="F44" s="407"/>
      <c r="G44" s="407"/>
      <c r="H44" s="407"/>
      <c r="I44" s="407"/>
      <c r="J44" s="407"/>
      <c r="K44" s="407"/>
      <c r="L44" s="407"/>
      <c r="M44" s="407"/>
      <c r="N44" s="407"/>
      <c r="O44" s="407"/>
      <c r="P44" s="408"/>
      <c r="Q44" s="409"/>
      <c r="R44" s="410"/>
      <c r="S44" s="410"/>
      <c r="T44" s="410"/>
      <c r="U44" s="410"/>
      <c r="V44" s="410"/>
      <c r="W44" s="410"/>
      <c r="X44" s="411"/>
      <c r="Y44" s="406"/>
      <c r="Z44" s="407"/>
      <c r="AA44" s="407"/>
      <c r="AB44" s="408"/>
      <c r="AC44" s="406"/>
      <c r="AD44" s="407"/>
      <c r="AE44" s="407"/>
      <c r="AF44" s="408"/>
      <c r="AG44" s="406"/>
      <c r="AH44" s="407"/>
      <c r="AI44" s="407"/>
      <c r="AJ44" s="408"/>
      <c r="AK44" s="406"/>
      <c r="AL44" s="407"/>
      <c r="AM44" s="407"/>
      <c r="AN44" s="408"/>
      <c r="AO44" s="542"/>
      <c r="AP44" s="554"/>
      <c r="AQ44" s="586"/>
      <c r="AR44" s="588"/>
      <c r="AS44" s="590"/>
      <c r="BE44"/>
    </row>
    <row r="45" spans="2:57" ht="31.5" hidden="1" customHeight="1" thickBo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c r="Z45" s="413"/>
      <c r="AA45" s="413"/>
      <c r="AB45" s="414"/>
      <c r="AC45" s="412"/>
      <c r="AD45" s="413"/>
      <c r="AE45" s="413"/>
      <c r="AF45" s="414"/>
      <c r="AG45" s="412"/>
      <c r="AH45" s="413"/>
      <c r="AI45" s="413"/>
      <c r="AJ45" s="414"/>
      <c r="AK45" s="412"/>
      <c r="AL45" s="413"/>
      <c r="AM45" s="413"/>
      <c r="AN45" s="414"/>
      <c r="AO45" s="545"/>
      <c r="AP45" s="556"/>
      <c r="AQ45" s="587"/>
      <c r="AR45" s="589"/>
      <c r="AS45" s="591"/>
      <c r="BE45"/>
    </row>
    <row r="46" spans="2:57" ht="22.5" hidden="1" customHeight="1">
      <c r="B46" s="592">
        <v>17</v>
      </c>
      <c r="C46" s="532"/>
      <c r="D46" s="406"/>
      <c r="E46" s="407"/>
      <c r="F46" s="407"/>
      <c r="G46" s="407"/>
      <c r="H46" s="407"/>
      <c r="I46" s="407"/>
      <c r="J46" s="407"/>
      <c r="K46" s="407"/>
      <c r="L46" s="407"/>
      <c r="M46" s="407"/>
      <c r="N46" s="407"/>
      <c r="O46" s="407"/>
      <c r="P46" s="408"/>
      <c r="Q46" s="409"/>
      <c r="R46" s="410"/>
      <c r="S46" s="410"/>
      <c r="T46" s="410"/>
      <c r="U46" s="410"/>
      <c r="V46" s="410"/>
      <c r="W46" s="410"/>
      <c r="X46" s="411"/>
      <c r="Y46" s="406"/>
      <c r="Z46" s="407"/>
      <c r="AA46" s="407"/>
      <c r="AB46" s="408"/>
      <c r="AC46" s="406"/>
      <c r="AD46" s="407"/>
      <c r="AE46" s="407"/>
      <c r="AF46" s="408"/>
      <c r="AG46" s="406"/>
      <c r="AH46" s="407"/>
      <c r="AI46" s="407"/>
      <c r="AJ46" s="408"/>
      <c r="AK46" s="406"/>
      <c r="AL46" s="407"/>
      <c r="AM46" s="407"/>
      <c r="AN46" s="408"/>
      <c r="AO46" s="542"/>
      <c r="AP46" s="554"/>
      <c r="AQ46" s="586"/>
      <c r="AR46" s="588"/>
      <c r="AS46" s="590"/>
      <c r="BE46"/>
    </row>
    <row r="47" spans="2:57" ht="31.5" hidden="1"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c r="Z47" s="413"/>
      <c r="AA47" s="413"/>
      <c r="AB47" s="414"/>
      <c r="AC47" s="412"/>
      <c r="AD47" s="413"/>
      <c r="AE47" s="413"/>
      <c r="AF47" s="414"/>
      <c r="AG47" s="412"/>
      <c r="AH47" s="413"/>
      <c r="AI47" s="413"/>
      <c r="AJ47" s="414"/>
      <c r="AK47" s="412"/>
      <c r="AL47" s="413"/>
      <c r="AM47" s="413"/>
      <c r="AN47" s="414"/>
      <c r="AO47" s="545"/>
      <c r="AP47" s="556"/>
      <c r="AQ47" s="587"/>
      <c r="AR47" s="589"/>
      <c r="AS47" s="591"/>
      <c r="BE47"/>
    </row>
    <row r="48" spans="2:57" ht="22.5" hidden="1" customHeight="1">
      <c r="B48" s="592">
        <v>18</v>
      </c>
      <c r="C48" s="532"/>
      <c r="D48" s="406"/>
      <c r="E48" s="407"/>
      <c r="F48" s="407"/>
      <c r="G48" s="407"/>
      <c r="H48" s="407"/>
      <c r="I48" s="407"/>
      <c r="J48" s="407"/>
      <c r="K48" s="407"/>
      <c r="L48" s="407"/>
      <c r="M48" s="407"/>
      <c r="N48" s="407"/>
      <c r="O48" s="407"/>
      <c r="P48" s="408"/>
      <c r="Q48" s="409"/>
      <c r="R48" s="410"/>
      <c r="S48" s="410"/>
      <c r="T48" s="410"/>
      <c r="U48" s="410"/>
      <c r="V48" s="410"/>
      <c r="W48" s="410"/>
      <c r="X48" s="411"/>
      <c r="Y48" s="406"/>
      <c r="Z48" s="407"/>
      <c r="AA48" s="407"/>
      <c r="AB48" s="408"/>
      <c r="AC48" s="406"/>
      <c r="AD48" s="407"/>
      <c r="AE48" s="407"/>
      <c r="AF48" s="408"/>
      <c r="AG48" s="406"/>
      <c r="AH48" s="407"/>
      <c r="AI48" s="407"/>
      <c r="AJ48" s="408"/>
      <c r="AK48" s="406"/>
      <c r="AL48" s="407"/>
      <c r="AM48" s="407"/>
      <c r="AN48" s="408"/>
      <c r="AO48" s="542"/>
      <c r="AP48" s="554"/>
      <c r="AQ48" s="586"/>
      <c r="AR48" s="588"/>
      <c r="AS48" s="590"/>
      <c r="BE48"/>
    </row>
    <row r="49" spans="2:57" ht="31.5" hidden="1"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c r="Z49" s="413"/>
      <c r="AA49" s="413"/>
      <c r="AB49" s="414"/>
      <c r="AC49" s="412"/>
      <c r="AD49" s="413"/>
      <c r="AE49" s="413"/>
      <c r="AF49" s="414"/>
      <c r="AG49" s="412"/>
      <c r="AH49" s="413"/>
      <c r="AI49" s="413"/>
      <c r="AJ49" s="414"/>
      <c r="AK49" s="412"/>
      <c r="AL49" s="413"/>
      <c r="AM49" s="413"/>
      <c r="AN49" s="414"/>
      <c r="AO49" s="545"/>
      <c r="AP49" s="556"/>
      <c r="AQ49" s="587"/>
      <c r="AR49" s="589"/>
      <c r="AS49" s="591"/>
      <c r="BE49"/>
    </row>
    <row r="50" spans="2:57" ht="22.5" hidden="1" customHeight="1">
      <c r="B50" s="592">
        <v>19</v>
      </c>
      <c r="C50" s="532"/>
      <c r="D50" s="406"/>
      <c r="E50" s="407"/>
      <c r="F50" s="407"/>
      <c r="G50" s="407"/>
      <c r="H50" s="407"/>
      <c r="I50" s="407"/>
      <c r="J50" s="407"/>
      <c r="K50" s="407"/>
      <c r="L50" s="407"/>
      <c r="M50" s="407"/>
      <c r="N50" s="407"/>
      <c r="O50" s="407"/>
      <c r="P50" s="408"/>
      <c r="Q50" s="409"/>
      <c r="R50" s="410"/>
      <c r="S50" s="410"/>
      <c r="T50" s="410"/>
      <c r="U50" s="410"/>
      <c r="V50" s="410"/>
      <c r="W50" s="410"/>
      <c r="X50" s="411"/>
      <c r="Y50" s="406"/>
      <c r="Z50" s="407"/>
      <c r="AA50" s="407"/>
      <c r="AB50" s="408"/>
      <c r="AC50" s="406"/>
      <c r="AD50" s="407"/>
      <c r="AE50" s="407"/>
      <c r="AF50" s="408"/>
      <c r="AG50" s="406"/>
      <c r="AH50" s="407"/>
      <c r="AI50" s="407"/>
      <c r="AJ50" s="408"/>
      <c r="AK50" s="406"/>
      <c r="AL50" s="407"/>
      <c r="AM50" s="407"/>
      <c r="AN50" s="408"/>
      <c r="AO50" s="542"/>
      <c r="AP50" s="554"/>
      <c r="AQ50" s="586"/>
      <c r="AR50" s="588"/>
      <c r="AS50" s="590"/>
      <c r="BE50"/>
    </row>
    <row r="51" spans="2:57" ht="31.5" hidden="1"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c r="Z51" s="413"/>
      <c r="AA51" s="413"/>
      <c r="AB51" s="414"/>
      <c r="AC51" s="412"/>
      <c r="AD51" s="413"/>
      <c r="AE51" s="413"/>
      <c r="AF51" s="414"/>
      <c r="AG51" s="412"/>
      <c r="AH51" s="413"/>
      <c r="AI51" s="413"/>
      <c r="AJ51" s="414"/>
      <c r="AK51" s="412"/>
      <c r="AL51" s="413"/>
      <c r="AM51" s="413"/>
      <c r="AN51" s="414"/>
      <c r="AO51" s="545"/>
      <c r="AP51" s="556"/>
      <c r="AQ51" s="587"/>
      <c r="AR51" s="589"/>
      <c r="AS51" s="591"/>
      <c r="BE51"/>
    </row>
    <row r="52" spans="2:57" ht="22.5" hidden="1" customHeight="1">
      <c r="B52" s="592">
        <v>20</v>
      </c>
      <c r="C52" s="532"/>
      <c r="D52" s="406"/>
      <c r="E52" s="407"/>
      <c r="F52" s="407"/>
      <c r="G52" s="407"/>
      <c r="H52" s="407"/>
      <c r="I52" s="407"/>
      <c r="J52" s="407"/>
      <c r="K52" s="407"/>
      <c r="L52" s="407"/>
      <c r="M52" s="407"/>
      <c r="N52" s="407"/>
      <c r="O52" s="407"/>
      <c r="P52" s="408"/>
      <c r="Q52" s="409"/>
      <c r="R52" s="410"/>
      <c r="S52" s="410"/>
      <c r="T52" s="410"/>
      <c r="U52" s="410"/>
      <c r="V52" s="410"/>
      <c r="W52" s="410"/>
      <c r="X52" s="411"/>
      <c r="Y52" s="406"/>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hidden="1"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hidden="1" customHeight="1">
      <c r="B54" s="592">
        <v>21</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hidden="1" customHeight="1">
      <c r="B56" s="592">
        <v>22</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31.5" hidden="1"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hidden="1" customHeight="1">
      <c r="B58" s="592">
        <v>23</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24</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25</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26</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27</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28</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29</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c r="B71" s="592"/>
      <c r="C71" s="532"/>
      <c r="D71" s="412"/>
      <c r="E71" s="413"/>
      <c r="F71" s="413"/>
      <c r="G71" s="413"/>
      <c r="H71" s="413"/>
      <c r="I71" s="413"/>
      <c r="J71" s="413"/>
      <c r="K71" s="413"/>
      <c r="L71" s="413"/>
      <c r="M71" s="413"/>
      <c r="N71" s="413"/>
      <c r="O71" s="413"/>
      <c r="P71" s="414"/>
      <c r="Q71" s="412"/>
      <c r="R71" s="413"/>
      <c r="S71" s="413"/>
      <c r="T71" s="413"/>
      <c r="U71" s="413"/>
      <c r="V71" s="413"/>
      <c r="W71" s="413"/>
      <c r="X71" s="414"/>
      <c r="Y71" s="412"/>
      <c r="Z71" s="413"/>
      <c r="AA71" s="413"/>
      <c r="AB71" s="414"/>
      <c r="AC71" s="412"/>
      <c r="AD71" s="413"/>
      <c r="AE71" s="413"/>
      <c r="AF71" s="414"/>
      <c r="AG71" s="412"/>
      <c r="AH71" s="413"/>
      <c r="AI71" s="413"/>
      <c r="AJ71" s="414"/>
      <c r="AK71" s="412"/>
      <c r="AL71" s="413"/>
      <c r="AM71" s="413"/>
      <c r="AN71" s="414"/>
      <c r="AO71" s="545"/>
      <c r="AP71" s="556"/>
      <c r="AQ71" s="587"/>
      <c r="AR71" s="589"/>
      <c r="AS71" s="591"/>
      <c r="BE71"/>
    </row>
    <row r="72" spans="2:57" ht="22.5" hidden="1" customHeight="1">
      <c r="B72" s="592">
        <v>30</v>
      </c>
      <c r="C72" s="532"/>
      <c r="D72" s="406"/>
      <c r="E72" s="407"/>
      <c r="F72" s="407"/>
      <c r="G72" s="407"/>
      <c r="H72" s="407"/>
      <c r="I72" s="407"/>
      <c r="J72" s="407"/>
      <c r="K72" s="407"/>
      <c r="L72" s="407"/>
      <c r="M72" s="407"/>
      <c r="N72" s="407"/>
      <c r="O72" s="407"/>
      <c r="P72" s="408"/>
      <c r="Q72" s="409"/>
      <c r="R72" s="410"/>
      <c r="S72" s="410"/>
      <c r="T72" s="410"/>
      <c r="U72" s="410"/>
      <c r="V72" s="410"/>
      <c r="W72" s="410"/>
      <c r="X72" s="411"/>
      <c r="Y72" s="406"/>
      <c r="Z72" s="407"/>
      <c r="AA72" s="407"/>
      <c r="AB72" s="408"/>
      <c r="AC72" s="406"/>
      <c r="AD72" s="407"/>
      <c r="AE72" s="407"/>
      <c r="AF72" s="408"/>
      <c r="AG72" s="406"/>
      <c r="AH72" s="407"/>
      <c r="AI72" s="407"/>
      <c r="AJ72" s="408"/>
      <c r="AK72" s="406"/>
      <c r="AL72" s="407"/>
      <c r="AM72" s="407"/>
      <c r="AN72" s="408"/>
      <c r="AO72" s="542"/>
      <c r="AP72" s="554"/>
      <c r="AQ72" s="586"/>
      <c r="AR72" s="588"/>
      <c r="AS72" s="590"/>
      <c r="BE72"/>
    </row>
    <row r="73" spans="2:57" ht="31.5" hidden="1" customHeight="1" thickBot="1">
      <c r="B73" s="610"/>
      <c r="C73" s="611"/>
      <c r="D73" s="581"/>
      <c r="E73" s="582"/>
      <c r="F73" s="582"/>
      <c r="G73" s="582"/>
      <c r="H73" s="582"/>
      <c r="I73" s="582"/>
      <c r="J73" s="582"/>
      <c r="K73" s="582"/>
      <c r="L73" s="582"/>
      <c r="M73" s="582"/>
      <c r="N73" s="582"/>
      <c r="O73" s="582"/>
      <c r="P73" s="583"/>
      <c r="Q73" s="412"/>
      <c r="R73" s="413"/>
      <c r="S73" s="413"/>
      <c r="T73" s="413"/>
      <c r="U73" s="413"/>
      <c r="V73" s="413"/>
      <c r="W73" s="413"/>
      <c r="X73" s="414"/>
      <c r="Y73" s="581"/>
      <c r="Z73" s="582"/>
      <c r="AA73" s="582"/>
      <c r="AB73" s="583"/>
      <c r="AC73" s="581"/>
      <c r="AD73" s="582"/>
      <c r="AE73" s="582"/>
      <c r="AF73" s="583"/>
      <c r="AG73" s="581"/>
      <c r="AH73" s="582"/>
      <c r="AI73" s="582"/>
      <c r="AJ73" s="583"/>
      <c r="AK73" s="581"/>
      <c r="AL73" s="582"/>
      <c r="AM73" s="582"/>
      <c r="AN73" s="583"/>
      <c r="AO73" s="481"/>
      <c r="AP73" s="606"/>
      <c r="AQ73" s="607"/>
      <c r="AR73" s="608"/>
      <c r="AS73" s="609"/>
      <c r="BE73"/>
    </row>
    <row r="74" spans="2:57" ht="46.5" hidden="1" customHeight="1" thickBot="1">
      <c r="B74" s="612" t="s">
        <v>33</v>
      </c>
      <c r="C74" s="613"/>
      <c r="D74" s="613"/>
      <c r="E74" s="614"/>
      <c r="F74" s="615" t="s">
        <v>2</v>
      </c>
      <c r="G74" s="613"/>
      <c r="H74" s="613"/>
      <c r="I74" s="613"/>
      <c r="J74" s="613"/>
      <c r="K74" s="613"/>
      <c r="L74" s="613"/>
      <c r="M74" s="613"/>
      <c r="N74" s="613"/>
      <c r="O74" s="613"/>
      <c r="P74" s="613"/>
      <c r="Q74" s="613"/>
      <c r="R74" s="613"/>
      <c r="S74" s="613"/>
      <c r="T74" s="613"/>
      <c r="U74" s="614"/>
      <c r="V74" s="615" t="s">
        <v>3</v>
      </c>
      <c r="W74" s="613"/>
      <c r="X74" s="614"/>
      <c r="Y74" s="615" t="s">
        <v>34</v>
      </c>
      <c r="Z74" s="613"/>
      <c r="AA74" s="614"/>
      <c r="AB74" s="615" t="s">
        <v>35</v>
      </c>
      <c r="AC74" s="613"/>
      <c r="AD74" s="613"/>
      <c r="AE74" s="613"/>
      <c r="AF74" s="613"/>
      <c r="AG74" s="613"/>
      <c r="AH74" s="613"/>
      <c r="AI74" s="613"/>
      <c r="AJ74" s="613"/>
      <c r="AK74" s="613"/>
      <c r="AL74" s="613"/>
      <c r="AM74" s="613"/>
      <c r="AN74" s="613"/>
      <c r="AO74" s="613"/>
      <c r="AP74" s="613"/>
      <c r="AQ74" s="613"/>
      <c r="AR74" s="613"/>
      <c r="AS74" s="616"/>
      <c r="BE74"/>
    </row>
    <row r="75" spans="2:57" ht="46.5" hidden="1" customHeight="1">
      <c r="B75" s="617"/>
      <c r="C75" s="618"/>
      <c r="D75" s="618"/>
      <c r="E75" s="619"/>
      <c r="F75" s="620"/>
      <c r="G75" s="618"/>
      <c r="H75" s="618"/>
      <c r="I75" s="618"/>
      <c r="J75" s="618"/>
      <c r="K75" s="618"/>
      <c r="L75" s="618"/>
      <c r="M75" s="618"/>
      <c r="N75" s="618"/>
      <c r="O75" s="618"/>
      <c r="P75" s="618"/>
      <c r="Q75" s="618"/>
      <c r="R75" s="618"/>
      <c r="S75" s="618"/>
      <c r="T75" s="618"/>
      <c r="U75" s="619"/>
      <c r="V75" s="620"/>
      <c r="W75" s="618"/>
      <c r="X75" s="619"/>
      <c r="Y75" s="620"/>
      <c r="Z75" s="618"/>
      <c r="AA75" s="619"/>
      <c r="AB75" s="620"/>
      <c r="AC75" s="618"/>
      <c r="AD75" s="618"/>
      <c r="AE75" s="618"/>
      <c r="AF75" s="618"/>
      <c r="AG75" s="618"/>
      <c r="AH75" s="618"/>
      <c r="AI75" s="618"/>
      <c r="AJ75" s="618"/>
      <c r="AK75" s="618"/>
      <c r="AL75" s="618"/>
      <c r="AM75" s="618"/>
      <c r="AN75" s="618"/>
      <c r="AO75" s="618"/>
      <c r="AP75" s="618"/>
      <c r="AQ75" s="618"/>
      <c r="AR75" s="618"/>
      <c r="AS75" s="621"/>
      <c r="BE75"/>
    </row>
    <row r="76" spans="2:57" ht="46.5" hidden="1" customHeight="1" thickBot="1">
      <c r="B76" s="622"/>
      <c r="C76" s="623"/>
      <c r="D76" s="623"/>
      <c r="E76" s="624"/>
      <c r="F76" s="625"/>
      <c r="G76" s="623"/>
      <c r="H76" s="623"/>
      <c r="I76" s="623"/>
      <c r="J76" s="623"/>
      <c r="K76" s="623"/>
      <c r="L76" s="623"/>
      <c r="M76" s="623"/>
      <c r="N76" s="623"/>
      <c r="O76" s="623"/>
      <c r="P76" s="623"/>
      <c r="Q76" s="623"/>
      <c r="R76" s="623"/>
      <c r="S76" s="623"/>
      <c r="T76" s="623"/>
      <c r="U76" s="624"/>
      <c r="V76" s="625"/>
      <c r="W76" s="623"/>
      <c r="X76" s="624"/>
      <c r="Y76" s="625"/>
      <c r="Z76" s="623"/>
      <c r="AA76" s="624"/>
      <c r="AB76" s="625"/>
      <c r="AC76" s="623"/>
      <c r="AD76" s="623"/>
      <c r="AE76" s="623"/>
      <c r="AF76" s="623"/>
      <c r="AG76" s="623"/>
      <c r="AH76" s="623"/>
      <c r="AI76" s="623"/>
      <c r="AJ76" s="623"/>
      <c r="AK76" s="623"/>
      <c r="AL76" s="623"/>
      <c r="AM76" s="623"/>
      <c r="AN76" s="623"/>
      <c r="AO76" s="623"/>
      <c r="AP76" s="623"/>
      <c r="AQ76" s="623"/>
      <c r="AR76" s="623"/>
      <c r="AS76" s="626"/>
      <c r="BE76"/>
    </row>
    <row r="77" spans="2:57" ht="46.5" hidden="1" customHeight="1">
      <c r="B77" s="622"/>
      <c r="C77" s="623"/>
      <c r="D77" s="623"/>
      <c r="E77" s="624"/>
      <c r="F77" s="625"/>
      <c r="G77" s="623"/>
      <c r="H77" s="623"/>
      <c r="I77" s="623"/>
      <c r="J77" s="623"/>
      <c r="K77" s="623"/>
      <c r="L77" s="623"/>
      <c r="M77" s="623"/>
      <c r="N77" s="623"/>
      <c r="O77" s="623"/>
      <c r="P77" s="623"/>
      <c r="Q77" s="623"/>
      <c r="R77" s="623"/>
      <c r="S77" s="623"/>
      <c r="T77" s="623"/>
      <c r="U77" s="624"/>
      <c r="V77" s="625"/>
      <c r="W77" s="623"/>
      <c r="X77" s="624"/>
      <c r="Y77" s="625"/>
      <c r="Z77" s="623"/>
      <c r="AA77" s="624"/>
      <c r="AB77" s="625"/>
      <c r="AC77" s="623"/>
      <c r="AD77" s="623"/>
      <c r="AE77" s="623"/>
      <c r="AF77" s="623"/>
      <c r="AG77" s="623"/>
      <c r="AH77" s="623"/>
      <c r="AI77" s="623"/>
      <c r="AJ77" s="623"/>
      <c r="AK77" s="623"/>
      <c r="AL77" s="623"/>
      <c r="AM77" s="623"/>
      <c r="AN77" s="623"/>
      <c r="AO77" s="623"/>
      <c r="AP77" s="623"/>
      <c r="AQ77" s="623"/>
      <c r="AR77" s="623"/>
      <c r="AS77" s="626"/>
      <c r="BE77"/>
    </row>
    <row r="78" spans="2:57" ht="46.5" hidden="1" customHeight="1">
      <c r="B78" s="622"/>
      <c r="C78" s="623"/>
      <c r="D78" s="623"/>
      <c r="E78" s="624"/>
      <c r="F78" s="625"/>
      <c r="G78" s="623"/>
      <c r="H78" s="623"/>
      <c r="I78" s="623"/>
      <c r="J78" s="623"/>
      <c r="K78" s="623"/>
      <c r="L78" s="623"/>
      <c r="M78" s="623"/>
      <c r="N78" s="623"/>
      <c r="O78" s="623"/>
      <c r="P78" s="623"/>
      <c r="Q78" s="623"/>
      <c r="R78" s="623"/>
      <c r="S78" s="623"/>
      <c r="T78" s="623"/>
      <c r="U78" s="624"/>
      <c r="V78" s="625"/>
      <c r="W78" s="623"/>
      <c r="X78" s="624"/>
      <c r="Y78" s="625"/>
      <c r="Z78" s="623"/>
      <c r="AA78" s="624"/>
      <c r="AB78" s="625"/>
      <c r="AC78" s="623"/>
      <c r="AD78" s="623"/>
      <c r="AE78" s="623"/>
      <c r="AF78" s="623"/>
      <c r="AG78" s="623"/>
      <c r="AH78" s="623"/>
      <c r="AI78" s="623"/>
      <c r="AJ78" s="623"/>
      <c r="AK78" s="623"/>
      <c r="AL78" s="623"/>
      <c r="AM78" s="623"/>
      <c r="AN78" s="623"/>
      <c r="AO78" s="623"/>
      <c r="AP78" s="623"/>
      <c r="AQ78" s="623"/>
      <c r="AR78" s="623"/>
      <c r="AS78" s="626"/>
      <c r="BE78"/>
    </row>
    <row r="79" spans="2:57" ht="46.5" hidden="1" customHeight="1">
      <c r="B79" s="622"/>
      <c r="C79" s="623"/>
      <c r="D79" s="623"/>
      <c r="E79" s="624"/>
      <c r="F79" s="625"/>
      <c r="G79" s="623"/>
      <c r="H79" s="623"/>
      <c r="I79" s="623"/>
      <c r="J79" s="623"/>
      <c r="K79" s="623"/>
      <c r="L79" s="623"/>
      <c r="M79" s="623"/>
      <c r="N79" s="623"/>
      <c r="O79" s="623"/>
      <c r="P79" s="623"/>
      <c r="Q79" s="623"/>
      <c r="R79" s="623"/>
      <c r="S79" s="623"/>
      <c r="T79" s="623"/>
      <c r="U79" s="624"/>
      <c r="V79" s="625"/>
      <c r="W79" s="623"/>
      <c r="X79" s="624"/>
      <c r="Y79" s="625"/>
      <c r="Z79" s="623"/>
      <c r="AA79" s="624"/>
      <c r="AB79" s="625"/>
      <c r="AC79" s="623"/>
      <c r="AD79" s="623"/>
      <c r="AE79" s="623"/>
      <c r="AF79" s="623"/>
      <c r="AG79" s="623"/>
      <c r="AH79" s="623"/>
      <c r="AI79" s="623"/>
      <c r="AJ79" s="623"/>
      <c r="AK79" s="623"/>
      <c r="AL79" s="623"/>
      <c r="AM79" s="623"/>
      <c r="AN79" s="623"/>
      <c r="AO79" s="623"/>
      <c r="AP79" s="623"/>
      <c r="AQ79" s="623"/>
      <c r="AR79" s="623"/>
      <c r="AS79" s="626"/>
      <c r="BE79"/>
    </row>
    <row r="80" spans="2:57" ht="46.5" hidden="1" customHeight="1" thickBot="1">
      <c r="B80" s="622"/>
      <c r="C80" s="623"/>
      <c r="D80" s="623"/>
      <c r="E80" s="624"/>
      <c r="F80" s="625"/>
      <c r="G80" s="623"/>
      <c r="H80" s="623"/>
      <c r="I80" s="623"/>
      <c r="J80" s="623"/>
      <c r="K80" s="623"/>
      <c r="L80" s="623"/>
      <c r="M80" s="623"/>
      <c r="N80" s="623"/>
      <c r="O80" s="623"/>
      <c r="P80" s="623"/>
      <c r="Q80" s="623"/>
      <c r="R80" s="623"/>
      <c r="S80" s="623"/>
      <c r="T80" s="623"/>
      <c r="U80" s="624"/>
      <c r="V80" s="625"/>
      <c r="W80" s="623"/>
      <c r="X80" s="624"/>
      <c r="Y80" s="625"/>
      <c r="Z80" s="623"/>
      <c r="AA80" s="624"/>
      <c r="AB80" s="625"/>
      <c r="AC80" s="623"/>
      <c r="AD80" s="623"/>
      <c r="AE80" s="623"/>
      <c r="AF80" s="623"/>
      <c r="AG80" s="623"/>
      <c r="AH80" s="623"/>
      <c r="AI80" s="623"/>
      <c r="AJ80" s="623"/>
      <c r="AK80" s="623"/>
      <c r="AL80" s="623"/>
      <c r="AM80" s="623"/>
      <c r="AN80" s="623"/>
      <c r="AO80" s="623"/>
      <c r="AP80" s="623"/>
      <c r="AQ80" s="623"/>
      <c r="AR80" s="623"/>
      <c r="AS80" s="626"/>
      <c r="BE80"/>
    </row>
    <row r="81" spans="2:57" ht="46.5" customHeight="1">
      <c r="B81" s="612" t="s">
        <v>36</v>
      </c>
      <c r="C81" s="613"/>
      <c r="D81" s="613"/>
      <c r="E81" s="613"/>
      <c r="F81" s="613"/>
      <c r="G81" s="613"/>
      <c r="H81" s="613"/>
      <c r="I81" s="613"/>
      <c r="J81" s="613"/>
      <c r="K81" s="613"/>
      <c r="L81" s="613"/>
      <c r="M81" s="613"/>
      <c r="N81" s="613"/>
      <c r="O81" s="613"/>
      <c r="P81" s="613"/>
      <c r="Q81" s="613"/>
      <c r="R81" s="613"/>
      <c r="S81" s="613"/>
      <c r="T81" s="613"/>
      <c r="U81" s="613"/>
      <c r="V81" s="613"/>
      <c r="W81" s="613"/>
      <c r="X81" s="613"/>
      <c r="Y81" s="613"/>
      <c r="Z81" s="613"/>
      <c r="AA81" s="613"/>
      <c r="AB81" s="613"/>
      <c r="AC81" s="613"/>
      <c r="AD81" s="613"/>
      <c r="AE81" s="613"/>
      <c r="AF81" s="613"/>
      <c r="AG81" s="613"/>
      <c r="AH81" s="613"/>
      <c r="AI81" s="613"/>
      <c r="AJ81" s="613"/>
      <c r="AK81" s="613"/>
      <c r="AL81" s="613"/>
      <c r="AM81" s="613"/>
      <c r="AN81" s="613"/>
      <c r="AO81" s="613"/>
      <c r="AP81" s="613"/>
      <c r="AQ81" s="613"/>
      <c r="AR81" s="613"/>
      <c r="AS81" s="616"/>
      <c r="BE81"/>
    </row>
    <row r="82" spans="2:57" ht="132.75" customHeight="1" thickBot="1">
      <c r="B82" s="841">
        <v>42917</v>
      </c>
      <c r="C82" s="631"/>
      <c r="D82" s="631"/>
      <c r="E82" s="631"/>
      <c r="F82" s="631"/>
      <c r="G82" s="631"/>
      <c r="H82" s="631"/>
      <c r="I82" s="631"/>
      <c r="J82" s="631"/>
      <c r="K82" s="631"/>
      <c r="L82" s="631"/>
      <c r="M82" s="631"/>
      <c r="N82" s="631"/>
      <c r="O82" s="631"/>
      <c r="P82" s="631"/>
      <c r="Q82" s="631"/>
      <c r="R82" s="631"/>
      <c r="S82" s="631"/>
      <c r="T82" s="631"/>
      <c r="U82" s="631"/>
      <c r="V82" s="631"/>
      <c r="W82" s="631"/>
      <c r="X82" s="631"/>
      <c r="Y82" s="631"/>
      <c r="Z82" s="631"/>
      <c r="AA82" s="631"/>
      <c r="AB82" s="631"/>
      <c r="AC82" s="631"/>
      <c r="AD82" s="631"/>
      <c r="AE82" s="631"/>
      <c r="AF82" s="631"/>
      <c r="AG82" s="631"/>
      <c r="AH82" s="631"/>
      <c r="AI82" s="631"/>
      <c r="AJ82" s="631"/>
      <c r="AK82" s="631"/>
      <c r="AL82" s="631"/>
      <c r="AM82" s="631"/>
      <c r="AN82" s="631"/>
      <c r="AO82" s="631"/>
      <c r="AP82" s="631"/>
      <c r="AQ82" s="631"/>
      <c r="AR82" s="631"/>
      <c r="AS82" s="632"/>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88" t="s">
        <v>44</v>
      </c>
      <c r="D84" s="386"/>
      <c r="E84" s="386"/>
      <c r="F84" s="386"/>
      <c r="G84" s="386"/>
      <c r="H84" s="386"/>
      <c r="I84" s="386"/>
      <c r="J84" s="386"/>
      <c r="K84" s="386"/>
      <c r="L84" s="386"/>
      <c r="M84" s="386"/>
      <c r="N84" s="386"/>
      <c r="O84" s="386"/>
      <c r="P84" s="386"/>
      <c r="Q84" s="386"/>
      <c r="R84" s="386"/>
      <c r="S84" s="386"/>
      <c r="T84" s="386"/>
      <c r="U84" s="386"/>
      <c r="V84" s="386"/>
      <c r="W84" s="387"/>
      <c r="X84" s="406" t="s">
        <v>1706</v>
      </c>
      <c r="Y84" s="407"/>
      <c r="Z84" s="407"/>
      <c r="AA84" s="407"/>
      <c r="AB84" s="407"/>
      <c r="AC84" s="407"/>
      <c r="AD84" s="407"/>
      <c r="AE84" s="407"/>
      <c r="AF84" s="407"/>
      <c r="AG84" s="407"/>
      <c r="AH84" s="407"/>
      <c r="AI84" s="407"/>
      <c r="AJ84" s="407"/>
      <c r="AK84" s="407"/>
      <c r="AL84" s="407"/>
      <c r="AM84" s="407"/>
      <c r="AN84" s="407"/>
      <c r="AO84" s="407"/>
      <c r="AP84" s="407"/>
      <c r="AQ84" s="407"/>
      <c r="AR84" s="408"/>
      <c r="AS84" s="8"/>
      <c r="BE84"/>
    </row>
    <row r="85" spans="2:57" ht="46.5" customHeight="1">
      <c r="B85" s="10"/>
      <c r="C85" s="473" t="s">
        <v>40</v>
      </c>
      <c r="D85" s="438"/>
      <c r="E85" s="438"/>
      <c r="F85" s="438"/>
      <c r="G85" s="438"/>
      <c r="H85" s="438"/>
      <c r="I85" s="449"/>
      <c r="J85" s="473" t="s">
        <v>41</v>
      </c>
      <c r="K85" s="438"/>
      <c r="L85" s="438"/>
      <c r="M85" s="438"/>
      <c r="N85" s="438"/>
      <c r="O85" s="438"/>
      <c r="P85" s="449"/>
      <c r="Q85" s="473" t="s">
        <v>42</v>
      </c>
      <c r="R85" s="438"/>
      <c r="S85" s="438"/>
      <c r="T85" s="438"/>
      <c r="U85" s="438"/>
      <c r="V85" s="438"/>
      <c r="W85" s="449"/>
      <c r="X85" s="473" t="s">
        <v>40</v>
      </c>
      <c r="Y85" s="438"/>
      <c r="Z85" s="438"/>
      <c r="AA85" s="438"/>
      <c r="AB85" s="438"/>
      <c r="AC85" s="438"/>
      <c r="AD85" s="449"/>
      <c r="AE85" s="473" t="s">
        <v>41</v>
      </c>
      <c r="AF85" s="438"/>
      <c r="AG85" s="438"/>
      <c r="AH85" s="438"/>
      <c r="AI85" s="438"/>
      <c r="AJ85" s="438"/>
      <c r="AK85" s="449"/>
      <c r="AL85" s="473" t="s">
        <v>42</v>
      </c>
      <c r="AM85" s="438"/>
      <c r="AN85" s="438"/>
      <c r="AO85" s="438"/>
      <c r="AP85" s="438"/>
      <c r="AQ85" s="438"/>
      <c r="AR85" s="449"/>
      <c r="AS85" s="11"/>
      <c r="BE85"/>
    </row>
    <row r="86" spans="2:57" ht="46.5" customHeight="1">
      <c r="B86" s="10"/>
      <c r="C86" s="517" t="str">
        <f>'Lot Register'!$U$13</f>
        <v>Jan van Wyk</v>
      </c>
      <c r="D86" s="518"/>
      <c r="E86" s="518"/>
      <c r="F86" s="518"/>
      <c r="G86" s="518"/>
      <c r="H86" s="518"/>
      <c r="I86" s="519"/>
      <c r="J86" s="517"/>
      <c r="K86" s="518"/>
      <c r="L86" s="518"/>
      <c r="M86" s="518"/>
      <c r="N86" s="518"/>
      <c r="O86" s="518"/>
      <c r="P86" s="519"/>
      <c r="Q86" s="520"/>
      <c r="R86" s="521"/>
      <c r="S86" s="521"/>
      <c r="T86" s="521"/>
      <c r="U86" s="521"/>
      <c r="V86" s="521"/>
      <c r="W86" s="522"/>
      <c r="X86" s="517" t="str">
        <f>'Lot Register'!$U$12</f>
        <v>TBA</v>
      </c>
      <c r="Y86" s="518"/>
      <c r="Z86" s="518"/>
      <c r="AA86" s="518"/>
      <c r="AB86" s="518"/>
      <c r="AC86" s="518"/>
      <c r="AD86" s="519"/>
      <c r="AE86" s="517"/>
      <c r="AF86" s="518"/>
      <c r="AG86" s="518"/>
      <c r="AH86" s="518"/>
      <c r="AI86" s="518"/>
      <c r="AJ86" s="518"/>
      <c r="AK86" s="519"/>
      <c r="AL86" s="520"/>
      <c r="AM86" s="521"/>
      <c r="AN86" s="521"/>
      <c r="AO86" s="521"/>
      <c r="AP86" s="521"/>
      <c r="AQ86" s="521"/>
      <c r="AR86" s="522"/>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37">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J37"/>
    <mergeCell ref="AK34:AN35"/>
    <mergeCell ref="AO34:AP35"/>
    <mergeCell ref="AQ34:AQ35"/>
    <mergeCell ref="AR34:AR35"/>
    <mergeCell ref="AS34:AS35"/>
    <mergeCell ref="Y35:AB35"/>
    <mergeCell ref="B34:C35"/>
    <mergeCell ref="D34:P35"/>
    <mergeCell ref="Q34:X35"/>
    <mergeCell ref="Y34:AB34"/>
    <mergeCell ref="AC34:AJ35"/>
    <mergeCell ref="AK32:AN33"/>
    <mergeCell ref="AO32:AP33"/>
    <mergeCell ref="AQ32:AQ33"/>
    <mergeCell ref="AR32:AR33"/>
    <mergeCell ref="AS32:AS33"/>
    <mergeCell ref="Y33:AB33"/>
    <mergeCell ref="B32:C33"/>
    <mergeCell ref="D32:P33"/>
    <mergeCell ref="Q32:X33"/>
    <mergeCell ref="Y32:AB32"/>
    <mergeCell ref="AC32:AJ33"/>
    <mergeCell ref="AK30:AN31"/>
    <mergeCell ref="AO30:AP31"/>
    <mergeCell ref="AQ30:AQ31"/>
    <mergeCell ref="AR30:AR31"/>
    <mergeCell ref="AS30:AS31"/>
    <mergeCell ref="Y31:AB31"/>
    <mergeCell ref="B30:C31"/>
    <mergeCell ref="D30:P31"/>
    <mergeCell ref="Q30:X31"/>
    <mergeCell ref="Y30:AB30"/>
    <mergeCell ref="AC30:AJ31"/>
    <mergeCell ref="AK28:AN29"/>
    <mergeCell ref="AO28:AP29"/>
    <mergeCell ref="AQ28:AQ29"/>
    <mergeCell ref="AR28:AR29"/>
    <mergeCell ref="AS28:AS29"/>
    <mergeCell ref="Y29:AB29"/>
    <mergeCell ref="B28:C29"/>
    <mergeCell ref="D28:P29"/>
    <mergeCell ref="Q28:X29"/>
    <mergeCell ref="Y28:AB28"/>
    <mergeCell ref="AC28:AJ29"/>
    <mergeCell ref="AK26:AN27"/>
    <mergeCell ref="AO26:AP27"/>
    <mergeCell ref="AQ26:AQ27"/>
    <mergeCell ref="AR26:AR27"/>
    <mergeCell ref="AS26:AS27"/>
    <mergeCell ref="Y27:AB27"/>
    <mergeCell ref="B26:C27"/>
    <mergeCell ref="D26:P27"/>
    <mergeCell ref="Q26:X27"/>
    <mergeCell ref="Y26:AB26"/>
    <mergeCell ref="AC26:AJ27"/>
    <mergeCell ref="AK24:AN25"/>
    <mergeCell ref="AO24:AP25"/>
    <mergeCell ref="AQ24:AQ25"/>
    <mergeCell ref="AR24:AR25"/>
    <mergeCell ref="AS24:AS25"/>
    <mergeCell ref="Y25:AB25"/>
    <mergeCell ref="B24:C25"/>
    <mergeCell ref="D24:P25"/>
    <mergeCell ref="Q24:X25"/>
    <mergeCell ref="Y24:AB24"/>
    <mergeCell ref="AC24:AJ25"/>
    <mergeCell ref="AK22:AN23"/>
    <mergeCell ref="AO22:AP23"/>
    <mergeCell ref="AQ22:AQ23"/>
    <mergeCell ref="AR22:AR23"/>
    <mergeCell ref="AS22:AS23"/>
    <mergeCell ref="Y23:AB23"/>
    <mergeCell ref="B22:C23"/>
    <mergeCell ref="D22:P23"/>
    <mergeCell ref="Q22:X23"/>
    <mergeCell ref="Y22:AB22"/>
    <mergeCell ref="AC22:AJ23"/>
    <mergeCell ref="AK20:AN21"/>
    <mergeCell ref="AO20:AP21"/>
    <mergeCell ref="AQ20:AQ21"/>
    <mergeCell ref="AR20:AR21"/>
    <mergeCell ref="AS20:AS21"/>
    <mergeCell ref="Y21:AB21"/>
    <mergeCell ref="B20:C21"/>
    <mergeCell ref="D20:P21"/>
    <mergeCell ref="Q20:X21"/>
    <mergeCell ref="Y20:AB20"/>
    <mergeCell ref="AC20:AJ21"/>
    <mergeCell ref="AK18:AN19"/>
    <mergeCell ref="AO18:AP19"/>
    <mergeCell ref="AQ18:AQ19"/>
    <mergeCell ref="AR18:AR19"/>
    <mergeCell ref="AS18:AS19"/>
    <mergeCell ref="Y19:AB19"/>
    <mergeCell ref="B18:C19"/>
    <mergeCell ref="D18:P19"/>
    <mergeCell ref="Q18:X19"/>
    <mergeCell ref="Y18:AB18"/>
    <mergeCell ref="AC18:AJ19"/>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Q12:AS13"/>
    <mergeCell ref="Y13:AB13"/>
    <mergeCell ref="AK13:AN13"/>
    <mergeCell ref="AO12:AP13"/>
    <mergeCell ref="AF7:AI7"/>
    <mergeCell ref="J8:J9"/>
    <mergeCell ref="K8:K9"/>
    <mergeCell ref="L8:L9"/>
    <mergeCell ref="AF8:AI8"/>
    <mergeCell ref="AJ8:AM11"/>
    <mergeCell ref="AF10:AI10"/>
    <mergeCell ref="AF11:AI11"/>
    <mergeCell ref="AC13:AJ13"/>
    <mergeCell ref="J4:Z5"/>
    <mergeCell ref="AA4:AE4"/>
    <mergeCell ref="AF4:AI4"/>
    <mergeCell ref="AJ4:AS7"/>
    <mergeCell ref="AA5:AE5"/>
    <mergeCell ref="AF5:AI5"/>
    <mergeCell ref="J6:L7"/>
    <mergeCell ref="M6:P9"/>
    <mergeCell ref="Q6:AE9"/>
    <mergeCell ref="AF6:AI6"/>
    <mergeCell ref="AN8:AS11"/>
    <mergeCell ref="AF9:AI9"/>
  </mergeCells>
  <conditionalFormatting sqref="AF11">
    <cfRule type="expression" dxfId="621" priority="26">
      <formula>$V11="y"</formula>
    </cfRule>
    <cfRule type="expression" dxfId="620" priority="27">
      <formula>$T11="y"</formula>
    </cfRule>
  </conditionalFormatting>
  <conditionalFormatting sqref="AF7">
    <cfRule type="expression" dxfId="619" priority="30">
      <formula>$V7="y"</formula>
    </cfRule>
    <cfRule type="expression" dxfId="618" priority="31">
      <formula>$T7="y"</formula>
    </cfRule>
  </conditionalFormatting>
  <conditionalFormatting sqref="AF9">
    <cfRule type="expression" dxfId="617" priority="28">
      <formula>$V9="y"</formula>
    </cfRule>
    <cfRule type="expression" dxfId="616" priority="29">
      <formula>$T9="y"</formula>
    </cfRule>
  </conditionalFormatting>
  <conditionalFormatting sqref="Y26:AB26 Y28:AB28 Y30:AB30 Y36:AB36 Y42:AB73 Y14:AB17">
    <cfRule type="expression" dxfId="615" priority="25">
      <formula>OR(ISNUMBER(SEARCH("Hold Point",Y14)),ISNUMBER(SEARCH("Witness Point",Y14)))</formula>
    </cfRule>
  </conditionalFormatting>
  <conditionalFormatting sqref="AK14:AN73">
    <cfRule type="expression" dxfId="614" priority="24">
      <formula>OR(Y14="Check Item",Y14="Milestone")</formula>
    </cfRule>
  </conditionalFormatting>
  <conditionalFormatting sqref="Y22:AB22">
    <cfRule type="expression" dxfId="613" priority="21">
      <formula>OR(ISNUMBER(SEARCH("Hold Point",Y22)),ISNUMBER(SEARCH("Witness Point",Y22)))</formula>
    </cfRule>
  </conditionalFormatting>
  <conditionalFormatting sqref="Y18:AB18">
    <cfRule type="expression" dxfId="612" priority="20">
      <formula>OR(ISNUMBER(SEARCH("Hold Point",Y18)),ISNUMBER(SEARCH("Witness Point",Y18)))</formula>
    </cfRule>
  </conditionalFormatting>
  <conditionalFormatting sqref="Y20:AB20">
    <cfRule type="expression" dxfId="611" priority="19">
      <formula>OR(ISNUMBER(SEARCH("Hold Point",Y20)),ISNUMBER(SEARCH("Witness Point",Y20)))</formula>
    </cfRule>
  </conditionalFormatting>
  <conditionalFormatting sqref="Y24:AB24">
    <cfRule type="expression" dxfId="610" priority="17">
      <formula>OR(ISNUMBER(SEARCH("Hold Point",Y24)),ISNUMBER(SEARCH("Witness Point",Y24)))</formula>
    </cfRule>
  </conditionalFormatting>
  <conditionalFormatting sqref="Y32:AB32">
    <cfRule type="expression" dxfId="609" priority="14">
      <formula>OR(ISNUMBER(SEARCH("Hold Point",Y32)),ISNUMBER(SEARCH("Witness Point",Y32)))</formula>
    </cfRule>
  </conditionalFormatting>
  <conditionalFormatting sqref="Y34:AB34">
    <cfRule type="expression" dxfId="608" priority="13">
      <formula>OR(ISNUMBER(SEARCH("Hold Point",Y34)),ISNUMBER(SEARCH("Witness Point",Y34)))</formula>
    </cfRule>
  </conditionalFormatting>
  <conditionalFormatting sqref="Y38:AB39">
    <cfRule type="expression" dxfId="607" priority="12">
      <formula>OR(ISNUMBER(SEARCH("Hold Point",Y38)),ISNUMBER(SEARCH("Witness Point",Y38)))</formula>
    </cfRule>
  </conditionalFormatting>
  <conditionalFormatting sqref="Y40:AB41">
    <cfRule type="expression" dxfId="606" priority="11">
      <formula>OR(ISNUMBER(SEARCH("Hold Point",Y40)),ISNUMBER(SEARCH("Witness Point",Y40)))</formula>
    </cfRule>
  </conditionalFormatting>
  <conditionalFormatting sqref="Y19:AB19">
    <cfRule type="expression" dxfId="605" priority="10">
      <formula>OR(ISNUMBER(SEARCH("Hold Point",Y19)),ISNUMBER(SEARCH("Witness Point",Y19)))</formula>
    </cfRule>
  </conditionalFormatting>
  <conditionalFormatting sqref="Y21:AB21">
    <cfRule type="expression" dxfId="604" priority="9">
      <formula>OR(ISNUMBER(SEARCH("Hold Point",Y21)),ISNUMBER(SEARCH("Witness Point",Y21)))</formula>
    </cfRule>
  </conditionalFormatting>
  <conditionalFormatting sqref="Y23:AB23">
    <cfRule type="expression" dxfId="603" priority="8">
      <formula>OR(ISNUMBER(SEARCH("Hold Point",Y23)),ISNUMBER(SEARCH("Witness Point",Y23)))</formula>
    </cfRule>
  </conditionalFormatting>
  <conditionalFormatting sqref="Y25:AB25">
    <cfRule type="expression" dxfId="602" priority="7">
      <formula>OR(ISNUMBER(SEARCH("Hold Point",Y25)),ISNUMBER(SEARCH("Witness Point",Y25)))</formula>
    </cfRule>
  </conditionalFormatting>
  <conditionalFormatting sqref="Y27:AB27">
    <cfRule type="expression" dxfId="601" priority="6">
      <formula>OR(ISNUMBER(SEARCH("Hold Point",Y27)),ISNUMBER(SEARCH("Witness Point",Y27)))</formula>
    </cfRule>
  </conditionalFormatting>
  <conditionalFormatting sqref="Y29:AB29">
    <cfRule type="expression" dxfId="600" priority="5">
      <formula>OR(ISNUMBER(SEARCH("Hold Point",Y29)),ISNUMBER(SEARCH("Witness Point",Y29)))</formula>
    </cfRule>
  </conditionalFormatting>
  <conditionalFormatting sqref="Y31:AB31">
    <cfRule type="expression" dxfId="599" priority="4">
      <formula>OR(ISNUMBER(SEARCH("Hold Point",Y31)),ISNUMBER(SEARCH("Witness Point",Y31)))</formula>
    </cfRule>
  </conditionalFormatting>
  <conditionalFormatting sqref="Y33:AB33">
    <cfRule type="expression" dxfId="598" priority="3">
      <formula>OR(ISNUMBER(SEARCH("Hold Point",Y33)),ISNUMBER(SEARCH("Witness Point",Y33)))</formula>
    </cfRule>
  </conditionalFormatting>
  <conditionalFormatting sqref="Y35:AB35">
    <cfRule type="expression" dxfId="597" priority="2">
      <formula>OR(ISNUMBER(SEARCH("Hold Point",Y35)),ISNUMBER(SEARCH("Witness Point",Y35)))</formula>
    </cfRule>
  </conditionalFormatting>
  <conditionalFormatting sqref="Y37:AB37">
    <cfRule type="expression" dxfId="596" priority="1">
      <formula>OR(ISNUMBER(SEARCH("Hold Point",Y37)),ISNUMBER(SEARCH("Witness Point",Y37)))</formula>
    </cfRule>
  </conditionalFormatting>
  <pageMargins left="0.62992125984251968" right="0.23622047244094488" top="0.82677165354330706" bottom="0.23622047244094488" header="0.31496062992125984" footer="0.31496062992125984"/>
  <pageSetup paperSize="9" scale="56" fitToHeight="0" orientation="portrait" horizontalDpi="300" verticalDpi="300" r:id="rId1"/>
  <drawing r:id="rId2"/>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54">
    <pageSetUpPr fitToPage="1"/>
  </sheetPr>
  <dimension ref="A1:BR98"/>
  <sheetViews>
    <sheetView topLeftCell="A3" zoomScale="85" zoomScaleNormal="85" workbookViewId="0">
      <selection activeCell="B73" sqref="B73:E73"/>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Road Surface Delineation</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Road Surface Delineation</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441" t="s">
        <v>28</v>
      </c>
      <c r="AK4" s="442"/>
      <c r="AL4" s="442"/>
      <c r="AM4" s="442"/>
      <c r="AN4" s="442"/>
      <c r="AO4" s="442"/>
      <c r="AP4" s="442"/>
      <c r="AQ4" s="442"/>
      <c r="AR4" s="442"/>
      <c r="AS4" s="564"/>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e">
        <f>'Lot Register'!#REF!</f>
        <v>#REF!</v>
      </c>
      <c r="AG5" s="460"/>
      <c r="AH5" s="460"/>
      <c r="AI5" s="461"/>
      <c r="AJ5" s="533"/>
      <c r="AK5" s="534"/>
      <c r="AL5" s="534"/>
      <c r="AM5" s="534"/>
      <c r="AN5" s="534"/>
      <c r="AO5" s="534"/>
      <c r="AP5" s="534"/>
      <c r="AQ5" s="534"/>
      <c r="AR5" s="534"/>
      <c r="AS5" s="565"/>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533"/>
      <c r="AK6" s="534"/>
      <c r="AL6" s="534"/>
      <c r="AM6" s="534"/>
      <c r="AN6" s="534"/>
      <c r="AO6" s="534"/>
      <c r="AP6" s="534"/>
      <c r="AQ6" s="534"/>
      <c r="AR6" s="534"/>
      <c r="AS6" s="565"/>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Register'!$I$2), "", 'Lot Register'!$I$2)</f>
        <v>0</v>
      </c>
      <c r="AG7" s="469"/>
      <c r="AH7" s="469"/>
      <c r="AI7" s="470"/>
      <c r="AJ7" s="533"/>
      <c r="AK7" s="534"/>
      <c r="AL7" s="534"/>
      <c r="AM7" s="534"/>
      <c r="AN7" s="534"/>
      <c r="AO7" s="534"/>
      <c r="AP7" s="534"/>
      <c r="AQ7" s="534"/>
      <c r="AR7" s="534"/>
      <c r="AS7" s="565"/>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t="s">
        <v>1260</v>
      </c>
      <c r="AK8" s="574"/>
      <c r="AL8" s="574"/>
      <c r="AM8" s="574"/>
      <c r="AN8" s="566" t="s">
        <v>777</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Register'!$J$2), "", 'Lot Register'!$J$2)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t="e">
        <f>IF(ISBLANK('Lot Register'!#REF!), "", 'Lot Register'!#REF!)</f>
        <v>#REF!</v>
      </c>
      <c r="AE10" s="449"/>
      <c r="AF10" s="451" t="s">
        <v>30</v>
      </c>
      <c r="AG10" s="451"/>
      <c r="AH10" s="451"/>
      <c r="AI10" s="452"/>
      <c r="AJ10" s="573"/>
      <c r="AK10" s="574"/>
      <c r="AL10" s="574"/>
      <c r="AM10" s="574"/>
      <c r="AN10" s="566"/>
      <c r="AO10" s="566"/>
      <c r="AP10" s="566"/>
      <c r="AQ10" s="566"/>
      <c r="AR10" s="566"/>
      <c r="AS10" s="567"/>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Register'!$K$2), "", 'Lot Register'!$K$2)</f>
        <v>45343</v>
      </c>
      <c r="AG11" s="496"/>
      <c r="AH11" s="496"/>
      <c r="AI11" s="497"/>
      <c r="AJ11" s="575"/>
      <c r="AK11" s="576"/>
      <c r="AL11" s="576"/>
      <c r="AM11" s="576"/>
      <c r="AN11" s="381"/>
      <c r="AO11" s="381"/>
      <c r="AP11" s="381"/>
      <c r="AQ11" s="381"/>
      <c r="AR11" s="381"/>
      <c r="AS11" s="568"/>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t="s">
        <v>39</v>
      </c>
      <c r="AH13" s="439"/>
      <c r="AI13" s="439"/>
      <c r="AJ13" s="439"/>
      <c r="AK13" s="439" t="s">
        <v>27</v>
      </c>
      <c r="AL13" s="439"/>
      <c r="AM13" s="439"/>
      <c r="AN13" s="439"/>
      <c r="AO13" s="571"/>
      <c r="AP13" s="571"/>
      <c r="AQ13" s="571"/>
      <c r="AR13" s="571"/>
      <c r="AS13" s="572"/>
      <c r="BE13"/>
    </row>
    <row r="14" spans="1:70" ht="22.5" customHeight="1">
      <c r="B14" s="553">
        <v>1</v>
      </c>
      <c r="C14" s="549"/>
      <c r="D14" s="507" t="s">
        <v>1255</v>
      </c>
      <c r="E14" s="508"/>
      <c r="F14" s="508"/>
      <c r="G14" s="508"/>
      <c r="H14" s="508"/>
      <c r="I14" s="508"/>
      <c r="J14" s="508"/>
      <c r="K14" s="508"/>
      <c r="L14" s="508"/>
      <c r="M14" s="508"/>
      <c r="N14" s="508"/>
      <c r="O14" s="508"/>
      <c r="P14" s="509"/>
      <c r="Q14" s="507" t="s">
        <v>91</v>
      </c>
      <c r="R14" s="508"/>
      <c r="S14" s="508"/>
      <c r="T14" s="508"/>
      <c r="U14" s="508"/>
      <c r="V14" s="508"/>
      <c r="W14" s="508"/>
      <c r="X14" s="509"/>
      <c r="Y14" s="507" t="s">
        <v>24</v>
      </c>
      <c r="Z14" s="508"/>
      <c r="AA14" s="508"/>
      <c r="AB14" s="509"/>
      <c r="AC14" s="507"/>
      <c r="AD14" s="508"/>
      <c r="AE14" s="508"/>
      <c r="AF14" s="509"/>
      <c r="AG14" s="507"/>
      <c r="AH14" s="508"/>
      <c r="AI14" s="508"/>
      <c r="AJ14" s="509"/>
      <c r="AK14" s="507"/>
      <c r="AL14" s="508"/>
      <c r="AM14" s="508"/>
      <c r="AN14" s="509"/>
      <c r="AO14" s="475"/>
      <c r="AP14" s="593"/>
      <c r="AQ14" s="594"/>
      <c r="AR14" s="595"/>
      <c r="AS14" s="596"/>
      <c r="BE14"/>
    </row>
    <row r="15" spans="1:70" ht="65.25" customHeight="1">
      <c r="B15" s="592"/>
      <c r="C15" s="532"/>
      <c r="D15" s="412"/>
      <c r="E15" s="413"/>
      <c r="F15" s="413"/>
      <c r="G15" s="413"/>
      <c r="H15" s="413"/>
      <c r="I15" s="413"/>
      <c r="J15" s="413"/>
      <c r="K15" s="413"/>
      <c r="L15" s="413"/>
      <c r="M15" s="413"/>
      <c r="N15" s="413"/>
      <c r="O15" s="413"/>
      <c r="P15" s="414"/>
      <c r="Q15" s="412"/>
      <c r="R15" s="413"/>
      <c r="S15" s="413"/>
      <c r="T15" s="413"/>
      <c r="U15" s="413"/>
      <c r="V15" s="413"/>
      <c r="W15" s="413"/>
      <c r="X15" s="414"/>
      <c r="Y15" s="412" t="s">
        <v>1256</v>
      </c>
      <c r="Z15" s="413"/>
      <c r="AA15" s="413"/>
      <c r="AB15" s="414"/>
      <c r="AC15" s="412"/>
      <c r="AD15" s="413"/>
      <c r="AE15" s="413"/>
      <c r="AF15" s="414"/>
      <c r="AG15" s="412"/>
      <c r="AH15" s="413"/>
      <c r="AI15" s="413"/>
      <c r="AJ15" s="414"/>
      <c r="AK15" s="412"/>
      <c r="AL15" s="413"/>
      <c r="AM15" s="413"/>
      <c r="AN15" s="414"/>
      <c r="AO15" s="545"/>
      <c r="AP15" s="556"/>
      <c r="AQ15" s="587"/>
      <c r="AR15" s="589"/>
      <c r="AS15" s="591"/>
      <c r="BE15"/>
    </row>
    <row r="16" spans="1:70" ht="22.5" customHeight="1">
      <c r="B16" s="592">
        <v>2</v>
      </c>
      <c r="C16" s="532"/>
      <c r="D16" s="406" t="s">
        <v>1258</v>
      </c>
      <c r="E16" s="407"/>
      <c r="F16" s="407"/>
      <c r="G16" s="407"/>
      <c r="H16" s="407"/>
      <c r="I16" s="407"/>
      <c r="J16" s="407"/>
      <c r="K16" s="407"/>
      <c r="L16" s="407"/>
      <c r="M16" s="407"/>
      <c r="N16" s="407"/>
      <c r="O16" s="407"/>
      <c r="P16" s="408"/>
      <c r="Q16" s="409"/>
      <c r="R16" s="410"/>
      <c r="S16" s="410"/>
      <c r="T16" s="410"/>
      <c r="U16" s="410"/>
      <c r="V16" s="410"/>
      <c r="W16" s="410"/>
      <c r="X16" s="411"/>
      <c r="Y16" s="406" t="s">
        <v>24</v>
      </c>
      <c r="Z16" s="407"/>
      <c r="AA16" s="407"/>
      <c r="AB16" s="408"/>
      <c r="AC16" s="406"/>
      <c r="AD16" s="407"/>
      <c r="AE16" s="407"/>
      <c r="AF16" s="408"/>
      <c r="AG16" s="406"/>
      <c r="AH16" s="407"/>
      <c r="AI16" s="407"/>
      <c r="AJ16" s="408"/>
      <c r="AK16" s="406"/>
      <c r="AL16" s="407"/>
      <c r="AM16" s="407"/>
      <c r="AN16" s="408"/>
      <c r="AO16" s="542"/>
      <c r="AP16" s="554"/>
      <c r="AQ16" s="586"/>
      <c r="AR16" s="588"/>
      <c r="AS16" s="590"/>
      <c r="BE16"/>
    </row>
    <row r="17" spans="2:57" ht="67.5" customHeight="1">
      <c r="B17" s="592"/>
      <c r="C17" s="532"/>
      <c r="D17" s="412"/>
      <c r="E17" s="413"/>
      <c r="F17" s="413"/>
      <c r="G17" s="413"/>
      <c r="H17" s="413"/>
      <c r="I17" s="413"/>
      <c r="J17" s="413"/>
      <c r="K17" s="413"/>
      <c r="L17" s="413"/>
      <c r="M17" s="413"/>
      <c r="N17" s="413"/>
      <c r="O17" s="413"/>
      <c r="P17" s="414"/>
      <c r="Q17" s="412"/>
      <c r="R17" s="413"/>
      <c r="S17" s="413"/>
      <c r="T17" s="413"/>
      <c r="U17" s="413"/>
      <c r="V17" s="413"/>
      <c r="W17" s="413"/>
      <c r="X17" s="414"/>
      <c r="Y17" s="412" t="s">
        <v>1259</v>
      </c>
      <c r="Z17" s="413"/>
      <c r="AA17" s="413"/>
      <c r="AB17" s="414"/>
      <c r="AC17" s="412"/>
      <c r="AD17" s="413"/>
      <c r="AE17" s="413"/>
      <c r="AF17" s="414"/>
      <c r="AG17" s="412"/>
      <c r="AH17" s="413"/>
      <c r="AI17" s="413"/>
      <c r="AJ17" s="414"/>
      <c r="AK17" s="412"/>
      <c r="AL17" s="413"/>
      <c r="AM17" s="413"/>
      <c r="AN17" s="414"/>
      <c r="AO17" s="545"/>
      <c r="AP17" s="556"/>
      <c r="AQ17" s="587"/>
      <c r="AR17" s="589"/>
      <c r="AS17" s="591"/>
      <c r="BE17"/>
    </row>
    <row r="18" spans="2:57" ht="22.5" customHeight="1">
      <c r="B18" s="592">
        <v>3</v>
      </c>
      <c r="C18" s="532"/>
      <c r="D18" s="406" t="s">
        <v>778</v>
      </c>
      <c r="E18" s="407"/>
      <c r="F18" s="407"/>
      <c r="G18" s="407"/>
      <c r="H18" s="407"/>
      <c r="I18" s="407"/>
      <c r="J18" s="407"/>
      <c r="K18" s="407"/>
      <c r="L18" s="407"/>
      <c r="M18" s="407"/>
      <c r="N18" s="407"/>
      <c r="O18" s="407"/>
      <c r="P18" s="408"/>
      <c r="Q18" s="406" t="s">
        <v>91</v>
      </c>
      <c r="R18" s="407"/>
      <c r="S18" s="407"/>
      <c r="T18" s="407"/>
      <c r="U18" s="407"/>
      <c r="V18" s="407"/>
      <c r="W18" s="407"/>
      <c r="X18" s="408"/>
      <c r="Y18" s="406" t="s">
        <v>24</v>
      </c>
      <c r="Z18" s="407"/>
      <c r="AA18" s="407"/>
      <c r="AB18" s="408"/>
      <c r="AC18" s="406"/>
      <c r="AD18" s="407"/>
      <c r="AE18" s="407"/>
      <c r="AF18" s="408"/>
      <c r="AG18" s="406"/>
      <c r="AH18" s="407"/>
      <c r="AI18" s="407"/>
      <c r="AJ18" s="408"/>
      <c r="AK18" s="406"/>
      <c r="AL18" s="407"/>
      <c r="AM18" s="407"/>
      <c r="AN18" s="408"/>
      <c r="AO18" s="542"/>
      <c r="AP18" s="554"/>
      <c r="AQ18" s="586"/>
      <c r="AR18" s="588"/>
      <c r="AS18" s="590"/>
      <c r="BE18"/>
    </row>
    <row r="19" spans="2:57" ht="31.5" customHeight="1">
      <c r="B19" s="592"/>
      <c r="C19" s="532"/>
      <c r="D19" s="412"/>
      <c r="E19" s="413"/>
      <c r="F19" s="413"/>
      <c r="G19" s="413"/>
      <c r="H19" s="413"/>
      <c r="I19" s="413"/>
      <c r="J19" s="413"/>
      <c r="K19" s="413"/>
      <c r="L19" s="413"/>
      <c r="M19" s="413"/>
      <c r="N19" s="413"/>
      <c r="O19" s="413"/>
      <c r="P19" s="414"/>
      <c r="Q19" s="412"/>
      <c r="R19" s="413"/>
      <c r="S19" s="413"/>
      <c r="T19" s="413"/>
      <c r="U19" s="413"/>
      <c r="V19" s="413"/>
      <c r="W19" s="413"/>
      <c r="X19" s="414"/>
      <c r="Y19" s="412" t="s">
        <v>779</v>
      </c>
      <c r="Z19" s="413"/>
      <c r="AA19" s="413"/>
      <c r="AB19" s="414"/>
      <c r="AC19" s="412"/>
      <c r="AD19" s="413"/>
      <c r="AE19" s="413"/>
      <c r="AF19" s="414"/>
      <c r="AG19" s="412"/>
      <c r="AH19" s="413"/>
      <c r="AI19" s="413"/>
      <c r="AJ19" s="414"/>
      <c r="AK19" s="412"/>
      <c r="AL19" s="413"/>
      <c r="AM19" s="413"/>
      <c r="AN19" s="414"/>
      <c r="AO19" s="545"/>
      <c r="AP19" s="556"/>
      <c r="AQ19" s="587"/>
      <c r="AR19" s="589"/>
      <c r="AS19" s="591"/>
      <c r="BE19"/>
    </row>
    <row r="20" spans="2:57" ht="22.5" customHeight="1">
      <c r="B20" s="592">
        <v>4</v>
      </c>
      <c r="C20" s="532"/>
      <c r="D20" s="406" t="s">
        <v>780</v>
      </c>
      <c r="E20" s="407"/>
      <c r="F20" s="407"/>
      <c r="G20" s="407"/>
      <c r="H20" s="407"/>
      <c r="I20" s="407"/>
      <c r="J20" s="407"/>
      <c r="K20" s="407"/>
      <c r="L20" s="407"/>
      <c r="M20" s="407"/>
      <c r="N20" s="407"/>
      <c r="O20" s="407"/>
      <c r="P20" s="408"/>
      <c r="Q20" s="406" t="s">
        <v>91</v>
      </c>
      <c r="R20" s="407"/>
      <c r="S20" s="407"/>
      <c r="T20" s="407"/>
      <c r="U20" s="407"/>
      <c r="V20" s="407"/>
      <c r="W20" s="407"/>
      <c r="X20" s="408"/>
      <c r="Y20" s="406" t="s">
        <v>24</v>
      </c>
      <c r="Z20" s="407"/>
      <c r="AA20" s="407"/>
      <c r="AB20" s="408"/>
      <c r="AC20" s="406"/>
      <c r="AD20" s="407"/>
      <c r="AE20" s="407"/>
      <c r="AF20" s="408"/>
      <c r="AG20" s="406"/>
      <c r="AH20" s="407"/>
      <c r="AI20" s="407"/>
      <c r="AJ20" s="408"/>
      <c r="AK20" s="406"/>
      <c r="AL20" s="407"/>
      <c r="AM20" s="407"/>
      <c r="AN20" s="408"/>
      <c r="AO20" s="542"/>
      <c r="AP20" s="554"/>
      <c r="AQ20" s="586"/>
      <c r="AR20" s="588"/>
      <c r="AS20" s="590"/>
      <c r="BE20"/>
    </row>
    <row r="21" spans="2:57" ht="31.5" customHeight="1">
      <c r="B21" s="592"/>
      <c r="C21" s="532"/>
      <c r="D21" s="412"/>
      <c r="E21" s="413"/>
      <c r="F21" s="413"/>
      <c r="G21" s="413"/>
      <c r="H21" s="413"/>
      <c r="I21" s="413"/>
      <c r="J21" s="413"/>
      <c r="K21" s="413"/>
      <c r="L21" s="413"/>
      <c r="M21" s="413"/>
      <c r="N21" s="413"/>
      <c r="O21" s="413"/>
      <c r="P21" s="414"/>
      <c r="Q21" s="412"/>
      <c r="R21" s="413"/>
      <c r="S21" s="413"/>
      <c r="T21" s="413"/>
      <c r="U21" s="413"/>
      <c r="V21" s="413"/>
      <c r="W21" s="413"/>
      <c r="X21" s="414"/>
      <c r="Y21" s="412" t="s">
        <v>781</v>
      </c>
      <c r="Z21" s="413"/>
      <c r="AA21" s="413"/>
      <c r="AB21" s="414"/>
      <c r="AC21" s="412"/>
      <c r="AD21" s="413"/>
      <c r="AE21" s="413"/>
      <c r="AF21" s="414"/>
      <c r="AG21" s="412"/>
      <c r="AH21" s="413"/>
      <c r="AI21" s="413"/>
      <c r="AJ21" s="414"/>
      <c r="AK21" s="412"/>
      <c r="AL21" s="413"/>
      <c r="AM21" s="413"/>
      <c r="AN21" s="414"/>
      <c r="AO21" s="545"/>
      <c r="AP21" s="556"/>
      <c r="AQ21" s="587"/>
      <c r="AR21" s="589"/>
      <c r="AS21" s="591"/>
      <c r="BE21"/>
    </row>
    <row r="22" spans="2:57" ht="22.5" customHeight="1">
      <c r="B22" s="592">
        <v>5</v>
      </c>
      <c r="C22" s="532"/>
      <c r="D22" s="406" t="s">
        <v>1254</v>
      </c>
      <c r="E22" s="407"/>
      <c r="F22" s="407"/>
      <c r="G22" s="407"/>
      <c r="H22" s="407"/>
      <c r="I22" s="407"/>
      <c r="J22" s="407"/>
      <c r="K22" s="407"/>
      <c r="L22" s="407"/>
      <c r="M22" s="407"/>
      <c r="N22" s="407"/>
      <c r="O22" s="407"/>
      <c r="P22" s="408"/>
      <c r="Q22" s="409" t="s">
        <v>91</v>
      </c>
      <c r="R22" s="410"/>
      <c r="S22" s="410"/>
      <c r="T22" s="410"/>
      <c r="U22" s="410"/>
      <c r="V22" s="410"/>
      <c r="W22" s="410"/>
      <c r="X22" s="411"/>
      <c r="Y22" s="406" t="s">
        <v>82</v>
      </c>
      <c r="Z22" s="407"/>
      <c r="AA22" s="407"/>
      <c r="AB22" s="408"/>
      <c r="AC22" s="406"/>
      <c r="AD22" s="407"/>
      <c r="AE22" s="407"/>
      <c r="AF22" s="408"/>
      <c r="AG22" s="406"/>
      <c r="AH22" s="407"/>
      <c r="AI22" s="407"/>
      <c r="AJ22" s="408"/>
      <c r="AK22" s="406"/>
      <c r="AL22" s="407"/>
      <c r="AM22" s="407"/>
      <c r="AN22" s="408"/>
      <c r="AO22" s="542"/>
      <c r="AP22" s="554"/>
      <c r="AQ22" s="586"/>
      <c r="AR22" s="588"/>
      <c r="AS22" s="590"/>
      <c r="BE22"/>
    </row>
    <row r="23" spans="2:57" ht="31.5" customHeight="1">
      <c r="B23" s="592"/>
      <c r="C23" s="532"/>
      <c r="D23" s="412"/>
      <c r="E23" s="413"/>
      <c r="F23" s="413"/>
      <c r="G23" s="413"/>
      <c r="H23" s="413"/>
      <c r="I23" s="413"/>
      <c r="J23" s="413"/>
      <c r="K23" s="413"/>
      <c r="L23" s="413"/>
      <c r="M23" s="413"/>
      <c r="N23" s="413"/>
      <c r="O23" s="413"/>
      <c r="P23" s="414"/>
      <c r="Q23" s="412"/>
      <c r="R23" s="413"/>
      <c r="S23" s="413"/>
      <c r="T23" s="413"/>
      <c r="U23" s="413"/>
      <c r="V23" s="413"/>
      <c r="W23" s="413"/>
      <c r="X23" s="414"/>
      <c r="Y23" s="412" t="s">
        <v>781</v>
      </c>
      <c r="Z23" s="413"/>
      <c r="AA23" s="413"/>
      <c r="AB23" s="414"/>
      <c r="AC23" s="412"/>
      <c r="AD23" s="413"/>
      <c r="AE23" s="413"/>
      <c r="AF23" s="414"/>
      <c r="AG23" s="412"/>
      <c r="AH23" s="413"/>
      <c r="AI23" s="413"/>
      <c r="AJ23" s="414"/>
      <c r="AK23" s="412"/>
      <c r="AL23" s="413"/>
      <c r="AM23" s="413"/>
      <c r="AN23" s="414"/>
      <c r="AO23" s="545"/>
      <c r="AP23" s="556"/>
      <c r="AQ23" s="587"/>
      <c r="AR23" s="589"/>
      <c r="AS23" s="591"/>
      <c r="BE23"/>
    </row>
    <row r="24" spans="2:57" ht="22.5" customHeight="1">
      <c r="B24" s="592">
        <v>6</v>
      </c>
      <c r="C24" s="532"/>
      <c r="D24" s="406" t="s">
        <v>782</v>
      </c>
      <c r="E24" s="407"/>
      <c r="F24" s="407"/>
      <c r="G24" s="407"/>
      <c r="H24" s="407"/>
      <c r="I24" s="407"/>
      <c r="J24" s="407"/>
      <c r="K24" s="407"/>
      <c r="L24" s="407"/>
      <c r="M24" s="407"/>
      <c r="N24" s="407"/>
      <c r="O24" s="407"/>
      <c r="P24" s="408"/>
      <c r="Q24" s="406" t="s">
        <v>91</v>
      </c>
      <c r="R24" s="407"/>
      <c r="S24" s="407"/>
      <c r="T24" s="407"/>
      <c r="U24" s="407"/>
      <c r="V24" s="407"/>
      <c r="W24" s="407"/>
      <c r="X24" s="408"/>
      <c r="Y24" s="406" t="s">
        <v>83</v>
      </c>
      <c r="Z24" s="407"/>
      <c r="AA24" s="407"/>
      <c r="AB24" s="408"/>
      <c r="AC24" s="406"/>
      <c r="AD24" s="407"/>
      <c r="AE24" s="407"/>
      <c r="AF24" s="408"/>
      <c r="AG24" s="406"/>
      <c r="AH24" s="407"/>
      <c r="AI24" s="407"/>
      <c r="AJ24" s="408"/>
      <c r="AK24" s="406"/>
      <c r="AL24" s="407"/>
      <c r="AM24" s="407"/>
      <c r="AN24" s="408"/>
      <c r="AO24" s="542"/>
      <c r="AP24" s="554"/>
      <c r="AQ24" s="586"/>
      <c r="AR24" s="588"/>
      <c r="AS24" s="590"/>
      <c r="BE24"/>
    </row>
    <row r="25" spans="2:57" ht="31.5" customHeight="1">
      <c r="B25" s="592"/>
      <c r="C25" s="532"/>
      <c r="D25" s="412"/>
      <c r="E25" s="413"/>
      <c r="F25" s="413"/>
      <c r="G25" s="413"/>
      <c r="H25" s="413"/>
      <c r="I25" s="413"/>
      <c r="J25" s="413"/>
      <c r="K25" s="413"/>
      <c r="L25" s="413"/>
      <c r="M25" s="413"/>
      <c r="N25" s="413"/>
      <c r="O25" s="413"/>
      <c r="P25" s="414"/>
      <c r="Q25" s="412"/>
      <c r="R25" s="413"/>
      <c r="S25" s="413"/>
      <c r="T25" s="413"/>
      <c r="U25" s="413"/>
      <c r="V25" s="413"/>
      <c r="W25" s="413"/>
      <c r="X25" s="414"/>
      <c r="Y25" s="412" t="s">
        <v>783</v>
      </c>
      <c r="Z25" s="413"/>
      <c r="AA25" s="413"/>
      <c r="AB25" s="414"/>
      <c r="AC25" s="412"/>
      <c r="AD25" s="413"/>
      <c r="AE25" s="413"/>
      <c r="AF25" s="414"/>
      <c r="AG25" s="412"/>
      <c r="AH25" s="413"/>
      <c r="AI25" s="413"/>
      <c r="AJ25" s="414"/>
      <c r="AK25" s="412"/>
      <c r="AL25" s="413"/>
      <c r="AM25" s="413"/>
      <c r="AN25" s="414"/>
      <c r="AO25" s="545"/>
      <c r="AP25" s="556"/>
      <c r="AQ25" s="587"/>
      <c r="AR25" s="589"/>
      <c r="AS25" s="591"/>
      <c r="BE25"/>
    </row>
    <row r="26" spans="2:57" ht="22.5" customHeight="1">
      <c r="B26" s="592">
        <v>7</v>
      </c>
      <c r="C26" s="532"/>
      <c r="D26" s="406" t="s">
        <v>784</v>
      </c>
      <c r="E26" s="407"/>
      <c r="F26" s="407"/>
      <c r="G26" s="407"/>
      <c r="H26" s="407"/>
      <c r="I26" s="407"/>
      <c r="J26" s="407"/>
      <c r="K26" s="407"/>
      <c r="L26" s="407"/>
      <c r="M26" s="407"/>
      <c r="N26" s="407"/>
      <c r="O26" s="407"/>
      <c r="P26" s="408"/>
      <c r="Q26" s="406" t="s">
        <v>91</v>
      </c>
      <c r="R26" s="407"/>
      <c r="S26" s="407"/>
      <c r="T26" s="407"/>
      <c r="U26" s="407"/>
      <c r="V26" s="407"/>
      <c r="W26" s="407"/>
      <c r="X26" s="408"/>
      <c r="Y26" s="406" t="s">
        <v>24</v>
      </c>
      <c r="Z26" s="407"/>
      <c r="AA26" s="407"/>
      <c r="AB26" s="408"/>
      <c r="AC26" s="406"/>
      <c r="AD26" s="407"/>
      <c r="AE26" s="407"/>
      <c r="AF26" s="408"/>
      <c r="AG26" s="406"/>
      <c r="AH26" s="407"/>
      <c r="AI26" s="407"/>
      <c r="AJ26" s="408"/>
      <c r="AK26" s="406"/>
      <c r="AL26" s="407"/>
      <c r="AM26" s="407"/>
      <c r="AN26" s="408"/>
      <c r="AO26" s="542"/>
      <c r="AP26" s="554"/>
      <c r="AQ26" s="586"/>
      <c r="AR26" s="588"/>
      <c r="AS26" s="590"/>
      <c r="BE26"/>
    </row>
    <row r="27" spans="2:57" ht="31.5" customHeight="1">
      <c r="B27" s="592"/>
      <c r="C27" s="532"/>
      <c r="D27" s="412"/>
      <c r="E27" s="413"/>
      <c r="F27" s="413"/>
      <c r="G27" s="413"/>
      <c r="H27" s="413"/>
      <c r="I27" s="413"/>
      <c r="J27" s="413"/>
      <c r="K27" s="413"/>
      <c r="L27" s="413"/>
      <c r="M27" s="413"/>
      <c r="N27" s="413"/>
      <c r="O27" s="413"/>
      <c r="P27" s="414"/>
      <c r="Q27" s="412"/>
      <c r="R27" s="413"/>
      <c r="S27" s="413"/>
      <c r="T27" s="413"/>
      <c r="U27" s="413"/>
      <c r="V27" s="413"/>
      <c r="W27" s="413"/>
      <c r="X27" s="414"/>
      <c r="Y27" s="412" t="s">
        <v>785</v>
      </c>
      <c r="Z27" s="413"/>
      <c r="AA27" s="413"/>
      <c r="AB27" s="414"/>
      <c r="AC27" s="412"/>
      <c r="AD27" s="413"/>
      <c r="AE27" s="413"/>
      <c r="AF27" s="414"/>
      <c r="AG27" s="412"/>
      <c r="AH27" s="413"/>
      <c r="AI27" s="413"/>
      <c r="AJ27" s="414"/>
      <c r="AK27" s="412"/>
      <c r="AL27" s="413"/>
      <c r="AM27" s="413"/>
      <c r="AN27" s="414"/>
      <c r="AO27" s="545"/>
      <c r="AP27" s="556"/>
      <c r="AQ27" s="587"/>
      <c r="AR27" s="589"/>
      <c r="AS27" s="591"/>
      <c r="BE27"/>
    </row>
    <row r="28" spans="2:57" ht="22.5" customHeight="1">
      <c r="B28" s="592">
        <v>8</v>
      </c>
      <c r="C28" s="532"/>
      <c r="D28" s="406" t="s">
        <v>786</v>
      </c>
      <c r="E28" s="407"/>
      <c r="F28" s="407"/>
      <c r="G28" s="407"/>
      <c r="H28" s="407"/>
      <c r="I28" s="407"/>
      <c r="J28" s="407"/>
      <c r="K28" s="407"/>
      <c r="L28" s="407"/>
      <c r="M28" s="407"/>
      <c r="N28" s="407"/>
      <c r="O28" s="407"/>
      <c r="P28" s="408"/>
      <c r="Q28" s="406" t="s">
        <v>91</v>
      </c>
      <c r="R28" s="407"/>
      <c r="S28" s="407"/>
      <c r="T28" s="407"/>
      <c r="U28" s="407"/>
      <c r="V28" s="407"/>
      <c r="W28" s="407"/>
      <c r="X28" s="408"/>
      <c r="Y28" s="406" t="s">
        <v>24</v>
      </c>
      <c r="Z28" s="407"/>
      <c r="AA28" s="407"/>
      <c r="AB28" s="408"/>
      <c r="AC28" s="406"/>
      <c r="AD28" s="407"/>
      <c r="AE28" s="407"/>
      <c r="AF28" s="408"/>
      <c r="AG28" s="406"/>
      <c r="AH28" s="407"/>
      <c r="AI28" s="407"/>
      <c r="AJ28" s="408"/>
      <c r="AK28" s="406"/>
      <c r="AL28" s="407"/>
      <c r="AM28" s="407"/>
      <c r="AN28" s="408"/>
      <c r="AO28" s="542"/>
      <c r="AP28" s="554"/>
      <c r="AQ28" s="586"/>
      <c r="AR28" s="588"/>
      <c r="AS28" s="590"/>
      <c r="BE28"/>
    </row>
    <row r="29" spans="2:57" ht="31.5" customHeight="1">
      <c r="B29" s="592"/>
      <c r="C29" s="532"/>
      <c r="D29" s="412"/>
      <c r="E29" s="413"/>
      <c r="F29" s="413"/>
      <c r="G29" s="413"/>
      <c r="H29" s="413"/>
      <c r="I29" s="413"/>
      <c r="J29" s="413"/>
      <c r="K29" s="413"/>
      <c r="L29" s="413"/>
      <c r="M29" s="413"/>
      <c r="N29" s="413"/>
      <c r="O29" s="413"/>
      <c r="P29" s="414"/>
      <c r="Q29" s="412"/>
      <c r="R29" s="413"/>
      <c r="S29" s="413"/>
      <c r="T29" s="413"/>
      <c r="U29" s="413"/>
      <c r="V29" s="413"/>
      <c r="W29" s="413"/>
      <c r="X29" s="414"/>
      <c r="Y29" s="412" t="s">
        <v>787</v>
      </c>
      <c r="Z29" s="413"/>
      <c r="AA29" s="413"/>
      <c r="AB29" s="414"/>
      <c r="AC29" s="412"/>
      <c r="AD29" s="413"/>
      <c r="AE29" s="413"/>
      <c r="AF29" s="414"/>
      <c r="AG29" s="412"/>
      <c r="AH29" s="413"/>
      <c r="AI29" s="413"/>
      <c r="AJ29" s="414"/>
      <c r="AK29" s="412"/>
      <c r="AL29" s="413"/>
      <c r="AM29" s="413"/>
      <c r="AN29" s="414"/>
      <c r="AO29" s="545"/>
      <c r="AP29" s="556"/>
      <c r="AQ29" s="587"/>
      <c r="AR29" s="589"/>
      <c r="AS29" s="591"/>
      <c r="BE29"/>
    </row>
    <row r="30" spans="2:57" ht="22.5" customHeight="1">
      <c r="B30" s="592">
        <v>9</v>
      </c>
      <c r="C30" s="532"/>
      <c r="D30" s="406" t="s">
        <v>788</v>
      </c>
      <c r="E30" s="407"/>
      <c r="F30" s="407"/>
      <c r="G30" s="407"/>
      <c r="H30" s="407"/>
      <c r="I30" s="407"/>
      <c r="J30" s="407"/>
      <c r="K30" s="407"/>
      <c r="L30" s="407"/>
      <c r="M30" s="407"/>
      <c r="N30" s="407"/>
      <c r="O30" s="407"/>
      <c r="P30" s="408"/>
      <c r="Q30" s="406" t="s">
        <v>789</v>
      </c>
      <c r="R30" s="407"/>
      <c r="S30" s="407"/>
      <c r="T30" s="407"/>
      <c r="U30" s="407"/>
      <c r="V30" s="407"/>
      <c r="W30" s="407"/>
      <c r="X30" s="408"/>
      <c r="Y30" s="406" t="s">
        <v>24</v>
      </c>
      <c r="Z30" s="407"/>
      <c r="AA30" s="407"/>
      <c r="AB30" s="408"/>
      <c r="AC30" s="406"/>
      <c r="AD30" s="407"/>
      <c r="AE30" s="407"/>
      <c r="AF30" s="408"/>
      <c r="AG30" s="406"/>
      <c r="AH30" s="407"/>
      <c r="AI30" s="407"/>
      <c r="AJ30" s="408"/>
      <c r="AK30" s="406"/>
      <c r="AL30" s="407"/>
      <c r="AM30" s="407"/>
      <c r="AN30" s="408"/>
      <c r="AO30" s="542"/>
      <c r="AP30" s="554"/>
      <c r="AQ30" s="586"/>
      <c r="AR30" s="588"/>
      <c r="AS30" s="590"/>
      <c r="BE30"/>
    </row>
    <row r="31" spans="2:57" ht="51" customHeight="1">
      <c r="B31" s="592"/>
      <c r="C31" s="532"/>
      <c r="D31" s="412"/>
      <c r="E31" s="413"/>
      <c r="F31" s="413"/>
      <c r="G31" s="413"/>
      <c r="H31" s="413"/>
      <c r="I31" s="413"/>
      <c r="J31" s="413"/>
      <c r="K31" s="413"/>
      <c r="L31" s="413"/>
      <c r="M31" s="413"/>
      <c r="N31" s="413"/>
      <c r="O31" s="413"/>
      <c r="P31" s="414"/>
      <c r="Q31" s="412"/>
      <c r="R31" s="413"/>
      <c r="S31" s="413"/>
      <c r="T31" s="413"/>
      <c r="U31" s="413"/>
      <c r="V31" s="413"/>
      <c r="W31" s="413"/>
      <c r="X31" s="414"/>
      <c r="Y31" s="412" t="s">
        <v>790</v>
      </c>
      <c r="Z31" s="413"/>
      <c r="AA31" s="413"/>
      <c r="AB31" s="414"/>
      <c r="AC31" s="412"/>
      <c r="AD31" s="413"/>
      <c r="AE31" s="413"/>
      <c r="AF31" s="414"/>
      <c r="AG31" s="412"/>
      <c r="AH31" s="413"/>
      <c r="AI31" s="413"/>
      <c r="AJ31" s="414"/>
      <c r="AK31" s="412"/>
      <c r="AL31" s="413"/>
      <c r="AM31" s="413"/>
      <c r="AN31" s="414"/>
      <c r="AO31" s="545"/>
      <c r="AP31" s="556"/>
      <c r="AQ31" s="587"/>
      <c r="AR31" s="589"/>
      <c r="AS31" s="591"/>
      <c r="BE31"/>
    </row>
    <row r="32" spans="2:57" ht="22.5" customHeight="1">
      <c r="B32" s="592">
        <v>10</v>
      </c>
      <c r="C32" s="532"/>
      <c r="D32" s="406" t="s">
        <v>791</v>
      </c>
      <c r="E32" s="407"/>
      <c r="F32" s="407"/>
      <c r="G32" s="407"/>
      <c r="H32" s="407"/>
      <c r="I32" s="407"/>
      <c r="J32" s="407"/>
      <c r="K32" s="407"/>
      <c r="L32" s="407"/>
      <c r="M32" s="407"/>
      <c r="N32" s="407"/>
      <c r="O32" s="407"/>
      <c r="P32" s="408"/>
      <c r="Q32" s="406" t="s">
        <v>91</v>
      </c>
      <c r="R32" s="407"/>
      <c r="S32" s="407"/>
      <c r="T32" s="407"/>
      <c r="U32" s="407"/>
      <c r="V32" s="407"/>
      <c r="W32" s="407"/>
      <c r="X32" s="408"/>
      <c r="Y32" s="406" t="s">
        <v>24</v>
      </c>
      <c r="Z32" s="407"/>
      <c r="AA32" s="407"/>
      <c r="AB32" s="408"/>
      <c r="AC32" s="406"/>
      <c r="AD32" s="407"/>
      <c r="AE32" s="407"/>
      <c r="AF32" s="408"/>
      <c r="AG32" s="406"/>
      <c r="AH32" s="407"/>
      <c r="AI32" s="407"/>
      <c r="AJ32" s="408"/>
      <c r="AK32" s="406"/>
      <c r="AL32" s="407"/>
      <c r="AM32" s="407"/>
      <c r="AN32" s="408"/>
      <c r="AO32" s="542"/>
      <c r="AP32" s="554"/>
      <c r="AQ32" s="586"/>
      <c r="AR32" s="588"/>
      <c r="AS32" s="590"/>
      <c r="BE32"/>
    </row>
    <row r="33" spans="2:57" ht="31.5" customHeight="1">
      <c r="B33" s="592"/>
      <c r="C33" s="532"/>
      <c r="D33" s="412"/>
      <c r="E33" s="413"/>
      <c r="F33" s="413"/>
      <c r="G33" s="413"/>
      <c r="H33" s="413"/>
      <c r="I33" s="413"/>
      <c r="J33" s="413"/>
      <c r="K33" s="413"/>
      <c r="L33" s="413"/>
      <c r="M33" s="413"/>
      <c r="N33" s="413"/>
      <c r="O33" s="413"/>
      <c r="P33" s="414"/>
      <c r="Q33" s="412"/>
      <c r="R33" s="413"/>
      <c r="S33" s="413"/>
      <c r="T33" s="413"/>
      <c r="U33" s="413"/>
      <c r="V33" s="413"/>
      <c r="W33" s="413"/>
      <c r="X33" s="414"/>
      <c r="Y33" s="412" t="s">
        <v>799</v>
      </c>
      <c r="Z33" s="413"/>
      <c r="AA33" s="413"/>
      <c r="AB33" s="414"/>
      <c r="AC33" s="412"/>
      <c r="AD33" s="413"/>
      <c r="AE33" s="413"/>
      <c r="AF33" s="414"/>
      <c r="AG33" s="412"/>
      <c r="AH33" s="413"/>
      <c r="AI33" s="413"/>
      <c r="AJ33" s="414"/>
      <c r="AK33" s="412"/>
      <c r="AL33" s="413"/>
      <c r="AM33" s="413"/>
      <c r="AN33" s="414"/>
      <c r="AO33" s="545"/>
      <c r="AP33" s="556"/>
      <c r="AQ33" s="587"/>
      <c r="AR33" s="589"/>
      <c r="AS33" s="591"/>
      <c r="BE33"/>
    </row>
    <row r="34" spans="2:57" ht="22.5" customHeight="1">
      <c r="B34" s="592">
        <v>11</v>
      </c>
      <c r="C34" s="532"/>
      <c r="D34" s="406" t="s">
        <v>792</v>
      </c>
      <c r="E34" s="407"/>
      <c r="F34" s="407"/>
      <c r="G34" s="407"/>
      <c r="H34" s="407"/>
      <c r="I34" s="407"/>
      <c r="J34" s="407"/>
      <c r="K34" s="407"/>
      <c r="L34" s="407"/>
      <c r="M34" s="407"/>
      <c r="N34" s="407"/>
      <c r="O34" s="407"/>
      <c r="P34" s="408"/>
      <c r="Q34" s="406" t="s">
        <v>91</v>
      </c>
      <c r="R34" s="407"/>
      <c r="S34" s="407"/>
      <c r="T34" s="407"/>
      <c r="U34" s="407"/>
      <c r="V34" s="407"/>
      <c r="W34" s="407"/>
      <c r="X34" s="408"/>
      <c r="Y34" s="406" t="s">
        <v>24</v>
      </c>
      <c r="Z34" s="407"/>
      <c r="AA34" s="407"/>
      <c r="AB34" s="408"/>
      <c r="AC34" s="406"/>
      <c r="AD34" s="407"/>
      <c r="AE34" s="407"/>
      <c r="AF34" s="408"/>
      <c r="AG34" s="406"/>
      <c r="AH34" s="407"/>
      <c r="AI34" s="407"/>
      <c r="AJ34" s="408"/>
      <c r="AK34" s="406"/>
      <c r="AL34" s="407"/>
      <c r="AM34" s="407"/>
      <c r="AN34" s="408"/>
      <c r="AO34" s="542"/>
      <c r="AP34" s="554"/>
      <c r="AQ34" s="586"/>
      <c r="AR34" s="588"/>
      <c r="AS34" s="590"/>
      <c r="BE34"/>
    </row>
    <row r="35" spans="2:57" ht="61.5"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t="s">
        <v>1257</v>
      </c>
      <c r="Z35" s="413"/>
      <c r="AA35" s="413"/>
      <c r="AB35" s="414"/>
      <c r="AC35" s="412"/>
      <c r="AD35" s="413"/>
      <c r="AE35" s="413"/>
      <c r="AF35" s="414"/>
      <c r="AG35" s="412"/>
      <c r="AH35" s="413"/>
      <c r="AI35" s="413"/>
      <c r="AJ35" s="414"/>
      <c r="AK35" s="412"/>
      <c r="AL35" s="413"/>
      <c r="AM35" s="413"/>
      <c r="AN35" s="414"/>
      <c r="AO35" s="545"/>
      <c r="AP35" s="556"/>
      <c r="AQ35" s="587"/>
      <c r="AR35" s="589"/>
      <c r="AS35" s="591"/>
      <c r="BE35"/>
    </row>
    <row r="36" spans="2:57" ht="22.5" customHeight="1">
      <c r="B36" s="592">
        <v>12</v>
      </c>
      <c r="C36" s="532"/>
      <c r="D36" s="406" t="s">
        <v>793</v>
      </c>
      <c r="E36" s="407"/>
      <c r="F36" s="407"/>
      <c r="G36" s="407"/>
      <c r="H36" s="407"/>
      <c r="I36" s="407"/>
      <c r="J36" s="407"/>
      <c r="K36" s="407"/>
      <c r="L36" s="407"/>
      <c r="M36" s="407"/>
      <c r="N36" s="407"/>
      <c r="O36" s="407"/>
      <c r="P36" s="408"/>
      <c r="Q36" s="406" t="s">
        <v>91</v>
      </c>
      <c r="R36" s="407"/>
      <c r="S36" s="407"/>
      <c r="T36" s="407"/>
      <c r="U36" s="407"/>
      <c r="V36" s="407"/>
      <c r="W36" s="407"/>
      <c r="X36" s="408"/>
      <c r="Y36" s="406" t="s">
        <v>24</v>
      </c>
      <c r="Z36" s="407"/>
      <c r="AA36" s="407"/>
      <c r="AB36" s="408"/>
      <c r="AC36" s="406"/>
      <c r="AD36" s="407"/>
      <c r="AE36" s="407"/>
      <c r="AF36" s="408"/>
      <c r="AG36" s="406"/>
      <c r="AH36" s="407"/>
      <c r="AI36" s="407"/>
      <c r="AJ36" s="408"/>
      <c r="AK36" s="406"/>
      <c r="AL36" s="407"/>
      <c r="AM36" s="407"/>
      <c r="AN36" s="408"/>
      <c r="AO36" s="542"/>
      <c r="AP36" s="554"/>
      <c r="AQ36" s="586"/>
      <c r="AR36" s="588"/>
      <c r="AS36" s="590"/>
      <c r="BE36"/>
    </row>
    <row r="37" spans="2:57" ht="31.5"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t="s">
        <v>800</v>
      </c>
      <c r="Z37" s="413"/>
      <c r="AA37" s="413"/>
      <c r="AB37" s="414"/>
      <c r="AC37" s="412"/>
      <c r="AD37" s="413"/>
      <c r="AE37" s="413"/>
      <c r="AF37" s="414"/>
      <c r="AG37" s="412"/>
      <c r="AH37" s="413"/>
      <c r="AI37" s="413"/>
      <c r="AJ37" s="414"/>
      <c r="AK37" s="412"/>
      <c r="AL37" s="413"/>
      <c r="AM37" s="413"/>
      <c r="AN37" s="414"/>
      <c r="AO37" s="545"/>
      <c r="AP37" s="556"/>
      <c r="AQ37" s="587"/>
      <c r="AR37" s="589"/>
      <c r="AS37" s="591"/>
      <c r="BE37"/>
    </row>
    <row r="38" spans="2:57" ht="22.5" customHeight="1">
      <c r="B38" s="592">
        <v>13</v>
      </c>
      <c r="C38" s="532"/>
      <c r="D38" s="406" t="s">
        <v>794</v>
      </c>
      <c r="E38" s="407"/>
      <c r="F38" s="407"/>
      <c r="G38" s="407"/>
      <c r="H38" s="407"/>
      <c r="I38" s="407"/>
      <c r="J38" s="407"/>
      <c r="K38" s="407"/>
      <c r="L38" s="407"/>
      <c r="M38" s="407"/>
      <c r="N38" s="407"/>
      <c r="O38" s="407"/>
      <c r="P38" s="408"/>
      <c r="Q38" s="406" t="s">
        <v>91</v>
      </c>
      <c r="R38" s="407"/>
      <c r="S38" s="407"/>
      <c r="T38" s="407"/>
      <c r="U38" s="407"/>
      <c r="V38" s="407"/>
      <c r="W38" s="407"/>
      <c r="X38" s="408"/>
      <c r="Y38" s="406" t="s">
        <v>24</v>
      </c>
      <c r="Z38" s="407"/>
      <c r="AA38" s="407"/>
      <c r="AB38" s="408"/>
      <c r="AC38" s="406"/>
      <c r="AD38" s="407"/>
      <c r="AE38" s="407"/>
      <c r="AF38" s="408"/>
      <c r="AG38" s="406"/>
      <c r="AH38" s="407"/>
      <c r="AI38" s="407"/>
      <c r="AJ38" s="408"/>
      <c r="AK38" s="406"/>
      <c r="AL38" s="407"/>
      <c r="AM38" s="407"/>
      <c r="AN38" s="408"/>
      <c r="AO38" s="542"/>
      <c r="AP38" s="554"/>
      <c r="AQ38" s="586"/>
      <c r="AR38" s="588"/>
      <c r="AS38" s="590"/>
      <c r="BE38"/>
    </row>
    <row r="39" spans="2:57" ht="31.5"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t="s">
        <v>801</v>
      </c>
      <c r="Z39" s="413"/>
      <c r="AA39" s="413"/>
      <c r="AB39" s="414"/>
      <c r="AC39" s="412"/>
      <c r="AD39" s="413"/>
      <c r="AE39" s="413"/>
      <c r="AF39" s="414"/>
      <c r="AG39" s="412"/>
      <c r="AH39" s="413"/>
      <c r="AI39" s="413"/>
      <c r="AJ39" s="414"/>
      <c r="AK39" s="412"/>
      <c r="AL39" s="413"/>
      <c r="AM39" s="413"/>
      <c r="AN39" s="414"/>
      <c r="AO39" s="545"/>
      <c r="AP39" s="556"/>
      <c r="AQ39" s="587"/>
      <c r="AR39" s="589"/>
      <c r="AS39" s="591"/>
      <c r="BE39"/>
    </row>
    <row r="40" spans="2:57" ht="22.5" customHeight="1">
      <c r="B40" s="592">
        <v>14</v>
      </c>
      <c r="C40" s="532"/>
      <c r="D40" s="406" t="s">
        <v>795</v>
      </c>
      <c r="E40" s="407"/>
      <c r="F40" s="407"/>
      <c r="G40" s="407"/>
      <c r="H40" s="407"/>
      <c r="I40" s="407"/>
      <c r="J40" s="407"/>
      <c r="K40" s="407"/>
      <c r="L40" s="407"/>
      <c r="M40" s="407"/>
      <c r="N40" s="407"/>
      <c r="O40" s="407"/>
      <c r="P40" s="408"/>
      <c r="Q40" s="406" t="s">
        <v>91</v>
      </c>
      <c r="R40" s="407"/>
      <c r="S40" s="407"/>
      <c r="T40" s="407"/>
      <c r="U40" s="407"/>
      <c r="V40" s="407"/>
      <c r="W40" s="407"/>
      <c r="X40" s="408"/>
      <c r="Y40" s="406" t="s">
        <v>24</v>
      </c>
      <c r="Z40" s="407"/>
      <c r="AA40" s="407"/>
      <c r="AB40" s="408"/>
      <c r="AC40" s="406"/>
      <c r="AD40" s="407"/>
      <c r="AE40" s="407"/>
      <c r="AF40" s="408"/>
      <c r="AG40" s="406"/>
      <c r="AH40" s="407"/>
      <c r="AI40" s="407"/>
      <c r="AJ40" s="408"/>
      <c r="AK40" s="406"/>
      <c r="AL40" s="407"/>
      <c r="AM40" s="407"/>
      <c r="AN40" s="408"/>
      <c r="AO40" s="542"/>
      <c r="AP40" s="554"/>
      <c r="AQ40" s="586"/>
      <c r="AR40" s="588"/>
      <c r="AS40" s="590"/>
      <c r="BE40"/>
    </row>
    <row r="41" spans="2:57" ht="31.5"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t="s">
        <v>802</v>
      </c>
      <c r="Z41" s="413"/>
      <c r="AA41" s="413"/>
      <c r="AB41" s="414"/>
      <c r="AC41" s="412"/>
      <c r="AD41" s="413"/>
      <c r="AE41" s="413"/>
      <c r="AF41" s="414"/>
      <c r="AG41" s="412"/>
      <c r="AH41" s="413"/>
      <c r="AI41" s="413"/>
      <c r="AJ41" s="414"/>
      <c r="AK41" s="412"/>
      <c r="AL41" s="413"/>
      <c r="AM41" s="413"/>
      <c r="AN41" s="414"/>
      <c r="AO41" s="545"/>
      <c r="AP41" s="556"/>
      <c r="AQ41" s="587"/>
      <c r="AR41" s="589"/>
      <c r="AS41" s="591"/>
      <c r="BE41"/>
    </row>
    <row r="42" spans="2:57" ht="22.5" customHeight="1">
      <c r="B42" s="592">
        <v>15</v>
      </c>
      <c r="C42" s="532"/>
      <c r="D42" s="406" t="s">
        <v>796</v>
      </c>
      <c r="E42" s="407"/>
      <c r="F42" s="407"/>
      <c r="G42" s="407"/>
      <c r="H42" s="407"/>
      <c r="I42" s="407"/>
      <c r="J42" s="407"/>
      <c r="K42" s="407"/>
      <c r="L42" s="407"/>
      <c r="M42" s="407"/>
      <c r="N42" s="407"/>
      <c r="O42" s="407"/>
      <c r="P42" s="408"/>
      <c r="Q42" s="406" t="s">
        <v>91</v>
      </c>
      <c r="R42" s="407"/>
      <c r="S42" s="407"/>
      <c r="T42" s="407"/>
      <c r="U42" s="407"/>
      <c r="V42" s="407"/>
      <c r="W42" s="407"/>
      <c r="X42" s="408"/>
      <c r="Y42" s="406" t="s">
        <v>24</v>
      </c>
      <c r="Z42" s="407"/>
      <c r="AA42" s="407"/>
      <c r="AB42" s="408"/>
      <c r="AC42" s="406"/>
      <c r="AD42" s="407"/>
      <c r="AE42" s="407"/>
      <c r="AF42" s="408"/>
      <c r="AG42" s="406"/>
      <c r="AH42" s="407"/>
      <c r="AI42" s="407"/>
      <c r="AJ42" s="408"/>
      <c r="AK42" s="406"/>
      <c r="AL42" s="407"/>
      <c r="AM42" s="407"/>
      <c r="AN42" s="408"/>
      <c r="AO42" s="542"/>
      <c r="AP42" s="554"/>
      <c r="AQ42" s="586"/>
      <c r="AR42" s="588"/>
      <c r="AS42" s="590"/>
      <c r="BE42"/>
    </row>
    <row r="43" spans="2:57" ht="31.5"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t="s">
        <v>803</v>
      </c>
      <c r="Z43" s="413"/>
      <c r="AA43" s="413"/>
      <c r="AB43" s="414"/>
      <c r="AC43" s="412"/>
      <c r="AD43" s="413"/>
      <c r="AE43" s="413"/>
      <c r="AF43" s="414"/>
      <c r="AG43" s="412"/>
      <c r="AH43" s="413"/>
      <c r="AI43" s="413"/>
      <c r="AJ43" s="414"/>
      <c r="AK43" s="412"/>
      <c r="AL43" s="413"/>
      <c r="AM43" s="413"/>
      <c r="AN43" s="414"/>
      <c r="AO43" s="545"/>
      <c r="AP43" s="556"/>
      <c r="AQ43" s="587"/>
      <c r="AR43" s="589"/>
      <c r="AS43" s="591"/>
      <c r="BE43"/>
    </row>
    <row r="44" spans="2:57" ht="22.5" customHeight="1">
      <c r="B44" s="592">
        <v>16</v>
      </c>
      <c r="C44" s="532"/>
      <c r="D44" s="406" t="s">
        <v>797</v>
      </c>
      <c r="E44" s="407"/>
      <c r="F44" s="407"/>
      <c r="G44" s="407"/>
      <c r="H44" s="407"/>
      <c r="I44" s="407"/>
      <c r="J44" s="407"/>
      <c r="K44" s="407"/>
      <c r="L44" s="407"/>
      <c r="M44" s="407"/>
      <c r="N44" s="407"/>
      <c r="O44" s="407"/>
      <c r="P44" s="408"/>
      <c r="Q44" s="406" t="s">
        <v>91</v>
      </c>
      <c r="R44" s="407"/>
      <c r="S44" s="407"/>
      <c r="T44" s="407"/>
      <c r="U44" s="407"/>
      <c r="V44" s="407"/>
      <c r="W44" s="407"/>
      <c r="X44" s="408"/>
      <c r="Y44" s="406" t="s">
        <v>24</v>
      </c>
      <c r="Z44" s="407"/>
      <c r="AA44" s="407"/>
      <c r="AB44" s="408"/>
      <c r="AC44" s="406"/>
      <c r="AD44" s="407"/>
      <c r="AE44" s="407"/>
      <c r="AF44" s="408"/>
      <c r="AG44" s="406"/>
      <c r="AH44" s="407"/>
      <c r="AI44" s="407"/>
      <c r="AJ44" s="408"/>
      <c r="AK44" s="406"/>
      <c r="AL44" s="407"/>
      <c r="AM44" s="407"/>
      <c r="AN44" s="408"/>
      <c r="AO44" s="542"/>
      <c r="AP44" s="554"/>
      <c r="AQ44" s="586"/>
      <c r="AR44" s="588"/>
      <c r="AS44" s="590"/>
      <c r="BE44"/>
    </row>
    <row r="45" spans="2:57" ht="31.5"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t="s">
        <v>804</v>
      </c>
      <c r="Z45" s="413"/>
      <c r="AA45" s="413"/>
      <c r="AB45" s="414"/>
      <c r="AC45" s="412"/>
      <c r="AD45" s="413"/>
      <c r="AE45" s="413"/>
      <c r="AF45" s="414"/>
      <c r="AG45" s="412"/>
      <c r="AH45" s="413"/>
      <c r="AI45" s="413"/>
      <c r="AJ45" s="414"/>
      <c r="AK45" s="412"/>
      <c r="AL45" s="413"/>
      <c r="AM45" s="413"/>
      <c r="AN45" s="414"/>
      <c r="AO45" s="545"/>
      <c r="AP45" s="556"/>
      <c r="AQ45" s="587"/>
      <c r="AR45" s="589"/>
      <c r="AS45" s="591"/>
      <c r="BE45"/>
    </row>
    <row r="46" spans="2:57" ht="22.5" customHeight="1">
      <c r="B46" s="592">
        <v>17</v>
      </c>
      <c r="C46" s="532"/>
      <c r="D46" s="406" t="s">
        <v>798</v>
      </c>
      <c r="E46" s="407"/>
      <c r="F46" s="407"/>
      <c r="G46" s="407"/>
      <c r="H46" s="407"/>
      <c r="I46" s="407"/>
      <c r="J46" s="407"/>
      <c r="K46" s="407"/>
      <c r="L46" s="407"/>
      <c r="M46" s="407"/>
      <c r="N46" s="407"/>
      <c r="O46" s="407"/>
      <c r="P46" s="408"/>
      <c r="Q46" s="406" t="s">
        <v>91</v>
      </c>
      <c r="R46" s="407"/>
      <c r="S46" s="407"/>
      <c r="T46" s="407"/>
      <c r="U46" s="407"/>
      <c r="V46" s="407"/>
      <c r="W46" s="407"/>
      <c r="X46" s="408"/>
      <c r="Y46" s="406" t="s">
        <v>24</v>
      </c>
      <c r="Z46" s="407"/>
      <c r="AA46" s="407"/>
      <c r="AB46" s="408"/>
      <c r="AC46" s="406"/>
      <c r="AD46" s="407"/>
      <c r="AE46" s="407"/>
      <c r="AF46" s="408"/>
      <c r="AG46" s="406"/>
      <c r="AH46" s="407"/>
      <c r="AI46" s="407"/>
      <c r="AJ46" s="408"/>
      <c r="AK46" s="406"/>
      <c r="AL46" s="407"/>
      <c r="AM46" s="407"/>
      <c r="AN46" s="408"/>
      <c r="AO46" s="542"/>
      <c r="AP46" s="554"/>
      <c r="AQ46" s="586"/>
      <c r="AR46" s="588"/>
      <c r="AS46" s="590"/>
      <c r="BE46"/>
    </row>
    <row r="47" spans="2:57" ht="31.5" customHeight="1" thickBo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t="s">
        <v>804</v>
      </c>
      <c r="Z47" s="413"/>
      <c r="AA47" s="413"/>
      <c r="AB47" s="414"/>
      <c r="AC47" s="412"/>
      <c r="AD47" s="413"/>
      <c r="AE47" s="413"/>
      <c r="AF47" s="414"/>
      <c r="AG47" s="412"/>
      <c r="AH47" s="413"/>
      <c r="AI47" s="413"/>
      <c r="AJ47" s="414"/>
      <c r="AK47" s="412"/>
      <c r="AL47" s="413"/>
      <c r="AM47" s="413"/>
      <c r="AN47" s="414"/>
      <c r="AO47" s="545"/>
      <c r="AP47" s="556"/>
      <c r="AQ47" s="587"/>
      <c r="AR47" s="589"/>
      <c r="AS47" s="591"/>
      <c r="BE47"/>
    </row>
    <row r="48" spans="2:57" ht="22.5" hidden="1" customHeight="1">
      <c r="B48" s="592">
        <v>18</v>
      </c>
      <c r="C48" s="532"/>
      <c r="D48" s="406"/>
      <c r="E48" s="407"/>
      <c r="F48" s="407"/>
      <c r="G48" s="407"/>
      <c r="H48" s="407"/>
      <c r="I48" s="407"/>
      <c r="J48" s="407"/>
      <c r="K48" s="407"/>
      <c r="L48" s="407"/>
      <c r="M48" s="407"/>
      <c r="N48" s="407"/>
      <c r="O48" s="407"/>
      <c r="P48" s="408"/>
      <c r="Q48" s="406"/>
      <c r="R48" s="407"/>
      <c r="S48" s="407"/>
      <c r="T48" s="407"/>
      <c r="U48" s="407"/>
      <c r="V48" s="407"/>
      <c r="W48" s="407"/>
      <c r="X48" s="408"/>
      <c r="Y48" s="406"/>
      <c r="Z48" s="407"/>
      <c r="AA48" s="407"/>
      <c r="AB48" s="408"/>
      <c r="AC48" s="406"/>
      <c r="AD48" s="407"/>
      <c r="AE48" s="407"/>
      <c r="AF48" s="408"/>
      <c r="AG48" s="406"/>
      <c r="AH48" s="407"/>
      <c r="AI48" s="407"/>
      <c r="AJ48" s="408"/>
      <c r="AK48" s="406"/>
      <c r="AL48" s="407"/>
      <c r="AM48" s="407"/>
      <c r="AN48" s="408"/>
      <c r="AO48" s="542"/>
      <c r="AP48" s="554"/>
      <c r="AQ48" s="586"/>
      <c r="AR48" s="588"/>
      <c r="AS48" s="590"/>
      <c r="BE48"/>
    </row>
    <row r="49" spans="2:57" ht="31.5" hidden="1"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c r="Z49" s="413"/>
      <c r="AA49" s="413"/>
      <c r="AB49" s="414"/>
      <c r="AC49" s="412"/>
      <c r="AD49" s="413"/>
      <c r="AE49" s="413"/>
      <c r="AF49" s="414"/>
      <c r="AG49" s="412"/>
      <c r="AH49" s="413"/>
      <c r="AI49" s="413"/>
      <c r="AJ49" s="414"/>
      <c r="AK49" s="412"/>
      <c r="AL49" s="413"/>
      <c r="AM49" s="413"/>
      <c r="AN49" s="414"/>
      <c r="AO49" s="545"/>
      <c r="AP49" s="556"/>
      <c r="AQ49" s="587"/>
      <c r="AR49" s="589"/>
      <c r="AS49" s="591"/>
      <c r="BE49"/>
    </row>
    <row r="50" spans="2:57" ht="22.5" hidden="1" customHeight="1">
      <c r="B50" s="592">
        <v>19</v>
      </c>
      <c r="C50" s="532"/>
      <c r="D50" s="406"/>
      <c r="E50" s="407"/>
      <c r="F50" s="407"/>
      <c r="G50" s="407"/>
      <c r="H50" s="407"/>
      <c r="I50" s="407"/>
      <c r="J50" s="407"/>
      <c r="K50" s="407"/>
      <c r="L50" s="407"/>
      <c r="M50" s="407"/>
      <c r="N50" s="407"/>
      <c r="O50" s="407"/>
      <c r="P50" s="408"/>
      <c r="Q50" s="409"/>
      <c r="R50" s="410"/>
      <c r="S50" s="410"/>
      <c r="T50" s="410"/>
      <c r="U50" s="410"/>
      <c r="V50" s="410"/>
      <c r="W50" s="410"/>
      <c r="X50" s="411"/>
      <c r="Y50" s="406"/>
      <c r="Z50" s="407"/>
      <c r="AA50" s="407"/>
      <c r="AB50" s="408"/>
      <c r="AC50" s="406"/>
      <c r="AD50" s="407"/>
      <c r="AE50" s="407"/>
      <c r="AF50" s="408"/>
      <c r="AG50" s="406"/>
      <c r="AH50" s="407"/>
      <c r="AI50" s="407"/>
      <c r="AJ50" s="408"/>
      <c r="AK50" s="406"/>
      <c r="AL50" s="407"/>
      <c r="AM50" s="407"/>
      <c r="AN50" s="408"/>
      <c r="AO50" s="542"/>
      <c r="AP50" s="554"/>
      <c r="AQ50" s="586"/>
      <c r="AR50" s="588"/>
      <c r="AS50" s="590"/>
      <c r="BE50"/>
    </row>
    <row r="51" spans="2:57" ht="31.5" hidden="1"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c r="Z51" s="413"/>
      <c r="AA51" s="413"/>
      <c r="AB51" s="414"/>
      <c r="AC51" s="412"/>
      <c r="AD51" s="413"/>
      <c r="AE51" s="413"/>
      <c r="AF51" s="414"/>
      <c r="AG51" s="412"/>
      <c r="AH51" s="413"/>
      <c r="AI51" s="413"/>
      <c r="AJ51" s="414"/>
      <c r="AK51" s="412"/>
      <c r="AL51" s="413"/>
      <c r="AM51" s="413"/>
      <c r="AN51" s="414"/>
      <c r="AO51" s="545"/>
      <c r="AP51" s="556"/>
      <c r="AQ51" s="587"/>
      <c r="AR51" s="589"/>
      <c r="AS51" s="591"/>
      <c r="BE51"/>
    </row>
    <row r="52" spans="2:57" ht="22.5" hidden="1" customHeight="1">
      <c r="B52" s="592">
        <v>20</v>
      </c>
      <c r="C52" s="532"/>
      <c r="D52" s="406"/>
      <c r="E52" s="407"/>
      <c r="F52" s="407"/>
      <c r="G52" s="407"/>
      <c r="H52" s="407"/>
      <c r="I52" s="407"/>
      <c r="J52" s="407"/>
      <c r="K52" s="407"/>
      <c r="L52" s="407"/>
      <c r="M52" s="407"/>
      <c r="N52" s="407"/>
      <c r="O52" s="407"/>
      <c r="P52" s="408"/>
      <c r="Q52" s="409"/>
      <c r="R52" s="410"/>
      <c r="S52" s="410"/>
      <c r="T52" s="410"/>
      <c r="U52" s="410"/>
      <c r="V52" s="410"/>
      <c r="W52" s="410"/>
      <c r="X52" s="411"/>
      <c r="Y52" s="406"/>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hidden="1"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hidden="1" customHeight="1">
      <c r="B54" s="592">
        <v>21</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hidden="1" customHeight="1">
      <c r="B56" s="592">
        <v>22</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31.5" hidden="1"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hidden="1" customHeight="1">
      <c r="B58" s="592">
        <v>23</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24</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25</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26</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27</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28</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29</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thickBot="1">
      <c r="B71" s="592"/>
      <c r="C71" s="532"/>
      <c r="D71" s="581"/>
      <c r="E71" s="582"/>
      <c r="F71" s="582"/>
      <c r="G71" s="582"/>
      <c r="H71" s="582"/>
      <c r="I71" s="582"/>
      <c r="J71" s="582"/>
      <c r="K71" s="582"/>
      <c r="L71" s="582"/>
      <c r="M71" s="582"/>
      <c r="N71" s="582"/>
      <c r="O71" s="582"/>
      <c r="P71" s="583"/>
      <c r="Q71" s="412"/>
      <c r="R71" s="413"/>
      <c r="S71" s="413"/>
      <c r="T71" s="413"/>
      <c r="U71" s="413"/>
      <c r="V71" s="413"/>
      <c r="W71" s="413"/>
      <c r="X71" s="414"/>
      <c r="Y71" s="581"/>
      <c r="Z71" s="582"/>
      <c r="AA71" s="582"/>
      <c r="AB71" s="583"/>
      <c r="AC71" s="581"/>
      <c r="AD71" s="582"/>
      <c r="AE71" s="582"/>
      <c r="AF71" s="583"/>
      <c r="AG71" s="581"/>
      <c r="AH71" s="582"/>
      <c r="AI71" s="582"/>
      <c r="AJ71" s="583"/>
      <c r="AK71" s="581"/>
      <c r="AL71" s="582"/>
      <c r="AM71" s="582"/>
      <c r="AN71" s="583"/>
      <c r="AO71" s="481"/>
      <c r="AP71" s="606"/>
      <c r="AQ71" s="607"/>
      <c r="AR71" s="608"/>
      <c r="AS71" s="609"/>
      <c r="BE71"/>
    </row>
    <row r="72" spans="2:57" ht="15.75" thickBot="1">
      <c r="B72" s="612" t="s">
        <v>33</v>
      </c>
      <c r="C72" s="613"/>
      <c r="D72" s="613"/>
      <c r="E72" s="614"/>
      <c r="F72" s="615" t="s">
        <v>2</v>
      </c>
      <c r="G72" s="613"/>
      <c r="H72" s="613"/>
      <c r="I72" s="613"/>
      <c r="J72" s="613"/>
      <c r="K72" s="613"/>
      <c r="L72" s="613"/>
      <c r="M72" s="613"/>
      <c r="N72" s="613"/>
      <c r="O72" s="613"/>
      <c r="P72" s="613"/>
      <c r="Q72" s="613"/>
      <c r="R72" s="613"/>
      <c r="S72" s="613"/>
      <c r="T72" s="613"/>
      <c r="U72" s="614"/>
      <c r="V72" s="615" t="s">
        <v>3</v>
      </c>
      <c r="W72" s="613"/>
      <c r="X72" s="614"/>
      <c r="Y72" s="615" t="s">
        <v>34</v>
      </c>
      <c r="Z72" s="613"/>
      <c r="AA72" s="614"/>
      <c r="AB72" s="615" t="s">
        <v>35</v>
      </c>
      <c r="AC72" s="613"/>
      <c r="AD72" s="613"/>
      <c r="AE72" s="613"/>
      <c r="AF72" s="613"/>
      <c r="AG72" s="613"/>
      <c r="AH72" s="613"/>
      <c r="AI72" s="613"/>
      <c r="AJ72" s="613"/>
      <c r="AK72" s="613"/>
      <c r="AL72" s="613"/>
      <c r="AM72" s="613"/>
      <c r="AN72" s="613"/>
      <c r="AO72" s="613"/>
      <c r="AP72" s="613"/>
      <c r="AQ72" s="613"/>
      <c r="AR72" s="613"/>
      <c r="AS72" s="616"/>
      <c r="BE72"/>
    </row>
    <row r="73" spans="2:57" ht="18" customHeight="1">
      <c r="B73" s="617"/>
      <c r="C73" s="618"/>
      <c r="D73" s="618"/>
      <c r="E73" s="619"/>
      <c r="F73" s="620"/>
      <c r="G73" s="618"/>
      <c r="H73" s="618"/>
      <c r="I73" s="618"/>
      <c r="J73" s="618"/>
      <c r="K73" s="618"/>
      <c r="L73" s="618"/>
      <c r="M73" s="618"/>
      <c r="N73" s="618"/>
      <c r="O73" s="618"/>
      <c r="P73" s="618"/>
      <c r="Q73" s="618"/>
      <c r="R73" s="618"/>
      <c r="S73" s="618"/>
      <c r="T73" s="618"/>
      <c r="U73" s="619"/>
      <c r="V73" s="620"/>
      <c r="W73" s="618"/>
      <c r="X73" s="619"/>
      <c r="Y73" s="620"/>
      <c r="Z73" s="618"/>
      <c r="AA73" s="619"/>
      <c r="AB73" s="620"/>
      <c r="AC73" s="618"/>
      <c r="AD73" s="618"/>
      <c r="AE73" s="618"/>
      <c r="AF73" s="618"/>
      <c r="AG73" s="618"/>
      <c r="AH73" s="618"/>
      <c r="AI73" s="618"/>
      <c r="AJ73" s="618"/>
      <c r="AK73" s="618"/>
      <c r="AL73" s="618"/>
      <c r="AM73" s="618"/>
      <c r="AN73" s="618"/>
      <c r="AO73" s="618"/>
      <c r="AP73" s="618"/>
      <c r="AQ73" s="618"/>
      <c r="AR73" s="618"/>
      <c r="AS73" s="621"/>
      <c r="BE73"/>
    </row>
    <row r="74" spans="2:57" ht="17.25" customHeight="1">
      <c r="B74" s="622"/>
      <c r="C74" s="623"/>
      <c r="D74" s="623"/>
      <c r="E74" s="624"/>
      <c r="F74" s="625"/>
      <c r="G74" s="623"/>
      <c r="H74" s="623"/>
      <c r="I74" s="623"/>
      <c r="J74" s="623"/>
      <c r="K74" s="623"/>
      <c r="L74" s="623"/>
      <c r="M74" s="623"/>
      <c r="N74" s="623"/>
      <c r="O74" s="623"/>
      <c r="P74" s="623"/>
      <c r="Q74" s="623"/>
      <c r="R74" s="623"/>
      <c r="S74" s="623"/>
      <c r="T74" s="623"/>
      <c r="U74" s="624"/>
      <c r="V74" s="625"/>
      <c r="W74" s="623"/>
      <c r="X74" s="624"/>
      <c r="Y74" s="625"/>
      <c r="Z74" s="623"/>
      <c r="AA74" s="624"/>
      <c r="AB74" s="625"/>
      <c r="AC74" s="623"/>
      <c r="AD74" s="623"/>
      <c r="AE74" s="623"/>
      <c r="AF74" s="623"/>
      <c r="AG74" s="623"/>
      <c r="AH74" s="623"/>
      <c r="AI74" s="623"/>
      <c r="AJ74" s="623"/>
      <c r="AK74" s="623"/>
      <c r="AL74" s="623"/>
      <c r="AM74" s="623"/>
      <c r="AN74" s="623"/>
      <c r="AO74" s="623"/>
      <c r="AP74" s="623"/>
      <c r="AQ74" s="623"/>
      <c r="AR74" s="623"/>
      <c r="AS74" s="626"/>
      <c r="BE74"/>
    </row>
    <row r="75" spans="2:57" ht="17.25" customHeight="1">
      <c r="B75" s="622"/>
      <c r="C75" s="623"/>
      <c r="D75" s="623"/>
      <c r="E75" s="624"/>
      <c r="F75" s="625"/>
      <c r="G75" s="623"/>
      <c r="H75" s="623"/>
      <c r="I75" s="623"/>
      <c r="J75" s="623"/>
      <c r="K75" s="623"/>
      <c r="L75" s="623"/>
      <c r="M75" s="623"/>
      <c r="N75" s="623"/>
      <c r="O75" s="623"/>
      <c r="P75" s="623"/>
      <c r="Q75" s="623"/>
      <c r="R75" s="623"/>
      <c r="S75" s="623"/>
      <c r="T75" s="623"/>
      <c r="U75" s="624"/>
      <c r="V75" s="625"/>
      <c r="W75" s="623"/>
      <c r="X75" s="624"/>
      <c r="Y75" s="625"/>
      <c r="Z75" s="623"/>
      <c r="AA75" s="624"/>
      <c r="AB75" s="625"/>
      <c r="AC75" s="623"/>
      <c r="AD75" s="623"/>
      <c r="AE75" s="623"/>
      <c r="AF75" s="623"/>
      <c r="AG75" s="623"/>
      <c r="AH75" s="623"/>
      <c r="AI75" s="623"/>
      <c r="AJ75" s="623"/>
      <c r="AK75" s="623"/>
      <c r="AL75" s="623"/>
      <c r="AM75" s="623"/>
      <c r="AN75" s="623"/>
      <c r="AO75" s="623"/>
      <c r="AP75" s="623"/>
      <c r="AQ75" s="623"/>
      <c r="AR75" s="623"/>
      <c r="AS75" s="626"/>
      <c r="BE75"/>
    </row>
    <row r="76" spans="2:57" ht="17.25" customHeight="1">
      <c r="B76" s="622"/>
      <c r="C76" s="623"/>
      <c r="D76" s="623"/>
      <c r="E76" s="624"/>
      <c r="F76" s="625"/>
      <c r="G76" s="623"/>
      <c r="H76" s="623"/>
      <c r="I76" s="623"/>
      <c r="J76" s="623"/>
      <c r="K76" s="623"/>
      <c r="L76" s="623"/>
      <c r="M76" s="623"/>
      <c r="N76" s="623"/>
      <c r="O76" s="623"/>
      <c r="P76" s="623"/>
      <c r="Q76" s="623"/>
      <c r="R76" s="623"/>
      <c r="S76" s="623"/>
      <c r="T76" s="623"/>
      <c r="U76" s="624"/>
      <c r="V76" s="625"/>
      <c r="W76" s="623"/>
      <c r="X76" s="624"/>
      <c r="Y76" s="625"/>
      <c r="Z76" s="623"/>
      <c r="AA76" s="624"/>
      <c r="AB76" s="625"/>
      <c r="AC76" s="623"/>
      <c r="AD76" s="623"/>
      <c r="AE76" s="623"/>
      <c r="AF76" s="623"/>
      <c r="AG76" s="623"/>
      <c r="AH76" s="623"/>
      <c r="AI76" s="623"/>
      <c r="AJ76" s="623"/>
      <c r="AK76" s="623"/>
      <c r="AL76" s="623"/>
      <c r="AM76" s="623"/>
      <c r="AN76" s="623"/>
      <c r="AO76" s="623"/>
      <c r="AP76" s="623"/>
      <c r="AQ76" s="623"/>
      <c r="AR76" s="623"/>
      <c r="AS76" s="626"/>
      <c r="BE76"/>
    </row>
    <row r="77" spans="2:57" ht="17.25" customHeight="1">
      <c r="B77" s="622"/>
      <c r="C77" s="623"/>
      <c r="D77" s="623"/>
      <c r="E77" s="624"/>
      <c r="F77" s="625"/>
      <c r="G77" s="623"/>
      <c r="H77" s="623"/>
      <c r="I77" s="623"/>
      <c r="J77" s="623"/>
      <c r="K77" s="623"/>
      <c r="L77" s="623"/>
      <c r="M77" s="623"/>
      <c r="N77" s="623"/>
      <c r="O77" s="623"/>
      <c r="P77" s="623"/>
      <c r="Q77" s="623"/>
      <c r="R77" s="623"/>
      <c r="S77" s="623"/>
      <c r="T77" s="623"/>
      <c r="U77" s="624"/>
      <c r="V77" s="625"/>
      <c r="W77" s="623"/>
      <c r="X77" s="624"/>
      <c r="Y77" s="625"/>
      <c r="Z77" s="623"/>
      <c r="AA77" s="624"/>
      <c r="AB77" s="625"/>
      <c r="AC77" s="623"/>
      <c r="AD77" s="623"/>
      <c r="AE77" s="623"/>
      <c r="AF77" s="623"/>
      <c r="AG77" s="623"/>
      <c r="AH77" s="623"/>
      <c r="AI77" s="623"/>
      <c r="AJ77" s="623"/>
      <c r="AK77" s="623"/>
      <c r="AL77" s="623"/>
      <c r="AM77" s="623"/>
      <c r="AN77" s="623"/>
      <c r="AO77" s="623"/>
      <c r="AP77" s="623"/>
      <c r="AQ77" s="623"/>
      <c r="AR77" s="623"/>
      <c r="AS77" s="626"/>
      <c r="BE77"/>
    </row>
    <row r="78" spans="2:57" ht="17.25" customHeight="1" thickBot="1">
      <c r="B78" s="622"/>
      <c r="C78" s="623"/>
      <c r="D78" s="623"/>
      <c r="E78" s="624"/>
      <c r="F78" s="625"/>
      <c r="G78" s="623"/>
      <c r="H78" s="623"/>
      <c r="I78" s="623"/>
      <c r="J78" s="623"/>
      <c r="K78" s="623"/>
      <c r="L78" s="623"/>
      <c r="M78" s="623"/>
      <c r="N78" s="623"/>
      <c r="O78" s="623"/>
      <c r="P78" s="623"/>
      <c r="Q78" s="623"/>
      <c r="R78" s="623"/>
      <c r="S78" s="623"/>
      <c r="T78" s="623"/>
      <c r="U78" s="624"/>
      <c r="V78" s="625"/>
      <c r="W78" s="623"/>
      <c r="X78" s="624"/>
      <c r="Y78" s="625"/>
      <c r="Z78" s="623"/>
      <c r="AA78" s="624"/>
      <c r="AB78" s="625"/>
      <c r="AC78" s="623"/>
      <c r="AD78" s="623"/>
      <c r="AE78" s="623"/>
      <c r="AF78" s="623"/>
      <c r="AG78" s="623"/>
      <c r="AH78" s="623"/>
      <c r="AI78" s="623"/>
      <c r="AJ78" s="623"/>
      <c r="AK78" s="623"/>
      <c r="AL78" s="623"/>
      <c r="AM78" s="623"/>
      <c r="AN78" s="623"/>
      <c r="AO78" s="623"/>
      <c r="AP78" s="623"/>
      <c r="AQ78" s="623"/>
      <c r="AR78" s="623"/>
      <c r="AS78" s="626"/>
      <c r="BE78"/>
    </row>
    <row r="79" spans="2:57">
      <c r="B79" s="612" t="s">
        <v>36</v>
      </c>
      <c r="C79" s="613"/>
      <c r="D79" s="613"/>
      <c r="E79" s="613"/>
      <c r="F79" s="613"/>
      <c r="G79" s="613"/>
      <c r="H79" s="613"/>
      <c r="I79" s="613"/>
      <c r="J79" s="613"/>
      <c r="K79" s="613"/>
      <c r="L79" s="613"/>
      <c r="M79" s="613"/>
      <c r="N79" s="613"/>
      <c r="O79" s="613"/>
      <c r="P79" s="613"/>
      <c r="Q79" s="613"/>
      <c r="R79" s="613"/>
      <c r="S79" s="613"/>
      <c r="T79" s="613"/>
      <c r="U79" s="613"/>
      <c r="V79" s="613"/>
      <c r="W79" s="613"/>
      <c r="X79" s="613"/>
      <c r="Y79" s="613"/>
      <c r="Z79" s="613"/>
      <c r="AA79" s="613"/>
      <c r="AB79" s="613"/>
      <c r="AC79" s="613"/>
      <c r="AD79" s="613"/>
      <c r="AE79" s="613"/>
      <c r="AF79" s="613"/>
      <c r="AG79" s="613"/>
      <c r="AH79" s="613"/>
      <c r="AI79" s="613"/>
      <c r="AJ79" s="613"/>
      <c r="AK79" s="613"/>
      <c r="AL79" s="613"/>
      <c r="AM79" s="613"/>
      <c r="AN79" s="613"/>
      <c r="AO79" s="613"/>
      <c r="AP79" s="613"/>
      <c r="AQ79" s="613"/>
      <c r="AR79" s="613"/>
      <c r="AS79" s="616"/>
      <c r="BE79"/>
    </row>
    <row r="80" spans="2:57" ht="73.5" customHeight="1" thickBot="1">
      <c r="B80" s="627"/>
      <c r="C80" s="628"/>
      <c r="D80" s="628"/>
      <c r="E80" s="628"/>
      <c r="F80" s="628"/>
      <c r="G80" s="628"/>
      <c r="H80" s="628"/>
      <c r="I80" s="628"/>
      <c r="J80" s="628"/>
      <c r="K80" s="628"/>
      <c r="L80" s="628"/>
      <c r="M80" s="628"/>
      <c r="N80" s="628"/>
      <c r="O80" s="628"/>
      <c r="P80" s="628"/>
      <c r="Q80" s="628"/>
      <c r="R80" s="628"/>
      <c r="S80" s="628"/>
      <c r="T80" s="628"/>
      <c r="U80" s="628"/>
      <c r="V80" s="628"/>
      <c r="W80" s="628"/>
      <c r="X80" s="628"/>
      <c r="Y80" s="628"/>
      <c r="Z80" s="628"/>
      <c r="AA80" s="628"/>
      <c r="AB80" s="628"/>
      <c r="AC80" s="628"/>
      <c r="AD80" s="628"/>
      <c r="AE80" s="628"/>
      <c r="AF80" s="628"/>
      <c r="AG80" s="628"/>
      <c r="AH80" s="628"/>
      <c r="AI80" s="628"/>
      <c r="AJ80" s="628"/>
      <c r="AK80" s="628"/>
      <c r="AL80" s="628"/>
      <c r="AM80" s="628"/>
      <c r="AN80" s="628"/>
      <c r="AO80" s="628"/>
      <c r="AP80" s="628"/>
      <c r="AQ80" s="628"/>
      <c r="AR80" s="628"/>
      <c r="AS80" s="629"/>
      <c r="BE80"/>
    </row>
    <row r="81" spans="2:57">
      <c r="B81" s="9"/>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14"/>
      <c r="BE81"/>
    </row>
    <row r="82" spans="2:57" ht="46.5" customHeight="1">
      <c r="B82" s="10"/>
      <c r="C82" s="406" t="s">
        <v>43</v>
      </c>
      <c r="D82" s="407"/>
      <c r="E82" s="407"/>
      <c r="F82" s="407"/>
      <c r="G82" s="407"/>
      <c r="H82" s="407"/>
      <c r="I82" s="407"/>
      <c r="J82" s="407"/>
      <c r="K82" s="407"/>
      <c r="L82" s="407"/>
      <c r="M82" s="407"/>
      <c r="N82" s="407"/>
      <c r="O82" s="407"/>
      <c r="P82" s="407"/>
      <c r="Q82" s="407"/>
      <c r="R82" s="407"/>
      <c r="S82" s="407"/>
      <c r="T82" s="407"/>
      <c r="U82" s="407"/>
      <c r="V82" s="407"/>
      <c r="W82" s="408"/>
      <c r="X82" s="406" t="s">
        <v>44</v>
      </c>
      <c r="Y82" s="407"/>
      <c r="Z82" s="407"/>
      <c r="AA82" s="407"/>
      <c r="AB82" s="407"/>
      <c r="AC82" s="407"/>
      <c r="AD82" s="407"/>
      <c r="AE82" s="407"/>
      <c r="AF82" s="407"/>
      <c r="AG82" s="407"/>
      <c r="AH82" s="407"/>
      <c r="AI82" s="407"/>
      <c r="AJ82" s="407"/>
      <c r="AK82" s="407"/>
      <c r="AL82" s="407"/>
      <c r="AM82" s="407"/>
      <c r="AN82" s="407"/>
      <c r="AO82" s="407"/>
      <c r="AP82" s="407"/>
      <c r="AQ82" s="407"/>
      <c r="AR82" s="408"/>
      <c r="AS82" s="8"/>
      <c r="BE82"/>
    </row>
    <row r="83" spans="2:57" ht="46.5" customHeight="1">
      <c r="B83" s="10"/>
      <c r="C83" s="473" t="s">
        <v>40</v>
      </c>
      <c r="D83" s="438"/>
      <c r="E83" s="438"/>
      <c r="F83" s="438"/>
      <c r="G83" s="438"/>
      <c r="H83" s="438"/>
      <c r="I83" s="449"/>
      <c r="J83" s="473" t="s">
        <v>41</v>
      </c>
      <c r="K83" s="438"/>
      <c r="L83" s="438"/>
      <c r="M83" s="438"/>
      <c r="N83" s="438"/>
      <c r="O83" s="438"/>
      <c r="P83" s="449"/>
      <c r="Q83" s="473" t="s">
        <v>42</v>
      </c>
      <c r="R83" s="438"/>
      <c r="S83" s="438"/>
      <c r="T83" s="438"/>
      <c r="U83" s="438"/>
      <c r="V83" s="438"/>
      <c r="W83" s="449"/>
      <c r="X83" s="473" t="s">
        <v>40</v>
      </c>
      <c r="Y83" s="438"/>
      <c r="Z83" s="438"/>
      <c r="AA83" s="438"/>
      <c r="AB83" s="438"/>
      <c r="AC83" s="438"/>
      <c r="AD83" s="449"/>
      <c r="AE83" s="473" t="s">
        <v>41</v>
      </c>
      <c r="AF83" s="438"/>
      <c r="AG83" s="438"/>
      <c r="AH83" s="438"/>
      <c r="AI83" s="438"/>
      <c r="AJ83" s="438"/>
      <c r="AK83" s="449"/>
      <c r="AL83" s="473" t="s">
        <v>42</v>
      </c>
      <c r="AM83" s="438"/>
      <c r="AN83" s="438"/>
      <c r="AO83" s="438"/>
      <c r="AP83" s="438"/>
      <c r="AQ83" s="438"/>
      <c r="AR83" s="449"/>
      <c r="AS83" s="11"/>
      <c r="BE83"/>
    </row>
    <row r="84" spans="2:57" ht="46.5" customHeight="1">
      <c r="B84" s="10"/>
      <c r="C84" s="517"/>
      <c r="D84" s="518"/>
      <c r="E84" s="518"/>
      <c r="F84" s="518"/>
      <c r="G84" s="518"/>
      <c r="H84" s="518"/>
      <c r="I84" s="519"/>
      <c r="J84" s="517"/>
      <c r="K84" s="518"/>
      <c r="L84" s="518"/>
      <c r="M84" s="518"/>
      <c r="N84" s="518"/>
      <c r="O84" s="518"/>
      <c r="P84" s="519"/>
      <c r="Q84" s="520"/>
      <c r="R84" s="521"/>
      <c r="S84" s="521"/>
      <c r="T84" s="521"/>
      <c r="U84" s="521"/>
      <c r="V84" s="521"/>
      <c r="W84" s="522"/>
      <c r="X84" s="517"/>
      <c r="Y84" s="518"/>
      <c r="Z84" s="518"/>
      <c r="AA84" s="518"/>
      <c r="AB84" s="518"/>
      <c r="AC84" s="518"/>
      <c r="AD84" s="519"/>
      <c r="AE84" s="517"/>
      <c r="AF84" s="518"/>
      <c r="AG84" s="518"/>
      <c r="AH84" s="518"/>
      <c r="AI84" s="518"/>
      <c r="AJ84" s="518"/>
      <c r="AK84" s="519"/>
      <c r="AL84" s="520"/>
      <c r="AM84" s="521"/>
      <c r="AN84" s="521"/>
      <c r="AO84" s="521"/>
      <c r="AP84" s="521"/>
      <c r="AQ84" s="521"/>
      <c r="AR84" s="522"/>
      <c r="AS84" s="8"/>
      <c r="BE84"/>
    </row>
    <row r="85" spans="2:57" ht="15.75" thickBot="1">
      <c r="B85" s="12"/>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c r="AC85" s="13"/>
      <c r="AD85" s="13"/>
      <c r="AE85" s="13"/>
      <c r="AF85" s="13"/>
      <c r="AG85" s="13"/>
      <c r="AH85" s="13"/>
      <c r="AI85" s="13"/>
      <c r="AJ85" s="13"/>
      <c r="AK85" s="13"/>
      <c r="AL85" s="13"/>
      <c r="AM85" s="13"/>
      <c r="AN85" s="13"/>
      <c r="AO85" s="13"/>
      <c r="AP85" s="13"/>
      <c r="AQ85" s="13"/>
      <c r="AR85" s="13"/>
      <c r="AS85" s="15"/>
      <c r="BE85"/>
    </row>
    <row r="86" spans="2:57">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BE86"/>
    </row>
    <row r="87" spans="2:57">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BE87"/>
    </row>
    <row r="88" spans="2:57">
      <c r="BE88"/>
    </row>
    <row r="89" spans="2:57">
      <c r="BE89"/>
    </row>
    <row r="90" spans="2:57">
      <c r="C90" s="7"/>
      <c r="BE90"/>
    </row>
    <row r="91" spans="2:57">
      <c r="C91" s="7"/>
      <c r="BE91"/>
    </row>
    <row r="92" spans="2:57">
      <c r="C92" s="7"/>
      <c r="BE92"/>
    </row>
    <row r="93" spans="2:57">
      <c r="C93" s="7"/>
      <c r="BE93"/>
    </row>
    <row r="94" spans="2:57">
      <c r="BE94"/>
    </row>
    <row r="95" spans="2:57">
      <c r="BE95"/>
    </row>
    <row r="96" spans="2:57">
      <c r="BE96"/>
    </row>
    <row r="97" spans="57:57">
      <c r="BE97"/>
    </row>
    <row r="98" spans="57:57">
      <c r="BE98"/>
    </row>
  </sheetData>
  <sheetProtection sheet="1" objects="1" scenarios="1" selectLockedCells="1" autoFilter="0"/>
  <mergeCells count="438">
    <mergeCell ref="C84:I84"/>
    <mergeCell ref="J84:P84"/>
    <mergeCell ref="Q84:W84"/>
    <mergeCell ref="X84:AD84"/>
    <mergeCell ref="AE84:AK84"/>
    <mergeCell ref="AL84:AR84"/>
    <mergeCell ref="B80:AS80"/>
    <mergeCell ref="C82:W82"/>
    <mergeCell ref="X82:AR82"/>
    <mergeCell ref="C83:I83"/>
    <mergeCell ref="J83:P83"/>
    <mergeCell ref="Q83:W83"/>
    <mergeCell ref="X83:AD83"/>
    <mergeCell ref="AE83:AK83"/>
    <mergeCell ref="AL83:AR83"/>
    <mergeCell ref="B78:E78"/>
    <mergeCell ref="F78:U78"/>
    <mergeCell ref="V78:X78"/>
    <mergeCell ref="Y78:AA78"/>
    <mergeCell ref="AB78:AS78"/>
    <mergeCell ref="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B72:E72"/>
    <mergeCell ref="F72:U72"/>
    <mergeCell ref="V72:X72"/>
    <mergeCell ref="Y72:AA72"/>
    <mergeCell ref="AB72:AS72"/>
    <mergeCell ref="B73:E73"/>
    <mergeCell ref="F73:U73"/>
    <mergeCell ref="V73:X73"/>
    <mergeCell ref="Y73:AA73"/>
    <mergeCell ref="AB73:AS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16:AN17"/>
    <mergeCell ref="AO16:AP17"/>
    <mergeCell ref="AQ16:AQ17"/>
    <mergeCell ref="AR16:AR17"/>
    <mergeCell ref="AS16:AS17"/>
    <mergeCell ref="Y17:AB17"/>
    <mergeCell ref="B16:C17"/>
    <mergeCell ref="D16:P17"/>
    <mergeCell ref="Q16:X17"/>
    <mergeCell ref="Y16:AB16"/>
    <mergeCell ref="AC16:AF17"/>
    <mergeCell ref="AG16:AJ17"/>
    <mergeCell ref="AK22:AN23"/>
    <mergeCell ref="AO22:AP23"/>
    <mergeCell ref="AQ22:AQ23"/>
    <mergeCell ref="AR22:AR23"/>
    <mergeCell ref="AS22:AS23"/>
    <mergeCell ref="Y23:AB23"/>
    <mergeCell ref="B22:C23"/>
    <mergeCell ref="D22:P23"/>
    <mergeCell ref="Q22:X23"/>
    <mergeCell ref="Y22:AB22"/>
    <mergeCell ref="AC22:AF23"/>
    <mergeCell ref="AG22:AJ23"/>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0:AN21"/>
    <mergeCell ref="AO20:AP21"/>
    <mergeCell ref="AQ20:AQ21"/>
    <mergeCell ref="AR20:AR21"/>
    <mergeCell ref="AS20:AS21"/>
    <mergeCell ref="Y21:AB21"/>
    <mergeCell ref="B20:C21"/>
    <mergeCell ref="D20:P21"/>
    <mergeCell ref="Q20:X21"/>
    <mergeCell ref="Y20:AB20"/>
    <mergeCell ref="AC20:AF21"/>
    <mergeCell ref="AG20:AJ21"/>
    <mergeCell ref="AG18:AJ19"/>
    <mergeCell ref="AK18:AN19"/>
    <mergeCell ref="AO18:AP19"/>
    <mergeCell ref="AQ18:AQ19"/>
    <mergeCell ref="AR18:AR19"/>
    <mergeCell ref="AS18:AS19"/>
    <mergeCell ref="Y15:AB15"/>
    <mergeCell ref="B18:C19"/>
    <mergeCell ref="D18:P19"/>
    <mergeCell ref="Q18:X19"/>
    <mergeCell ref="Y18:AB18"/>
    <mergeCell ref="AC18:AF19"/>
    <mergeCell ref="Y19:AB19"/>
    <mergeCell ref="AG14:AJ15"/>
    <mergeCell ref="AK14:AN15"/>
    <mergeCell ref="AO14:AP15"/>
    <mergeCell ref="AQ14:AQ15"/>
    <mergeCell ref="AR14:AR15"/>
    <mergeCell ref="AS14:AS15"/>
    <mergeCell ref="B14:C15"/>
    <mergeCell ref="D14:P15"/>
    <mergeCell ref="Q14:X15"/>
    <mergeCell ref="Y14:AB14"/>
    <mergeCell ref="AC14:AF15"/>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s>
  <conditionalFormatting sqref="AF11">
    <cfRule type="expression" dxfId="595" priority="15">
      <formula>$V11="y"</formula>
    </cfRule>
    <cfRule type="expression" dxfId="594" priority="16">
      <formula>$T11="y"</formula>
    </cfRule>
  </conditionalFormatting>
  <conditionalFormatting sqref="AF7">
    <cfRule type="expression" dxfId="593" priority="19">
      <formula>$V7="y"</formula>
    </cfRule>
    <cfRule type="expression" dxfId="592" priority="20">
      <formula>$T7="y"</formula>
    </cfRule>
  </conditionalFormatting>
  <conditionalFormatting sqref="AF9">
    <cfRule type="expression" dxfId="591" priority="17">
      <formula>$V9="y"</formula>
    </cfRule>
    <cfRule type="expression" dxfId="590" priority="18">
      <formula>$T9="y"</formula>
    </cfRule>
  </conditionalFormatting>
  <conditionalFormatting sqref="Y22:AB23 Y48:AB71 Y16:AB17">
    <cfRule type="expression" dxfId="589" priority="14">
      <formula>OR(ISNUMBER(SEARCH("Hold Point",Y16)),ISNUMBER(SEARCH("Witness Point",Y16)))</formula>
    </cfRule>
  </conditionalFormatting>
  <conditionalFormatting sqref="AK14:AN71">
    <cfRule type="expression" dxfId="588" priority="13">
      <formula>OR(Y14="Check Item",Y14="Milestone")</formula>
    </cfRule>
  </conditionalFormatting>
  <conditionalFormatting sqref="Y14:AB19 Y28:AB28 Y30:AB30 Y32:AB33 Y38:AB39 Y44:AB47">
    <cfRule type="expression" dxfId="587" priority="12">
      <formula>OR(ISNUMBER(SEARCH("Hold Point",Y14)),ISNUMBER(SEARCH("Witness Point",Y14)))</formula>
    </cfRule>
  </conditionalFormatting>
  <conditionalFormatting sqref="Y24:AB24">
    <cfRule type="expression" dxfId="586" priority="11">
      <formula>OR(ISNUMBER(SEARCH("Hold Point",Y24)),ISNUMBER(SEARCH("Witness Point",Y24)))</formula>
    </cfRule>
  </conditionalFormatting>
  <conditionalFormatting sqref="Y20:AB23">
    <cfRule type="expression" dxfId="585" priority="9">
      <formula>OR(ISNUMBER(SEARCH("Hold Point",Y20)),ISNUMBER(SEARCH("Witness Point",Y20)))</formula>
    </cfRule>
  </conditionalFormatting>
  <conditionalFormatting sqref="Y25:AB25">
    <cfRule type="expression" dxfId="584" priority="8">
      <formula>OR(ISNUMBER(SEARCH("Hold Point",Y25)),ISNUMBER(SEARCH("Witness Point",Y25)))</formula>
    </cfRule>
  </conditionalFormatting>
  <conditionalFormatting sqref="Y26:AB27">
    <cfRule type="expression" dxfId="583" priority="7">
      <formula>OR(ISNUMBER(SEARCH("Hold Point",Y26)),ISNUMBER(SEARCH("Witness Point",Y26)))</formula>
    </cfRule>
  </conditionalFormatting>
  <conditionalFormatting sqref="Y29:AB29">
    <cfRule type="expression" dxfId="582" priority="6">
      <formula>OR(ISNUMBER(SEARCH("Hold Point",Y29)),ISNUMBER(SEARCH("Witness Point",Y29)))</formula>
    </cfRule>
  </conditionalFormatting>
  <conditionalFormatting sqref="Y31:AB31">
    <cfRule type="expression" dxfId="581" priority="5">
      <formula>OR(ISNUMBER(SEARCH("Hold Point",Y31)),ISNUMBER(SEARCH("Witness Point",Y31)))</formula>
    </cfRule>
  </conditionalFormatting>
  <conditionalFormatting sqref="Y34:AB35">
    <cfRule type="expression" dxfId="580" priority="4">
      <formula>OR(ISNUMBER(SEARCH("Hold Point",Y34)),ISNUMBER(SEARCH("Witness Point",Y34)))</formula>
    </cfRule>
  </conditionalFormatting>
  <conditionalFormatting sqref="Y36:AB37">
    <cfRule type="expression" dxfId="579" priority="3">
      <formula>OR(ISNUMBER(SEARCH("Hold Point",Y36)),ISNUMBER(SEARCH("Witness Point",Y36)))</formula>
    </cfRule>
  </conditionalFormatting>
  <conditionalFormatting sqref="Y40:AB41">
    <cfRule type="expression" dxfId="578" priority="2">
      <formula>OR(ISNUMBER(SEARCH("Hold Point",Y40)),ISNUMBER(SEARCH("Witness Point",Y40)))</formula>
    </cfRule>
  </conditionalFormatting>
  <conditionalFormatting sqref="Y42:AB43">
    <cfRule type="expression" dxfId="577" priority="1">
      <formula>OR(ISNUMBER(SEARCH("Hold Point",Y42)),ISNUMBER(SEARCH("Witness Point",Y42)))</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85">
    <pageSetUpPr fitToPage="1"/>
  </sheetPr>
  <dimension ref="A1:BR98"/>
  <sheetViews>
    <sheetView topLeftCell="A3" zoomScale="85" zoomScaleNormal="85" workbookViewId="0">
      <selection activeCell="J6" sqref="J6:L7"/>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Road Surface Delineation</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Road Surface Delineation</v>
      </c>
    </row>
    <row r="3" spans="1:70" ht="15.75" thickBot="1"/>
    <row r="4" spans="1:70" ht="15" customHeight="1" thickBo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633" t="s">
        <v>1939</v>
      </c>
      <c r="AK4" s="634"/>
      <c r="AL4" s="634"/>
      <c r="AM4" s="634"/>
      <c r="AN4" s="634"/>
      <c r="AO4" s="634"/>
      <c r="AP4" s="634"/>
      <c r="AQ4" s="634"/>
      <c r="AR4" s="634"/>
      <c r="AS4" s="635"/>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47" t="str">
        <f>'Lot Register'!$M$13</f>
        <v>CN22189</v>
      </c>
      <c r="AG5" s="447"/>
      <c r="AH5" s="447"/>
      <c r="AI5" s="448"/>
      <c r="AJ5" s="636" t="s">
        <v>1704</v>
      </c>
      <c r="AK5" s="637"/>
      <c r="AL5" s="637"/>
      <c r="AM5" s="637"/>
      <c r="AN5" s="637"/>
      <c r="AO5" s="637"/>
      <c r="AP5" s="637"/>
      <c r="AQ5" s="637"/>
      <c r="AR5" s="637"/>
      <c r="AS5" s="638"/>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636" t="s">
        <v>2095</v>
      </c>
      <c r="AK6" s="637"/>
      <c r="AL6" s="637"/>
      <c r="AM6" s="637"/>
      <c r="AN6" s="637"/>
      <c r="AO6" s="637"/>
      <c r="AP6" s="637"/>
      <c r="AQ6" s="637"/>
      <c r="AR6" s="637"/>
      <c r="AS6" s="638"/>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Register'!$J$2), "", 'Lot Register'!$J$2)</f>
        <v>45343</v>
      </c>
      <c r="AG7" s="469"/>
      <c r="AH7" s="469"/>
      <c r="AI7" s="470"/>
      <c r="AJ7" s="636" t="s">
        <v>2441</v>
      </c>
      <c r="AK7" s="637"/>
      <c r="AL7" s="637"/>
      <c r="AM7" s="637"/>
      <c r="AN7" s="637"/>
      <c r="AO7" s="637"/>
      <c r="AP7" s="637"/>
      <c r="AQ7" s="637"/>
      <c r="AR7" s="637"/>
      <c r="AS7" s="638"/>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v>45.01</v>
      </c>
      <c r="AK8" s="574"/>
      <c r="AL8" s="574"/>
      <c r="AM8" s="574"/>
      <c r="AN8" s="566" t="s">
        <v>777</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Register'!$K$2), "", 'Lot Register'!$K$2)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"",'Lot Register'!$H$2)</f>
        <v>100</v>
      </c>
      <c r="AB10" s="438"/>
      <c r="AC10" s="438" t="s">
        <v>8</v>
      </c>
      <c r="AD10" s="438">
        <f>IF(ISBLANK('Lot Register'!$I$2), "", 'Lot Register'!$I$2)</f>
        <v>0</v>
      </c>
      <c r="AE10" s="449"/>
      <c r="AF10" s="451" t="s">
        <v>30</v>
      </c>
      <c r="AG10" s="451"/>
      <c r="AH10" s="451"/>
      <c r="AI10" s="452"/>
      <c r="AJ10" s="573"/>
      <c r="AK10" s="574"/>
      <c r="AL10" s="574"/>
      <c r="AM10" s="574"/>
      <c r="AN10" s="566"/>
      <c r="AO10" s="566"/>
      <c r="AP10" s="566"/>
      <c r="AQ10" s="566"/>
      <c r="AR10" s="566"/>
      <c r="AS10" s="567"/>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Register'!$L$2), "", 'Lot Register'!$L$2)</f>
        <v>45343</v>
      </c>
      <c r="AG11" s="496"/>
      <c r="AH11" s="496"/>
      <c r="AI11" s="497"/>
      <c r="AJ11" s="575"/>
      <c r="AK11" s="576"/>
      <c r="AL11" s="576"/>
      <c r="AM11" s="576"/>
      <c r="AN11" s="381"/>
      <c r="AO11" s="381"/>
      <c r="AP11" s="381"/>
      <c r="AQ11" s="381"/>
      <c r="AR11" s="381"/>
      <c r="AS11" s="568"/>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c r="AH13" s="439"/>
      <c r="AI13" s="439"/>
      <c r="AJ13" s="439"/>
      <c r="AK13" s="439" t="s">
        <v>27</v>
      </c>
      <c r="AL13" s="439"/>
      <c r="AM13" s="439"/>
      <c r="AN13" s="439"/>
      <c r="AO13" s="571"/>
      <c r="AP13" s="571"/>
      <c r="AQ13" s="571"/>
      <c r="AR13" s="571"/>
      <c r="AS13" s="572"/>
      <c r="BE13"/>
    </row>
    <row r="14" spans="1:70">
      <c r="B14" s="553">
        <v>1</v>
      </c>
      <c r="C14" s="549"/>
      <c r="D14" s="507" t="s">
        <v>1510</v>
      </c>
      <c r="E14" s="508"/>
      <c r="F14" s="508"/>
      <c r="G14" s="508"/>
      <c r="H14" s="508"/>
      <c r="I14" s="508"/>
      <c r="J14" s="508"/>
      <c r="K14" s="508"/>
      <c r="L14" s="508"/>
      <c r="M14" s="508"/>
      <c r="N14" s="508"/>
      <c r="O14" s="508"/>
      <c r="P14" s="509"/>
      <c r="Q14" s="507" t="s">
        <v>91</v>
      </c>
      <c r="R14" s="508"/>
      <c r="S14" s="508"/>
      <c r="T14" s="508"/>
      <c r="U14" s="508"/>
      <c r="V14" s="508"/>
      <c r="W14" s="508"/>
      <c r="X14" s="509"/>
      <c r="Y14" s="507" t="s">
        <v>24</v>
      </c>
      <c r="Z14" s="508"/>
      <c r="AA14" s="508"/>
      <c r="AB14" s="509"/>
      <c r="AC14" s="406"/>
      <c r="AD14" s="407"/>
      <c r="AE14" s="407"/>
      <c r="AF14" s="407"/>
      <c r="AG14" s="407"/>
      <c r="AH14" s="407"/>
      <c r="AI14" s="407"/>
      <c r="AJ14" s="408"/>
      <c r="AK14" s="507"/>
      <c r="AL14" s="508"/>
      <c r="AM14" s="508"/>
      <c r="AN14" s="509"/>
      <c r="AO14" s="475"/>
      <c r="AP14" s="593"/>
      <c r="AQ14" s="594"/>
      <c r="AR14" s="595"/>
      <c r="AS14" s="596"/>
      <c r="BE14"/>
    </row>
    <row r="15" spans="1:70" ht="30" customHeight="1">
      <c r="B15" s="592"/>
      <c r="C15" s="532"/>
      <c r="D15" s="412"/>
      <c r="E15" s="413"/>
      <c r="F15" s="413"/>
      <c r="G15" s="413"/>
      <c r="H15" s="413"/>
      <c r="I15" s="413"/>
      <c r="J15" s="413"/>
      <c r="K15" s="413"/>
      <c r="L15" s="413"/>
      <c r="M15" s="413"/>
      <c r="N15" s="413"/>
      <c r="O15" s="413"/>
      <c r="P15" s="414"/>
      <c r="Q15" s="412"/>
      <c r="R15" s="413"/>
      <c r="S15" s="413"/>
      <c r="T15" s="413"/>
      <c r="U15" s="413"/>
      <c r="V15" s="413"/>
      <c r="W15" s="413"/>
      <c r="X15" s="414"/>
      <c r="Y15" s="412" t="s">
        <v>1511</v>
      </c>
      <c r="Z15" s="413"/>
      <c r="AA15" s="413"/>
      <c r="AB15" s="414"/>
      <c r="AC15" s="412"/>
      <c r="AD15" s="413"/>
      <c r="AE15" s="413"/>
      <c r="AF15" s="413"/>
      <c r="AG15" s="413"/>
      <c r="AH15" s="413"/>
      <c r="AI15" s="413"/>
      <c r="AJ15" s="414"/>
      <c r="AK15" s="412"/>
      <c r="AL15" s="413"/>
      <c r="AM15" s="413"/>
      <c r="AN15" s="414"/>
      <c r="AO15" s="545"/>
      <c r="AP15" s="556"/>
      <c r="AQ15" s="587"/>
      <c r="AR15" s="589"/>
      <c r="AS15" s="591"/>
      <c r="BE15"/>
    </row>
    <row r="16" spans="1:70">
      <c r="B16" s="592">
        <v>2</v>
      </c>
      <c r="C16" s="532"/>
      <c r="D16" s="406" t="s">
        <v>1512</v>
      </c>
      <c r="E16" s="407"/>
      <c r="F16" s="407"/>
      <c r="G16" s="407"/>
      <c r="H16" s="407"/>
      <c r="I16" s="407"/>
      <c r="J16" s="407"/>
      <c r="K16" s="407"/>
      <c r="L16" s="407"/>
      <c r="M16" s="407"/>
      <c r="N16" s="407"/>
      <c r="O16" s="407"/>
      <c r="P16" s="408"/>
      <c r="Q16" s="409" t="s">
        <v>91</v>
      </c>
      <c r="R16" s="410"/>
      <c r="S16" s="410"/>
      <c r="T16" s="410"/>
      <c r="U16" s="410"/>
      <c r="V16" s="410"/>
      <c r="W16" s="410"/>
      <c r="X16" s="411"/>
      <c r="Y16" s="406" t="s">
        <v>24</v>
      </c>
      <c r="Z16" s="407"/>
      <c r="AA16" s="407"/>
      <c r="AB16" s="408"/>
      <c r="AC16" s="406"/>
      <c r="AD16" s="407"/>
      <c r="AE16" s="407"/>
      <c r="AF16" s="407"/>
      <c r="AG16" s="407"/>
      <c r="AH16" s="407"/>
      <c r="AI16" s="407"/>
      <c r="AJ16" s="408"/>
      <c r="AK16" s="406"/>
      <c r="AL16" s="407"/>
      <c r="AM16" s="407"/>
      <c r="AN16" s="408"/>
      <c r="AO16" s="542"/>
      <c r="AP16" s="554"/>
      <c r="AQ16" s="586"/>
      <c r="AR16" s="588"/>
      <c r="AS16" s="590"/>
      <c r="BE16"/>
    </row>
    <row r="17" spans="2:57" ht="27" customHeight="1">
      <c r="B17" s="592"/>
      <c r="C17" s="532"/>
      <c r="D17" s="412"/>
      <c r="E17" s="413"/>
      <c r="F17" s="413"/>
      <c r="G17" s="413"/>
      <c r="H17" s="413"/>
      <c r="I17" s="413"/>
      <c r="J17" s="413"/>
      <c r="K17" s="413"/>
      <c r="L17" s="413"/>
      <c r="M17" s="413"/>
      <c r="N17" s="413"/>
      <c r="O17" s="413"/>
      <c r="P17" s="414"/>
      <c r="Q17" s="412"/>
      <c r="R17" s="413"/>
      <c r="S17" s="413"/>
      <c r="T17" s="413"/>
      <c r="U17" s="413"/>
      <c r="V17" s="413"/>
      <c r="W17" s="413"/>
      <c r="X17" s="414"/>
      <c r="Y17" s="412" t="s">
        <v>1513</v>
      </c>
      <c r="Z17" s="413"/>
      <c r="AA17" s="413"/>
      <c r="AB17" s="414"/>
      <c r="AC17" s="412"/>
      <c r="AD17" s="413"/>
      <c r="AE17" s="413"/>
      <c r="AF17" s="413"/>
      <c r="AG17" s="413"/>
      <c r="AH17" s="413"/>
      <c r="AI17" s="413"/>
      <c r="AJ17" s="414"/>
      <c r="AK17" s="412"/>
      <c r="AL17" s="413"/>
      <c r="AM17" s="413"/>
      <c r="AN17" s="414"/>
      <c r="AO17" s="545"/>
      <c r="AP17" s="556"/>
      <c r="AQ17" s="587"/>
      <c r="AR17" s="589"/>
      <c r="AS17" s="591"/>
      <c r="BE17"/>
    </row>
    <row r="18" spans="2:57">
      <c r="B18" s="592">
        <v>3</v>
      </c>
      <c r="C18" s="532"/>
      <c r="D18" s="406" t="s">
        <v>778</v>
      </c>
      <c r="E18" s="407"/>
      <c r="F18" s="407"/>
      <c r="G18" s="407"/>
      <c r="H18" s="407"/>
      <c r="I18" s="407"/>
      <c r="J18" s="407"/>
      <c r="K18" s="407"/>
      <c r="L18" s="407"/>
      <c r="M18" s="407"/>
      <c r="N18" s="407"/>
      <c r="O18" s="407"/>
      <c r="P18" s="408"/>
      <c r="Q18" s="406" t="s">
        <v>91</v>
      </c>
      <c r="R18" s="407"/>
      <c r="S18" s="407"/>
      <c r="T18" s="407"/>
      <c r="U18" s="407"/>
      <c r="V18" s="407"/>
      <c r="W18" s="407"/>
      <c r="X18" s="408"/>
      <c r="Y18" s="406" t="s">
        <v>24</v>
      </c>
      <c r="Z18" s="407"/>
      <c r="AA18" s="407"/>
      <c r="AB18" s="408"/>
      <c r="AC18" s="406"/>
      <c r="AD18" s="407"/>
      <c r="AE18" s="407"/>
      <c r="AF18" s="407"/>
      <c r="AG18" s="407"/>
      <c r="AH18" s="407"/>
      <c r="AI18" s="407"/>
      <c r="AJ18" s="408"/>
      <c r="AK18" s="406"/>
      <c r="AL18" s="407"/>
      <c r="AM18" s="407"/>
      <c r="AN18" s="408"/>
      <c r="AO18" s="542"/>
      <c r="AP18" s="554"/>
      <c r="AQ18" s="586"/>
      <c r="AR18" s="588"/>
      <c r="AS18" s="590"/>
      <c r="BE18"/>
    </row>
    <row r="19" spans="2:57" ht="30.75" customHeight="1">
      <c r="B19" s="592"/>
      <c r="C19" s="532"/>
      <c r="D19" s="412"/>
      <c r="E19" s="413"/>
      <c r="F19" s="413"/>
      <c r="G19" s="413"/>
      <c r="H19" s="413"/>
      <c r="I19" s="413"/>
      <c r="J19" s="413"/>
      <c r="K19" s="413"/>
      <c r="L19" s="413"/>
      <c r="M19" s="413"/>
      <c r="N19" s="413"/>
      <c r="O19" s="413"/>
      <c r="P19" s="414"/>
      <c r="Q19" s="412"/>
      <c r="R19" s="413"/>
      <c r="S19" s="413"/>
      <c r="T19" s="413"/>
      <c r="U19" s="413"/>
      <c r="V19" s="413"/>
      <c r="W19" s="413"/>
      <c r="X19" s="414"/>
      <c r="Y19" s="412" t="s">
        <v>779</v>
      </c>
      <c r="Z19" s="413"/>
      <c r="AA19" s="413"/>
      <c r="AB19" s="414"/>
      <c r="AC19" s="412"/>
      <c r="AD19" s="413"/>
      <c r="AE19" s="413"/>
      <c r="AF19" s="413"/>
      <c r="AG19" s="413"/>
      <c r="AH19" s="413"/>
      <c r="AI19" s="413"/>
      <c r="AJ19" s="414"/>
      <c r="AK19" s="412"/>
      <c r="AL19" s="413"/>
      <c r="AM19" s="413"/>
      <c r="AN19" s="414"/>
      <c r="AO19" s="545"/>
      <c r="AP19" s="556"/>
      <c r="AQ19" s="587"/>
      <c r="AR19" s="589"/>
      <c r="AS19" s="591"/>
      <c r="BE19"/>
    </row>
    <row r="20" spans="2:57">
      <c r="B20" s="592">
        <v>4</v>
      </c>
      <c r="C20" s="532"/>
      <c r="D20" s="406" t="s">
        <v>780</v>
      </c>
      <c r="E20" s="407"/>
      <c r="F20" s="407"/>
      <c r="G20" s="407"/>
      <c r="H20" s="407"/>
      <c r="I20" s="407"/>
      <c r="J20" s="407"/>
      <c r="K20" s="407"/>
      <c r="L20" s="407"/>
      <c r="M20" s="407"/>
      <c r="N20" s="407"/>
      <c r="O20" s="407"/>
      <c r="P20" s="408"/>
      <c r="Q20" s="406" t="s">
        <v>91</v>
      </c>
      <c r="R20" s="407"/>
      <c r="S20" s="407"/>
      <c r="T20" s="407"/>
      <c r="U20" s="407"/>
      <c r="V20" s="407"/>
      <c r="W20" s="407"/>
      <c r="X20" s="408"/>
      <c r="Y20" s="406" t="s">
        <v>24</v>
      </c>
      <c r="Z20" s="407"/>
      <c r="AA20" s="407"/>
      <c r="AB20" s="408"/>
      <c r="AC20" s="406"/>
      <c r="AD20" s="407"/>
      <c r="AE20" s="407"/>
      <c r="AF20" s="407"/>
      <c r="AG20" s="407"/>
      <c r="AH20" s="407"/>
      <c r="AI20" s="407"/>
      <c r="AJ20" s="408"/>
      <c r="AK20" s="406"/>
      <c r="AL20" s="407"/>
      <c r="AM20" s="407"/>
      <c r="AN20" s="408"/>
      <c r="AO20" s="542"/>
      <c r="AP20" s="554"/>
      <c r="AQ20" s="586"/>
      <c r="AR20" s="588"/>
      <c r="AS20" s="590"/>
      <c r="BE20"/>
    </row>
    <row r="21" spans="2:57" ht="31.5" customHeight="1">
      <c r="B21" s="592"/>
      <c r="C21" s="532"/>
      <c r="D21" s="412"/>
      <c r="E21" s="413"/>
      <c r="F21" s="413"/>
      <c r="G21" s="413"/>
      <c r="H21" s="413"/>
      <c r="I21" s="413"/>
      <c r="J21" s="413"/>
      <c r="K21" s="413"/>
      <c r="L21" s="413"/>
      <c r="M21" s="413"/>
      <c r="N21" s="413"/>
      <c r="O21" s="413"/>
      <c r="P21" s="414"/>
      <c r="Q21" s="412"/>
      <c r="R21" s="413"/>
      <c r="S21" s="413"/>
      <c r="T21" s="413"/>
      <c r="U21" s="413"/>
      <c r="V21" s="413"/>
      <c r="W21" s="413"/>
      <c r="X21" s="414"/>
      <c r="Y21" s="412" t="s">
        <v>781</v>
      </c>
      <c r="Z21" s="413"/>
      <c r="AA21" s="413"/>
      <c r="AB21" s="414"/>
      <c r="AC21" s="412"/>
      <c r="AD21" s="413"/>
      <c r="AE21" s="413"/>
      <c r="AF21" s="413"/>
      <c r="AG21" s="413"/>
      <c r="AH21" s="413"/>
      <c r="AI21" s="413"/>
      <c r="AJ21" s="414"/>
      <c r="AK21" s="412"/>
      <c r="AL21" s="413"/>
      <c r="AM21" s="413"/>
      <c r="AN21" s="414"/>
      <c r="AO21" s="545"/>
      <c r="AP21" s="556"/>
      <c r="AQ21" s="587"/>
      <c r="AR21" s="589"/>
      <c r="AS21" s="591"/>
      <c r="BE21"/>
    </row>
    <row r="22" spans="2:57">
      <c r="B22" s="592">
        <v>5</v>
      </c>
      <c r="C22" s="532"/>
      <c r="D22" s="406" t="s">
        <v>1514</v>
      </c>
      <c r="E22" s="407"/>
      <c r="F22" s="407"/>
      <c r="G22" s="407"/>
      <c r="H22" s="407"/>
      <c r="I22" s="407"/>
      <c r="J22" s="407"/>
      <c r="K22" s="407"/>
      <c r="L22" s="407"/>
      <c r="M22" s="407"/>
      <c r="N22" s="407"/>
      <c r="O22" s="407"/>
      <c r="P22" s="408"/>
      <c r="Q22" s="409" t="s">
        <v>91</v>
      </c>
      <c r="R22" s="410"/>
      <c r="S22" s="410"/>
      <c r="T22" s="410"/>
      <c r="U22" s="410"/>
      <c r="V22" s="410"/>
      <c r="W22" s="410"/>
      <c r="X22" s="411"/>
      <c r="Y22" s="406" t="s">
        <v>82</v>
      </c>
      <c r="Z22" s="407"/>
      <c r="AA22" s="407"/>
      <c r="AB22" s="408"/>
      <c r="AC22" s="406"/>
      <c r="AD22" s="407"/>
      <c r="AE22" s="407"/>
      <c r="AF22" s="407"/>
      <c r="AG22" s="407"/>
      <c r="AH22" s="407"/>
      <c r="AI22" s="407"/>
      <c r="AJ22" s="408"/>
      <c r="AK22" s="406"/>
      <c r="AL22" s="407"/>
      <c r="AM22" s="407"/>
      <c r="AN22" s="408"/>
      <c r="AO22" s="542"/>
      <c r="AP22" s="554"/>
      <c r="AQ22" s="586"/>
      <c r="AR22" s="588"/>
      <c r="AS22" s="590"/>
      <c r="BE22"/>
    </row>
    <row r="23" spans="2:57" ht="30.75" customHeight="1">
      <c r="B23" s="592"/>
      <c r="C23" s="532"/>
      <c r="D23" s="412"/>
      <c r="E23" s="413"/>
      <c r="F23" s="413"/>
      <c r="G23" s="413"/>
      <c r="H23" s="413"/>
      <c r="I23" s="413"/>
      <c r="J23" s="413"/>
      <c r="K23" s="413"/>
      <c r="L23" s="413"/>
      <c r="M23" s="413"/>
      <c r="N23" s="413"/>
      <c r="O23" s="413"/>
      <c r="P23" s="414"/>
      <c r="Q23" s="412"/>
      <c r="R23" s="413"/>
      <c r="S23" s="413"/>
      <c r="T23" s="413"/>
      <c r="U23" s="413"/>
      <c r="V23" s="413"/>
      <c r="W23" s="413"/>
      <c r="X23" s="414"/>
      <c r="Y23" s="412" t="s">
        <v>781</v>
      </c>
      <c r="Z23" s="413"/>
      <c r="AA23" s="413"/>
      <c r="AB23" s="414"/>
      <c r="AC23" s="412"/>
      <c r="AD23" s="413"/>
      <c r="AE23" s="413"/>
      <c r="AF23" s="413"/>
      <c r="AG23" s="413"/>
      <c r="AH23" s="413"/>
      <c r="AI23" s="413"/>
      <c r="AJ23" s="414"/>
      <c r="AK23" s="412"/>
      <c r="AL23" s="413"/>
      <c r="AM23" s="413"/>
      <c r="AN23" s="414"/>
      <c r="AO23" s="545"/>
      <c r="AP23" s="556"/>
      <c r="AQ23" s="587"/>
      <c r="AR23" s="589"/>
      <c r="AS23" s="591"/>
      <c r="BE23"/>
    </row>
    <row r="24" spans="2:57">
      <c r="B24" s="592">
        <v>6</v>
      </c>
      <c r="C24" s="532"/>
      <c r="D24" s="406" t="s">
        <v>782</v>
      </c>
      <c r="E24" s="407"/>
      <c r="F24" s="407"/>
      <c r="G24" s="407"/>
      <c r="H24" s="407"/>
      <c r="I24" s="407"/>
      <c r="J24" s="407"/>
      <c r="K24" s="407"/>
      <c r="L24" s="407"/>
      <c r="M24" s="407"/>
      <c r="N24" s="407"/>
      <c r="O24" s="407"/>
      <c r="P24" s="408"/>
      <c r="Q24" s="406" t="s">
        <v>91</v>
      </c>
      <c r="R24" s="407"/>
      <c r="S24" s="407"/>
      <c r="T24" s="407"/>
      <c r="U24" s="407"/>
      <c r="V24" s="407"/>
      <c r="W24" s="407"/>
      <c r="X24" s="408"/>
      <c r="Y24" s="406" t="s">
        <v>83</v>
      </c>
      <c r="Z24" s="407"/>
      <c r="AA24" s="407"/>
      <c r="AB24" s="408"/>
      <c r="AC24" s="406"/>
      <c r="AD24" s="407"/>
      <c r="AE24" s="407"/>
      <c r="AF24" s="407"/>
      <c r="AG24" s="407"/>
      <c r="AH24" s="407"/>
      <c r="AI24" s="407"/>
      <c r="AJ24" s="408"/>
      <c r="AK24" s="406"/>
      <c r="AL24" s="407"/>
      <c r="AM24" s="407"/>
      <c r="AN24" s="408"/>
      <c r="AO24" s="542"/>
      <c r="AP24" s="554"/>
      <c r="AQ24" s="586"/>
      <c r="AR24" s="588"/>
      <c r="AS24" s="590"/>
      <c r="BE24"/>
    </row>
    <row r="25" spans="2:57" ht="29.25" customHeight="1">
      <c r="B25" s="592"/>
      <c r="C25" s="532"/>
      <c r="D25" s="412"/>
      <c r="E25" s="413"/>
      <c r="F25" s="413"/>
      <c r="G25" s="413"/>
      <c r="H25" s="413"/>
      <c r="I25" s="413"/>
      <c r="J25" s="413"/>
      <c r="K25" s="413"/>
      <c r="L25" s="413"/>
      <c r="M25" s="413"/>
      <c r="N25" s="413"/>
      <c r="O25" s="413"/>
      <c r="P25" s="414"/>
      <c r="Q25" s="412"/>
      <c r="R25" s="413"/>
      <c r="S25" s="413"/>
      <c r="T25" s="413"/>
      <c r="U25" s="413"/>
      <c r="V25" s="413"/>
      <c r="W25" s="413"/>
      <c r="X25" s="414"/>
      <c r="Y25" s="412" t="s">
        <v>783</v>
      </c>
      <c r="Z25" s="413"/>
      <c r="AA25" s="413"/>
      <c r="AB25" s="414"/>
      <c r="AC25" s="412"/>
      <c r="AD25" s="413"/>
      <c r="AE25" s="413"/>
      <c r="AF25" s="413"/>
      <c r="AG25" s="413"/>
      <c r="AH25" s="413"/>
      <c r="AI25" s="413"/>
      <c r="AJ25" s="414"/>
      <c r="AK25" s="412"/>
      <c r="AL25" s="413"/>
      <c r="AM25" s="413"/>
      <c r="AN25" s="414"/>
      <c r="AO25" s="545"/>
      <c r="AP25" s="556"/>
      <c r="AQ25" s="587"/>
      <c r="AR25" s="589"/>
      <c r="AS25" s="591"/>
      <c r="BE25"/>
    </row>
    <row r="26" spans="2:57">
      <c r="B26" s="592">
        <v>7</v>
      </c>
      <c r="C26" s="532"/>
      <c r="D26" s="406" t="s">
        <v>784</v>
      </c>
      <c r="E26" s="407"/>
      <c r="F26" s="407"/>
      <c r="G26" s="407"/>
      <c r="H26" s="407"/>
      <c r="I26" s="407"/>
      <c r="J26" s="407"/>
      <c r="K26" s="407"/>
      <c r="L26" s="407"/>
      <c r="M26" s="407"/>
      <c r="N26" s="407"/>
      <c r="O26" s="407"/>
      <c r="P26" s="408"/>
      <c r="Q26" s="406" t="s">
        <v>91</v>
      </c>
      <c r="R26" s="407"/>
      <c r="S26" s="407"/>
      <c r="T26" s="407"/>
      <c r="U26" s="407"/>
      <c r="V26" s="407"/>
      <c r="W26" s="407"/>
      <c r="X26" s="408"/>
      <c r="Y26" s="406" t="s">
        <v>24</v>
      </c>
      <c r="Z26" s="407"/>
      <c r="AA26" s="407"/>
      <c r="AB26" s="408"/>
      <c r="AC26" s="406"/>
      <c r="AD26" s="407"/>
      <c r="AE26" s="407"/>
      <c r="AF26" s="407"/>
      <c r="AG26" s="407"/>
      <c r="AH26" s="407"/>
      <c r="AI26" s="407"/>
      <c r="AJ26" s="408"/>
      <c r="AK26" s="406"/>
      <c r="AL26" s="407"/>
      <c r="AM26" s="407"/>
      <c r="AN26" s="408"/>
      <c r="AO26" s="542"/>
      <c r="AP26" s="554"/>
      <c r="AQ26" s="586"/>
      <c r="AR26" s="588"/>
      <c r="AS26" s="590"/>
      <c r="BE26"/>
    </row>
    <row r="27" spans="2:57" ht="31.5" customHeight="1">
      <c r="B27" s="592"/>
      <c r="C27" s="532"/>
      <c r="D27" s="412"/>
      <c r="E27" s="413"/>
      <c r="F27" s="413"/>
      <c r="G27" s="413"/>
      <c r="H27" s="413"/>
      <c r="I27" s="413"/>
      <c r="J27" s="413"/>
      <c r="K27" s="413"/>
      <c r="L27" s="413"/>
      <c r="M27" s="413"/>
      <c r="N27" s="413"/>
      <c r="O27" s="413"/>
      <c r="P27" s="414"/>
      <c r="Q27" s="412"/>
      <c r="R27" s="413"/>
      <c r="S27" s="413"/>
      <c r="T27" s="413"/>
      <c r="U27" s="413"/>
      <c r="V27" s="413"/>
      <c r="W27" s="413"/>
      <c r="X27" s="414"/>
      <c r="Y27" s="412" t="s">
        <v>785</v>
      </c>
      <c r="Z27" s="413"/>
      <c r="AA27" s="413"/>
      <c r="AB27" s="414"/>
      <c r="AC27" s="412"/>
      <c r="AD27" s="413"/>
      <c r="AE27" s="413"/>
      <c r="AF27" s="413"/>
      <c r="AG27" s="413"/>
      <c r="AH27" s="413"/>
      <c r="AI27" s="413"/>
      <c r="AJ27" s="414"/>
      <c r="AK27" s="412"/>
      <c r="AL27" s="413"/>
      <c r="AM27" s="413"/>
      <c r="AN27" s="414"/>
      <c r="AO27" s="545"/>
      <c r="AP27" s="556"/>
      <c r="AQ27" s="587"/>
      <c r="AR27" s="589"/>
      <c r="AS27" s="591"/>
      <c r="BE27"/>
    </row>
    <row r="28" spans="2:57">
      <c r="B28" s="592">
        <v>8</v>
      </c>
      <c r="C28" s="532"/>
      <c r="D28" s="406" t="s">
        <v>786</v>
      </c>
      <c r="E28" s="407"/>
      <c r="F28" s="407"/>
      <c r="G28" s="407"/>
      <c r="H28" s="407"/>
      <c r="I28" s="407"/>
      <c r="J28" s="407"/>
      <c r="K28" s="407"/>
      <c r="L28" s="407"/>
      <c r="M28" s="407"/>
      <c r="N28" s="407"/>
      <c r="O28" s="407"/>
      <c r="P28" s="408"/>
      <c r="Q28" s="406" t="s">
        <v>91</v>
      </c>
      <c r="R28" s="407"/>
      <c r="S28" s="407"/>
      <c r="T28" s="407"/>
      <c r="U28" s="407"/>
      <c r="V28" s="407"/>
      <c r="W28" s="407"/>
      <c r="X28" s="408"/>
      <c r="Y28" s="406" t="s">
        <v>24</v>
      </c>
      <c r="Z28" s="407"/>
      <c r="AA28" s="407"/>
      <c r="AB28" s="408"/>
      <c r="AC28" s="406"/>
      <c r="AD28" s="407"/>
      <c r="AE28" s="407"/>
      <c r="AF28" s="407"/>
      <c r="AG28" s="407"/>
      <c r="AH28" s="407"/>
      <c r="AI28" s="407"/>
      <c r="AJ28" s="408"/>
      <c r="AK28" s="406"/>
      <c r="AL28" s="407"/>
      <c r="AM28" s="407"/>
      <c r="AN28" s="408"/>
      <c r="AO28" s="542"/>
      <c r="AP28" s="554"/>
      <c r="AQ28" s="586"/>
      <c r="AR28" s="588"/>
      <c r="AS28" s="590"/>
      <c r="BE28"/>
    </row>
    <row r="29" spans="2:57" ht="30" customHeight="1">
      <c r="B29" s="592"/>
      <c r="C29" s="532"/>
      <c r="D29" s="412"/>
      <c r="E29" s="413"/>
      <c r="F29" s="413"/>
      <c r="G29" s="413"/>
      <c r="H29" s="413"/>
      <c r="I29" s="413"/>
      <c r="J29" s="413"/>
      <c r="K29" s="413"/>
      <c r="L29" s="413"/>
      <c r="M29" s="413"/>
      <c r="N29" s="413"/>
      <c r="O29" s="413"/>
      <c r="P29" s="414"/>
      <c r="Q29" s="412"/>
      <c r="R29" s="413"/>
      <c r="S29" s="413"/>
      <c r="T29" s="413"/>
      <c r="U29" s="413"/>
      <c r="V29" s="413"/>
      <c r="W29" s="413"/>
      <c r="X29" s="414"/>
      <c r="Y29" s="412" t="s">
        <v>787</v>
      </c>
      <c r="Z29" s="413"/>
      <c r="AA29" s="413"/>
      <c r="AB29" s="414"/>
      <c r="AC29" s="412"/>
      <c r="AD29" s="413"/>
      <c r="AE29" s="413"/>
      <c r="AF29" s="413"/>
      <c r="AG29" s="413"/>
      <c r="AH29" s="413"/>
      <c r="AI29" s="413"/>
      <c r="AJ29" s="414"/>
      <c r="AK29" s="412"/>
      <c r="AL29" s="413"/>
      <c r="AM29" s="413"/>
      <c r="AN29" s="414"/>
      <c r="AO29" s="545"/>
      <c r="AP29" s="556"/>
      <c r="AQ29" s="587"/>
      <c r="AR29" s="589"/>
      <c r="AS29" s="591"/>
      <c r="BE29"/>
    </row>
    <row r="30" spans="2:57">
      <c r="B30" s="592">
        <v>9</v>
      </c>
      <c r="C30" s="532"/>
      <c r="D30" s="406" t="s">
        <v>788</v>
      </c>
      <c r="E30" s="407"/>
      <c r="F30" s="407"/>
      <c r="G30" s="407"/>
      <c r="H30" s="407"/>
      <c r="I30" s="407"/>
      <c r="J30" s="407"/>
      <c r="K30" s="407"/>
      <c r="L30" s="407"/>
      <c r="M30" s="407"/>
      <c r="N30" s="407"/>
      <c r="O30" s="407"/>
      <c r="P30" s="408"/>
      <c r="Q30" s="406" t="s">
        <v>789</v>
      </c>
      <c r="R30" s="407"/>
      <c r="S30" s="407"/>
      <c r="T30" s="407"/>
      <c r="U30" s="407"/>
      <c r="V30" s="407"/>
      <c r="W30" s="407"/>
      <c r="X30" s="408"/>
      <c r="Y30" s="406" t="s">
        <v>24</v>
      </c>
      <c r="Z30" s="407"/>
      <c r="AA30" s="407"/>
      <c r="AB30" s="408"/>
      <c r="AC30" s="406"/>
      <c r="AD30" s="407"/>
      <c r="AE30" s="407"/>
      <c r="AF30" s="407"/>
      <c r="AG30" s="407"/>
      <c r="AH30" s="407"/>
      <c r="AI30" s="407"/>
      <c r="AJ30" s="408"/>
      <c r="AK30" s="406"/>
      <c r="AL30" s="407"/>
      <c r="AM30" s="407"/>
      <c r="AN30" s="408"/>
      <c r="AO30" s="542"/>
      <c r="AP30" s="554"/>
      <c r="AQ30" s="586"/>
      <c r="AR30" s="588"/>
      <c r="AS30" s="590"/>
      <c r="BE30"/>
    </row>
    <row r="31" spans="2:57" ht="45" customHeight="1">
      <c r="B31" s="592"/>
      <c r="C31" s="532"/>
      <c r="D31" s="412"/>
      <c r="E31" s="413"/>
      <c r="F31" s="413"/>
      <c r="G31" s="413"/>
      <c r="H31" s="413"/>
      <c r="I31" s="413"/>
      <c r="J31" s="413"/>
      <c r="K31" s="413"/>
      <c r="L31" s="413"/>
      <c r="M31" s="413"/>
      <c r="N31" s="413"/>
      <c r="O31" s="413"/>
      <c r="P31" s="414"/>
      <c r="Q31" s="412"/>
      <c r="R31" s="413"/>
      <c r="S31" s="413"/>
      <c r="T31" s="413"/>
      <c r="U31" s="413"/>
      <c r="V31" s="413"/>
      <c r="W31" s="413"/>
      <c r="X31" s="414"/>
      <c r="Y31" s="412" t="s">
        <v>790</v>
      </c>
      <c r="Z31" s="413"/>
      <c r="AA31" s="413"/>
      <c r="AB31" s="414"/>
      <c r="AC31" s="412"/>
      <c r="AD31" s="413"/>
      <c r="AE31" s="413"/>
      <c r="AF31" s="413"/>
      <c r="AG31" s="413"/>
      <c r="AH31" s="413"/>
      <c r="AI31" s="413"/>
      <c r="AJ31" s="414"/>
      <c r="AK31" s="412"/>
      <c r="AL31" s="413"/>
      <c r="AM31" s="413"/>
      <c r="AN31" s="414"/>
      <c r="AO31" s="545"/>
      <c r="AP31" s="556"/>
      <c r="AQ31" s="587"/>
      <c r="AR31" s="589"/>
      <c r="AS31" s="591"/>
      <c r="BE31"/>
    </row>
    <row r="32" spans="2:57">
      <c r="B32" s="592">
        <v>10</v>
      </c>
      <c r="C32" s="532"/>
      <c r="D32" s="406" t="s">
        <v>791</v>
      </c>
      <c r="E32" s="407"/>
      <c r="F32" s="407"/>
      <c r="G32" s="407"/>
      <c r="H32" s="407"/>
      <c r="I32" s="407"/>
      <c r="J32" s="407"/>
      <c r="K32" s="407"/>
      <c r="L32" s="407"/>
      <c r="M32" s="407"/>
      <c r="N32" s="407"/>
      <c r="O32" s="407"/>
      <c r="P32" s="408"/>
      <c r="Q32" s="406" t="s">
        <v>91</v>
      </c>
      <c r="R32" s="407"/>
      <c r="S32" s="407"/>
      <c r="T32" s="407"/>
      <c r="U32" s="407"/>
      <c r="V32" s="407"/>
      <c r="W32" s="407"/>
      <c r="X32" s="408"/>
      <c r="Y32" s="406" t="s">
        <v>24</v>
      </c>
      <c r="Z32" s="407"/>
      <c r="AA32" s="407"/>
      <c r="AB32" s="408"/>
      <c r="AC32" s="406"/>
      <c r="AD32" s="407"/>
      <c r="AE32" s="407"/>
      <c r="AF32" s="407"/>
      <c r="AG32" s="407"/>
      <c r="AH32" s="407"/>
      <c r="AI32" s="407"/>
      <c r="AJ32" s="408"/>
      <c r="AK32" s="406"/>
      <c r="AL32" s="407"/>
      <c r="AM32" s="407"/>
      <c r="AN32" s="408"/>
      <c r="AO32" s="542"/>
      <c r="AP32" s="554"/>
      <c r="AQ32" s="586"/>
      <c r="AR32" s="588"/>
      <c r="AS32" s="590"/>
      <c r="BE32"/>
    </row>
    <row r="33" spans="2:57" ht="30" customHeight="1">
      <c r="B33" s="592"/>
      <c r="C33" s="532"/>
      <c r="D33" s="412"/>
      <c r="E33" s="413"/>
      <c r="F33" s="413"/>
      <c r="G33" s="413"/>
      <c r="H33" s="413"/>
      <c r="I33" s="413"/>
      <c r="J33" s="413"/>
      <c r="K33" s="413"/>
      <c r="L33" s="413"/>
      <c r="M33" s="413"/>
      <c r="N33" s="413"/>
      <c r="O33" s="413"/>
      <c r="P33" s="414"/>
      <c r="Q33" s="412"/>
      <c r="R33" s="413"/>
      <c r="S33" s="413"/>
      <c r="T33" s="413"/>
      <c r="U33" s="413"/>
      <c r="V33" s="413"/>
      <c r="W33" s="413"/>
      <c r="X33" s="414"/>
      <c r="Y33" s="412" t="s">
        <v>799</v>
      </c>
      <c r="Z33" s="413"/>
      <c r="AA33" s="413"/>
      <c r="AB33" s="414"/>
      <c r="AC33" s="412"/>
      <c r="AD33" s="413"/>
      <c r="AE33" s="413"/>
      <c r="AF33" s="413"/>
      <c r="AG33" s="413"/>
      <c r="AH33" s="413"/>
      <c r="AI33" s="413"/>
      <c r="AJ33" s="414"/>
      <c r="AK33" s="412"/>
      <c r="AL33" s="413"/>
      <c r="AM33" s="413"/>
      <c r="AN33" s="414"/>
      <c r="AO33" s="545"/>
      <c r="AP33" s="556"/>
      <c r="AQ33" s="587"/>
      <c r="AR33" s="589"/>
      <c r="AS33" s="591"/>
      <c r="BE33"/>
    </row>
    <row r="34" spans="2:57">
      <c r="B34" s="592">
        <v>11</v>
      </c>
      <c r="C34" s="532"/>
      <c r="D34" s="406" t="s">
        <v>792</v>
      </c>
      <c r="E34" s="407"/>
      <c r="F34" s="407"/>
      <c r="G34" s="407"/>
      <c r="H34" s="407"/>
      <c r="I34" s="407"/>
      <c r="J34" s="407"/>
      <c r="K34" s="407"/>
      <c r="L34" s="407"/>
      <c r="M34" s="407"/>
      <c r="N34" s="407"/>
      <c r="O34" s="407"/>
      <c r="P34" s="408"/>
      <c r="Q34" s="406" t="s">
        <v>91</v>
      </c>
      <c r="R34" s="407"/>
      <c r="S34" s="407"/>
      <c r="T34" s="407"/>
      <c r="U34" s="407"/>
      <c r="V34" s="407"/>
      <c r="W34" s="407"/>
      <c r="X34" s="408"/>
      <c r="Y34" s="406" t="s">
        <v>24</v>
      </c>
      <c r="Z34" s="407"/>
      <c r="AA34" s="407"/>
      <c r="AB34" s="408"/>
      <c r="AC34" s="406"/>
      <c r="AD34" s="407"/>
      <c r="AE34" s="407"/>
      <c r="AF34" s="407"/>
      <c r="AG34" s="407"/>
      <c r="AH34" s="407"/>
      <c r="AI34" s="407"/>
      <c r="AJ34" s="408"/>
      <c r="AK34" s="406"/>
      <c r="AL34" s="407"/>
      <c r="AM34" s="407"/>
      <c r="AN34" s="408"/>
      <c r="AO34" s="542"/>
      <c r="AP34" s="554"/>
      <c r="AQ34" s="586"/>
      <c r="AR34" s="588"/>
      <c r="AS34" s="590"/>
      <c r="BE34"/>
    </row>
    <row r="35" spans="2:57" ht="43.5"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t="s">
        <v>1257</v>
      </c>
      <c r="Z35" s="413"/>
      <c r="AA35" s="413"/>
      <c r="AB35" s="414"/>
      <c r="AC35" s="412"/>
      <c r="AD35" s="413"/>
      <c r="AE35" s="413"/>
      <c r="AF35" s="413"/>
      <c r="AG35" s="413"/>
      <c r="AH35" s="413"/>
      <c r="AI35" s="413"/>
      <c r="AJ35" s="414"/>
      <c r="AK35" s="412"/>
      <c r="AL35" s="413"/>
      <c r="AM35" s="413"/>
      <c r="AN35" s="414"/>
      <c r="AO35" s="545"/>
      <c r="AP35" s="556"/>
      <c r="AQ35" s="587"/>
      <c r="AR35" s="589"/>
      <c r="AS35" s="591"/>
      <c r="BE35"/>
    </row>
    <row r="36" spans="2:57">
      <c r="B36" s="592">
        <v>12</v>
      </c>
      <c r="C36" s="532"/>
      <c r="D36" s="406" t="s">
        <v>793</v>
      </c>
      <c r="E36" s="407"/>
      <c r="F36" s="407"/>
      <c r="G36" s="407"/>
      <c r="H36" s="407"/>
      <c r="I36" s="407"/>
      <c r="J36" s="407"/>
      <c r="K36" s="407"/>
      <c r="L36" s="407"/>
      <c r="M36" s="407"/>
      <c r="N36" s="407"/>
      <c r="O36" s="407"/>
      <c r="P36" s="408"/>
      <c r="Q36" s="406" t="s">
        <v>91</v>
      </c>
      <c r="R36" s="407"/>
      <c r="S36" s="407"/>
      <c r="T36" s="407"/>
      <c r="U36" s="407"/>
      <c r="V36" s="407"/>
      <c r="W36" s="407"/>
      <c r="X36" s="408"/>
      <c r="Y36" s="406" t="s">
        <v>24</v>
      </c>
      <c r="Z36" s="407"/>
      <c r="AA36" s="407"/>
      <c r="AB36" s="408"/>
      <c r="AC36" s="406"/>
      <c r="AD36" s="407"/>
      <c r="AE36" s="407"/>
      <c r="AF36" s="407"/>
      <c r="AG36" s="407"/>
      <c r="AH36" s="407"/>
      <c r="AI36" s="407"/>
      <c r="AJ36" s="408"/>
      <c r="AK36" s="406"/>
      <c r="AL36" s="407"/>
      <c r="AM36" s="407"/>
      <c r="AN36" s="408"/>
      <c r="AO36" s="542"/>
      <c r="AP36" s="554"/>
      <c r="AQ36" s="586"/>
      <c r="AR36" s="588"/>
      <c r="AS36" s="590"/>
      <c r="BE36"/>
    </row>
    <row r="37" spans="2:57" ht="28.5"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t="s">
        <v>800</v>
      </c>
      <c r="Z37" s="413"/>
      <c r="AA37" s="413"/>
      <c r="AB37" s="414"/>
      <c r="AC37" s="412"/>
      <c r="AD37" s="413"/>
      <c r="AE37" s="413"/>
      <c r="AF37" s="413"/>
      <c r="AG37" s="413"/>
      <c r="AH37" s="413"/>
      <c r="AI37" s="413"/>
      <c r="AJ37" s="414"/>
      <c r="AK37" s="412"/>
      <c r="AL37" s="413"/>
      <c r="AM37" s="413"/>
      <c r="AN37" s="414"/>
      <c r="AO37" s="545"/>
      <c r="AP37" s="556"/>
      <c r="AQ37" s="587"/>
      <c r="AR37" s="589"/>
      <c r="AS37" s="591"/>
      <c r="BE37"/>
    </row>
    <row r="38" spans="2:57">
      <c r="B38" s="592">
        <v>13</v>
      </c>
      <c r="C38" s="532"/>
      <c r="D38" s="406" t="s">
        <v>794</v>
      </c>
      <c r="E38" s="407"/>
      <c r="F38" s="407"/>
      <c r="G38" s="407"/>
      <c r="H38" s="407"/>
      <c r="I38" s="407"/>
      <c r="J38" s="407"/>
      <c r="K38" s="407"/>
      <c r="L38" s="407"/>
      <c r="M38" s="407"/>
      <c r="N38" s="407"/>
      <c r="O38" s="407"/>
      <c r="P38" s="408"/>
      <c r="Q38" s="406" t="s">
        <v>91</v>
      </c>
      <c r="R38" s="407"/>
      <c r="S38" s="407"/>
      <c r="T38" s="407"/>
      <c r="U38" s="407"/>
      <c r="V38" s="407"/>
      <c r="W38" s="407"/>
      <c r="X38" s="408"/>
      <c r="Y38" s="406" t="s">
        <v>24</v>
      </c>
      <c r="Z38" s="407"/>
      <c r="AA38" s="407"/>
      <c r="AB38" s="408"/>
      <c r="AC38" s="406"/>
      <c r="AD38" s="407"/>
      <c r="AE38" s="407"/>
      <c r="AF38" s="407"/>
      <c r="AG38" s="407"/>
      <c r="AH38" s="407"/>
      <c r="AI38" s="407"/>
      <c r="AJ38" s="408"/>
      <c r="AK38" s="406"/>
      <c r="AL38" s="407"/>
      <c r="AM38" s="407"/>
      <c r="AN38" s="408"/>
      <c r="AO38" s="542"/>
      <c r="AP38" s="554"/>
      <c r="AQ38" s="586"/>
      <c r="AR38" s="588"/>
      <c r="AS38" s="590"/>
      <c r="BE38"/>
    </row>
    <row r="39" spans="2:57" ht="30"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t="s">
        <v>801</v>
      </c>
      <c r="Z39" s="413"/>
      <c r="AA39" s="413"/>
      <c r="AB39" s="414"/>
      <c r="AC39" s="412"/>
      <c r="AD39" s="413"/>
      <c r="AE39" s="413"/>
      <c r="AF39" s="413"/>
      <c r="AG39" s="413"/>
      <c r="AH39" s="413"/>
      <c r="AI39" s="413"/>
      <c r="AJ39" s="414"/>
      <c r="AK39" s="412"/>
      <c r="AL39" s="413"/>
      <c r="AM39" s="413"/>
      <c r="AN39" s="414"/>
      <c r="AO39" s="545"/>
      <c r="AP39" s="556"/>
      <c r="AQ39" s="587"/>
      <c r="AR39" s="589"/>
      <c r="AS39" s="591"/>
      <c r="BE39"/>
    </row>
    <row r="40" spans="2:57">
      <c r="B40" s="592">
        <v>14</v>
      </c>
      <c r="C40" s="532"/>
      <c r="D40" s="406" t="s">
        <v>795</v>
      </c>
      <c r="E40" s="407"/>
      <c r="F40" s="407"/>
      <c r="G40" s="407"/>
      <c r="H40" s="407"/>
      <c r="I40" s="407"/>
      <c r="J40" s="407"/>
      <c r="K40" s="407"/>
      <c r="L40" s="407"/>
      <c r="M40" s="407"/>
      <c r="N40" s="407"/>
      <c r="O40" s="407"/>
      <c r="P40" s="408"/>
      <c r="Q40" s="406" t="s">
        <v>91</v>
      </c>
      <c r="R40" s="407"/>
      <c r="S40" s="407"/>
      <c r="T40" s="407"/>
      <c r="U40" s="407"/>
      <c r="V40" s="407"/>
      <c r="W40" s="407"/>
      <c r="X40" s="408"/>
      <c r="Y40" s="406" t="s">
        <v>24</v>
      </c>
      <c r="Z40" s="407"/>
      <c r="AA40" s="407"/>
      <c r="AB40" s="408"/>
      <c r="AC40" s="406"/>
      <c r="AD40" s="407"/>
      <c r="AE40" s="407"/>
      <c r="AF40" s="407"/>
      <c r="AG40" s="407"/>
      <c r="AH40" s="407"/>
      <c r="AI40" s="407"/>
      <c r="AJ40" s="408"/>
      <c r="AK40" s="406"/>
      <c r="AL40" s="407"/>
      <c r="AM40" s="407"/>
      <c r="AN40" s="408"/>
      <c r="AO40" s="542"/>
      <c r="AP40" s="554"/>
      <c r="AQ40" s="586"/>
      <c r="AR40" s="588"/>
      <c r="AS40" s="590"/>
      <c r="BE40"/>
    </row>
    <row r="41" spans="2:57" ht="27"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t="s">
        <v>802</v>
      </c>
      <c r="Z41" s="413"/>
      <c r="AA41" s="413"/>
      <c r="AB41" s="414"/>
      <c r="AC41" s="412"/>
      <c r="AD41" s="413"/>
      <c r="AE41" s="413"/>
      <c r="AF41" s="413"/>
      <c r="AG41" s="413"/>
      <c r="AH41" s="413"/>
      <c r="AI41" s="413"/>
      <c r="AJ41" s="414"/>
      <c r="AK41" s="412"/>
      <c r="AL41" s="413"/>
      <c r="AM41" s="413"/>
      <c r="AN41" s="414"/>
      <c r="AO41" s="545"/>
      <c r="AP41" s="556"/>
      <c r="AQ41" s="587"/>
      <c r="AR41" s="589"/>
      <c r="AS41" s="591"/>
      <c r="BE41"/>
    </row>
    <row r="42" spans="2:57">
      <c r="B42" s="592">
        <v>15</v>
      </c>
      <c r="C42" s="532"/>
      <c r="D42" s="406" t="s">
        <v>796</v>
      </c>
      <c r="E42" s="407"/>
      <c r="F42" s="407"/>
      <c r="G42" s="407"/>
      <c r="H42" s="407"/>
      <c r="I42" s="407"/>
      <c r="J42" s="407"/>
      <c r="K42" s="407"/>
      <c r="L42" s="407"/>
      <c r="M42" s="407"/>
      <c r="N42" s="407"/>
      <c r="O42" s="407"/>
      <c r="P42" s="408"/>
      <c r="Q42" s="406" t="s">
        <v>91</v>
      </c>
      <c r="R42" s="407"/>
      <c r="S42" s="407"/>
      <c r="T42" s="407"/>
      <c r="U42" s="407"/>
      <c r="V42" s="407"/>
      <c r="W42" s="407"/>
      <c r="X42" s="408"/>
      <c r="Y42" s="406" t="s">
        <v>24</v>
      </c>
      <c r="Z42" s="407"/>
      <c r="AA42" s="407"/>
      <c r="AB42" s="408"/>
      <c r="AC42" s="406"/>
      <c r="AD42" s="407"/>
      <c r="AE42" s="407"/>
      <c r="AF42" s="407"/>
      <c r="AG42" s="407"/>
      <c r="AH42" s="407"/>
      <c r="AI42" s="407"/>
      <c r="AJ42" s="408"/>
      <c r="AK42" s="406"/>
      <c r="AL42" s="407"/>
      <c r="AM42" s="407"/>
      <c r="AN42" s="408"/>
      <c r="AO42" s="542"/>
      <c r="AP42" s="554"/>
      <c r="AQ42" s="586"/>
      <c r="AR42" s="588"/>
      <c r="AS42" s="590"/>
      <c r="BE42"/>
    </row>
    <row r="43" spans="2:57" ht="30"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t="s">
        <v>803</v>
      </c>
      <c r="Z43" s="413"/>
      <c r="AA43" s="413"/>
      <c r="AB43" s="414"/>
      <c r="AC43" s="412"/>
      <c r="AD43" s="413"/>
      <c r="AE43" s="413"/>
      <c r="AF43" s="413"/>
      <c r="AG43" s="413"/>
      <c r="AH43" s="413"/>
      <c r="AI43" s="413"/>
      <c r="AJ43" s="414"/>
      <c r="AK43" s="412"/>
      <c r="AL43" s="413"/>
      <c r="AM43" s="413"/>
      <c r="AN43" s="414"/>
      <c r="AO43" s="545"/>
      <c r="AP43" s="556"/>
      <c r="AQ43" s="587"/>
      <c r="AR43" s="589"/>
      <c r="AS43" s="591"/>
      <c r="BE43"/>
    </row>
    <row r="44" spans="2:57">
      <c r="B44" s="592">
        <v>16</v>
      </c>
      <c r="C44" s="532"/>
      <c r="D44" s="406" t="s">
        <v>797</v>
      </c>
      <c r="E44" s="407"/>
      <c r="F44" s="407"/>
      <c r="G44" s="407"/>
      <c r="H44" s="407"/>
      <c r="I44" s="407"/>
      <c r="J44" s="407"/>
      <c r="K44" s="407"/>
      <c r="L44" s="407"/>
      <c r="M44" s="407"/>
      <c r="N44" s="407"/>
      <c r="O44" s="407"/>
      <c r="P44" s="408"/>
      <c r="Q44" s="406" t="s">
        <v>91</v>
      </c>
      <c r="R44" s="407"/>
      <c r="S44" s="407"/>
      <c r="T44" s="407"/>
      <c r="U44" s="407"/>
      <c r="V44" s="407"/>
      <c r="W44" s="407"/>
      <c r="X44" s="408"/>
      <c r="Y44" s="406" t="s">
        <v>24</v>
      </c>
      <c r="Z44" s="407"/>
      <c r="AA44" s="407"/>
      <c r="AB44" s="408"/>
      <c r="AC44" s="406"/>
      <c r="AD44" s="407"/>
      <c r="AE44" s="407"/>
      <c r="AF44" s="407"/>
      <c r="AG44" s="407"/>
      <c r="AH44" s="407"/>
      <c r="AI44" s="407"/>
      <c r="AJ44" s="408"/>
      <c r="AK44" s="406"/>
      <c r="AL44" s="407"/>
      <c r="AM44" s="407"/>
      <c r="AN44" s="408"/>
      <c r="AO44" s="542"/>
      <c r="AP44" s="554"/>
      <c r="AQ44" s="586"/>
      <c r="AR44" s="588"/>
      <c r="AS44" s="590"/>
      <c r="BE44"/>
    </row>
    <row r="45" spans="2:57" ht="30"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t="s">
        <v>804</v>
      </c>
      <c r="Z45" s="413"/>
      <c r="AA45" s="413"/>
      <c r="AB45" s="414"/>
      <c r="AC45" s="412"/>
      <c r="AD45" s="413"/>
      <c r="AE45" s="413"/>
      <c r="AF45" s="413"/>
      <c r="AG45" s="413"/>
      <c r="AH45" s="413"/>
      <c r="AI45" s="413"/>
      <c r="AJ45" s="414"/>
      <c r="AK45" s="412"/>
      <c r="AL45" s="413"/>
      <c r="AM45" s="413"/>
      <c r="AN45" s="414"/>
      <c r="AO45" s="545"/>
      <c r="AP45" s="556"/>
      <c r="AQ45" s="587"/>
      <c r="AR45" s="589"/>
      <c r="AS45" s="591"/>
      <c r="BE45"/>
    </row>
    <row r="46" spans="2:57">
      <c r="B46" s="592">
        <v>17</v>
      </c>
      <c r="C46" s="532"/>
      <c r="D46" s="406" t="s">
        <v>798</v>
      </c>
      <c r="E46" s="407"/>
      <c r="F46" s="407"/>
      <c r="G46" s="407"/>
      <c r="H46" s="407"/>
      <c r="I46" s="407"/>
      <c r="J46" s="407"/>
      <c r="K46" s="407"/>
      <c r="L46" s="407"/>
      <c r="M46" s="407"/>
      <c r="N46" s="407"/>
      <c r="O46" s="407"/>
      <c r="P46" s="408"/>
      <c r="Q46" s="406" t="s">
        <v>91</v>
      </c>
      <c r="R46" s="407"/>
      <c r="S46" s="407"/>
      <c r="T46" s="407"/>
      <c r="U46" s="407"/>
      <c r="V46" s="407"/>
      <c r="W46" s="407"/>
      <c r="X46" s="408"/>
      <c r="Y46" s="406" t="s">
        <v>24</v>
      </c>
      <c r="Z46" s="407"/>
      <c r="AA46" s="407"/>
      <c r="AB46" s="408"/>
      <c r="AC46" s="406"/>
      <c r="AD46" s="407"/>
      <c r="AE46" s="407"/>
      <c r="AF46" s="407"/>
      <c r="AG46" s="407"/>
      <c r="AH46" s="407"/>
      <c r="AI46" s="407"/>
      <c r="AJ46" s="408"/>
      <c r="AK46" s="406"/>
      <c r="AL46" s="407"/>
      <c r="AM46" s="407"/>
      <c r="AN46" s="408"/>
      <c r="AO46" s="542"/>
      <c r="AP46" s="554"/>
      <c r="AQ46" s="586"/>
      <c r="AR46" s="588"/>
      <c r="AS46" s="590"/>
      <c r="BE46"/>
    </row>
    <row r="47" spans="2:57" ht="31.5"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t="s">
        <v>804</v>
      </c>
      <c r="Z47" s="413"/>
      <c r="AA47" s="413"/>
      <c r="AB47" s="414"/>
      <c r="AC47" s="412"/>
      <c r="AD47" s="413"/>
      <c r="AE47" s="413"/>
      <c r="AF47" s="413"/>
      <c r="AG47" s="413"/>
      <c r="AH47" s="413"/>
      <c r="AI47" s="413"/>
      <c r="AJ47" s="414"/>
      <c r="AK47" s="412"/>
      <c r="AL47" s="413"/>
      <c r="AM47" s="413"/>
      <c r="AN47" s="414"/>
      <c r="AO47" s="545"/>
      <c r="AP47" s="556"/>
      <c r="AQ47" s="587"/>
      <c r="AR47" s="589"/>
      <c r="AS47" s="591"/>
      <c r="BE47"/>
    </row>
    <row r="48" spans="2:57">
      <c r="B48" s="592">
        <v>18</v>
      </c>
      <c r="C48" s="532"/>
      <c r="D48" s="649" t="s">
        <v>1752</v>
      </c>
      <c r="E48" s="407"/>
      <c r="F48" s="407"/>
      <c r="G48" s="407"/>
      <c r="H48" s="407"/>
      <c r="I48" s="407"/>
      <c r="J48" s="407"/>
      <c r="K48" s="407"/>
      <c r="L48" s="407"/>
      <c r="M48" s="407"/>
      <c r="N48" s="407"/>
      <c r="O48" s="407"/>
      <c r="P48" s="408"/>
      <c r="Q48" s="650" t="s">
        <v>1390</v>
      </c>
      <c r="R48" s="651"/>
      <c r="S48" s="651"/>
      <c r="T48" s="651"/>
      <c r="U48" s="651"/>
      <c r="V48" s="651"/>
      <c r="W48" s="651"/>
      <c r="X48" s="652"/>
      <c r="Y48" s="406" t="s">
        <v>1812</v>
      </c>
      <c r="Z48" s="407"/>
      <c r="AA48" s="407"/>
      <c r="AB48" s="408"/>
      <c r="AC48" s="406"/>
      <c r="AD48" s="407"/>
      <c r="AE48" s="407"/>
      <c r="AF48" s="407"/>
      <c r="AG48" s="407"/>
      <c r="AH48" s="407"/>
      <c r="AI48" s="407"/>
      <c r="AJ48" s="408"/>
      <c r="AK48" s="406"/>
      <c r="AL48" s="407"/>
      <c r="AM48" s="407"/>
      <c r="AN48" s="408"/>
      <c r="AO48" s="542"/>
      <c r="AP48" s="554"/>
      <c r="AQ48" s="586"/>
      <c r="AR48" s="588"/>
      <c r="AS48" s="590"/>
      <c r="BE48"/>
    </row>
    <row r="49" spans="2:57" ht="17.25" customHeight="1">
      <c r="B49" s="592"/>
      <c r="C49" s="532"/>
      <c r="D49" s="412"/>
      <c r="E49" s="413"/>
      <c r="F49" s="413"/>
      <c r="G49" s="413"/>
      <c r="H49" s="413"/>
      <c r="I49" s="413"/>
      <c r="J49" s="413"/>
      <c r="K49" s="413"/>
      <c r="L49" s="413"/>
      <c r="M49" s="413"/>
      <c r="N49" s="413"/>
      <c r="O49" s="413"/>
      <c r="P49" s="414"/>
      <c r="Q49" s="653"/>
      <c r="R49" s="654"/>
      <c r="S49" s="654"/>
      <c r="T49" s="654"/>
      <c r="U49" s="654"/>
      <c r="V49" s="654"/>
      <c r="W49" s="654"/>
      <c r="X49" s="655"/>
      <c r="Y49" s="412" t="s">
        <v>1821</v>
      </c>
      <c r="Z49" s="413"/>
      <c r="AA49" s="413"/>
      <c r="AB49" s="414"/>
      <c r="AC49" s="412"/>
      <c r="AD49" s="413"/>
      <c r="AE49" s="413"/>
      <c r="AF49" s="413"/>
      <c r="AG49" s="413"/>
      <c r="AH49" s="413"/>
      <c r="AI49" s="413"/>
      <c r="AJ49" s="414"/>
      <c r="AK49" s="412"/>
      <c r="AL49" s="413"/>
      <c r="AM49" s="413"/>
      <c r="AN49" s="414"/>
      <c r="AO49" s="545"/>
      <c r="AP49" s="556"/>
      <c r="AQ49" s="587"/>
      <c r="AR49" s="589"/>
      <c r="AS49" s="591"/>
      <c r="BE49"/>
    </row>
    <row r="50" spans="2:57">
      <c r="B50" s="592">
        <v>19</v>
      </c>
      <c r="C50" s="532"/>
      <c r="D50" s="406" t="s">
        <v>1813</v>
      </c>
      <c r="E50" s="407"/>
      <c r="F50" s="407"/>
      <c r="G50" s="407"/>
      <c r="H50" s="407"/>
      <c r="I50" s="407"/>
      <c r="J50" s="407"/>
      <c r="K50" s="407"/>
      <c r="L50" s="407"/>
      <c r="M50" s="407"/>
      <c r="N50" s="407"/>
      <c r="O50" s="407"/>
      <c r="P50" s="408"/>
      <c r="Q50" s="409" t="s">
        <v>1814</v>
      </c>
      <c r="R50" s="410"/>
      <c r="S50" s="410"/>
      <c r="T50" s="410"/>
      <c r="U50" s="410"/>
      <c r="V50" s="410"/>
      <c r="W50" s="410"/>
      <c r="X50" s="411"/>
      <c r="Y50" s="406" t="s">
        <v>24</v>
      </c>
      <c r="Z50" s="407"/>
      <c r="AA50" s="407"/>
      <c r="AB50" s="408"/>
      <c r="AC50" s="406"/>
      <c r="AD50" s="407"/>
      <c r="AE50" s="407"/>
      <c r="AF50" s="407"/>
      <c r="AG50" s="407"/>
      <c r="AH50" s="407"/>
      <c r="AI50" s="407"/>
      <c r="AJ50" s="408"/>
      <c r="AK50" s="406"/>
      <c r="AL50" s="407"/>
      <c r="AM50" s="407"/>
      <c r="AN50" s="408"/>
      <c r="AO50" s="542"/>
      <c r="AP50" s="554"/>
      <c r="AQ50" s="586"/>
      <c r="AR50" s="588"/>
      <c r="AS50" s="590"/>
      <c r="BE50"/>
    </row>
    <row r="51" spans="2:57">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t="s">
        <v>1822</v>
      </c>
      <c r="Z51" s="413"/>
      <c r="AA51" s="413"/>
      <c r="AB51" s="414"/>
      <c r="AC51" s="412"/>
      <c r="AD51" s="413"/>
      <c r="AE51" s="413"/>
      <c r="AF51" s="413"/>
      <c r="AG51" s="413"/>
      <c r="AH51" s="413"/>
      <c r="AI51" s="413"/>
      <c r="AJ51" s="414"/>
      <c r="AK51" s="412"/>
      <c r="AL51" s="413"/>
      <c r="AM51" s="413"/>
      <c r="AN51" s="414"/>
      <c r="AO51" s="545"/>
      <c r="AP51" s="556"/>
      <c r="AQ51" s="587"/>
      <c r="AR51" s="589"/>
      <c r="AS51" s="591"/>
      <c r="BE51"/>
    </row>
    <row r="52" spans="2:57">
      <c r="B52" s="592">
        <v>20</v>
      </c>
      <c r="C52" s="532"/>
      <c r="D52" s="406" t="s">
        <v>1815</v>
      </c>
      <c r="E52" s="407"/>
      <c r="F52" s="407"/>
      <c r="G52" s="407"/>
      <c r="H52" s="407"/>
      <c r="I52" s="407"/>
      <c r="J52" s="407"/>
      <c r="K52" s="407"/>
      <c r="L52" s="407"/>
      <c r="M52" s="407"/>
      <c r="N52" s="407"/>
      <c r="O52" s="407"/>
      <c r="P52" s="408"/>
      <c r="Q52" s="409" t="s">
        <v>1952</v>
      </c>
      <c r="R52" s="410"/>
      <c r="S52" s="410"/>
      <c r="T52" s="410"/>
      <c r="U52" s="410"/>
      <c r="V52" s="410"/>
      <c r="W52" s="410"/>
      <c r="X52" s="411"/>
      <c r="Y52" s="406" t="s">
        <v>24</v>
      </c>
      <c r="Z52" s="407"/>
      <c r="AA52" s="407"/>
      <c r="AB52" s="408"/>
      <c r="AC52" s="406"/>
      <c r="AD52" s="407"/>
      <c r="AE52" s="407"/>
      <c r="AF52" s="407"/>
      <c r="AG52" s="407"/>
      <c r="AH52" s="407"/>
      <c r="AI52" s="407"/>
      <c r="AJ52" s="408"/>
      <c r="AK52" s="406"/>
      <c r="AL52" s="407"/>
      <c r="AM52" s="407"/>
      <c r="AN52" s="408"/>
      <c r="AO52" s="542"/>
      <c r="AP52" s="554"/>
      <c r="AQ52" s="586"/>
      <c r="AR52" s="588"/>
      <c r="AS52" s="590"/>
      <c r="BE52"/>
    </row>
    <row r="53" spans="2:57" ht="31.5"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t="s">
        <v>1822</v>
      </c>
      <c r="Z53" s="413"/>
      <c r="AA53" s="413"/>
      <c r="AB53" s="414"/>
      <c r="AC53" s="412"/>
      <c r="AD53" s="413"/>
      <c r="AE53" s="413"/>
      <c r="AF53" s="413"/>
      <c r="AG53" s="413"/>
      <c r="AH53" s="413"/>
      <c r="AI53" s="413"/>
      <c r="AJ53" s="414"/>
      <c r="AK53" s="412"/>
      <c r="AL53" s="413"/>
      <c r="AM53" s="413"/>
      <c r="AN53" s="414"/>
      <c r="AO53" s="545"/>
      <c r="AP53" s="556"/>
      <c r="AQ53" s="587"/>
      <c r="AR53" s="589"/>
      <c r="AS53" s="591"/>
      <c r="BE53"/>
    </row>
    <row r="54" spans="2:57">
      <c r="B54" s="592">
        <v>21</v>
      </c>
      <c r="C54" s="532"/>
      <c r="D54" s="406" t="s">
        <v>1816</v>
      </c>
      <c r="E54" s="407"/>
      <c r="F54" s="407"/>
      <c r="G54" s="407"/>
      <c r="H54" s="407"/>
      <c r="I54" s="407"/>
      <c r="J54" s="407"/>
      <c r="K54" s="407"/>
      <c r="L54" s="407"/>
      <c r="M54" s="407"/>
      <c r="N54" s="407"/>
      <c r="O54" s="407"/>
      <c r="P54" s="408"/>
      <c r="Q54" s="409" t="s">
        <v>1953</v>
      </c>
      <c r="R54" s="410"/>
      <c r="S54" s="410"/>
      <c r="T54" s="410"/>
      <c r="U54" s="410"/>
      <c r="V54" s="410"/>
      <c r="W54" s="410"/>
      <c r="X54" s="411"/>
      <c r="Y54" s="406" t="s">
        <v>24</v>
      </c>
      <c r="Z54" s="407"/>
      <c r="AA54" s="407"/>
      <c r="AB54" s="408"/>
      <c r="AC54" s="406"/>
      <c r="AD54" s="407"/>
      <c r="AE54" s="407"/>
      <c r="AF54" s="407"/>
      <c r="AG54" s="407"/>
      <c r="AH54" s="407"/>
      <c r="AI54" s="407"/>
      <c r="AJ54" s="408"/>
      <c r="AK54" s="406"/>
      <c r="AL54" s="407"/>
      <c r="AM54" s="407"/>
      <c r="AN54" s="408"/>
      <c r="AO54" s="542"/>
      <c r="AP54" s="554"/>
      <c r="AQ54" s="586"/>
      <c r="AR54" s="588"/>
      <c r="AS54" s="590"/>
      <c r="BE54"/>
    </row>
    <row r="55" spans="2:57" ht="31.5"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t="s">
        <v>1822</v>
      </c>
      <c r="Z55" s="413"/>
      <c r="AA55" s="413"/>
      <c r="AB55" s="414"/>
      <c r="AC55" s="412"/>
      <c r="AD55" s="413"/>
      <c r="AE55" s="413"/>
      <c r="AF55" s="413"/>
      <c r="AG55" s="413"/>
      <c r="AH55" s="413"/>
      <c r="AI55" s="413"/>
      <c r="AJ55" s="414"/>
      <c r="AK55" s="412"/>
      <c r="AL55" s="413"/>
      <c r="AM55" s="413"/>
      <c r="AN55" s="414"/>
      <c r="AO55" s="545"/>
      <c r="AP55" s="556"/>
      <c r="AQ55" s="587"/>
      <c r="AR55" s="589"/>
      <c r="AS55" s="591"/>
      <c r="BE55"/>
    </row>
    <row r="56" spans="2:57">
      <c r="B56" s="592">
        <v>22</v>
      </c>
      <c r="C56" s="532"/>
      <c r="D56" s="406" t="s">
        <v>1817</v>
      </c>
      <c r="E56" s="407"/>
      <c r="F56" s="407"/>
      <c r="G56" s="407"/>
      <c r="H56" s="407"/>
      <c r="I56" s="407"/>
      <c r="J56" s="407"/>
      <c r="K56" s="407"/>
      <c r="L56" s="407"/>
      <c r="M56" s="407"/>
      <c r="N56" s="407"/>
      <c r="O56" s="407"/>
      <c r="P56" s="408"/>
      <c r="Q56" s="409" t="s">
        <v>1954</v>
      </c>
      <c r="R56" s="410"/>
      <c r="S56" s="410"/>
      <c r="T56" s="410"/>
      <c r="U56" s="410"/>
      <c r="V56" s="410"/>
      <c r="W56" s="410"/>
      <c r="X56" s="411"/>
      <c r="Y56" s="406" t="s">
        <v>24</v>
      </c>
      <c r="Z56" s="407"/>
      <c r="AA56" s="407"/>
      <c r="AB56" s="408"/>
      <c r="AC56" s="406"/>
      <c r="AD56" s="407"/>
      <c r="AE56" s="407"/>
      <c r="AF56" s="407"/>
      <c r="AG56" s="407"/>
      <c r="AH56" s="407"/>
      <c r="AI56" s="407"/>
      <c r="AJ56" s="408"/>
      <c r="AK56" s="406"/>
      <c r="AL56" s="407"/>
      <c r="AM56" s="407"/>
      <c r="AN56" s="408"/>
      <c r="AO56" s="542"/>
      <c r="AP56" s="554"/>
      <c r="AQ56" s="586"/>
      <c r="AR56" s="588"/>
      <c r="AS56" s="590"/>
      <c r="BE56"/>
    </row>
    <row r="57" spans="2:57">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t="s">
        <v>1822</v>
      </c>
      <c r="Z57" s="413"/>
      <c r="AA57" s="413"/>
      <c r="AB57" s="414"/>
      <c r="AC57" s="412"/>
      <c r="AD57" s="413"/>
      <c r="AE57" s="413"/>
      <c r="AF57" s="413"/>
      <c r="AG57" s="413"/>
      <c r="AH57" s="413"/>
      <c r="AI57" s="413"/>
      <c r="AJ57" s="414"/>
      <c r="AK57" s="412"/>
      <c r="AL57" s="413"/>
      <c r="AM57" s="413"/>
      <c r="AN57" s="414"/>
      <c r="AO57" s="545"/>
      <c r="AP57" s="556"/>
      <c r="AQ57" s="587"/>
      <c r="AR57" s="589"/>
      <c r="AS57" s="591"/>
      <c r="BE57"/>
    </row>
    <row r="58" spans="2:57">
      <c r="B58" s="592">
        <v>23</v>
      </c>
      <c r="C58" s="532"/>
      <c r="D58" s="406" t="s">
        <v>1819</v>
      </c>
      <c r="E58" s="407"/>
      <c r="F58" s="407"/>
      <c r="G58" s="407"/>
      <c r="H58" s="407"/>
      <c r="I58" s="407"/>
      <c r="J58" s="407"/>
      <c r="K58" s="407"/>
      <c r="L58" s="407"/>
      <c r="M58" s="407"/>
      <c r="N58" s="407"/>
      <c r="O58" s="407"/>
      <c r="P58" s="408"/>
      <c r="Q58" s="409" t="s">
        <v>1955</v>
      </c>
      <c r="R58" s="410"/>
      <c r="S58" s="410"/>
      <c r="T58" s="410"/>
      <c r="U58" s="410"/>
      <c r="V58" s="410"/>
      <c r="W58" s="410"/>
      <c r="X58" s="411"/>
      <c r="Y58" s="406" t="s">
        <v>24</v>
      </c>
      <c r="Z58" s="407"/>
      <c r="AA58" s="407"/>
      <c r="AB58" s="408"/>
      <c r="AC58" s="406"/>
      <c r="AD58" s="407"/>
      <c r="AE58" s="407"/>
      <c r="AF58" s="407"/>
      <c r="AG58" s="407"/>
      <c r="AH58" s="407"/>
      <c r="AI58" s="407"/>
      <c r="AJ58" s="408"/>
      <c r="AK58" s="406"/>
      <c r="AL58" s="407"/>
      <c r="AM58" s="407"/>
      <c r="AN58" s="408"/>
      <c r="AO58" s="542"/>
      <c r="AP58" s="554"/>
      <c r="AQ58" s="586"/>
      <c r="AR58" s="588"/>
      <c r="AS58" s="590"/>
      <c r="BE58"/>
    </row>
    <row r="59" spans="2:57">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t="s">
        <v>1822</v>
      </c>
      <c r="Z59" s="413"/>
      <c r="AA59" s="413"/>
      <c r="AB59" s="414"/>
      <c r="AC59" s="412"/>
      <c r="AD59" s="413"/>
      <c r="AE59" s="413"/>
      <c r="AF59" s="413"/>
      <c r="AG59" s="413"/>
      <c r="AH59" s="413"/>
      <c r="AI59" s="413"/>
      <c r="AJ59" s="414"/>
      <c r="AK59" s="412"/>
      <c r="AL59" s="413"/>
      <c r="AM59" s="413"/>
      <c r="AN59" s="414"/>
      <c r="AO59" s="545"/>
      <c r="AP59" s="556"/>
      <c r="AQ59" s="587"/>
      <c r="AR59" s="589"/>
      <c r="AS59" s="591"/>
      <c r="BE59"/>
    </row>
    <row r="60" spans="2:57">
      <c r="B60" s="592">
        <v>24</v>
      </c>
      <c r="C60" s="532"/>
      <c r="D60" s="406" t="s">
        <v>1820</v>
      </c>
      <c r="E60" s="407"/>
      <c r="F60" s="407"/>
      <c r="G60" s="407"/>
      <c r="H60" s="407"/>
      <c r="I60" s="407"/>
      <c r="J60" s="407"/>
      <c r="K60" s="407"/>
      <c r="L60" s="407"/>
      <c r="M60" s="407"/>
      <c r="N60" s="407"/>
      <c r="O60" s="407"/>
      <c r="P60" s="408"/>
      <c r="Q60" s="409" t="s">
        <v>1818</v>
      </c>
      <c r="R60" s="410"/>
      <c r="S60" s="410"/>
      <c r="T60" s="410"/>
      <c r="U60" s="410"/>
      <c r="V60" s="410"/>
      <c r="W60" s="410"/>
      <c r="X60" s="411"/>
      <c r="Y60" s="406" t="s">
        <v>24</v>
      </c>
      <c r="Z60" s="407"/>
      <c r="AA60" s="407"/>
      <c r="AB60" s="408"/>
      <c r="AC60" s="406"/>
      <c r="AD60" s="407"/>
      <c r="AE60" s="407"/>
      <c r="AF60" s="407"/>
      <c r="AG60" s="407"/>
      <c r="AH60" s="407"/>
      <c r="AI60" s="407"/>
      <c r="AJ60" s="408"/>
      <c r="AK60" s="406"/>
      <c r="AL60" s="407"/>
      <c r="AM60" s="407"/>
      <c r="AN60" s="408"/>
      <c r="AO60" s="542"/>
      <c r="AP60" s="554"/>
      <c r="AQ60" s="586"/>
      <c r="AR60" s="588"/>
      <c r="AS60" s="590"/>
      <c r="BE60"/>
    </row>
    <row r="61" spans="2:57" ht="15.75" thickBo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t="s">
        <v>1822</v>
      </c>
      <c r="Z61" s="413"/>
      <c r="AA61" s="413"/>
      <c r="AB61" s="414"/>
      <c r="AC61" s="412"/>
      <c r="AD61" s="413"/>
      <c r="AE61" s="413"/>
      <c r="AF61" s="413"/>
      <c r="AG61" s="413"/>
      <c r="AH61" s="413"/>
      <c r="AI61" s="413"/>
      <c r="AJ61" s="414"/>
      <c r="AK61" s="412"/>
      <c r="AL61" s="413"/>
      <c r="AM61" s="413"/>
      <c r="AN61" s="414"/>
      <c r="AO61" s="545"/>
      <c r="AP61" s="556"/>
      <c r="AQ61" s="587"/>
      <c r="AR61" s="589"/>
      <c r="AS61" s="591"/>
      <c r="BE61"/>
    </row>
    <row r="62" spans="2:57" ht="22.5" hidden="1" customHeight="1">
      <c r="B62" s="592">
        <v>25</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26</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27</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28</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29</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thickBot="1">
      <c r="B71" s="592"/>
      <c r="C71" s="532"/>
      <c r="D71" s="581"/>
      <c r="E71" s="582"/>
      <c r="F71" s="582"/>
      <c r="G71" s="582"/>
      <c r="H71" s="582"/>
      <c r="I71" s="582"/>
      <c r="J71" s="582"/>
      <c r="K71" s="582"/>
      <c r="L71" s="582"/>
      <c r="M71" s="582"/>
      <c r="N71" s="582"/>
      <c r="O71" s="582"/>
      <c r="P71" s="583"/>
      <c r="Q71" s="412"/>
      <c r="R71" s="413"/>
      <c r="S71" s="413"/>
      <c r="T71" s="413"/>
      <c r="U71" s="413"/>
      <c r="V71" s="413"/>
      <c r="W71" s="413"/>
      <c r="X71" s="414"/>
      <c r="Y71" s="581"/>
      <c r="Z71" s="582"/>
      <c r="AA71" s="582"/>
      <c r="AB71" s="583"/>
      <c r="AC71" s="581"/>
      <c r="AD71" s="582"/>
      <c r="AE71" s="582"/>
      <c r="AF71" s="583"/>
      <c r="AG71" s="581"/>
      <c r="AH71" s="582"/>
      <c r="AI71" s="582"/>
      <c r="AJ71" s="583"/>
      <c r="AK71" s="581"/>
      <c r="AL71" s="582"/>
      <c r="AM71" s="582"/>
      <c r="AN71" s="583"/>
      <c r="AO71" s="481"/>
      <c r="AP71" s="606"/>
      <c r="AQ71" s="607"/>
      <c r="AR71" s="608"/>
      <c r="AS71" s="609"/>
      <c r="BE71"/>
    </row>
    <row r="72" spans="2:57" ht="15.75" hidden="1" thickBot="1">
      <c r="B72" s="612" t="s">
        <v>33</v>
      </c>
      <c r="C72" s="613"/>
      <c r="D72" s="613"/>
      <c r="E72" s="614"/>
      <c r="F72" s="615" t="s">
        <v>2</v>
      </c>
      <c r="G72" s="613"/>
      <c r="H72" s="613"/>
      <c r="I72" s="613"/>
      <c r="J72" s="613"/>
      <c r="K72" s="613"/>
      <c r="L72" s="613"/>
      <c r="M72" s="613"/>
      <c r="N72" s="613"/>
      <c r="O72" s="613"/>
      <c r="P72" s="613"/>
      <c r="Q72" s="613"/>
      <c r="R72" s="613"/>
      <c r="S72" s="613"/>
      <c r="T72" s="613"/>
      <c r="U72" s="614"/>
      <c r="V72" s="615" t="s">
        <v>3</v>
      </c>
      <c r="W72" s="613"/>
      <c r="X72" s="614"/>
      <c r="Y72" s="615" t="s">
        <v>34</v>
      </c>
      <c r="Z72" s="613"/>
      <c r="AA72" s="614"/>
      <c r="AB72" s="615" t="s">
        <v>35</v>
      </c>
      <c r="AC72" s="613"/>
      <c r="AD72" s="613"/>
      <c r="AE72" s="613"/>
      <c r="AF72" s="613"/>
      <c r="AG72" s="613"/>
      <c r="AH72" s="613"/>
      <c r="AI72" s="613"/>
      <c r="AJ72" s="613"/>
      <c r="AK72" s="613"/>
      <c r="AL72" s="613"/>
      <c r="AM72" s="613"/>
      <c r="AN72" s="613"/>
      <c r="AO72" s="613"/>
      <c r="AP72" s="613"/>
      <c r="AQ72" s="613"/>
      <c r="AR72" s="613"/>
      <c r="AS72" s="616"/>
      <c r="BE72"/>
    </row>
    <row r="73" spans="2:57" ht="18" hidden="1" customHeight="1">
      <c r="B73" s="617"/>
      <c r="C73" s="618"/>
      <c r="D73" s="618"/>
      <c r="E73" s="619"/>
      <c r="F73" s="620"/>
      <c r="G73" s="618"/>
      <c r="H73" s="618"/>
      <c r="I73" s="618"/>
      <c r="J73" s="618"/>
      <c r="K73" s="618"/>
      <c r="L73" s="618"/>
      <c r="M73" s="618"/>
      <c r="N73" s="618"/>
      <c r="O73" s="618"/>
      <c r="P73" s="618"/>
      <c r="Q73" s="618"/>
      <c r="R73" s="618"/>
      <c r="S73" s="618"/>
      <c r="T73" s="618"/>
      <c r="U73" s="619"/>
      <c r="V73" s="620"/>
      <c r="W73" s="618"/>
      <c r="X73" s="619"/>
      <c r="Y73" s="620"/>
      <c r="Z73" s="618"/>
      <c r="AA73" s="619"/>
      <c r="AB73" s="620"/>
      <c r="AC73" s="618"/>
      <c r="AD73" s="618"/>
      <c r="AE73" s="618"/>
      <c r="AF73" s="618"/>
      <c r="AG73" s="618"/>
      <c r="AH73" s="618"/>
      <c r="AI73" s="618"/>
      <c r="AJ73" s="618"/>
      <c r="AK73" s="618"/>
      <c r="AL73" s="618"/>
      <c r="AM73" s="618"/>
      <c r="AN73" s="618"/>
      <c r="AO73" s="618"/>
      <c r="AP73" s="618"/>
      <c r="AQ73" s="618"/>
      <c r="AR73" s="618"/>
      <c r="AS73" s="621"/>
      <c r="BE73"/>
    </row>
    <row r="74" spans="2:57" ht="17.25" hidden="1" customHeight="1">
      <c r="B74" s="622"/>
      <c r="C74" s="623"/>
      <c r="D74" s="623"/>
      <c r="E74" s="624"/>
      <c r="F74" s="625"/>
      <c r="G74" s="623"/>
      <c r="H74" s="623"/>
      <c r="I74" s="623"/>
      <c r="J74" s="623"/>
      <c r="K74" s="623"/>
      <c r="L74" s="623"/>
      <c r="M74" s="623"/>
      <c r="N74" s="623"/>
      <c r="O74" s="623"/>
      <c r="P74" s="623"/>
      <c r="Q74" s="623"/>
      <c r="R74" s="623"/>
      <c r="S74" s="623"/>
      <c r="T74" s="623"/>
      <c r="U74" s="624"/>
      <c r="V74" s="625"/>
      <c r="W74" s="623"/>
      <c r="X74" s="624"/>
      <c r="Y74" s="625"/>
      <c r="Z74" s="623"/>
      <c r="AA74" s="624"/>
      <c r="AB74" s="625"/>
      <c r="AC74" s="623"/>
      <c r="AD74" s="623"/>
      <c r="AE74" s="623"/>
      <c r="AF74" s="623"/>
      <c r="AG74" s="623"/>
      <c r="AH74" s="623"/>
      <c r="AI74" s="623"/>
      <c r="AJ74" s="623"/>
      <c r="AK74" s="623"/>
      <c r="AL74" s="623"/>
      <c r="AM74" s="623"/>
      <c r="AN74" s="623"/>
      <c r="AO74" s="623"/>
      <c r="AP74" s="623"/>
      <c r="AQ74" s="623"/>
      <c r="AR74" s="623"/>
      <c r="AS74" s="626"/>
      <c r="BE74"/>
    </row>
    <row r="75" spans="2:57" ht="17.25" hidden="1" customHeight="1">
      <c r="B75" s="622"/>
      <c r="C75" s="623"/>
      <c r="D75" s="623"/>
      <c r="E75" s="624"/>
      <c r="F75" s="625"/>
      <c r="G75" s="623"/>
      <c r="H75" s="623"/>
      <c r="I75" s="623"/>
      <c r="J75" s="623"/>
      <c r="K75" s="623"/>
      <c r="L75" s="623"/>
      <c r="M75" s="623"/>
      <c r="N75" s="623"/>
      <c r="O75" s="623"/>
      <c r="P75" s="623"/>
      <c r="Q75" s="623"/>
      <c r="R75" s="623"/>
      <c r="S75" s="623"/>
      <c r="T75" s="623"/>
      <c r="U75" s="624"/>
      <c r="V75" s="625"/>
      <c r="W75" s="623"/>
      <c r="X75" s="624"/>
      <c r="Y75" s="625"/>
      <c r="Z75" s="623"/>
      <c r="AA75" s="624"/>
      <c r="AB75" s="625"/>
      <c r="AC75" s="623"/>
      <c r="AD75" s="623"/>
      <c r="AE75" s="623"/>
      <c r="AF75" s="623"/>
      <c r="AG75" s="623"/>
      <c r="AH75" s="623"/>
      <c r="AI75" s="623"/>
      <c r="AJ75" s="623"/>
      <c r="AK75" s="623"/>
      <c r="AL75" s="623"/>
      <c r="AM75" s="623"/>
      <c r="AN75" s="623"/>
      <c r="AO75" s="623"/>
      <c r="AP75" s="623"/>
      <c r="AQ75" s="623"/>
      <c r="AR75" s="623"/>
      <c r="AS75" s="626"/>
      <c r="BE75"/>
    </row>
    <row r="76" spans="2:57" ht="17.25" hidden="1" customHeight="1">
      <c r="B76" s="622"/>
      <c r="C76" s="623"/>
      <c r="D76" s="623"/>
      <c r="E76" s="624"/>
      <c r="F76" s="625"/>
      <c r="G76" s="623"/>
      <c r="H76" s="623"/>
      <c r="I76" s="623"/>
      <c r="J76" s="623"/>
      <c r="K76" s="623"/>
      <c r="L76" s="623"/>
      <c r="M76" s="623"/>
      <c r="N76" s="623"/>
      <c r="O76" s="623"/>
      <c r="P76" s="623"/>
      <c r="Q76" s="623"/>
      <c r="R76" s="623"/>
      <c r="S76" s="623"/>
      <c r="T76" s="623"/>
      <c r="U76" s="624"/>
      <c r="V76" s="625"/>
      <c r="W76" s="623"/>
      <c r="X76" s="624"/>
      <c r="Y76" s="625"/>
      <c r="Z76" s="623"/>
      <c r="AA76" s="624"/>
      <c r="AB76" s="625"/>
      <c r="AC76" s="623"/>
      <c r="AD76" s="623"/>
      <c r="AE76" s="623"/>
      <c r="AF76" s="623"/>
      <c r="AG76" s="623"/>
      <c r="AH76" s="623"/>
      <c r="AI76" s="623"/>
      <c r="AJ76" s="623"/>
      <c r="AK76" s="623"/>
      <c r="AL76" s="623"/>
      <c r="AM76" s="623"/>
      <c r="AN76" s="623"/>
      <c r="AO76" s="623"/>
      <c r="AP76" s="623"/>
      <c r="AQ76" s="623"/>
      <c r="AR76" s="623"/>
      <c r="AS76" s="626"/>
      <c r="BE76"/>
    </row>
    <row r="77" spans="2:57" ht="17.25" hidden="1" customHeight="1">
      <c r="B77" s="622"/>
      <c r="C77" s="623"/>
      <c r="D77" s="623"/>
      <c r="E77" s="624"/>
      <c r="F77" s="625"/>
      <c r="G77" s="623"/>
      <c r="H77" s="623"/>
      <c r="I77" s="623"/>
      <c r="J77" s="623"/>
      <c r="K77" s="623"/>
      <c r="L77" s="623"/>
      <c r="M77" s="623"/>
      <c r="N77" s="623"/>
      <c r="O77" s="623"/>
      <c r="P77" s="623"/>
      <c r="Q77" s="623"/>
      <c r="R77" s="623"/>
      <c r="S77" s="623"/>
      <c r="T77" s="623"/>
      <c r="U77" s="624"/>
      <c r="V77" s="625"/>
      <c r="W77" s="623"/>
      <c r="X77" s="624"/>
      <c r="Y77" s="625"/>
      <c r="Z77" s="623"/>
      <c r="AA77" s="624"/>
      <c r="AB77" s="625"/>
      <c r="AC77" s="623"/>
      <c r="AD77" s="623"/>
      <c r="AE77" s="623"/>
      <c r="AF77" s="623"/>
      <c r="AG77" s="623"/>
      <c r="AH77" s="623"/>
      <c r="AI77" s="623"/>
      <c r="AJ77" s="623"/>
      <c r="AK77" s="623"/>
      <c r="AL77" s="623"/>
      <c r="AM77" s="623"/>
      <c r="AN77" s="623"/>
      <c r="AO77" s="623"/>
      <c r="AP77" s="623"/>
      <c r="AQ77" s="623"/>
      <c r="AR77" s="623"/>
      <c r="AS77" s="626"/>
      <c r="BE77"/>
    </row>
    <row r="78" spans="2:57" ht="17.25" hidden="1" customHeight="1" thickBot="1">
      <c r="B78" s="622"/>
      <c r="C78" s="623"/>
      <c r="D78" s="623"/>
      <c r="E78" s="624"/>
      <c r="F78" s="625"/>
      <c r="G78" s="623"/>
      <c r="H78" s="623"/>
      <c r="I78" s="623"/>
      <c r="J78" s="623"/>
      <c r="K78" s="623"/>
      <c r="L78" s="623"/>
      <c r="M78" s="623"/>
      <c r="N78" s="623"/>
      <c r="O78" s="623"/>
      <c r="P78" s="623"/>
      <c r="Q78" s="623"/>
      <c r="R78" s="623"/>
      <c r="S78" s="623"/>
      <c r="T78" s="623"/>
      <c r="U78" s="624"/>
      <c r="V78" s="625"/>
      <c r="W78" s="623"/>
      <c r="X78" s="624"/>
      <c r="Y78" s="625"/>
      <c r="Z78" s="623"/>
      <c r="AA78" s="624"/>
      <c r="AB78" s="625"/>
      <c r="AC78" s="623"/>
      <c r="AD78" s="623"/>
      <c r="AE78" s="623"/>
      <c r="AF78" s="623"/>
      <c r="AG78" s="623"/>
      <c r="AH78" s="623"/>
      <c r="AI78" s="623"/>
      <c r="AJ78" s="623"/>
      <c r="AK78" s="623"/>
      <c r="AL78" s="623"/>
      <c r="AM78" s="623"/>
      <c r="AN78" s="623"/>
      <c r="AO78" s="623"/>
      <c r="AP78" s="623"/>
      <c r="AQ78" s="623"/>
      <c r="AR78" s="623"/>
      <c r="AS78" s="626"/>
      <c r="BE78"/>
    </row>
    <row r="79" spans="2:57">
      <c r="B79" s="612" t="s">
        <v>36</v>
      </c>
      <c r="C79" s="613"/>
      <c r="D79" s="613"/>
      <c r="E79" s="613"/>
      <c r="F79" s="613"/>
      <c r="G79" s="613"/>
      <c r="H79" s="613"/>
      <c r="I79" s="613"/>
      <c r="J79" s="613"/>
      <c r="K79" s="613"/>
      <c r="L79" s="613"/>
      <c r="M79" s="613"/>
      <c r="N79" s="613"/>
      <c r="O79" s="613"/>
      <c r="P79" s="613"/>
      <c r="Q79" s="613"/>
      <c r="R79" s="613"/>
      <c r="S79" s="613"/>
      <c r="T79" s="613"/>
      <c r="U79" s="613"/>
      <c r="V79" s="613"/>
      <c r="W79" s="613"/>
      <c r="X79" s="613"/>
      <c r="Y79" s="613"/>
      <c r="Z79" s="613"/>
      <c r="AA79" s="613"/>
      <c r="AB79" s="613"/>
      <c r="AC79" s="613"/>
      <c r="AD79" s="613"/>
      <c r="AE79" s="613"/>
      <c r="AF79" s="613"/>
      <c r="AG79" s="613"/>
      <c r="AH79" s="613"/>
      <c r="AI79" s="613"/>
      <c r="AJ79" s="613"/>
      <c r="AK79" s="613"/>
      <c r="AL79" s="613"/>
      <c r="AM79" s="613"/>
      <c r="AN79" s="613"/>
      <c r="AO79" s="613"/>
      <c r="AP79" s="613"/>
      <c r="AQ79" s="613"/>
      <c r="AR79" s="613"/>
      <c r="AS79" s="616"/>
      <c r="BE79"/>
    </row>
    <row r="80" spans="2:57" ht="48" customHeight="1" thickBot="1">
      <c r="B80" s="672">
        <v>43525</v>
      </c>
      <c r="C80" s="673"/>
      <c r="D80" s="673"/>
      <c r="E80" s="673"/>
      <c r="F80" s="673"/>
      <c r="G80" s="673"/>
      <c r="H80" s="673"/>
      <c r="I80" s="673"/>
      <c r="J80" s="673"/>
      <c r="K80" s="673"/>
      <c r="L80" s="673"/>
      <c r="M80" s="673"/>
      <c r="N80" s="673"/>
      <c r="O80" s="673"/>
      <c r="P80" s="673"/>
      <c r="Q80" s="673"/>
      <c r="R80" s="673"/>
      <c r="S80" s="673"/>
      <c r="T80" s="673"/>
      <c r="U80" s="673"/>
      <c r="V80" s="673"/>
      <c r="W80" s="673"/>
      <c r="X80" s="673"/>
      <c r="Y80" s="673"/>
      <c r="Z80" s="673"/>
      <c r="AA80" s="673"/>
      <c r="AB80" s="673"/>
      <c r="AC80" s="673"/>
      <c r="AD80" s="673"/>
      <c r="AE80" s="673"/>
      <c r="AF80" s="673"/>
      <c r="AG80" s="673"/>
      <c r="AH80" s="673"/>
      <c r="AI80" s="673"/>
      <c r="AJ80" s="673"/>
      <c r="AK80" s="673"/>
      <c r="AL80" s="673"/>
      <c r="AM80" s="673"/>
      <c r="AN80" s="673"/>
      <c r="AO80" s="673"/>
      <c r="AP80" s="673"/>
      <c r="AQ80" s="673"/>
      <c r="AR80" s="673"/>
      <c r="AS80" s="674"/>
      <c r="BE80"/>
    </row>
    <row r="81" spans="2:57">
      <c r="B81" s="9"/>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14"/>
      <c r="BE81"/>
    </row>
    <row r="82" spans="2:57" ht="30" customHeight="1">
      <c r="B82" s="10"/>
      <c r="C82" s="388" t="s">
        <v>44</v>
      </c>
      <c r="D82" s="386"/>
      <c r="E82" s="386"/>
      <c r="F82" s="386"/>
      <c r="G82" s="386"/>
      <c r="H82" s="386"/>
      <c r="I82" s="386"/>
      <c r="J82" s="386"/>
      <c r="K82" s="386"/>
      <c r="L82" s="386"/>
      <c r="M82" s="386"/>
      <c r="N82" s="386"/>
      <c r="O82" s="386"/>
      <c r="P82" s="386"/>
      <c r="Q82" s="386"/>
      <c r="R82" s="386"/>
      <c r="S82" s="386"/>
      <c r="T82" s="386"/>
      <c r="U82" s="386"/>
      <c r="V82" s="386"/>
      <c r="W82" s="387"/>
      <c r="X82" s="406" t="s">
        <v>1706</v>
      </c>
      <c r="Y82" s="407"/>
      <c r="Z82" s="407"/>
      <c r="AA82" s="407"/>
      <c r="AB82" s="407"/>
      <c r="AC82" s="407"/>
      <c r="AD82" s="407"/>
      <c r="AE82" s="407"/>
      <c r="AF82" s="407"/>
      <c r="AG82" s="407"/>
      <c r="AH82" s="407"/>
      <c r="AI82" s="407"/>
      <c r="AJ82" s="407"/>
      <c r="AK82" s="407"/>
      <c r="AL82" s="407"/>
      <c r="AM82" s="407"/>
      <c r="AN82" s="407"/>
      <c r="AO82" s="407"/>
      <c r="AP82" s="407"/>
      <c r="AQ82" s="407"/>
      <c r="AR82" s="408"/>
      <c r="AS82" s="8"/>
      <c r="BE82"/>
    </row>
    <row r="83" spans="2:57" ht="30" customHeight="1">
      <c r="B83" s="10"/>
      <c r="C83" s="473" t="s">
        <v>40</v>
      </c>
      <c r="D83" s="438"/>
      <c r="E83" s="438"/>
      <c r="F83" s="438"/>
      <c r="G83" s="438"/>
      <c r="H83" s="438"/>
      <c r="I83" s="449"/>
      <c r="J83" s="473" t="s">
        <v>41</v>
      </c>
      <c r="K83" s="438"/>
      <c r="L83" s="438"/>
      <c r="M83" s="438"/>
      <c r="N83" s="438"/>
      <c r="O83" s="438"/>
      <c r="P83" s="449"/>
      <c r="Q83" s="473" t="s">
        <v>42</v>
      </c>
      <c r="R83" s="438"/>
      <c r="S83" s="438"/>
      <c r="T83" s="438"/>
      <c r="U83" s="438"/>
      <c r="V83" s="438"/>
      <c r="W83" s="449"/>
      <c r="X83" s="473" t="s">
        <v>40</v>
      </c>
      <c r="Y83" s="438"/>
      <c r="Z83" s="438"/>
      <c r="AA83" s="438"/>
      <c r="AB83" s="438"/>
      <c r="AC83" s="438"/>
      <c r="AD83" s="449"/>
      <c r="AE83" s="473" t="s">
        <v>41</v>
      </c>
      <c r="AF83" s="438"/>
      <c r="AG83" s="438"/>
      <c r="AH83" s="438"/>
      <c r="AI83" s="438"/>
      <c r="AJ83" s="438"/>
      <c r="AK83" s="449"/>
      <c r="AL83" s="473" t="s">
        <v>42</v>
      </c>
      <c r="AM83" s="438"/>
      <c r="AN83" s="438"/>
      <c r="AO83" s="438"/>
      <c r="AP83" s="438"/>
      <c r="AQ83" s="438"/>
      <c r="AR83" s="449"/>
      <c r="AS83" s="11"/>
      <c r="BE83"/>
    </row>
    <row r="84" spans="2:57" ht="46.5" customHeight="1">
      <c r="B84" s="10"/>
      <c r="C84" s="517" t="str">
        <f>'Lot Register'!$U$13</f>
        <v>Jan van Wyk</v>
      </c>
      <c r="D84" s="518"/>
      <c r="E84" s="518"/>
      <c r="F84" s="518"/>
      <c r="G84" s="518"/>
      <c r="H84" s="518"/>
      <c r="I84" s="519"/>
      <c r="J84" s="517"/>
      <c r="K84" s="518"/>
      <c r="L84" s="518"/>
      <c r="M84" s="518"/>
      <c r="N84" s="518"/>
      <c r="O84" s="518"/>
      <c r="P84" s="519"/>
      <c r="Q84" s="520"/>
      <c r="R84" s="521"/>
      <c r="S84" s="521"/>
      <c r="T84" s="521"/>
      <c r="U84" s="521"/>
      <c r="V84" s="521"/>
      <c r="W84" s="522"/>
      <c r="X84" s="517" t="str">
        <f>'Lot Register'!$U$12</f>
        <v>TBA</v>
      </c>
      <c r="Y84" s="518"/>
      <c r="Z84" s="518"/>
      <c r="AA84" s="518"/>
      <c r="AB84" s="518"/>
      <c r="AC84" s="518"/>
      <c r="AD84" s="519"/>
      <c r="AE84" s="517"/>
      <c r="AF84" s="518"/>
      <c r="AG84" s="518"/>
      <c r="AH84" s="518"/>
      <c r="AI84" s="518"/>
      <c r="AJ84" s="518"/>
      <c r="AK84" s="519"/>
      <c r="AL84" s="520"/>
      <c r="AM84" s="521"/>
      <c r="AN84" s="521"/>
      <c r="AO84" s="521"/>
      <c r="AP84" s="521"/>
      <c r="AQ84" s="521"/>
      <c r="AR84" s="522"/>
      <c r="AS84" s="8"/>
      <c r="BE84"/>
    </row>
    <row r="85" spans="2:57" ht="15.75" thickBot="1">
      <c r="B85" s="12"/>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c r="AC85" s="13"/>
      <c r="AD85" s="13"/>
      <c r="AE85" s="13"/>
      <c r="AF85" s="13"/>
      <c r="AG85" s="13"/>
      <c r="AH85" s="13"/>
      <c r="AI85" s="13"/>
      <c r="AJ85" s="13"/>
      <c r="AK85" s="13"/>
      <c r="AL85" s="13"/>
      <c r="AM85" s="13"/>
      <c r="AN85" s="13"/>
      <c r="AO85" s="13"/>
      <c r="AP85" s="13"/>
      <c r="AQ85" s="13"/>
      <c r="AR85" s="13"/>
      <c r="AS85" s="15"/>
      <c r="BE85"/>
    </row>
    <row r="86" spans="2:57">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BE86"/>
    </row>
    <row r="87" spans="2:57">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BE87"/>
    </row>
    <row r="88" spans="2:57">
      <c r="BE88"/>
    </row>
    <row r="89" spans="2:57">
      <c r="BE89"/>
    </row>
    <row r="90" spans="2:57">
      <c r="C90" s="7"/>
      <c r="BE90"/>
    </row>
    <row r="91" spans="2:57">
      <c r="C91" s="7"/>
      <c r="BE91"/>
    </row>
    <row r="92" spans="2:57">
      <c r="C92" s="7"/>
      <c r="BE92"/>
    </row>
    <row r="93" spans="2:57">
      <c r="C93" s="7"/>
      <c r="BE93"/>
    </row>
    <row r="94" spans="2:57">
      <c r="BE94"/>
    </row>
    <row r="95" spans="2:57">
      <c r="BE95"/>
    </row>
    <row r="96" spans="2:57">
      <c r="BE96"/>
    </row>
    <row r="97" spans="57:57">
      <c r="BE97"/>
    </row>
    <row r="98" spans="57:57">
      <c r="BE98"/>
    </row>
  </sheetData>
  <sheetProtection selectLockedCells="1" autoFilter="0"/>
  <mergeCells count="416">
    <mergeCell ref="C84:I84"/>
    <mergeCell ref="J84:P84"/>
    <mergeCell ref="Q84:W84"/>
    <mergeCell ref="X84:AD84"/>
    <mergeCell ref="AE84:AK84"/>
    <mergeCell ref="AL84:AR84"/>
    <mergeCell ref="B80:AS80"/>
    <mergeCell ref="C82:W82"/>
    <mergeCell ref="X82:AR82"/>
    <mergeCell ref="C83:I83"/>
    <mergeCell ref="J83:P83"/>
    <mergeCell ref="Q83:W83"/>
    <mergeCell ref="X83:AD83"/>
    <mergeCell ref="AE83:AK83"/>
    <mergeCell ref="AL83:AR83"/>
    <mergeCell ref="B78:E78"/>
    <mergeCell ref="F78:U78"/>
    <mergeCell ref="V78:X78"/>
    <mergeCell ref="Y78:AA78"/>
    <mergeCell ref="AB78:AS78"/>
    <mergeCell ref="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B72:E72"/>
    <mergeCell ref="F72:U72"/>
    <mergeCell ref="V72:X72"/>
    <mergeCell ref="Y72:AA72"/>
    <mergeCell ref="AB72:AS72"/>
    <mergeCell ref="B73:E73"/>
    <mergeCell ref="F73:U73"/>
    <mergeCell ref="V73:X73"/>
    <mergeCell ref="Y73:AA73"/>
    <mergeCell ref="AB73:AS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J61"/>
    <mergeCell ref="AK58:AN59"/>
    <mergeCell ref="AO58:AP59"/>
    <mergeCell ref="AQ58:AQ59"/>
    <mergeCell ref="AR58:AR59"/>
    <mergeCell ref="AS58:AS59"/>
    <mergeCell ref="Y59:AB59"/>
    <mergeCell ref="B58:C59"/>
    <mergeCell ref="D58:P59"/>
    <mergeCell ref="Q58:X59"/>
    <mergeCell ref="Y58:AB58"/>
    <mergeCell ref="AC58:AJ59"/>
    <mergeCell ref="AK56:AN57"/>
    <mergeCell ref="AO56:AP57"/>
    <mergeCell ref="AQ56:AQ57"/>
    <mergeCell ref="AR56:AR57"/>
    <mergeCell ref="AS56:AS57"/>
    <mergeCell ref="Y57:AB57"/>
    <mergeCell ref="B56:C57"/>
    <mergeCell ref="D56:P57"/>
    <mergeCell ref="Q56:X57"/>
    <mergeCell ref="Y56:AB56"/>
    <mergeCell ref="AC56:AJ57"/>
    <mergeCell ref="AK54:AN55"/>
    <mergeCell ref="AO54:AP55"/>
    <mergeCell ref="AQ54:AQ55"/>
    <mergeCell ref="AR54:AR55"/>
    <mergeCell ref="AS54:AS55"/>
    <mergeCell ref="Y55:AB55"/>
    <mergeCell ref="B54:C55"/>
    <mergeCell ref="D54:P55"/>
    <mergeCell ref="Q54:X55"/>
    <mergeCell ref="Y54:AB54"/>
    <mergeCell ref="AC54:AJ55"/>
    <mergeCell ref="AK52:AN53"/>
    <mergeCell ref="AO52:AP53"/>
    <mergeCell ref="AQ52:AQ53"/>
    <mergeCell ref="AR52:AR53"/>
    <mergeCell ref="AS52:AS53"/>
    <mergeCell ref="Y53:AB53"/>
    <mergeCell ref="B52:C53"/>
    <mergeCell ref="D52:P53"/>
    <mergeCell ref="Q52:X53"/>
    <mergeCell ref="Y52:AB52"/>
    <mergeCell ref="AC52:AJ53"/>
    <mergeCell ref="AK50:AN51"/>
    <mergeCell ref="AO50:AP51"/>
    <mergeCell ref="AQ50:AQ51"/>
    <mergeCell ref="AR50:AR51"/>
    <mergeCell ref="AS50:AS51"/>
    <mergeCell ref="Y51:AB51"/>
    <mergeCell ref="B50:C51"/>
    <mergeCell ref="D50:P51"/>
    <mergeCell ref="Q50:X51"/>
    <mergeCell ref="Y50:AB50"/>
    <mergeCell ref="AC50:AJ51"/>
    <mergeCell ref="AK48:AN49"/>
    <mergeCell ref="AO48:AP49"/>
    <mergeCell ref="AQ48:AQ49"/>
    <mergeCell ref="AR48:AR49"/>
    <mergeCell ref="AS48:AS49"/>
    <mergeCell ref="Y49:AB49"/>
    <mergeCell ref="B48:C49"/>
    <mergeCell ref="D48:P49"/>
    <mergeCell ref="Q48:X49"/>
    <mergeCell ref="Y48:AB48"/>
    <mergeCell ref="AC48:AJ49"/>
    <mergeCell ref="AK46:AN47"/>
    <mergeCell ref="AO46:AP47"/>
    <mergeCell ref="AQ46:AQ47"/>
    <mergeCell ref="AR46:AR47"/>
    <mergeCell ref="AS46:AS47"/>
    <mergeCell ref="Y47:AB47"/>
    <mergeCell ref="B46:C47"/>
    <mergeCell ref="D46:P47"/>
    <mergeCell ref="Q46:X47"/>
    <mergeCell ref="Y46:AB46"/>
    <mergeCell ref="AC46:AJ47"/>
    <mergeCell ref="AK44:AN45"/>
    <mergeCell ref="AO44:AP45"/>
    <mergeCell ref="AQ44:AQ45"/>
    <mergeCell ref="AR44:AR45"/>
    <mergeCell ref="AS44:AS45"/>
    <mergeCell ref="Y45:AB45"/>
    <mergeCell ref="B44:C45"/>
    <mergeCell ref="D44:P45"/>
    <mergeCell ref="Q44:X45"/>
    <mergeCell ref="Y44:AB44"/>
    <mergeCell ref="AC44:AJ45"/>
    <mergeCell ref="AK42:AN43"/>
    <mergeCell ref="AO42:AP43"/>
    <mergeCell ref="AQ42:AQ43"/>
    <mergeCell ref="AR42:AR43"/>
    <mergeCell ref="AS42:AS43"/>
    <mergeCell ref="Y43:AB43"/>
    <mergeCell ref="B42:C43"/>
    <mergeCell ref="D42:P43"/>
    <mergeCell ref="Q42:X43"/>
    <mergeCell ref="Y42:AB42"/>
    <mergeCell ref="AC42:AJ43"/>
    <mergeCell ref="AK40:AN41"/>
    <mergeCell ref="AO40:AP41"/>
    <mergeCell ref="AQ40:AQ41"/>
    <mergeCell ref="AR40:AR41"/>
    <mergeCell ref="AS40:AS41"/>
    <mergeCell ref="Y41:AB41"/>
    <mergeCell ref="B40:C41"/>
    <mergeCell ref="D40:P41"/>
    <mergeCell ref="Q40:X41"/>
    <mergeCell ref="Y40:AB40"/>
    <mergeCell ref="AC40:AJ41"/>
    <mergeCell ref="AK38:AN39"/>
    <mergeCell ref="AO38:AP39"/>
    <mergeCell ref="AQ38:AQ39"/>
    <mergeCell ref="AR38:AR39"/>
    <mergeCell ref="AS38:AS39"/>
    <mergeCell ref="Y39:AB39"/>
    <mergeCell ref="B38:C39"/>
    <mergeCell ref="D38:P39"/>
    <mergeCell ref="Q38:X39"/>
    <mergeCell ref="Y38:AB38"/>
    <mergeCell ref="AC38:AJ39"/>
    <mergeCell ref="AK36:AN37"/>
    <mergeCell ref="AO36:AP37"/>
    <mergeCell ref="AQ36:AQ37"/>
    <mergeCell ref="AR36:AR37"/>
    <mergeCell ref="AS36:AS37"/>
    <mergeCell ref="Y37:AB37"/>
    <mergeCell ref="B36:C37"/>
    <mergeCell ref="D36:P37"/>
    <mergeCell ref="Q36:X37"/>
    <mergeCell ref="Y36:AB36"/>
    <mergeCell ref="AC36:AJ37"/>
    <mergeCell ref="AK34:AN35"/>
    <mergeCell ref="AO34:AP35"/>
    <mergeCell ref="AQ34:AQ35"/>
    <mergeCell ref="AR34:AR35"/>
    <mergeCell ref="AS34:AS35"/>
    <mergeCell ref="Y35:AB35"/>
    <mergeCell ref="B34:C35"/>
    <mergeCell ref="D34:P35"/>
    <mergeCell ref="Q34:X35"/>
    <mergeCell ref="Y34:AB34"/>
    <mergeCell ref="AC34:AJ35"/>
    <mergeCell ref="AK32:AN33"/>
    <mergeCell ref="AO32:AP33"/>
    <mergeCell ref="AQ32:AQ33"/>
    <mergeCell ref="AR32:AR33"/>
    <mergeCell ref="AS32:AS33"/>
    <mergeCell ref="Y33:AB33"/>
    <mergeCell ref="B32:C33"/>
    <mergeCell ref="D32:P33"/>
    <mergeCell ref="Q32:X33"/>
    <mergeCell ref="Y32:AB32"/>
    <mergeCell ref="AC32:AJ33"/>
    <mergeCell ref="AK30:AN31"/>
    <mergeCell ref="AO30:AP31"/>
    <mergeCell ref="AQ30:AQ31"/>
    <mergeCell ref="AR30:AR31"/>
    <mergeCell ref="AS30:AS31"/>
    <mergeCell ref="Y31:AB31"/>
    <mergeCell ref="B30:C31"/>
    <mergeCell ref="D30:P31"/>
    <mergeCell ref="Q30:X31"/>
    <mergeCell ref="Y30:AB30"/>
    <mergeCell ref="AC30:AJ31"/>
    <mergeCell ref="AK28:AN29"/>
    <mergeCell ref="AO28:AP29"/>
    <mergeCell ref="AQ28:AQ29"/>
    <mergeCell ref="AR28:AR29"/>
    <mergeCell ref="AS28:AS29"/>
    <mergeCell ref="Y29:AB29"/>
    <mergeCell ref="B28:C29"/>
    <mergeCell ref="D28:P29"/>
    <mergeCell ref="Q28:X29"/>
    <mergeCell ref="Y28:AB28"/>
    <mergeCell ref="AC28:AJ29"/>
    <mergeCell ref="AK26:AN27"/>
    <mergeCell ref="AO26:AP27"/>
    <mergeCell ref="AQ26:AQ27"/>
    <mergeCell ref="AR26:AR27"/>
    <mergeCell ref="AS26:AS27"/>
    <mergeCell ref="Y27:AB27"/>
    <mergeCell ref="B26:C27"/>
    <mergeCell ref="D26:P27"/>
    <mergeCell ref="Q26:X27"/>
    <mergeCell ref="Y26:AB26"/>
    <mergeCell ref="AC26:AJ27"/>
    <mergeCell ref="AK24:AN25"/>
    <mergeCell ref="AO24:AP25"/>
    <mergeCell ref="AQ24:AQ25"/>
    <mergeCell ref="AR24:AR25"/>
    <mergeCell ref="AS24:AS25"/>
    <mergeCell ref="Y25:AB25"/>
    <mergeCell ref="B24:C25"/>
    <mergeCell ref="D24:P25"/>
    <mergeCell ref="Q24:X25"/>
    <mergeCell ref="Y24:AB24"/>
    <mergeCell ref="AC24:AJ25"/>
    <mergeCell ref="AK22:AN23"/>
    <mergeCell ref="AO22:AP23"/>
    <mergeCell ref="AQ22:AQ23"/>
    <mergeCell ref="AR22:AR23"/>
    <mergeCell ref="AS22:AS23"/>
    <mergeCell ref="Y23:AB23"/>
    <mergeCell ref="B22:C23"/>
    <mergeCell ref="D22:P23"/>
    <mergeCell ref="Q22:X23"/>
    <mergeCell ref="Y22:AB22"/>
    <mergeCell ref="AC22:AJ23"/>
    <mergeCell ref="AK20:AN21"/>
    <mergeCell ref="AO20:AP21"/>
    <mergeCell ref="AQ20:AQ21"/>
    <mergeCell ref="AR20:AR21"/>
    <mergeCell ref="AS20:AS21"/>
    <mergeCell ref="Y21:AB21"/>
    <mergeCell ref="B20:C21"/>
    <mergeCell ref="D20:P21"/>
    <mergeCell ref="Q20:X21"/>
    <mergeCell ref="Y20:AB20"/>
    <mergeCell ref="AC20:AJ21"/>
    <mergeCell ref="AK18:AN19"/>
    <mergeCell ref="AO18:AP19"/>
    <mergeCell ref="AQ18:AQ19"/>
    <mergeCell ref="AR18:AR19"/>
    <mergeCell ref="AS18:AS19"/>
    <mergeCell ref="Y19:AB19"/>
    <mergeCell ref="B18:C19"/>
    <mergeCell ref="D18:P19"/>
    <mergeCell ref="Q18:X19"/>
    <mergeCell ref="Y18:AB18"/>
    <mergeCell ref="AC18:AJ19"/>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AQ12:AS13"/>
    <mergeCell ref="Y13:AB13"/>
    <mergeCell ref="AK13:AN13"/>
    <mergeCell ref="AO12:AP13"/>
    <mergeCell ref="AF7:AI7"/>
    <mergeCell ref="J8:J9"/>
    <mergeCell ref="K8:K9"/>
    <mergeCell ref="L8:L9"/>
    <mergeCell ref="AF8:AI8"/>
    <mergeCell ref="AJ8:AM11"/>
    <mergeCell ref="AF10:AI10"/>
    <mergeCell ref="AF11:AI11"/>
    <mergeCell ref="AJ7:AS7"/>
    <mergeCell ref="AN8:AS11"/>
    <mergeCell ref="AJ4:AS4"/>
    <mergeCell ref="AJ5:AS5"/>
    <mergeCell ref="AJ6:AS6"/>
    <mergeCell ref="J4:Z5"/>
    <mergeCell ref="AA4:AE4"/>
    <mergeCell ref="AF4:AI4"/>
    <mergeCell ref="AA5:AE5"/>
    <mergeCell ref="AF5:AI5"/>
    <mergeCell ref="J6:L7"/>
    <mergeCell ref="M6:P9"/>
    <mergeCell ref="Q6:AE9"/>
    <mergeCell ref="AF6:AI6"/>
    <mergeCell ref="AF9:AI9"/>
  </mergeCells>
  <conditionalFormatting sqref="AF11">
    <cfRule type="expression" dxfId="576" priority="19">
      <formula>$V11="y"</formula>
    </cfRule>
    <cfRule type="expression" dxfId="575" priority="20">
      <formula>$T11="y"</formula>
    </cfRule>
  </conditionalFormatting>
  <conditionalFormatting sqref="AF7">
    <cfRule type="expression" dxfId="574" priority="23">
      <formula>$V7="y"</formula>
    </cfRule>
    <cfRule type="expression" dxfId="573" priority="24">
      <formula>$T7="y"</formula>
    </cfRule>
  </conditionalFormatting>
  <conditionalFormatting sqref="AF9">
    <cfRule type="expression" dxfId="572" priority="21">
      <formula>$V9="y"</formula>
    </cfRule>
    <cfRule type="expression" dxfId="571" priority="22">
      <formula>$T9="y"</formula>
    </cfRule>
  </conditionalFormatting>
  <conditionalFormatting sqref="Y22:AB23 Y16:AB17 Y50:AB53 Y62:AB71">
    <cfRule type="expression" dxfId="570" priority="18">
      <formula>OR(ISNUMBER(SEARCH("Hold Point",Y16)),ISNUMBER(SEARCH("Witness Point",Y16)))</formula>
    </cfRule>
  </conditionalFormatting>
  <conditionalFormatting sqref="AK14:AN71">
    <cfRule type="expression" dxfId="569" priority="17">
      <formula>OR(Y14="Check Item",Y14="Milestone")</formula>
    </cfRule>
  </conditionalFormatting>
  <conditionalFormatting sqref="Y14:AB19 Y28:AB28 Y30:AB30 Y32:AB33 Y38:AB39 Y44:AB47">
    <cfRule type="expression" dxfId="568" priority="16">
      <formula>OR(ISNUMBER(SEARCH("Hold Point",Y14)),ISNUMBER(SEARCH("Witness Point",Y14)))</formula>
    </cfRule>
  </conditionalFormatting>
  <conditionalFormatting sqref="Y24:AB24">
    <cfRule type="expression" dxfId="567" priority="15">
      <formula>OR(ISNUMBER(SEARCH("Hold Point",Y24)),ISNUMBER(SEARCH("Witness Point",Y24)))</formula>
    </cfRule>
  </conditionalFormatting>
  <conditionalFormatting sqref="Y20:AB23">
    <cfRule type="expression" dxfId="566" priority="14">
      <formula>OR(ISNUMBER(SEARCH("Hold Point",Y20)),ISNUMBER(SEARCH("Witness Point",Y20)))</formula>
    </cfRule>
  </conditionalFormatting>
  <conditionalFormatting sqref="Y25:AB25">
    <cfRule type="expression" dxfId="565" priority="13">
      <formula>OR(ISNUMBER(SEARCH("Hold Point",Y25)),ISNUMBER(SEARCH("Witness Point",Y25)))</formula>
    </cfRule>
  </conditionalFormatting>
  <conditionalFormatting sqref="Y26:AB27">
    <cfRule type="expression" dxfId="564" priority="12">
      <formula>OR(ISNUMBER(SEARCH("Hold Point",Y26)),ISNUMBER(SEARCH("Witness Point",Y26)))</formula>
    </cfRule>
  </conditionalFormatting>
  <conditionalFormatting sqref="Y29:AB29">
    <cfRule type="expression" dxfId="563" priority="11">
      <formula>OR(ISNUMBER(SEARCH("Hold Point",Y29)),ISNUMBER(SEARCH("Witness Point",Y29)))</formula>
    </cfRule>
  </conditionalFormatting>
  <conditionalFormatting sqref="Y31:AB31">
    <cfRule type="expression" dxfId="562" priority="10">
      <formula>OR(ISNUMBER(SEARCH("Hold Point",Y31)),ISNUMBER(SEARCH("Witness Point",Y31)))</formula>
    </cfRule>
  </conditionalFormatting>
  <conditionalFormatting sqref="Y34:AB35">
    <cfRule type="expression" dxfId="561" priority="9">
      <formula>OR(ISNUMBER(SEARCH("Hold Point",Y34)),ISNUMBER(SEARCH("Witness Point",Y34)))</formula>
    </cfRule>
  </conditionalFormatting>
  <conditionalFormatting sqref="Y36:AB37">
    <cfRule type="expression" dxfId="560" priority="8">
      <formula>OR(ISNUMBER(SEARCH("Hold Point",Y36)),ISNUMBER(SEARCH("Witness Point",Y36)))</formula>
    </cfRule>
  </conditionalFormatting>
  <conditionalFormatting sqref="Y40:AB41">
    <cfRule type="expression" dxfId="559" priority="7">
      <formula>OR(ISNUMBER(SEARCH("Hold Point",Y40)),ISNUMBER(SEARCH("Witness Point",Y40)))</formula>
    </cfRule>
  </conditionalFormatting>
  <conditionalFormatting sqref="Y42:AB43">
    <cfRule type="expression" dxfId="558" priority="6">
      <formula>OR(ISNUMBER(SEARCH("Hold Point",Y42)),ISNUMBER(SEARCH("Witness Point",Y42)))</formula>
    </cfRule>
  </conditionalFormatting>
  <conditionalFormatting sqref="Y48:AB49">
    <cfRule type="expression" dxfId="557" priority="5">
      <formula>OR(ISNUMBER(SEARCH("Hold Point",Y48)),ISNUMBER(SEARCH("Witness Point",Y48)))</formula>
    </cfRule>
  </conditionalFormatting>
  <conditionalFormatting sqref="Y54:AB55">
    <cfRule type="expression" dxfId="556" priority="4">
      <formula>OR(ISNUMBER(SEARCH("Hold Point",Y54)),ISNUMBER(SEARCH("Witness Point",Y54)))</formula>
    </cfRule>
  </conditionalFormatting>
  <conditionalFormatting sqref="Y56:AB57">
    <cfRule type="expression" dxfId="555" priority="3">
      <formula>OR(ISNUMBER(SEARCH("Hold Point",Y56)),ISNUMBER(SEARCH("Witness Point",Y56)))</formula>
    </cfRule>
  </conditionalFormatting>
  <conditionalFormatting sqref="Y58:AB59">
    <cfRule type="expression" dxfId="554" priority="2">
      <formula>OR(ISNUMBER(SEARCH("Hold Point",Y58)),ISNUMBER(SEARCH("Witness Point",Y58)))</formula>
    </cfRule>
  </conditionalFormatting>
  <conditionalFormatting sqref="Y60:AB61">
    <cfRule type="expression" dxfId="553" priority="1">
      <formula>OR(ISNUMBER(SEARCH("Hold Point",Y60)),ISNUMBER(SEARCH("Witness Point",Y60)))</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18">
    <pageSetUpPr fitToPage="1"/>
  </sheetPr>
  <dimension ref="A1:BR100"/>
  <sheetViews>
    <sheetView topLeftCell="A3" zoomScale="85" zoomScaleNormal="85" workbookViewId="0">
      <selection activeCell="C86" sqref="C86:I86"/>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Quality Management Systems</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Quality Management Systems</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615" t="s">
        <v>28</v>
      </c>
      <c r="AK4" s="613"/>
      <c r="AL4" s="613"/>
      <c r="AM4" s="613"/>
      <c r="AN4" s="613"/>
      <c r="AO4" s="613"/>
      <c r="AP4" s="613"/>
      <c r="AQ4" s="613"/>
      <c r="AR4" s="613"/>
      <c r="AS4" s="616"/>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e">
        <f>'Lot Register'!#REF!</f>
        <v>#REF!</v>
      </c>
      <c r="AG5" s="460"/>
      <c r="AH5" s="460"/>
      <c r="AI5" s="461"/>
      <c r="AJ5" s="636" t="s">
        <v>1704</v>
      </c>
      <c r="AK5" s="637"/>
      <c r="AL5" s="637"/>
      <c r="AM5" s="637"/>
      <c r="AN5" s="637"/>
      <c r="AO5" s="637"/>
      <c r="AP5" s="637"/>
      <c r="AQ5" s="637"/>
      <c r="AR5" s="637"/>
      <c r="AS5" s="638"/>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636" t="s">
        <v>1705</v>
      </c>
      <c r="AK6" s="637"/>
      <c r="AL6" s="637"/>
      <c r="AM6" s="637"/>
      <c r="AN6" s="637"/>
      <c r="AO6" s="637"/>
      <c r="AP6" s="637"/>
      <c r="AQ6" s="637"/>
      <c r="AR6" s="637"/>
      <c r="AS6" s="638"/>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Register'!$I$2), "", 'Lot Register'!$I$2)</f>
        <v>0</v>
      </c>
      <c r="AG7" s="469"/>
      <c r="AH7" s="469"/>
      <c r="AI7" s="470"/>
      <c r="AJ7" s="636" t="s">
        <v>1703</v>
      </c>
      <c r="AK7" s="637"/>
      <c r="AL7" s="637"/>
      <c r="AM7" s="637"/>
      <c r="AN7" s="637"/>
      <c r="AO7" s="637"/>
      <c r="AP7" s="637"/>
      <c r="AQ7" s="637"/>
      <c r="AR7" s="637"/>
      <c r="AS7" s="638"/>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v>50.01</v>
      </c>
      <c r="AK8" s="574"/>
      <c r="AL8" s="574"/>
      <c r="AM8" s="574"/>
      <c r="AN8" s="566" t="s">
        <v>193</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Register'!$J$2), "", 'Lot Register'!$J$2)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t="e">
        <f>IF(ISBLANK('Lot Register'!#REF!), "", 'Lot Register'!#REF!)</f>
        <v>#REF!</v>
      </c>
      <c r="AE10" s="449"/>
      <c r="AF10" s="451" t="s">
        <v>30</v>
      </c>
      <c r="AG10" s="451"/>
      <c r="AH10" s="451"/>
      <c r="AI10" s="452"/>
      <c r="AJ10" s="573"/>
      <c r="AK10" s="574"/>
      <c r="AL10" s="574"/>
      <c r="AM10" s="574"/>
      <c r="AN10" s="566"/>
      <c r="AO10" s="566"/>
      <c r="AP10" s="566"/>
      <c r="AQ10" s="566"/>
      <c r="AR10" s="566"/>
      <c r="AS10" s="567"/>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Register'!$K$2), "", 'Lot Register'!$K$2)</f>
        <v>45343</v>
      </c>
      <c r="AG11" s="496"/>
      <c r="AH11" s="496"/>
      <c r="AI11" s="497"/>
      <c r="AJ11" s="575"/>
      <c r="AK11" s="576"/>
      <c r="AL11" s="576"/>
      <c r="AM11" s="576"/>
      <c r="AN11" s="381"/>
      <c r="AO11" s="381"/>
      <c r="AP11" s="381"/>
      <c r="AQ11" s="381"/>
      <c r="AR11" s="381"/>
      <c r="AS11" s="568"/>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c r="AH13" s="439"/>
      <c r="AI13" s="439"/>
      <c r="AJ13" s="439"/>
      <c r="AK13" s="439" t="s">
        <v>27</v>
      </c>
      <c r="AL13" s="439"/>
      <c r="AM13" s="439"/>
      <c r="AN13" s="439"/>
      <c r="AO13" s="571"/>
      <c r="AP13" s="571"/>
      <c r="AQ13" s="571"/>
      <c r="AR13" s="571"/>
      <c r="AS13" s="572"/>
      <c r="BE13"/>
    </row>
    <row r="14" spans="1:70" ht="22.5" customHeight="1">
      <c r="B14" s="553">
        <v>1</v>
      </c>
      <c r="C14" s="549"/>
      <c r="D14" s="507" t="s">
        <v>187</v>
      </c>
      <c r="E14" s="508"/>
      <c r="F14" s="508"/>
      <c r="G14" s="508"/>
      <c r="H14" s="508"/>
      <c r="I14" s="508"/>
      <c r="J14" s="508"/>
      <c r="K14" s="508"/>
      <c r="L14" s="508"/>
      <c r="M14" s="508"/>
      <c r="N14" s="508"/>
      <c r="O14" s="508"/>
      <c r="P14" s="509"/>
      <c r="Q14" s="597" t="s">
        <v>91</v>
      </c>
      <c r="R14" s="598"/>
      <c r="S14" s="598"/>
      <c r="T14" s="598"/>
      <c r="U14" s="598"/>
      <c r="V14" s="598"/>
      <c r="W14" s="598"/>
      <c r="X14" s="599"/>
      <c r="Y14" s="507" t="s">
        <v>24</v>
      </c>
      <c r="Z14" s="508"/>
      <c r="AA14" s="508"/>
      <c r="AB14" s="509"/>
      <c r="AC14" s="406"/>
      <c r="AD14" s="407"/>
      <c r="AE14" s="407"/>
      <c r="AF14" s="407"/>
      <c r="AG14" s="407"/>
      <c r="AH14" s="407"/>
      <c r="AI14" s="407"/>
      <c r="AJ14" s="408"/>
      <c r="AK14" s="507"/>
      <c r="AL14" s="508"/>
      <c r="AM14" s="508"/>
      <c r="AN14" s="509"/>
      <c r="AO14" s="475"/>
      <c r="AP14" s="593"/>
      <c r="AQ14" s="594"/>
      <c r="AR14" s="595"/>
      <c r="AS14" s="596"/>
      <c r="BE14"/>
    </row>
    <row r="15" spans="1:70" ht="31.5" customHeight="1">
      <c r="B15" s="592"/>
      <c r="C15" s="532"/>
      <c r="D15" s="412"/>
      <c r="E15" s="413"/>
      <c r="F15" s="413"/>
      <c r="G15" s="413"/>
      <c r="H15" s="413"/>
      <c r="I15" s="413"/>
      <c r="J15" s="413"/>
      <c r="K15" s="413"/>
      <c r="L15" s="413"/>
      <c r="M15" s="413"/>
      <c r="N15" s="413"/>
      <c r="O15" s="413"/>
      <c r="P15" s="414"/>
      <c r="Q15" s="600"/>
      <c r="R15" s="601"/>
      <c r="S15" s="601"/>
      <c r="T15" s="601"/>
      <c r="U15" s="601"/>
      <c r="V15" s="601"/>
      <c r="W15" s="601"/>
      <c r="X15" s="602"/>
      <c r="Y15" s="412" t="s">
        <v>188</v>
      </c>
      <c r="Z15" s="413"/>
      <c r="AA15" s="413"/>
      <c r="AB15" s="414"/>
      <c r="AC15" s="412"/>
      <c r="AD15" s="413"/>
      <c r="AE15" s="413"/>
      <c r="AF15" s="413"/>
      <c r="AG15" s="413"/>
      <c r="AH15" s="413"/>
      <c r="AI15" s="413"/>
      <c r="AJ15" s="414"/>
      <c r="AK15" s="412"/>
      <c r="AL15" s="413"/>
      <c r="AM15" s="413"/>
      <c r="AN15" s="414"/>
      <c r="AO15" s="545"/>
      <c r="AP15" s="556"/>
      <c r="AQ15" s="587"/>
      <c r="AR15" s="589"/>
      <c r="AS15" s="591"/>
      <c r="BE15"/>
    </row>
    <row r="16" spans="1:70" ht="22.5" customHeight="1">
      <c r="B16" s="592">
        <v>2</v>
      </c>
      <c r="C16" s="532"/>
      <c r="D16" s="406" t="s">
        <v>189</v>
      </c>
      <c r="E16" s="407"/>
      <c r="F16" s="407"/>
      <c r="G16" s="407"/>
      <c r="H16" s="407"/>
      <c r="I16" s="407"/>
      <c r="J16" s="407"/>
      <c r="K16" s="407"/>
      <c r="L16" s="407"/>
      <c r="M16" s="407"/>
      <c r="N16" s="407"/>
      <c r="O16" s="407"/>
      <c r="P16" s="408"/>
      <c r="Q16" s="644" t="s">
        <v>91</v>
      </c>
      <c r="R16" s="645"/>
      <c r="S16" s="645"/>
      <c r="T16" s="645"/>
      <c r="U16" s="645"/>
      <c r="V16" s="645"/>
      <c r="W16" s="645"/>
      <c r="X16" s="646"/>
      <c r="Y16" s="406" t="s">
        <v>24</v>
      </c>
      <c r="Z16" s="407"/>
      <c r="AA16" s="407"/>
      <c r="AB16" s="408"/>
      <c r="AC16" s="406"/>
      <c r="AD16" s="407"/>
      <c r="AE16" s="407"/>
      <c r="AF16" s="407"/>
      <c r="AG16" s="407"/>
      <c r="AH16" s="407"/>
      <c r="AI16" s="407"/>
      <c r="AJ16" s="408"/>
      <c r="AK16" s="406"/>
      <c r="AL16" s="407"/>
      <c r="AM16" s="407"/>
      <c r="AN16" s="408"/>
      <c r="AO16" s="542"/>
      <c r="AP16" s="554"/>
      <c r="AQ16" s="586"/>
      <c r="AR16" s="588"/>
      <c r="AS16" s="590"/>
      <c r="BE16"/>
    </row>
    <row r="17" spans="2:57" ht="102" customHeight="1">
      <c r="B17" s="592"/>
      <c r="C17" s="532"/>
      <c r="D17" s="412"/>
      <c r="E17" s="413"/>
      <c r="F17" s="413"/>
      <c r="G17" s="413"/>
      <c r="H17" s="413"/>
      <c r="I17" s="413"/>
      <c r="J17" s="413"/>
      <c r="K17" s="413"/>
      <c r="L17" s="413"/>
      <c r="M17" s="413"/>
      <c r="N17" s="413"/>
      <c r="O17" s="413"/>
      <c r="P17" s="414"/>
      <c r="Q17" s="600"/>
      <c r="R17" s="601"/>
      <c r="S17" s="601"/>
      <c r="T17" s="601"/>
      <c r="U17" s="601"/>
      <c r="V17" s="601"/>
      <c r="W17" s="601"/>
      <c r="X17" s="602"/>
      <c r="Y17" s="412" t="s">
        <v>190</v>
      </c>
      <c r="Z17" s="413"/>
      <c r="AA17" s="413"/>
      <c r="AB17" s="414"/>
      <c r="AC17" s="412"/>
      <c r="AD17" s="413"/>
      <c r="AE17" s="413"/>
      <c r="AF17" s="413"/>
      <c r="AG17" s="413"/>
      <c r="AH17" s="413"/>
      <c r="AI17" s="413"/>
      <c r="AJ17" s="414"/>
      <c r="AK17" s="412"/>
      <c r="AL17" s="413"/>
      <c r="AM17" s="413"/>
      <c r="AN17" s="414"/>
      <c r="AO17" s="545"/>
      <c r="AP17" s="556"/>
      <c r="AQ17" s="587"/>
      <c r="AR17" s="589"/>
      <c r="AS17" s="591"/>
      <c r="BE17"/>
    </row>
    <row r="18" spans="2:57" ht="22.5" customHeight="1">
      <c r="B18" s="592">
        <v>3</v>
      </c>
      <c r="C18" s="532"/>
      <c r="D18" s="406" t="s">
        <v>191</v>
      </c>
      <c r="E18" s="407"/>
      <c r="F18" s="407"/>
      <c r="G18" s="407"/>
      <c r="H18" s="407"/>
      <c r="I18" s="407"/>
      <c r="J18" s="407"/>
      <c r="K18" s="407"/>
      <c r="L18" s="407"/>
      <c r="M18" s="407"/>
      <c r="N18" s="407"/>
      <c r="O18" s="407"/>
      <c r="P18" s="408"/>
      <c r="Q18" s="603" t="s">
        <v>91</v>
      </c>
      <c r="R18" s="604"/>
      <c r="S18" s="604"/>
      <c r="T18" s="604"/>
      <c r="U18" s="604"/>
      <c r="V18" s="604"/>
      <c r="W18" s="604"/>
      <c r="X18" s="605"/>
      <c r="Y18" s="409" t="s">
        <v>24</v>
      </c>
      <c r="Z18" s="410"/>
      <c r="AA18" s="410"/>
      <c r="AB18" s="411"/>
      <c r="AC18" s="406"/>
      <c r="AD18" s="407"/>
      <c r="AE18" s="407"/>
      <c r="AF18" s="407"/>
      <c r="AG18" s="407"/>
      <c r="AH18" s="407"/>
      <c r="AI18" s="407"/>
      <c r="AJ18" s="408"/>
      <c r="AK18" s="406"/>
      <c r="AL18" s="407"/>
      <c r="AM18" s="407"/>
      <c r="AN18" s="408"/>
      <c r="AO18" s="542"/>
      <c r="AP18" s="554"/>
      <c r="AQ18" s="586"/>
      <c r="AR18" s="588"/>
      <c r="AS18" s="590"/>
      <c r="BE18"/>
    </row>
    <row r="19" spans="2:57" ht="68.25" customHeight="1" thickBot="1">
      <c r="B19" s="592"/>
      <c r="C19" s="532"/>
      <c r="D19" s="412"/>
      <c r="E19" s="413"/>
      <c r="F19" s="413"/>
      <c r="G19" s="413"/>
      <c r="H19" s="413"/>
      <c r="I19" s="413"/>
      <c r="J19" s="413"/>
      <c r="K19" s="413"/>
      <c r="L19" s="413"/>
      <c r="M19" s="413"/>
      <c r="N19" s="413"/>
      <c r="O19" s="413"/>
      <c r="P19" s="414"/>
      <c r="Q19" s="600"/>
      <c r="R19" s="601"/>
      <c r="S19" s="601"/>
      <c r="T19" s="601"/>
      <c r="U19" s="601"/>
      <c r="V19" s="601"/>
      <c r="W19" s="601"/>
      <c r="X19" s="602"/>
      <c r="Y19" s="412" t="s">
        <v>192</v>
      </c>
      <c r="Z19" s="413"/>
      <c r="AA19" s="413"/>
      <c r="AB19" s="414"/>
      <c r="AC19" s="412"/>
      <c r="AD19" s="413"/>
      <c r="AE19" s="413"/>
      <c r="AF19" s="413"/>
      <c r="AG19" s="413"/>
      <c r="AH19" s="413"/>
      <c r="AI19" s="413"/>
      <c r="AJ19" s="414"/>
      <c r="AK19" s="412"/>
      <c r="AL19" s="413"/>
      <c r="AM19" s="413"/>
      <c r="AN19" s="414"/>
      <c r="AO19" s="545"/>
      <c r="AP19" s="556"/>
      <c r="AQ19" s="587"/>
      <c r="AR19" s="589"/>
      <c r="AS19" s="591"/>
      <c r="BE19"/>
    </row>
    <row r="20" spans="2:57" ht="22.5" hidden="1" customHeight="1">
      <c r="B20" s="592">
        <v>4</v>
      </c>
      <c r="C20" s="532"/>
      <c r="D20" s="406"/>
      <c r="E20" s="407"/>
      <c r="F20" s="407"/>
      <c r="G20" s="407"/>
      <c r="H20" s="407"/>
      <c r="I20" s="407"/>
      <c r="J20" s="407"/>
      <c r="K20" s="407"/>
      <c r="L20" s="407"/>
      <c r="M20" s="407"/>
      <c r="N20" s="407"/>
      <c r="O20" s="407"/>
      <c r="P20" s="408"/>
      <c r="Q20" s="409"/>
      <c r="R20" s="410"/>
      <c r="S20" s="410"/>
      <c r="T20" s="410"/>
      <c r="U20" s="410"/>
      <c r="V20" s="410"/>
      <c r="W20" s="410"/>
      <c r="X20" s="411"/>
      <c r="Y20" s="406"/>
      <c r="Z20" s="407"/>
      <c r="AA20" s="407"/>
      <c r="AB20" s="408"/>
      <c r="AC20" s="406"/>
      <c r="AD20" s="407"/>
      <c r="AE20" s="407"/>
      <c r="AF20" s="408"/>
      <c r="AG20" s="406"/>
      <c r="AH20" s="407"/>
      <c r="AI20" s="407"/>
      <c r="AJ20" s="408"/>
      <c r="AK20" s="406"/>
      <c r="AL20" s="407"/>
      <c r="AM20" s="407"/>
      <c r="AN20" s="408"/>
      <c r="AO20" s="542"/>
      <c r="AP20" s="554"/>
      <c r="AQ20" s="586"/>
      <c r="AR20" s="588"/>
      <c r="AS20" s="590"/>
      <c r="BE20"/>
    </row>
    <row r="21" spans="2:57" ht="31.5" hidden="1" customHeight="1">
      <c r="B21" s="592"/>
      <c r="C21" s="532"/>
      <c r="D21" s="412"/>
      <c r="E21" s="413"/>
      <c r="F21" s="413"/>
      <c r="G21" s="413"/>
      <c r="H21" s="413"/>
      <c r="I21" s="413"/>
      <c r="J21" s="413"/>
      <c r="K21" s="413"/>
      <c r="L21" s="413"/>
      <c r="M21" s="413"/>
      <c r="N21" s="413"/>
      <c r="O21" s="413"/>
      <c r="P21" s="414"/>
      <c r="Q21" s="412"/>
      <c r="R21" s="413"/>
      <c r="S21" s="413"/>
      <c r="T21" s="413"/>
      <c r="U21" s="413"/>
      <c r="V21" s="413"/>
      <c r="W21" s="413"/>
      <c r="X21" s="414"/>
      <c r="Y21" s="412"/>
      <c r="Z21" s="413"/>
      <c r="AA21" s="413"/>
      <c r="AB21" s="414"/>
      <c r="AC21" s="412"/>
      <c r="AD21" s="413"/>
      <c r="AE21" s="413"/>
      <c r="AF21" s="414"/>
      <c r="AG21" s="412"/>
      <c r="AH21" s="413"/>
      <c r="AI21" s="413"/>
      <c r="AJ21" s="414"/>
      <c r="AK21" s="412"/>
      <c r="AL21" s="413"/>
      <c r="AM21" s="413"/>
      <c r="AN21" s="414"/>
      <c r="AO21" s="545"/>
      <c r="AP21" s="556"/>
      <c r="AQ21" s="587"/>
      <c r="AR21" s="589"/>
      <c r="AS21" s="591"/>
      <c r="BE21"/>
    </row>
    <row r="22" spans="2:57" ht="22.5" hidden="1" customHeight="1">
      <c r="B22" s="592">
        <v>5</v>
      </c>
      <c r="C22" s="532"/>
      <c r="D22" s="406"/>
      <c r="E22" s="407"/>
      <c r="F22" s="407"/>
      <c r="G22" s="407"/>
      <c r="H22" s="407"/>
      <c r="I22" s="407"/>
      <c r="J22" s="407"/>
      <c r="K22" s="407"/>
      <c r="L22" s="407"/>
      <c r="M22" s="407"/>
      <c r="N22" s="407"/>
      <c r="O22" s="407"/>
      <c r="P22" s="408"/>
      <c r="Q22" s="409"/>
      <c r="R22" s="410"/>
      <c r="S22" s="410"/>
      <c r="T22" s="410"/>
      <c r="U22" s="410"/>
      <c r="V22" s="410"/>
      <c r="W22" s="410"/>
      <c r="X22" s="411"/>
      <c r="Y22" s="406"/>
      <c r="Z22" s="407"/>
      <c r="AA22" s="407"/>
      <c r="AB22" s="408"/>
      <c r="AC22" s="406"/>
      <c r="AD22" s="407"/>
      <c r="AE22" s="407"/>
      <c r="AF22" s="408"/>
      <c r="AG22" s="406"/>
      <c r="AH22" s="407"/>
      <c r="AI22" s="407"/>
      <c r="AJ22" s="408"/>
      <c r="AK22" s="406"/>
      <c r="AL22" s="407"/>
      <c r="AM22" s="407"/>
      <c r="AN22" s="408"/>
      <c r="AO22" s="542"/>
      <c r="AP22" s="554"/>
      <c r="AQ22" s="586"/>
      <c r="AR22" s="588"/>
      <c r="AS22" s="590"/>
      <c r="BE22"/>
    </row>
    <row r="23" spans="2:57" ht="31.5" hidden="1" customHeight="1">
      <c r="B23" s="592"/>
      <c r="C23" s="532"/>
      <c r="D23" s="412"/>
      <c r="E23" s="413"/>
      <c r="F23" s="413"/>
      <c r="G23" s="413"/>
      <c r="H23" s="413"/>
      <c r="I23" s="413"/>
      <c r="J23" s="413"/>
      <c r="K23" s="413"/>
      <c r="L23" s="413"/>
      <c r="M23" s="413"/>
      <c r="N23" s="413"/>
      <c r="O23" s="413"/>
      <c r="P23" s="414"/>
      <c r="Q23" s="412"/>
      <c r="R23" s="413"/>
      <c r="S23" s="413"/>
      <c r="T23" s="413"/>
      <c r="U23" s="413"/>
      <c r="V23" s="413"/>
      <c r="W23" s="413"/>
      <c r="X23" s="414"/>
      <c r="Y23" s="412"/>
      <c r="Z23" s="413"/>
      <c r="AA23" s="413"/>
      <c r="AB23" s="414"/>
      <c r="AC23" s="412"/>
      <c r="AD23" s="413"/>
      <c r="AE23" s="413"/>
      <c r="AF23" s="414"/>
      <c r="AG23" s="412"/>
      <c r="AH23" s="413"/>
      <c r="AI23" s="413"/>
      <c r="AJ23" s="414"/>
      <c r="AK23" s="412"/>
      <c r="AL23" s="413"/>
      <c r="AM23" s="413"/>
      <c r="AN23" s="414"/>
      <c r="AO23" s="545"/>
      <c r="AP23" s="556"/>
      <c r="AQ23" s="587"/>
      <c r="AR23" s="589"/>
      <c r="AS23" s="591"/>
      <c r="BE23"/>
    </row>
    <row r="24" spans="2:57" ht="22.5" hidden="1" customHeight="1">
      <c r="B24" s="592">
        <v>6</v>
      </c>
      <c r="C24" s="532"/>
      <c r="D24" s="406"/>
      <c r="E24" s="407"/>
      <c r="F24" s="407"/>
      <c r="G24" s="407"/>
      <c r="H24" s="407"/>
      <c r="I24" s="407"/>
      <c r="J24" s="407"/>
      <c r="K24" s="407"/>
      <c r="L24" s="407"/>
      <c r="M24" s="407"/>
      <c r="N24" s="407"/>
      <c r="O24" s="407"/>
      <c r="P24" s="408"/>
      <c r="Q24" s="409"/>
      <c r="R24" s="410"/>
      <c r="S24" s="410"/>
      <c r="T24" s="410"/>
      <c r="U24" s="410"/>
      <c r="V24" s="410"/>
      <c r="W24" s="410"/>
      <c r="X24" s="411"/>
      <c r="Y24" s="406"/>
      <c r="Z24" s="407"/>
      <c r="AA24" s="407"/>
      <c r="AB24" s="408"/>
      <c r="AC24" s="406"/>
      <c r="AD24" s="407"/>
      <c r="AE24" s="407"/>
      <c r="AF24" s="408"/>
      <c r="AG24" s="406"/>
      <c r="AH24" s="407"/>
      <c r="AI24" s="407"/>
      <c r="AJ24" s="408"/>
      <c r="AK24" s="406"/>
      <c r="AL24" s="407"/>
      <c r="AM24" s="407"/>
      <c r="AN24" s="408"/>
      <c r="AO24" s="542"/>
      <c r="AP24" s="554"/>
      <c r="AQ24" s="586"/>
      <c r="AR24" s="588"/>
      <c r="AS24" s="590"/>
      <c r="BE24"/>
    </row>
    <row r="25" spans="2:57" ht="31.5" hidden="1" customHeight="1">
      <c r="B25" s="592"/>
      <c r="C25" s="532"/>
      <c r="D25" s="412"/>
      <c r="E25" s="413"/>
      <c r="F25" s="413"/>
      <c r="G25" s="413"/>
      <c r="H25" s="413"/>
      <c r="I25" s="413"/>
      <c r="J25" s="413"/>
      <c r="K25" s="413"/>
      <c r="L25" s="413"/>
      <c r="M25" s="413"/>
      <c r="N25" s="413"/>
      <c r="O25" s="413"/>
      <c r="P25" s="414"/>
      <c r="Q25" s="412"/>
      <c r="R25" s="413"/>
      <c r="S25" s="413"/>
      <c r="T25" s="413"/>
      <c r="U25" s="413"/>
      <c r="V25" s="413"/>
      <c r="W25" s="413"/>
      <c r="X25" s="414"/>
      <c r="Y25" s="412"/>
      <c r="Z25" s="413"/>
      <c r="AA25" s="413"/>
      <c r="AB25" s="414"/>
      <c r="AC25" s="412"/>
      <c r="AD25" s="413"/>
      <c r="AE25" s="413"/>
      <c r="AF25" s="414"/>
      <c r="AG25" s="412"/>
      <c r="AH25" s="413"/>
      <c r="AI25" s="413"/>
      <c r="AJ25" s="414"/>
      <c r="AK25" s="412"/>
      <c r="AL25" s="413"/>
      <c r="AM25" s="413"/>
      <c r="AN25" s="414"/>
      <c r="AO25" s="545"/>
      <c r="AP25" s="556"/>
      <c r="AQ25" s="587"/>
      <c r="AR25" s="589"/>
      <c r="AS25" s="591"/>
      <c r="BE25"/>
    </row>
    <row r="26" spans="2:57" ht="22.5" hidden="1" customHeight="1">
      <c r="B26" s="592">
        <v>7</v>
      </c>
      <c r="C26" s="532"/>
      <c r="D26" s="406"/>
      <c r="E26" s="407"/>
      <c r="F26" s="407"/>
      <c r="G26" s="407"/>
      <c r="H26" s="407"/>
      <c r="I26" s="407"/>
      <c r="J26" s="407"/>
      <c r="K26" s="407"/>
      <c r="L26" s="407"/>
      <c r="M26" s="407"/>
      <c r="N26" s="407"/>
      <c r="O26" s="407"/>
      <c r="P26" s="408"/>
      <c r="Q26" s="409"/>
      <c r="R26" s="410"/>
      <c r="S26" s="410"/>
      <c r="T26" s="410"/>
      <c r="U26" s="410"/>
      <c r="V26" s="410"/>
      <c r="W26" s="410"/>
      <c r="X26" s="411"/>
      <c r="Y26" s="406"/>
      <c r="Z26" s="407"/>
      <c r="AA26" s="407"/>
      <c r="AB26" s="408"/>
      <c r="AC26" s="406"/>
      <c r="AD26" s="407"/>
      <c r="AE26" s="407"/>
      <c r="AF26" s="408"/>
      <c r="AG26" s="406"/>
      <c r="AH26" s="407"/>
      <c r="AI26" s="407"/>
      <c r="AJ26" s="408"/>
      <c r="AK26" s="406"/>
      <c r="AL26" s="407"/>
      <c r="AM26" s="407"/>
      <c r="AN26" s="408"/>
      <c r="AO26" s="542"/>
      <c r="AP26" s="554"/>
      <c r="AQ26" s="586"/>
      <c r="AR26" s="588"/>
      <c r="AS26" s="590"/>
      <c r="BE26"/>
    </row>
    <row r="27" spans="2:57" ht="31.5" hidden="1" customHeight="1">
      <c r="B27" s="592"/>
      <c r="C27" s="532"/>
      <c r="D27" s="412"/>
      <c r="E27" s="413"/>
      <c r="F27" s="413"/>
      <c r="G27" s="413"/>
      <c r="H27" s="413"/>
      <c r="I27" s="413"/>
      <c r="J27" s="413"/>
      <c r="K27" s="413"/>
      <c r="L27" s="413"/>
      <c r="M27" s="413"/>
      <c r="N27" s="413"/>
      <c r="O27" s="413"/>
      <c r="P27" s="414"/>
      <c r="Q27" s="412"/>
      <c r="R27" s="413"/>
      <c r="S27" s="413"/>
      <c r="T27" s="413"/>
      <c r="U27" s="413"/>
      <c r="V27" s="413"/>
      <c r="W27" s="413"/>
      <c r="X27" s="414"/>
      <c r="Y27" s="412"/>
      <c r="Z27" s="413"/>
      <c r="AA27" s="413"/>
      <c r="AB27" s="414"/>
      <c r="AC27" s="412"/>
      <c r="AD27" s="413"/>
      <c r="AE27" s="413"/>
      <c r="AF27" s="414"/>
      <c r="AG27" s="412"/>
      <c r="AH27" s="413"/>
      <c r="AI27" s="413"/>
      <c r="AJ27" s="414"/>
      <c r="AK27" s="412"/>
      <c r="AL27" s="413"/>
      <c r="AM27" s="413"/>
      <c r="AN27" s="414"/>
      <c r="AO27" s="545"/>
      <c r="AP27" s="556"/>
      <c r="AQ27" s="587"/>
      <c r="AR27" s="589"/>
      <c r="AS27" s="591"/>
      <c r="BE27"/>
    </row>
    <row r="28" spans="2:57" ht="22.5" hidden="1" customHeight="1">
      <c r="B28" s="592">
        <v>8</v>
      </c>
      <c r="C28" s="532"/>
      <c r="D28" s="406"/>
      <c r="E28" s="407"/>
      <c r="F28" s="407"/>
      <c r="G28" s="407"/>
      <c r="H28" s="407"/>
      <c r="I28" s="407"/>
      <c r="J28" s="407"/>
      <c r="K28" s="407"/>
      <c r="L28" s="407"/>
      <c r="M28" s="407"/>
      <c r="N28" s="407"/>
      <c r="O28" s="407"/>
      <c r="P28" s="408"/>
      <c r="Q28" s="409"/>
      <c r="R28" s="410"/>
      <c r="S28" s="410"/>
      <c r="T28" s="410"/>
      <c r="U28" s="410"/>
      <c r="V28" s="410"/>
      <c r="W28" s="410"/>
      <c r="X28" s="411"/>
      <c r="Y28" s="406"/>
      <c r="Z28" s="407"/>
      <c r="AA28" s="407"/>
      <c r="AB28" s="408"/>
      <c r="AC28" s="406"/>
      <c r="AD28" s="407"/>
      <c r="AE28" s="407"/>
      <c r="AF28" s="408"/>
      <c r="AG28" s="406"/>
      <c r="AH28" s="407"/>
      <c r="AI28" s="407"/>
      <c r="AJ28" s="408"/>
      <c r="AK28" s="406"/>
      <c r="AL28" s="407"/>
      <c r="AM28" s="407"/>
      <c r="AN28" s="408"/>
      <c r="AO28" s="542"/>
      <c r="AP28" s="554"/>
      <c r="AQ28" s="586"/>
      <c r="AR28" s="588"/>
      <c r="AS28" s="590"/>
      <c r="BE28"/>
    </row>
    <row r="29" spans="2:57" ht="31.5" hidden="1" customHeight="1">
      <c r="B29" s="592"/>
      <c r="C29" s="532"/>
      <c r="D29" s="412"/>
      <c r="E29" s="413"/>
      <c r="F29" s="413"/>
      <c r="G29" s="413"/>
      <c r="H29" s="413"/>
      <c r="I29" s="413"/>
      <c r="J29" s="413"/>
      <c r="K29" s="413"/>
      <c r="L29" s="413"/>
      <c r="M29" s="413"/>
      <c r="N29" s="413"/>
      <c r="O29" s="413"/>
      <c r="P29" s="414"/>
      <c r="Q29" s="412"/>
      <c r="R29" s="413"/>
      <c r="S29" s="413"/>
      <c r="T29" s="413"/>
      <c r="U29" s="413"/>
      <c r="V29" s="413"/>
      <c r="W29" s="413"/>
      <c r="X29" s="414"/>
      <c r="Y29" s="412"/>
      <c r="Z29" s="413"/>
      <c r="AA29" s="413"/>
      <c r="AB29" s="414"/>
      <c r="AC29" s="412"/>
      <c r="AD29" s="413"/>
      <c r="AE29" s="413"/>
      <c r="AF29" s="414"/>
      <c r="AG29" s="412"/>
      <c r="AH29" s="413"/>
      <c r="AI29" s="413"/>
      <c r="AJ29" s="414"/>
      <c r="AK29" s="412"/>
      <c r="AL29" s="413"/>
      <c r="AM29" s="413"/>
      <c r="AN29" s="414"/>
      <c r="AO29" s="545"/>
      <c r="AP29" s="556"/>
      <c r="AQ29" s="587"/>
      <c r="AR29" s="589"/>
      <c r="AS29" s="591"/>
      <c r="BE29"/>
    </row>
    <row r="30" spans="2:57" ht="22.5" hidden="1" customHeight="1">
      <c r="B30" s="592">
        <v>9</v>
      </c>
      <c r="C30" s="532"/>
      <c r="D30" s="406"/>
      <c r="E30" s="407"/>
      <c r="F30" s="407"/>
      <c r="G30" s="407"/>
      <c r="H30" s="407"/>
      <c r="I30" s="407"/>
      <c r="J30" s="407"/>
      <c r="K30" s="407"/>
      <c r="L30" s="407"/>
      <c r="M30" s="407"/>
      <c r="N30" s="407"/>
      <c r="O30" s="407"/>
      <c r="P30" s="408"/>
      <c r="Q30" s="409"/>
      <c r="R30" s="410"/>
      <c r="S30" s="410"/>
      <c r="T30" s="410"/>
      <c r="U30" s="410"/>
      <c r="V30" s="410"/>
      <c r="W30" s="410"/>
      <c r="X30" s="411"/>
      <c r="Y30" s="406"/>
      <c r="Z30" s="407"/>
      <c r="AA30" s="407"/>
      <c r="AB30" s="408"/>
      <c r="AC30" s="406"/>
      <c r="AD30" s="407"/>
      <c r="AE30" s="407"/>
      <c r="AF30" s="408"/>
      <c r="AG30" s="406"/>
      <c r="AH30" s="407"/>
      <c r="AI30" s="407"/>
      <c r="AJ30" s="408"/>
      <c r="AK30" s="406"/>
      <c r="AL30" s="407"/>
      <c r="AM30" s="407"/>
      <c r="AN30" s="408"/>
      <c r="AO30" s="542"/>
      <c r="AP30" s="554"/>
      <c r="AQ30" s="586"/>
      <c r="AR30" s="588"/>
      <c r="AS30" s="590"/>
      <c r="BE30"/>
    </row>
    <row r="31" spans="2:57" ht="31.5" hidden="1" customHeight="1">
      <c r="B31" s="592"/>
      <c r="C31" s="532"/>
      <c r="D31" s="412"/>
      <c r="E31" s="413"/>
      <c r="F31" s="413"/>
      <c r="G31" s="413"/>
      <c r="H31" s="413"/>
      <c r="I31" s="413"/>
      <c r="J31" s="413"/>
      <c r="K31" s="413"/>
      <c r="L31" s="413"/>
      <c r="M31" s="413"/>
      <c r="N31" s="413"/>
      <c r="O31" s="413"/>
      <c r="P31" s="414"/>
      <c r="Q31" s="412"/>
      <c r="R31" s="413"/>
      <c r="S31" s="413"/>
      <c r="T31" s="413"/>
      <c r="U31" s="413"/>
      <c r="V31" s="413"/>
      <c r="W31" s="413"/>
      <c r="X31" s="414"/>
      <c r="Y31" s="412"/>
      <c r="Z31" s="413"/>
      <c r="AA31" s="413"/>
      <c r="AB31" s="414"/>
      <c r="AC31" s="412"/>
      <c r="AD31" s="413"/>
      <c r="AE31" s="413"/>
      <c r="AF31" s="414"/>
      <c r="AG31" s="412"/>
      <c r="AH31" s="413"/>
      <c r="AI31" s="413"/>
      <c r="AJ31" s="414"/>
      <c r="AK31" s="412"/>
      <c r="AL31" s="413"/>
      <c r="AM31" s="413"/>
      <c r="AN31" s="414"/>
      <c r="AO31" s="545"/>
      <c r="AP31" s="556"/>
      <c r="AQ31" s="587"/>
      <c r="AR31" s="589"/>
      <c r="AS31" s="591"/>
      <c r="BE31"/>
    </row>
    <row r="32" spans="2:57" ht="22.5" hidden="1" customHeight="1">
      <c r="B32" s="592">
        <v>10</v>
      </c>
      <c r="C32" s="532"/>
      <c r="D32" s="406"/>
      <c r="E32" s="407"/>
      <c r="F32" s="407"/>
      <c r="G32" s="407"/>
      <c r="H32" s="407"/>
      <c r="I32" s="407"/>
      <c r="J32" s="407"/>
      <c r="K32" s="407"/>
      <c r="L32" s="407"/>
      <c r="M32" s="407"/>
      <c r="N32" s="407"/>
      <c r="O32" s="407"/>
      <c r="P32" s="408"/>
      <c r="Q32" s="409"/>
      <c r="R32" s="410"/>
      <c r="S32" s="410"/>
      <c r="T32" s="410"/>
      <c r="U32" s="410"/>
      <c r="V32" s="410"/>
      <c r="W32" s="410"/>
      <c r="X32" s="411"/>
      <c r="Y32" s="406"/>
      <c r="Z32" s="407"/>
      <c r="AA32" s="407"/>
      <c r="AB32" s="408"/>
      <c r="AC32" s="406"/>
      <c r="AD32" s="407"/>
      <c r="AE32" s="407"/>
      <c r="AF32" s="408"/>
      <c r="AG32" s="406"/>
      <c r="AH32" s="407"/>
      <c r="AI32" s="407"/>
      <c r="AJ32" s="408"/>
      <c r="AK32" s="406"/>
      <c r="AL32" s="407"/>
      <c r="AM32" s="407"/>
      <c r="AN32" s="408"/>
      <c r="AO32" s="542"/>
      <c r="AP32" s="554"/>
      <c r="AQ32" s="586"/>
      <c r="AR32" s="588"/>
      <c r="AS32" s="590"/>
      <c r="BE32"/>
    </row>
    <row r="33" spans="2:57" ht="31.5" hidden="1" customHeight="1">
      <c r="B33" s="592"/>
      <c r="C33" s="532"/>
      <c r="D33" s="412"/>
      <c r="E33" s="413"/>
      <c r="F33" s="413"/>
      <c r="G33" s="413"/>
      <c r="H33" s="413"/>
      <c r="I33" s="413"/>
      <c r="J33" s="413"/>
      <c r="K33" s="413"/>
      <c r="L33" s="413"/>
      <c r="M33" s="413"/>
      <c r="N33" s="413"/>
      <c r="O33" s="413"/>
      <c r="P33" s="414"/>
      <c r="Q33" s="412"/>
      <c r="R33" s="413"/>
      <c r="S33" s="413"/>
      <c r="T33" s="413"/>
      <c r="U33" s="413"/>
      <c r="V33" s="413"/>
      <c r="W33" s="413"/>
      <c r="X33" s="414"/>
      <c r="Y33" s="412"/>
      <c r="Z33" s="413"/>
      <c r="AA33" s="413"/>
      <c r="AB33" s="414"/>
      <c r="AC33" s="412"/>
      <c r="AD33" s="413"/>
      <c r="AE33" s="413"/>
      <c r="AF33" s="414"/>
      <c r="AG33" s="412"/>
      <c r="AH33" s="413"/>
      <c r="AI33" s="413"/>
      <c r="AJ33" s="414"/>
      <c r="AK33" s="412"/>
      <c r="AL33" s="413"/>
      <c r="AM33" s="413"/>
      <c r="AN33" s="414"/>
      <c r="AO33" s="545"/>
      <c r="AP33" s="556"/>
      <c r="AQ33" s="587"/>
      <c r="AR33" s="589"/>
      <c r="AS33" s="591"/>
      <c r="BE33"/>
    </row>
    <row r="34" spans="2:57" ht="22.5" hidden="1" customHeight="1">
      <c r="B34" s="592">
        <v>11</v>
      </c>
      <c r="C34" s="532"/>
      <c r="D34" s="406"/>
      <c r="E34" s="407"/>
      <c r="F34" s="407"/>
      <c r="G34" s="407"/>
      <c r="H34" s="407"/>
      <c r="I34" s="407"/>
      <c r="J34" s="407"/>
      <c r="K34" s="407"/>
      <c r="L34" s="407"/>
      <c r="M34" s="407"/>
      <c r="N34" s="407"/>
      <c r="O34" s="407"/>
      <c r="P34" s="408"/>
      <c r="Q34" s="409"/>
      <c r="R34" s="410"/>
      <c r="S34" s="410"/>
      <c r="T34" s="410"/>
      <c r="U34" s="410"/>
      <c r="V34" s="410"/>
      <c r="W34" s="410"/>
      <c r="X34" s="411"/>
      <c r="Y34" s="406"/>
      <c r="Z34" s="407"/>
      <c r="AA34" s="407"/>
      <c r="AB34" s="408"/>
      <c r="AC34" s="406"/>
      <c r="AD34" s="407"/>
      <c r="AE34" s="407"/>
      <c r="AF34" s="408"/>
      <c r="AG34" s="406"/>
      <c r="AH34" s="407"/>
      <c r="AI34" s="407"/>
      <c r="AJ34" s="408"/>
      <c r="AK34" s="406"/>
      <c r="AL34" s="407"/>
      <c r="AM34" s="407"/>
      <c r="AN34" s="408"/>
      <c r="AO34" s="542"/>
      <c r="AP34" s="554"/>
      <c r="AQ34" s="586"/>
      <c r="AR34" s="588"/>
      <c r="AS34" s="590"/>
      <c r="BE34"/>
    </row>
    <row r="35" spans="2:57" ht="31.5" hidden="1"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c r="Z35" s="413"/>
      <c r="AA35" s="413"/>
      <c r="AB35" s="414"/>
      <c r="AC35" s="412"/>
      <c r="AD35" s="413"/>
      <c r="AE35" s="413"/>
      <c r="AF35" s="414"/>
      <c r="AG35" s="412"/>
      <c r="AH35" s="413"/>
      <c r="AI35" s="413"/>
      <c r="AJ35" s="414"/>
      <c r="AK35" s="412"/>
      <c r="AL35" s="413"/>
      <c r="AM35" s="413"/>
      <c r="AN35" s="414"/>
      <c r="AO35" s="545"/>
      <c r="AP35" s="556"/>
      <c r="AQ35" s="587"/>
      <c r="AR35" s="589"/>
      <c r="AS35" s="591"/>
      <c r="BE35"/>
    </row>
    <row r="36" spans="2:57" ht="22.5" hidden="1" customHeight="1">
      <c r="B36" s="592">
        <v>12</v>
      </c>
      <c r="C36" s="532"/>
      <c r="D36" s="406"/>
      <c r="E36" s="407"/>
      <c r="F36" s="407"/>
      <c r="G36" s="407"/>
      <c r="H36" s="407"/>
      <c r="I36" s="407"/>
      <c r="J36" s="407"/>
      <c r="K36" s="407"/>
      <c r="L36" s="407"/>
      <c r="M36" s="407"/>
      <c r="N36" s="407"/>
      <c r="O36" s="407"/>
      <c r="P36" s="408"/>
      <c r="Q36" s="409"/>
      <c r="R36" s="410"/>
      <c r="S36" s="410"/>
      <c r="T36" s="410"/>
      <c r="U36" s="410"/>
      <c r="V36" s="410"/>
      <c r="W36" s="410"/>
      <c r="X36" s="411"/>
      <c r="Y36" s="406"/>
      <c r="Z36" s="407"/>
      <c r="AA36" s="407"/>
      <c r="AB36" s="408"/>
      <c r="AC36" s="406"/>
      <c r="AD36" s="407"/>
      <c r="AE36" s="407"/>
      <c r="AF36" s="408"/>
      <c r="AG36" s="406"/>
      <c r="AH36" s="407"/>
      <c r="AI36" s="407"/>
      <c r="AJ36" s="408"/>
      <c r="AK36" s="406"/>
      <c r="AL36" s="407"/>
      <c r="AM36" s="407"/>
      <c r="AN36" s="408"/>
      <c r="AO36" s="542"/>
      <c r="AP36" s="554"/>
      <c r="AQ36" s="586"/>
      <c r="AR36" s="588"/>
      <c r="AS36" s="590"/>
      <c r="BE36"/>
    </row>
    <row r="37" spans="2:57" ht="31.5" hidden="1"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c r="Z37" s="413"/>
      <c r="AA37" s="413"/>
      <c r="AB37" s="414"/>
      <c r="AC37" s="412"/>
      <c r="AD37" s="413"/>
      <c r="AE37" s="413"/>
      <c r="AF37" s="414"/>
      <c r="AG37" s="412"/>
      <c r="AH37" s="413"/>
      <c r="AI37" s="413"/>
      <c r="AJ37" s="414"/>
      <c r="AK37" s="412"/>
      <c r="AL37" s="413"/>
      <c r="AM37" s="413"/>
      <c r="AN37" s="414"/>
      <c r="AO37" s="545"/>
      <c r="AP37" s="556"/>
      <c r="AQ37" s="587"/>
      <c r="AR37" s="589"/>
      <c r="AS37" s="591"/>
      <c r="BE37"/>
    </row>
    <row r="38" spans="2:57" ht="22.5" hidden="1" customHeight="1">
      <c r="B38" s="592">
        <v>13</v>
      </c>
      <c r="C38" s="532"/>
      <c r="D38" s="406"/>
      <c r="E38" s="407"/>
      <c r="F38" s="407"/>
      <c r="G38" s="407"/>
      <c r="H38" s="407"/>
      <c r="I38" s="407"/>
      <c r="J38" s="407"/>
      <c r="K38" s="407"/>
      <c r="L38" s="407"/>
      <c r="M38" s="407"/>
      <c r="N38" s="407"/>
      <c r="O38" s="407"/>
      <c r="P38" s="408"/>
      <c r="Q38" s="409"/>
      <c r="R38" s="410"/>
      <c r="S38" s="410"/>
      <c r="T38" s="410"/>
      <c r="U38" s="410"/>
      <c r="V38" s="410"/>
      <c r="W38" s="410"/>
      <c r="X38" s="411"/>
      <c r="Y38" s="406"/>
      <c r="Z38" s="407"/>
      <c r="AA38" s="407"/>
      <c r="AB38" s="408"/>
      <c r="AC38" s="406"/>
      <c r="AD38" s="407"/>
      <c r="AE38" s="407"/>
      <c r="AF38" s="408"/>
      <c r="AG38" s="406"/>
      <c r="AH38" s="407"/>
      <c r="AI38" s="407"/>
      <c r="AJ38" s="408"/>
      <c r="AK38" s="406"/>
      <c r="AL38" s="407"/>
      <c r="AM38" s="407"/>
      <c r="AN38" s="408"/>
      <c r="AO38" s="542"/>
      <c r="AP38" s="554"/>
      <c r="AQ38" s="586"/>
      <c r="AR38" s="588"/>
      <c r="AS38" s="590"/>
      <c r="BE38"/>
    </row>
    <row r="39" spans="2:57" ht="31.5" hidden="1"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c r="Z39" s="413"/>
      <c r="AA39" s="413"/>
      <c r="AB39" s="414"/>
      <c r="AC39" s="412"/>
      <c r="AD39" s="413"/>
      <c r="AE39" s="413"/>
      <c r="AF39" s="414"/>
      <c r="AG39" s="412"/>
      <c r="AH39" s="413"/>
      <c r="AI39" s="413"/>
      <c r="AJ39" s="414"/>
      <c r="AK39" s="412"/>
      <c r="AL39" s="413"/>
      <c r="AM39" s="413"/>
      <c r="AN39" s="414"/>
      <c r="AO39" s="545"/>
      <c r="AP39" s="556"/>
      <c r="AQ39" s="587"/>
      <c r="AR39" s="589"/>
      <c r="AS39" s="591"/>
      <c r="BE39"/>
    </row>
    <row r="40" spans="2:57" ht="22.5" hidden="1" customHeight="1">
      <c r="B40" s="592">
        <v>14</v>
      </c>
      <c r="C40" s="532"/>
      <c r="D40" s="406"/>
      <c r="E40" s="407"/>
      <c r="F40" s="407"/>
      <c r="G40" s="407"/>
      <c r="H40" s="407"/>
      <c r="I40" s="407"/>
      <c r="J40" s="407"/>
      <c r="K40" s="407"/>
      <c r="L40" s="407"/>
      <c r="M40" s="407"/>
      <c r="N40" s="407"/>
      <c r="O40" s="407"/>
      <c r="P40" s="408"/>
      <c r="Q40" s="409"/>
      <c r="R40" s="410"/>
      <c r="S40" s="410"/>
      <c r="T40" s="410"/>
      <c r="U40" s="410"/>
      <c r="V40" s="410"/>
      <c r="W40" s="410"/>
      <c r="X40" s="411"/>
      <c r="Y40" s="406"/>
      <c r="Z40" s="407"/>
      <c r="AA40" s="407"/>
      <c r="AB40" s="408"/>
      <c r="AC40" s="406"/>
      <c r="AD40" s="407"/>
      <c r="AE40" s="407"/>
      <c r="AF40" s="408"/>
      <c r="AG40" s="406"/>
      <c r="AH40" s="407"/>
      <c r="AI40" s="407"/>
      <c r="AJ40" s="408"/>
      <c r="AK40" s="406"/>
      <c r="AL40" s="407"/>
      <c r="AM40" s="407"/>
      <c r="AN40" s="408"/>
      <c r="AO40" s="542"/>
      <c r="AP40" s="554"/>
      <c r="AQ40" s="586"/>
      <c r="AR40" s="588"/>
      <c r="AS40" s="590"/>
      <c r="BE40"/>
    </row>
    <row r="41" spans="2:57" ht="31.5" hidden="1"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c r="Z41" s="413"/>
      <c r="AA41" s="413"/>
      <c r="AB41" s="414"/>
      <c r="AC41" s="412"/>
      <c r="AD41" s="413"/>
      <c r="AE41" s="413"/>
      <c r="AF41" s="414"/>
      <c r="AG41" s="412"/>
      <c r="AH41" s="413"/>
      <c r="AI41" s="413"/>
      <c r="AJ41" s="414"/>
      <c r="AK41" s="412"/>
      <c r="AL41" s="413"/>
      <c r="AM41" s="413"/>
      <c r="AN41" s="414"/>
      <c r="AO41" s="545"/>
      <c r="AP41" s="556"/>
      <c r="AQ41" s="587"/>
      <c r="AR41" s="589"/>
      <c r="AS41" s="591"/>
      <c r="BE41"/>
    </row>
    <row r="42" spans="2:57" ht="22.5" hidden="1" customHeight="1">
      <c r="B42" s="592">
        <v>15</v>
      </c>
      <c r="C42" s="532"/>
      <c r="D42" s="406"/>
      <c r="E42" s="407"/>
      <c r="F42" s="407"/>
      <c r="G42" s="407"/>
      <c r="H42" s="407"/>
      <c r="I42" s="407"/>
      <c r="J42" s="407"/>
      <c r="K42" s="407"/>
      <c r="L42" s="407"/>
      <c r="M42" s="407"/>
      <c r="N42" s="407"/>
      <c r="O42" s="407"/>
      <c r="P42" s="408"/>
      <c r="Q42" s="409"/>
      <c r="R42" s="410"/>
      <c r="S42" s="410"/>
      <c r="T42" s="410"/>
      <c r="U42" s="410"/>
      <c r="V42" s="410"/>
      <c r="W42" s="410"/>
      <c r="X42" s="411"/>
      <c r="Y42" s="406"/>
      <c r="Z42" s="407"/>
      <c r="AA42" s="407"/>
      <c r="AB42" s="408"/>
      <c r="AC42" s="406"/>
      <c r="AD42" s="407"/>
      <c r="AE42" s="407"/>
      <c r="AF42" s="408"/>
      <c r="AG42" s="406"/>
      <c r="AH42" s="407"/>
      <c r="AI42" s="407"/>
      <c r="AJ42" s="408"/>
      <c r="AK42" s="406"/>
      <c r="AL42" s="407"/>
      <c r="AM42" s="407"/>
      <c r="AN42" s="408"/>
      <c r="AO42" s="542"/>
      <c r="AP42" s="554"/>
      <c r="AQ42" s="586"/>
      <c r="AR42" s="588"/>
      <c r="AS42" s="590"/>
      <c r="BE42"/>
    </row>
    <row r="43" spans="2:57" ht="31.5" hidden="1"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c r="Z43" s="413"/>
      <c r="AA43" s="413"/>
      <c r="AB43" s="414"/>
      <c r="AC43" s="412"/>
      <c r="AD43" s="413"/>
      <c r="AE43" s="413"/>
      <c r="AF43" s="414"/>
      <c r="AG43" s="412"/>
      <c r="AH43" s="413"/>
      <c r="AI43" s="413"/>
      <c r="AJ43" s="414"/>
      <c r="AK43" s="412"/>
      <c r="AL43" s="413"/>
      <c r="AM43" s="413"/>
      <c r="AN43" s="414"/>
      <c r="AO43" s="545"/>
      <c r="AP43" s="556"/>
      <c r="AQ43" s="587"/>
      <c r="AR43" s="589"/>
      <c r="AS43" s="591"/>
      <c r="BE43"/>
    </row>
    <row r="44" spans="2:57" ht="22.5" hidden="1" customHeight="1">
      <c r="B44" s="592">
        <v>16</v>
      </c>
      <c r="C44" s="532"/>
      <c r="D44" s="406"/>
      <c r="E44" s="407"/>
      <c r="F44" s="407"/>
      <c r="G44" s="407"/>
      <c r="H44" s="407"/>
      <c r="I44" s="407"/>
      <c r="J44" s="407"/>
      <c r="K44" s="407"/>
      <c r="L44" s="407"/>
      <c r="M44" s="407"/>
      <c r="N44" s="407"/>
      <c r="O44" s="407"/>
      <c r="P44" s="408"/>
      <c r="Q44" s="409"/>
      <c r="R44" s="410"/>
      <c r="S44" s="410"/>
      <c r="T44" s="410"/>
      <c r="U44" s="410"/>
      <c r="V44" s="410"/>
      <c r="W44" s="410"/>
      <c r="X44" s="411"/>
      <c r="Y44" s="406"/>
      <c r="Z44" s="407"/>
      <c r="AA44" s="407"/>
      <c r="AB44" s="408"/>
      <c r="AC44" s="406"/>
      <c r="AD44" s="407"/>
      <c r="AE44" s="407"/>
      <c r="AF44" s="408"/>
      <c r="AG44" s="406"/>
      <c r="AH44" s="407"/>
      <c r="AI44" s="407"/>
      <c r="AJ44" s="408"/>
      <c r="AK44" s="406"/>
      <c r="AL44" s="407"/>
      <c r="AM44" s="407"/>
      <c r="AN44" s="408"/>
      <c r="AO44" s="542"/>
      <c r="AP44" s="554"/>
      <c r="AQ44" s="586"/>
      <c r="AR44" s="588"/>
      <c r="AS44" s="590"/>
      <c r="BE44"/>
    </row>
    <row r="45" spans="2:57" ht="31.5" hidden="1"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c r="Z45" s="413"/>
      <c r="AA45" s="413"/>
      <c r="AB45" s="414"/>
      <c r="AC45" s="412"/>
      <c r="AD45" s="413"/>
      <c r="AE45" s="413"/>
      <c r="AF45" s="414"/>
      <c r="AG45" s="412"/>
      <c r="AH45" s="413"/>
      <c r="AI45" s="413"/>
      <c r="AJ45" s="414"/>
      <c r="AK45" s="412"/>
      <c r="AL45" s="413"/>
      <c r="AM45" s="413"/>
      <c r="AN45" s="414"/>
      <c r="AO45" s="545"/>
      <c r="AP45" s="556"/>
      <c r="AQ45" s="587"/>
      <c r="AR45" s="589"/>
      <c r="AS45" s="591"/>
      <c r="BE45"/>
    </row>
    <row r="46" spans="2:57" ht="22.5" hidden="1" customHeight="1">
      <c r="B46" s="592">
        <v>17</v>
      </c>
      <c r="C46" s="532"/>
      <c r="D46" s="406"/>
      <c r="E46" s="407"/>
      <c r="F46" s="407"/>
      <c r="G46" s="407"/>
      <c r="H46" s="407"/>
      <c r="I46" s="407"/>
      <c r="J46" s="407"/>
      <c r="K46" s="407"/>
      <c r="L46" s="407"/>
      <c r="M46" s="407"/>
      <c r="N46" s="407"/>
      <c r="O46" s="407"/>
      <c r="P46" s="408"/>
      <c r="Q46" s="409"/>
      <c r="R46" s="410"/>
      <c r="S46" s="410"/>
      <c r="T46" s="410"/>
      <c r="U46" s="410"/>
      <c r="V46" s="410"/>
      <c r="W46" s="410"/>
      <c r="X46" s="411"/>
      <c r="Y46" s="406"/>
      <c r="Z46" s="407"/>
      <c r="AA46" s="407"/>
      <c r="AB46" s="408"/>
      <c r="AC46" s="406"/>
      <c r="AD46" s="407"/>
      <c r="AE46" s="407"/>
      <c r="AF46" s="408"/>
      <c r="AG46" s="406"/>
      <c r="AH46" s="407"/>
      <c r="AI46" s="407"/>
      <c r="AJ46" s="408"/>
      <c r="AK46" s="406"/>
      <c r="AL46" s="407"/>
      <c r="AM46" s="407"/>
      <c r="AN46" s="408"/>
      <c r="AO46" s="542"/>
      <c r="AP46" s="554"/>
      <c r="AQ46" s="586"/>
      <c r="AR46" s="588"/>
      <c r="AS46" s="590"/>
      <c r="BE46"/>
    </row>
    <row r="47" spans="2:57" ht="31.5" hidden="1"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c r="Z47" s="413"/>
      <c r="AA47" s="413"/>
      <c r="AB47" s="414"/>
      <c r="AC47" s="412"/>
      <c r="AD47" s="413"/>
      <c r="AE47" s="413"/>
      <c r="AF47" s="414"/>
      <c r="AG47" s="412"/>
      <c r="AH47" s="413"/>
      <c r="AI47" s="413"/>
      <c r="AJ47" s="414"/>
      <c r="AK47" s="412"/>
      <c r="AL47" s="413"/>
      <c r="AM47" s="413"/>
      <c r="AN47" s="414"/>
      <c r="AO47" s="545"/>
      <c r="AP47" s="556"/>
      <c r="AQ47" s="587"/>
      <c r="AR47" s="589"/>
      <c r="AS47" s="591"/>
      <c r="BE47"/>
    </row>
    <row r="48" spans="2:57" ht="22.5" hidden="1" customHeight="1">
      <c r="B48" s="592">
        <v>18</v>
      </c>
      <c r="C48" s="532"/>
      <c r="D48" s="406"/>
      <c r="E48" s="407"/>
      <c r="F48" s="407"/>
      <c r="G48" s="407"/>
      <c r="H48" s="407"/>
      <c r="I48" s="407"/>
      <c r="J48" s="407"/>
      <c r="K48" s="407"/>
      <c r="L48" s="407"/>
      <c r="M48" s="407"/>
      <c r="N48" s="407"/>
      <c r="O48" s="407"/>
      <c r="P48" s="408"/>
      <c r="Q48" s="409"/>
      <c r="R48" s="410"/>
      <c r="S48" s="410"/>
      <c r="T48" s="410"/>
      <c r="U48" s="410"/>
      <c r="V48" s="410"/>
      <c r="W48" s="410"/>
      <c r="X48" s="411"/>
      <c r="Y48" s="406"/>
      <c r="Z48" s="407"/>
      <c r="AA48" s="407"/>
      <c r="AB48" s="408"/>
      <c r="AC48" s="406"/>
      <c r="AD48" s="407"/>
      <c r="AE48" s="407"/>
      <c r="AF48" s="408"/>
      <c r="AG48" s="406"/>
      <c r="AH48" s="407"/>
      <c r="AI48" s="407"/>
      <c r="AJ48" s="408"/>
      <c r="AK48" s="406"/>
      <c r="AL48" s="407"/>
      <c r="AM48" s="407"/>
      <c r="AN48" s="408"/>
      <c r="AO48" s="542"/>
      <c r="AP48" s="554"/>
      <c r="AQ48" s="586"/>
      <c r="AR48" s="588"/>
      <c r="AS48" s="590"/>
      <c r="BE48"/>
    </row>
    <row r="49" spans="2:57" ht="31.5" hidden="1"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c r="Z49" s="413"/>
      <c r="AA49" s="413"/>
      <c r="AB49" s="414"/>
      <c r="AC49" s="412"/>
      <c r="AD49" s="413"/>
      <c r="AE49" s="413"/>
      <c r="AF49" s="414"/>
      <c r="AG49" s="412"/>
      <c r="AH49" s="413"/>
      <c r="AI49" s="413"/>
      <c r="AJ49" s="414"/>
      <c r="AK49" s="412"/>
      <c r="AL49" s="413"/>
      <c r="AM49" s="413"/>
      <c r="AN49" s="414"/>
      <c r="AO49" s="545"/>
      <c r="AP49" s="556"/>
      <c r="AQ49" s="587"/>
      <c r="AR49" s="589"/>
      <c r="AS49" s="591"/>
      <c r="BE49"/>
    </row>
    <row r="50" spans="2:57" ht="22.5" hidden="1" customHeight="1">
      <c r="B50" s="592">
        <v>19</v>
      </c>
      <c r="C50" s="532"/>
      <c r="D50" s="406"/>
      <c r="E50" s="407"/>
      <c r="F50" s="407"/>
      <c r="G50" s="407"/>
      <c r="H50" s="407"/>
      <c r="I50" s="407"/>
      <c r="J50" s="407"/>
      <c r="K50" s="407"/>
      <c r="L50" s="407"/>
      <c r="M50" s="407"/>
      <c r="N50" s="407"/>
      <c r="O50" s="407"/>
      <c r="P50" s="408"/>
      <c r="Q50" s="409"/>
      <c r="R50" s="410"/>
      <c r="S50" s="410"/>
      <c r="T50" s="410"/>
      <c r="U50" s="410"/>
      <c r="V50" s="410"/>
      <c r="W50" s="410"/>
      <c r="X50" s="411"/>
      <c r="Y50" s="406"/>
      <c r="Z50" s="407"/>
      <c r="AA50" s="407"/>
      <c r="AB50" s="408"/>
      <c r="AC50" s="406"/>
      <c r="AD50" s="407"/>
      <c r="AE50" s="407"/>
      <c r="AF50" s="408"/>
      <c r="AG50" s="406"/>
      <c r="AH50" s="407"/>
      <c r="AI50" s="407"/>
      <c r="AJ50" s="408"/>
      <c r="AK50" s="406"/>
      <c r="AL50" s="407"/>
      <c r="AM50" s="407"/>
      <c r="AN50" s="408"/>
      <c r="AO50" s="542"/>
      <c r="AP50" s="554"/>
      <c r="AQ50" s="586"/>
      <c r="AR50" s="588"/>
      <c r="AS50" s="590"/>
      <c r="BE50"/>
    </row>
    <row r="51" spans="2:57" ht="31.5" hidden="1"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c r="Z51" s="413"/>
      <c r="AA51" s="413"/>
      <c r="AB51" s="414"/>
      <c r="AC51" s="412"/>
      <c r="AD51" s="413"/>
      <c r="AE51" s="413"/>
      <c r="AF51" s="414"/>
      <c r="AG51" s="412"/>
      <c r="AH51" s="413"/>
      <c r="AI51" s="413"/>
      <c r="AJ51" s="414"/>
      <c r="AK51" s="412"/>
      <c r="AL51" s="413"/>
      <c r="AM51" s="413"/>
      <c r="AN51" s="414"/>
      <c r="AO51" s="545"/>
      <c r="AP51" s="556"/>
      <c r="AQ51" s="587"/>
      <c r="AR51" s="589"/>
      <c r="AS51" s="591"/>
      <c r="BE51"/>
    </row>
    <row r="52" spans="2:57" ht="22.5" hidden="1" customHeight="1">
      <c r="B52" s="592">
        <v>20</v>
      </c>
      <c r="C52" s="532"/>
      <c r="D52" s="406"/>
      <c r="E52" s="407"/>
      <c r="F52" s="407"/>
      <c r="G52" s="407"/>
      <c r="H52" s="407"/>
      <c r="I52" s="407"/>
      <c r="J52" s="407"/>
      <c r="K52" s="407"/>
      <c r="L52" s="407"/>
      <c r="M52" s="407"/>
      <c r="N52" s="407"/>
      <c r="O52" s="407"/>
      <c r="P52" s="408"/>
      <c r="Q52" s="409"/>
      <c r="R52" s="410"/>
      <c r="S52" s="410"/>
      <c r="T52" s="410"/>
      <c r="U52" s="410"/>
      <c r="V52" s="410"/>
      <c r="W52" s="410"/>
      <c r="X52" s="411"/>
      <c r="Y52" s="406"/>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hidden="1"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hidden="1" customHeight="1">
      <c r="B54" s="592">
        <v>21</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hidden="1" customHeight="1">
      <c r="B56" s="592">
        <v>22</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31.5" hidden="1"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hidden="1" customHeight="1">
      <c r="B58" s="592">
        <v>23</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24</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25</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26</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27</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28</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29</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c r="B71" s="592"/>
      <c r="C71" s="532"/>
      <c r="D71" s="412"/>
      <c r="E71" s="413"/>
      <c r="F71" s="413"/>
      <c r="G71" s="413"/>
      <c r="H71" s="413"/>
      <c r="I71" s="413"/>
      <c r="J71" s="413"/>
      <c r="K71" s="413"/>
      <c r="L71" s="413"/>
      <c r="M71" s="413"/>
      <c r="N71" s="413"/>
      <c r="O71" s="413"/>
      <c r="P71" s="414"/>
      <c r="Q71" s="412"/>
      <c r="R71" s="413"/>
      <c r="S71" s="413"/>
      <c r="T71" s="413"/>
      <c r="U71" s="413"/>
      <c r="V71" s="413"/>
      <c r="W71" s="413"/>
      <c r="X71" s="414"/>
      <c r="Y71" s="412"/>
      <c r="Z71" s="413"/>
      <c r="AA71" s="413"/>
      <c r="AB71" s="414"/>
      <c r="AC71" s="412"/>
      <c r="AD71" s="413"/>
      <c r="AE71" s="413"/>
      <c r="AF71" s="414"/>
      <c r="AG71" s="412"/>
      <c r="AH71" s="413"/>
      <c r="AI71" s="413"/>
      <c r="AJ71" s="414"/>
      <c r="AK71" s="412"/>
      <c r="AL71" s="413"/>
      <c r="AM71" s="413"/>
      <c r="AN71" s="414"/>
      <c r="AO71" s="545"/>
      <c r="AP71" s="556"/>
      <c r="AQ71" s="587"/>
      <c r="AR71" s="589"/>
      <c r="AS71" s="591"/>
      <c r="BE71"/>
    </row>
    <row r="72" spans="2:57" ht="22.5" hidden="1" customHeight="1">
      <c r="B72" s="592">
        <v>30</v>
      </c>
      <c r="C72" s="532"/>
      <c r="D72" s="406"/>
      <c r="E72" s="407"/>
      <c r="F72" s="407"/>
      <c r="G72" s="407"/>
      <c r="H72" s="407"/>
      <c r="I72" s="407"/>
      <c r="J72" s="407"/>
      <c r="K72" s="407"/>
      <c r="L72" s="407"/>
      <c r="M72" s="407"/>
      <c r="N72" s="407"/>
      <c r="O72" s="407"/>
      <c r="P72" s="408"/>
      <c r="Q72" s="409"/>
      <c r="R72" s="410"/>
      <c r="S72" s="410"/>
      <c r="T72" s="410"/>
      <c r="U72" s="410"/>
      <c r="V72" s="410"/>
      <c r="W72" s="410"/>
      <c r="X72" s="411"/>
      <c r="Y72" s="406"/>
      <c r="Z72" s="407"/>
      <c r="AA72" s="407"/>
      <c r="AB72" s="408"/>
      <c r="AC72" s="406"/>
      <c r="AD72" s="407"/>
      <c r="AE72" s="407"/>
      <c r="AF72" s="408"/>
      <c r="AG72" s="406"/>
      <c r="AH72" s="407"/>
      <c r="AI72" s="407"/>
      <c r="AJ72" s="408"/>
      <c r="AK72" s="406"/>
      <c r="AL72" s="407"/>
      <c r="AM72" s="407"/>
      <c r="AN72" s="408"/>
      <c r="AO72" s="542"/>
      <c r="AP72" s="554"/>
      <c r="AQ72" s="586"/>
      <c r="AR72" s="588"/>
      <c r="AS72" s="590"/>
      <c r="BE72"/>
    </row>
    <row r="73" spans="2:57" ht="31.5" hidden="1" customHeight="1" thickBot="1">
      <c r="B73" s="610"/>
      <c r="C73" s="611"/>
      <c r="D73" s="581"/>
      <c r="E73" s="582"/>
      <c r="F73" s="582"/>
      <c r="G73" s="582"/>
      <c r="H73" s="582"/>
      <c r="I73" s="582"/>
      <c r="J73" s="582"/>
      <c r="K73" s="582"/>
      <c r="L73" s="582"/>
      <c r="M73" s="582"/>
      <c r="N73" s="582"/>
      <c r="O73" s="582"/>
      <c r="P73" s="583"/>
      <c r="Q73" s="412"/>
      <c r="R73" s="413"/>
      <c r="S73" s="413"/>
      <c r="T73" s="413"/>
      <c r="U73" s="413"/>
      <c r="V73" s="413"/>
      <c r="W73" s="413"/>
      <c r="X73" s="414"/>
      <c r="Y73" s="581"/>
      <c r="Z73" s="582"/>
      <c r="AA73" s="582"/>
      <c r="AB73" s="583"/>
      <c r="AC73" s="581"/>
      <c r="AD73" s="582"/>
      <c r="AE73" s="582"/>
      <c r="AF73" s="583"/>
      <c r="AG73" s="581"/>
      <c r="AH73" s="582"/>
      <c r="AI73" s="582"/>
      <c r="AJ73" s="583"/>
      <c r="AK73" s="581"/>
      <c r="AL73" s="582"/>
      <c r="AM73" s="582"/>
      <c r="AN73" s="583"/>
      <c r="AO73" s="481"/>
      <c r="AP73" s="606"/>
      <c r="AQ73" s="607"/>
      <c r="AR73" s="608"/>
      <c r="AS73" s="609"/>
      <c r="BE73"/>
    </row>
    <row r="74" spans="2:57" ht="15.75" hidden="1" thickBot="1">
      <c r="B74" s="612" t="s">
        <v>33</v>
      </c>
      <c r="C74" s="613"/>
      <c r="D74" s="613"/>
      <c r="E74" s="614"/>
      <c r="F74" s="615" t="s">
        <v>2</v>
      </c>
      <c r="G74" s="613"/>
      <c r="H74" s="613"/>
      <c r="I74" s="613"/>
      <c r="J74" s="613"/>
      <c r="K74" s="613"/>
      <c r="L74" s="613"/>
      <c r="M74" s="613"/>
      <c r="N74" s="613"/>
      <c r="O74" s="613"/>
      <c r="P74" s="613"/>
      <c r="Q74" s="613"/>
      <c r="R74" s="613"/>
      <c r="S74" s="613"/>
      <c r="T74" s="613"/>
      <c r="U74" s="614"/>
      <c r="V74" s="615" t="s">
        <v>3</v>
      </c>
      <c r="W74" s="613"/>
      <c r="X74" s="614"/>
      <c r="Y74" s="615" t="s">
        <v>34</v>
      </c>
      <c r="Z74" s="613"/>
      <c r="AA74" s="614"/>
      <c r="AB74" s="615" t="s">
        <v>35</v>
      </c>
      <c r="AC74" s="613"/>
      <c r="AD74" s="613"/>
      <c r="AE74" s="613"/>
      <c r="AF74" s="613"/>
      <c r="AG74" s="613"/>
      <c r="AH74" s="613"/>
      <c r="AI74" s="613"/>
      <c r="AJ74" s="613"/>
      <c r="AK74" s="613"/>
      <c r="AL74" s="613"/>
      <c r="AM74" s="613"/>
      <c r="AN74" s="613"/>
      <c r="AO74" s="613"/>
      <c r="AP74" s="613"/>
      <c r="AQ74" s="613"/>
      <c r="AR74" s="613"/>
      <c r="AS74" s="616"/>
      <c r="BE74"/>
    </row>
    <row r="75" spans="2:57" ht="24.75" hidden="1" customHeight="1">
      <c r="B75" s="617"/>
      <c r="C75" s="618"/>
      <c r="D75" s="618"/>
      <c r="E75" s="619"/>
      <c r="F75" s="620"/>
      <c r="G75" s="618"/>
      <c r="H75" s="618"/>
      <c r="I75" s="618"/>
      <c r="J75" s="618"/>
      <c r="K75" s="618"/>
      <c r="L75" s="618"/>
      <c r="M75" s="618"/>
      <c r="N75" s="618"/>
      <c r="O75" s="618"/>
      <c r="P75" s="618"/>
      <c r="Q75" s="618"/>
      <c r="R75" s="618"/>
      <c r="S75" s="618"/>
      <c r="T75" s="618"/>
      <c r="U75" s="619"/>
      <c r="V75" s="620"/>
      <c r="W75" s="618"/>
      <c r="X75" s="619"/>
      <c r="Y75" s="620"/>
      <c r="Z75" s="618"/>
      <c r="AA75" s="619"/>
      <c r="AB75" s="620"/>
      <c r="AC75" s="618"/>
      <c r="AD75" s="618"/>
      <c r="AE75" s="618"/>
      <c r="AF75" s="618"/>
      <c r="AG75" s="618"/>
      <c r="AH75" s="618"/>
      <c r="AI75" s="618"/>
      <c r="AJ75" s="618"/>
      <c r="AK75" s="618"/>
      <c r="AL75" s="618"/>
      <c r="AM75" s="618"/>
      <c r="AN75" s="618"/>
      <c r="AO75" s="618"/>
      <c r="AP75" s="618"/>
      <c r="AQ75" s="618"/>
      <c r="AR75" s="618"/>
      <c r="AS75" s="621"/>
      <c r="BE75"/>
    </row>
    <row r="76" spans="2:57" ht="24.75" hidden="1" customHeight="1">
      <c r="B76" s="622"/>
      <c r="C76" s="623"/>
      <c r="D76" s="623"/>
      <c r="E76" s="624"/>
      <c r="F76" s="625"/>
      <c r="G76" s="623"/>
      <c r="H76" s="623"/>
      <c r="I76" s="623"/>
      <c r="J76" s="623"/>
      <c r="K76" s="623"/>
      <c r="L76" s="623"/>
      <c r="M76" s="623"/>
      <c r="N76" s="623"/>
      <c r="O76" s="623"/>
      <c r="P76" s="623"/>
      <c r="Q76" s="623"/>
      <c r="R76" s="623"/>
      <c r="S76" s="623"/>
      <c r="T76" s="623"/>
      <c r="U76" s="624"/>
      <c r="V76" s="625"/>
      <c r="W76" s="623"/>
      <c r="X76" s="624"/>
      <c r="Y76" s="625"/>
      <c r="Z76" s="623"/>
      <c r="AA76" s="624"/>
      <c r="AB76" s="625"/>
      <c r="AC76" s="623"/>
      <c r="AD76" s="623"/>
      <c r="AE76" s="623"/>
      <c r="AF76" s="623"/>
      <c r="AG76" s="623"/>
      <c r="AH76" s="623"/>
      <c r="AI76" s="623"/>
      <c r="AJ76" s="623"/>
      <c r="AK76" s="623"/>
      <c r="AL76" s="623"/>
      <c r="AM76" s="623"/>
      <c r="AN76" s="623"/>
      <c r="AO76" s="623"/>
      <c r="AP76" s="623"/>
      <c r="AQ76" s="623"/>
      <c r="AR76" s="623"/>
      <c r="AS76" s="626"/>
      <c r="BE76"/>
    </row>
    <row r="77" spans="2:57" ht="24.75" hidden="1" customHeight="1">
      <c r="B77" s="622"/>
      <c r="C77" s="623"/>
      <c r="D77" s="623"/>
      <c r="E77" s="624"/>
      <c r="F77" s="625"/>
      <c r="G77" s="623"/>
      <c r="H77" s="623"/>
      <c r="I77" s="623"/>
      <c r="J77" s="623"/>
      <c r="K77" s="623"/>
      <c r="L77" s="623"/>
      <c r="M77" s="623"/>
      <c r="N77" s="623"/>
      <c r="O77" s="623"/>
      <c r="P77" s="623"/>
      <c r="Q77" s="623"/>
      <c r="R77" s="623"/>
      <c r="S77" s="623"/>
      <c r="T77" s="623"/>
      <c r="U77" s="624"/>
      <c r="V77" s="625"/>
      <c r="W77" s="623"/>
      <c r="X77" s="624"/>
      <c r="Y77" s="625"/>
      <c r="Z77" s="623"/>
      <c r="AA77" s="624"/>
      <c r="AB77" s="625"/>
      <c r="AC77" s="623"/>
      <c r="AD77" s="623"/>
      <c r="AE77" s="623"/>
      <c r="AF77" s="623"/>
      <c r="AG77" s="623"/>
      <c r="AH77" s="623"/>
      <c r="AI77" s="623"/>
      <c r="AJ77" s="623"/>
      <c r="AK77" s="623"/>
      <c r="AL77" s="623"/>
      <c r="AM77" s="623"/>
      <c r="AN77" s="623"/>
      <c r="AO77" s="623"/>
      <c r="AP77" s="623"/>
      <c r="AQ77" s="623"/>
      <c r="AR77" s="623"/>
      <c r="AS77" s="626"/>
      <c r="BE77"/>
    </row>
    <row r="78" spans="2:57" ht="24.75" hidden="1" customHeight="1">
      <c r="B78" s="622"/>
      <c r="C78" s="623"/>
      <c r="D78" s="623"/>
      <c r="E78" s="624"/>
      <c r="F78" s="625"/>
      <c r="G78" s="623"/>
      <c r="H78" s="623"/>
      <c r="I78" s="623"/>
      <c r="J78" s="623"/>
      <c r="K78" s="623"/>
      <c r="L78" s="623"/>
      <c r="M78" s="623"/>
      <c r="N78" s="623"/>
      <c r="O78" s="623"/>
      <c r="P78" s="623"/>
      <c r="Q78" s="623"/>
      <c r="R78" s="623"/>
      <c r="S78" s="623"/>
      <c r="T78" s="623"/>
      <c r="U78" s="624"/>
      <c r="V78" s="625"/>
      <c r="W78" s="623"/>
      <c r="X78" s="624"/>
      <c r="Y78" s="625"/>
      <c r="Z78" s="623"/>
      <c r="AA78" s="624"/>
      <c r="AB78" s="625"/>
      <c r="AC78" s="623"/>
      <c r="AD78" s="623"/>
      <c r="AE78" s="623"/>
      <c r="AF78" s="623"/>
      <c r="AG78" s="623"/>
      <c r="AH78" s="623"/>
      <c r="AI78" s="623"/>
      <c r="AJ78" s="623"/>
      <c r="AK78" s="623"/>
      <c r="AL78" s="623"/>
      <c r="AM78" s="623"/>
      <c r="AN78" s="623"/>
      <c r="AO78" s="623"/>
      <c r="AP78" s="623"/>
      <c r="AQ78" s="623"/>
      <c r="AR78" s="623"/>
      <c r="AS78" s="626"/>
      <c r="BE78"/>
    </row>
    <row r="79" spans="2:57" ht="24.75" hidden="1" customHeight="1">
      <c r="B79" s="622"/>
      <c r="C79" s="623"/>
      <c r="D79" s="623"/>
      <c r="E79" s="624"/>
      <c r="F79" s="625"/>
      <c r="G79" s="623"/>
      <c r="H79" s="623"/>
      <c r="I79" s="623"/>
      <c r="J79" s="623"/>
      <c r="K79" s="623"/>
      <c r="L79" s="623"/>
      <c r="M79" s="623"/>
      <c r="N79" s="623"/>
      <c r="O79" s="623"/>
      <c r="P79" s="623"/>
      <c r="Q79" s="623"/>
      <c r="R79" s="623"/>
      <c r="S79" s="623"/>
      <c r="T79" s="623"/>
      <c r="U79" s="624"/>
      <c r="V79" s="625"/>
      <c r="W79" s="623"/>
      <c r="X79" s="624"/>
      <c r="Y79" s="625"/>
      <c r="Z79" s="623"/>
      <c r="AA79" s="624"/>
      <c r="AB79" s="625"/>
      <c r="AC79" s="623"/>
      <c r="AD79" s="623"/>
      <c r="AE79" s="623"/>
      <c r="AF79" s="623"/>
      <c r="AG79" s="623"/>
      <c r="AH79" s="623"/>
      <c r="AI79" s="623"/>
      <c r="AJ79" s="623"/>
      <c r="AK79" s="623"/>
      <c r="AL79" s="623"/>
      <c r="AM79" s="623"/>
      <c r="AN79" s="623"/>
      <c r="AO79" s="623"/>
      <c r="AP79" s="623"/>
      <c r="AQ79" s="623"/>
      <c r="AR79" s="623"/>
      <c r="AS79" s="626"/>
      <c r="BE79"/>
    </row>
    <row r="80" spans="2:57" ht="24.75" hidden="1" customHeight="1" thickBot="1">
      <c r="B80" s="622"/>
      <c r="C80" s="623"/>
      <c r="D80" s="623"/>
      <c r="E80" s="624"/>
      <c r="F80" s="625"/>
      <c r="G80" s="623"/>
      <c r="H80" s="623"/>
      <c r="I80" s="623"/>
      <c r="J80" s="623"/>
      <c r="K80" s="623"/>
      <c r="L80" s="623"/>
      <c r="M80" s="623"/>
      <c r="N80" s="623"/>
      <c r="O80" s="623"/>
      <c r="P80" s="623"/>
      <c r="Q80" s="623"/>
      <c r="R80" s="623"/>
      <c r="S80" s="623"/>
      <c r="T80" s="623"/>
      <c r="U80" s="624"/>
      <c r="V80" s="625"/>
      <c r="W80" s="623"/>
      <c r="X80" s="624"/>
      <c r="Y80" s="625"/>
      <c r="Z80" s="623"/>
      <c r="AA80" s="624"/>
      <c r="AB80" s="625"/>
      <c r="AC80" s="623"/>
      <c r="AD80" s="623"/>
      <c r="AE80" s="623"/>
      <c r="AF80" s="623"/>
      <c r="AG80" s="623"/>
      <c r="AH80" s="623"/>
      <c r="AI80" s="623"/>
      <c r="AJ80" s="623"/>
      <c r="AK80" s="623"/>
      <c r="AL80" s="623"/>
      <c r="AM80" s="623"/>
      <c r="AN80" s="623"/>
      <c r="AO80" s="623"/>
      <c r="AP80" s="623"/>
      <c r="AQ80" s="623"/>
      <c r="AR80" s="623"/>
      <c r="AS80" s="626"/>
      <c r="BE80"/>
    </row>
    <row r="81" spans="2:57">
      <c r="B81" s="612" t="s">
        <v>36</v>
      </c>
      <c r="C81" s="613"/>
      <c r="D81" s="613"/>
      <c r="E81" s="613"/>
      <c r="F81" s="613"/>
      <c r="G81" s="613"/>
      <c r="H81" s="613"/>
      <c r="I81" s="613"/>
      <c r="J81" s="613"/>
      <c r="K81" s="613"/>
      <c r="L81" s="613"/>
      <c r="M81" s="613"/>
      <c r="N81" s="613"/>
      <c r="O81" s="613"/>
      <c r="P81" s="613"/>
      <c r="Q81" s="613"/>
      <c r="R81" s="613"/>
      <c r="S81" s="613"/>
      <c r="T81" s="613"/>
      <c r="U81" s="613"/>
      <c r="V81" s="613"/>
      <c r="W81" s="613"/>
      <c r="X81" s="613"/>
      <c r="Y81" s="613"/>
      <c r="Z81" s="613"/>
      <c r="AA81" s="613"/>
      <c r="AB81" s="613"/>
      <c r="AC81" s="613"/>
      <c r="AD81" s="613"/>
      <c r="AE81" s="613"/>
      <c r="AF81" s="613"/>
      <c r="AG81" s="613"/>
      <c r="AH81" s="613"/>
      <c r="AI81" s="613"/>
      <c r="AJ81" s="613"/>
      <c r="AK81" s="613"/>
      <c r="AL81" s="613"/>
      <c r="AM81" s="613"/>
      <c r="AN81" s="613"/>
      <c r="AO81" s="613"/>
      <c r="AP81" s="613"/>
      <c r="AQ81" s="613"/>
      <c r="AR81" s="613"/>
      <c r="AS81" s="616"/>
      <c r="BE81"/>
    </row>
    <row r="82" spans="2:57" ht="64.5" customHeight="1" thickBot="1">
      <c r="B82" s="627"/>
      <c r="C82" s="628"/>
      <c r="D82" s="628"/>
      <c r="E82" s="628"/>
      <c r="F82" s="628"/>
      <c r="G82" s="628"/>
      <c r="H82" s="628"/>
      <c r="I82" s="628"/>
      <c r="J82" s="628"/>
      <c r="K82" s="628"/>
      <c r="L82" s="628"/>
      <c r="M82" s="628"/>
      <c r="N82" s="628"/>
      <c r="O82" s="628"/>
      <c r="P82" s="628"/>
      <c r="Q82" s="628"/>
      <c r="R82" s="628"/>
      <c r="S82" s="628"/>
      <c r="T82" s="628"/>
      <c r="U82" s="628"/>
      <c r="V82" s="628"/>
      <c r="W82" s="628"/>
      <c r="X82" s="628"/>
      <c r="Y82" s="628"/>
      <c r="Z82" s="628"/>
      <c r="AA82" s="628"/>
      <c r="AB82" s="628"/>
      <c r="AC82" s="628"/>
      <c r="AD82" s="628"/>
      <c r="AE82" s="628"/>
      <c r="AF82" s="628"/>
      <c r="AG82" s="628"/>
      <c r="AH82" s="628"/>
      <c r="AI82" s="628"/>
      <c r="AJ82" s="628"/>
      <c r="AK82" s="628"/>
      <c r="AL82" s="628"/>
      <c r="AM82" s="628"/>
      <c r="AN82" s="628"/>
      <c r="AO82" s="628"/>
      <c r="AP82" s="628"/>
      <c r="AQ82" s="628"/>
      <c r="AR82" s="628"/>
      <c r="AS82" s="629"/>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88" t="s">
        <v>44</v>
      </c>
      <c r="D84" s="386"/>
      <c r="E84" s="386"/>
      <c r="F84" s="386"/>
      <c r="G84" s="386"/>
      <c r="H84" s="386"/>
      <c r="I84" s="386"/>
      <c r="J84" s="386"/>
      <c r="K84" s="386"/>
      <c r="L84" s="386"/>
      <c r="M84" s="386"/>
      <c r="N84" s="386"/>
      <c r="O84" s="386"/>
      <c r="P84" s="386"/>
      <c r="Q84" s="386"/>
      <c r="R84" s="386"/>
      <c r="S84" s="386"/>
      <c r="T84" s="386"/>
      <c r="U84" s="386"/>
      <c r="V84" s="386"/>
      <c r="W84" s="387"/>
      <c r="X84" s="406" t="s">
        <v>1706</v>
      </c>
      <c r="Y84" s="407"/>
      <c r="Z84" s="407"/>
      <c r="AA84" s="407"/>
      <c r="AB84" s="407"/>
      <c r="AC84" s="407"/>
      <c r="AD84" s="407"/>
      <c r="AE84" s="407"/>
      <c r="AF84" s="407"/>
      <c r="AG84" s="407"/>
      <c r="AH84" s="407"/>
      <c r="AI84" s="407"/>
      <c r="AJ84" s="407"/>
      <c r="AK84" s="407"/>
      <c r="AL84" s="407"/>
      <c r="AM84" s="407"/>
      <c r="AN84" s="407"/>
      <c r="AO84" s="407"/>
      <c r="AP84" s="407"/>
      <c r="AQ84" s="407"/>
      <c r="AR84" s="408"/>
      <c r="AS84" s="8"/>
      <c r="BE84"/>
    </row>
    <row r="85" spans="2:57" ht="46.5" customHeight="1">
      <c r="B85" s="10"/>
      <c r="C85" s="473" t="s">
        <v>40</v>
      </c>
      <c r="D85" s="438"/>
      <c r="E85" s="438"/>
      <c r="F85" s="438"/>
      <c r="G85" s="438"/>
      <c r="H85" s="438"/>
      <c r="I85" s="449"/>
      <c r="J85" s="473" t="s">
        <v>41</v>
      </c>
      <c r="K85" s="438"/>
      <c r="L85" s="438"/>
      <c r="M85" s="438"/>
      <c r="N85" s="438"/>
      <c r="O85" s="438"/>
      <c r="P85" s="449"/>
      <c r="Q85" s="473" t="s">
        <v>42</v>
      </c>
      <c r="R85" s="438"/>
      <c r="S85" s="438"/>
      <c r="T85" s="438"/>
      <c r="U85" s="438"/>
      <c r="V85" s="438"/>
      <c r="W85" s="449"/>
      <c r="X85" s="473" t="s">
        <v>40</v>
      </c>
      <c r="Y85" s="438"/>
      <c r="Z85" s="438"/>
      <c r="AA85" s="438"/>
      <c r="AB85" s="438"/>
      <c r="AC85" s="438"/>
      <c r="AD85" s="449"/>
      <c r="AE85" s="473" t="s">
        <v>41</v>
      </c>
      <c r="AF85" s="438"/>
      <c r="AG85" s="438"/>
      <c r="AH85" s="438"/>
      <c r="AI85" s="438"/>
      <c r="AJ85" s="438"/>
      <c r="AK85" s="449"/>
      <c r="AL85" s="473" t="s">
        <v>42</v>
      </c>
      <c r="AM85" s="438"/>
      <c r="AN85" s="438"/>
      <c r="AO85" s="438"/>
      <c r="AP85" s="438"/>
      <c r="AQ85" s="438"/>
      <c r="AR85" s="449"/>
      <c r="AS85" s="11"/>
      <c r="BE85"/>
    </row>
    <row r="86" spans="2:57" ht="46.5" customHeight="1">
      <c r="B86" s="10"/>
      <c r="C86" s="517"/>
      <c r="D86" s="518"/>
      <c r="E86" s="518"/>
      <c r="F86" s="518"/>
      <c r="G86" s="518"/>
      <c r="H86" s="518"/>
      <c r="I86" s="519"/>
      <c r="J86" s="517"/>
      <c r="K86" s="518"/>
      <c r="L86" s="518"/>
      <c r="M86" s="518"/>
      <c r="N86" s="518"/>
      <c r="O86" s="518"/>
      <c r="P86" s="519"/>
      <c r="Q86" s="520"/>
      <c r="R86" s="521"/>
      <c r="S86" s="521"/>
      <c r="T86" s="521"/>
      <c r="U86" s="521"/>
      <c r="V86" s="521"/>
      <c r="W86" s="522"/>
      <c r="X86" s="517"/>
      <c r="Y86" s="518"/>
      <c r="Z86" s="518"/>
      <c r="AA86" s="518"/>
      <c r="AB86" s="518"/>
      <c r="AC86" s="518"/>
      <c r="AD86" s="519"/>
      <c r="AE86" s="517"/>
      <c r="AF86" s="518"/>
      <c r="AG86" s="518"/>
      <c r="AH86" s="518"/>
      <c r="AI86" s="518"/>
      <c r="AJ86" s="518"/>
      <c r="AK86" s="519"/>
      <c r="AL86" s="520"/>
      <c r="AM86" s="521"/>
      <c r="AN86" s="521"/>
      <c r="AO86" s="521"/>
      <c r="AP86" s="521"/>
      <c r="AQ86" s="521"/>
      <c r="AR86" s="522"/>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heet="1" objects="1" scenarios="1" selectLockedCells="1" autoFilter="0"/>
  <mergeCells count="449">
    <mergeCell ref="AJ4:AS4"/>
    <mergeCell ref="AJ5:AS5"/>
    <mergeCell ref="AJ6:AS6"/>
    <mergeCell ref="AJ7:AS7"/>
    <mergeCell ref="AC13:AJ13"/>
    <mergeCell ref="AC14:AJ15"/>
    <mergeCell ref="AC16:AJ17"/>
    <mergeCell ref="AC18:AJ19"/>
    <mergeCell ref="AJ8:AM11"/>
    <mergeCell ref="AN8:AS11"/>
    <mergeCell ref="AF10:AI10"/>
    <mergeCell ref="AF11:AI11"/>
    <mergeCell ref="AC10:AC11"/>
    <mergeCell ref="AD10:AE11"/>
    <mergeCell ref="AK18:AN19"/>
    <mergeCell ref="AO18:AP19"/>
    <mergeCell ref="AQ18:AQ19"/>
    <mergeCell ref="AR18:AR19"/>
    <mergeCell ref="AS18:AS19"/>
    <mergeCell ref="J4:Z5"/>
    <mergeCell ref="AA4:AE4"/>
    <mergeCell ref="AF4:AI4"/>
    <mergeCell ref="B14:C15"/>
    <mergeCell ref="B12:C13"/>
    <mergeCell ref="D12:P13"/>
    <mergeCell ref="Q12:X13"/>
    <mergeCell ref="Y12:AB12"/>
    <mergeCell ref="AC12:AN12"/>
    <mergeCell ref="AK14:AN15"/>
    <mergeCell ref="AA5:AE5"/>
    <mergeCell ref="AF5:AI5"/>
    <mergeCell ref="J6:L7"/>
    <mergeCell ref="M6:P9"/>
    <mergeCell ref="Q6:AE9"/>
    <mergeCell ref="AF6:AI6"/>
    <mergeCell ref="AF7:AI7"/>
    <mergeCell ref="AF9:AI9"/>
    <mergeCell ref="B10:I11"/>
    <mergeCell ref="J10:P11"/>
    <mergeCell ref="Q10:T11"/>
    <mergeCell ref="U10:W11"/>
    <mergeCell ref="X10:Z11"/>
    <mergeCell ref="AA10:AB11"/>
    <mergeCell ref="J8:J9"/>
    <mergeCell ref="K8:K9"/>
    <mergeCell ref="L8:L9"/>
    <mergeCell ref="AF8:AI8"/>
    <mergeCell ref="AO14:AP15"/>
    <mergeCell ref="AQ14:AQ15"/>
    <mergeCell ref="AR14:AR15"/>
    <mergeCell ref="AS14:AS15"/>
    <mergeCell ref="AQ12:AS13"/>
    <mergeCell ref="Y13:AB13"/>
    <mergeCell ref="AK13:AN13"/>
    <mergeCell ref="AO12:AP13"/>
    <mergeCell ref="B18:C19"/>
    <mergeCell ref="AK16:AN17"/>
    <mergeCell ref="AO16:AP17"/>
    <mergeCell ref="AQ16:AQ17"/>
    <mergeCell ref="AR16:AR17"/>
    <mergeCell ref="AS16:AS17"/>
    <mergeCell ref="B16:C17"/>
    <mergeCell ref="AK20:AN21"/>
    <mergeCell ref="AO20:AP21"/>
    <mergeCell ref="AQ20:AQ21"/>
    <mergeCell ref="AR20:AR21"/>
    <mergeCell ref="AS20:AS21"/>
    <mergeCell ref="Y21:AB21"/>
    <mergeCell ref="B20:C21"/>
    <mergeCell ref="D20:P21"/>
    <mergeCell ref="Q20:X21"/>
    <mergeCell ref="Y20:AB20"/>
    <mergeCell ref="AC20:AF21"/>
    <mergeCell ref="AG20:AJ21"/>
    <mergeCell ref="AK22:AN23"/>
    <mergeCell ref="AO22:AP23"/>
    <mergeCell ref="AQ22:AQ23"/>
    <mergeCell ref="AR22:AR23"/>
    <mergeCell ref="AS22:AS23"/>
    <mergeCell ref="Y23:AB23"/>
    <mergeCell ref="B22:C23"/>
    <mergeCell ref="D22:P23"/>
    <mergeCell ref="Q22:X23"/>
    <mergeCell ref="Y22:AB22"/>
    <mergeCell ref="AC22:AF23"/>
    <mergeCell ref="AG22:AJ23"/>
    <mergeCell ref="AK24:AN25"/>
    <mergeCell ref="AO24:AP25"/>
    <mergeCell ref="AQ24:AQ25"/>
    <mergeCell ref="AR24:AR25"/>
    <mergeCell ref="AS24:AS25"/>
    <mergeCell ref="Y25:AB25"/>
    <mergeCell ref="B24:C25"/>
    <mergeCell ref="D24:P25"/>
    <mergeCell ref="Q24:X25"/>
    <mergeCell ref="Y24:AB24"/>
    <mergeCell ref="AC24:AF25"/>
    <mergeCell ref="AG24:AJ25"/>
    <mergeCell ref="AK26:AN27"/>
    <mergeCell ref="AO26:AP27"/>
    <mergeCell ref="AQ26:AQ27"/>
    <mergeCell ref="AR26:AR27"/>
    <mergeCell ref="AS26:AS27"/>
    <mergeCell ref="Y27:AB27"/>
    <mergeCell ref="B26:C27"/>
    <mergeCell ref="D26:P27"/>
    <mergeCell ref="Q26:X27"/>
    <mergeCell ref="Y26:AB26"/>
    <mergeCell ref="AC26:AF27"/>
    <mergeCell ref="AG26:AJ27"/>
    <mergeCell ref="AK28:AN29"/>
    <mergeCell ref="AO28:AP29"/>
    <mergeCell ref="AQ28:AQ29"/>
    <mergeCell ref="AR28:AR29"/>
    <mergeCell ref="AS28:AS29"/>
    <mergeCell ref="Y29:AB29"/>
    <mergeCell ref="B28:C29"/>
    <mergeCell ref="D28:P29"/>
    <mergeCell ref="Q28:X29"/>
    <mergeCell ref="Y28:AB28"/>
    <mergeCell ref="AC28:AF29"/>
    <mergeCell ref="AG28:AJ29"/>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X85:AD85"/>
    <mergeCell ref="AE85:AK85"/>
    <mergeCell ref="AL85:AR85"/>
    <mergeCell ref="B80:E80"/>
    <mergeCell ref="F80:U80"/>
    <mergeCell ref="V80:X80"/>
    <mergeCell ref="Y80:AA80"/>
    <mergeCell ref="AB80:AS80"/>
    <mergeCell ref="B81:AS81"/>
    <mergeCell ref="C86:I86"/>
    <mergeCell ref="J86:P86"/>
    <mergeCell ref="Q86:W86"/>
    <mergeCell ref="X86:AD86"/>
    <mergeCell ref="AE86:AK86"/>
    <mergeCell ref="AL86:AR86"/>
    <mergeCell ref="Y15:AB15"/>
    <mergeCell ref="D14:P15"/>
    <mergeCell ref="Q14:X15"/>
    <mergeCell ref="Y14:AB14"/>
    <mergeCell ref="D16:P17"/>
    <mergeCell ref="Q16:X17"/>
    <mergeCell ref="Y16:AB16"/>
    <mergeCell ref="Y17:AB17"/>
    <mergeCell ref="Y19:AB19"/>
    <mergeCell ref="D18:P19"/>
    <mergeCell ref="Q18:X19"/>
    <mergeCell ref="Y18:AB18"/>
    <mergeCell ref="B82:AS82"/>
    <mergeCell ref="C84:W84"/>
    <mergeCell ref="X84:AR84"/>
    <mergeCell ref="C85:I85"/>
    <mergeCell ref="J85:P85"/>
    <mergeCell ref="Q85:W85"/>
  </mergeCells>
  <conditionalFormatting sqref="AF11">
    <cfRule type="expression" dxfId="552" priority="3">
      <formula>$V11="y"</formula>
    </cfRule>
    <cfRule type="expression" dxfId="551" priority="4">
      <formula>$T11="y"</formula>
    </cfRule>
  </conditionalFormatting>
  <conditionalFormatting sqref="AF7">
    <cfRule type="expression" dxfId="550" priority="7">
      <formula>$V7="y"</formula>
    </cfRule>
    <cfRule type="expression" dxfId="549" priority="8">
      <formula>$T7="y"</formula>
    </cfRule>
  </conditionalFormatting>
  <conditionalFormatting sqref="AF9">
    <cfRule type="expression" dxfId="548" priority="5">
      <formula>$V9="y"</formula>
    </cfRule>
    <cfRule type="expression" dxfId="547" priority="6">
      <formula>$T9="y"</formula>
    </cfRule>
  </conditionalFormatting>
  <conditionalFormatting sqref="Y14:AB73">
    <cfRule type="expression" dxfId="546" priority="2">
      <formula>OR(ISNUMBER(SEARCH("Hold Point",Y14)),ISNUMBER(SEARCH("Witness Point",Y14)))</formula>
    </cfRule>
  </conditionalFormatting>
  <conditionalFormatting sqref="AK14:AN73">
    <cfRule type="expression" dxfId="545" priority="1">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19">
    <pageSetUpPr fitToPage="1"/>
  </sheetPr>
  <dimension ref="A1:BR98"/>
  <sheetViews>
    <sheetView topLeftCell="B18" zoomScale="85" zoomScaleNormal="85" workbookViewId="0">
      <selection activeCell="Y51" sqref="Y51:AB51"/>
    </sheetView>
  </sheetViews>
  <sheetFormatPr defaultColWidth="9.140625" defaultRowHeight="15"/>
  <cols>
    <col min="1" max="1" width="0" hidden="1" customWidth="1"/>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Environmental Management Systems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Environmental Management Systems</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633" t="s">
        <v>1939</v>
      </c>
      <c r="AK4" s="634"/>
      <c r="AL4" s="634"/>
      <c r="AM4" s="634"/>
      <c r="AN4" s="634"/>
      <c r="AO4" s="634"/>
      <c r="AP4" s="634"/>
      <c r="AQ4" s="634"/>
      <c r="AR4" s="634"/>
      <c r="AS4" s="635"/>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str">
        <f>'Lot Register'!$M$13</f>
        <v>CN22189</v>
      </c>
      <c r="AG5" s="460"/>
      <c r="AH5" s="460"/>
      <c r="AI5" s="461"/>
      <c r="AJ5" s="636" t="s">
        <v>1704</v>
      </c>
      <c r="AK5" s="637"/>
      <c r="AL5" s="637"/>
      <c r="AM5" s="637"/>
      <c r="AN5" s="637"/>
      <c r="AO5" s="637"/>
      <c r="AP5" s="637"/>
      <c r="AQ5" s="637"/>
      <c r="AR5" s="637"/>
      <c r="AS5" s="638"/>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636" t="s">
        <v>2095</v>
      </c>
      <c r="AK6" s="637"/>
      <c r="AL6" s="637"/>
      <c r="AM6" s="637"/>
      <c r="AN6" s="637"/>
      <c r="AO6" s="637"/>
      <c r="AP6" s="637"/>
      <c r="AQ6" s="637"/>
      <c r="AR6" s="637"/>
      <c r="AS6" s="638"/>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Register'!$J$2), "", 'Lot Register'!$J$2)</f>
        <v>45343</v>
      </c>
      <c r="AG7" s="469"/>
      <c r="AH7" s="469"/>
      <c r="AI7" s="470"/>
      <c r="AJ7" s="636" t="s">
        <v>2441</v>
      </c>
      <c r="AK7" s="637"/>
      <c r="AL7" s="637"/>
      <c r="AM7" s="637"/>
      <c r="AN7" s="637"/>
      <c r="AO7" s="637"/>
      <c r="AP7" s="637"/>
      <c r="AQ7" s="637"/>
      <c r="AR7" s="637"/>
      <c r="AS7" s="638"/>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v>51.01</v>
      </c>
      <c r="AK8" s="574"/>
      <c r="AL8" s="574"/>
      <c r="AM8" s="574"/>
      <c r="AN8" s="566" t="s">
        <v>194</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Register'!$K$2), "", 'Lot Register'!$K$2)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f>IF(ISBLANK('Lot Register'!$I$2), "", 'Lot Register'!$I$2)</f>
        <v>0</v>
      </c>
      <c r="AE10" s="449"/>
      <c r="AF10" s="451" t="s">
        <v>30</v>
      </c>
      <c r="AG10" s="451"/>
      <c r="AH10" s="451"/>
      <c r="AI10" s="452"/>
      <c r="AJ10" s="573"/>
      <c r="AK10" s="574"/>
      <c r="AL10" s="574"/>
      <c r="AM10" s="574"/>
      <c r="AN10" s="566"/>
      <c r="AO10" s="566"/>
      <c r="AP10" s="566"/>
      <c r="AQ10" s="566"/>
      <c r="AR10" s="566"/>
      <c r="AS10" s="567"/>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Register'!$L$2), "", 'Lot Register'!$L$2)</f>
        <v>45343</v>
      </c>
      <c r="AG11" s="496"/>
      <c r="AH11" s="496"/>
      <c r="AI11" s="497"/>
      <c r="AJ11" s="575"/>
      <c r="AK11" s="576"/>
      <c r="AL11" s="576"/>
      <c r="AM11" s="576"/>
      <c r="AN11" s="381"/>
      <c r="AO11" s="381"/>
      <c r="AP11" s="381"/>
      <c r="AQ11" s="381"/>
      <c r="AR11" s="381"/>
      <c r="AS11" s="568"/>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c r="AH13" s="439"/>
      <c r="AI13" s="439"/>
      <c r="AJ13" s="439"/>
      <c r="AK13" s="439" t="s">
        <v>27</v>
      </c>
      <c r="AL13" s="439"/>
      <c r="AM13" s="439"/>
      <c r="AN13" s="439"/>
      <c r="AO13" s="571"/>
      <c r="AP13" s="571"/>
      <c r="AQ13" s="571"/>
      <c r="AR13" s="571"/>
      <c r="AS13" s="572"/>
      <c r="BE13"/>
    </row>
    <row r="14" spans="1:70">
      <c r="B14" s="553">
        <v>1</v>
      </c>
      <c r="C14" s="549"/>
      <c r="D14" s="507" t="s">
        <v>195</v>
      </c>
      <c r="E14" s="508"/>
      <c r="F14" s="508"/>
      <c r="G14" s="508"/>
      <c r="H14" s="508"/>
      <c r="I14" s="508"/>
      <c r="J14" s="508"/>
      <c r="K14" s="508"/>
      <c r="L14" s="508"/>
      <c r="M14" s="508"/>
      <c r="N14" s="508"/>
      <c r="O14" s="508"/>
      <c r="P14" s="509"/>
      <c r="Q14" s="597" t="s">
        <v>91</v>
      </c>
      <c r="R14" s="598"/>
      <c r="S14" s="598"/>
      <c r="T14" s="598"/>
      <c r="U14" s="598"/>
      <c r="V14" s="598"/>
      <c r="W14" s="598"/>
      <c r="X14" s="599"/>
      <c r="Y14" s="507" t="s">
        <v>24</v>
      </c>
      <c r="Z14" s="508"/>
      <c r="AA14" s="508"/>
      <c r="AB14" s="509"/>
      <c r="AC14" s="406"/>
      <c r="AD14" s="407"/>
      <c r="AE14" s="407"/>
      <c r="AF14" s="407"/>
      <c r="AG14" s="407"/>
      <c r="AH14" s="407"/>
      <c r="AI14" s="407"/>
      <c r="AJ14" s="408"/>
      <c r="AK14" s="507"/>
      <c r="AL14" s="508"/>
      <c r="AM14" s="508"/>
      <c r="AN14" s="509"/>
      <c r="AO14" s="475"/>
      <c r="AP14" s="593"/>
      <c r="AQ14" s="594"/>
      <c r="AR14" s="595"/>
      <c r="AS14" s="596"/>
      <c r="BE14"/>
    </row>
    <row r="15" spans="1:70" ht="64.5" customHeight="1">
      <c r="B15" s="592"/>
      <c r="C15" s="532"/>
      <c r="D15" s="412"/>
      <c r="E15" s="413"/>
      <c r="F15" s="413"/>
      <c r="G15" s="413"/>
      <c r="H15" s="413"/>
      <c r="I15" s="413"/>
      <c r="J15" s="413"/>
      <c r="K15" s="413"/>
      <c r="L15" s="413"/>
      <c r="M15" s="413"/>
      <c r="N15" s="413"/>
      <c r="O15" s="413"/>
      <c r="P15" s="414"/>
      <c r="Q15" s="600"/>
      <c r="R15" s="601"/>
      <c r="S15" s="601"/>
      <c r="T15" s="601"/>
      <c r="U15" s="601"/>
      <c r="V15" s="601"/>
      <c r="W15" s="601"/>
      <c r="X15" s="602"/>
      <c r="Y15" s="412" t="s">
        <v>1168</v>
      </c>
      <c r="Z15" s="413"/>
      <c r="AA15" s="413"/>
      <c r="AB15" s="414"/>
      <c r="AC15" s="412"/>
      <c r="AD15" s="413"/>
      <c r="AE15" s="413"/>
      <c r="AF15" s="413"/>
      <c r="AG15" s="413"/>
      <c r="AH15" s="413"/>
      <c r="AI15" s="413"/>
      <c r="AJ15" s="414"/>
      <c r="AK15" s="412"/>
      <c r="AL15" s="413"/>
      <c r="AM15" s="413"/>
      <c r="AN15" s="414"/>
      <c r="AO15" s="545"/>
      <c r="AP15" s="556"/>
      <c r="AQ15" s="587"/>
      <c r="AR15" s="589"/>
      <c r="AS15" s="591"/>
      <c r="BE15"/>
    </row>
    <row r="16" spans="1:70">
      <c r="B16" s="592">
        <v>2</v>
      </c>
      <c r="C16" s="532"/>
      <c r="D16" s="406" t="s">
        <v>197</v>
      </c>
      <c r="E16" s="407"/>
      <c r="F16" s="407"/>
      <c r="G16" s="407"/>
      <c r="H16" s="407"/>
      <c r="I16" s="407"/>
      <c r="J16" s="407"/>
      <c r="K16" s="407"/>
      <c r="L16" s="407"/>
      <c r="M16" s="407"/>
      <c r="N16" s="407"/>
      <c r="O16" s="407"/>
      <c r="P16" s="408"/>
      <c r="Q16" s="644" t="s">
        <v>91</v>
      </c>
      <c r="R16" s="645"/>
      <c r="S16" s="645"/>
      <c r="T16" s="645"/>
      <c r="U16" s="645"/>
      <c r="V16" s="645"/>
      <c r="W16" s="645"/>
      <c r="X16" s="646"/>
      <c r="Y16" s="406" t="s">
        <v>81</v>
      </c>
      <c r="Z16" s="407"/>
      <c r="AA16" s="407"/>
      <c r="AB16" s="408"/>
      <c r="AC16" s="406"/>
      <c r="AD16" s="407"/>
      <c r="AE16" s="407"/>
      <c r="AF16" s="407"/>
      <c r="AG16" s="407"/>
      <c r="AH16" s="407"/>
      <c r="AI16" s="407"/>
      <c r="AJ16" s="408"/>
      <c r="AK16" s="406"/>
      <c r="AL16" s="407"/>
      <c r="AM16" s="407"/>
      <c r="AN16" s="408"/>
      <c r="AO16" s="542"/>
      <c r="AP16" s="554"/>
      <c r="AQ16" s="586"/>
      <c r="AR16" s="588"/>
      <c r="AS16" s="590"/>
      <c r="BE16"/>
    </row>
    <row r="17" spans="2:57" ht="33" customHeight="1">
      <c r="B17" s="592"/>
      <c r="C17" s="532"/>
      <c r="D17" s="412"/>
      <c r="E17" s="413"/>
      <c r="F17" s="413"/>
      <c r="G17" s="413"/>
      <c r="H17" s="413"/>
      <c r="I17" s="413"/>
      <c r="J17" s="413"/>
      <c r="K17" s="413"/>
      <c r="L17" s="413"/>
      <c r="M17" s="413"/>
      <c r="N17" s="413"/>
      <c r="O17" s="413"/>
      <c r="P17" s="414"/>
      <c r="Q17" s="600"/>
      <c r="R17" s="601"/>
      <c r="S17" s="601"/>
      <c r="T17" s="601"/>
      <c r="U17" s="601"/>
      <c r="V17" s="601"/>
      <c r="W17" s="601"/>
      <c r="X17" s="602"/>
      <c r="Y17" s="412" t="s">
        <v>1956</v>
      </c>
      <c r="Z17" s="413"/>
      <c r="AA17" s="413"/>
      <c r="AB17" s="414"/>
      <c r="AC17" s="412"/>
      <c r="AD17" s="413"/>
      <c r="AE17" s="413"/>
      <c r="AF17" s="413"/>
      <c r="AG17" s="413"/>
      <c r="AH17" s="413"/>
      <c r="AI17" s="413"/>
      <c r="AJ17" s="414"/>
      <c r="AK17" s="412"/>
      <c r="AL17" s="413"/>
      <c r="AM17" s="413"/>
      <c r="AN17" s="414"/>
      <c r="AO17" s="545"/>
      <c r="AP17" s="556"/>
      <c r="AQ17" s="587"/>
      <c r="AR17" s="589"/>
      <c r="AS17" s="591"/>
      <c r="BE17"/>
    </row>
    <row r="18" spans="2:57">
      <c r="B18" s="592">
        <v>3</v>
      </c>
      <c r="C18" s="532"/>
      <c r="D18" s="406" t="s">
        <v>198</v>
      </c>
      <c r="E18" s="407"/>
      <c r="F18" s="407"/>
      <c r="G18" s="407"/>
      <c r="H18" s="407"/>
      <c r="I18" s="407"/>
      <c r="J18" s="407"/>
      <c r="K18" s="407"/>
      <c r="L18" s="407"/>
      <c r="M18" s="407"/>
      <c r="N18" s="407"/>
      <c r="O18" s="407"/>
      <c r="P18" s="408"/>
      <c r="Q18" s="644" t="s">
        <v>91</v>
      </c>
      <c r="R18" s="645"/>
      <c r="S18" s="645"/>
      <c r="T18" s="645"/>
      <c r="U18" s="645"/>
      <c r="V18" s="645"/>
      <c r="W18" s="645"/>
      <c r="X18" s="646"/>
      <c r="Y18" s="644" t="s">
        <v>82</v>
      </c>
      <c r="Z18" s="645"/>
      <c r="AA18" s="645"/>
      <c r="AB18" s="646"/>
      <c r="AC18" s="406"/>
      <c r="AD18" s="407"/>
      <c r="AE18" s="407"/>
      <c r="AF18" s="407"/>
      <c r="AG18" s="407"/>
      <c r="AH18" s="407"/>
      <c r="AI18" s="407"/>
      <c r="AJ18" s="408"/>
      <c r="AK18" s="406"/>
      <c r="AL18" s="407"/>
      <c r="AM18" s="407"/>
      <c r="AN18" s="408"/>
      <c r="AO18" s="542"/>
      <c r="AP18" s="554"/>
      <c r="AQ18" s="586"/>
      <c r="AR18" s="588"/>
      <c r="AS18" s="590"/>
      <c r="BE18"/>
    </row>
    <row r="19" spans="2:57" ht="31.5" customHeight="1">
      <c r="B19" s="592"/>
      <c r="C19" s="532"/>
      <c r="D19" s="412"/>
      <c r="E19" s="413"/>
      <c r="F19" s="413"/>
      <c r="G19" s="413"/>
      <c r="H19" s="413"/>
      <c r="I19" s="413"/>
      <c r="J19" s="413"/>
      <c r="K19" s="413"/>
      <c r="L19" s="413"/>
      <c r="M19" s="413"/>
      <c r="N19" s="413"/>
      <c r="O19" s="413"/>
      <c r="P19" s="414"/>
      <c r="Q19" s="600"/>
      <c r="R19" s="601"/>
      <c r="S19" s="601"/>
      <c r="T19" s="601"/>
      <c r="U19" s="601"/>
      <c r="V19" s="601"/>
      <c r="W19" s="601"/>
      <c r="X19" s="602"/>
      <c r="Y19" s="412" t="s">
        <v>1956</v>
      </c>
      <c r="Z19" s="413"/>
      <c r="AA19" s="413"/>
      <c r="AB19" s="414"/>
      <c r="AC19" s="412"/>
      <c r="AD19" s="413"/>
      <c r="AE19" s="413"/>
      <c r="AF19" s="413"/>
      <c r="AG19" s="413"/>
      <c r="AH19" s="413"/>
      <c r="AI19" s="413"/>
      <c r="AJ19" s="414"/>
      <c r="AK19" s="412"/>
      <c r="AL19" s="413"/>
      <c r="AM19" s="413"/>
      <c r="AN19" s="414"/>
      <c r="AO19" s="545"/>
      <c r="AP19" s="556"/>
      <c r="AQ19" s="587"/>
      <c r="AR19" s="589"/>
      <c r="AS19" s="591"/>
      <c r="BE19"/>
    </row>
    <row r="20" spans="2:57">
      <c r="B20" s="592">
        <v>4</v>
      </c>
      <c r="C20" s="532"/>
      <c r="D20" s="406" t="s">
        <v>199</v>
      </c>
      <c r="E20" s="407"/>
      <c r="F20" s="407"/>
      <c r="G20" s="407"/>
      <c r="H20" s="407"/>
      <c r="I20" s="407"/>
      <c r="J20" s="407"/>
      <c r="K20" s="407"/>
      <c r="L20" s="407"/>
      <c r="M20" s="407"/>
      <c r="N20" s="407"/>
      <c r="O20" s="407"/>
      <c r="P20" s="408"/>
      <c r="Q20" s="603" t="s">
        <v>91</v>
      </c>
      <c r="R20" s="604"/>
      <c r="S20" s="604"/>
      <c r="T20" s="604"/>
      <c r="U20" s="604"/>
      <c r="V20" s="604"/>
      <c r="W20" s="604"/>
      <c r="X20" s="605"/>
      <c r="Y20" s="644" t="s">
        <v>83</v>
      </c>
      <c r="Z20" s="645"/>
      <c r="AA20" s="645"/>
      <c r="AB20" s="646"/>
      <c r="AC20" s="406"/>
      <c r="AD20" s="407"/>
      <c r="AE20" s="407"/>
      <c r="AF20" s="407"/>
      <c r="AG20" s="407"/>
      <c r="AH20" s="407"/>
      <c r="AI20" s="407"/>
      <c r="AJ20" s="408"/>
      <c r="AK20" s="406"/>
      <c r="AL20" s="407"/>
      <c r="AM20" s="407"/>
      <c r="AN20" s="408"/>
      <c r="AO20" s="542"/>
      <c r="AP20" s="554"/>
      <c r="AQ20" s="586"/>
      <c r="AR20" s="588"/>
      <c r="AS20" s="590"/>
      <c r="BE20"/>
    </row>
    <row r="21" spans="2:57" ht="31.5" customHeight="1">
      <c r="B21" s="592"/>
      <c r="C21" s="532"/>
      <c r="D21" s="412"/>
      <c r="E21" s="413"/>
      <c r="F21" s="413"/>
      <c r="G21" s="413"/>
      <c r="H21" s="413"/>
      <c r="I21" s="413"/>
      <c r="J21" s="413"/>
      <c r="K21" s="413"/>
      <c r="L21" s="413"/>
      <c r="M21" s="413"/>
      <c r="N21" s="413"/>
      <c r="O21" s="413"/>
      <c r="P21" s="414"/>
      <c r="Q21" s="600"/>
      <c r="R21" s="601"/>
      <c r="S21" s="601"/>
      <c r="T21" s="601"/>
      <c r="U21" s="601"/>
      <c r="V21" s="601"/>
      <c r="W21" s="601"/>
      <c r="X21" s="602"/>
      <c r="Y21" s="412" t="s">
        <v>1957</v>
      </c>
      <c r="Z21" s="413"/>
      <c r="AA21" s="413"/>
      <c r="AB21" s="414"/>
      <c r="AC21" s="412"/>
      <c r="AD21" s="413"/>
      <c r="AE21" s="413"/>
      <c r="AF21" s="413"/>
      <c r="AG21" s="413"/>
      <c r="AH21" s="413"/>
      <c r="AI21" s="413"/>
      <c r="AJ21" s="414"/>
      <c r="AK21" s="412"/>
      <c r="AL21" s="413"/>
      <c r="AM21" s="413"/>
      <c r="AN21" s="414"/>
      <c r="AO21" s="545"/>
      <c r="AP21" s="556"/>
      <c r="AQ21" s="587"/>
      <c r="AR21" s="589"/>
      <c r="AS21" s="591"/>
      <c r="BE21"/>
    </row>
    <row r="22" spans="2:57" ht="15" hidden="1" customHeight="1">
      <c r="B22" s="592">
        <v>5</v>
      </c>
      <c r="C22" s="532"/>
      <c r="D22" s="406" t="s">
        <v>1186</v>
      </c>
      <c r="E22" s="407"/>
      <c r="F22" s="407"/>
      <c r="G22" s="407"/>
      <c r="H22" s="407"/>
      <c r="I22" s="407"/>
      <c r="J22" s="407"/>
      <c r="K22" s="407"/>
      <c r="L22" s="407"/>
      <c r="M22" s="407"/>
      <c r="N22" s="407"/>
      <c r="O22" s="407"/>
      <c r="P22" s="408"/>
      <c r="Q22" s="603" t="s">
        <v>91</v>
      </c>
      <c r="R22" s="604"/>
      <c r="S22" s="604"/>
      <c r="T22" s="604"/>
      <c r="U22" s="604"/>
      <c r="V22" s="604"/>
      <c r="W22" s="604"/>
      <c r="X22" s="605"/>
      <c r="Y22" s="406" t="s">
        <v>24</v>
      </c>
      <c r="Z22" s="407"/>
      <c r="AA22" s="407"/>
      <c r="AB22" s="408"/>
      <c r="AC22" s="406"/>
      <c r="AD22" s="407"/>
      <c r="AE22" s="407"/>
      <c r="AF22" s="407"/>
      <c r="AG22" s="407"/>
      <c r="AH22" s="407"/>
      <c r="AI22" s="407"/>
      <c r="AJ22" s="408"/>
      <c r="AK22" s="406"/>
      <c r="AL22" s="407"/>
      <c r="AM22" s="407"/>
      <c r="AN22" s="408"/>
      <c r="AO22" s="542"/>
      <c r="AP22" s="554"/>
      <c r="AQ22" s="586"/>
      <c r="AR22" s="588"/>
      <c r="AS22" s="590"/>
      <c r="BE22"/>
    </row>
    <row r="23" spans="2:57" ht="36" hidden="1" customHeight="1">
      <c r="B23" s="592"/>
      <c r="C23" s="532"/>
      <c r="D23" s="412"/>
      <c r="E23" s="413"/>
      <c r="F23" s="413"/>
      <c r="G23" s="413"/>
      <c r="H23" s="413"/>
      <c r="I23" s="413"/>
      <c r="J23" s="413"/>
      <c r="K23" s="413"/>
      <c r="L23" s="413"/>
      <c r="M23" s="413"/>
      <c r="N23" s="413"/>
      <c r="O23" s="413"/>
      <c r="P23" s="414"/>
      <c r="Q23" s="600"/>
      <c r="R23" s="601"/>
      <c r="S23" s="601"/>
      <c r="T23" s="601"/>
      <c r="U23" s="601"/>
      <c r="V23" s="601"/>
      <c r="W23" s="601"/>
      <c r="X23" s="602"/>
      <c r="Y23" s="412" t="s">
        <v>1187</v>
      </c>
      <c r="Z23" s="413"/>
      <c r="AA23" s="413"/>
      <c r="AB23" s="414"/>
      <c r="AC23" s="412"/>
      <c r="AD23" s="413"/>
      <c r="AE23" s="413"/>
      <c r="AF23" s="413"/>
      <c r="AG23" s="413"/>
      <c r="AH23" s="413"/>
      <c r="AI23" s="413"/>
      <c r="AJ23" s="414"/>
      <c r="AK23" s="412"/>
      <c r="AL23" s="413"/>
      <c r="AM23" s="413"/>
      <c r="AN23" s="414"/>
      <c r="AO23" s="545"/>
      <c r="AP23" s="556"/>
      <c r="AQ23" s="587"/>
      <c r="AR23" s="589"/>
      <c r="AS23" s="591"/>
      <c r="BE23"/>
    </row>
    <row r="24" spans="2:57">
      <c r="B24" s="592">
        <v>6</v>
      </c>
      <c r="C24" s="532"/>
      <c r="D24" s="406" t="s">
        <v>1169</v>
      </c>
      <c r="E24" s="407"/>
      <c r="F24" s="407"/>
      <c r="G24" s="407"/>
      <c r="H24" s="407"/>
      <c r="I24" s="407"/>
      <c r="J24" s="407"/>
      <c r="K24" s="407"/>
      <c r="L24" s="407"/>
      <c r="M24" s="407"/>
      <c r="N24" s="407"/>
      <c r="O24" s="407"/>
      <c r="P24" s="408"/>
      <c r="Q24" s="603" t="s">
        <v>91</v>
      </c>
      <c r="R24" s="604"/>
      <c r="S24" s="604"/>
      <c r="T24" s="604"/>
      <c r="U24" s="604"/>
      <c r="V24" s="604"/>
      <c r="W24" s="604"/>
      <c r="X24" s="605"/>
      <c r="Y24" s="406" t="s">
        <v>24</v>
      </c>
      <c r="Z24" s="407"/>
      <c r="AA24" s="407"/>
      <c r="AB24" s="408"/>
      <c r="AC24" s="406"/>
      <c r="AD24" s="407"/>
      <c r="AE24" s="407"/>
      <c r="AF24" s="407"/>
      <c r="AG24" s="407"/>
      <c r="AH24" s="407"/>
      <c r="AI24" s="407"/>
      <c r="AJ24" s="408"/>
      <c r="AK24" s="406"/>
      <c r="AL24" s="407"/>
      <c r="AM24" s="407"/>
      <c r="AN24" s="408"/>
      <c r="AO24" s="542"/>
      <c r="AP24" s="554"/>
      <c r="AQ24" s="586"/>
      <c r="AR24" s="588"/>
      <c r="AS24" s="590"/>
      <c r="BE24"/>
    </row>
    <row r="25" spans="2:57" ht="34.5" customHeight="1">
      <c r="B25" s="592"/>
      <c r="C25" s="532"/>
      <c r="D25" s="412"/>
      <c r="E25" s="413"/>
      <c r="F25" s="413"/>
      <c r="G25" s="413"/>
      <c r="H25" s="413"/>
      <c r="I25" s="413"/>
      <c r="J25" s="413"/>
      <c r="K25" s="413"/>
      <c r="L25" s="413"/>
      <c r="M25" s="413"/>
      <c r="N25" s="413"/>
      <c r="O25" s="413"/>
      <c r="P25" s="414"/>
      <c r="Q25" s="600"/>
      <c r="R25" s="601"/>
      <c r="S25" s="601"/>
      <c r="T25" s="601"/>
      <c r="U25" s="601"/>
      <c r="V25" s="601"/>
      <c r="W25" s="601"/>
      <c r="X25" s="602"/>
      <c r="Y25" s="412" t="s">
        <v>1958</v>
      </c>
      <c r="Z25" s="413"/>
      <c r="AA25" s="413"/>
      <c r="AB25" s="414"/>
      <c r="AC25" s="412"/>
      <c r="AD25" s="413"/>
      <c r="AE25" s="413"/>
      <c r="AF25" s="413"/>
      <c r="AG25" s="413"/>
      <c r="AH25" s="413"/>
      <c r="AI25" s="413"/>
      <c r="AJ25" s="414"/>
      <c r="AK25" s="412"/>
      <c r="AL25" s="413"/>
      <c r="AM25" s="413"/>
      <c r="AN25" s="414"/>
      <c r="AO25" s="545"/>
      <c r="AP25" s="556"/>
      <c r="AQ25" s="587"/>
      <c r="AR25" s="589"/>
      <c r="AS25" s="591"/>
      <c r="BE25"/>
    </row>
    <row r="26" spans="2:57">
      <c r="B26" s="592">
        <v>7</v>
      </c>
      <c r="C26" s="532"/>
      <c r="D26" s="406" t="s">
        <v>1170</v>
      </c>
      <c r="E26" s="407"/>
      <c r="F26" s="407"/>
      <c r="G26" s="407"/>
      <c r="H26" s="407"/>
      <c r="I26" s="407"/>
      <c r="J26" s="407"/>
      <c r="K26" s="407"/>
      <c r="L26" s="407"/>
      <c r="M26" s="407"/>
      <c r="N26" s="407"/>
      <c r="O26" s="407"/>
      <c r="P26" s="408"/>
      <c r="Q26" s="603" t="s">
        <v>91</v>
      </c>
      <c r="R26" s="604"/>
      <c r="S26" s="604"/>
      <c r="T26" s="604"/>
      <c r="U26" s="604"/>
      <c r="V26" s="604"/>
      <c r="W26" s="604"/>
      <c r="X26" s="605"/>
      <c r="Y26" s="406" t="s">
        <v>24</v>
      </c>
      <c r="Z26" s="407"/>
      <c r="AA26" s="407"/>
      <c r="AB26" s="408"/>
      <c r="AC26" s="406"/>
      <c r="AD26" s="407"/>
      <c r="AE26" s="407"/>
      <c r="AF26" s="407"/>
      <c r="AG26" s="407"/>
      <c r="AH26" s="407"/>
      <c r="AI26" s="407"/>
      <c r="AJ26" s="408"/>
      <c r="AK26" s="406"/>
      <c r="AL26" s="407"/>
      <c r="AM26" s="407"/>
      <c r="AN26" s="408"/>
      <c r="AO26" s="542"/>
      <c r="AP26" s="554"/>
      <c r="AQ26" s="586"/>
      <c r="AR26" s="588"/>
      <c r="AS26" s="590"/>
      <c r="BE26"/>
    </row>
    <row r="27" spans="2:57" ht="31.5" customHeight="1">
      <c r="B27" s="592"/>
      <c r="C27" s="532"/>
      <c r="D27" s="412"/>
      <c r="E27" s="413"/>
      <c r="F27" s="413"/>
      <c r="G27" s="413"/>
      <c r="H27" s="413"/>
      <c r="I27" s="413"/>
      <c r="J27" s="413"/>
      <c r="K27" s="413"/>
      <c r="L27" s="413"/>
      <c r="M27" s="413"/>
      <c r="N27" s="413"/>
      <c r="O27" s="413"/>
      <c r="P27" s="414"/>
      <c r="Q27" s="600"/>
      <c r="R27" s="601"/>
      <c r="S27" s="601"/>
      <c r="T27" s="601"/>
      <c r="U27" s="601"/>
      <c r="V27" s="601"/>
      <c r="W27" s="601"/>
      <c r="X27" s="602"/>
      <c r="Y27" s="412" t="s">
        <v>1959</v>
      </c>
      <c r="Z27" s="413"/>
      <c r="AA27" s="413"/>
      <c r="AB27" s="414"/>
      <c r="AC27" s="412"/>
      <c r="AD27" s="413"/>
      <c r="AE27" s="413"/>
      <c r="AF27" s="413"/>
      <c r="AG27" s="413"/>
      <c r="AH27" s="413"/>
      <c r="AI27" s="413"/>
      <c r="AJ27" s="414"/>
      <c r="AK27" s="412"/>
      <c r="AL27" s="413"/>
      <c r="AM27" s="413"/>
      <c r="AN27" s="414"/>
      <c r="AO27" s="545"/>
      <c r="AP27" s="556"/>
      <c r="AQ27" s="587"/>
      <c r="AR27" s="589"/>
      <c r="AS27" s="591"/>
      <c r="BE27"/>
    </row>
    <row r="28" spans="2:57" ht="15" hidden="1" customHeight="1">
      <c r="B28" s="592">
        <v>8</v>
      </c>
      <c r="C28" s="532"/>
      <c r="D28" s="406" t="s">
        <v>1172</v>
      </c>
      <c r="E28" s="407"/>
      <c r="F28" s="407"/>
      <c r="G28" s="407"/>
      <c r="H28" s="407"/>
      <c r="I28" s="407"/>
      <c r="J28" s="407"/>
      <c r="K28" s="407"/>
      <c r="L28" s="407"/>
      <c r="M28" s="407"/>
      <c r="N28" s="407"/>
      <c r="O28" s="407"/>
      <c r="P28" s="408"/>
      <c r="Q28" s="603" t="s">
        <v>91</v>
      </c>
      <c r="R28" s="604"/>
      <c r="S28" s="604"/>
      <c r="T28" s="604"/>
      <c r="U28" s="604"/>
      <c r="V28" s="604"/>
      <c r="W28" s="604"/>
      <c r="X28" s="605"/>
      <c r="Y28" s="406" t="s">
        <v>24</v>
      </c>
      <c r="Z28" s="407"/>
      <c r="AA28" s="407"/>
      <c r="AB28" s="408"/>
      <c r="AC28" s="406"/>
      <c r="AD28" s="407"/>
      <c r="AE28" s="407"/>
      <c r="AF28" s="407"/>
      <c r="AG28" s="407"/>
      <c r="AH28" s="407"/>
      <c r="AI28" s="407"/>
      <c r="AJ28" s="408"/>
      <c r="AK28" s="406"/>
      <c r="AL28" s="407"/>
      <c r="AM28" s="407"/>
      <c r="AN28" s="408"/>
      <c r="AO28" s="542"/>
      <c r="AP28" s="554"/>
      <c r="AQ28" s="586"/>
      <c r="AR28" s="588"/>
      <c r="AS28" s="590"/>
      <c r="BE28"/>
    </row>
    <row r="29" spans="2:57" ht="36.75" hidden="1" customHeight="1">
      <c r="B29" s="592"/>
      <c r="C29" s="532"/>
      <c r="D29" s="412"/>
      <c r="E29" s="413"/>
      <c r="F29" s="413"/>
      <c r="G29" s="413"/>
      <c r="H29" s="413"/>
      <c r="I29" s="413"/>
      <c r="J29" s="413"/>
      <c r="K29" s="413"/>
      <c r="L29" s="413"/>
      <c r="M29" s="413"/>
      <c r="N29" s="413"/>
      <c r="O29" s="413"/>
      <c r="P29" s="414"/>
      <c r="Q29" s="600"/>
      <c r="R29" s="601"/>
      <c r="S29" s="601"/>
      <c r="T29" s="601"/>
      <c r="U29" s="601"/>
      <c r="V29" s="601"/>
      <c r="W29" s="601"/>
      <c r="X29" s="602"/>
      <c r="Y29" s="412" t="s">
        <v>1171</v>
      </c>
      <c r="Z29" s="413"/>
      <c r="AA29" s="413"/>
      <c r="AB29" s="414"/>
      <c r="AC29" s="412"/>
      <c r="AD29" s="413"/>
      <c r="AE29" s="413"/>
      <c r="AF29" s="413"/>
      <c r="AG29" s="413"/>
      <c r="AH29" s="413"/>
      <c r="AI29" s="413"/>
      <c r="AJ29" s="414"/>
      <c r="AK29" s="412"/>
      <c r="AL29" s="413"/>
      <c r="AM29" s="413"/>
      <c r="AN29" s="414"/>
      <c r="AO29" s="545"/>
      <c r="AP29" s="556"/>
      <c r="AQ29" s="587"/>
      <c r="AR29" s="589"/>
      <c r="AS29" s="591"/>
      <c r="BE29"/>
    </row>
    <row r="30" spans="2:57" ht="15" hidden="1" customHeight="1">
      <c r="B30" s="592">
        <v>9</v>
      </c>
      <c r="C30" s="532"/>
      <c r="D30" s="406" t="s">
        <v>1173</v>
      </c>
      <c r="E30" s="407"/>
      <c r="F30" s="407"/>
      <c r="G30" s="407"/>
      <c r="H30" s="407"/>
      <c r="I30" s="407"/>
      <c r="J30" s="407"/>
      <c r="K30" s="407"/>
      <c r="L30" s="407"/>
      <c r="M30" s="407"/>
      <c r="N30" s="407"/>
      <c r="O30" s="407"/>
      <c r="P30" s="408"/>
      <c r="Q30" s="603" t="s">
        <v>91</v>
      </c>
      <c r="R30" s="604"/>
      <c r="S30" s="604"/>
      <c r="T30" s="604"/>
      <c r="U30" s="604"/>
      <c r="V30" s="604"/>
      <c r="W30" s="604"/>
      <c r="X30" s="605"/>
      <c r="Y30" s="406" t="s">
        <v>24</v>
      </c>
      <c r="Z30" s="407"/>
      <c r="AA30" s="407"/>
      <c r="AB30" s="408"/>
      <c r="AC30" s="406"/>
      <c r="AD30" s="407"/>
      <c r="AE30" s="407"/>
      <c r="AF30" s="407"/>
      <c r="AG30" s="407"/>
      <c r="AH30" s="407"/>
      <c r="AI30" s="407"/>
      <c r="AJ30" s="408"/>
      <c r="AK30" s="406"/>
      <c r="AL30" s="407"/>
      <c r="AM30" s="407"/>
      <c r="AN30" s="408"/>
      <c r="AO30" s="542"/>
      <c r="AP30" s="554"/>
      <c r="AQ30" s="586"/>
      <c r="AR30" s="588"/>
      <c r="AS30" s="590"/>
      <c r="BE30"/>
    </row>
    <row r="31" spans="2:57" ht="46.5" hidden="1" customHeight="1">
      <c r="B31" s="592"/>
      <c r="C31" s="532"/>
      <c r="D31" s="412"/>
      <c r="E31" s="413"/>
      <c r="F31" s="413"/>
      <c r="G31" s="413"/>
      <c r="H31" s="413"/>
      <c r="I31" s="413"/>
      <c r="J31" s="413"/>
      <c r="K31" s="413"/>
      <c r="L31" s="413"/>
      <c r="M31" s="413"/>
      <c r="N31" s="413"/>
      <c r="O31" s="413"/>
      <c r="P31" s="414"/>
      <c r="Q31" s="600"/>
      <c r="R31" s="601"/>
      <c r="S31" s="601"/>
      <c r="T31" s="601"/>
      <c r="U31" s="601"/>
      <c r="V31" s="601"/>
      <c r="W31" s="601"/>
      <c r="X31" s="602"/>
      <c r="Y31" s="412" t="s">
        <v>1174</v>
      </c>
      <c r="Z31" s="413"/>
      <c r="AA31" s="413"/>
      <c r="AB31" s="414"/>
      <c r="AC31" s="412"/>
      <c r="AD31" s="413"/>
      <c r="AE31" s="413"/>
      <c r="AF31" s="413"/>
      <c r="AG31" s="413"/>
      <c r="AH31" s="413"/>
      <c r="AI31" s="413"/>
      <c r="AJ31" s="414"/>
      <c r="AK31" s="412"/>
      <c r="AL31" s="413"/>
      <c r="AM31" s="413"/>
      <c r="AN31" s="414"/>
      <c r="AO31" s="545"/>
      <c r="AP31" s="556"/>
      <c r="AQ31" s="587"/>
      <c r="AR31" s="589"/>
      <c r="AS31" s="591"/>
      <c r="BE31"/>
    </row>
    <row r="32" spans="2:57" hidden="1">
      <c r="B32" s="592">
        <v>10</v>
      </c>
      <c r="C32" s="532"/>
      <c r="D32" s="406" t="s">
        <v>1188</v>
      </c>
      <c r="E32" s="407"/>
      <c r="F32" s="407"/>
      <c r="G32" s="407"/>
      <c r="H32" s="407"/>
      <c r="I32" s="407"/>
      <c r="J32" s="407"/>
      <c r="K32" s="407"/>
      <c r="L32" s="407"/>
      <c r="M32" s="407"/>
      <c r="N32" s="407"/>
      <c r="O32" s="407"/>
      <c r="P32" s="408"/>
      <c r="Q32" s="409" t="s">
        <v>91</v>
      </c>
      <c r="R32" s="410"/>
      <c r="S32" s="410"/>
      <c r="T32" s="410"/>
      <c r="U32" s="410"/>
      <c r="V32" s="410"/>
      <c r="W32" s="410"/>
      <c r="X32" s="411"/>
      <c r="Y32" s="406" t="s">
        <v>24</v>
      </c>
      <c r="Z32" s="407"/>
      <c r="AA32" s="407"/>
      <c r="AB32" s="408"/>
      <c r="AC32" s="406"/>
      <c r="AD32" s="407"/>
      <c r="AE32" s="407"/>
      <c r="AF32" s="407"/>
      <c r="AG32" s="407"/>
      <c r="AH32" s="407"/>
      <c r="AI32" s="407"/>
      <c r="AJ32" s="408"/>
      <c r="AK32" s="406"/>
      <c r="AL32" s="407"/>
      <c r="AM32" s="407"/>
      <c r="AN32" s="408"/>
      <c r="AO32" s="542"/>
      <c r="AP32" s="554"/>
      <c r="AQ32" s="586"/>
      <c r="AR32" s="588"/>
      <c r="AS32" s="590"/>
      <c r="BE32"/>
    </row>
    <row r="33" spans="2:57" ht="31.5" hidden="1" customHeight="1">
      <c r="B33" s="592"/>
      <c r="C33" s="532"/>
      <c r="D33" s="412"/>
      <c r="E33" s="413"/>
      <c r="F33" s="413"/>
      <c r="G33" s="413"/>
      <c r="H33" s="413"/>
      <c r="I33" s="413"/>
      <c r="J33" s="413"/>
      <c r="K33" s="413"/>
      <c r="L33" s="413"/>
      <c r="M33" s="413"/>
      <c r="N33" s="413"/>
      <c r="O33" s="413"/>
      <c r="P33" s="414"/>
      <c r="Q33" s="412"/>
      <c r="R33" s="413"/>
      <c r="S33" s="413"/>
      <c r="T33" s="413"/>
      <c r="U33" s="413"/>
      <c r="V33" s="413"/>
      <c r="W33" s="413"/>
      <c r="X33" s="414"/>
      <c r="Y33" s="412" t="s">
        <v>1174</v>
      </c>
      <c r="Z33" s="413"/>
      <c r="AA33" s="413"/>
      <c r="AB33" s="414"/>
      <c r="AC33" s="412"/>
      <c r="AD33" s="413"/>
      <c r="AE33" s="413"/>
      <c r="AF33" s="413"/>
      <c r="AG33" s="413"/>
      <c r="AH33" s="413"/>
      <c r="AI33" s="413"/>
      <c r="AJ33" s="414"/>
      <c r="AK33" s="412"/>
      <c r="AL33" s="413"/>
      <c r="AM33" s="413"/>
      <c r="AN33" s="414"/>
      <c r="AO33" s="545"/>
      <c r="AP33" s="556"/>
      <c r="AQ33" s="587"/>
      <c r="AR33" s="589"/>
      <c r="AS33" s="591"/>
      <c r="BE33"/>
    </row>
    <row r="34" spans="2:57">
      <c r="B34" s="592">
        <v>11</v>
      </c>
      <c r="C34" s="532"/>
      <c r="D34" s="406" t="s">
        <v>1179</v>
      </c>
      <c r="E34" s="407"/>
      <c r="F34" s="407"/>
      <c r="G34" s="407"/>
      <c r="H34" s="407"/>
      <c r="I34" s="407"/>
      <c r="J34" s="407"/>
      <c r="K34" s="407"/>
      <c r="L34" s="407"/>
      <c r="M34" s="407"/>
      <c r="N34" s="407"/>
      <c r="O34" s="407"/>
      <c r="P34" s="408"/>
      <c r="Q34" s="603" t="s">
        <v>91</v>
      </c>
      <c r="R34" s="604"/>
      <c r="S34" s="604"/>
      <c r="T34" s="604"/>
      <c r="U34" s="604"/>
      <c r="V34" s="604"/>
      <c r="W34" s="604"/>
      <c r="X34" s="605"/>
      <c r="Y34" s="406" t="s">
        <v>24</v>
      </c>
      <c r="Z34" s="407"/>
      <c r="AA34" s="407"/>
      <c r="AB34" s="408"/>
      <c r="AC34" s="406"/>
      <c r="AD34" s="407"/>
      <c r="AE34" s="407"/>
      <c r="AF34" s="407"/>
      <c r="AG34" s="407"/>
      <c r="AH34" s="407"/>
      <c r="AI34" s="407"/>
      <c r="AJ34" s="408"/>
      <c r="AK34" s="406"/>
      <c r="AL34" s="407"/>
      <c r="AM34" s="407"/>
      <c r="AN34" s="408"/>
      <c r="AO34" s="542"/>
      <c r="AP34" s="554"/>
      <c r="AQ34" s="586"/>
      <c r="AR34" s="588"/>
      <c r="AS34" s="590"/>
      <c r="BE34"/>
    </row>
    <row r="35" spans="2:57" ht="26.25" customHeight="1">
      <c r="B35" s="592"/>
      <c r="C35" s="532"/>
      <c r="D35" s="412"/>
      <c r="E35" s="413"/>
      <c r="F35" s="413"/>
      <c r="G35" s="413"/>
      <c r="H35" s="413"/>
      <c r="I35" s="413"/>
      <c r="J35" s="413"/>
      <c r="K35" s="413"/>
      <c r="L35" s="413"/>
      <c r="M35" s="413"/>
      <c r="N35" s="413"/>
      <c r="O35" s="413"/>
      <c r="P35" s="414"/>
      <c r="Q35" s="600"/>
      <c r="R35" s="601"/>
      <c r="S35" s="601"/>
      <c r="T35" s="601"/>
      <c r="U35" s="601"/>
      <c r="V35" s="601"/>
      <c r="W35" s="601"/>
      <c r="X35" s="602"/>
      <c r="Y35" s="412" t="s">
        <v>1960</v>
      </c>
      <c r="Z35" s="413"/>
      <c r="AA35" s="413"/>
      <c r="AB35" s="414"/>
      <c r="AC35" s="412"/>
      <c r="AD35" s="413"/>
      <c r="AE35" s="413"/>
      <c r="AF35" s="413"/>
      <c r="AG35" s="413"/>
      <c r="AH35" s="413"/>
      <c r="AI35" s="413"/>
      <c r="AJ35" s="414"/>
      <c r="AK35" s="412"/>
      <c r="AL35" s="413"/>
      <c r="AM35" s="413"/>
      <c r="AN35" s="414"/>
      <c r="AO35" s="545"/>
      <c r="AP35" s="556"/>
      <c r="AQ35" s="587"/>
      <c r="AR35" s="589"/>
      <c r="AS35" s="591"/>
      <c r="BE35"/>
    </row>
    <row r="36" spans="2:57" ht="15" hidden="1" customHeight="1">
      <c r="B36" s="592">
        <v>12</v>
      </c>
      <c r="C36" s="532"/>
      <c r="D36" s="406" t="s">
        <v>1180</v>
      </c>
      <c r="E36" s="407"/>
      <c r="F36" s="407"/>
      <c r="G36" s="407"/>
      <c r="H36" s="407"/>
      <c r="I36" s="407"/>
      <c r="J36" s="407"/>
      <c r="K36" s="407"/>
      <c r="L36" s="407"/>
      <c r="M36" s="407"/>
      <c r="N36" s="407"/>
      <c r="O36" s="407"/>
      <c r="P36" s="408"/>
      <c r="Q36" s="603" t="s">
        <v>91</v>
      </c>
      <c r="R36" s="604"/>
      <c r="S36" s="604"/>
      <c r="T36" s="604"/>
      <c r="U36" s="604"/>
      <c r="V36" s="604"/>
      <c r="W36" s="604"/>
      <c r="X36" s="605"/>
      <c r="Y36" s="406" t="s">
        <v>24</v>
      </c>
      <c r="Z36" s="407"/>
      <c r="AA36" s="407"/>
      <c r="AB36" s="408"/>
      <c r="AC36" s="406"/>
      <c r="AD36" s="407"/>
      <c r="AE36" s="407"/>
      <c r="AF36" s="407"/>
      <c r="AG36" s="407"/>
      <c r="AH36" s="407"/>
      <c r="AI36" s="407"/>
      <c r="AJ36" s="408"/>
      <c r="AK36" s="406"/>
      <c r="AL36" s="407"/>
      <c r="AM36" s="407"/>
      <c r="AN36" s="408"/>
      <c r="AO36" s="542"/>
      <c r="AP36" s="554"/>
      <c r="AQ36" s="586"/>
      <c r="AR36" s="588"/>
      <c r="AS36" s="590"/>
      <c r="BE36"/>
    </row>
    <row r="37" spans="2:57" ht="42" hidden="1" customHeight="1">
      <c r="B37" s="592"/>
      <c r="C37" s="532"/>
      <c r="D37" s="412"/>
      <c r="E37" s="413"/>
      <c r="F37" s="413"/>
      <c r="G37" s="413"/>
      <c r="H37" s="413"/>
      <c r="I37" s="413"/>
      <c r="J37" s="413"/>
      <c r="K37" s="413"/>
      <c r="L37" s="413"/>
      <c r="M37" s="413"/>
      <c r="N37" s="413"/>
      <c r="O37" s="413"/>
      <c r="P37" s="414"/>
      <c r="Q37" s="600"/>
      <c r="R37" s="601"/>
      <c r="S37" s="601"/>
      <c r="T37" s="601"/>
      <c r="U37" s="601"/>
      <c r="V37" s="601"/>
      <c r="W37" s="601"/>
      <c r="X37" s="602"/>
      <c r="Y37" s="412" t="s">
        <v>1175</v>
      </c>
      <c r="Z37" s="413"/>
      <c r="AA37" s="413"/>
      <c r="AB37" s="414"/>
      <c r="AC37" s="412"/>
      <c r="AD37" s="413"/>
      <c r="AE37" s="413"/>
      <c r="AF37" s="413"/>
      <c r="AG37" s="413"/>
      <c r="AH37" s="413"/>
      <c r="AI37" s="413"/>
      <c r="AJ37" s="414"/>
      <c r="AK37" s="412"/>
      <c r="AL37" s="413"/>
      <c r="AM37" s="413"/>
      <c r="AN37" s="414"/>
      <c r="AO37" s="545"/>
      <c r="AP37" s="556"/>
      <c r="AQ37" s="587"/>
      <c r="AR37" s="589"/>
      <c r="AS37" s="591"/>
      <c r="BE37"/>
    </row>
    <row r="38" spans="2:57" ht="15" hidden="1" customHeight="1">
      <c r="B38" s="592">
        <v>13</v>
      </c>
      <c r="C38" s="532"/>
      <c r="D38" s="406" t="s">
        <v>1178</v>
      </c>
      <c r="E38" s="407"/>
      <c r="F38" s="407"/>
      <c r="G38" s="407"/>
      <c r="H38" s="407"/>
      <c r="I38" s="407"/>
      <c r="J38" s="407"/>
      <c r="K38" s="407"/>
      <c r="L38" s="407"/>
      <c r="M38" s="407"/>
      <c r="N38" s="407"/>
      <c r="O38" s="407"/>
      <c r="P38" s="408"/>
      <c r="Q38" s="603" t="s">
        <v>91</v>
      </c>
      <c r="R38" s="604"/>
      <c r="S38" s="604"/>
      <c r="T38" s="604"/>
      <c r="U38" s="604"/>
      <c r="V38" s="604"/>
      <c r="W38" s="604"/>
      <c r="X38" s="605"/>
      <c r="Y38" s="406" t="s">
        <v>24</v>
      </c>
      <c r="Z38" s="407"/>
      <c r="AA38" s="407"/>
      <c r="AB38" s="408"/>
      <c r="AC38" s="406"/>
      <c r="AD38" s="407"/>
      <c r="AE38" s="407"/>
      <c r="AF38" s="407"/>
      <c r="AG38" s="407"/>
      <c r="AH38" s="407"/>
      <c r="AI38" s="407"/>
      <c r="AJ38" s="408"/>
      <c r="AK38" s="406"/>
      <c r="AL38" s="407"/>
      <c r="AM38" s="407"/>
      <c r="AN38" s="408"/>
      <c r="AO38" s="542"/>
      <c r="AP38" s="554"/>
      <c r="AQ38" s="586"/>
      <c r="AR38" s="588"/>
      <c r="AS38" s="590"/>
      <c r="BE38"/>
    </row>
    <row r="39" spans="2:57" ht="39.75" hidden="1" customHeight="1">
      <c r="B39" s="592"/>
      <c r="C39" s="532"/>
      <c r="D39" s="412"/>
      <c r="E39" s="413"/>
      <c r="F39" s="413"/>
      <c r="G39" s="413"/>
      <c r="H39" s="413"/>
      <c r="I39" s="413"/>
      <c r="J39" s="413"/>
      <c r="K39" s="413"/>
      <c r="L39" s="413"/>
      <c r="M39" s="413"/>
      <c r="N39" s="413"/>
      <c r="O39" s="413"/>
      <c r="P39" s="414"/>
      <c r="Q39" s="600"/>
      <c r="R39" s="601"/>
      <c r="S39" s="601"/>
      <c r="T39" s="601"/>
      <c r="U39" s="601"/>
      <c r="V39" s="601"/>
      <c r="W39" s="601"/>
      <c r="X39" s="602"/>
      <c r="Y39" s="412" t="s">
        <v>1176</v>
      </c>
      <c r="Z39" s="413"/>
      <c r="AA39" s="413"/>
      <c r="AB39" s="414"/>
      <c r="AC39" s="412"/>
      <c r="AD39" s="413"/>
      <c r="AE39" s="413"/>
      <c r="AF39" s="413"/>
      <c r="AG39" s="413"/>
      <c r="AH39" s="413"/>
      <c r="AI39" s="413"/>
      <c r="AJ39" s="414"/>
      <c r="AK39" s="412"/>
      <c r="AL39" s="413"/>
      <c r="AM39" s="413"/>
      <c r="AN39" s="414"/>
      <c r="AO39" s="545"/>
      <c r="AP39" s="556"/>
      <c r="AQ39" s="587"/>
      <c r="AR39" s="589"/>
      <c r="AS39" s="591"/>
      <c r="BE39"/>
    </row>
    <row r="40" spans="2:57" ht="15" hidden="1" customHeight="1">
      <c r="B40" s="592">
        <v>14</v>
      </c>
      <c r="C40" s="532"/>
      <c r="D40" s="406" t="s">
        <v>1181</v>
      </c>
      <c r="E40" s="407"/>
      <c r="F40" s="407"/>
      <c r="G40" s="407"/>
      <c r="H40" s="407"/>
      <c r="I40" s="407"/>
      <c r="J40" s="407"/>
      <c r="K40" s="407"/>
      <c r="L40" s="407"/>
      <c r="M40" s="407"/>
      <c r="N40" s="407"/>
      <c r="O40" s="407"/>
      <c r="P40" s="408"/>
      <c r="Q40" s="603" t="s">
        <v>91</v>
      </c>
      <c r="R40" s="604"/>
      <c r="S40" s="604"/>
      <c r="T40" s="604"/>
      <c r="U40" s="604"/>
      <c r="V40" s="604"/>
      <c r="W40" s="604"/>
      <c r="X40" s="605"/>
      <c r="Y40" s="406" t="s">
        <v>24</v>
      </c>
      <c r="Z40" s="407"/>
      <c r="AA40" s="407"/>
      <c r="AB40" s="408"/>
      <c r="AC40" s="406"/>
      <c r="AD40" s="407"/>
      <c r="AE40" s="407"/>
      <c r="AF40" s="407"/>
      <c r="AG40" s="407"/>
      <c r="AH40" s="407"/>
      <c r="AI40" s="407"/>
      <c r="AJ40" s="408"/>
      <c r="AK40" s="406"/>
      <c r="AL40" s="407"/>
      <c r="AM40" s="407"/>
      <c r="AN40" s="408"/>
      <c r="AO40" s="542"/>
      <c r="AP40" s="554"/>
      <c r="AQ40" s="586"/>
      <c r="AR40" s="588"/>
      <c r="AS40" s="590"/>
      <c r="BE40"/>
    </row>
    <row r="41" spans="2:57" ht="39" hidden="1" customHeight="1">
      <c r="B41" s="592"/>
      <c r="C41" s="532"/>
      <c r="D41" s="412"/>
      <c r="E41" s="413"/>
      <c r="F41" s="413"/>
      <c r="G41" s="413"/>
      <c r="H41" s="413"/>
      <c r="I41" s="413"/>
      <c r="J41" s="413"/>
      <c r="K41" s="413"/>
      <c r="L41" s="413"/>
      <c r="M41" s="413"/>
      <c r="N41" s="413"/>
      <c r="O41" s="413"/>
      <c r="P41" s="414"/>
      <c r="Q41" s="600"/>
      <c r="R41" s="601"/>
      <c r="S41" s="601"/>
      <c r="T41" s="601"/>
      <c r="U41" s="601"/>
      <c r="V41" s="601"/>
      <c r="W41" s="601"/>
      <c r="X41" s="602"/>
      <c r="Y41" s="412" t="s">
        <v>1177</v>
      </c>
      <c r="Z41" s="413"/>
      <c r="AA41" s="413"/>
      <c r="AB41" s="414"/>
      <c r="AC41" s="412"/>
      <c r="AD41" s="413"/>
      <c r="AE41" s="413"/>
      <c r="AF41" s="413"/>
      <c r="AG41" s="413"/>
      <c r="AH41" s="413"/>
      <c r="AI41" s="413"/>
      <c r="AJ41" s="414"/>
      <c r="AK41" s="412"/>
      <c r="AL41" s="413"/>
      <c r="AM41" s="413"/>
      <c r="AN41" s="414"/>
      <c r="AO41" s="545"/>
      <c r="AP41" s="556"/>
      <c r="AQ41" s="587"/>
      <c r="AR41" s="589"/>
      <c r="AS41" s="591"/>
      <c r="BE41"/>
    </row>
    <row r="42" spans="2:57">
      <c r="B42" s="592">
        <v>15</v>
      </c>
      <c r="C42" s="532"/>
      <c r="D42" s="406" t="s">
        <v>1962</v>
      </c>
      <c r="E42" s="407"/>
      <c r="F42" s="407"/>
      <c r="G42" s="407"/>
      <c r="H42" s="407"/>
      <c r="I42" s="407"/>
      <c r="J42" s="407"/>
      <c r="K42" s="407"/>
      <c r="L42" s="407"/>
      <c r="M42" s="407"/>
      <c r="N42" s="407"/>
      <c r="O42" s="407"/>
      <c r="P42" s="408"/>
      <c r="Q42" s="603" t="s">
        <v>91</v>
      </c>
      <c r="R42" s="604"/>
      <c r="S42" s="604"/>
      <c r="T42" s="604"/>
      <c r="U42" s="604"/>
      <c r="V42" s="604"/>
      <c r="W42" s="604"/>
      <c r="X42" s="605"/>
      <c r="Y42" s="406" t="s">
        <v>24</v>
      </c>
      <c r="Z42" s="407"/>
      <c r="AA42" s="407"/>
      <c r="AB42" s="408"/>
      <c r="AC42" s="406"/>
      <c r="AD42" s="407"/>
      <c r="AE42" s="407"/>
      <c r="AF42" s="407"/>
      <c r="AG42" s="407"/>
      <c r="AH42" s="407"/>
      <c r="AI42" s="407"/>
      <c r="AJ42" s="408"/>
      <c r="AK42" s="406"/>
      <c r="AL42" s="407"/>
      <c r="AM42" s="407"/>
      <c r="AN42" s="408"/>
      <c r="AO42" s="542"/>
      <c r="AP42" s="554"/>
      <c r="AQ42" s="586"/>
      <c r="AR42" s="588"/>
      <c r="AS42" s="590"/>
      <c r="BE42"/>
    </row>
    <row r="43" spans="2:57" ht="36.75" customHeight="1">
      <c r="B43" s="592"/>
      <c r="C43" s="532"/>
      <c r="D43" s="412"/>
      <c r="E43" s="413"/>
      <c r="F43" s="413"/>
      <c r="G43" s="413"/>
      <c r="H43" s="413"/>
      <c r="I43" s="413"/>
      <c r="J43" s="413"/>
      <c r="K43" s="413"/>
      <c r="L43" s="413"/>
      <c r="M43" s="413"/>
      <c r="N43" s="413"/>
      <c r="O43" s="413"/>
      <c r="P43" s="414"/>
      <c r="Q43" s="600"/>
      <c r="R43" s="601"/>
      <c r="S43" s="601"/>
      <c r="T43" s="601"/>
      <c r="U43" s="601"/>
      <c r="V43" s="601"/>
      <c r="W43" s="601"/>
      <c r="X43" s="602"/>
      <c r="Y43" s="412" t="s">
        <v>1961</v>
      </c>
      <c r="Z43" s="413"/>
      <c r="AA43" s="413"/>
      <c r="AB43" s="414"/>
      <c r="AC43" s="412"/>
      <c r="AD43" s="413"/>
      <c r="AE43" s="413"/>
      <c r="AF43" s="413"/>
      <c r="AG43" s="413"/>
      <c r="AH43" s="413"/>
      <c r="AI43" s="413"/>
      <c r="AJ43" s="414"/>
      <c r="AK43" s="412"/>
      <c r="AL43" s="413"/>
      <c r="AM43" s="413"/>
      <c r="AN43" s="414"/>
      <c r="AO43" s="545"/>
      <c r="AP43" s="556"/>
      <c r="AQ43" s="587"/>
      <c r="AR43" s="589"/>
      <c r="AS43" s="591"/>
      <c r="BE43"/>
    </row>
    <row r="44" spans="2:57">
      <c r="B44" s="592">
        <v>16</v>
      </c>
      <c r="C44" s="532"/>
      <c r="D44" s="406" t="s">
        <v>1183</v>
      </c>
      <c r="E44" s="407"/>
      <c r="F44" s="407"/>
      <c r="G44" s="407"/>
      <c r="H44" s="407"/>
      <c r="I44" s="407"/>
      <c r="J44" s="407"/>
      <c r="K44" s="407"/>
      <c r="L44" s="407"/>
      <c r="M44" s="407"/>
      <c r="N44" s="407"/>
      <c r="O44" s="407"/>
      <c r="P44" s="408"/>
      <c r="Q44" s="603" t="s">
        <v>91</v>
      </c>
      <c r="R44" s="604"/>
      <c r="S44" s="604"/>
      <c r="T44" s="604"/>
      <c r="U44" s="604"/>
      <c r="V44" s="604"/>
      <c r="W44" s="604"/>
      <c r="X44" s="605"/>
      <c r="Y44" s="406" t="s">
        <v>24</v>
      </c>
      <c r="Z44" s="407"/>
      <c r="AA44" s="407"/>
      <c r="AB44" s="408"/>
      <c r="AC44" s="406"/>
      <c r="AD44" s="407"/>
      <c r="AE44" s="407"/>
      <c r="AF44" s="407"/>
      <c r="AG44" s="407"/>
      <c r="AH44" s="407"/>
      <c r="AI44" s="407"/>
      <c r="AJ44" s="408"/>
      <c r="AK44" s="406"/>
      <c r="AL44" s="407"/>
      <c r="AM44" s="407"/>
      <c r="AN44" s="408"/>
      <c r="AO44" s="542"/>
      <c r="AP44" s="554"/>
      <c r="AQ44" s="586"/>
      <c r="AR44" s="588"/>
      <c r="AS44" s="590"/>
      <c r="BE44"/>
    </row>
    <row r="45" spans="2:57" ht="111.75" customHeight="1">
      <c r="B45" s="592"/>
      <c r="C45" s="532"/>
      <c r="D45" s="412"/>
      <c r="E45" s="413"/>
      <c r="F45" s="413"/>
      <c r="G45" s="413"/>
      <c r="H45" s="413"/>
      <c r="I45" s="413"/>
      <c r="J45" s="413"/>
      <c r="K45" s="413"/>
      <c r="L45" s="413"/>
      <c r="M45" s="413"/>
      <c r="N45" s="413"/>
      <c r="O45" s="413"/>
      <c r="P45" s="414"/>
      <c r="Q45" s="600"/>
      <c r="R45" s="601"/>
      <c r="S45" s="601"/>
      <c r="T45" s="601"/>
      <c r="U45" s="601"/>
      <c r="V45" s="601"/>
      <c r="W45" s="601"/>
      <c r="X45" s="602"/>
      <c r="Y45" s="412" t="s">
        <v>1961</v>
      </c>
      <c r="Z45" s="413"/>
      <c r="AA45" s="413"/>
      <c r="AB45" s="414"/>
      <c r="AC45" s="412"/>
      <c r="AD45" s="413"/>
      <c r="AE45" s="413"/>
      <c r="AF45" s="413"/>
      <c r="AG45" s="413"/>
      <c r="AH45" s="413"/>
      <c r="AI45" s="413"/>
      <c r="AJ45" s="414"/>
      <c r="AK45" s="412"/>
      <c r="AL45" s="413"/>
      <c r="AM45" s="413"/>
      <c r="AN45" s="414"/>
      <c r="AO45" s="545"/>
      <c r="AP45" s="556"/>
      <c r="AQ45" s="587"/>
      <c r="AR45" s="589"/>
      <c r="AS45" s="591"/>
      <c r="BE45"/>
    </row>
    <row r="46" spans="2:57">
      <c r="B46" s="592">
        <v>17</v>
      </c>
      <c r="C46" s="532"/>
      <c r="D46" s="406" t="s">
        <v>1182</v>
      </c>
      <c r="E46" s="407"/>
      <c r="F46" s="407"/>
      <c r="G46" s="407"/>
      <c r="H46" s="407"/>
      <c r="I46" s="407"/>
      <c r="J46" s="407"/>
      <c r="K46" s="407"/>
      <c r="L46" s="407"/>
      <c r="M46" s="407"/>
      <c r="N46" s="407"/>
      <c r="O46" s="407"/>
      <c r="P46" s="408"/>
      <c r="Q46" s="603" t="s">
        <v>91</v>
      </c>
      <c r="R46" s="604"/>
      <c r="S46" s="604"/>
      <c r="T46" s="604"/>
      <c r="U46" s="604"/>
      <c r="V46" s="604"/>
      <c r="W46" s="604"/>
      <c r="X46" s="605"/>
      <c r="Y46" s="406" t="s">
        <v>24</v>
      </c>
      <c r="Z46" s="407"/>
      <c r="AA46" s="407"/>
      <c r="AB46" s="408"/>
      <c r="AC46" s="406"/>
      <c r="AD46" s="407"/>
      <c r="AE46" s="407"/>
      <c r="AF46" s="407"/>
      <c r="AG46" s="407"/>
      <c r="AH46" s="407"/>
      <c r="AI46" s="407"/>
      <c r="AJ46" s="408"/>
      <c r="AK46" s="406"/>
      <c r="AL46" s="407"/>
      <c r="AM46" s="407"/>
      <c r="AN46" s="408"/>
      <c r="AO46" s="542"/>
      <c r="AP46" s="554"/>
      <c r="AQ46" s="586"/>
      <c r="AR46" s="588"/>
      <c r="AS46" s="590"/>
      <c r="BE46"/>
    </row>
    <row r="47" spans="2:57" ht="49.5" customHeight="1">
      <c r="B47" s="592"/>
      <c r="C47" s="532"/>
      <c r="D47" s="412"/>
      <c r="E47" s="413"/>
      <c r="F47" s="413"/>
      <c r="G47" s="413"/>
      <c r="H47" s="413"/>
      <c r="I47" s="413"/>
      <c r="J47" s="413"/>
      <c r="K47" s="413"/>
      <c r="L47" s="413"/>
      <c r="M47" s="413"/>
      <c r="N47" s="413"/>
      <c r="O47" s="413"/>
      <c r="P47" s="414"/>
      <c r="Q47" s="600"/>
      <c r="R47" s="601"/>
      <c r="S47" s="601"/>
      <c r="T47" s="601"/>
      <c r="U47" s="601"/>
      <c r="V47" s="601"/>
      <c r="W47" s="601"/>
      <c r="X47" s="602"/>
      <c r="Y47" s="412" t="s">
        <v>1963</v>
      </c>
      <c r="Z47" s="413"/>
      <c r="AA47" s="413"/>
      <c r="AB47" s="414"/>
      <c r="AC47" s="412"/>
      <c r="AD47" s="413"/>
      <c r="AE47" s="413"/>
      <c r="AF47" s="413"/>
      <c r="AG47" s="413"/>
      <c r="AH47" s="413"/>
      <c r="AI47" s="413"/>
      <c r="AJ47" s="414"/>
      <c r="AK47" s="412"/>
      <c r="AL47" s="413"/>
      <c r="AM47" s="413"/>
      <c r="AN47" s="414"/>
      <c r="AO47" s="545"/>
      <c r="AP47" s="556"/>
      <c r="AQ47" s="587"/>
      <c r="AR47" s="589"/>
      <c r="AS47" s="591"/>
      <c r="BE47"/>
    </row>
    <row r="48" spans="2:57" ht="15" hidden="1" customHeight="1">
      <c r="B48" s="592">
        <v>18</v>
      </c>
      <c r="C48" s="532"/>
      <c r="D48" s="406" t="s">
        <v>1184</v>
      </c>
      <c r="E48" s="407"/>
      <c r="F48" s="407"/>
      <c r="G48" s="407"/>
      <c r="H48" s="407"/>
      <c r="I48" s="407"/>
      <c r="J48" s="407"/>
      <c r="K48" s="407"/>
      <c r="L48" s="407"/>
      <c r="M48" s="407"/>
      <c r="N48" s="407"/>
      <c r="O48" s="407"/>
      <c r="P48" s="408"/>
      <c r="Q48" s="603" t="s">
        <v>91</v>
      </c>
      <c r="R48" s="604"/>
      <c r="S48" s="604"/>
      <c r="T48" s="604"/>
      <c r="U48" s="604"/>
      <c r="V48" s="604"/>
      <c r="W48" s="604"/>
      <c r="X48" s="605"/>
      <c r="Y48" s="406" t="s">
        <v>24</v>
      </c>
      <c r="Z48" s="407"/>
      <c r="AA48" s="407"/>
      <c r="AB48" s="408"/>
      <c r="AC48" s="406"/>
      <c r="AD48" s="407"/>
      <c r="AE48" s="407"/>
      <c r="AF48" s="407"/>
      <c r="AG48" s="407"/>
      <c r="AH48" s="407"/>
      <c r="AI48" s="407"/>
      <c r="AJ48" s="408"/>
      <c r="AK48" s="406"/>
      <c r="AL48" s="407"/>
      <c r="AM48" s="407"/>
      <c r="AN48" s="408"/>
      <c r="AO48" s="542"/>
      <c r="AP48" s="554"/>
      <c r="AQ48" s="586"/>
      <c r="AR48" s="588"/>
      <c r="AS48" s="590"/>
      <c r="BE48"/>
    </row>
    <row r="49" spans="2:57" ht="54.75" hidden="1" customHeight="1">
      <c r="B49" s="592"/>
      <c r="C49" s="532"/>
      <c r="D49" s="412"/>
      <c r="E49" s="413"/>
      <c r="F49" s="413"/>
      <c r="G49" s="413"/>
      <c r="H49" s="413"/>
      <c r="I49" s="413"/>
      <c r="J49" s="413"/>
      <c r="K49" s="413"/>
      <c r="L49" s="413"/>
      <c r="M49" s="413"/>
      <c r="N49" s="413"/>
      <c r="O49" s="413"/>
      <c r="P49" s="414"/>
      <c r="Q49" s="600"/>
      <c r="R49" s="601"/>
      <c r="S49" s="601"/>
      <c r="T49" s="601"/>
      <c r="U49" s="601"/>
      <c r="V49" s="601"/>
      <c r="W49" s="601"/>
      <c r="X49" s="602"/>
      <c r="Y49" s="412" t="s">
        <v>196</v>
      </c>
      <c r="Z49" s="413"/>
      <c r="AA49" s="413"/>
      <c r="AB49" s="414"/>
      <c r="AC49" s="412"/>
      <c r="AD49" s="413"/>
      <c r="AE49" s="413"/>
      <c r="AF49" s="413"/>
      <c r="AG49" s="413"/>
      <c r="AH49" s="413"/>
      <c r="AI49" s="413"/>
      <c r="AJ49" s="414"/>
      <c r="AK49" s="412"/>
      <c r="AL49" s="413"/>
      <c r="AM49" s="413"/>
      <c r="AN49" s="414"/>
      <c r="AO49" s="545"/>
      <c r="AP49" s="556"/>
      <c r="AQ49" s="587"/>
      <c r="AR49" s="589"/>
      <c r="AS49" s="591"/>
      <c r="BE49"/>
    </row>
    <row r="50" spans="2:57">
      <c r="B50" s="592">
        <v>19</v>
      </c>
      <c r="C50" s="532"/>
      <c r="D50" s="406" t="s">
        <v>1185</v>
      </c>
      <c r="E50" s="407"/>
      <c r="F50" s="407"/>
      <c r="G50" s="407"/>
      <c r="H50" s="407"/>
      <c r="I50" s="407"/>
      <c r="J50" s="407"/>
      <c r="K50" s="407"/>
      <c r="L50" s="407"/>
      <c r="M50" s="407"/>
      <c r="N50" s="407"/>
      <c r="O50" s="407"/>
      <c r="P50" s="408"/>
      <c r="Q50" s="603" t="s">
        <v>91</v>
      </c>
      <c r="R50" s="604"/>
      <c r="S50" s="604"/>
      <c r="T50" s="604"/>
      <c r="U50" s="604"/>
      <c r="V50" s="604"/>
      <c r="W50" s="604"/>
      <c r="X50" s="605"/>
      <c r="Y50" s="406" t="s">
        <v>24</v>
      </c>
      <c r="Z50" s="407"/>
      <c r="AA50" s="407"/>
      <c r="AB50" s="408"/>
      <c r="AC50" s="406"/>
      <c r="AD50" s="407"/>
      <c r="AE50" s="407"/>
      <c r="AF50" s="407"/>
      <c r="AG50" s="407"/>
      <c r="AH50" s="407"/>
      <c r="AI50" s="407"/>
      <c r="AJ50" s="408"/>
      <c r="AK50" s="406"/>
      <c r="AL50" s="407"/>
      <c r="AM50" s="407"/>
      <c r="AN50" s="408"/>
      <c r="AO50" s="542"/>
      <c r="AP50" s="554"/>
      <c r="AQ50" s="586"/>
      <c r="AR50" s="588"/>
      <c r="AS50" s="590"/>
      <c r="BE50"/>
    </row>
    <row r="51" spans="2:57" ht="61.5" customHeight="1" thickBot="1">
      <c r="B51" s="592"/>
      <c r="C51" s="532"/>
      <c r="D51" s="412"/>
      <c r="E51" s="413"/>
      <c r="F51" s="413"/>
      <c r="G51" s="413"/>
      <c r="H51" s="413"/>
      <c r="I51" s="413"/>
      <c r="J51" s="413"/>
      <c r="K51" s="413"/>
      <c r="L51" s="413"/>
      <c r="M51" s="413"/>
      <c r="N51" s="413"/>
      <c r="O51" s="413"/>
      <c r="P51" s="414"/>
      <c r="Q51" s="600"/>
      <c r="R51" s="601"/>
      <c r="S51" s="601"/>
      <c r="T51" s="601"/>
      <c r="U51" s="601"/>
      <c r="V51" s="601"/>
      <c r="W51" s="601"/>
      <c r="X51" s="602"/>
      <c r="Y51" s="412" t="s">
        <v>1964</v>
      </c>
      <c r="Z51" s="413"/>
      <c r="AA51" s="413"/>
      <c r="AB51" s="414"/>
      <c r="AC51" s="412"/>
      <c r="AD51" s="413"/>
      <c r="AE51" s="413"/>
      <c r="AF51" s="413"/>
      <c r="AG51" s="413"/>
      <c r="AH51" s="413"/>
      <c r="AI51" s="413"/>
      <c r="AJ51" s="414"/>
      <c r="AK51" s="412"/>
      <c r="AL51" s="413"/>
      <c r="AM51" s="413"/>
      <c r="AN51" s="414"/>
      <c r="AO51" s="545"/>
      <c r="AP51" s="556"/>
      <c r="AQ51" s="587"/>
      <c r="AR51" s="589"/>
      <c r="AS51" s="591"/>
      <c r="BE51"/>
    </row>
    <row r="52" spans="2:57" ht="22.5" hidden="1" customHeight="1">
      <c r="B52" s="592">
        <v>20</v>
      </c>
      <c r="C52" s="532"/>
      <c r="D52" s="406"/>
      <c r="E52" s="407"/>
      <c r="F52" s="407"/>
      <c r="G52" s="407"/>
      <c r="H52" s="407"/>
      <c r="I52" s="407"/>
      <c r="J52" s="407"/>
      <c r="K52" s="407"/>
      <c r="L52" s="407"/>
      <c r="M52" s="407"/>
      <c r="N52" s="407"/>
      <c r="O52" s="407"/>
      <c r="P52" s="408"/>
      <c r="Q52" s="409"/>
      <c r="R52" s="410"/>
      <c r="S52" s="410"/>
      <c r="T52" s="410"/>
      <c r="U52" s="410"/>
      <c r="V52" s="410"/>
      <c r="W52" s="410"/>
      <c r="X52" s="411"/>
      <c r="Y52" s="406"/>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hidden="1"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hidden="1" customHeight="1">
      <c r="B54" s="592">
        <v>21</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hidden="1" customHeight="1">
      <c r="B56" s="592">
        <v>22</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31.5" hidden="1"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hidden="1" customHeight="1">
      <c r="B58" s="592">
        <v>23</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24</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25</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26</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27</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28</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29</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thickBot="1">
      <c r="B71" s="592"/>
      <c r="C71" s="532"/>
      <c r="D71" s="581"/>
      <c r="E71" s="582"/>
      <c r="F71" s="582"/>
      <c r="G71" s="582"/>
      <c r="H71" s="582"/>
      <c r="I71" s="582"/>
      <c r="J71" s="582"/>
      <c r="K71" s="582"/>
      <c r="L71" s="582"/>
      <c r="M71" s="582"/>
      <c r="N71" s="582"/>
      <c r="O71" s="582"/>
      <c r="P71" s="583"/>
      <c r="Q71" s="412"/>
      <c r="R71" s="413"/>
      <c r="S71" s="413"/>
      <c r="T71" s="413"/>
      <c r="U71" s="413"/>
      <c r="V71" s="413"/>
      <c r="W71" s="413"/>
      <c r="X71" s="414"/>
      <c r="Y71" s="581"/>
      <c r="Z71" s="582"/>
      <c r="AA71" s="582"/>
      <c r="AB71" s="583"/>
      <c r="AC71" s="581"/>
      <c r="AD71" s="582"/>
      <c r="AE71" s="582"/>
      <c r="AF71" s="583"/>
      <c r="AG71" s="581"/>
      <c r="AH71" s="582"/>
      <c r="AI71" s="582"/>
      <c r="AJ71" s="583"/>
      <c r="AK71" s="581"/>
      <c r="AL71" s="582"/>
      <c r="AM71" s="582"/>
      <c r="AN71" s="583"/>
      <c r="AO71" s="481"/>
      <c r="AP71" s="606"/>
      <c r="AQ71" s="607"/>
      <c r="AR71" s="608"/>
      <c r="AS71" s="609"/>
      <c r="BE71"/>
    </row>
    <row r="72" spans="2:57" ht="15.75" hidden="1" thickBot="1">
      <c r="B72" s="612" t="s">
        <v>33</v>
      </c>
      <c r="C72" s="613"/>
      <c r="D72" s="613"/>
      <c r="E72" s="614"/>
      <c r="F72" s="615" t="s">
        <v>2</v>
      </c>
      <c r="G72" s="613"/>
      <c r="H72" s="613"/>
      <c r="I72" s="613"/>
      <c r="J72" s="613"/>
      <c r="K72" s="613"/>
      <c r="L72" s="613"/>
      <c r="M72" s="613"/>
      <c r="N72" s="613"/>
      <c r="O72" s="613"/>
      <c r="P72" s="613"/>
      <c r="Q72" s="613"/>
      <c r="R72" s="613"/>
      <c r="S72" s="613"/>
      <c r="T72" s="613"/>
      <c r="U72" s="614"/>
      <c r="V72" s="615" t="s">
        <v>3</v>
      </c>
      <c r="W72" s="613"/>
      <c r="X72" s="614"/>
      <c r="Y72" s="615" t="s">
        <v>34</v>
      </c>
      <c r="Z72" s="613"/>
      <c r="AA72" s="614"/>
      <c r="AB72" s="615" t="s">
        <v>35</v>
      </c>
      <c r="AC72" s="613"/>
      <c r="AD72" s="613"/>
      <c r="AE72" s="613"/>
      <c r="AF72" s="613"/>
      <c r="AG72" s="613"/>
      <c r="AH72" s="613"/>
      <c r="AI72" s="613"/>
      <c r="AJ72" s="613"/>
      <c r="AK72" s="613"/>
      <c r="AL72" s="613"/>
      <c r="AM72" s="613"/>
      <c r="AN72" s="613"/>
      <c r="AO72" s="613"/>
      <c r="AP72" s="613"/>
      <c r="AQ72" s="613"/>
      <c r="AR72" s="613"/>
      <c r="AS72" s="616"/>
      <c r="BE72"/>
    </row>
    <row r="73" spans="2:57" ht="24.75" hidden="1" customHeight="1">
      <c r="B73" s="617"/>
      <c r="C73" s="618"/>
      <c r="D73" s="618"/>
      <c r="E73" s="619"/>
      <c r="F73" s="620"/>
      <c r="G73" s="618"/>
      <c r="H73" s="618"/>
      <c r="I73" s="618"/>
      <c r="J73" s="618"/>
      <c r="K73" s="618"/>
      <c r="L73" s="618"/>
      <c r="M73" s="618"/>
      <c r="N73" s="618"/>
      <c r="O73" s="618"/>
      <c r="P73" s="618"/>
      <c r="Q73" s="618"/>
      <c r="R73" s="618"/>
      <c r="S73" s="618"/>
      <c r="T73" s="618"/>
      <c r="U73" s="619"/>
      <c r="V73" s="620"/>
      <c r="W73" s="618"/>
      <c r="X73" s="619"/>
      <c r="Y73" s="620"/>
      <c r="Z73" s="618"/>
      <c r="AA73" s="619"/>
      <c r="AB73" s="620"/>
      <c r="AC73" s="618"/>
      <c r="AD73" s="618"/>
      <c r="AE73" s="618"/>
      <c r="AF73" s="618"/>
      <c r="AG73" s="618"/>
      <c r="AH73" s="618"/>
      <c r="AI73" s="618"/>
      <c r="AJ73" s="618"/>
      <c r="AK73" s="618"/>
      <c r="AL73" s="618"/>
      <c r="AM73" s="618"/>
      <c r="AN73" s="618"/>
      <c r="AO73" s="618"/>
      <c r="AP73" s="618"/>
      <c r="AQ73" s="618"/>
      <c r="AR73" s="618"/>
      <c r="AS73" s="621"/>
      <c r="BE73"/>
    </row>
    <row r="74" spans="2:57" ht="24.75" hidden="1" customHeight="1">
      <c r="B74" s="622"/>
      <c r="C74" s="623"/>
      <c r="D74" s="623"/>
      <c r="E74" s="624"/>
      <c r="F74" s="625"/>
      <c r="G74" s="623"/>
      <c r="H74" s="623"/>
      <c r="I74" s="623"/>
      <c r="J74" s="623"/>
      <c r="K74" s="623"/>
      <c r="L74" s="623"/>
      <c r="M74" s="623"/>
      <c r="N74" s="623"/>
      <c r="O74" s="623"/>
      <c r="P74" s="623"/>
      <c r="Q74" s="623"/>
      <c r="R74" s="623"/>
      <c r="S74" s="623"/>
      <c r="T74" s="623"/>
      <c r="U74" s="624"/>
      <c r="V74" s="625"/>
      <c r="W74" s="623"/>
      <c r="X74" s="624"/>
      <c r="Y74" s="625"/>
      <c r="Z74" s="623"/>
      <c r="AA74" s="624"/>
      <c r="AB74" s="625"/>
      <c r="AC74" s="623"/>
      <c r="AD74" s="623"/>
      <c r="AE74" s="623"/>
      <c r="AF74" s="623"/>
      <c r="AG74" s="623"/>
      <c r="AH74" s="623"/>
      <c r="AI74" s="623"/>
      <c r="AJ74" s="623"/>
      <c r="AK74" s="623"/>
      <c r="AL74" s="623"/>
      <c r="AM74" s="623"/>
      <c r="AN74" s="623"/>
      <c r="AO74" s="623"/>
      <c r="AP74" s="623"/>
      <c r="AQ74" s="623"/>
      <c r="AR74" s="623"/>
      <c r="AS74" s="626"/>
      <c r="BE74"/>
    </row>
    <row r="75" spans="2:57" ht="24.75" hidden="1" customHeight="1">
      <c r="B75" s="622"/>
      <c r="C75" s="623"/>
      <c r="D75" s="623"/>
      <c r="E75" s="624"/>
      <c r="F75" s="625"/>
      <c r="G75" s="623"/>
      <c r="H75" s="623"/>
      <c r="I75" s="623"/>
      <c r="J75" s="623"/>
      <c r="K75" s="623"/>
      <c r="L75" s="623"/>
      <c r="M75" s="623"/>
      <c r="N75" s="623"/>
      <c r="O75" s="623"/>
      <c r="P75" s="623"/>
      <c r="Q75" s="623"/>
      <c r="R75" s="623"/>
      <c r="S75" s="623"/>
      <c r="T75" s="623"/>
      <c r="U75" s="624"/>
      <c r="V75" s="625"/>
      <c r="W75" s="623"/>
      <c r="X75" s="624"/>
      <c r="Y75" s="625"/>
      <c r="Z75" s="623"/>
      <c r="AA75" s="624"/>
      <c r="AB75" s="625"/>
      <c r="AC75" s="623"/>
      <c r="AD75" s="623"/>
      <c r="AE75" s="623"/>
      <c r="AF75" s="623"/>
      <c r="AG75" s="623"/>
      <c r="AH75" s="623"/>
      <c r="AI75" s="623"/>
      <c r="AJ75" s="623"/>
      <c r="AK75" s="623"/>
      <c r="AL75" s="623"/>
      <c r="AM75" s="623"/>
      <c r="AN75" s="623"/>
      <c r="AO75" s="623"/>
      <c r="AP75" s="623"/>
      <c r="AQ75" s="623"/>
      <c r="AR75" s="623"/>
      <c r="AS75" s="626"/>
      <c r="BE75"/>
    </row>
    <row r="76" spans="2:57" ht="24.75" hidden="1" customHeight="1">
      <c r="B76" s="622"/>
      <c r="C76" s="623"/>
      <c r="D76" s="623"/>
      <c r="E76" s="624"/>
      <c r="F76" s="625"/>
      <c r="G76" s="623"/>
      <c r="H76" s="623"/>
      <c r="I76" s="623"/>
      <c r="J76" s="623"/>
      <c r="K76" s="623"/>
      <c r="L76" s="623"/>
      <c r="M76" s="623"/>
      <c r="N76" s="623"/>
      <c r="O76" s="623"/>
      <c r="P76" s="623"/>
      <c r="Q76" s="623"/>
      <c r="R76" s="623"/>
      <c r="S76" s="623"/>
      <c r="T76" s="623"/>
      <c r="U76" s="624"/>
      <c r="V76" s="625"/>
      <c r="W76" s="623"/>
      <c r="X76" s="624"/>
      <c r="Y76" s="625"/>
      <c r="Z76" s="623"/>
      <c r="AA76" s="624"/>
      <c r="AB76" s="625"/>
      <c r="AC76" s="623"/>
      <c r="AD76" s="623"/>
      <c r="AE76" s="623"/>
      <c r="AF76" s="623"/>
      <c r="AG76" s="623"/>
      <c r="AH76" s="623"/>
      <c r="AI76" s="623"/>
      <c r="AJ76" s="623"/>
      <c r="AK76" s="623"/>
      <c r="AL76" s="623"/>
      <c r="AM76" s="623"/>
      <c r="AN76" s="623"/>
      <c r="AO76" s="623"/>
      <c r="AP76" s="623"/>
      <c r="AQ76" s="623"/>
      <c r="AR76" s="623"/>
      <c r="AS76" s="626"/>
      <c r="BE76"/>
    </row>
    <row r="77" spans="2:57" ht="24.75" hidden="1" customHeight="1">
      <c r="B77" s="622"/>
      <c r="C77" s="623"/>
      <c r="D77" s="623"/>
      <c r="E77" s="624"/>
      <c r="F77" s="625"/>
      <c r="G77" s="623"/>
      <c r="H77" s="623"/>
      <c r="I77" s="623"/>
      <c r="J77" s="623"/>
      <c r="K77" s="623"/>
      <c r="L77" s="623"/>
      <c r="M77" s="623"/>
      <c r="N77" s="623"/>
      <c r="O77" s="623"/>
      <c r="P77" s="623"/>
      <c r="Q77" s="623"/>
      <c r="R77" s="623"/>
      <c r="S77" s="623"/>
      <c r="T77" s="623"/>
      <c r="U77" s="624"/>
      <c r="V77" s="625"/>
      <c r="W77" s="623"/>
      <c r="X77" s="624"/>
      <c r="Y77" s="625"/>
      <c r="Z77" s="623"/>
      <c r="AA77" s="624"/>
      <c r="AB77" s="625"/>
      <c r="AC77" s="623"/>
      <c r="AD77" s="623"/>
      <c r="AE77" s="623"/>
      <c r="AF77" s="623"/>
      <c r="AG77" s="623"/>
      <c r="AH77" s="623"/>
      <c r="AI77" s="623"/>
      <c r="AJ77" s="623"/>
      <c r="AK77" s="623"/>
      <c r="AL77" s="623"/>
      <c r="AM77" s="623"/>
      <c r="AN77" s="623"/>
      <c r="AO77" s="623"/>
      <c r="AP77" s="623"/>
      <c r="AQ77" s="623"/>
      <c r="AR77" s="623"/>
      <c r="AS77" s="626"/>
      <c r="BE77"/>
    </row>
    <row r="78" spans="2:57" ht="24.75" hidden="1" customHeight="1" thickBot="1">
      <c r="B78" s="622"/>
      <c r="C78" s="623"/>
      <c r="D78" s="623"/>
      <c r="E78" s="624"/>
      <c r="F78" s="625"/>
      <c r="G78" s="623"/>
      <c r="H78" s="623"/>
      <c r="I78" s="623"/>
      <c r="J78" s="623"/>
      <c r="K78" s="623"/>
      <c r="L78" s="623"/>
      <c r="M78" s="623"/>
      <c r="N78" s="623"/>
      <c r="O78" s="623"/>
      <c r="P78" s="623"/>
      <c r="Q78" s="623"/>
      <c r="R78" s="623"/>
      <c r="S78" s="623"/>
      <c r="T78" s="623"/>
      <c r="U78" s="624"/>
      <c r="V78" s="625"/>
      <c r="W78" s="623"/>
      <c r="X78" s="624"/>
      <c r="Y78" s="625"/>
      <c r="Z78" s="623"/>
      <c r="AA78" s="624"/>
      <c r="AB78" s="625"/>
      <c r="AC78" s="623"/>
      <c r="AD78" s="623"/>
      <c r="AE78" s="623"/>
      <c r="AF78" s="623"/>
      <c r="AG78" s="623"/>
      <c r="AH78" s="623"/>
      <c r="AI78" s="623"/>
      <c r="AJ78" s="623"/>
      <c r="AK78" s="623"/>
      <c r="AL78" s="623"/>
      <c r="AM78" s="623"/>
      <c r="AN78" s="623"/>
      <c r="AO78" s="623"/>
      <c r="AP78" s="623"/>
      <c r="AQ78" s="623"/>
      <c r="AR78" s="623"/>
      <c r="AS78" s="626"/>
      <c r="BE78"/>
    </row>
    <row r="79" spans="2:57">
      <c r="B79" s="612" t="s">
        <v>36</v>
      </c>
      <c r="C79" s="613"/>
      <c r="D79" s="613"/>
      <c r="E79" s="613"/>
      <c r="F79" s="613"/>
      <c r="G79" s="613"/>
      <c r="H79" s="613"/>
      <c r="I79" s="613"/>
      <c r="J79" s="613"/>
      <c r="K79" s="613"/>
      <c r="L79" s="613"/>
      <c r="M79" s="613"/>
      <c r="N79" s="613"/>
      <c r="O79" s="613"/>
      <c r="P79" s="613"/>
      <c r="Q79" s="613"/>
      <c r="R79" s="613"/>
      <c r="S79" s="613"/>
      <c r="T79" s="613"/>
      <c r="U79" s="613"/>
      <c r="V79" s="613"/>
      <c r="W79" s="613"/>
      <c r="X79" s="613"/>
      <c r="Y79" s="613"/>
      <c r="Z79" s="613"/>
      <c r="AA79" s="613"/>
      <c r="AB79" s="613"/>
      <c r="AC79" s="613"/>
      <c r="AD79" s="613"/>
      <c r="AE79" s="613"/>
      <c r="AF79" s="613"/>
      <c r="AG79" s="613"/>
      <c r="AH79" s="613"/>
      <c r="AI79" s="613"/>
      <c r="AJ79" s="613"/>
      <c r="AK79" s="613"/>
      <c r="AL79" s="613"/>
      <c r="AM79" s="613"/>
      <c r="AN79" s="613"/>
      <c r="AO79" s="613"/>
      <c r="AP79" s="613"/>
      <c r="AQ79" s="613"/>
      <c r="AR79" s="613"/>
      <c r="AS79" s="616"/>
      <c r="BE79"/>
    </row>
    <row r="80" spans="2:57" ht="82.5" customHeight="1" thickBot="1">
      <c r="B80" s="737">
        <v>43770</v>
      </c>
      <c r="C80" s="673"/>
      <c r="D80" s="673"/>
      <c r="E80" s="673"/>
      <c r="F80" s="673"/>
      <c r="G80" s="673"/>
      <c r="H80" s="673"/>
      <c r="I80" s="673"/>
      <c r="J80" s="673"/>
      <c r="K80" s="673"/>
      <c r="L80" s="673"/>
      <c r="M80" s="673"/>
      <c r="N80" s="673"/>
      <c r="O80" s="673"/>
      <c r="P80" s="673"/>
      <c r="Q80" s="673"/>
      <c r="R80" s="673"/>
      <c r="S80" s="673"/>
      <c r="T80" s="673"/>
      <c r="U80" s="673"/>
      <c r="V80" s="673"/>
      <c r="W80" s="673"/>
      <c r="X80" s="673"/>
      <c r="Y80" s="673"/>
      <c r="Z80" s="673"/>
      <c r="AA80" s="673"/>
      <c r="AB80" s="673"/>
      <c r="AC80" s="673"/>
      <c r="AD80" s="673"/>
      <c r="AE80" s="673"/>
      <c r="AF80" s="673"/>
      <c r="AG80" s="673"/>
      <c r="AH80" s="673"/>
      <c r="AI80" s="673"/>
      <c r="AJ80" s="673"/>
      <c r="AK80" s="673"/>
      <c r="AL80" s="673"/>
      <c r="AM80" s="673"/>
      <c r="AN80" s="673"/>
      <c r="AO80" s="673"/>
      <c r="AP80" s="673"/>
      <c r="AQ80" s="673"/>
      <c r="AR80" s="673"/>
      <c r="AS80" s="674"/>
      <c r="BE80"/>
    </row>
    <row r="81" spans="2:57" ht="22.5" customHeight="1">
      <c r="B81" s="9"/>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14"/>
      <c r="BE81"/>
    </row>
    <row r="82" spans="2:57" ht="46.5" customHeight="1">
      <c r="B82" s="10"/>
      <c r="C82" s="388" t="s">
        <v>44</v>
      </c>
      <c r="D82" s="386"/>
      <c r="E82" s="386"/>
      <c r="F82" s="386"/>
      <c r="G82" s="386"/>
      <c r="H82" s="386"/>
      <c r="I82" s="386"/>
      <c r="J82" s="386"/>
      <c r="K82" s="386"/>
      <c r="L82" s="386"/>
      <c r="M82" s="386"/>
      <c r="N82" s="386"/>
      <c r="O82" s="386"/>
      <c r="P82" s="386"/>
      <c r="Q82" s="386"/>
      <c r="R82" s="386"/>
      <c r="S82" s="386"/>
      <c r="T82" s="386"/>
      <c r="U82" s="386"/>
      <c r="V82" s="386"/>
      <c r="W82" s="387"/>
      <c r="X82" s="406" t="s">
        <v>1706</v>
      </c>
      <c r="Y82" s="407"/>
      <c r="Z82" s="407"/>
      <c r="AA82" s="407"/>
      <c r="AB82" s="407"/>
      <c r="AC82" s="407"/>
      <c r="AD82" s="407"/>
      <c r="AE82" s="407"/>
      <c r="AF82" s="407"/>
      <c r="AG82" s="407"/>
      <c r="AH82" s="407"/>
      <c r="AI82" s="407"/>
      <c r="AJ82" s="407"/>
      <c r="AK82" s="407"/>
      <c r="AL82" s="407"/>
      <c r="AM82" s="407"/>
      <c r="AN82" s="407"/>
      <c r="AO82" s="407"/>
      <c r="AP82" s="407"/>
      <c r="AQ82" s="407"/>
      <c r="AR82" s="408"/>
      <c r="AS82" s="8"/>
      <c r="BE82"/>
    </row>
    <row r="83" spans="2:57" ht="46.5" customHeight="1">
      <c r="B83" s="10"/>
      <c r="C83" s="473" t="s">
        <v>40</v>
      </c>
      <c r="D83" s="438"/>
      <c r="E83" s="438"/>
      <c r="F83" s="438"/>
      <c r="G83" s="438"/>
      <c r="H83" s="438"/>
      <c r="I83" s="449"/>
      <c r="J83" s="473" t="s">
        <v>41</v>
      </c>
      <c r="K83" s="438"/>
      <c r="L83" s="438"/>
      <c r="M83" s="438"/>
      <c r="N83" s="438"/>
      <c r="O83" s="438"/>
      <c r="P83" s="449"/>
      <c r="Q83" s="473" t="s">
        <v>42</v>
      </c>
      <c r="R83" s="438"/>
      <c r="S83" s="438"/>
      <c r="T83" s="438"/>
      <c r="U83" s="438"/>
      <c r="V83" s="438"/>
      <c r="W83" s="449"/>
      <c r="X83" s="473" t="s">
        <v>40</v>
      </c>
      <c r="Y83" s="438"/>
      <c r="Z83" s="438"/>
      <c r="AA83" s="438"/>
      <c r="AB83" s="438"/>
      <c r="AC83" s="438"/>
      <c r="AD83" s="449"/>
      <c r="AE83" s="473" t="s">
        <v>41</v>
      </c>
      <c r="AF83" s="438"/>
      <c r="AG83" s="438"/>
      <c r="AH83" s="438"/>
      <c r="AI83" s="438"/>
      <c r="AJ83" s="438"/>
      <c r="AK83" s="449"/>
      <c r="AL83" s="473" t="s">
        <v>42</v>
      </c>
      <c r="AM83" s="438"/>
      <c r="AN83" s="438"/>
      <c r="AO83" s="438"/>
      <c r="AP83" s="438"/>
      <c r="AQ83" s="438"/>
      <c r="AR83" s="449"/>
      <c r="AS83" s="11"/>
      <c r="BE83"/>
    </row>
    <row r="84" spans="2:57" ht="46.5" customHeight="1">
      <c r="B84" s="10"/>
      <c r="C84" s="517" t="str">
        <f>'Lot Register'!$U$13</f>
        <v>Jan van Wyk</v>
      </c>
      <c r="D84" s="518"/>
      <c r="E84" s="518"/>
      <c r="F84" s="518"/>
      <c r="G84" s="518"/>
      <c r="H84" s="518"/>
      <c r="I84" s="519"/>
      <c r="J84" s="517"/>
      <c r="K84" s="518"/>
      <c r="L84" s="518"/>
      <c r="M84" s="518"/>
      <c r="N84" s="518"/>
      <c r="O84" s="518"/>
      <c r="P84" s="519"/>
      <c r="Q84" s="520"/>
      <c r="R84" s="521"/>
      <c r="S84" s="521"/>
      <c r="T84" s="521"/>
      <c r="U84" s="521"/>
      <c r="V84" s="521"/>
      <c r="W84" s="522"/>
      <c r="X84" s="517" t="str">
        <f>'Lot Register'!$U$12</f>
        <v>TBA</v>
      </c>
      <c r="Y84" s="518"/>
      <c r="Z84" s="518"/>
      <c r="AA84" s="518"/>
      <c r="AB84" s="518"/>
      <c r="AC84" s="518"/>
      <c r="AD84" s="519"/>
      <c r="AE84" s="517"/>
      <c r="AF84" s="518"/>
      <c r="AG84" s="518"/>
      <c r="AH84" s="518"/>
      <c r="AI84" s="518"/>
      <c r="AJ84" s="518"/>
      <c r="AK84" s="519"/>
      <c r="AL84" s="520"/>
      <c r="AM84" s="521"/>
      <c r="AN84" s="521"/>
      <c r="AO84" s="521"/>
      <c r="AP84" s="521"/>
      <c r="AQ84" s="521"/>
      <c r="AR84" s="522"/>
      <c r="AS84" s="8"/>
      <c r="BE84"/>
    </row>
    <row r="85" spans="2:57" ht="22.5" customHeight="1" thickBot="1">
      <c r="B85" s="12"/>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c r="AC85" s="13"/>
      <c r="AD85" s="13"/>
      <c r="AE85" s="13"/>
      <c r="AF85" s="13"/>
      <c r="AG85" s="13"/>
      <c r="AH85" s="13"/>
      <c r="AI85" s="13"/>
      <c r="AJ85" s="13"/>
      <c r="AK85" s="13"/>
      <c r="AL85" s="13"/>
      <c r="AM85" s="13"/>
      <c r="AN85" s="13"/>
      <c r="AO85" s="13"/>
      <c r="AP85" s="13"/>
      <c r="AQ85" s="13"/>
      <c r="AR85" s="13"/>
      <c r="AS85" s="15"/>
      <c r="BE85"/>
    </row>
    <row r="86" spans="2:57">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BE86"/>
    </row>
    <row r="87" spans="2:57">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BE87"/>
    </row>
    <row r="88" spans="2:57">
      <c r="BE88"/>
    </row>
    <row r="89" spans="2:57">
      <c r="BE89"/>
    </row>
    <row r="90" spans="2:57">
      <c r="C90" s="7"/>
      <c r="BE90"/>
    </row>
    <row r="91" spans="2:57">
      <c r="C91" s="7"/>
      <c r="BE91"/>
    </row>
    <row r="92" spans="2:57">
      <c r="C92" s="7"/>
      <c r="BE92"/>
    </row>
    <row r="93" spans="2:57">
      <c r="C93" s="7"/>
      <c r="BE93"/>
    </row>
    <row r="94" spans="2:57">
      <c r="BE94"/>
    </row>
    <row r="95" spans="2:57">
      <c r="BE95"/>
    </row>
    <row r="96" spans="2:57">
      <c r="BE96"/>
    </row>
    <row r="97" spans="57:57">
      <c r="BE97"/>
    </row>
    <row r="98" spans="57:57">
      <c r="BE98"/>
    </row>
  </sheetData>
  <sheetProtection selectLockedCells="1" autoFilter="0"/>
  <mergeCells count="421">
    <mergeCell ref="AJ4:AS4"/>
    <mergeCell ref="AJ5:AS5"/>
    <mergeCell ref="AJ6:AS6"/>
    <mergeCell ref="AJ7:AS7"/>
    <mergeCell ref="AC13:AJ13"/>
    <mergeCell ref="AC14:AJ15"/>
    <mergeCell ref="AC16:AJ17"/>
    <mergeCell ref="AC18:AJ19"/>
    <mergeCell ref="AC20:AJ21"/>
    <mergeCell ref="AQ14:AQ15"/>
    <mergeCell ref="AR14:AR15"/>
    <mergeCell ref="AS14:AS15"/>
    <mergeCell ref="AQ12:AS13"/>
    <mergeCell ref="AK18:AN19"/>
    <mergeCell ref="AO18:AP19"/>
    <mergeCell ref="AQ18:AQ19"/>
    <mergeCell ref="AR18:AR19"/>
    <mergeCell ref="AS18:AS19"/>
    <mergeCell ref="J4:Z5"/>
    <mergeCell ref="AA4:AE4"/>
    <mergeCell ref="AF4:AI4"/>
    <mergeCell ref="B14:C15"/>
    <mergeCell ref="B12:C13"/>
    <mergeCell ref="D12:P13"/>
    <mergeCell ref="Q12:X13"/>
    <mergeCell ref="Y12:AB12"/>
    <mergeCell ref="AC12:AN12"/>
    <mergeCell ref="AK14:AN15"/>
    <mergeCell ref="AA5:AE5"/>
    <mergeCell ref="AF5:AI5"/>
    <mergeCell ref="J6:L7"/>
    <mergeCell ref="M6:P9"/>
    <mergeCell ref="Q6:AE9"/>
    <mergeCell ref="AF6:AI6"/>
    <mergeCell ref="AF7:AI7"/>
    <mergeCell ref="J8:J9"/>
    <mergeCell ref="K8:K9"/>
    <mergeCell ref="L8:L9"/>
    <mergeCell ref="AF8:AI8"/>
    <mergeCell ref="AF9:AI9"/>
    <mergeCell ref="B10:I11"/>
    <mergeCell ref="J10:P11"/>
    <mergeCell ref="Q10:T11"/>
    <mergeCell ref="U10:W11"/>
    <mergeCell ref="X10:Z11"/>
    <mergeCell ref="AA10:AB11"/>
    <mergeCell ref="AC10:AC11"/>
    <mergeCell ref="AD10:AE11"/>
    <mergeCell ref="AF10:AI10"/>
    <mergeCell ref="AF11:AI11"/>
    <mergeCell ref="AO14:AP15"/>
    <mergeCell ref="Y13:AB13"/>
    <mergeCell ref="AK13:AN13"/>
    <mergeCell ref="AO12:AP13"/>
    <mergeCell ref="B18:C19"/>
    <mergeCell ref="AK16:AN17"/>
    <mergeCell ref="AO16:AP17"/>
    <mergeCell ref="AQ16:AQ17"/>
    <mergeCell ref="AR16:AR17"/>
    <mergeCell ref="AS16:AS17"/>
    <mergeCell ref="B16:C17"/>
    <mergeCell ref="AK22:AN23"/>
    <mergeCell ref="AO22:AP23"/>
    <mergeCell ref="AQ22:AQ23"/>
    <mergeCell ref="AR22:AR23"/>
    <mergeCell ref="AS22:AS23"/>
    <mergeCell ref="B22:C23"/>
    <mergeCell ref="AK20:AN21"/>
    <mergeCell ref="AO20:AP21"/>
    <mergeCell ref="AQ20:AQ21"/>
    <mergeCell ref="AR20:AR21"/>
    <mergeCell ref="AS20:AS21"/>
    <mergeCell ref="B20:C21"/>
    <mergeCell ref="AC22:AJ23"/>
    <mergeCell ref="AK26:AN27"/>
    <mergeCell ref="AO26:AP27"/>
    <mergeCell ref="AQ26:AQ27"/>
    <mergeCell ref="AR26:AR27"/>
    <mergeCell ref="AS26:AS27"/>
    <mergeCell ref="B26:C27"/>
    <mergeCell ref="AK24:AN25"/>
    <mergeCell ref="AO24:AP25"/>
    <mergeCell ref="AQ24:AQ25"/>
    <mergeCell ref="AR24:AR25"/>
    <mergeCell ref="AS24:AS25"/>
    <mergeCell ref="B24:C25"/>
    <mergeCell ref="AC24:AJ25"/>
    <mergeCell ref="AC26:AJ27"/>
    <mergeCell ref="AK30:AN31"/>
    <mergeCell ref="AO30:AP31"/>
    <mergeCell ref="AQ30:AQ31"/>
    <mergeCell ref="AR30:AR31"/>
    <mergeCell ref="AS30:AS31"/>
    <mergeCell ref="B30:C31"/>
    <mergeCell ref="AK28:AN29"/>
    <mergeCell ref="AO28:AP29"/>
    <mergeCell ref="AQ28:AQ29"/>
    <mergeCell ref="AR28:AR29"/>
    <mergeCell ref="AS28:AS29"/>
    <mergeCell ref="B28:C29"/>
    <mergeCell ref="AC28:AJ29"/>
    <mergeCell ref="AC30:AJ31"/>
    <mergeCell ref="AK36:AN37"/>
    <mergeCell ref="AO36:AP37"/>
    <mergeCell ref="AQ36:AQ37"/>
    <mergeCell ref="AR36:AR37"/>
    <mergeCell ref="AS36:AS37"/>
    <mergeCell ref="B36:C37"/>
    <mergeCell ref="AK34:AN35"/>
    <mergeCell ref="AO34:AP35"/>
    <mergeCell ref="AQ34:AQ35"/>
    <mergeCell ref="AR34:AR35"/>
    <mergeCell ref="AS34:AS35"/>
    <mergeCell ref="B34:C35"/>
    <mergeCell ref="AC34:AJ35"/>
    <mergeCell ref="AC36:AJ37"/>
    <mergeCell ref="AK40:AN41"/>
    <mergeCell ref="AO40:AP41"/>
    <mergeCell ref="AQ40:AQ41"/>
    <mergeCell ref="AR40:AR41"/>
    <mergeCell ref="AS40:AS41"/>
    <mergeCell ref="B40:C41"/>
    <mergeCell ref="AK38:AN39"/>
    <mergeCell ref="AO38:AP39"/>
    <mergeCell ref="AQ38:AQ39"/>
    <mergeCell ref="AR38:AR39"/>
    <mergeCell ref="AS38:AS39"/>
    <mergeCell ref="B38:C39"/>
    <mergeCell ref="AC38:AJ39"/>
    <mergeCell ref="AC40:AJ41"/>
    <mergeCell ref="AK44:AN45"/>
    <mergeCell ref="AO44:AP45"/>
    <mergeCell ref="AQ44:AQ45"/>
    <mergeCell ref="AR44:AR45"/>
    <mergeCell ref="AS44:AS45"/>
    <mergeCell ref="B44:C45"/>
    <mergeCell ref="AK42:AN43"/>
    <mergeCell ref="AO42:AP43"/>
    <mergeCell ref="AQ42:AQ43"/>
    <mergeCell ref="AR42:AR43"/>
    <mergeCell ref="AS42:AS43"/>
    <mergeCell ref="B42:C43"/>
    <mergeCell ref="AC42:AJ43"/>
    <mergeCell ref="AC44:AJ45"/>
    <mergeCell ref="AK48:AN49"/>
    <mergeCell ref="AO48:AP49"/>
    <mergeCell ref="AQ48:AQ49"/>
    <mergeCell ref="AR48:AR49"/>
    <mergeCell ref="AS48:AS49"/>
    <mergeCell ref="B48:C49"/>
    <mergeCell ref="AK46:AN47"/>
    <mergeCell ref="AO46:AP47"/>
    <mergeCell ref="AQ46:AQ47"/>
    <mergeCell ref="AR46:AR47"/>
    <mergeCell ref="AS46:AS47"/>
    <mergeCell ref="B46:C47"/>
    <mergeCell ref="AC46:AJ47"/>
    <mergeCell ref="AC48:AJ49"/>
    <mergeCell ref="AK50:AN51"/>
    <mergeCell ref="AO50:AP51"/>
    <mergeCell ref="AQ50:AQ51"/>
    <mergeCell ref="AR50:AR51"/>
    <mergeCell ref="AS50:AS51"/>
    <mergeCell ref="B50:C51"/>
    <mergeCell ref="AK52:AN53"/>
    <mergeCell ref="AO52:AP53"/>
    <mergeCell ref="AQ52:AQ53"/>
    <mergeCell ref="AR52:AR53"/>
    <mergeCell ref="AS52:AS53"/>
    <mergeCell ref="Y53:AB53"/>
    <mergeCell ref="B52:C53"/>
    <mergeCell ref="D52:P53"/>
    <mergeCell ref="Q52:X53"/>
    <mergeCell ref="Y52:AB52"/>
    <mergeCell ref="AC52:AF53"/>
    <mergeCell ref="AG52:AJ53"/>
    <mergeCell ref="AC50:AJ51"/>
    <mergeCell ref="AK32:AN33"/>
    <mergeCell ref="AO32:AP33"/>
    <mergeCell ref="AQ32:AQ33"/>
    <mergeCell ref="AR32:AR33"/>
    <mergeCell ref="AS32:AS33"/>
    <mergeCell ref="Y33:AB33"/>
    <mergeCell ref="B32:C33"/>
    <mergeCell ref="D32:P33"/>
    <mergeCell ref="Q32:X33"/>
    <mergeCell ref="Y32:AB32"/>
    <mergeCell ref="AC32:AJ3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C68:AF69"/>
    <mergeCell ref="AG68:AJ69"/>
    <mergeCell ref="D50:P51"/>
    <mergeCell ref="AK66:AN67"/>
    <mergeCell ref="AO66:AP67"/>
    <mergeCell ref="Y67:AB67"/>
    <mergeCell ref="B66:C67"/>
    <mergeCell ref="D66:P67"/>
    <mergeCell ref="Q66:X67"/>
    <mergeCell ref="Y66:AB66"/>
    <mergeCell ref="AC66:AF67"/>
    <mergeCell ref="AG66:AJ67"/>
    <mergeCell ref="AK64:AN65"/>
    <mergeCell ref="AO64:AP65"/>
    <mergeCell ref="Y65:AB65"/>
    <mergeCell ref="B64:C65"/>
    <mergeCell ref="D64:P65"/>
    <mergeCell ref="Q64:X65"/>
    <mergeCell ref="Y64:AB64"/>
    <mergeCell ref="AC64:AF65"/>
    <mergeCell ref="B62:C63"/>
    <mergeCell ref="D62:P63"/>
    <mergeCell ref="Q62:X63"/>
    <mergeCell ref="Y62:AB62"/>
    <mergeCell ref="AK68:AN69"/>
    <mergeCell ref="AO68:AP69"/>
    <mergeCell ref="AQ68:AQ69"/>
    <mergeCell ref="AR68:AR69"/>
    <mergeCell ref="AS68:AS69"/>
    <mergeCell ref="Y69:AB69"/>
    <mergeCell ref="Y51:AB51"/>
    <mergeCell ref="Q50:X51"/>
    <mergeCell ref="Y50:AB50"/>
    <mergeCell ref="AQ66:AQ67"/>
    <mergeCell ref="AR66:AR67"/>
    <mergeCell ref="AS66:AS67"/>
    <mergeCell ref="AQ64:AQ65"/>
    <mergeCell ref="AR64:AR65"/>
    <mergeCell ref="AS64:AS65"/>
    <mergeCell ref="AG64:AJ65"/>
    <mergeCell ref="AK62:AN63"/>
    <mergeCell ref="AO62:AP63"/>
    <mergeCell ref="AQ62:AQ63"/>
    <mergeCell ref="AR62:AR63"/>
    <mergeCell ref="AS62:AS63"/>
    <mergeCell ref="Y63:AB63"/>
    <mergeCell ref="Q68:X69"/>
    <mergeCell ref="Y68:AB68"/>
    <mergeCell ref="B70:C71"/>
    <mergeCell ref="D70:P71"/>
    <mergeCell ref="Q70:X71"/>
    <mergeCell ref="Y70:AB70"/>
    <mergeCell ref="AC70:AF71"/>
    <mergeCell ref="AG70:AJ71"/>
    <mergeCell ref="D34:P35"/>
    <mergeCell ref="D36:P37"/>
    <mergeCell ref="D38:P39"/>
    <mergeCell ref="D40:P41"/>
    <mergeCell ref="D42:P43"/>
    <mergeCell ref="D44:P45"/>
    <mergeCell ref="Q44:X45"/>
    <mergeCell ref="Y44:AB44"/>
    <mergeCell ref="Y47:AB47"/>
    <mergeCell ref="D46:P47"/>
    <mergeCell ref="Q46:X47"/>
    <mergeCell ref="Y46:AB46"/>
    <mergeCell ref="Y49:AB49"/>
    <mergeCell ref="D48:P49"/>
    <mergeCell ref="Q48:X49"/>
    <mergeCell ref="Y48:AB48"/>
    <mergeCell ref="B68:C69"/>
    <mergeCell ref="D68:P69"/>
    <mergeCell ref="AK70:AN71"/>
    <mergeCell ref="AO70:AP71"/>
    <mergeCell ref="AQ70:AQ71"/>
    <mergeCell ref="AR70:AR71"/>
    <mergeCell ref="AS70:AS71"/>
    <mergeCell ref="Y71:AB71"/>
    <mergeCell ref="Q30:X31"/>
    <mergeCell ref="Y30:AB30"/>
    <mergeCell ref="Y35:AB35"/>
    <mergeCell ref="Q34:X35"/>
    <mergeCell ref="Y34:AB34"/>
    <mergeCell ref="Y37:AB37"/>
    <mergeCell ref="Q36:X37"/>
    <mergeCell ref="Y36:AB36"/>
    <mergeCell ref="Y39:AB39"/>
    <mergeCell ref="Q38:X39"/>
    <mergeCell ref="Y38:AB38"/>
    <mergeCell ref="Y41:AB41"/>
    <mergeCell ref="Q40:X41"/>
    <mergeCell ref="Y40:AB40"/>
    <mergeCell ref="Y43:AB43"/>
    <mergeCell ref="Q42:X43"/>
    <mergeCell ref="Y42:AB42"/>
    <mergeCell ref="Y45:AB45"/>
    <mergeCell ref="B72:E72"/>
    <mergeCell ref="F72:U72"/>
    <mergeCell ref="V72:X72"/>
    <mergeCell ref="Y72:AA72"/>
    <mergeCell ref="AB72:AS72"/>
    <mergeCell ref="B73:E73"/>
    <mergeCell ref="F73:U73"/>
    <mergeCell ref="V73:X73"/>
    <mergeCell ref="Y73:AA73"/>
    <mergeCell ref="AB73:AS73"/>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B78:E78"/>
    <mergeCell ref="F78:U78"/>
    <mergeCell ref="V78:X78"/>
    <mergeCell ref="Y78:AA78"/>
    <mergeCell ref="AB78:AS78"/>
    <mergeCell ref="B79:AS79"/>
    <mergeCell ref="Y23:AB23"/>
    <mergeCell ref="D22:P23"/>
    <mergeCell ref="Q22:X23"/>
    <mergeCell ref="Y22:AB22"/>
    <mergeCell ref="Y25:AB25"/>
    <mergeCell ref="D24:P25"/>
    <mergeCell ref="Q24:X25"/>
    <mergeCell ref="Y24:AB24"/>
    <mergeCell ref="Y27:AB27"/>
    <mergeCell ref="D26:P27"/>
    <mergeCell ref="Q26:X27"/>
    <mergeCell ref="Y26:AB26"/>
    <mergeCell ref="Y29:AB29"/>
    <mergeCell ref="D28:P29"/>
    <mergeCell ref="Q28:X29"/>
    <mergeCell ref="Y28:AB28"/>
    <mergeCell ref="Y31:AB31"/>
    <mergeCell ref="D30:P31"/>
    <mergeCell ref="B80:AS80"/>
    <mergeCell ref="C82:W82"/>
    <mergeCell ref="X82:AR82"/>
    <mergeCell ref="C83:I83"/>
    <mergeCell ref="J83:P83"/>
    <mergeCell ref="Q83:W83"/>
    <mergeCell ref="X83:AD83"/>
    <mergeCell ref="AE83:AK83"/>
    <mergeCell ref="AL83:AR83"/>
    <mergeCell ref="C84:I84"/>
    <mergeCell ref="J84:P84"/>
    <mergeCell ref="Q84:W84"/>
    <mergeCell ref="X84:AD84"/>
    <mergeCell ref="AE84:AK84"/>
    <mergeCell ref="AL84:AR84"/>
    <mergeCell ref="AJ8:AM11"/>
    <mergeCell ref="AN8:AS11"/>
    <mergeCell ref="Y15:AB15"/>
    <mergeCell ref="D14:P15"/>
    <mergeCell ref="Q14:X15"/>
    <mergeCell ref="Y14:AB14"/>
    <mergeCell ref="D16:P17"/>
    <mergeCell ref="Q16:X17"/>
    <mergeCell ref="Y16:AB16"/>
    <mergeCell ref="Y17:AB17"/>
    <mergeCell ref="Y19:AB19"/>
    <mergeCell ref="D18:P19"/>
    <mergeCell ref="Q18:X19"/>
    <mergeCell ref="Y18:AB18"/>
    <mergeCell ref="Y21:AB21"/>
    <mergeCell ref="D20:P21"/>
    <mergeCell ref="Q20:X21"/>
    <mergeCell ref="Y20:AB20"/>
  </mergeCells>
  <conditionalFormatting sqref="AF11">
    <cfRule type="expression" dxfId="544" priority="3">
      <formula>$V11="y"</formula>
    </cfRule>
    <cfRule type="expression" dxfId="543" priority="4">
      <formula>$T11="y"</formula>
    </cfRule>
  </conditionalFormatting>
  <conditionalFormatting sqref="AF7">
    <cfRule type="expression" dxfId="542" priority="7">
      <formula>$V7="y"</formula>
    </cfRule>
    <cfRule type="expression" dxfId="541" priority="8">
      <formula>$T7="y"</formula>
    </cfRule>
  </conditionalFormatting>
  <conditionalFormatting sqref="AF9">
    <cfRule type="expression" dxfId="540" priority="5">
      <formula>$V9="y"</formula>
    </cfRule>
    <cfRule type="expression" dxfId="539" priority="6">
      <formula>$T9="y"</formula>
    </cfRule>
  </conditionalFormatting>
  <conditionalFormatting sqref="Y14:AB71">
    <cfRule type="expression" dxfId="538" priority="2">
      <formula>OR(ISNUMBER(SEARCH("Hold Point",Y14)),ISNUMBER(SEARCH("Witness Point",Y14)))</formula>
    </cfRule>
  </conditionalFormatting>
  <conditionalFormatting sqref="AK14:AN71">
    <cfRule type="expression" dxfId="537" priority="1">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horizontalDpi="300" verticalDpi="300"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Sheet72">
    <pageSetUpPr fitToPage="1"/>
  </sheetPr>
  <dimension ref="A1:BR100"/>
  <sheetViews>
    <sheetView topLeftCell="B20" zoomScale="85" zoomScaleNormal="85" workbookViewId="0">
      <selection activeCell="Y33" sqref="Y33:AB33"/>
    </sheetView>
  </sheetViews>
  <sheetFormatPr defaultColWidth="9.140625" defaultRowHeight="15"/>
  <cols>
    <col min="1" max="1" width="0" hidden="1" customWidth="1"/>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Erosion and Sediment Control</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Erosion and Sediment Control</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633" t="s">
        <v>1939</v>
      </c>
      <c r="AK4" s="634"/>
      <c r="AL4" s="634"/>
      <c r="AM4" s="634"/>
      <c r="AN4" s="634"/>
      <c r="AO4" s="634"/>
      <c r="AP4" s="634"/>
      <c r="AQ4" s="634"/>
      <c r="AR4" s="634"/>
      <c r="AS4" s="635"/>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str">
        <f>'Lot Register'!$M$13</f>
        <v>CN22189</v>
      </c>
      <c r="AG5" s="460"/>
      <c r="AH5" s="460"/>
      <c r="AI5" s="461"/>
      <c r="AJ5" s="636" t="s">
        <v>1704</v>
      </c>
      <c r="AK5" s="637"/>
      <c r="AL5" s="637"/>
      <c r="AM5" s="637"/>
      <c r="AN5" s="637"/>
      <c r="AO5" s="637"/>
      <c r="AP5" s="637"/>
      <c r="AQ5" s="637"/>
      <c r="AR5" s="637"/>
      <c r="AS5" s="638"/>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636" t="s">
        <v>2095</v>
      </c>
      <c r="AK6" s="637"/>
      <c r="AL6" s="637"/>
      <c r="AM6" s="637"/>
      <c r="AN6" s="637"/>
      <c r="AO6" s="637"/>
      <c r="AP6" s="637"/>
      <c r="AQ6" s="637"/>
      <c r="AR6" s="637"/>
      <c r="AS6" s="638"/>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Register'!$J$2), "", 'Lot Register'!$J$2)</f>
        <v>45343</v>
      </c>
      <c r="AG7" s="469"/>
      <c r="AH7" s="469"/>
      <c r="AI7" s="470"/>
      <c r="AJ7" s="636" t="s">
        <v>2441</v>
      </c>
      <c r="AK7" s="637"/>
      <c r="AL7" s="637"/>
      <c r="AM7" s="637"/>
      <c r="AN7" s="637"/>
      <c r="AO7" s="637"/>
      <c r="AP7" s="637"/>
      <c r="AQ7" s="637"/>
      <c r="AR7" s="637"/>
      <c r="AS7" s="638"/>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v>52.01</v>
      </c>
      <c r="AK8" s="574"/>
      <c r="AL8" s="574"/>
      <c r="AM8" s="574"/>
      <c r="AN8" s="566" t="s">
        <v>1194</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Register'!$K$2), "", 'Lot Register'!$K$2)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f>IF(ISBLANK('Lot Register'!$I$2), "", 'Lot Register'!$I$2)</f>
        <v>0</v>
      </c>
      <c r="AE10" s="449"/>
      <c r="AF10" s="451" t="s">
        <v>30</v>
      </c>
      <c r="AG10" s="451"/>
      <c r="AH10" s="451"/>
      <c r="AI10" s="452"/>
      <c r="AJ10" s="573"/>
      <c r="AK10" s="574"/>
      <c r="AL10" s="574"/>
      <c r="AM10" s="574"/>
      <c r="AN10" s="566"/>
      <c r="AO10" s="566"/>
      <c r="AP10" s="566"/>
      <c r="AQ10" s="566"/>
      <c r="AR10" s="566"/>
      <c r="AS10" s="567"/>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Register'!$L$2), "", 'Lot Register'!$L$2)</f>
        <v>45343</v>
      </c>
      <c r="AG11" s="496"/>
      <c r="AH11" s="496"/>
      <c r="AI11" s="497"/>
      <c r="AJ11" s="575"/>
      <c r="AK11" s="576"/>
      <c r="AL11" s="576"/>
      <c r="AM11" s="576"/>
      <c r="AN11" s="381"/>
      <c r="AO11" s="381"/>
      <c r="AP11" s="381"/>
      <c r="AQ11" s="381"/>
      <c r="AR11" s="381"/>
      <c r="AS11" s="568"/>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c r="AH13" s="439"/>
      <c r="AI13" s="439"/>
      <c r="AJ13" s="439"/>
      <c r="AK13" s="439" t="s">
        <v>27</v>
      </c>
      <c r="AL13" s="439"/>
      <c r="AM13" s="439"/>
      <c r="AN13" s="439"/>
      <c r="AO13" s="571"/>
      <c r="AP13" s="571"/>
      <c r="AQ13" s="571"/>
      <c r="AR13" s="571"/>
      <c r="AS13" s="572"/>
      <c r="BE13"/>
    </row>
    <row r="14" spans="1:70">
      <c r="B14" s="553">
        <v>1</v>
      </c>
      <c r="C14" s="549"/>
      <c r="D14" s="842" t="s">
        <v>1193</v>
      </c>
      <c r="E14" s="843"/>
      <c r="F14" s="843"/>
      <c r="G14" s="843"/>
      <c r="H14" s="843"/>
      <c r="I14" s="843"/>
      <c r="J14" s="843"/>
      <c r="K14" s="843"/>
      <c r="L14" s="843"/>
      <c r="M14" s="843"/>
      <c r="N14" s="843"/>
      <c r="O14" s="843"/>
      <c r="P14" s="844"/>
      <c r="Q14" s="507" t="s">
        <v>1201</v>
      </c>
      <c r="R14" s="508"/>
      <c r="S14" s="508"/>
      <c r="T14" s="508"/>
      <c r="U14" s="508"/>
      <c r="V14" s="508"/>
      <c r="W14" s="508"/>
      <c r="X14" s="509"/>
      <c r="Y14" s="507" t="s">
        <v>24</v>
      </c>
      <c r="Z14" s="508"/>
      <c r="AA14" s="508"/>
      <c r="AB14" s="509"/>
      <c r="AC14" s="406"/>
      <c r="AD14" s="407"/>
      <c r="AE14" s="407"/>
      <c r="AF14" s="407"/>
      <c r="AG14" s="407"/>
      <c r="AH14" s="407"/>
      <c r="AI14" s="407"/>
      <c r="AJ14" s="408"/>
      <c r="AK14" s="507"/>
      <c r="AL14" s="508"/>
      <c r="AM14" s="508"/>
      <c r="AN14" s="509"/>
      <c r="AO14" s="475"/>
      <c r="AP14" s="593"/>
      <c r="AQ14" s="594"/>
      <c r="AR14" s="595"/>
      <c r="AS14" s="596"/>
      <c r="BE14"/>
    </row>
    <row r="15" spans="1:70" ht="40.5" customHeight="1">
      <c r="B15" s="592"/>
      <c r="C15" s="532"/>
      <c r="D15" s="845"/>
      <c r="E15" s="846"/>
      <c r="F15" s="846"/>
      <c r="G15" s="846"/>
      <c r="H15" s="846"/>
      <c r="I15" s="846"/>
      <c r="J15" s="846"/>
      <c r="K15" s="846"/>
      <c r="L15" s="846"/>
      <c r="M15" s="846"/>
      <c r="N15" s="846"/>
      <c r="O15" s="846"/>
      <c r="P15" s="847"/>
      <c r="Q15" s="412"/>
      <c r="R15" s="413"/>
      <c r="S15" s="413"/>
      <c r="T15" s="413"/>
      <c r="U15" s="413"/>
      <c r="V15" s="413"/>
      <c r="W15" s="413"/>
      <c r="X15" s="414"/>
      <c r="Y15" s="412" t="s">
        <v>1190</v>
      </c>
      <c r="Z15" s="413"/>
      <c r="AA15" s="413"/>
      <c r="AB15" s="414"/>
      <c r="AC15" s="412"/>
      <c r="AD15" s="413"/>
      <c r="AE15" s="413"/>
      <c r="AF15" s="413"/>
      <c r="AG15" s="413"/>
      <c r="AH15" s="413"/>
      <c r="AI15" s="413"/>
      <c r="AJ15" s="414"/>
      <c r="AK15" s="412"/>
      <c r="AL15" s="413"/>
      <c r="AM15" s="413"/>
      <c r="AN15" s="414"/>
      <c r="AO15" s="545"/>
      <c r="AP15" s="556"/>
      <c r="AQ15" s="587"/>
      <c r="AR15" s="589"/>
      <c r="AS15" s="591"/>
      <c r="BE15"/>
    </row>
    <row r="16" spans="1:70">
      <c r="B16" s="592">
        <v>2</v>
      </c>
      <c r="C16" s="532"/>
      <c r="D16" s="406" t="s">
        <v>1192</v>
      </c>
      <c r="E16" s="407"/>
      <c r="F16" s="407"/>
      <c r="G16" s="407"/>
      <c r="H16" s="407"/>
      <c r="I16" s="407"/>
      <c r="J16" s="407"/>
      <c r="K16" s="407"/>
      <c r="L16" s="407"/>
      <c r="M16" s="407"/>
      <c r="N16" s="407"/>
      <c r="O16" s="407"/>
      <c r="P16" s="408"/>
      <c r="Q16" s="409" t="s">
        <v>91</v>
      </c>
      <c r="R16" s="410"/>
      <c r="S16" s="410"/>
      <c r="T16" s="410"/>
      <c r="U16" s="410"/>
      <c r="V16" s="410"/>
      <c r="W16" s="410"/>
      <c r="X16" s="411"/>
      <c r="Y16" s="406" t="s">
        <v>82</v>
      </c>
      <c r="Z16" s="407"/>
      <c r="AA16" s="407"/>
      <c r="AB16" s="408"/>
      <c r="AC16" s="406"/>
      <c r="AD16" s="407"/>
      <c r="AE16" s="407"/>
      <c r="AF16" s="407"/>
      <c r="AG16" s="407"/>
      <c r="AH16" s="407"/>
      <c r="AI16" s="407"/>
      <c r="AJ16" s="408"/>
      <c r="AK16" s="406"/>
      <c r="AL16" s="407"/>
      <c r="AM16" s="407"/>
      <c r="AN16" s="408"/>
      <c r="AO16" s="542"/>
      <c r="AP16" s="554"/>
      <c r="AQ16" s="586"/>
      <c r="AR16" s="588"/>
      <c r="AS16" s="590"/>
      <c r="BE16"/>
    </row>
    <row r="17" spans="2:57" ht="31.5" customHeight="1">
      <c r="B17" s="592"/>
      <c r="C17" s="532"/>
      <c r="D17" s="412"/>
      <c r="E17" s="413"/>
      <c r="F17" s="413"/>
      <c r="G17" s="413"/>
      <c r="H17" s="413"/>
      <c r="I17" s="413"/>
      <c r="J17" s="413"/>
      <c r="K17" s="413"/>
      <c r="L17" s="413"/>
      <c r="M17" s="413"/>
      <c r="N17" s="413"/>
      <c r="O17" s="413"/>
      <c r="P17" s="414"/>
      <c r="Q17" s="412"/>
      <c r="R17" s="413"/>
      <c r="S17" s="413"/>
      <c r="T17" s="413"/>
      <c r="U17" s="413"/>
      <c r="V17" s="413"/>
      <c r="W17" s="413"/>
      <c r="X17" s="414"/>
      <c r="Y17" s="412" t="s">
        <v>1190</v>
      </c>
      <c r="Z17" s="413"/>
      <c r="AA17" s="413"/>
      <c r="AB17" s="414"/>
      <c r="AC17" s="412"/>
      <c r="AD17" s="413"/>
      <c r="AE17" s="413"/>
      <c r="AF17" s="413"/>
      <c r="AG17" s="413"/>
      <c r="AH17" s="413"/>
      <c r="AI17" s="413"/>
      <c r="AJ17" s="414"/>
      <c r="AK17" s="412"/>
      <c r="AL17" s="413"/>
      <c r="AM17" s="413"/>
      <c r="AN17" s="414"/>
      <c r="AO17" s="545"/>
      <c r="AP17" s="556"/>
      <c r="AQ17" s="587"/>
      <c r="AR17" s="589"/>
      <c r="AS17" s="591"/>
      <c r="BE17"/>
    </row>
    <row r="18" spans="2:57">
      <c r="B18" s="592">
        <v>3</v>
      </c>
      <c r="C18" s="532"/>
      <c r="D18" s="406" t="s">
        <v>1189</v>
      </c>
      <c r="E18" s="407"/>
      <c r="F18" s="407"/>
      <c r="G18" s="407"/>
      <c r="H18" s="407"/>
      <c r="I18" s="407"/>
      <c r="J18" s="407"/>
      <c r="K18" s="407"/>
      <c r="L18" s="407"/>
      <c r="M18" s="407"/>
      <c r="N18" s="407"/>
      <c r="O18" s="407"/>
      <c r="P18" s="408"/>
      <c r="Q18" s="409" t="s">
        <v>91</v>
      </c>
      <c r="R18" s="410"/>
      <c r="S18" s="410"/>
      <c r="T18" s="410"/>
      <c r="U18" s="410"/>
      <c r="V18" s="410"/>
      <c r="W18" s="410"/>
      <c r="X18" s="411"/>
      <c r="Y18" s="406" t="s">
        <v>83</v>
      </c>
      <c r="Z18" s="407"/>
      <c r="AA18" s="407"/>
      <c r="AB18" s="408"/>
      <c r="AC18" s="406"/>
      <c r="AD18" s="407"/>
      <c r="AE18" s="407"/>
      <c r="AF18" s="407"/>
      <c r="AG18" s="407"/>
      <c r="AH18" s="407"/>
      <c r="AI18" s="407"/>
      <c r="AJ18" s="408"/>
      <c r="AK18" s="406"/>
      <c r="AL18" s="407"/>
      <c r="AM18" s="407"/>
      <c r="AN18" s="408"/>
      <c r="AO18" s="542"/>
      <c r="AP18" s="554"/>
      <c r="AQ18" s="586"/>
      <c r="AR18" s="588"/>
      <c r="AS18" s="590"/>
      <c r="BE18"/>
    </row>
    <row r="19" spans="2:57" ht="31.5" customHeight="1">
      <c r="B19" s="592"/>
      <c r="C19" s="532"/>
      <c r="D19" s="412"/>
      <c r="E19" s="413"/>
      <c r="F19" s="413"/>
      <c r="G19" s="413"/>
      <c r="H19" s="413"/>
      <c r="I19" s="413"/>
      <c r="J19" s="413"/>
      <c r="K19" s="413"/>
      <c r="L19" s="413"/>
      <c r="M19" s="413"/>
      <c r="N19" s="413"/>
      <c r="O19" s="413"/>
      <c r="P19" s="414"/>
      <c r="Q19" s="412"/>
      <c r="R19" s="413"/>
      <c r="S19" s="413"/>
      <c r="T19" s="413"/>
      <c r="U19" s="413"/>
      <c r="V19" s="413"/>
      <c r="W19" s="413"/>
      <c r="X19" s="414"/>
      <c r="Y19" s="412" t="s">
        <v>1191</v>
      </c>
      <c r="Z19" s="413"/>
      <c r="AA19" s="413"/>
      <c r="AB19" s="414"/>
      <c r="AC19" s="412"/>
      <c r="AD19" s="413"/>
      <c r="AE19" s="413"/>
      <c r="AF19" s="413"/>
      <c r="AG19" s="413"/>
      <c r="AH19" s="413"/>
      <c r="AI19" s="413"/>
      <c r="AJ19" s="414"/>
      <c r="AK19" s="412"/>
      <c r="AL19" s="413"/>
      <c r="AM19" s="413"/>
      <c r="AN19" s="414"/>
      <c r="AO19" s="545"/>
      <c r="AP19" s="556"/>
      <c r="AQ19" s="587"/>
      <c r="AR19" s="589"/>
      <c r="AS19" s="591"/>
      <c r="BE19"/>
    </row>
    <row r="20" spans="2:57">
      <c r="B20" s="592">
        <v>4</v>
      </c>
      <c r="C20" s="532"/>
      <c r="D20" s="406" t="s">
        <v>1207</v>
      </c>
      <c r="E20" s="407"/>
      <c r="F20" s="407"/>
      <c r="G20" s="407"/>
      <c r="H20" s="407"/>
      <c r="I20" s="407"/>
      <c r="J20" s="407"/>
      <c r="K20" s="407"/>
      <c r="L20" s="407"/>
      <c r="M20" s="407"/>
      <c r="N20" s="407"/>
      <c r="O20" s="407"/>
      <c r="P20" s="408"/>
      <c r="Q20" s="406" t="s">
        <v>91</v>
      </c>
      <c r="R20" s="407"/>
      <c r="S20" s="407"/>
      <c r="T20" s="407"/>
      <c r="U20" s="407"/>
      <c r="V20" s="407"/>
      <c r="W20" s="407"/>
      <c r="X20" s="408"/>
      <c r="Y20" s="406" t="s">
        <v>24</v>
      </c>
      <c r="Z20" s="407"/>
      <c r="AA20" s="407"/>
      <c r="AB20" s="408"/>
      <c r="AC20" s="406"/>
      <c r="AD20" s="407"/>
      <c r="AE20" s="407"/>
      <c r="AF20" s="407"/>
      <c r="AG20" s="407"/>
      <c r="AH20" s="407"/>
      <c r="AI20" s="407"/>
      <c r="AJ20" s="408"/>
      <c r="AK20" s="406"/>
      <c r="AL20" s="407"/>
      <c r="AM20" s="407"/>
      <c r="AN20" s="408"/>
      <c r="AO20" s="542"/>
      <c r="AP20" s="554"/>
      <c r="AQ20" s="586"/>
      <c r="AR20" s="588"/>
      <c r="AS20" s="590"/>
      <c r="BE20"/>
    </row>
    <row r="21" spans="2:57" ht="31.5" customHeight="1">
      <c r="B21" s="592"/>
      <c r="C21" s="532"/>
      <c r="D21" s="412"/>
      <c r="E21" s="413"/>
      <c r="F21" s="413"/>
      <c r="G21" s="413"/>
      <c r="H21" s="413"/>
      <c r="I21" s="413"/>
      <c r="J21" s="413"/>
      <c r="K21" s="413"/>
      <c r="L21" s="413"/>
      <c r="M21" s="413"/>
      <c r="N21" s="413"/>
      <c r="O21" s="413"/>
      <c r="P21" s="414"/>
      <c r="Q21" s="412"/>
      <c r="R21" s="413"/>
      <c r="S21" s="413"/>
      <c r="T21" s="413"/>
      <c r="U21" s="413"/>
      <c r="V21" s="413"/>
      <c r="W21" s="413"/>
      <c r="X21" s="414"/>
      <c r="Y21" s="412" t="s">
        <v>1191</v>
      </c>
      <c r="Z21" s="413"/>
      <c r="AA21" s="413"/>
      <c r="AB21" s="414"/>
      <c r="AC21" s="412"/>
      <c r="AD21" s="413"/>
      <c r="AE21" s="413"/>
      <c r="AF21" s="413"/>
      <c r="AG21" s="413"/>
      <c r="AH21" s="413"/>
      <c r="AI21" s="413"/>
      <c r="AJ21" s="414"/>
      <c r="AK21" s="412"/>
      <c r="AL21" s="413"/>
      <c r="AM21" s="413"/>
      <c r="AN21" s="414"/>
      <c r="AO21" s="545"/>
      <c r="AP21" s="556"/>
      <c r="AQ21" s="587"/>
      <c r="AR21" s="589"/>
      <c r="AS21" s="591"/>
      <c r="BE21"/>
    </row>
    <row r="22" spans="2:57">
      <c r="B22" s="592">
        <v>5</v>
      </c>
      <c r="C22" s="532"/>
      <c r="D22" s="406" t="s">
        <v>1206</v>
      </c>
      <c r="E22" s="407"/>
      <c r="F22" s="407"/>
      <c r="G22" s="407"/>
      <c r="H22" s="407"/>
      <c r="I22" s="407"/>
      <c r="J22" s="407"/>
      <c r="K22" s="407"/>
      <c r="L22" s="407"/>
      <c r="M22" s="407"/>
      <c r="N22" s="407"/>
      <c r="O22" s="407"/>
      <c r="P22" s="408"/>
      <c r="Q22" s="409" t="s">
        <v>91</v>
      </c>
      <c r="R22" s="410"/>
      <c r="S22" s="410"/>
      <c r="T22" s="410"/>
      <c r="U22" s="410"/>
      <c r="V22" s="410"/>
      <c r="W22" s="410"/>
      <c r="X22" s="411"/>
      <c r="Y22" s="406" t="s">
        <v>24</v>
      </c>
      <c r="Z22" s="407"/>
      <c r="AA22" s="407"/>
      <c r="AB22" s="408"/>
      <c r="AC22" s="406"/>
      <c r="AD22" s="407"/>
      <c r="AE22" s="407"/>
      <c r="AF22" s="407"/>
      <c r="AG22" s="407"/>
      <c r="AH22" s="407"/>
      <c r="AI22" s="407"/>
      <c r="AJ22" s="408"/>
      <c r="AK22" s="406"/>
      <c r="AL22" s="407"/>
      <c r="AM22" s="407"/>
      <c r="AN22" s="408"/>
      <c r="AO22" s="542"/>
      <c r="AP22" s="554"/>
      <c r="AQ22" s="586"/>
      <c r="AR22" s="588"/>
      <c r="AS22" s="590"/>
      <c r="BE22"/>
    </row>
    <row r="23" spans="2:57" ht="31.5" customHeight="1">
      <c r="B23" s="592"/>
      <c r="C23" s="532"/>
      <c r="D23" s="412"/>
      <c r="E23" s="413"/>
      <c r="F23" s="413"/>
      <c r="G23" s="413"/>
      <c r="H23" s="413"/>
      <c r="I23" s="413"/>
      <c r="J23" s="413"/>
      <c r="K23" s="413"/>
      <c r="L23" s="413"/>
      <c r="M23" s="413"/>
      <c r="N23" s="413"/>
      <c r="O23" s="413"/>
      <c r="P23" s="414"/>
      <c r="Q23" s="412"/>
      <c r="R23" s="413"/>
      <c r="S23" s="413"/>
      <c r="T23" s="413"/>
      <c r="U23" s="413"/>
      <c r="V23" s="413"/>
      <c r="W23" s="413"/>
      <c r="X23" s="414"/>
      <c r="Y23" s="412" t="s">
        <v>1195</v>
      </c>
      <c r="Z23" s="413"/>
      <c r="AA23" s="413"/>
      <c r="AB23" s="414"/>
      <c r="AC23" s="412"/>
      <c r="AD23" s="413"/>
      <c r="AE23" s="413"/>
      <c r="AF23" s="413"/>
      <c r="AG23" s="413"/>
      <c r="AH23" s="413"/>
      <c r="AI23" s="413"/>
      <c r="AJ23" s="414"/>
      <c r="AK23" s="412"/>
      <c r="AL23" s="413"/>
      <c r="AM23" s="413"/>
      <c r="AN23" s="414"/>
      <c r="AO23" s="545"/>
      <c r="AP23" s="556"/>
      <c r="AQ23" s="587"/>
      <c r="AR23" s="589"/>
      <c r="AS23" s="591"/>
      <c r="BE23"/>
    </row>
    <row r="24" spans="2:57">
      <c r="B24" s="592">
        <v>6</v>
      </c>
      <c r="C24" s="532"/>
      <c r="D24" s="406" t="s">
        <v>1196</v>
      </c>
      <c r="E24" s="407"/>
      <c r="F24" s="407"/>
      <c r="G24" s="407"/>
      <c r="H24" s="407"/>
      <c r="I24" s="407"/>
      <c r="J24" s="407"/>
      <c r="K24" s="407"/>
      <c r="L24" s="407"/>
      <c r="M24" s="407"/>
      <c r="N24" s="407"/>
      <c r="O24" s="407"/>
      <c r="P24" s="408"/>
      <c r="Q24" s="409" t="s">
        <v>91</v>
      </c>
      <c r="R24" s="410"/>
      <c r="S24" s="410"/>
      <c r="T24" s="410"/>
      <c r="U24" s="410"/>
      <c r="V24" s="410"/>
      <c r="W24" s="410"/>
      <c r="X24" s="411"/>
      <c r="Y24" s="406" t="s">
        <v>24</v>
      </c>
      <c r="Z24" s="407"/>
      <c r="AA24" s="407"/>
      <c r="AB24" s="408"/>
      <c r="AC24" s="406"/>
      <c r="AD24" s="407"/>
      <c r="AE24" s="407"/>
      <c r="AF24" s="407"/>
      <c r="AG24" s="407"/>
      <c r="AH24" s="407"/>
      <c r="AI24" s="407"/>
      <c r="AJ24" s="408"/>
      <c r="AK24" s="406"/>
      <c r="AL24" s="407"/>
      <c r="AM24" s="407"/>
      <c r="AN24" s="408"/>
      <c r="AO24" s="542"/>
      <c r="AP24" s="554"/>
      <c r="AQ24" s="586"/>
      <c r="AR24" s="588"/>
      <c r="AS24" s="590"/>
      <c r="BE24"/>
    </row>
    <row r="25" spans="2:57" ht="31.5" customHeight="1">
      <c r="B25" s="592"/>
      <c r="C25" s="532"/>
      <c r="D25" s="412"/>
      <c r="E25" s="413"/>
      <c r="F25" s="413"/>
      <c r="G25" s="413"/>
      <c r="H25" s="413"/>
      <c r="I25" s="413"/>
      <c r="J25" s="413"/>
      <c r="K25" s="413"/>
      <c r="L25" s="413"/>
      <c r="M25" s="413"/>
      <c r="N25" s="413"/>
      <c r="O25" s="413"/>
      <c r="P25" s="414"/>
      <c r="Q25" s="412"/>
      <c r="R25" s="413"/>
      <c r="S25" s="413"/>
      <c r="T25" s="413"/>
      <c r="U25" s="413"/>
      <c r="V25" s="413"/>
      <c r="W25" s="413"/>
      <c r="X25" s="414"/>
      <c r="Y25" s="412" t="s">
        <v>1197</v>
      </c>
      <c r="Z25" s="413"/>
      <c r="AA25" s="413"/>
      <c r="AB25" s="414"/>
      <c r="AC25" s="412"/>
      <c r="AD25" s="413"/>
      <c r="AE25" s="413"/>
      <c r="AF25" s="413"/>
      <c r="AG25" s="413"/>
      <c r="AH25" s="413"/>
      <c r="AI25" s="413"/>
      <c r="AJ25" s="414"/>
      <c r="AK25" s="412"/>
      <c r="AL25" s="413"/>
      <c r="AM25" s="413"/>
      <c r="AN25" s="414"/>
      <c r="AO25" s="545"/>
      <c r="AP25" s="556"/>
      <c r="AQ25" s="587"/>
      <c r="AR25" s="589"/>
      <c r="AS25" s="591"/>
      <c r="BE25"/>
    </row>
    <row r="26" spans="2:57">
      <c r="B26" s="592">
        <v>7</v>
      </c>
      <c r="C26" s="532"/>
      <c r="D26" s="406" t="s">
        <v>1208</v>
      </c>
      <c r="E26" s="407"/>
      <c r="F26" s="407"/>
      <c r="G26" s="407"/>
      <c r="H26" s="407"/>
      <c r="I26" s="407"/>
      <c r="J26" s="407"/>
      <c r="K26" s="407"/>
      <c r="L26" s="407"/>
      <c r="M26" s="407"/>
      <c r="N26" s="407"/>
      <c r="O26" s="407"/>
      <c r="P26" s="408"/>
      <c r="Q26" s="409" t="s">
        <v>91</v>
      </c>
      <c r="R26" s="410"/>
      <c r="S26" s="410"/>
      <c r="T26" s="410"/>
      <c r="U26" s="410"/>
      <c r="V26" s="410"/>
      <c r="W26" s="410"/>
      <c r="X26" s="411"/>
      <c r="Y26" s="406" t="s">
        <v>24</v>
      </c>
      <c r="Z26" s="407"/>
      <c r="AA26" s="407"/>
      <c r="AB26" s="408"/>
      <c r="AC26" s="406"/>
      <c r="AD26" s="407"/>
      <c r="AE26" s="407"/>
      <c r="AF26" s="407"/>
      <c r="AG26" s="407"/>
      <c r="AH26" s="407"/>
      <c r="AI26" s="407"/>
      <c r="AJ26" s="408"/>
      <c r="AK26" s="406"/>
      <c r="AL26" s="407"/>
      <c r="AM26" s="407"/>
      <c r="AN26" s="408"/>
      <c r="AO26" s="542"/>
      <c r="AP26" s="554"/>
      <c r="AQ26" s="586"/>
      <c r="AR26" s="588"/>
      <c r="AS26" s="590"/>
      <c r="BE26"/>
    </row>
    <row r="27" spans="2:57" ht="31.5" customHeight="1">
      <c r="B27" s="592"/>
      <c r="C27" s="532"/>
      <c r="D27" s="412"/>
      <c r="E27" s="413"/>
      <c r="F27" s="413"/>
      <c r="G27" s="413"/>
      <c r="H27" s="413"/>
      <c r="I27" s="413"/>
      <c r="J27" s="413"/>
      <c r="K27" s="413"/>
      <c r="L27" s="413"/>
      <c r="M27" s="413"/>
      <c r="N27" s="413"/>
      <c r="O27" s="413"/>
      <c r="P27" s="414"/>
      <c r="Q27" s="412"/>
      <c r="R27" s="413"/>
      <c r="S27" s="413"/>
      <c r="T27" s="413"/>
      <c r="U27" s="413"/>
      <c r="V27" s="413"/>
      <c r="W27" s="413"/>
      <c r="X27" s="414"/>
      <c r="Y27" s="412" t="s">
        <v>1198</v>
      </c>
      <c r="Z27" s="413"/>
      <c r="AA27" s="413"/>
      <c r="AB27" s="414"/>
      <c r="AC27" s="412"/>
      <c r="AD27" s="413"/>
      <c r="AE27" s="413"/>
      <c r="AF27" s="413"/>
      <c r="AG27" s="413"/>
      <c r="AH27" s="413"/>
      <c r="AI27" s="413"/>
      <c r="AJ27" s="414"/>
      <c r="AK27" s="412"/>
      <c r="AL27" s="413"/>
      <c r="AM27" s="413"/>
      <c r="AN27" s="414"/>
      <c r="AO27" s="545"/>
      <c r="AP27" s="556"/>
      <c r="AQ27" s="587"/>
      <c r="AR27" s="589"/>
      <c r="AS27" s="591"/>
      <c r="BE27"/>
    </row>
    <row r="28" spans="2:57">
      <c r="B28" s="592">
        <v>8</v>
      </c>
      <c r="C28" s="532"/>
      <c r="D28" s="406" t="s">
        <v>1199</v>
      </c>
      <c r="E28" s="407"/>
      <c r="F28" s="407"/>
      <c r="G28" s="407"/>
      <c r="H28" s="407"/>
      <c r="I28" s="407"/>
      <c r="J28" s="407"/>
      <c r="K28" s="407"/>
      <c r="L28" s="407"/>
      <c r="M28" s="407"/>
      <c r="N28" s="407"/>
      <c r="O28" s="407"/>
      <c r="P28" s="408"/>
      <c r="Q28" s="409" t="s">
        <v>91</v>
      </c>
      <c r="R28" s="410"/>
      <c r="S28" s="410"/>
      <c r="T28" s="410"/>
      <c r="U28" s="410"/>
      <c r="V28" s="410"/>
      <c r="W28" s="410"/>
      <c r="X28" s="411"/>
      <c r="Y28" s="406" t="s">
        <v>24</v>
      </c>
      <c r="Z28" s="407"/>
      <c r="AA28" s="407"/>
      <c r="AB28" s="408"/>
      <c r="AC28" s="406"/>
      <c r="AD28" s="407"/>
      <c r="AE28" s="407"/>
      <c r="AF28" s="407"/>
      <c r="AG28" s="407"/>
      <c r="AH28" s="407"/>
      <c r="AI28" s="407"/>
      <c r="AJ28" s="408"/>
      <c r="AK28" s="406"/>
      <c r="AL28" s="407"/>
      <c r="AM28" s="407"/>
      <c r="AN28" s="408"/>
      <c r="AO28" s="542"/>
      <c r="AP28" s="554"/>
      <c r="AQ28" s="586"/>
      <c r="AR28" s="588"/>
      <c r="AS28" s="590"/>
      <c r="BE28"/>
    </row>
    <row r="29" spans="2:57" ht="30.75" customHeight="1">
      <c r="B29" s="592"/>
      <c r="C29" s="532"/>
      <c r="D29" s="412"/>
      <c r="E29" s="413"/>
      <c r="F29" s="413"/>
      <c r="G29" s="413"/>
      <c r="H29" s="413"/>
      <c r="I29" s="413"/>
      <c r="J29" s="413"/>
      <c r="K29" s="413"/>
      <c r="L29" s="413"/>
      <c r="M29" s="413"/>
      <c r="N29" s="413"/>
      <c r="O29" s="413"/>
      <c r="P29" s="414"/>
      <c r="Q29" s="412"/>
      <c r="R29" s="413"/>
      <c r="S29" s="413"/>
      <c r="T29" s="413"/>
      <c r="U29" s="413"/>
      <c r="V29" s="413"/>
      <c r="W29" s="413"/>
      <c r="X29" s="414"/>
      <c r="Y29" s="412" t="s">
        <v>1200</v>
      </c>
      <c r="Z29" s="413"/>
      <c r="AA29" s="413"/>
      <c r="AB29" s="414"/>
      <c r="AC29" s="412"/>
      <c r="AD29" s="413"/>
      <c r="AE29" s="413"/>
      <c r="AF29" s="413"/>
      <c r="AG29" s="413"/>
      <c r="AH29" s="413"/>
      <c r="AI29" s="413"/>
      <c r="AJ29" s="414"/>
      <c r="AK29" s="412"/>
      <c r="AL29" s="413"/>
      <c r="AM29" s="413"/>
      <c r="AN29" s="414"/>
      <c r="AO29" s="545"/>
      <c r="AP29" s="556"/>
      <c r="AQ29" s="587"/>
      <c r="AR29" s="589"/>
      <c r="AS29" s="591"/>
      <c r="BE29"/>
    </row>
    <row r="30" spans="2:57">
      <c r="B30" s="592">
        <v>9</v>
      </c>
      <c r="C30" s="532"/>
      <c r="D30" s="406" t="s">
        <v>1209</v>
      </c>
      <c r="E30" s="407"/>
      <c r="F30" s="407"/>
      <c r="G30" s="407"/>
      <c r="H30" s="407"/>
      <c r="I30" s="407"/>
      <c r="J30" s="407"/>
      <c r="K30" s="407"/>
      <c r="L30" s="407"/>
      <c r="M30" s="407"/>
      <c r="N30" s="407"/>
      <c r="O30" s="407"/>
      <c r="P30" s="408"/>
      <c r="Q30" s="409" t="s">
        <v>1205</v>
      </c>
      <c r="R30" s="410"/>
      <c r="S30" s="410"/>
      <c r="T30" s="410"/>
      <c r="U30" s="410"/>
      <c r="V30" s="410"/>
      <c r="W30" s="410"/>
      <c r="X30" s="411"/>
      <c r="Y30" s="406" t="s">
        <v>24</v>
      </c>
      <c r="Z30" s="407"/>
      <c r="AA30" s="407"/>
      <c r="AB30" s="408"/>
      <c r="AC30" s="406"/>
      <c r="AD30" s="407"/>
      <c r="AE30" s="407"/>
      <c r="AF30" s="407"/>
      <c r="AG30" s="407"/>
      <c r="AH30" s="407"/>
      <c r="AI30" s="407"/>
      <c r="AJ30" s="408"/>
      <c r="AK30" s="406"/>
      <c r="AL30" s="407"/>
      <c r="AM30" s="407"/>
      <c r="AN30" s="408"/>
      <c r="AO30" s="542"/>
      <c r="AP30" s="554"/>
      <c r="AQ30" s="586"/>
      <c r="AR30" s="588"/>
      <c r="AS30" s="590"/>
      <c r="BE30"/>
    </row>
    <row r="31" spans="2:57" ht="66" customHeight="1">
      <c r="B31" s="592"/>
      <c r="C31" s="532"/>
      <c r="D31" s="412"/>
      <c r="E31" s="413"/>
      <c r="F31" s="413"/>
      <c r="G31" s="413"/>
      <c r="H31" s="413"/>
      <c r="I31" s="413"/>
      <c r="J31" s="413"/>
      <c r="K31" s="413"/>
      <c r="L31" s="413"/>
      <c r="M31" s="413"/>
      <c r="N31" s="413"/>
      <c r="O31" s="413"/>
      <c r="P31" s="414"/>
      <c r="Q31" s="412"/>
      <c r="R31" s="413"/>
      <c r="S31" s="413"/>
      <c r="T31" s="413"/>
      <c r="U31" s="413"/>
      <c r="V31" s="413"/>
      <c r="W31" s="413"/>
      <c r="X31" s="414"/>
      <c r="Y31" s="412" t="s">
        <v>1204</v>
      </c>
      <c r="Z31" s="413"/>
      <c r="AA31" s="413"/>
      <c r="AB31" s="414"/>
      <c r="AC31" s="412"/>
      <c r="AD31" s="413"/>
      <c r="AE31" s="413"/>
      <c r="AF31" s="413"/>
      <c r="AG31" s="413"/>
      <c r="AH31" s="413"/>
      <c r="AI31" s="413"/>
      <c r="AJ31" s="414"/>
      <c r="AK31" s="412"/>
      <c r="AL31" s="413"/>
      <c r="AM31" s="413"/>
      <c r="AN31" s="414"/>
      <c r="AO31" s="545"/>
      <c r="AP31" s="556"/>
      <c r="AQ31" s="587"/>
      <c r="AR31" s="589"/>
      <c r="AS31" s="591"/>
      <c r="BE31"/>
    </row>
    <row r="32" spans="2:57">
      <c r="B32" s="592">
        <v>10</v>
      </c>
      <c r="C32" s="532"/>
      <c r="D32" s="406" t="s">
        <v>1202</v>
      </c>
      <c r="E32" s="407"/>
      <c r="F32" s="407"/>
      <c r="G32" s="407"/>
      <c r="H32" s="407"/>
      <c r="I32" s="407"/>
      <c r="J32" s="407"/>
      <c r="K32" s="407"/>
      <c r="L32" s="407"/>
      <c r="M32" s="407"/>
      <c r="N32" s="407"/>
      <c r="O32" s="407"/>
      <c r="P32" s="408"/>
      <c r="Q32" s="409" t="s">
        <v>91</v>
      </c>
      <c r="R32" s="410"/>
      <c r="S32" s="410"/>
      <c r="T32" s="410"/>
      <c r="U32" s="410"/>
      <c r="V32" s="410"/>
      <c r="W32" s="410"/>
      <c r="X32" s="411"/>
      <c r="Y32" s="406" t="s">
        <v>24</v>
      </c>
      <c r="Z32" s="407"/>
      <c r="AA32" s="407"/>
      <c r="AB32" s="408"/>
      <c r="AC32" s="406"/>
      <c r="AD32" s="407"/>
      <c r="AE32" s="407"/>
      <c r="AF32" s="407"/>
      <c r="AG32" s="407"/>
      <c r="AH32" s="407"/>
      <c r="AI32" s="407"/>
      <c r="AJ32" s="408"/>
      <c r="AK32" s="406"/>
      <c r="AL32" s="407"/>
      <c r="AM32" s="407"/>
      <c r="AN32" s="408"/>
      <c r="AO32" s="542"/>
      <c r="AP32" s="554"/>
      <c r="AQ32" s="586"/>
      <c r="AR32" s="588"/>
      <c r="AS32" s="590"/>
      <c r="BE32"/>
    </row>
    <row r="33" spans="2:57" ht="123.75" customHeight="1" thickBot="1">
      <c r="B33" s="592"/>
      <c r="C33" s="532"/>
      <c r="D33" s="412"/>
      <c r="E33" s="413"/>
      <c r="F33" s="413"/>
      <c r="G33" s="413"/>
      <c r="H33" s="413"/>
      <c r="I33" s="413"/>
      <c r="J33" s="413"/>
      <c r="K33" s="413"/>
      <c r="L33" s="413"/>
      <c r="M33" s="413"/>
      <c r="N33" s="413"/>
      <c r="O33" s="413"/>
      <c r="P33" s="414"/>
      <c r="Q33" s="412"/>
      <c r="R33" s="413"/>
      <c r="S33" s="413"/>
      <c r="T33" s="413"/>
      <c r="U33" s="413"/>
      <c r="V33" s="413"/>
      <c r="W33" s="413"/>
      <c r="X33" s="414"/>
      <c r="Y33" s="412" t="s">
        <v>1203</v>
      </c>
      <c r="Z33" s="413"/>
      <c r="AA33" s="413"/>
      <c r="AB33" s="414"/>
      <c r="AC33" s="412"/>
      <c r="AD33" s="413"/>
      <c r="AE33" s="413"/>
      <c r="AF33" s="413"/>
      <c r="AG33" s="413"/>
      <c r="AH33" s="413"/>
      <c r="AI33" s="413"/>
      <c r="AJ33" s="414"/>
      <c r="AK33" s="412"/>
      <c r="AL33" s="413"/>
      <c r="AM33" s="413"/>
      <c r="AN33" s="414"/>
      <c r="AO33" s="545"/>
      <c r="AP33" s="556"/>
      <c r="AQ33" s="587"/>
      <c r="AR33" s="589"/>
      <c r="AS33" s="591"/>
      <c r="BE33"/>
    </row>
    <row r="34" spans="2:57" ht="22.5" hidden="1" customHeight="1">
      <c r="B34" s="592">
        <v>11</v>
      </c>
      <c r="C34" s="532"/>
      <c r="D34" s="406"/>
      <c r="E34" s="407"/>
      <c r="F34" s="407"/>
      <c r="G34" s="407"/>
      <c r="H34" s="407"/>
      <c r="I34" s="407"/>
      <c r="J34" s="407"/>
      <c r="K34" s="407"/>
      <c r="L34" s="407"/>
      <c r="M34" s="407"/>
      <c r="N34" s="407"/>
      <c r="O34" s="407"/>
      <c r="P34" s="408"/>
      <c r="Q34" s="409"/>
      <c r="R34" s="410"/>
      <c r="S34" s="410"/>
      <c r="T34" s="410"/>
      <c r="U34" s="410"/>
      <c r="V34" s="410"/>
      <c r="W34" s="410"/>
      <c r="X34" s="411"/>
      <c r="Y34" s="406"/>
      <c r="Z34" s="407"/>
      <c r="AA34" s="407"/>
      <c r="AB34" s="408"/>
      <c r="AC34" s="406"/>
      <c r="AD34" s="407"/>
      <c r="AE34" s="407"/>
      <c r="AF34" s="407"/>
      <c r="AG34" s="407"/>
      <c r="AH34" s="407"/>
      <c r="AI34" s="407"/>
      <c r="AJ34" s="408"/>
      <c r="AK34" s="406"/>
      <c r="AL34" s="407"/>
      <c r="AM34" s="407"/>
      <c r="AN34" s="408"/>
      <c r="AO34" s="542"/>
      <c r="AP34" s="554"/>
      <c r="AQ34" s="586"/>
      <c r="AR34" s="588"/>
      <c r="AS34" s="590"/>
      <c r="BE34"/>
    </row>
    <row r="35" spans="2:57" ht="31.5" hidden="1"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c r="Z35" s="413"/>
      <c r="AA35" s="413"/>
      <c r="AB35" s="414"/>
      <c r="AC35" s="412"/>
      <c r="AD35" s="413"/>
      <c r="AE35" s="413"/>
      <c r="AF35" s="413"/>
      <c r="AG35" s="413"/>
      <c r="AH35" s="413"/>
      <c r="AI35" s="413"/>
      <c r="AJ35" s="414"/>
      <c r="AK35" s="412"/>
      <c r="AL35" s="413"/>
      <c r="AM35" s="413"/>
      <c r="AN35" s="414"/>
      <c r="AO35" s="545"/>
      <c r="AP35" s="556"/>
      <c r="AQ35" s="587"/>
      <c r="AR35" s="589"/>
      <c r="AS35" s="591"/>
      <c r="BE35"/>
    </row>
    <row r="36" spans="2:57" ht="22.5" hidden="1" customHeight="1">
      <c r="B36" s="592">
        <v>12</v>
      </c>
      <c r="C36" s="532"/>
      <c r="D36" s="406"/>
      <c r="E36" s="407"/>
      <c r="F36" s="407"/>
      <c r="G36" s="407"/>
      <c r="H36" s="407"/>
      <c r="I36" s="407"/>
      <c r="J36" s="407"/>
      <c r="K36" s="407"/>
      <c r="L36" s="407"/>
      <c r="M36" s="407"/>
      <c r="N36" s="407"/>
      <c r="O36" s="407"/>
      <c r="P36" s="408"/>
      <c r="Q36" s="409"/>
      <c r="R36" s="410"/>
      <c r="S36" s="410"/>
      <c r="T36" s="410"/>
      <c r="U36" s="410"/>
      <c r="V36" s="410"/>
      <c r="W36" s="410"/>
      <c r="X36" s="411"/>
      <c r="Y36" s="406"/>
      <c r="Z36" s="407"/>
      <c r="AA36" s="407"/>
      <c r="AB36" s="408"/>
      <c r="AC36" s="406"/>
      <c r="AD36" s="407"/>
      <c r="AE36" s="407"/>
      <c r="AF36" s="408"/>
      <c r="AG36" s="406"/>
      <c r="AH36" s="407"/>
      <c r="AI36" s="407"/>
      <c r="AJ36" s="408"/>
      <c r="AK36" s="406"/>
      <c r="AL36" s="407"/>
      <c r="AM36" s="407"/>
      <c r="AN36" s="408"/>
      <c r="AO36" s="542"/>
      <c r="AP36" s="554"/>
      <c r="AQ36" s="586"/>
      <c r="AR36" s="588"/>
      <c r="AS36" s="590"/>
      <c r="BE36"/>
    </row>
    <row r="37" spans="2:57" ht="45.75" hidden="1"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c r="Z37" s="413"/>
      <c r="AA37" s="413"/>
      <c r="AB37" s="414"/>
      <c r="AC37" s="412"/>
      <c r="AD37" s="413"/>
      <c r="AE37" s="413"/>
      <c r="AF37" s="414"/>
      <c r="AG37" s="412"/>
      <c r="AH37" s="413"/>
      <c r="AI37" s="413"/>
      <c r="AJ37" s="414"/>
      <c r="AK37" s="412"/>
      <c r="AL37" s="413"/>
      <c r="AM37" s="413"/>
      <c r="AN37" s="414"/>
      <c r="AO37" s="545"/>
      <c r="AP37" s="556"/>
      <c r="AQ37" s="587"/>
      <c r="AR37" s="589"/>
      <c r="AS37" s="591"/>
      <c r="BE37"/>
    </row>
    <row r="38" spans="2:57" ht="22.5" hidden="1" customHeight="1">
      <c r="B38" s="592">
        <v>13</v>
      </c>
      <c r="C38" s="532"/>
      <c r="D38" s="406"/>
      <c r="E38" s="407"/>
      <c r="F38" s="407"/>
      <c r="G38" s="407"/>
      <c r="H38" s="407"/>
      <c r="I38" s="407"/>
      <c r="J38" s="407"/>
      <c r="K38" s="407"/>
      <c r="L38" s="407"/>
      <c r="M38" s="407"/>
      <c r="N38" s="407"/>
      <c r="O38" s="407"/>
      <c r="P38" s="408"/>
      <c r="Q38" s="409"/>
      <c r="R38" s="410"/>
      <c r="S38" s="410"/>
      <c r="T38" s="410"/>
      <c r="U38" s="410"/>
      <c r="V38" s="410"/>
      <c r="W38" s="410"/>
      <c r="X38" s="411"/>
      <c r="Y38" s="406"/>
      <c r="Z38" s="407"/>
      <c r="AA38" s="407"/>
      <c r="AB38" s="408"/>
      <c r="AC38" s="406"/>
      <c r="AD38" s="407"/>
      <c r="AE38" s="407"/>
      <c r="AF38" s="408"/>
      <c r="AG38" s="406"/>
      <c r="AH38" s="407"/>
      <c r="AI38" s="407"/>
      <c r="AJ38" s="408"/>
      <c r="AK38" s="406"/>
      <c r="AL38" s="407"/>
      <c r="AM38" s="407"/>
      <c r="AN38" s="408"/>
      <c r="AO38" s="542"/>
      <c r="AP38" s="554"/>
      <c r="AQ38" s="586"/>
      <c r="AR38" s="588"/>
      <c r="AS38" s="590"/>
      <c r="BE38"/>
    </row>
    <row r="39" spans="2:57" ht="31.5" hidden="1"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c r="Z39" s="413"/>
      <c r="AA39" s="413"/>
      <c r="AB39" s="414"/>
      <c r="AC39" s="412"/>
      <c r="AD39" s="413"/>
      <c r="AE39" s="413"/>
      <c r="AF39" s="414"/>
      <c r="AG39" s="412"/>
      <c r="AH39" s="413"/>
      <c r="AI39" s="413"/>
      <c r="AJ39" s="414"/>
      <c r="AK39" s="412"/>
      <c r="AL39" s="413"/>
      <c r="AM39" s="413"/>
      <c r="AN39" s="414"/>
      <c r="AO39" s="545"/>
      <c r="AP39" s="556"/>
      <c r="AQ39" s="587"/>
      <c r="AR39" s="589"/>
      <c r="AS39" s="591"/>
      <c r="BE39"/>
    </row>
    <row r="40" spans="2:57" ht="22.5" hidden="1" customHeight="1">
      <c r="B40" s="592">
        <v>14</v>
      </c>
      <c r="C40" s="532"/>
      <c r="D40" s="406"/>
      <c r="E40" s="407"/>
      <c r="F40" s="407"/>
      <c r="G40" s="407"/>
      <c r="H40" s="407"/>
      <c r="I40" s="407"/>
      <c r="J40" s="407"/>
      <c r="K40" s="407"/>
      <c r="L40" s="407"/>
      <c r="M40" s="407"/>
      <c r="N40" s="407"/>
      <c r="O40" s="407"/>
      <c r="P40" s="408"/>
      <c r="Q40" s="409"/>
      <c r="R40" s="410"/>
      <c r="S40" s="410"/>
      <c r="T40" s="410"/>
      <c r="U40" s="410"/>
      <c r="V40" s="410"/>
      <c r="W40" s="410"/>
      <c r="X40" s="411"/>
      <c r="Y40" s="406"/>
      <c r="Z40" s="407"/>
      <c r="AA40" s="407"/>
      <c r="AB40" s="408"/>
      <c r="AC40" s="406"/>
      <c r="AD40" s="407"/>
      <c r="AE40" s="407"/>
      <c r="AF40" s="408"/>
      <c r="AG40" s="406"/>
      <c r="AH40" s="407"/>
      <c r="AI40" s="407"/>
      <c r="AJ40" s="408"/>
      <c r="AK40" s="406"/>
      <c r="AL40" s="407"/>
      <c r="AM40" s="407"/>
      <c r="AN40" s="408"/>
      <c r="AO40" s="542"/>
      <c r="AP40" s="554"/>
      <c r="AQ40" s="586"/>
      <c r="AR40" s="588"/>
      <c r="AS40" s="590"/>
      <c r="BE40"/>
    </row>
    <row r="41" spans="2:57" ht="31.5" hidden="1"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c r="Z41" s="413"/>
      <c r="AA41" s="413"/>
      <c r="AB41" s="414"/>
      <c r="AC41" s="412"/>
      <c r="AD41" s="413"/>
      <c r="AE41" s="413"/>
      <c r="AF41" s="414"/>
      <c r="AG41" s="412"/>
      <c r="AH41" s="413"/>
      <c r="AI41" s="413"/>
      <c r="AJ41" s="414"/>
      <c r="AK41" s="412"/>
      <c r="AL41" s="413"/>
      <c r="AM41" s="413"/>
      <c r="AN41" s="414"/>
      <c r="AO41" s="545"/>
      <c r="AP41" s="556"/>
      <c r="AQ41" s="587"/>
      <c r="AR41" s="589"/>
      <c r="AS41" s="591"/>
      <c r="BE41"/>
    </row>
    <row r="42" spans="2:57" ht="22.5" hidden="1" customHeight="1">
      <c r="B42" s="592">
        <v>15</v>
      </c>
      <c r="C42" s="532"/>
      <c r="D42" s="406"/>
      <c r="E42" s="407"/>
      <c r="F42" s="407"/>
      <c r="G42" s="407"/>
      <c r="H42" s="407"/>
      <c r="I42" s="407"/>
      <c r="J42" s="407"/>
      <c r="K42" s="407"/>
      <c r="L42" s="407"/>
      <c r="M42" s="407"/>
      <c r="N42" s="407"/>
      <c r="O42" s="407"/>
      <c r="P42" s="408"/>
      <c r="Q42" s="409"/>
      <c r="R42" s="410"/>
      <c r="S42" s="410"/>
      <c r="T42" s="410"/>
      <c r="U42" s="410"/>
      <c r="V42" s="410"/>
      <c r="W42" s="410"/>
      <c r="X42" s="411"/>
      <c r="Y42" s="406"/>
      <c r="Z42" s="407"/>
      <c r="AA42" s="407"/>
      <c r="AB42" s="408"/>
      <c r="AC42" s="406"/>
      <c r="AD42" s="407"/>
      <c r="AE42" s="407"/>
      <c r="AF42" s="408"/>
      <c r="AG42" s="406"/>
      <c r="AH42" s="407"/>
      <c r="AI42" s="407"/>
      <c r="AJ42" s="408"/>
      <c r="AK42" s="406"/>
      <c r="AL42" s="407"/>
      <c r="AM42" s="407"/>
      <c r="AN42" s="408"/>
      <c r="AO42" s="542"/>
      <c r="AP42" s="554"/>
      <c r="AQ42" s="586"/>
      <c r="AR42" s="588"/>
      <c r="AS42" s="590"/>
      <c r="BE42"/>
    </row>
    <row r="43" spans="2:57" ht="31.5" hidden="1"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c r="Z43" s="413"/>
      <c r="AA43" s="413"/>
      <c r="AB43" s="414"/>
      <c r="AC43" s="412"/>
      <c r="AD43" s="413"/>
      <c r="AE43" s="413"/>
      <c r="AF43" s="414"/>
      <c r="AG43" s="412"/>
      <c r="AH43" s="413"/>
      <c r="AI43" s="413"/>
      <c r="AJ43" s="414"/>
      <c r="AK43" s="412"/>
      <c r="AL43" s="413"/>
      <c r="AM43" s="413"/>
      <c r="AN43" s="414"/>
      <c r="AO43" s="545"/>
      <c r="AP43" s="556"/>
      <c r="AQ43" s="587"/>
      <c r="AR43" s="589"/>
      <c r="AS43" s="591"/>
      <c r="BE43"/>
    </row>
    <row r="44" spans="2:57" ht="22.5" hidden="1" customHeight="1">
      <c r="B44" s="592">
        <v>16</v>
      </c>
      <c r="C44" s="532"/>
      <c r="D44" s="406"/>
      <c r="E44" s="407"/>
      <c r="F44" s="407"/>
      <c r="G44" s="407"/>
      <c r="H44" s="407"/>
      <c r="I44" s="407"/>
      <c r="J44" s="407"/>
      <c r="K44" s="407"/>
      <c r="L44" s="407"/>
      <c r="M44" s="407"/>
      <c r="N44" s="407"/>
      <c r="O44" s="407"/>
      <c r="P44" s="408"/>
      <c r="Q44" s="409"/>
      <c r="R44" s="410"/>
      <c r="S44" s="410"/>
      <c r="T44" s="410"/>
      <c r="U44" s="410"/>
      <c r="V44" s="410"/>
      <c r="W44" s="410"/>
      <c r="X44" s="411"/>
      <c r="Y44" s="406"/>
      <c r="Z44" s="407"/>
      <c r="AA44" s="407"/>
      <c r="AB44" s="408"/>
      <c r="AC44" s="406"/>
      <c r="AD44" s="407"/>
      <c r="AE44" s="407"/>
      <c r="AF44" s="408"/>
      <c r="AG44" s="406"/>
      <c r="AH44" s="407"/>
      <c r="AI44" s="407"/>
      <c r="AJ44" s="408"/>
      <c r="AK44" s="406"/>
      <c r="AL44" s="407"/>
      <c r="AM44" s="407"/>
      <c r="AN44" s="408"/>
      <c r="AO44" s="542"/>
      <c r="AP44" s="554"/>
      <c r="AQ44" s="586"/>
      <c r="AR44" s="588"/>
      <c r="AS44" s="590"/>
      <c r="BE44"/>
    </row>
    <row r="45" spans="2:57" ht="31.5" hidden="1"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c r="Z45" s="413"/>
      <c r="AA45" s="413"/>
      <c r="AB45" s="414"/>
      <c r="AC45" s="412"/>
      <c r="AD45" s="413"/>
      <c r="AE45" s="413"/>
      <c r="AF45" s="414"/>
      <c r="AG45" s="412"/>
      <c r="AH45" s="413"/>
      <c r="AI45" s="413"/>
      <c r="AJ45" s="414"/>
      <c r="AK45" s="412"/>
      <c r="AL45" s="413"/>
      <c r="AM45" s="413"/>
      <c r="AN45" s="414"/>
      <c r="AO45" s="545"/>
      <c r="AP45" s="556"/>
      <c r="AQ45" s="587"/>
      <c r="AR45" s="589"/>
      <c r="AS45" s="591"/>
      <c r="BE45"/>
    </row>
    <row r="46" spans="2:57" ht="22.5" hidden="1" customHeight="1">
      <c r="B46" s="592">
        <v>17</v>
      </c>
      <c r="C46" s="532"/>
      <c r="D46" s="406"/>
      <c r="E46" s="407"/>
      <c r="F46" s="407"/>
      <c r="G46" s="407"/>
      <c r="H46" s="407"/>
      <c r="I46" s="407"/>
      <c r="J46" s="407"/>
      <c r="K46" s="407"/>
      <c r="L46" s="407"/>
      <c r="M46" s="407"/>
      <c r="N46" s="407"/>
      <c r="O46" s="407"/>
      <c r="P46" s="408"/>
      <c r="Q46" s="409"/>
      <c r="R46" s="410"/>
      <c r="S46" s="410"/>
      <c r="T46" s="410"/>
      <c r="U46" s="410"/>
      <c r="V46" s="410"/>
      <c r="W46" s="410"/>
      <c r="X46" s="411"/>
      <c r="Y46" s="406"/>
      <c r="Z46" s="407"/>
      <c r="AA46" s="407"/>
      <c r="AB46" s="408"/>
      <c r="AC46" s="406"/>
      <c r="AD46" s="407"/>
      <c r="AE46" s="407"/>
      <c r="AF46" s="408"/>
      <c r="AG46" s="406"/>
      <c r="AH46" s="407"/>
      <c r="AI46" s="407"/>
      <c r="AJ46" s="408"/>
      <c r="AK46" s="406"/>
      <c r="AL46" s="407"/>
      <c r="AM46" s="407"/>
      <c r="AN46" s="408"/>
      <c r="AO46" s="542"/>
      <c r="AP46" s="554"/>
      <c r="AQ46" s="586"/>
      <c r="AR46" s="588"/>
      <c r="AS46" s="590"/>
      <c r="BE46"/>
    </row>
    <row r="47" spans="2:57" ht="31.5" hidden="1"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c r="Z47" s="413"/>
      <c r="AA47" s="413"/>
      <c r="AB47" s="414"/>
      <c r="AC47" s="412"/>
      <c r="AD47" s="413"/>
      <c r="AE47" s="413"/>
      <c r="AF47" s="414"/>
      <c r="AG47" s="412"/>
      <c r="AH47" s="413"/>
      <c r="AI47" s="413"/>
      <c r="AJ47" s="414"/>
      <c r="AK47" s="412"/>
      <c r="AL47" s="413"/>
      <c r="AM47" s="413"/>
      <c r="AN47" s="414"/>
      <c r="AO47" s="545"/>
      <c r="AP47" s="556"/>
      <c r="AQ47" s="587"/>
      <c r="AR47" s="589"/>
      <c r="AS47" s="591"/>
      <c r="BE47"/>
    </row>
    <row r="48" spans="2:57" ht="22.5" hidden="1" customHeight="1">
      <c r="B48" s="592">
        <v>18</v>
      </c>
      <c r="C48" s="532"/>
      <c r="D48" s="406"/>
      <c r="E48" s="407"/>
      <c r="F48" s="407"/>
      <c r="G48" s="407"/>
      <c r="H48" s="407"/>
      <c r="I48" s="407"/>
      <c r="J48" s="407"/>
      <c r="K48" s="407"/>
      <c r="L48" s="407"/>
      <c r="M48" s="407"/>
      <c r="N48" s="407"/>
      <c r="O48" s="407"/>
      <c r="P48" s="408"/>
      <c r="Q48" s="409"/>
      <c r="R48" s="410"/>
      <c r="S48" s="410"/>
      <c r="T48" s="410"/>
      <c r="U48" s="410"/>
      <c r="V48" s="410"/>
      <c r="W48" s="410"/>
      <c r="X48" s="411"/>
      <c r="Y48" s="406"/>
      <c r="Z48" s="407"/>
      <c r="AA48" s="407"/>
      <c r="AB48" s="408"/>
      <c r="AC48" s="406"/>
      <c r="AD48" s="407"/>
      <c r="AE48" s="407"/>
      <c r="AF48" s="408"/>
      <c r="AG48" s="406"/>
      <c r="AH48" s="407"/>
      <c r="AI48" s="407"/>
      <c r="AJ48" s="408"/>
      <c r="AK48" s="406"/>
      <c r="AL48" s="407"/>
      <c r="AM48" s="407"/>
      <c r="AN48" s="408"/>
      <c r="AO48" s="542"/>
      <c r="AP48" s="554"/>
      <c r="AQ48" s="586"/>
      <c r="AR48" s="588"/>
      <c r="AS48" s="590"/>
      <c r="BE48"/>
    </row>
    <row r="49" spans="2:57" ht="31.5" hidden="1"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c r="Z49" s="413"/>
      <c r="AA49" s="413"/>
      <c r="AB49" s="414"/>
      <c r="AC49" s="412"/>
      <c r="AD49" s="413"/>
      <c r="AE49" s="413"/>
      <c r="AF49" s="414"/>
      <c r="AG49" s="412"/>
      <c r="AH49" s="413"/>
      <c r="AI49" s="413"/>
      <c r="AJ49" s="414"/>
      <c r="AK49" s="412"/>
      <c r="AL49" s="413"/>
      <c r="AM49" s="413"/>
      <c r="AN49" s="414"/>
      <c r="AO49" s="545"/>
      <c r="AP49" s="556"/>
      <c r="AQ49" s="587"/>
      <c r="AR49" s="589"/>
      <c r="AS49" s="591"/>
      <c r="BE49"/>
    </row>
    <row r="50" spans="2:57" ht="22.5" hidden="1" customHeight="1">
      <c r="B50" s="592">
        <v>19</v>
      </c>
      <c r="C50" s="532"/>
      <c r="D50" s="406"/>
      <c r="E50" s="407"/>
      <c r="F50" s="407"/>
      <c r="G50" s="407"/>
      <c r="H50" s="407"/>
      <c r="I50" s="407"/>
      <c r="J50" s="407"/>
      <c r="K50" s="407"/>
      <c r="L50" s="407"/>
      <c r="M50" s="407"/>
      <c r="N50" s="407"/>
      <c r="O50" s="407"/>
      <c r="P50" s="408"/>
      <c r="Q50" s="409"/>
      <c r="R50" s="410"/>
      <c r="S50" s="410"/>
      <c r="T50" s="410"/>
      <c r="U50" s="410"/>
      <c r="V50" s="410"/>
      <c r="W50" s="410"/>
      <c r="X50" s="411"/>
      <c r="Y50" s="406"/>
      <c r="Z50" s="407"/>
      <c r="AA50" s="407"/>
      <c r="AB50" s="408"/>
      <c r="AC50" s="406"/>
      <c r="AD50" s="407"/>
      <c r="AE50" s="407"/>
      <c r="AF50" s="408"/>
      <c r="AG50" s="406"/>
      <c r="AH50" s="407"/>
      <c r="AI50" s="407"/>
      <c r="AJ50" s="408"/>
      <c r="AK50" s="406"/>
      <c r="AL50" s="407"/>
      <c r="AM50" s="407"/>
      <c r="AN50" s="408"/>
      <c r="AO50" s="542"/>
      <c r="AP50" s="554"/>
      <c r="AQ50" s="586"/>
      <c r="AR50" s="588"/>
      <c r="AS50" s="590"/>
      <c r="BE50"/>
    </row>
    <row r="51" spans="2:57" ht="31.5" hidden="1"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c r="Z51" s="413"/>
      <c r="AA51" s="413"/>
      <c r="AB51" s="414"/>
      <c r="AC51" s="412"/>
      <c r="AD51" s="413"/>
      <c r="AE51" s="413"/>
      <c r="AF51" s="414"/>
      <c r="AG51" s="412"/>
      <c r="AH51" s="413"/>
      <c r="AI51" s="413"/>
      <c r="AJ51" s="414"/>
      <c r="AK51" s="412"/>
      <c r="AL51" s="413"/>
      <c r="AM51" s="413"/>
      <c r="AN51" s="414"/>
      <c r="AO51" s="545"/>
      <c r="AP51" s="556"/>
      <c r="AQ51" s="587"/>
      <c r="AR51" s="589"/>
      <c r="AS51" s="591"/>
      <c r="BE51"/>
    </row>
    <row r="52" spans="2:57" ht="22.5" hidden="1" customHeight="1">
      <c r="B52" s="592">
        <v>20</v>
      </c>
      <c r="C52" s="532"/>
      <c r="D52" s="406"/>
      <c r="E52" s="407"/>
      <c r="F52" s="407"/>
      <c r="G52" s="407"/>
      <c r="H52" s="407"/>
      <c r="I52" s="407"/>
      <c r="J52" s="407"/>
      <c r="K52" s="407"/>
      <c r="L52" s="407"/>
      <c r="M52" s="407"/>
      <c r="N52" s="407"/>
      <c r="O52" s="407"/>
      <c r="P52" s="408"/>
      <c r="Q52" s="409"/>
      <c r="R52" s="410"/>
      <c r="S52" s="410"/>
      <c r="T52" s="410"/>
      <c r="U52" s="410"/>
      <c r="V52" s="410"/>
      <c r="W52" s="410"/>
      <c r="X52" s="411"/>
      <c r="Y52" s="406"/>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hidden="1"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hidden="1" customHeight="1">
      <c r="B54" s="592">
        <v>21</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hidden="1" customHeight="1">
      <c r="B56" s="592">
        <v>22</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31.5" hidden="1"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hidden="1" customHeight="1">
      <c r="B58" s="592">
        <v>23</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24</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25</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26</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27</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28</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29</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c r="B71" s="592"/>
      <c r="C71" s="532"/>
      <c r="D71" s="412"/>
      <c r="E71" s="413"/>
      <c r="F71" s="413"/>
      <c r="G71" s="413"/>
      <c r="H71" s="413"/>
      <c r="I71" s="413"/>
      <c r="J71" s="413"/>
      <c r="K71" s="413"/>
      <c r="L71" s="413"/>
      <c r="M71" s="413"/>
      <c r="N71" s="413"/>
      <c r="O71" s="413"/>
      <c r="P71" s="414"/>
      <c r="Q71" s="412"/>
      <c r="R71" s="413"/>
      <c r="S71" s="413"/>
      <c r="T71" s="413"/>
      <c r="U71" s="413"/>
      <c r="V71" s="413"/>
      <c r="W71" s="413"/>
      <c r="X71" s="414"/>
      <c r="Y71" s="412"/>
      <c r="Z71" s="413"/>
      <c r="AA71" s="413"/>
      <c r="AB71" s="414"/>
      <c r="AC71" s="412"/>
      <c r="AD71" s="413"/>
      <c r="AE71" s="413"/>
      <c r="AF71" s="414"/>
      <c r="AG71" s="412"/>
      <c r="AH71" s="413"/>
      <c r="AI71" s="413"/>
      <c r="AJ71" s="414"/>
      <c r="AK71" s="412"/>
      <c r="AL71" s="413"/>
      <c r="AM71" s="413"/>
      <c r="AN71" s="414"/>
      <c r="AO71" s="545"/>
      <c r="AP71" s="556"/>
      <c r="AQ71" s="587"/>
      <c r="AR71" s="589"/>
      <c r="AS71" s="591"/>
      <c r="BE71"/>
    </row>
    <row r="72" spans="2:57" ht="22.5" hidden="1" customHeight="1">
      <c r="B72" s="592">
        <v>30</v>
      </c>
      <c r="C72" s="532"/>
      <c r="D72" s="406"/>
      <c r="E72" s="407"/>
      <c r="F72" s="407"/>
      <c r="G72" s="407"/>
      <c r="H72" s="407"/>
      <c r="I72" s="407"/>
      <c r="J72" s="407"/>
      <c r="K72" s="407"/>
      <c r="L72" s="407"/>
      <c r="M72" s="407"/>
      <c r="N72" s="407"/>
      <c r="O72" s="407"/>
      <c r="P72" s="408"/>
      <c r="Q72" s="409"/>
      <c r="R72" s="410"/>
      <c r="S72" s="410"/>
      <c r="T72" s="410"/>
      <c r="U72" s="410"/>
      <c r="V72" s="410"/>
      <c r="W72" s="410"/>
      <c r="X72" s="411"/>
      <c r="Y72" s="406"/>
      <c r="Z72" s="407"/>
      <c r="AA72" s="407"/>
      <c r="AB72" s="408"/>
      <c r="AC72" s="406"/>
      <c r="AD72" s="407"/>
      <c r="AE72" s="407"/>
      <c r="AF72" s="408"/>
      <c r="AG72" s="406"/>
      <c r="AH72" s="407"/>
      <c r="AI72" s="407"/>
      <c r="AJ72" s="408"/>
      <c r="AK72" s="406"/>
      <c r="AL72" s="407"/>
      <c r="AM72" s="407"/>
      <c r="AN72" s="408"/>
      <c r="AO72" s="542"/>
      <c r="AP72" s="554"/>
      <c r="AQ72" s="586"/>
      <c r="AR72" s="588"/>
      <c r="AS72" s="590"/>
      <c r="BE72"/>
    </row>
    <row r="73" spans="2:57" ht="31.5" hidden="1" customHeight="1" thickBot="1">
      <c r="B73" s="592"/>
      <c r="C73" s="532"/>
      <c r="D73" s="581"/>
      <c r="E73" s="582"/>
      <c r="F73" s="582"/>
      <c r="G73" s="582"/>
      <c r="H73" s="582"/>
      <c r="I73" s="582"/>
      <c r="J73" s="582"/>
      <c r="K73" s="582"/>
      <c r="L73" s="582"/>
      <c r="M73" s="582"/>
      <c r="N73" s="582"/>
      <c r="O73" s="582"/>
      <c r="P73" s="583"/>
      <c r="Q73" s="412"/>
      <c r="R73" s="413"/>
      <c r="S73" s="413"/>
      <c r="T73" s="413"/>
      <c r="U73" s="413"/>
      <c r="V73" s="413"/>
      <c r="W73" s="413"/>
      <c r="X73" s="414"/>
      <c r="Y73" s="581"/>
      <c r="Z73" s="582"/>
      <c r="AA73" s="582"/>
      <c r="AB73" s="583"/>
      <c r="AC73" s="581"/>
      <c r="AD73" s="582"/>
      <c r="AE73" s="582"/>
      <c r="AF73" s="583"/>
      <c r="AG73" s="581"/>
      <c r="AH73" s="582"/>
      <c r="AI73" s="582"/>
      <c r="AJ73" s="583"/>
      <c r="AK73" s="581"/>
      <c r="AL73" s="582"/>
      <c r="AM73" s="582"/>
      <c r="AN73" s="583"/>
      <c r="AO73" s="481"/>
      <c r="AP73" s="606"/>
      <c r="AQ73" s="607"/>
      <c r="AR73" s="608"/>
      <c r="AS73" s="609"/>
      <c r="BE73"/>
    </row>
    <row r="74" spans="2:57" ht="15.75" hidden="1" thickBot="1">
      <c r="B74" s="612" t="s">
        <v>33</v>
      </c>
      <c r="C74" s="613"/>
      <c r="D74" s="613"/>
      <c r="E74" s="614"/>
      <c r="F74" s="615" t="s">
        <v>2</v>
      </c>
      <c r="G74" s="613"/>
      <c r="H74" s="613"/>
      <c r="I74" s="613"/>
      <c r="J74" s="613"/>
      <c r="K74" s="613"/>
      <c r="L74" s="613"/>
      <c r="M74" s="613"/>
      <c r="N74" s="613"/>
      <c r="O74" s="613"/>
      <c r="P74" s="613"/>
      <c r="Q74" s="613"/>
      <c r="R74" s="613"/>
      <c r="S74" s="613"/>
      <c r="T74" s="613"/>
      <c r="U74" s="614"/>
      <c r="V74" s="615" t="s">
        <v>3</v>
      </c>
      <c r="W74" s="613"/>
      <c r="X74" s="614"/>
      <c r="Y74" s="615" t="s">
        <v>34</v>
      </c>
      <c r="Z74" s="613"/>
      <c r="AA74" s="614"/>
      <c r="AB74" s="615" t="s">
        <v>35</v>
      </c>
      <c r="AC74" s="613"/>
      <c r="AD74" s="613"/>
      <c r="AE74" s="613"/>
      <c r="AF74" s="613"/>
      <c r="AG74" s="613"/>
      <c r="AH74" s="613"/>
      <c r="AI74" s="613"/>
      <c r="AJ74" s="613"/>
      <c r="AK74" s="613"/>
      <c r="AL74" s="613"/>
      <c r="AM74" s="613"/>
      <c r="AN74" s="613"/>
      <c r="AO74" s="613"/>
      <c r="AP74" s="613"/>
      <c r="AQ74" s="613"/>
      <c r="AR74" s="613"/>
      <c r="AS74" s="616"/>
      <c r="BE74"/>
    </row>
    <row r="75" spans="2:57" ht="24.75" hidden="1" customHeight="1">
      <c r="B75" s="617"/>
      <c r="C75" s="618"/>
      <c r="D75" s="618"/>
      <c r="E75" s="619"/>
      <c r="F75" s="620"/>
      <c r="G75" s="618"/>
      <c r="H75" s="618"/>
      <c r="I75" s="618"/>
      <c r="J75" s="618"/>
      <c r="K75" s="618"/>
      <c r="L75" s="618"/>
      <c r="M75" s="618"/>
      <c r="N75" s="618"/>
      <c r="O75" s="618"/>
      <c r="P75" s="618"/>
      <c r="Q75" s="618"/>
      <c r="R75" s="618"/>
      <c r="S75" s="618"/>
      <c r="T75" s="618"/>
      <c r="U75" s="619"/>
      <c r="V75" s="620"/>
      <c r="W75" s="618"/>
      <c r="X75" s="619"/>
      <c r="Y75" s="620"/>
      <c r="Z75" s="618"/>
      <c r="AA75" s="619"/>
      <c r="AB75" s="620"/>
      <c r="AC75" s="618"/>
      <c r="AD75" s="618"/>
      <c r="AE75" s="618"/>
      <c r="AF75" s="618"/>
      <c r="AG75" s="618"/>
      <c r="AH75" s="618"/>
      <c r="AI75" s="618"/>
      <c r="AJ75" s="618"/>
      <c r="AK75" s="618"/>
      <c r="AL75" s="618"/>
      <c r="AM75" s="618"/>
      <c r="AN75" s="618"/>
      <c r="AO75" s="618"/>
      <c r="AP75" s="618"/>
      <c r="AQ75" s="618"/>
      <c r="AR75" s="618"/>
      <c r="AS75" s="621"/>
      <c r="BE75"/>
    </row>
    <row r="76" spans="2:57" ht="24.75" hidden="1" customHeight="1">
      <c r="B76" s="622"/>
      <c r="C76" s="623"/>
      <c r="D76" s="623"/>
      <c r="E76" s="624"/>
      <c r="F76" s="625"/>
      <c r="G76" s="623"/>
      <c r="H76" s="623"/>
      <c r="I76" s="623"/>
      <c r="J76" s="623"/>
      <c r="K76" s="623"/>
      <c r="L76" s="623"/>
      <c r="M76" s="623"/>
      <c r="N76" s="623"/>
      <c r="O76" s="623"/>
      <c r="P76" s="623"/>
      <c r="Q76" s="623"/>
      <c r="R76" s="623"/>
      <c r="S76" s="623"/>
      <c r="T76" s="623"/>
      <c r="U76" s="624"/>
      <c r="V76" s="625"/>
      <c r="W76" s="623"/>
      <c r="X76" s="624"/>
      <c r="Y76" s="625"/>
      <c r="Z76" s="623"/>
      <c r="AA76" s="624"/>
      <c r="AB76" s="625"/>
      <c r="AC76" s="623"/>
      <c r="AD76" s="623"/>
      <c r="AE76" s="623"/>
      <c r="AF76" s="623"/>
      <c r="AG76" s="623"/>
      <c r="AH76" s="623"/>
      <c r="AI76" s="623"/>
      <c r="AJ76" s="623"/>
      <c r="AK76" s="623"/>
      <c r="AL76" s="623"/>
      <c r="AM76" s="623"/>
      <c r="AN76" s="623"/>
      <c r="AO76" s="623"/>
      <c r="AP76" s="623"/>
      <c r="AQ76" s="623"/>
      <c r="AR76" s="623"/>
      <c r="AS76" s="626"/>
      <c r="BE76"/>
    </row>
    <row r="77" spans="2:57" ht="24.75" hidden="1" customHeight="1">
      <c r="B77" s="622"/>
      <c r="C77" s="623"/>
      <c r="D77" s="623"/>
      <c r="E77" s="624"/>
      <c r="F77" s="625"/>
      <c r="G77" s="623"/>
      <c r="H77" s="623"/>
      <c r="I77" s="623"/>
      <c r="J77" s="623"/>
      <c r="K77" s="623"/>
      <c r="L77" s="623"/>
      <c r="M77" s="623"/>
      <c r="N77" s="623"/>
      <c r="O77" s="623"/>
      <c r="P77" s="623"/>
      <c r="Q77" s="623"/>
      <c r="R77" s="623"/>
      <c r="S77" s="623"/>
      <c r="T77" s="623"/>
      <c r="U77" s="624"/>
      <c r="V77" s="625"/>
      <c r="W77" s="623"/>
      <c r="X77" s="624"/>
      <c r="Y77" s="625"/>
      <c r="Z77" s="623"/>
      <c r="AA77" s="624"/>
      <c r="AB77" s="625"/>
      <c r="AC77" s="623"/>
      <c r="AD77" s="623"/>
      <c r="AE77" s="623"/>
      <c r="AF77" s="623"/>
      <c r="AG77" s="623"/>
      <c r="AH77" s="623"/>
      <c r="AI77" s="623"/>
      <c r="AJ77" s="623"/>
      <c r="AK77" s="623"/>
      <c r="AL77" s="623"/>
      <c r="AM77" s="623"/>
      <c r="AN77" s="623"/>
      <c r="AO77" s="623"/>
      <c r="AP77" s="623"/>
      <c r="AQ77" s="623"/>
      <c r="AR77" s="623"/>
      <c r="AS77" s="626"/>
      <c r="BE77"/>
    </row>
    <row r="78" spans="2:57" ht="24.75" hidden="1" customHeight="1">
      <c r="B78" s="622"/>
      <c r="C78" s="623"/>
      <c r="D78" s="623"/>
      <c r="E78" s="624"/>
      <c r="F78" s="625"/>
      <c r="G78" s="623"/>
      <c r="H78" s="623"/>
      <c r="I78" s="623"/>
      <c r="J78" s="623"/>
      <c r="K78" s="623"/>
      <c r="L78" s="623"/>
      <c r="M78" s="623"/>
      <c r="N78" s="623"/>
      <c r="O78" s="623"/>
      <c r="P78" s="623"/>
      <c r="Q78" s="623"/>
      <c r="R78" s="623"/>
      <c r="S78" s="623"/>
      <c r="T78" s="623"/>
      <c r="U78" s="624"/>
      <c r="V78" s="625"/>
      <c r="W78" s="623"/>
      <c r="X78" s="624"/>
      <c r="Y78" s="625"/>
      <c r="Z78" s="623"/>
      <c r="AA78" s="624"/>
      <c r="AB78" s="625"/>
      <c r="AC78" s="623"/>
      <c r="AD78" s="623"/>
      <c r="AE78" s="623"/>
      <c r="AF78" s="623"/>
      <c r="AG78" s="623"/>
      <c r="AH78" s="623"/>
      <c r="AI78" s="623"/>
      <c r="AJ78" s="623"/>
      <c r="AK78" s="623"/>
      <c r="AL78" s="623"/>
      <c r="AM78" s="623"/>
      <c r="AN78" s="623"/>
      <c r="AO78" s="623"/>
      <c r="AP78" s="623"/>
      <c r="AQ78" s="623"/>
      <c r="AR78" s="623"/>
      <c r="AS78" s="626"/>
      <c r="BE78"/>
    </row>
    <row r="79" spans="2:57" ht="24.75" hidden="1" customHeight="1">
      <c r="B79" s="622"/>
      <c r="C79" s="623"/>
      <c r="D79" s="623"/>
      <c r="E79" s="624"/>
      <c r="F79" s="625"/>
      <c r="G79" s="623"/>
      <c r="H79" s="623"/>
      <c r="I79" s="623"/>
      <c r="J79" s="623"/>
      <c r="K79" s="623"/>
      <c r="L79" s="623"/>
      <c r="M79" s="623"/>
      <c r="N79" s="623"/>
      <c r="O79" s="623"/>
      <c r="P79" s="623"/>
      <c r="Q79" s="623"/>
      <c r="R79" s="623"/>
      <c r="S79" s="623"/>
      <c r="T79" s="623"/>
      <c r="U79" s="624"/>
      <c r="V79" s="625"/>
      <c r="W79" s="623"/>
      <c r="X79" s="624"/>
      <c r="Y79" s="625"/>
      <c r="Z79" s="623"/>
      <c r="AA79" s="624"/>
      <c r="AB79" s="625"/>
      <c r="AC79" s="623"/>
      <c r="AD79" s="623"/>
      <c r="AE79" s="623"/>
      <c r="AF79" s="623"/>
      <c r="AG79" s="623"/>
      <c r="AH79" s="623"/>
      <c r="AI79" s="623"/>
      <c r="AJ79" s="623"/>
      <c r="AK79" s="623"/>
      <c r="AL79" s="623"/>
      <c r="AM79" s="623"/>
      <c r="AN79" s="623"/>
      <c r="AO79" s="623"/>
      <c r="AP79" s="623"/>
      <c r="AQ79" s="623"/>
      <c r="AR79" s="623"/>
      <c r="AS79" s="626"/>
      <c r="BE79"/>
    </row>
    <row r="80" spans="2:57" ht="24.75" hidden="1" customHeight="1" thickBot="1">
      <c r="B80" s="622"/>
      <c r="C80" s="623"/>
      <c r="D80" s="623"/>
      <c r="E80" s="624"/>
      <c r="F80" s="625"/>
      <c r="G80" s="623"/>
      <c r="H80" s="623"/>
      <c r="I80" s="623"/>
      <c r="J80" s="623"/>
      <c r="K80" s="623"/>
      <c r="L80" s="623"/>
      <c r="M80" s="623"/>
      <c r="N80" s="623"/>
      <c r="O80" s="623"/>
      <c r="P80" s="623"/>
      <c r="Q80" s="623"/>
      <c r="R80" s="623"/>
      <c r="S80" s="623"/>
      <c r="T80" s="623"/>
      <c r="U80" s="624"/>
      <c r="V80" s="625"/>
      <c r="W80" s="623"/>
      <c r="X80" s="624"/>
      <c r="Y80" s="625"/>
      <c r="Z80" s="623"/>
      <c r="AA80" s="624"/>
      <c r="AB80" s="625"/>
      <c r="AC80" s="623"/>
      <c r="AD80" s="623"/>
      <c r="AE80" s="623"/>
      <c r="AF80" s="623"/>
      <c r="AG80" s="623"/>
      <c r="AH80" s="623"/>
      <c r="AI80" s="623"/>
      <c r="AJ80" s="623"/>
      <c r="AK80" s="623"/>
      <c r="AL80" s="623"/>
      <c r="AM80" s="623"/>
      <c r="AN80" s="623"/>
      <c r="AO80" s="623"/>
      <c r="AP80" s="623"/>
      <c r="AQ80" s="623"/>
      <c r="AR80" s="623"/>
      <c r="AS80" s="626"/>
      <c r="BE80"/>
    </row>
    <row r="81" spans="2:57">
      <c r="B81" s="612" t="s">
        <v>36</v>
      </c>
      <c r="C81" s="613"/>
      <c r="D81" s="613"/>
      <c r="E81" s="613"/>
      <c r="F81" s="613"/>
      <c r="G81" s="613"/>
      <c r="H81" s="613"/>
      <c r="I81" s="613"/>
      <c r="J81" s="613"/>
      <c r="K81" s="613"/>
      <c r="L81" s="613"/>
      <c r="M81" s="613"/>
      <c r="N81" s="613"/>
      <c r="O81" s="613"/>
      <c r="P81" s="613"/>
      <c r="Q81" s="613"/>
      <c r="R81" s="613"/>
      <c r="S81" s="613"/>
      <c r="T81" s="613"/>
      <c r="U81" s="613"/>
      <c r="V81" s="613"/>
      <c r="W81" s="613"/>
      <c r="X81" s="613"/>
      <c r="Y81" s="613"/>
      <c r="Z81" s="613"/>
      <c r="AA81" s="613"/>
      <c r="AB81" s="613"/>
      <c r="AC81" s="613"/>
      <c r="AD81" s="613"/>
      <c r="AE81" s="613"/>
      <c r="AF81" s="613"/>
      <c r="AG81" s="613"/>
      <c r="AH81" s="613"/>
      <c r="AI81" s="613"/>
      <c r="AJ81" s="613"/>
      <c r="AK81" s="613"/>
      <c r="AL81" s="613"/>
      <c r="AM81" s="613"/>
      <c r="AN81" s="613"/>
      <c r="AO81" s="613"/>
      <c r="AP81" s="613"/>
      <c r="AQ81" s="613"/>
      <c r="AR81" s="613"/>
      <c r="AS81" s="616"/>
      <c r="BE81"/>
    </row>
    <row r="82" spans="2:57" ht="61.5" customHeight="1" thickBot="1">
      <c r="B82" s="630"/>
      <c r="C82" s="631"/>
      <c r="D82" s="631"/>
      <c r="E82" s="631"/>
      <c r="F82" s="631"/>
      <c r="G82" s="631"/>
      <c r="H82" s="631"/>
      <c r="I82" s="631"/>
      <c r="J82" s="631"/>
      <c r="K82" s="631"/>
      <c r="L82" s="631"/>
      <c r="M82" s="631"/>
      <c r="N82" s="631"/>
      <c r="O82" s="631"/>
      <c r="P82" s="631"/>
      <c r="Q82" s="631"/>
      <c r="R82" s="631"/>
      <c r="S82" s="631"/>
      <c r="T82" s="631"/>
      <c r="U82" s="631"/>
      <c r="V82" s="631"/>
      <c r="W82" s="631"/>
      <c r="X82" s="631"/>
      <c r="Y82" s="631"/>
      <c r="Z82" s="631"/>
      <c r="AA82" s="631"/>
      <c r="AB82" s="631"/>
      <c r="AC82" s="631"/>
      <c r="AD82" s="631"/>
      <c r="AE82" s="631"/>
      <c r="AF82" s="631"/>
      <c r="AG82" s="631"/>
      <c r="AH82" s="631"/>
      <c r="AI82" s="631"/>
      <c r="AJ82" s="631"/>
      <c r="AK82" s="631"/>
      <c r="AL82" s="631"/>
      <c r="AM82" s="631"/>
      <c r="AN82" s="631"/>
      <c r="AO82" s="631"/>
      <c r="AP82" s="631"/>
      <c r="AQ82" s="631"/>
      <c r="AR82" s="631"/>
      <c r="AS82" s="632"/>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88" t="s">
        <v>44</v>
      </c>
      <c r="D84" s="386"/>
      <c r="E84" s="386"/>
      <c r="F84" s="386"/>
      <c r="G84" s="386"/>
      <c r="H84" s="386"/>
      <c r="I84" s="386"/>
      <c r="J84" s="386"/>
      <c r="K84" s="386"/>
      <c r="L84" s="386"/>
      <c r="M84" s="386"/>
      <c r="N84" s="386"/>
      <c r="O84" s="386"/>
      <c r="P84" s="386"/>
      <c r="Q84" s="386"/>
      <c r="R84" s="386"/>
      <c r="S84" s="386"/>
      <c r="T84" s="386"/>
      <c r="U84" s="386"/>
      <c r="V84" s="386"/>
      <c r="W84" s="387"/>
      <c r="X84" s="406" t="s">
        <v>1706</v>
      </c>
      <c r="Y84" s="407"/>
      <c r="Z84" s="407"/>
      <c r="AA84" s="407"/>
      <c r="AB84" s="407"/>
      <c r="AC84" s="407"/>
      <c r="AD84" s="407"/>
      <c r="AE84" s="407"/>
      <c r="AF84" s="407"/>
      <c r="AG84" s="407"/>
      <c r="AH84" s="407"/>
      <c r="AI84" s="407"/>
      <c r="AJ84" s="407"/>
      <c r="AK84" s="407"/>
      <c r="AL84" s="407"/>
      <c r="AM84" s="407"/>
      <c r="AN84" s="407"/>
      <c r="AO84" s="407"/>
      <c r="AP84" s="407"/>
      <c r="AQ84" s="407"/>
      <c r="AR84" s="408"/>
      <c r="AS84" s="8"/>
      <c r="BE84"/>
    </row>
    <row r="85" spans="2:57" ht="46.5" customHeight="1">
      <c r="B85" s="10"/>
      <c r="C85" s="473" t="s">
        <v>40</v>
      </c>
      <c r="D85" s="438"/>
      <c r="E85" s="438"/>
      <c r="F85" s="438"/>
      <c r="G85" s="438"/>
      <c r="H85" s="438"/>
      <c r="I85" s="449"/>
      <c r="J85" s="473" t="s">
        <v>41</v>
      </c>
      <c r="K85" s="438"/>
      <c r="L85" s="438"/>
      <c r="M85" s="438"/>
      <c r="N85" s="438"/>
      <c r="O85" s="438"/>
      <c r="P85" s="449"/>
      <c r="Q85" s="473" t="s">
        <v>42</v>
      </c>
      <c r="R85" s="438"/>
      <c r="S85" s="438"/>
      <c r="T85" s="438"/>
      <c r="U85" s="438"/>
      <c r="V85" s="438"/>
      <c r="W85" s="449"/>
      <c r="X85" s="473" t="s">
        <v>40</v>
      </c>
      <c r="Y85" s="438"/>
      <c r="Z85" s="438"/>
      <c r="AA85" s="438"/>
      <c r="AB85" s="438"/>
      <c r="AC85" s="438"/>
      <c r="AD85" s="449"/>
      <c r="AE85" s="473" t="s">
        <v>41</v>
      </c>
      <c r="AF85" s="438"/>
      <c r="AG85" s="438"/>
      <c r="AH85" s="438"/>
      <c r="AI85" s="438"/>
      <c r="AJ85" s="438"/>
      <c r="AK85" s="449"/>
      <c r="AL85" s="473" t="s">
        <v>42</v>
      </c>
      <c r="AM85" s="438"/>
      <c r="AN85" s="438"/>
      <c r="AO85" s="438"/>
      <c r="AP85" s="438"/>
      <c r="AQ85" s="438"/>
      <c r="AR85" s="449"/>
      <c r="AS85" s="11"/>
      <c r="BE85"/>
    </row>
    <row r="86" spans="2:57" ht="46.5" customHeight="1">
      <c r="B86" s="10"/>
      <c r="C86" s="517" t="str">
        <f>'Lot Register'!$U$13</f>
        <v>Jan van Wyk</v>
      </c>
      <c r="D86" s="518"/>
      <c r="E86" s="518"/>
      <c r="F86" s="518"/>
      <c r="G86" s="518"/>
      <c r="H86" s="518"/>
      <c r="I86" s="519"/>
      <c r="J86" s="517"/>
      <c r="K86" s="518"/>
      <c r="L86" s="518"/>
      <c r="M86" s="518"/>
      <c r="N86" s="518"/>
      <c r="O86" s="518"/>
      <c r="P86" s="519"/>
      <c r="Q86" s="520"/>
      <c r="R86" s="521"/>
      <c r="S86" s="521"/>
      <c r="T86" s="521"/>
      <c r="U86" s="521"/>
      <c r="V86" s="521"/>
      <c r="W86" s="522"/>
      <c r="X86" s="517" t="str">
        <f>'Lot Register'!$U$12</f>
        <v>TBA</v>
      </c>
      <c r="Y86" s="518"/>
      <c r="Z86" s="518"/>
      <c r="AA86" s="518"/>
      <c r="AB86" s="518"/>
      <c r="AC86" s="518"/>
      <c r="AD86" s="519"/>
      <c r="AE86" s="517"/>
      <c r="AF86" s="518"/>
      <c r="AG86" s="518"/>
      <c r="AH86" s="518"/>
      <c r="AI86" s="518"/>
      <c r="AJ86" s="518"/>
      <c r="AK86" s="519"/>
      <c r="AL86" s="520"/>
      <c r="AM86" s="521"/>
      <c r="AN86" s="521"/>
      <c r="AO86" s="521"/>
      <c r="AP86" s="521"/>
      <c r="AQ86" s="521"/>
      <c r="AR86" s="522"/>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41">
    <mergeCell ref="AC14:AJ15"/>
    <mergeCell ref="AC16:AJ17"/>
    <mergeCell ref="AC18:AJ19"/>
    <mergeCell ref="AC20:AJ21"/>
    <mergeCell ref="AC22:AJ23"/>
    <mergeCell ref="AC24:AJ25"/>
    <mergeCell ref="AC26:AJ27"/>
    <mergeCell ref="AC28:AJ29"/>
    <mergeCell ref="AC30:AJ31"/>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J35"/>
    <mergeCell ref="AK32:AN33"/>
    <mergeCell ref="AO32:AP33"/>
    <mergeCell ref="AQ32:AQ33"/>
    <mergeCell ref="AR32:AR33"/>
    <mergeCell ref="AS32:AS33"/>
    <mergeCell ref="Y33:AB33"/>
    <mergeCell ref="B32:C33"/>
    <mergeCell ref="D32:P33"/>
    <mergeCell ref="Q32:X33"/>
    <mergeCell ref="Y32:AB32"/>
    <mergeCell ref="AC32:AJ33"/>
    <mergeCell ref="AK30:AN31"/>
    <mergeCell ref="AO30:AP31"/>
    <mergeCell ref="AQ30:AQ31"/>
    <mergeCell ref="AR30:AR31"/>
    <mergeCell ref="AS30:AS31"/>
    <mergeCell ref="Y31:AB31"/>
    <mergeCell ref="B30:C31"/>
    <mergeCell ref="D30:P31"/>
    <mergeCell ref="Q30:X31"/>
    <mergeCell ref="Y30:AB30"/>
    <mergeCell ref="AK28:AN29"/>
    <mergeCell ref="AO28:AP29"/>
    <mergeCell ref="AQ28:AQ29"/>
    <mergeCell ref="AR28:AR29"/>
    <mergeCell ref="AS28:AS29"/>
    <mergeCell ref="Y29:AB29"/>
    <mergeCell ref="B28:C29"/>
    <mergeCell ref="D28:P29"/>
    <mergeCell ref="Q28:X29"/>
    <mergeCell ref="Y28:AB28"/>
    <mergeCell ref="AK26:AN27"/>
    <mergeCell ref="AO26:AP27"/>
    <mergeCell ref="AQ26:AQ27"/>
    <mergeCell ref="AR26:AR27"/>
    <mergeCell ref="AS26:AS27"/>
    <mergeCell ref="Y27:AB27"/>
    <mergeCell ref="B26:C27"/>
    <mergeCell ref="D26:P27"/>
    <mergeCell ref="Q26:X27"/>
    <mergeCell ref="Y26:AB26"/>
    <mergeCell ref="AS16:AS17"/>
    <mergeCell ref="Y17:AB17"/>
    <mergeCell ref="B16:C17"/>
    <mergeCell ref="D16:P17"/>
    <mergeCell ref="Q16:X17"/>
    <mergeCell ref="Y16:AB16"/>
    <mergeCell ref="AK24:AN25"/>
    <mergeCell ref="AO24:AP25"/>
    <mergeCell ref="AQ24:AQ25"/>
    <mergeCell ref="AR24:AR25"/>
    <mergeCell ref="AS24:AS25"/>
    <mergeCell ref="Y25:AB25"/>
    <mergeCell ref="B24:C25"/>
    <mergeCell ref="D24:P25"/>
    <mergeCell ref="Q24:X25"/>
    <mergeCell ref="Y24:AB24"/>
    <mergeCell ref="AK22:AN23"/>
    <mergeCell ref="AO22:AP23"/>
    <mergeCell ref="AQ22:AQ23"/>
    <mergeCell ref="AR22:AR23"/>
    <mergeCell ref="AS22:AS23"/>
    <mergeCell ref="Y23:AB23"/>
    <mergeCell ref="B22:C23"/>
    <mergeCell ref="D22:P23"/>
    <mergeCell ref="Q22:X23"/>
    <mergeCell ref="Y22:AB22"/>
    <mergeCell ref="AK20:AN21"/>
    <mergeCell ref="AO20:AP21"/>
    <mergeCell ref="AQ20:AQ21"/>
    <mergeCell ref="AR20:AR21"/>
    <mergeCell ref="AS20:AS21"/>
    <mergeCell ref="Y21:AB21"/>
    <mergeCell ref="B20:C21"/>
    <mergeCell ref="D20:P21"/>
    <mergeCell ref="Q20:X21"/>
    <mergeCell ref="Y20:AB20"/>
    <mergeCell ref="AK18:AN19"/>
    <mergeCell ref="AO18:AP19"/>
    <mergeCell ref="AQ18:AQ19"/>
    <mergeCell ref="AR18:AR19"/>
    <mergeCell ref="AS18:AS19"/>
    <mergeCell ref="Y15:AB15"/>
    <mergeCell ref="B18:C19"/>
    <mergeCell ref="D18:P19"/>
    <mergeCell ref="Q18:X19"/>
    <mergeCell ref="Y18:AB18"/>
    <mergeCell ref="Y19:AB19"/>
    <mergeCell ref="AK14:AN15"/>
    <mergeCell ref="AO14:AP15"/>
    <mergeCell ref="AQ14:AQ15"/>
    <mergeCell ref="AR14:AR15"/>
    <mergeCell ref="AS14:AS15"/>
    <mergeCell ref="B14:C15"/>
    <mergeCell ref="D14:P15"/>
    <mergeCell ref="Q14:X15"/>
    <mergeCell ref="Y14:AB14"/>
    <mergeCell ref="AK16:AN17"/>
    <mergeCell ref="AO16:AP17"/>
    <mergeCell ref="AQ16:AQ17"/>
    <mergeCell ref="AR16:AR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AQ12:AS13"/>
    <mergeCell ref="Y13:AB13"/>
    <mergeCell ref="AK13:AN13"/>
    <mergeCell ref="AO12:AP13"/>
    <mergeCell ref="AF7:AI7"/>
    <mergeCell ref="J8:J9"/>
    <mergeCell ref="K8:K9"/>
    <mergeCell ref="L8:L9"/>
    <mergeCell ref="AF8:AI8"/>
    <mergeCell ref="AJ8:AM11"/>
    <mergeCell ref="AF10:AI10"/>
    <mergeCell ref="AF11:AI11"/>
    <mergeCell ref="AJ7:AS7"/>
    <mergeCell ref="AN8:AS11"/>
    <mergeCell ref="AJ4:AS4"/>
    <mergeCell ref="AJ5:AS5"/>
    <mergeCell ref="AJ6:AS6"/>
    <mergeCell ref="J4:Z5"/>
    <mergeCell ref="AA4:AE4"/>
    <mergeCell ref="AF4:AI4"/>
    <mergeCell ref="AA5:AE5"/>
    <mergeCell ref="AF5:AI5"/>
    <mergeCell ref="J6:L7"/>
    <mergeCell ref="M6:P9"/>
    <mergeCell ref="Q6:AE9"/>
    <mergeCell ref="AF6:AI6"/>
    <mergeCell ref="AF9:AI9"/>
  </mergeCells>
  <conditionalFormatting sqref="AF11">
    <cfRule type="expression" dxfId="536" priority="21">
      <formula>$V11="y"</formula>
    </cfRule>
    <cfRule type="expression" dxfId="535" priority="22">
      <formula>$T11="y"</formula>
    </cfRule>
  </conditionalFormatting>
  <conditionalFormatting sqref="AF7">
    <cfRule type="expression" dxfId="534" priority="25">
      <formula>$V7="y"</formula>
    </cfRule>
    <cfRule type="expression" dxfId="533" priority="26">
      <formula>$T7="y"</formula>
    </cfRule>
  </conditionalFormatting>
  <conditionalFormatting sqref="AF9">
    <cfRule type="expression" dxfId="532" priority="23">
      <formula>$V9="y"</formula>
    </cfRule>
    <cfRule type="expression" dxfId="531" priority="24">
      <formula>$T9="y"</formula>
    </cfRule>
  </conditionalFormatting>
  <conditionalFormatting sqref="Y14:AB73">
    <cfRule type="expression" dxfId="530" priority="20">
      <formula>OR(ISNUMBER(SEARCH("Hold Point",Y14)),ISNUMBER(SEARCH("Witness Point",Y14)))</formula>
    </cfRule>
  </conditionalFormatting>
  <conditionalFormatting sqref="AK14:AN73">
    <cfRule type="expression" dxfId="529" priority="19">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horizontalDpi="300" verticalDpi="300" r:id="rId1"/>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Sheet55">
    <pageSetUpPr fitToPage="1"/>
  </sheetPr>
  <dimension ref="A1:BR100"/>
  <sheetViews>
    <sheetView topLeftCell="A3" zoomScale="85" zoomScaleNormal="85" workbookViewId="0">
      <selection activeCell="AC18" sqref="AC18:AJ19"/>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Bridge Substructure</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Bridge Substructure</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633" t="s">
        <v>1939</v>
      </c>
      <c r="AK4" s="634"/>
      <c r="AL4" s="634"/>
      <c r="AM4" s="634"/>
      <c r="AN4" s="634"/>
      <c r="AO4" s="634"/>
      <c r="AP4" s="634"/>
      <c r="AQ4" s="634"/>
      <c r="AR4" s="634"/>
      <c r="AS4" s="635"/>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str">
        <f>'Lot Register'!$M$13</f>
        <v>CN22189</v>
      </c>
      <c r="AG5" s="460"/>
      <c r="AH5" s="460"/>
      <c r="AI5" s="461"/>
      <c r="AJ5" s="636" t="s">
        <v>1704</v>
      </c>
      <c r="AK5" s="637"/>
      <c r="AL5" s="637"/>
      <c r="AM5" s="637"/>
      <c r="AN5" s="637"/>
      <c r="AO5" s="637"/>
      <c r="AP5" s="637"/>
      <c r="AQ5" s="637"/>
      <c r="AR5" s="637"/>
      <c r="AS5" s="638"/>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636" t="s">
        <v>2095</v>
      </c>
      <c r="AK6" s="637"/>
      <c r="AL6" s="637"/>
      <c r="AM6" s="637"/>
      <c r="AN6" s="637"/>
      <c r="AO6" s="637"/>
      <c r="AP6" s="637"/>
      <c r="AQ6" s="637"/>
      <c r="AR6" s="637"/>
      <c r="AS6" s="638"/>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Register'!$J$2), "", 'Lot Register'!$J$2)</f>
        <v>45343</v>
      </c>
      <c r="AG7" s="469"/>
      <c r="AH7" s="469"/>
      <c r="AI7" s="470"/>
      <c r="AJ7" s="636" t="s">
        <v>2096</v>
      </c>
      <c r="AK7" s="637"/>
      <c r="AL7" s="637"/>
      <c r="AM7" s="637"/>
      <c r="AN7" s="637"/>
      <c r="AO7" s="637"/>
      <c r="AP7" s="637"/>
      <c r="AQ7" s="637"/>
      <c r="AR7" s="637"/>
      <c r="AS7" s="638"/>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v>62.01</v>
      </c>
      <c r="AK8" s="574"/>
      <c r="AL8" s="574"/>
      <c r="AM8" s="574"/>
      <c r="AN8" s="566" t="s">
        <v>805</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Register'!$K$2), "", 'Lot Register'!$K$2)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f>IF(ISBLANK('Lot Register'!$I$2), "", 'Lot Register'!$I$2)</f>
        <v>0</v>
      </c>
      <c r="AE10" s="449"/>
      <c r="AF10" s="451" t="s">
        <v>30</v>
      </c>
      <c r="AG10" s="451"/>
      <c r="AH10" s="451"/>
      <c r="AI10" s="452"/>
      <c r="AJ10" s="573"/>
      <c r="AK10" s="574"/>
      <c r="AL10" s="574"/>
      <c r="AM10" s="574"/>
      <c r="AN10" s="566"/>
      <c r="AO10" s="566"/>
      <c r="AP10" s="566"/>
      <c r="AQ10" s="566"/>
      <c r="AR10" s="566"/>
      <c r="AS10" s="567"/>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Register'!$L$2), "", 'Lot Register'!$L$2)</f>
        <v>45343</v>
      </c>
      <c r="AG11" s="496"/>
      <c r="AH11" s="496"/>
      <c r="AI11" s="497"/>
      <c r="AJ11" s="575"/>
      <c r="AK11" s="576"/>
      <c r="AL11" s="576"/>
      <c r="AM11" s="576"/>
      <c r="AN11" s="381"/>
      <c r="AO11" s="381"/>
      <c r="AP11" s="381"/>
      <c r="AQ11" s="381"/>
      <c r="AR11" s="381"/>
      <c r="AS11" s="568"/>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c r="AH13" s="439"/>
      <c r="AI13" s="439"/>
      <c r="AJ13" s="439"/>
      <c r="AK13" s="439" t="s">
        <v>27</v>
      </c>
      <c r="AL13" s="439"/>
      <c r="AM13" s="439"/>
      <c r="AN13" s="439"/>
      <c r="AO13" s="571"/>
      <c r="AP13" s="571"/>
      <c r="AQ13" s="571"/>
      <c r="AR13" s="571"/>
      <c r="AS13" s="572"/>
      <c r="BE13"/>
    </row>
    <row r="14" spans="1:70">
      <c r="B14" s="553">
        <v>1</v>
      </c>
      <c r="C14" s="549"/>
      <c r="D14" s="507" t="s">
        <v>1515</v>
      </c>
      <c r="E14" s="508"/>
      <c r="F14" s="508"/>
      <c r="G14" s="508"/>
      <c r="H14" s="508"/>
      <c r="I14" s="508"/>
      <c r="J14" s="508"/>
      <c r="K14" s="508"/>
      <c r="L14" s="508"/>
      <c r="M14" s="508"/>
      <c r="N14" s="508"/>
      <c r="O14" s="508"/>
      <c r="P14" s="509"/>
      <c r="Q14" s="507" t="s">
        <v>1517</v>
      </c>
      <c r="R14" s="508"/>
      <c r="S14" s="508"/>
      <c r="T14" s="508"/>
      <c r="U14" s="508"/>
      <c r="V14" s="508"/>
      <c r="W14" s="508"/>
      <c r="X14" s="509"/>
      <c r="Y14" s="507" t="s">
        <v>24</v>
      </c>
      <c r="Z14" s="508"/>
      <c r="AA14" s="508"/>
      <c r="AB14" s="509"/>
      <c r="AC14" s="406"/>
      <c r="AD14" s="407"/>
      <c r="AE14" s="407"/>
      <c r="AF14" s="407"/>
      <c r="AG14" s="407"/>
      <c r="AH14" s="407"/>
      <c r="AI14" s="407"/>
      <c r="AJ14" s="408"/>
      <c r="AK14" s="507"/>
      <c r="AL14" s="508"/>
      <c r="AM14" s="508"/>
      <c r="AN14" s="509"/>
      <c r="AO14" s="475"/>
      <c r="AP14" s="593"/>
      <c r="AQ14" s="594"/>
      <c r="AR14" s="595"/>
      <c r="AS14" s="596"/>
      <c r="BE14"/>
    </row>
    <row r="15" spans="1:70" ht="31.5" customHeight="1">
      <c r="B15" s="592"/>
      <c r="C15" s="532"/>
      <c r="D15" s="412"/>
      <c r="E15" s="413"/>
      <c r="F15" s="413"/>
      <c r="G15" s="413"/>
      <c r="H15" s="413"/>
      <c r="I15" s="413"/>
      <c r="J15" s="413"/>
      <c r="K15" s="413"/>
      <c r="L15" s="413"/>
      <c r="M15" s="413"/>
      <c r="N15" s="413"/>
      <c r="O15" s="413"/>
      <c r="P15" s="414"/>
      <c r="Q15" s="412"/>
      <c r="R15" s="413"/>
      <c r="S15" s="413"/>
      <c r="T15" s="413"/>
      <c r="U15" s="413"/>
      <c r="V15" s="413"/>
      <c r="W15" s="413"/>
      <c r="X15" s="414"/>
      <c r="Y15" s="412" t="s">
        <v>1516</v>
      </c>
      <c r="Z15" s="413"/>
      <c r="AA15" s="413"/>
      <c r="AB15" s="414"/>
      <c r="AC15" s="412"/>
      <c r="AD15" s="413"/>
      <c r="AE15" s="413"/>
      <c r="AF15" s="413"/>
      <c r="AG15" s="413"/>
      <c r="AH15" s="413"/>
      <c r="AI15" s="413"/>
      <c r="AJ15" s="414"/>
      <c r="AK15" s="412"/>
      <c r="AL15" s="413"/>
      <c r="AM15" s="413"/>
      <c r="AN15" s="414"/>
      <c r="AO15" s="545"/>
      <c r="AP15" s="556"/>
      <c r="AQ15" s="587"/>
      <c r="AR15" s="589"/>
      <c r="AS15" s="591"/>
      <c r="BE15"/>
    </row>
    <row r="16" spans="1:70">
      <c r="B16" s="592">
        <v>2</v>
      </c>
      <c r="C16" s="532"/>
      <c r="D16" s="409" t="s">
        <v>2433</v>
      </c>
      <c r="E16" s="410"/>
      <c r="F16" s="410"/>
      <c r="G16" s="410"/>
      <c r="H16" s="410"/>
      <c r="I16" s="410"/>
      <c r="J16" s="410"/>
      <c r="K16" s="410"/>
      <c r="L16" s="410"/>
      <c r="M16" s="410"/>
      <c r="N16" s="410"/>
      <c r="O16" s="410"/>
      <c r="P16" s="411"/>
      <c r="Q16" s="409" t="s">
        <v>91</v>
      </c>
      <c r="R16" s="410"/>
      <c r="S16" s="410"/>
      <c r="T16" s="410"/>
      <c r="U16" s="410"/>
      <c r="V16" s="410"/>
      <c r="W16" s="410"/>
      <c r="X16" s="411"/>
      <c r="Y16" s="409" t="s">
        <v>86</v>
      </c>
      <c r="Z16" s="410"/>
      <c r="AA16" s="410"/>
      <c r="AB16" s="411"/>
      <c r="AC16" s="406"/>
      <c r="AD16" s="407"/>
      <c r="AE16" s="407"/>
      <c r="AF16" s="407"/>
      <c r="AG16" s="407"/>
      <c r="AH16" s="407"/>
      <c r="AI16" s="407"/>
      <c r="AJ16" s="408"/>
      <c r="AK16" s="406"/>
      <c r="AL16" s="407"/>
      <c r="AM16" s="407"/>
      <c r="AN16" s="408"/>
      <c r="AO16" s="542"/>
      <c r="AP16" s="554"/>
      <c r="AQ16" s="586"/>
      <c r="AR16" s="588"/>
      <c r="AS16" s="590"/>
      <c r="BE16"/>
    </row>
    <row r="17" spans="2:57" ht="31.5" customHeight="1">
      <c r="B17" s="592"/>
      <c r="C17" s="532"/>
      <c r="D17" s="412"/>
      <c r="E17" s="413"/>
      <c r="F17" s="413"/>
      <c r="G17" s="413"/>
      <c r="H17" s="413"/>
      <c r="I17" s="413"/>
      <c r="J17" s="413"/>
      <c r="K17" s="413"/>
      <c r="L17" s="413"/>
      <c r="M17" s="413"/>
      <c r="N17" s="413"/>
      <c r="O17" s="413"/>
      <c r="P17" s="414"/>
      <c r="Q17" s="412"/>
      <c r="R17" s="413"/>
      <c r="S17" s="413"/>
      <c r="T17" s="413"/>
      <c r="U17" s="413"/>
      <c r="V17" s="413"/>
      <c r="W17" s="413"/>
      <c r="X17" s="414"/>
      <c r="Y17" s="412" t="s">
        <v>806</v>
      </c>
      <c r="Z17" s="413"/>
      <c r="AA17" s="413"/>
      <c r="AB17" s="414"/>
      <c r="AC17" s="412"/>
      <c r="AD17" s="413"/>
      <c r="AE17" s="413"/>
      <c r="AF17" s="413"/>
      <c r="AG17" s="413"/>
      <c r="AH17" s="413"/>
      <c r="AI17" s="413"/>
      <c r="AJ17" s="414"/>
      <c r="AK17" s="412"/>
      <c r="AL17" s="413"/>
      <c r="AM17" s="413"/>
      <c r="AN17" s="414"/>
      <c r="AO17" s="545"/>
      <c r="AP17" s="556"/>
      <c r="AQ17" s="587"/>
      <c r="AR17" s="589"/>
      <c r="AS17" s="591"/>
      <c r="BE17"/>
    </row>
    <row r="18" spans="2:57">
      <c r="B18" s="592">
        <v>3</v>
      </c>
      <c r="C18" s="532"/>
      <c r="D18" s="406" t="s">
        <v>1518</v>
      </c>
      <c r="E18" s="407"/>
      <c r="F18" s="407"/>
      <c r="G18" s="407"/>
      <c r="H18" s="407"/>
      <c r="I18" s="407"/>
      <c r="J18" s="407"/>
      <c r="K18" s="407"/>
      <c r="L18" s="407"/>
      <c r="M18" s="407"/>
      <c r="N18" s="407"/>
      <c r="O18" s="407"/>
      <c r="P18" s="408"/>
      <c r="Q18" s="406" t="s">
        <v>91</v>
      </c>
      <c r="R18" s="407"/>
      <c r="S18" s="407"/>
      <c r="T18" s="407"/>
      <c r="U18" s="407"/>
      <c r="V18" s="407"/>
      <c r="W18" s="407"/>
      <c r="X18" s="408"/>
      <c r="Y18" s="406" t="s">
        <v>24</v>
      </c>
      <c r="Z18" s="407"/>
      <c r="AA18" s="407"/>
      <c r="AB18" s="408"/>
      <c r="AC18" s="406"/>
      <c r="AD18" s="407"/>
      <c r="AE18" s="407"/>
      <c r="AF18" s="407"/>
      <c r="AG18" s="407"/>
      <c r="AH18" s="407"/>
      <c r="AI18" s="407"/>
      <c r="AJ18" s="408"/>
      <c r="AK18" s="406"/>
      <c r="AL18" s="407"/>
      <c r="AM18" s="407"/>
      <c r="AN18" s="408"/>
      <c r="AO18" s="542"/>
      <c r="AP18" s="554"/>
      <c r="AQ18" s="586"/>
      <c r="AR18" s="588"/>
      <c r="AS18" s="590"/>
      <c r="BE18"/>
    </row>
    <row r="19" spans="2:57" ht="91.5" customHeight="1">
      <c r="B19" s="592"/>
      <c r="C19" s="532"/>
      <c r="D19" s="412"/>
      <c r="E19" s="413"/>
      <c r="F19" s="413"/>
      <c r="G19" s="413"/>
      <c r="H19" s="413"/>
      <c r="I19" s="413"/>
      <c r="J19" s="413"/>
      <c r="K19" s="413"/>
      <c r="L19" s="413"/>
      <c r="M19" s="413"/>
      <c r="N19" s="413"/>
      <c r="O19" s="413"/>
      <c r="P19" s="414"/>
      <c r="Q19" s="412"/>
      <c r="R19" s="413"/>
      <c r="S19" s="413"/>
      <c r="T19" s="413"/>
      <c r="U19" s="413"/>
      <c r="V19" s="413"/>
      <c r="W19" s="413"/>
      <c r="X19" s="414"/>
      <c r="Y19" s="412" t="s">
        <v>807</v>
      </c>
      <c r="Z19" s="413"/>
      <c r="AA19" s="413"/>
      <c r="AB19" s="414"/>
      <c r="AC19" s="412"/>
      <c r="AD19" s="413"/>
      <c r="AE19" s="413"/>
      <c r="AF19" s="413"/>
      <c r="AG19" s="413"/>
      <c r="AH19" s="413"/>
      <c r="AI19" s="413"/>
      <c r="AJ19" s="414"/>
      <c r="AK19" s="412"/>
      <c r="AL19" s="413"/>
      <c r="AM19" s="413"/>
      <c r="AN19" s="414"/>
      <c r="AO19" s="545"/>
      <c r="AP19" s="556"/>
      <c r="AQ19" s="587"/>
      <c r="AR19" s="589"/>
      <c r="AS19" s="591"/>
      <c r="BE19"/>
    </row>
    <row r="20" spans="2:57">
      <c r="B20" s="592">
        <v>4</v>
      </c>
      <c r="C20" s="532"/>
      <c r="D20" s="406" t="s">
        <v>1519</v>
      </c>
      <c r="E20" s="407"/>
      <c r="F20" s="407"/>
      <c r="G20" s="407"/>
      <c r="H20" s="407"/>
      <c r="I20" s="407"/>
      <c r="J20" s="407"/>
      <c r="K20" s="407"/>
      <c r="L20" s="407"/>
      <c r="M20" s="407"/>
      <c r="N20" s="407"/>
      <c r="O20" s="407"/>
      <c r="P20" s="408"/>
      <c r="Q20" s="406" t="s">
        <v>91</v>
      </c>
      <c r="R20" s="407"/>
      <c r="S20" s="407"/>
      <c r="T20" s="407"/>
      <c r="U20" s="407"/>
      <c r="V20" s="407"/>
      <c r="W20" s="407"/>
      <c r="X20" s="408"/>
      <c r="Y20" s="406" t="s">
        <v>24</v>
      </c>
      <c r="Z20" s="407"/>
      <c r="AA20" s="407"/>
      <c r="AB20" s="408"/>
      <c r="AC20" s="406"/>
      <c r="AD20" s="407"/>
      <c r="AE20" s="407"/>
      <c r="AF20" s="407"/>
      <c r="AG20" s="407"/>
      <c r="AH20" s="407"/>
      <c r="AI20" s="407"/>
      <c r="AJ20" s="408"/>
      <c r="AK20" s="406"/>
      <c r="AL20" s="407"/>
      <c r="AM20" s="407"/>
      <c r="AN20" s="408"/>
      <c r="AO20" s="542"/>
      <c r="AP20" s="554"/>
      <c r="AQ20" s="586"/>
      <c r="AR20" s="588"/>
      <c r="AS20" s="590"/>
      <c r="BE20"/>
    </row>
    <row r="21" spans="2:57" ht="31.5" customHeight="1">
      <c r="B21" s="592"/>
      <c r="C21" s="532"/>
      <c r="D21" s="412"/>
      <c r="E21" s="413"/>
      <c r="F21" s="413"/>
      <c r="G21" s="413"/>
      <c r="H21" s="413"/>
      <c r="I21" s="413"/>
      <c r="J21" s="413"/>
      <c r="K21" s="413"/>
      <c r="L21" s="413"/>
      <c r="M21" s="413"/>
      <c r="N21" s="413"/>
      <c r="O21" s="413"/>
      <c r="P21" s="414"/>
      <c r="Q21" s="412"/>
      <c r="R21" s="413"/>
      <c r="S21" s="413"/>
      <c r="T21" s="413"/>
      <c r="U21" s="413"/>
      <c r="V21" s="413"/>
      <c r="W21" s="413"/>
      <c r="X21" s="414"/>
      <c r="Y21" s="412" t="s">
        <v>808</v>
      </c>
      <c r="Z21" s="413"/>
      <c r="AA21" s="413"/>
      <c r="AB21" s="414"/>
      <c r="AC21" s="412"/>
      <c r="AD21" s="413"/>
      <c r="AE21" s="413"/>
      <c r="AF21" s="413"/>
      <c r="AG21" s="413"/>
      <c r="AH21" s="413"/>
      <c r="AI21" s="413"/>
      <c r="AJ21" s="414"/>
      <c r="AK21" s="412"/>
      <c r="AL21" s="413"/>
      <c r="AM21" s="413"/>
      <c r="AN21" s="414"/>
      <c r="AO21" s="545"/>
      <c r="AP21" s="556"/>
      <c r="AQ21" s="587"/>
      <c r="AR21" s="589"/>
      <c r="AS21" s="591"/>
      <c r="BE21"/>
    </row>
    <row r="22" spans="2:57">
      <c r="B22" s="592">
        <v>5</v>
      </c>
      <c r="C22" s="532"/>
      <c r="D22" s="406" t="s">
        <v>809</v>
      </c>
      <c r="E22" s="407"/>
      <c r="F22" s="407"/>
      <c r="G22" s="407"/>
      <c r="H22" s="407"/>
      <c r="I22" s="407"/>
      <c r="J22" s="407"/>
      <c r="K22" s="407"/>
      <c r="L22" s="407"/>
      <c r="M22" s="407"/>
      <c r="N22" s="407"/>
      <c r="O22" s="407"/>
      <c r="P22" s="408"/>
      <c r="Q22" s="406" t="s">
        <v>91</v>
      </c>
      <c r="R22" s="407"/>
      <c r="S22" s="407"/>
      <c r="T22" s="407"/>
      <c r="U22" s="407"/>
      <c r="V22" s="407"/>
      <c r="W22" s="407"/>
      <c r="X22" s="408"/>
      <c r="Y22" s="406" t="s">
        <v>24</v>
      </c>
      <c r="Z22" s="407"/>
      <c r="AA22" s="407"/>
      <c r="AB22" s="408"/>
      <c r="AC22" s="406"/>
      <c r="AD22" s="407"/>
      <c r="AE22" s="407"/>
      <c r="AF22" s="407"/>
      <c r="AG22" s="407"/>
      <c r="AH22" s="407"/>
      <c r="AI22" s="407"/>
      <c r="AJ22" s="408"/>
      <c r="AK22" s="406"/>
      <c r="AL22" s="407"/>
      <c r="AM22" s="407"/>
      <c r="AN22" s="408"/>
      <c r="AO22" s="542"/>
      <c r="AP22" s="554"/>
      <c r="AQ22" s="586"/>
      <c r="AR22" s="588"/>
      <c r="AS22" s="590"/>
      <c r="BE22"/>
    </row>
    <row r="23" spans="2:57" ht="31.5" customHeight="1">
      <c r="B23" s="592"/>
      <c r="C23" s="532"/>
      <c r="D23" s="412"/>
      <c r="E23" s="413"/>
      <c r="F23" s="413"/>
      <c r="G23" s="413"/>
      <c r="H23" s="413"/>
      <c r="I23" s="413"/>
      <c r="J23" s="413"/>
      <c r="K23" s="413"/>
      <c r="L23" s="413"/>
      <c r="M23" s="413"/>
      <c r="N23" s="413"/>
      <c r="O23" s="413"/>
      <c r="P23" s="414"/>
      <c r="Q23" s="412"/>
      <c r="R23" s="413"/>
      <c r="S23" s="413"/>
      <c r="T23" s="413"/>
      <c r="U23" s="413"/>
      <c r="V23" s="413"/>
      <c r="W23" s="413"/>
      <c r="X23" s="414"/>
      <c r="Y23" s="412" t="s">
        <v>810</v>
      </c>
      <c r="Z23" s="413"/>
      <c r="AA23" s="413"/>
      <c r="AB23" s="414"/>
      <c r="AC23" s="412"/>
      <c r="AD23" s="413"/>
      <c r="AE23" s="413"/>
      <c r="AF23" s="413"/>
      <c r="AG23" s="413"/>
      <c r="AH23" s="413"/>
      <c r="AI23" s="413"/>
      <c r="AJ23" s="414"/>
      <c r="AK23" s="412"/>
      <c r="AL23" s="413"/>
      <c r="AM23" s="413"/>
      <c r="AN23" s="414"/>
      <c r="AO23" s="545"/>
      <c r="AP23" s="556"/>
      <c r="AQ23" s="587"/>
      <c r="AR23" s="589"/>
      <c r="AS23" s="591"/>
      <c r="BE23"/>
    </row>
    <row r="24" spans="2:57" hidden="1">
      <c r="B24" s="592">
        <v>6</v>
      </c>
      <c r="C24" s="532"/>
      <c r="D24" s="406" t="s">
        <v>1520</v>
      </c>
      <c r="E24" s="407"/>
      <c r="F24" s="407"/>
      <c r="G24" s="407"/>
      <c r="H24" s="407"/>
      <c r="I24" s="407"/>
      <c r="J24" s="407"/>
      <c r="K24" s="407"/>
      <c r="L24" s="407"/>
      <c r="M24" s="407"/>
      <c r="N24" s="407"/>
      <c r="O24" s="407"/>
      <c r="P24" s="408"/>
      <c r="Q24" s="406" t="s">
        <v>91</v>
      </c>
      <c r="R24" s="407"/>
      <c r="S24" s="407"/>
      <c r="T24" s="407"/>
      <c r="U24" s="407"/>
      <c r="V24" s="407"/>
      <c r="W24" s="407"/>
      <c r="X24" s="408"/>
      <c r="Y24" s="406" t="s">
        <v>82</v>
      </c>
      <c r="Z24" s="407"/>
      <c r="AA24" s="407"/>
      <c r="AB24" s="408"/>
      <c r="AC24" s="406"/>
      <c r="AD24" s="407"/>
      <c r="AE24" s="407"/>
      <c r="AF24" s="407"/>
      <c r="AG24" s="407"/>
      <c r="AH24" s="407"/>
      <c r="AI24" s="407"/>
      <c r="AJ24" s="408"/>
      <c r="AK24" s="406"/>
      <c r="AL24" s="407"/>
      <c r="AM24" s="407"/>
      <c r="AN24" s="408"/>
      <c r="AO24" s="542"/>
      <c r="AP24" s="554"/>
      <c r="AQ24" s="586"/>
      <c r="AR24" s="588"/>
      <c r="AS24" s="590"/>
      <c r="BE24"/>
    </row>
    <row r="25" spans="2:57" ht="31.5" hidden="1" customHeight="1">
      <c r="B25" s="592"/>
      <c r="C25" s="532"/>
      <c r="D25" s="412"/>
      <c r="E25" s="413"/>
      <c r="F25" s="413"/>
      <c r="G25" s="413"/>
      <c r="H25" s="413"/>
      <c r="I25" s="413"/>
      <c r="J25" s="413"/>
      <c r="K25" s="413"/>
      <c r="L25" s="413"/>
      <c r="M25" s="413"/>
      <c r="N25" s="413"/>
      <c r="O25" s="413"/>
      <c r="P25" s="414"/>
      <c r="Q25" s="412"/>
      <c r="R25" s="413"/>
      <c r="S25" s="413"/>
      <c r="T25" s="413"/>
      <c r="U25" s="413"/>
      <c r="V25" s="413"/>
      <c r="W25" s="413"/>
      <c r="X25" s="414"/>
      <c r="Y25" s="412" t="s">
        <v>1521</v>
      </c>
      <c r="Z25" s="413"/>
      <c r="AA25" s="413"/>
      <c r="AB25" s="414"/>
      <c r="AC25" s="412"/>
      <c r="AD25" s="413"/>
      <c r="AE25" s="413"/>
      <c r="AF25" s="413"/>
      <c r="AG25" s="413"/>
      <c r="AH25" s="413"/>
      <c r="AI25" s="413"/>
      <c r="AJ25" s="414"/>
      <c r="AK25" s="412"/>
      <c r="AL25" s="413"/>
      <c r="AM25" s="413"/>
      <c r="AN25" s="414"/>
      <c r="AO25" s="545"/>
      <c r="AP25" s="556"/>
      <c r="AQ25" s="587"/>
      <c r="AR25" s="589"/>
      <c r="AS25" s="591"/>
      <c r="BE25"/>
    </row>
    <row r="26" spans="2:57" hidden="1">
      <c r="B26" s="592">
        <v>7</v>
      </c>
      <c r="C26" s="532"/>
      <c r="D26" s="406" t="s">
        <v>1522</v>
      </c>
      <c r="E26" s="407"/>
      <c r="F26" s="407"/>
      <c r="G26" s="407"/>
      <c r="H26" s="407"/>
      <c r="I26" s="407"/>
      <c r="J26" s="407"/>
      <c r="K26" s="407"/>
      <c r="L26" s="407"/>
      <c r="M26" s="407"/>
      <c r="N26" s="407"/>
      <c r="O26" s="407"/>
      <c r="P26" s="408"/>
      <c r="Q26" s="406" t="s">
        <v>91</v>
      </c>
      <c r="R26" s="407"/>
      <c r="S26" s="407"/>
      <c r="T26" s="407"/>
      <c r="U26" s="407"/>
      <c r="V26" s="407"/>
      <c r="W26" s="407"/>
      <c r="X26" s="408"/>
      <c r="Y26" s="406" t="s">
        <v>81</v>
      </c>
      <c r="Z26" s="407"/>
      <c r="AA26" s="407"/>
      <c r="AB26" s="408"/>
      <c r="AC26" s="406"/>
      <c r="AD26" s="407"/>
      <c r="AE26" s="407"/>
      <c r="AF26" s="407"/>
      <c r="AG26" s="407"/>
      <c r="AH26" s="407"/>
      <c r="AI26" s="407"/>
      <c r="AJ26" s="408"/>
      <c r="AK26" s="406"/>
      <c r="AL26" s="407"/>
      <c r="AM26" s="407"/>
      <c r="AN26" s="408"/>
      <c r="AO26" s="542"/>
      <c r="AP26" s="554"/>
      <c r="AQ26" s="586"/>
      <c r="AR26" s="588"/>
      <c r="AS26" s="590"/>
      <c r="BE26"/>
    </row>
    <row r="27" spans="2:57" ht="45" hidden="1" customHeight="1">
      <c r="B27" s="592"/>
      <c r="C27" s="532"/>
      <c r="D27" s="412"/>
      <c r="E27" s="413"/>
      <c r="F27" s="413"/>
      <c r="G27" s="413"/>
      <c r="H27" s="413"/>
      <c r="I27" s="413"/>
      <c r="J27" s="413"/>
      <c r="K27" s="413"/>
      <c r="L27" s="413"/>
      <c r="M27" s="413"/>
      <c r="N27" s="413"/>
      <c r="O27" s="413"/>
      <c r="P27" s="414"/>
      <c r="Q27" s="412"/>
      <c r="R27" s="413"/>
      <c r="S27" s="413"/>
      <c r="T27" s="413"/>
      <c r="U27" s="413"/>
      <c r="V27" s="413"/>
      <c r="W27" s="413"/>
      <c r="X27" s="414"/>
      <c r="Y27" s="412" t="s">
        <v>1523</v>
      </c>
      <c r="Z27" s="413"/>
      <c r="AA27" s="413"/>
      <c r="AB27" s="414"/>
      <c r="AC27" s="412"/>
      <c r="AD27" s="413"/>
      <c r="AE27" s="413"/>
      <c r="AF27" s="413"/>
      <c r="AG27" s="413"/>
      <c r="AH27" s="413"/>
      <c r="AI27" s="413"/>
      <c r="AJ27" s="414"/>
      <c r="AK27" s="412"/>
      <c r="AL27" s="413"/>
      <c r="AM27" s="413"/>
      <c r="AN27" s="414"/>
      <c r="AO27" s="545"/>
      <c r="AP27" s="556"/>
      <c r="AQ27" s="587"/>
      <c r="AR27" s="589"/>
      <c r="AS27" s="591"/>
      <c r="BE27"/>
    </row>
    <row r="28" spans="2:57">
      <c r="B28" s="592">
        <v>8</v>
      </c>
      <c r="C28" s="532"/>
      <c r="D28" s="406" t="s">
        <v>1524</v>
      </c>
      <c r="E28" s="407"/>
      <c r="F28" s="407"/>
      <c r="G28" s="407"/>
      <c r="H28" s="407"/>
      <c r="I28" s="407"/>
      <c r="J28" s="407"/>
      <c r="K28" s="407"/>
      <c r="L28" s="407"/>
      <c r="M28" s="407"/>
      <c r="N28" s="407"/>
      <c r="O28" s="407"/>
      <c r="P28" s="408"/>
      <c r="Q28" s="406" t="s">
        <v>91</v>
      </c>
      <c r="R28" s="407"/>
      <c r="S28" s="407"/>
      <c r="T28" s="407"/>
      <c r="U28" s="407"/>
      <c r="V28" s="407"/>
      <c r="W28" s="407"/>
      <c r="X28" s="408"/>
      <c r="Y28" s="406" t="s">
        <v>24</v>
      </c>
      <c r="Z28" s="407"/>
      <c r="AA28" s="407"/>
      <c r="AB28" s="408"/>
      <c r="AC28" s="406"/>
      <c r="AD28" s="407"/>
      <c r="AE28" s="407"/>
      <c r="AF28" s="407"/>
      <c r="AG28" s="407"/>
      <c r="AH28" s="407"/>
      <c r="AI28" s="407"/>
      <c r="AJ28" s="408"/>
      <c r="AK28" s="406"/>
      <c r="AL28" s="407"/>
      <c r="AM28" s="407"/>
      <c r="AN28" s="408"/>
      <c r="AO28" s="542"/>
      <c r="AP28" s="554"/>
      <c r="AQ28" s="586"/>
      <c r="AR28" s="588"/>
      <c r="AS28" s="590"/>
      <c r="BE28"/>
    </row>
    <row r="29" spans="2:57" ht="33.75" customHeight="1">
      <c r="B29" s="592"/>
      <c r="C29" s="532"/>
      <c r="D29" s="412"/>
      <c r="E29" s="413"/>
      <c r="F29" s="413"/>
      <c r="G29" s="413"/>
      <c r="H29" s="413"/>
      <c r="I29" s="413"/>
      <c r="J29" s="413"/>
      <c r="K29" s="413"/>
      <c r="L29" s="413"/>
      <c r="M29" s="413"/>
      <c r="N29" s="413"/>
      <c r="O29" s="413"/>
      <c r="P29" s="414"/>
      <c r="Q29" s="412"/>
      <c r="R29" s="413"/>
      <c r="S29" s="413"/>
      <c r="T29" s="413"/>
      <c r="U29" s="413"/>
      <c r="V29" s="413"/>
      <c r="W29" s="413"/>
      <c r="X29" s="414"/>
      <c r="Y29" s="412" t="s">
        <v>811</v>
      </c>
      <c r="Z29" s="413"/>
      <c r="AA29" s="413"/>
      <c r="AB29" s="414"/>
      <c r="AC29" s="412"/>
      <c r="AD29" s="413"/>
      <c r="AE29" s="413"/>
      <c r="AF29" s="413"/>
      <c r="AG29" s="413"/>
      <c r="AH29" s="413"/>
      <c r="AI29" s="413"/>
      <c r="AJ29" s="414"/>
      <c r="AK29" s="412"/>
      <c r="AL29" s="413"/>
      <c r="AM29" s="413"/>
      <c r="AN29" s="414"/>
      <c r="AO29" s="545"/>
      <c r="AP29" s="556"/>
      <c r="AQ29" s="587"/>
      <c r="AR29" s="589"/>
      <c r="AS29" s="591"/>
      <c r="BE29"/>
    </row>
    <row r="30" spans="2:57">
      <c r="B30" s="592">
        <v>9</v>
      </c>
      <c r="C30" s="532"/>
      <c r="D30" s="406" t="s">
        <v>1525</v>
      </c>
      <c r="E30" s="407"/>
      <c r="F30" s="407"/>
      <c r="G30" s="407"/>
      <c r="H30" s="407"/>
      <c r="I30" s="407"/>
      <c r="J30" s="407"/>
      <c r="K30" s="407"/>
      <c r="L30" s="407"/>
      <c r="M30" s="407"/>
      <c r="N30" s="407"/>
      <c r="O30" s="407"/>
      <c r="P30" s="408"/>
      <c r="Q30" s="406" t="s">
        <v>91</v>
      </c>
      <c r="R30" s="407"/>
      <c r="S30" s="407"/>
      <c r="T30" s="407"/>
      <c r="U30" s="407"/>
      <c r="V30" s="407"/>
      <c r="W30" s="407"/>
      <c r="X30" s="408"/>
      <c r="Y30" s="406" t="s">
        <v>24</v>
      </c>
      <c r="Z30" s="407"/>
      <c r="AA30" s="407"/>
      <c r="AB30" s="408"/>
      <c r="AC30" s="406"/>
      <c r="AD30" s="407"/>
      <c r="AE30" s="407"/>
      <c r="AF30" s="407"/>
      <c r="AG30" s="407"/>
      <c r="AH30" s="407"/>
      <c r="AI30" s="407"/>
      <c r="AJ30" s="408"/>
      <c r="AK30" s="406"/>
      <c r="AL30" s="407"/>
      <c r="AM30" s="407"/>
      <c r="AN30" s="408"/>
      <c r="AO30" s="542"/>
      <c r="AP30" s="554"/>
      <c r="AQ30" s="586"/>
      <c r="AR30" s="588"/>
      <c r="AS30" s="590"/>
      <c r="BE30"/>
    </row>
    <row r="31" spans="2:57" ht="31.5" customHeight="1">
      <c r="B31" s="592"/>
      <c r="C31" s="532"/>
      <c r="D31" s="412"/>
      <c r="E31" s="413"/>
      <c r="F31" s="413"/>
      <c r="G31" s="413"/>
      <c r="H31" s="413"/>
      <c r="I31" s="413"/>
      <c r="J31" s="413"/>
      <c r="K31" s="413"/>
      <c r="L31" s="413"/>
      <c r="M31" s="413"/>
      <c r="N31" s="413"/>
      <c r="O31" s="413"/>
      <c r="P31" s="414"/>
      <c r="Q31" s="412"/>
      <c r="R31" s="413"/>
      <c r="S31" s="413"/>
      <c r="T31" s="413"/>
      <c r="U31" s="413"/>
      <c r="V31" s="413"/>
      <c r="W31" s="413"/>
      <c r="X31" s="414"/>
      <c r="Y31" s="412" t="s">
        <v>813</v>
      </c>
      <c r="Z31" s="413"/>
      <c r="AA31" s="413"/>
      <c r="AB31" s="414"/>
      <c r="AC31" s="412"/>
      <c r="AD31" s="413"/>
      <c r="AE31" s="413"/>
      <c r="AF31" s="413"/>
      <c r="AG31" s="413"/>
      <c r="AH31" s="413"/>
      <c r="AI31" s="413"/>
      <c r="AJ31" s="414"/>
      <c r="AK31" s="412"/>
      <c r="AL31" s="413"/>
      <c r="AM31" s="413"/>
      <c r="AN31" s="414"/>
      <c r="AO31" s="545"/>
      <c r="AP31" s="556"/>
      <c r="AQ31" s="587"/>
      <c r="AR31" s="589"/>
      <c r="AS31" s="591"/>
      <c r="BE31"/>
    </row>
    <row r="32" spans="2:57" hidden="1">
      <c r="B32" s="592">
        <v>10</v>
      </c>
      <c r="C32" s="532"/>
      <c r="D32" s="406" t="s">
        <v>1526</v>
      </c>
      <c r="E32" s="407"/>
      <c r="F32" s="407"/>
      <c r="G32" s="407"/>
      <c r="H32" s="407"/>
      <c r="I32" s="407"/>
      <c r="J32" s="407"/>
      <c r="K32" s="407"/>
      <c r="L32" s="407"/>
      <c r="M32" s="407"/>
      <c r="N32" s="407"/>
      <c r="O32" s="407"/>
      <c r="P32" s="408"/>
      <c r="Q32" s="406" t="s">
        <v>91</v>
      </c>
      <c r="R32" s="407"/>
      <c r="S32" s="407"/>
      <c r="T32" s="407"/>
      <c r="U32" s="407"/>
      <c r="V32" s="407"/>
      <c r="W32" s="407"/>
      <c r="X32" s="408"/>
      <c r="Y32" s="406" t="s">
        <v>81</v>
      </c>
      <c r="Z32" s="407"/>
      <c r="AA32" s="407"/>
      <c r="AB32" s="408"/>
      <c r="AC32" s="406"/>
      <c r="AD32" s="407"/>
      <c r="AE32" s="407"/>
      <c r="AF32" s="407"/>
      <c r="AG32" s="407"/>
      <c r="AH32" s="407"/>
      <c r="AI32" s="407"/>
      <c r="AJ32" s="408"/>
      <c r="AK32" s="406"/>
      <c r="AL32" s="407"/>
      <c r="AM32" s="407"/>
      <c r="AN32" s="408"/>
      <c r="AO32" s="542"/>
      <c r="AP32" s="554"/>
      <c r="AQ32" s="586"/>
      <c r="AR32" s="588"/>
      <c r="AS32" s="590"/>
      <c r="BE32"/>
    </row>
    <row r="33" spans="2:57" ht="45" hidden="1" customHeight="1">
      <c r="B33" s="592"/>
      <c r="C33" s="532"/>
      <c r="D33" s="412"/>
      <c r="E33" s="413"/>
      <c r="F33" s="413"/>
      <c r="G33" s="413"/>
      <c r="H33" s="413"/>
      <c r="I33" s="413"/>
      <c r="J33" s="413"/>
      <c r="K33" s="413"/>
      <c r="L33" s="413"/>
      <c r="M33" s="413"/>
      <c r="N33" s="413"/>
      <c r="O33" s="413"/>
      <c r="P33" s="414"/>
      <c r="Q33" s="412"/>
      <c r="R33" s="413"/>
      <c r="S33" s="413"/>
      <c r="T33" s="413"/>
      <c r="U33" s="413"/>
      <c r="V33" s="413"/>
      <c r="W33" s="413"/>
      <c r="X33" s="414"/>
      <c r="Y33" s="412" t="s">
        <v>1527</v>
      </c>
      <c r="Z33" s="413"/>
      <c r="AA33" s="413"/>
      <c r="AB33" s="414"/>
      <c r="AC33" s="412"/>
      <c r="AD33" s="413"/>
      <c r="AE33" s="413"/>
      <c r="AF33" s="413"/>
      <c r="AG33" s="413"/>
      <c r="AH33" s="413"/>
      <c r="AI33" s="413"/>
      <c r="AJ33" s="414"/>
      <c r="AK33" s="412"/>
      <c r="AL33" s="413"/>
      <c r="AM33" s="413"/>
      <c r="AN33" s="414"/>
      <c r="AO33" s="545"/>
      <c r="AP33" s="556"/>
      <c r="AQ33" s="587"/>
      <c r="AR33" s="589"/>
      <c r="AS33" s="591"/>
      <c r="BE33"/>
    </row>
    <row r="34" spans="2:57" hidden="1">
      <c r="B34" s="592">
        <v>11</v>
      </c>
      <c r="C34" s="532"/>
      <c r="D34" s="406" t="s">
        <v>1528</v>
      </c>
      <c r="E34" s="407"/>
      <c r="F34" s="407"/>
      <c r="G34" s="407"/>
      <c r="H34" s="407"/>
      <c r="I34" s="407"/>
      <c r="J34" s="407"/>
      <c r="K34" s="407"/>
      <c r="L34" s="407"/>
      <c r="M34" s="407"/>
      <c r="N34" s="407"/>
      <c r="O34" s="407"/>
      <c r="P34" s="408"/>
      <c r="Q34" s="406" t="s">
        <v>91</v>
      </c>
      <c r="R34" s="407"/>
      <c r="S34" s="407"/>
      <c r="T34" s="407"/>
      <c r="U34" s="407"/>
      <c r="V34" s="407"/>
      <c r="W34" s="407"/>
      <c r="X34" s="408"/>
      <c r="Y34" s="406" t="s">
        <v>83</v>
      </c>
      <c r="Z34" s="407"/>
      <c r="AA34" s="407"/>
      <c r="AB34" s="408"/>
      <c r="AC34" s="406"/>
      <c r="AD34" s="407"/>
      <c r="AE34" s="407"/>
      <c r="AF34" s="407"/>
      <c r="AG34" s="407"/>
      <c r="AH34" s="407"/>
      <c r="AI34" s="407"/>
      <c r="AJ34" s="408"/>
      <c r="AK34" s="406"/>
      <c r="AL34" s="407"/>
      <c r="AM34" s="407"/>
      <c r="AN34" s="408"/>
      <c r="AO34" s="542"/>
      <c r="AP34" s="554"/>
      <c r="AQ34" s="586"/>
      <c r="AR34" s="588"/>
      <c r="AS34" s="590"/>
      <c r="BE34"/>
    </row>
    <row r="35" spans="2:57" ht="31.5" hidden="1"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t="s">
        <v>1529</v>
      </c>
      <c r="Z35" s="413"/>
      <c r="AA35" s="413"/>
      <c r="AB35" s="414"/>
      <c r="AC35" s="412"/>
      <c r="AD35" s="413"/>
      <c r="AE35" s="413"/>
      <c r="AF35" s="413"/>
      <c r="AG35" s="413"/>
      <c r="AH35" s="413"/>
      <c r="AI35" s="413"/>
      <c r="AJ35" s="414"/>
      <c r="AK35" s="412"/>
      <c r="AL35" s="413"/>
      <c r="AM35" s="413"/>
      <c r="AN35" s="414"/>
      <c r="AO35" s="545"/>
      <c r="AP35" s="556"/>
      <c r="AQ35" s="587"/>
      <c r="AR35" s="589"/>
      <c r="AS35" s="591"/>
      <c r="BE35"/>
    </row>
    <row r="36" spans="2:57" hidden="1">
      <c r="B36" s="592">
        <v>12</v>
      </c>
      <c r="C36" s="532"/>
      <c r="D36" s="406" t="s">
        <v>1530</v>
      </c>
      <c r="E36" s="407"/>
      <c r="F36" s="407"/>
      <c r="G36" s="407"/>
      <c r="H36" s="407"/>
      <c r="I36" s="407"/>
      <c r="J36" s="407"/>
      <c r="K36" s="407"/>
      <c r="L36" s="407"/>
      <c r="M36" s="407"/>
      <c r="N36" s="407"/>
      <c r="O36" s="407"/>
      <c r="P36" s="408"/>
      <c r="Q36" s="406" t="s">
        <v>91</v>
      </c>
      <c r="R36" s="407"/>
      <c r="S36" s="407"/>
      <c r="T36" s="407"/>
      <c r="U36" s="407"/>
      <c r="V36" s="407"/>
      <c r="W36" s="407"/>
      <c r="X36" s="408"/>
      <c r="Y36" s="406" t="s">
        <v>24</v>
      </c>
      <c r="Z36" s="407"/>
      <c r="AA36" s="407"/>
      <c r="AB36" s="408"/>
      <c r="AC36" s="406"/>
      <c r="AD36" s="407"/>
      <c r="AE36" s="407"/>
      <c r="AF36" s="407"/>
      <c r="AG36" s="407"/>
      <c r="AH36" s="407"/>
      <c r="AI36" s="407"/>
      <c r="AJ36" s="408"/>
      <c r="AK36" s="406"/>
      <c r="AL36" s="407"/>
      <c r="AM36" s="407"/>
      <c r="AN36" s="408"/>
      <c r="AO36" s="542"/>
      <c r="AP36" s="554"/>
      <c r="AQ36" s="586"/>
      <c r="AR36" s="588"/>
      <c r="AS36" s="590"/>
      <c r="BE36"/>
    </row>
    <row r="37" spans="2:57" ht="31.5" hidden="1"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t="s">
        <v>1527</v>
      </c>
      <c r="Z37" s="413"/>
      <c r="AA37" s="413"/>
      <c r="AB37" s="414"/>
      <c r="AC37" s="412"/>
      <c r="AD37" s="413"/>
      <c r="AE37" s="413"/>
      <c r="AF37" s="413"/>
      <c r="AG37" s="413"/>
      <c r="AH37" s="413"/>
      <c r="AI37" s="413"/>
      <c r="AJ37" s="414"/>
      <c r="AK37" s="412"/>
      <c r="AL37" s="413"/>
      <c r="AM37" s="413"/>
      <c r="AN37" s="414"/>
      <c r="AO37" s="545"/>
      <c r="AP37" s="556"/>
      <c r="AQ37" s="587"/>
      <c r="AR37" s="589"/>
      <c r="AS37" s="591"/>
      <c r="BE37"/>
    </row>
    <row r="38" spans="2:57" hidden="1">
      <c r="B38" s="592">
        <v>13</v>
      </c>
      <c r="C38" s="532"/>
      <c r="D38" s="406" t="s">
        <v>1531</v>
      </c>
      <c r="E38" s="407"/>
      <c r="F38" s="407"/>
      <c r="G38" s="407"/>
      <c r="H38" s="407"/>
      <c r="I38" s="407"/>
      <c r="J38" s="407"/>
      <c r="K38" s="407"/>
      <c r="L38" s="407"/>
      <c r="M38" s="407"/>
      <c r="N38" s="407"/>
      <c r="O38" s="407"/>
      <c r="P38" s="408"/>
      <c r="Q38" s="406" t="s">
        <v>91</v>
      </c>
      <c r="R38" s="407"/>
      <c r="S38" s="407"/>
      <c r="T38" s="407"/>
      <c r="U38" s="407"/>
      <c r="V38" s="407"/>
      <c r="W38" s="407"/>
      <c r="X38" s="408"/>
      <c r="Y38" s="406" t="s">
        <v>24</v>
      </c>
      <c r="Z38" s="407"/>
      <c r="AA38" s="407"/>
      <c r="AB38" s="408"/>
      <c r="AC38" s="406"/>
      <c r="AD38" s="407"/>
      <c r="AE38" s="407"/>
      <c r="AF38" s="407"/>
      <c r="AG38" s="407"/>
      <c r="AH38" s="407"/>
      <c r="AI38" s="407"/>
      <c r="AJ38" s="408"/>
      <c r="AK38" s="406"/>
      <c r="AL38" s="407"/>
      <c r="AM38" s="407"/>
      <c r="AN38" s="408"/>
      <c r="AO38" s="542"/>
      <c r="AP38" s="554"/>
      <c r="AQ38" s="586"/>
      <c r="AR38" s="588"/>
      <c r="AS38" s="590"/>
      <c r="BE38"/>
    </row>
    <row r="39" spans="2:57" ht="31.5" hidden="1"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t="s">
        <v>1532</v>
      </c>
      <c r="Z39" s="413"/>
      <c r="AA39" s="413"/>
      <c r="AB39" s="414"/>
      <c r="AC39" s="412"/>
      <c r="AD39" s="413"/>
      <c r="AE39" s="413"/>
      <c r="AF39" s="413"/>
      <c r="AG39" s="413"/>
      <c r="AH39" s="413"/>
      <c r="AI39" s="413"/>
      <c r="AJ39" s="414"/>
      <c r="AK39" s="412"/>
      <c r="AL39" s="413"/>
      <c r="AM39" s="413"/>
      <c r="AN39" s="414"/>
      <c r="AO39" s="545"/>
      <c r="AP39" s="556"/>
      <c r="AQ39" s="587"/>
      <c r="AR39" s="589"/>
      <c r="AS39" s="591"/>
      <c r="BE39"/>
    </row>
    <row r="40" spans="2:57" hidden="1">
      <c r="B40" s="592">
        <v>14</v>
      </c>
      <c r="C40" s="532"/>
      <c r="D40" s="406" t="s">
        <v>812</v>
      </c>
      <c r="E40" s="407"/>
      <c r="F40" s="407"/>
      <c r="G40" s="407"/>
      <c r="H40" s="407"/>
      <c r="I40" s="407"/>
      <c r="J40" s="407"/>
      <c r="K40" s="407"/>
      <c r="L40" s="407"/>
      <c r="M40" s="407"/>
      <c r="N40" s="407"/>
      <c r="O40" s="407"/>
      <c r="P40" s="408"/>
      <c r="Q40" s="406" t="s">
        <v>91</v>
      </c>
      <c r="R40" s="407"/>
      <c r="S40" s="407"/>
      <c r="T40" s="407"/>
      <c r="U40" s="407"/>
      <c r="V40" s="407"/>
      <c r="W40" s="407"/>
      <c r="X40" s="408"/>
      <c r="Y40" s="406" t="s">
        <v>24</v>
      </c>
      <c r="Z40" s="407"/>
      <c r="AA40" s="407"/>
      <c r="AB40" s="408"/>
      <c r="AC40" s="406"/>
      <c r="AD40" s="407"/>
      <c r="AE40" s="407"/>
      <c r="AF40" s="407"/>
      <c r="AG40" s="407"/>
      <c r="AH40" s="407"/>
      <c r="AI40" s="407"/>
      <c r="AJ40" s="408"/>
      <c r="AK40" s="406"/>
      <c r="AL40" s="407"/>
      <c r="AM40" s="407"/>
      <c r="AN40" s="408"/>
      <c r="AO40" s="542"/>
      <c r="AP40" s="554"/>
      <c r="AQ40" s="586"/>
      <c r="AR40" s="588"/>
      <c r="AS40" s="590"/>
      <c r="BE40"/>
    </row>
    <row r="41" spans="2:57" ht="31.5" hidden="1"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t="s">
        <v>1533</v>
      </c>
      <c r="Z41" s="413"/>
      <c r="AA41" s="413"/>
      <c r="AB41" s="414"/>
      <c r="AC41" s="412"/>
      <c r="AD41" s="413"/>
      <c r="AE41" s="413"/>
      <c r="AF41" s="413"/>
      <c r="AG41" s="413"/>
      <c r="AH41" s="413"/>
      <c r="AI41" s="413"/>
      <c r="AJ41" s="414"/>
      <c r="AK41" s="412"/>
      <c r="AL41" s="413"/>
      <c r="AM41" s="413"/>
      <c r="AN41" s="414"/>
      <c r="AO41" s="545"/>
      <c r="AP41" s="556"/>
      <c r="AQ41" s="587"/>
      <c r="AR41" s="589"/>
      <c r="AS41" s="591"/>
      <c r="BE41"/>
    </row>
    <row r="42" spans="2:57">
      <c r="B42" s="592">
        <v>15</v>
      </c>
      <c r="C42" s="532"/>
      <c r="D42" s="406" t="s">
        <v>1534</v>
      </c>
      <c r="E42" s="407"/>
      <c r="F42" s="407"/>
      <c r="G42" s="407"/>
      <c r="H42" s="407"/>
      <c r="I42" s="407"/>
      <c r="J42" s="407"/>
      <c r="K42" s="407"/>
      <c r="L42" s="407"/>
      <c r="M42" s="407"/>
      <c r="N42" s="407"/>
      <c r="O42" s="407"/>
      <c r="P42" s="408"/>
      <c r="Q42" s="406" t="s">
        <v>91</v>
      </c>
      <c r="R42" s="407"/>
      <c r="S42" s="407"/>
      <c r="T42" s="407"/>
      <c r="U42" s="407"/>
      <c r="V42" s="407"/>
      <c r="W42" s="407"/>
      <c r="X42" s="408"/>
      <c r="Y42" s="406" t="s">
        <v>24</v>
      </c>
      <c r="Z42" s="407"/>
      <c r="AA42" s="407"/>
      <c r="AB42" s="408"/>
      <c r="AC42" s="406"/>
      <c r="AD42" s="407"/>
      <c r="AE42" s="407"/>
      <c r="AF42" s="407"/>
      <c r="AG42" s="407"/>
      <c r="AH42" s="407"/>
      <c r="AI42" s="407"/>
      <c r="AJ42" s="408"/>
      <c r="AK42" s="406"/>
      <c r="AL42" s="407"/>
      <c r="AM42" s="407"/>
      <c r="AN42" s="408"/>
      <c r="AO42" s="542"/>
      <c r="AP42" s="554"/>
      <c r="AQ42" s="586"/>
      <c r="AR42" s="588"/>
      <c r="AS42" s="590"/>
      <c r="BE42"/>
    </row>
    <row r="43" spans="2:57" ht="31.5" customHeight="1" thickBo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t="s">
        <v>1535</v>
      </c>
      <c r="Z43" s="413"/>
      <c r="AA43" s="413"/>
      <c r="AB43" s="414"/>
      <c r="AC43" s="412"/>
      <c r="AD43" s="413"/>
      <c r="AE43" s="413"/>
      <c r="AF43" s="413"/>
      <c r="AG43" s="413"/>
      <c r="AH43" s="413"/>
      <c r="AI43" s="413"/>
      <c r="AJ43" s="414"/>
      <c r="AK43" s="412"/>
      <c r="AL43" s="413"/>
      <c r="AM43" s="413"/>
      <c r="AN43" s="414"/>
      <c r="AO43" s="545"/>
      <c r="AP43" s="556"/>
      <c r="AQ43" s="587"/>
      <c r="AR43" s="589"/>
      <c r="AS43" s="591"/>
      <c r="BE43"/>
    </row>
    <row r="44" spans="2:57" ht="22.5" hidden="1" customHeight="1">
      <c r="B44" s="592">
        <v>16</v>
      </c>
      <c r="C44" s="532"/>
      <c r="D44" s="406"/>
      <c r="E44" s="407"/>
      <c r="F44" s="407"/>
      <c r="G44" s="407"/>
      <c r="H44" s="407"/>
      <c r="I44" s="407"/>
      <c r="J44" s="407"/>
      <c r="K44" s="407"/>
      <c r="L44" s="407"/>
      <c r="M44" s="407"/>
      <c r="N44" s="407"/>
      <c r="O44" s="407"/>
      <c r="P44" s="408"/>
      <c r="Q44" s="406"/>
      <c r="R44" s="407"/>
      <c r="S44" s="407"/>
      <c r="T44" s="407"/>
      <c r="U44" s="407"/>
      <c r="V44" s="407"/>
      <c r="W44" s="407"/>
      <c r="X44" s="408"/>
      <c r="Y44" s="406"/>
      <c r="Z44" s="407"/>
      <c r="AA44" s="407"/>
      <c r="AB44" s="408"/>
      <c r="AC44" s="406"/>
      <c r="AD44" s="407"/>
      <c r="AE44" s="407"/>
      <c r="AF44" s="408"/>
      <c r="AG44" s="406"/>
      <c r="AH44" s="407"/>
      <c r="AI44" s="407"/>
      <c r="AJ44" s="408"/>
      <c r="AK44" s="406"/>
      <c r="AL44" s="407"/>
      <c r="AM44" s="407"/>
      <c r="AN44" s="408"/>
      <c r="AO44" s="542"/>
      <c r="AP44" s="554"/>
      <c r="AQ44" s="586"/>
      <c r="AR44" s="588"/>
      <c r="AS44" s="590"/>
      <c r="BE44"/>
    </row>
    <row r="45" spans="2:57" ht="31.5" hidden="1"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c r="Z45" s="413"/>
      <c r="AA45" s="413"/>
      <c r="AB45" s="414"/>
      <c r="AC45" s="412"/>
      <c r="AD45" s="413"/>
      <c r="AE45" s="413"/>
      <c r="AF45" s="414"/>
      <c r="AG45" s="412"/>
      <c r="AH45" s="413"/>
      <c r="AI45" s="413"/>
      <c r="AJ45" s="414"/>
      <c r="AK45" s="412"/>
      <c r="AL45" s="413"/>
      <c r="AM45" s="413"/>
      <c r="AN45" s="414"/>
      <c r="AO45" s="545"/>
      <c r="AP45" s="556"/>
      <c r="AQ45" s="587"/>
      <c r="AR45" s="589"/>
      <c r="AS45" s="591"/>
      <c r="BE45"/>
    </row>
    <row r="46" spans="2:57" ht="22.5" hidden="1" customHeight="1">
      <c r="B46" s="592">
        <v>17</v>
      </c>
      <c r="C46" s="532"/>
      <c r="D46" s="406"/>
      <c r="E46" s="407"/>
      <c r="F46" s="407"/>
      <c r="G46" s="407"/>
      <c r="H46" s="407"/>
      <c r="I46" s="407"/>
      <c r="J46" s="407"/>
      <c r="K46" s="407"/>
      <c r="L46" s="407"/>
      <c r="M46" s="407"/>
      <c r="N46" s="407"/>
      <c r="O46" s="407"/>
      <c r="P46" s="408"/>
      <c r="Q46" s="406"/>
      <c r="R46" s="407"/>
      <c r="S46" s="407"/>
      <c r="T46" s="407"/>
      <c r="U46" s="407"/>
      <c r="V46" s="407"/>
      <c r="W46" s="407"/>
      <c r="X46" s="408"/>
      <c r="Y46" s="406"/>
      <c r="Z46" s="407"/>
      <c r="AA46" s="407"/>
      <c r="AB46" s="408"/>
      <c r="AC46" s="406"/>
      <c r="AD46" s="407"/>
      <c r="AE46" s="407"/>
      <c r="AF46" s="408"/>
      <c r="AG46" s="406"/>
      <c r="AH46" s="407"/>
      <c r="AI46" s="407"/>
      <c r="AJ46" s="408"/>
      <c r="AK46" s="406"/>
      <c r="AL46" s="407"/>
      <c r="AM46" s="407"/>
      <c r="AN46" s="408"/>
      <c r="AO46" s="542"/>
      <c r="AP46" s="554"/>
      <c r="AQ46" s="586"/>
      <c r="AR46" s="588"/>
      <c r="AS46" s="590"/>
      <c r="BE46"/>
    </row>
    <row r="47" spans="2:57" ht="31.5" hidden="1"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c r="Z47" s="413"/>
      <c r="AA47" s="413"/>
      <c r="AB47" s="414"/>
      <c r="AC47" s="412"/>
      <c r="AD47" s="413"/>
      <c r="AE47" s="413"/>
      <c r="AF47" s="414"/>
      <c r="AG47" s="412"/>
      <c r="AH47" s="413"/>
      <c r="AI47" s="413"/>
      <c r="AJ47" s="414"/>
      <c r="AK47" s="412"/>
      <c r="AL47" s="413"/>
      <c r="AM47" s="413"/>
      <c r="AN47" s="414"/>
      <c r="AO47" s="545"/>
      <c r="AP47" s="556"/>
      <c r="AQ47" s="587"/>
      <c r="AR47" s="589"/>
      <c r="AS47" s="591"/>
      <c r="BE47"/>
    </row>
    <row r="48" spans="2:57" ht="22.5" hidden="1" customHeight="1">
      <c r="B48" s="592">
        <v>18</v>
      </c>
      <c r="C48" s="532"/>
      <c r="D48" s="406"/>
      <c r="E48" s="407"/>
      <c r="F48" s="407"/>
      <c r="G48" s="407"/>
      <c r="H48" s="407"/>
      <c r="I48" s="407"/>
      <c r="J48" s="407"/>
      <c r="K48" s="407"/>
      <c r="L48" s="407"/>
      <c r="M48" s="407"/>
      <c r="N48" s="407"/>
      <c r="O48" s="407"/>
      <c r="P48" s="408"/>
      <c r="Q48" s="409"/>
      <c r="R48" s="410"/>
      <c r="S48" s="410"/>
      <c r="T48" s="410"/>
      <c r="U48" s="410"/>
      <c r="V48" s="410"/>
      <c r="W48" s="410"/>
      <c r="X48" s="411"/>
      <c r="Y48" s="406"/>
      <c r="Z48" s="407"/>
      <c r="AA48" s="407"/>
      <c r="AB48" s="408"/>
      <c r="AC48" s="406"/>
      <c r="AD48" s="407"/>
      <c r="AE48" s="407"/>
      <c r="AF48" s="408"/>
      <c r="AG48" s="406"/>
      <c r="AH48" s="407"/>
      <c r="AI48" s="407"/>
      <c r="AJ48" s="408"/>
      <c r="AK48" s="406"/>
      <c r="AL48" s="407"/>
      <c r="AM48" s="407"/>
      <c r="AN48" s="408"/>
      <c r="AO48" s="542"/>
      <c r="AP48" s="554"/>
      <c r="AQ48" s="586"/>
      <c r="AR48" s="588"/>
      <c r="AS48" s="590"/>
      <c r="BE48"/>
    </row>
    <row r="49" spans="2:57" ht="31.5" hidden="1"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c r="Z49" s="413"/>
      <c r="AA49" s="413"/>
      <c r="AB49" s="414"/>
      <c r="AC49" s="412"/>
      <c r="AD49" s="413"/>
      <c r="AE49" s="413"/>
      <c r="AF49" s="414"/>
      <c r="AG49" s="412"/>
      <c r="AH49" s="413"/>
      <c r="AI49" s="413"/>
      <c r="AJ49" s="414"/>
      <c r="AK49" s="412"/>
      <c r="AL49" s="413"/>
      <c r="AM49" s="413"/>
      <c r="AN49" s="414"/>
      <c r="AO49" s="545"/>
      <c r="AP49" s="556"/>
      <c r="AQ49" s="587"/>
      <c r="AR49" s="589"/>
      <c r="AS49" s="591"/>
      <c r="BE49"/>
    </row>
    <row r="50" spans="2:57" ht="22.5" hidden="1" customHeight="1">
      <c r="B50" s="592">
        <v>19</v>
      </c>
      <c r="C50" s="532"/>
      <c r="D50" s="406"/>
      <c r="E50" s="407"/>
      <c r="F50" s="407"/>
      <c r="G50" s="407"/>
      <c r="H50" s="407"/>
      <c r="I50" s="407"/>
      <c r="J50" s="407"/>
      <c r="K50" s="407"/>
      <c r="L50" s="407"/>
      <c r="M50" s="407"/>
      <c r="N50" s="407"/>
      <c r="O50" s="407"/>
      <c r="P50" s="408"/>
      <c r="Q50" s="409"/>
      <c r="R50" s="410"/>
      <c r="S50" s="410"/>
      <c r="T50" s="410"/>
      <c r="U50" s="410"/>
      <c r="V50" s="410"/>
      <c r="W50" s="410"/>
      <c r="X50" s="411"/>
      <c r="Y50" s="406"/>
      <c r="Z50" s="407"/>
      <c r="AA50" s="407"/>
      <c r="AB50" s="408"/>
      <c r="AC50" s="406"/>
      <c r="AD50" s="407"/>
      <c r="AE50" s="407"/>
      <c r="AF50" s="408"/>
      <c r="AG50" s="406"/>
      <c r="AH50" s="407"/>
      <c r="AI50" s="407"/>
      <c r="AJ50" s="408"/>
      <c r="AK50" s="406"/>
      <c r="AL50" s="407"/>
      <c r="AM50" s="407"/>
      <c r="AN50" s="408"/>
      <c r="AO50" s="542"/>
      <c r="AP50" s="554"/>
      <c r="AQ50" s="586"/>
      <c r="AR50" s="588"/>
      <c r="AS50" s="590"/>
      <c r="BE50"/>
    </row>
    <row r="51" spans="2:57" ht="31.5" hidden="1"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c r="Z51" s="413"/>
      <c r="AA51" s="413"/>
      <c r="AB51" s="414"/>
      <c r="AC51" s="412"/>
      <c r="AD51" s="413"/>
      <c r="AE51" s="413"/>
      <c r="AF51" s="414"/>
      <c r="AG51" s="412"/>
      <c r="AH51" s="413"/>
      <c r="AI51" s="413"/>
      <c r="AJ51" s="414"/>
      <c r="AK51" s="412"/>
      <c r="AL51" s="413"/>
      <c r="AM51" s="413"/>
      <c r="AN51" s="414"/>
      <c r="AO51" s="545"/>
      <c r="AP51" s="556"/>
      <c r="AQ51" s="587"/>
      <c r="AR51" s="589"/>
      <c r="AS51" s="591"/>
      <c r="BE51"/>
    </row>
    <row r="52" spans="2:57" ht="22.5" hidden="1" customHeight="1">
      <c r="B52" s="592">
        <v>20</v>
      </c>
      <c r="C52" s="532"/>
      <c r="D52" s="406"/>
      <c r="E52" s="407"/>
      <c r="F52" s="407"/>
      <c r="G52" s="407"/>
      <c r="H52" s="407"/>
      <c r="I52" s="407"/>
      <c r="J52" s="407"/>
      <c r="K52" s="407"/>
      <c r="L52" s="407"/>
      <c r="M52" s="407"/>
      <c r="N52" s="407"/>
      <c r="O52" s="407"/>
      <c r="P52" s="408"/>
      <c r="Q52" s="409"/>
      <c r="R52" s="410"/>
      <c r="S52" s="410"/>
      <c r="T52" s="410"/>
      <c r="U52" s="410"/>
      <c r="V52" s="410"/>
      <c r="W52" s="410"/>
      <c r="X52" s="411"/>
      <c r="Y52" s="406"/>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hidden="1"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hidden="1" customHeight="1">
      <c r="B54" s="592">
        <v>21</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hidden="1" customHeight="1">
      <c r="B56" s="592">
        <v>22</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31.5" hidden="1"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hidden="1" customHeight="1">
      <c r="B58" s="592">
        <v>23</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24</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25</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26</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27</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28</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29</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c r="B71" s="592"/>
      <c r="C71" s="532"/>
      <c r="D71" s="412"/>
      <c r="E71" s="413"/>
      <c r="F71" s="413"/>
      <c r="G71" s="413"/>
      <c r="H71" s="413"/>
      <c r="I71" s="413"/>
      <c r="J71" s="413"/>
      <c r="K71" s="413"/>
      <c r="L71" s="413"/>
      <c r="M71" s="413"/>
      <c r="N71" s="413"/>
      <c r="O71" s="413"/>
      <c r="P71" s="414"/>
      <c r="Q71" s="412"/>
      <c r="R71" s="413"/>
      <c r="S71" s="413"/>
      <c r="T71" s="413"/>
      <c r="U71" s="413"/>
      <c r="V71" s="413"/>
      <c r="W71" s="413"/>
      <c r="X71" s="414"/>
      <c r="Y71" s="412"/>
      <c r="Z71" s="413"/>
      <c r="AA71" s="413"/>
      <c r="AB71" s="414"/>
      <c r="AC71" s="412"/>
      <c r="AD71" s="413"/>
      <c r="AE71" s="413"/>
      <c r="AF71" s="414"/>
      <c r="AG71" s="412"/>
      <c r="AH71" s="413"/>
      <c r="AI71" s="413"/>
      <c r="AJ71" s="414"/>
      <c r="AK71" s="412"/>
      <c r="AL71" s="413"/>
      <c r="AM71" s="413"/>
      <c r="AN71" s="414"/>
      <c r="AO71" s="545"/>
      <c r="AP71" s="556"/>
      <c r="AQ71" s="587"/>
      <c r="AR71" s="589"/>
      <c r="AS71" s="591"/>
      <c r="BE71"/>
    </row>
    <row r="72" spans="2:57" ht="22.5" hidden="1" customHeight="1">
      <c r="B72" s="592">
        <v>30</v>
      </c>
      <c r="C72" s="532"/>
      <c r="D72" s="406"/>
      <c r="E72" s="407"/>
      <c r="F72" s="407"/>
      <c r="G72" s="407"/>
      <c r="H72" s="407"/>
      <c r="I72" s="407"/>
      <c r="J72" s="407"/>
      <c r="K72" s="407"/>
      <c r="L72" s="407"/>
      <c r="M72" s="407"/>
      <c r="N72" s="407"/>
      <c r="O72" s="407"/>
      <c r="P72" s="408"/>
      <c r="Q72" s="409"/>
      <c r="R72" s="410"/>
      <c r="S72" s="410"/>
      <c r="T72" s="410"/>
      <c r="U72" s="410"/>
      <c r="V72" s="410"/>
      <c r="W72" s="410"/>
      <c r="X72" s="411"/>
      <c r="Y72" s="406"/>
      <c r="Z72" s="407"/>
      <c r="AA72" s="407"/>
      <c r="AB72" s="408"/>
      <c r="AC72" s="406"/>
      <c r="AD72" s="407"/>
      <c r="AE72" s="407"/>
      <c r="AF72" s="408"/>
      <c r="AG72" s="406"/>
      <c r="AH72" s="407"/>
      <c r="AI72" s="407"/>
      <c r="AJ72" s="408"/>
      <c r="AK72" s="406"/>
      <c r="AL72" s="407"/>
      <c r="AM72" s="407"/>
      <c r="AN72" s="408"/>
      <c r="AO72" s="542"/>
      <c r="AP72" s="554"/>
      <c r="AQ72" s="586"/>
      <c r="AR72" s="588"/>
      <c r="AS72" s="590"/>
      <c r="BE72"/>
    </row>
    <row r="73" spans="2:57" ht="31.5" hidden="1" customHeight="1" thickBot="1">
      <c r="B73" s="610"/>
      <c r="C73" s="611"/>
      <c r="D73" s="581"/>
      <c r="E73" s="582"/>
      <c r="F73" s="582"/>
      <c r="G73" s="582"/>
      <c r="H73" s="582"/>
      <c r="I73" s="582"/>
      <c r="J73" s="582"/>
      <c r="K73" s="582"/>
      <c r="L73" s="582"/>
      <c r="M73" s="582"/>
      <c r="N73" s="582"/>
      <c r="O73" s="582"/>
      <c r="P73" s="583"/>
      <c r="Q73" s="412"/>
      <c r="R73" s="413"/>
      <c r="S73" s="413"/>
      <c r="T73" s="413"/>
      <c r="U73" s="413"/>
      <c r="V73" s="413"/>
      <c r="W73" s="413"/>
      <c r="X73" s="414"/>
      <c r="Y73" s="581"/>
      <c r="Z73" s="582"/>
      <c r="AA73" s="582"/>
      <c r="AB73" s="583"/>
      <c r="AC73" s="581"/>
      <c r="AD73" s="582"/>
      <c r="AE73" s="582"/>
      <c r="AF73" s="583"/>
      <c r="AG73" s="581"/>
      <c r="AH73" s="582"/>
      <c r="AI73" s="582"/>
      <c r="AJ73" s="583"/>
      <c r="AK73" s="581"/>
      <c r="AL73" s="582"/>
      <c r="AM73" s="582"/>
      <c r="AN73" s="583"/>
      <c r="AO73" s="481"/>
      <c r="AP73" s="606"/>
      <c r="AQ73" s="607"/>
      <c r="AR73" s="608"/>
      <c r="AS73" s="609"/>
      <c r="BE73"/>
    </row>
    <row r="74" spans="2:57" ht="15.75" hidden="1" thickBot="1">
      <c r="B74" s="612" t="s">
        <v>33</v>
      </c>
      <c r="C74" s="613"/>
      <c r="D74" s="613"/>
      <c r="E74" s="614"/>
      <c r="F74" s="615" t="s">
        <v>2</v>
      </c>
      <c r="G74" s="613"/>
      <c r="H74" s="613"/>
      <c r="I74" s="613"/>
      <c r="J74" s="613"/>
      <c r="K74" s="613"/>
      <c r="L74" s="613"/>
      <c r="M74" s="613"/>
      <c r="N74" s="613"/>
      <c r="O74" s="613"/>
      <c r="P74" s="613"/>
      <c r="Q74" s="613"/>
      <c r="R74" s="613"/>
      <c r="S74" s="613"/>
      <c r="T74" s="613"/>
      <c r="U74" s="614"/>
      <c r="V74" s="615" t="s">
        <v>3</v>
      </c>
      <c r="W74" s="613"/>
      <c r="X74" s="614"/>
      <c r="Y74" s="615" t="s">
        <v>34</v>
      </c>
      <c r="Z74" s="613"/>
      <c r="AA74" s="614"/>
      <c r="AB74" s="615" t="s">
        <v>35</v>
      </c>
      <c r="AC74" s="613"/>
      <c r="AD74" s="613"/>
      <c r="AE74" s="613"/>
      <c r="AF74" s="613"/>
      <c r="AG74" s="613"/>
      <c r="AH74" s="613"/>
      <c r="AI74" s="613"/>
      <c r="AJ74" s="613"/>
      <c r="AK74" s="613"/>
      <c r="AL74" s="613"/>
      <c r="AM74" s="613"/>
      <c r="AN74" s="613"/>
      <c r="AO74" s="613"/>
      <c r="AP74" s="613"/>
      <c r="AQ74" s="613"/>
      <c r="AR74" s="613"/>
      <c r="AS74" s="616"/>
      <c r="BE74"/>
    </row>
    <row r="75" spans="2:57" ht="24.75" hidden="1" customHeight="1">
      <c r="B75" s="617"/>
      <c r="C75" s="618"/>
      <c r="D75" s="618"/>
      <c r="E75" s="619"/>
      <c r="F75" s="620"/>
      <c r="G75" s="618"/>
      <c r="H75" s="618"/>
      <c r="I75" s="618"/>
      <c r="J75" s="618"/>
      <c r="K75" s="618"/>
      <c r="L75" s="618"/>
      <c r="M75" s="618"/>
      <c r="N75" s="618"/>
      <c r="O75" s="618"/>
      <c r="P75" s="618"/>
      <c r="Q75" s="618"/>
      <c r="R75" s="618"/>
      <c r="S75" s="618"/>
      <c r="T75" s="618"/>
      <c r="U75" s="619"/>
      <c r="V75" s="620"/>
      <c r="W75" s="618"/>
      <c r="X75" s="619"/>
      <c r="Y75" s="620"/>
      <c r="Z75" s="618"/>
      <c r="AA75" s="619"/>
      <c r="AB75" s="620"/>
      <c r="AC75" s="618"/>
      <c r="AD75" s="618"/>
      <c r="AE75" s="618"/>
      <c r="AF75" s="618"/>
      <c r="AG75" s="618"/>
      <c r="AH75" s="618"/>
      <c r="AI75" s="618"/>
      <c r="AJ75" s="618"/>
      <c r="AK75" s="618"/>
      <c r="AL75" s="618"/>
      <c r="AM75" s="618"/>
      <c r="AN75" s="618"/>
      <c r="AO75" s="618"/>
      <c r="AP75" s="618"/>
      <c r="AQ75" s="618"/>
      <c r="AR75" s="618"/>
      <c r="AS75" s="621"/>
      <c r="BE75"/>
    </row>
    <row r="76" spans="2:57" ht="24.75" hidden="1" customHeight="1">
      <c r="B76" s="622"/>
      <c r="C76" s="623"/>
      <c r="D76" s="623"/>
      <c r="E76" s="624"/>
      <c r="F76" s="625"/>
      <c r="G76" s="623"/>
      <c r="H76" s="623"/>
      <c r="I76" s="623"/>
      <c r="J76" s="623"/>
      <c r="K76" s="623"/>
      <c r="L76" s="623"/>
      <c r="M76" s="623"/>
      <c r="N76" s="623"/>
      <c r="O76" s="623"/>
      <c r="P76" s="623"/>
      <c r="Q76" s="623"/>
      <c r="R76" s="623"/>
      <c r="S76" s="623"/>
      <c r="T76" s="623"/>
      <c r="U76" s="624"/>
      <c r="V76" s="625"/>
      <c r="W76" s="623"/>
      <c r="X76" s="624"/>
      <c r="Y76" s="625"/>
      <c r="Z76" s="623"/>
      <c r="AA76" s="624"/>
      <c r="AB76" s="625"/>
      <c r="AC76" s="623"/>
      <c r="AD76" s="623"/>
      <c r="AE76" s="623"/>
      <c r="AF76" s="623"/>
      <c r="AG76" s="623"/>
      <c r="AH76" s="623"/>
      <c r="AI76" s="623"/>
      <c r="AJ76" s="623"/>
      <c r="AK76" s="623"/>
      <c r="AL76" s="623"/>
      <c r="AM76" s="623"/>
      <c r="AN76" s="623"/>
      <c r="AO76" s="623"/>
      <c r="AP76" s="623"/>
      <c r="AQ76" s="623"/>
      <c r="AR76" s="623"/>
      <c r="AS76" s="626"/>
      <c r="BE76"/>
    </row>
    <row r="77" spans="2:57" ht="24.75" hidden="1" customHeight="1">
      <c r="B77" s="622"/>
      <c r="C77" s="623"/>
      <c r="D77" s="623"/>
      <c r="E77" s="624"/>
      <c r="F77" s="625"/>
      <c r="G77" s="623"/>
      <c r="H77" s="623"/>
      <c r="I77" s="623"/>
      <c r="J77" s="623"/>
      <c r="K77" s="623"/>
      <c r="L77" s="623"/>
      <c r="M77" s="623"/>
      <c r="N77" s="623"/>
      <c r="O77" s="623"/>
      <c r="P77" s="623"/>
      <c r="Q77" s="623"/>
      <c r="R77" s="623"/>
      <c r="S77" s="623"/>
      <c r="T77" s="623"/>
      <c r="U77" s="624"/>
      <c r="V77" s="625"/>
      <c r="W77" s="623"/>
      <c r="X77" s="624"/>
      <c r="Y77" s="625"/>
      <c r="Z77" s="623"/>
      <c r="AA77" s="624"/>
      <c r="AB77" s="625"/>
      <c r="AC77" s="623"/>
      <c r="AD77" s="623"/>
      <c r="AE77" s="623"/>
      <c r="AF77" s="623"/>
      <c r="AG77" s="623"/>
      <c r="AH77" s="623"/>
      <c r="AI77" s="623"/>
      <c r="AJ77" s="623"/>
      <c r="AK77" s="623"/>
      <c r="AL77" s="623"/>
      <c r="AM77" s="623"/>
      <c r="AN77" s="623"/>
      <c r="AO77" s="623"/>
      <c r="AP77" s="623"/>
      <c r="AQ77" s="623"/>
      <c r="AR77" s="623"/>
      <c r="AS77" s="626"/>
      <c r="BE77"/>
    </row>
    <row r="78" spans="2:57" ht="24.75" hidden="1" customHeight="1">
      <c r="B78" s="622"/>
      <c r="C78" s="623"/>
      <c r="D78" s="623"/>
      <c r="E78" s="624"/>
      <c r="F78" s="625"/>
      <c r="G78" s="623"/>
      <c r="H78" s="623"/>
      <c r="I78" s="623"/>
      <c r="J78" s="623"/>
      <c r="K78" s="623"/>
      <c r="L78" s="623"/>
      <c r="M78" s="623"/>
      <c r="N78" s="623"/>
      <c r="O78" s="623"/>
      <c r="P78" s="623"/>
      <c r="Q78" s="623"/>
      <c r="R78" s="623"/>
      <c r="S78" s="623"/>
      <c r="T78" s="623"/>
      <c r="U78" s="624"/>
      <c r="V78" s="625"/>
      <c r="W78" s="623"/>
      <c r="X78" s="624"/>
      <c r="Y78" s="625"/>
      <c r="Z78" s="623"/>
      <c r="AA78" s="624"/>
      <c r="AB78" s="625"/>
      <c r="AC78" s="623"/>
      <c r="AD78" s="623"/>
      <c r="AE78" s="623"/>
      <c r="AF78" s="623"/>
      <c r="AG78" s="623"/>
      <c r="AH78" s="623"/>
      <c r="AI78" s="623"/>
      <c r="AJ78" s="623"/>
      <c r="AK78" s="623"/>
      <c r="AL78" s="623"/>
      <c r="AM78" s="623"/>
      <c r="AN78" s="623"/>
      <c r="AO78" s="623"/>
      <c r="AP78" s="623"/>
      <c r="AQ78" s="623"/>
      <c r="AR78" s="623"/>
      <c r="AS78" s="626"/>
      <c r="BE78"/>
    </row>
    <row r="79" spans="2:57" ht="24.75" hidden="1" customHeight="1">
      <c r="B79" s="622"/>
      <c r="C79" s="623"/>
      <c r="D79" s="623"/>
      <c r="E79" s="624"/>
      <c r="F79" s="625"/>
      <c r="G79" s="623"/>
      <c r="H79" s="623"/>
      <c r="I79" s="623"/>
      <c r="J79" s="623"/>
      <c r="K79" s="623"/>
      <c r="L79" s="623"/>
      <c r="M79" s="623"/>
      <c r="N79" s="623"/>
      <c r="O79" s="623"/>
      <c r="P79" s="623"/>
      <c r="Q79" s="623"/>
      <c r="R79" s="623"/>
      <c r="S79" s="623"/>
      <c r="T79" s="623"/>
      <c r="U79" s="624"/>
      <c r="V79" s="625"/>
      <c r="W79" s="623"/>
      <c r="X79" s="624"/>
      <c r="Y79" s="625"/>
      <c r="Z79" s="623"/>
      <c r="AA79" s="624"/>
      <c r="AB79" s="625"/>
      <c r="AC79" s="623"/>
      <c r="AD79" s="623"/>
      <c r="AE79" s="623"/>
      <c r="AF79" s="623"/>
      <c r="AG79" s="623"/>
      <c r="AH79" s="623"/>
      <c r="AI79" s="623"/>
      <c r="AJ79" s="623"/>
      <c r="AK79" s="623"/>
      <c r="AL79" s="623"/>
      <c r="AM79" s="623"/>
      <c r="AN79" s="623"/>
      <c r="AO79" s="623"/>
      <c r="AP79" s="623"/>
      <c r="AQ79" s="623"/>
      <c r="AR79" s="623"/>
      <c r="AS79" s="626"/>
      <c r="BE79"/>
    </row>
    <row r="80" spans="2:57" ht="24.75" hidden="1" customHeight="1" thickBot="1">
      <c r="B80" s="622"/>
      <c r="C80" s="623"/>
      <c r="D80" s="623"/>
      <c r="E80" s="624"/>
      <c r="F80" s="625"/>
      <c r="G80" s="623"/>
      <c r="H80" s="623"/>
      <c r="I80" s="623"/>
      <c r="J80" s="623"/>
      <c r="K80" s="623"/>
      <c r="L80" s="623"/>
      <c r="M80" s="623"/>
      <c r="N80" s="623"/>
      <c r="O80" s="623"/>
      <c r="P80" s="623"/>
      <c r="Q80" s="623"/>
      <c r="R80" s="623"/>
      <c r="S80" s="623"/>
      <c r="T80" s="623"/>
      <c r="U80" s="624"/>
      <c r="V80" s="625"/>
      <c r="W80" s="623"/>
      <c r="X80" s="624"/>
      <c r="Y80" s="625"/>
      <c r="Z80" s="623"/>
      <c r="AA80" s="624"/>
      <c r="AB80" s="625"/>
      <c r="AC80" s="623"/>
      <c r="AD80" s="623"/>
      <c r="AE80" s="623"/>
      <c r="AF80" s="623"/>
      <c r="AG80" s="623"/>
      <c r="AH80" s="623"/>
      <c r="AI80" s="623"/>
      <c r="AJ80" s="623"/>
      <c r="AK80" s="623"/>
      <c r="AL80" s="623"/>
      <c r="AM80" s="623"/>
      <c r="AN80" s="623"/>
      <c r="AO80" s="623"/>
      <c r="AP80" s="623"/>
      <c r="AQ80" s="623"/>
      <c r="AR80" s="623"/>
      <c r="AS80" s="626"/>
      <c r="BE80"/>
    </row>
    <row r="81" spans="2:57">
      <c r="B81" s="612" t="s">
        <v>36</v>
      </c>
      <c r="C81" s="613"/>
      <c r="D81" s="613"/>
      <c r="E81" s="613"/>
      <c r="F81" s="613"/>
      <c r="G81" s="613"/>
      <c r="H81" s="613"/>
      <c r="I81" s="613"/>
      <c r="J81" s="613"/>
      <c r="K81" s="613"/>
      <c r="L81" s="613"/>
      <c r="M81" s="613"/>
      <c r="N81" s="613"/>
      <c r="O81" s="613"/>
      <c r="P81" s="613"/>
      <c r="Q81" s="613"/>
      <c r="R81" s="613"/>
      <c r="S81" s="613"/>
      <c r="T81" s="613"/>
      <c r="U81" s="613"/>
      <c r="V81" s="613"/>
      <c r="W81" s="613"/>
      <c r="X81" s="613"/>
      <c r="Y81" s="613"/>
      <c r="Z81" s="613"/>
      <c r="AA81" s="613"/>
      <c r="AB81" s="613"/>
      <c r="AC81" s="613"/>
      <c r="AD81" s="613"/>
      <c r="AE81" s="613"/>
      <c r="AF81" s="613"/>
      <c r="AG81" s="613"/>
      <c r="AH81" s="613"/>
      <c r="AI81" s="613"/>
      <c r="AJ81" s="613"/>
      <c r="AK81" s="613"/>
      <c r="AL81" s="613"/>
      <c r="AM81" s="613"/>
      <c r="AN81" s="613"/>
      <c r="AO81" s="613"/>
      <c r="AP81" s="613"/>
      <c r="AQ81" s="613"/>
      <c r="AR81" s="613"/>
      <c r="AS81" s="616"/>
      <c r="BE81"/>
    </row>
    <row r="82" spans="2:57" ht="76.5" customHeight="1" thickBot="1">
      <c r="B82" s="672">
        <v>42917</v>
      </c>
      <c r="C82" s="673"/>
      <c r="D82" s="673"/>
      <c r="E82" s="673"/>
      <c r="F82" s="673"/>
      <c r="G82" s="673"/>
      <c r="H82" s="673"/>
      <c r="I82" s="673"/>
      <c r="J82" s="673"/>
      <c r="K82" s="673"/>
      <c r="L82" s="673"/>
      <c r="M82" s="673"/>
      <c r="N82" s="673"/>
      <c r="O82" s="673"/>
      <c r="P82" s="673"/>
      <c r="Q82" s="673"/>
      <c r="R82" s="673"/>
      <c r="S82" s="673"/>
      <c r="T82" s="673"/>
      <c r="U82" s="673"/>
      <c r="V82" s="673"/>
      <c r="W82" s="673"/>
      <c r="X82" s="673"/>
      <c r="Y82" s="673"/>
      <c r="Z82" s="673"/>
      <c r="AA82" s="673"/>
      <c r="AB82" s="673"/>
      <c r="AC82" s="673"/>
      <c r="AD82" s="673"/>
      <c r="AE82" s="673"/>
      <c r="AF82" s="673"/>
      <c r="AG82" s="673"/>
      <c r="AH82" s="673"/>
      <c r="AI82" s="673"/>
      <c r="AJ82" s="673"/>
      <c r="AK82" s="673"/>
      <c r="AL82" s="673"/>
      <c r="AM82" s="673"/>
      <c r="AN82" s="673"/>
      <c r="AO82" s="673"/>
      <c r="AP82" s="673"/>
      <c r="AQ82" s="673"/>
      <c r="AR82" s="673"/>
      <c r="AS82" s="674"/>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88" t="s">
        <v>44</v>
      </c>
      <c r="D84" s="386"/>
      <c r="E84" s="386"/>
      <c r="F84" s="386"/>
      <c r="G84" s="386"/>
      <c r="H84" s="386"/>
      <c r="I84" s="386"/>
      <c r="J84" s="386"/>
      <c r="K84" s="386"/>
      <c r="L84" s="386"/>
      <c r="M84" s="386"/>
      <c r="N84" s="386"/>
      <c r="O84" s="386"/>
      <c r="P84" s="386"/>
      <c r="Q84" s="386"/>
      <c r="R84" s="386"/>
      <c r="S84" s="386"/>
      <c r="T84" s="386"/>
      <c r="U84" s="386"/>
      <c r="V84" s="386"/>
      <c r="W84" s="387"/>
      <c r="X84" s="406" t="s">
        <v>1706</v>
      </c>
      <c r="Y84" s="407"/>
      <c r="Z84" s="407"/>
      <c r="AA84" s="407"/>
      <c r="AB84" s="407"/>
      <c r="AC84" s="407"/>
      <c r="AD84" s="407"/>
      <c r="AE84" s="407"/>
      <c r="AF84" s="407"/>
      <c r="AG84" s="407"/>
      <c r="AH84" s="407"/>
      <c r="AI84" s="407"/>
      <c r="AJ84" s="407"/>
      <c r="AK84" s="407"/>
      <c r="AL84" s="407"/>
      <c r="AM84" s="407"/>
      <c r="AN84" s="407"/>
      <c r="AO84" s="407"/>
      <c r="AP84" s="407"/>
      <c r="AQ84" s="407"/>
      <c r="AR84" s="408"/>
      <c r="AS84" s="8"/>
      <c r="BE84"/>
    </row>
    <row r="85" spans="2:57" ht="46.5" customHeight="1">
      <c r="B85" s="10"/>
      <c r="C85" s="473" t="s">
        <v>40</v>
      </c>
      <c r="D85" s="438"/>
      <c r="E85" s="438"/>
      <c r="F85" s="438"/>
      <c r="G85" s="438"/>
      <c r="H85" s="438"/>
      <c r="I85" s="449"/>
      <c r="J85" s="473" t="s">
        <v>41</v>
      </c>
      <c r="K85" s="438"/>
      <c r="L85" s="438"/>
      <c r="M85" s="438"/>
      <c r="N85" s="438"/>
      <c r="O85" s="438"/>
      <c r="P85" s="449"/>
      <c r="Q85" s="473" t="s">
        <v>42</v>
      </c>
      <c r="R85" s="438"/>
      <c r="S85" s="438"/>
      <c r="T85" s="438"/>
      <c r="U85" s="438"/>
      <c r="V85" s="438"/>
      <c r="W85" s="449"/>
      <c r="X85" s="473" t="s">
        <v>40</v>
      </c>
      <c r="Y85" s="438"/>
      <c r="Z85" s="438"/>
      <c r="AA85" s="438"/>
      <c r="AB85" s="438"/>
      <c r="AC85" s="438"/>
      <c r="AD85" s="449"/>
      <c r="AE85" s="473" t="s">
        <v>41</v>
      </c>
      <c r="AF85" s="438"/>
      <c r="AG85" s="438"/>
      <c r="AH85" s="438"/>
      <c r="AI85" s="438"/>
      <c r="AJ85" s="438"/>
      <c r="AK85" s="449"/>
      <c r="AL85" s="473" t="s">
        <v>42</v>
      </c>
      <c r="AM85" s="438"/>
      <c r="AN85" s="438"/>
      <c r="AO85" s="438"/>
      <c r="AP85" s="438"/>
      <c r="AQ85" s="438"/>
      <c r="AR85" s="449"/>
      <c r="AS85" s="11"/>
      <c r="BE85"/>
    </row>
    <row r="86" spans="2:57" ht="46.5" customHeight="1">
      <c r="B86" s="10"/>
      <c r="C86" s="517" t="str">
        <f>'Lot Register'!$U$13</f>
        <v>Jan van Wyk</v>
      </c>
      <c r="D86" s="518"/>
      <c r="E86" s="518"/>
      <c r="F86" s="518"/>
      <c r="G86" s="518"/>
      <c r="H86" s="518"/>
      <c r="I86" s="519"/>
      <c r="J86" s="517"/>
      <c r="K86" s="518"/>
      <c r="L86" s="518"/>
      <c r="M86" s="518"/>
      <c r="N86" s="518"/>
      <c r="O86" s="518"/>
      <c r="P86" s="519"/>
      <c r="Q86" s="520"/>
      <c r="R86" s="521"/>
      <c r="S86" s="521"/>
      <c r="T86" s="521"/>
      <c r="U86" s="521"/>
      <c r="V86" s="521"/>
      <c r="W86" s="522"/>
      <c r="X86" s="517" t="str">
        <f>'Lot Register'!$U$12</f>
        <v>TBA</v>
      </c>
      <c r="Y86" s="518"/>
      <c r="Z86" s="518"/>
      <c r="AA86" s="518"/>
      <c r="AB86" s="518"/>
      <c r="AC86" s="518"/>
      <c r="AD86" s="519"/>
      <c r="AE86" s="517"/>
      <c r="AF86" s="518"/>
      <c r="AG86" s="518"/>
      <c r="AH86" s="518"/>
      <c r="AI86" s="518"/>
      <c r="AJ86" s="518"/>
      <c r="AK86" s="519"/>
      <c r="AL86" s="520"/>
      <c r="AM86" s="521"/>
      <c r="AN86" s="521"/>
      <c r="AO86" s="521"/>
      <c r="AP86" s="521"/>
      <c r="AQ86" s="521"/>
      <c r="AR86" s="522"/>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37">
    <mergeCell ref="AJ4:AS4"/>
    <mergeCell ref="AJ5:AS5"/>
    <mergeCell ref="AJ6:AS6"/>
    <mergeCell ref="AJ7:AS7"/>
    <mergeCell ref="AQ12:AS13"/>
    <mergeCell ref="Y13:AB13"/>
    <mergeCell ref="AK13:AN13"/>
    <mergeCell ref="AO12:AP13"/>
    <mergeCell ref="AF7:AI7"/>
    <mergeCell ref="AF8:AI8"/>
    <mergeCell ref="AJ8:AM11"/>
    <mergeCell ref="AF10:AI10"/>
    <mergeCell ref="AF11:AI11"/>
    <mergeCell ref="AC13:AJ13"/>
    <mergeCell ref="J4:Z5"/>
    <mergeCell ref="AA4:AE4"/>
    <mergeCell ref="AF4:AI4"/>
    <mergeCell ref="AA5:AE5"/>
    <mergeCell ref="AF5:AI5"/>
    <mergeCell ref="J6:L7"/>
    <mergeCell ref="M6:P9"/>
    <mergeCell ref="Q6:AE9"/>
    <mergeCell ref="AF6:AI6"/>
    <mergeCell ref="J8:J9"/>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K8:K9"/>
    <mergeCell ref="L8:L9"/>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AK18:AN19"/>
    <mergeCell ref="AO18:AP19"/>
    <mergeCell ref="AQ18:AQ19"/>
    <mergeCell ref="AR18:AR19"/>
    <mergeCell ref="AS18:AS19"/>
    <mergeCell ref="Y19:AB19"/>
    <mergeCell ref="B18:C19"/>
    <mergeCell ref="D18:P19"/>
    <mergeCell ref="Q18:X19"/>
    <mergeCell ref="Y18:AB18"/>
    <mergeCell ref="AC18:AJ19"/>
    <mergeCell ref="AK20:AN21"/>
    <mergeCell ref="AO20:AP21"/>
    <mergeCell ref="AQ20:AQ21"/>
    <mergeCell ref="AR20:AR21"/>
    <mergeCell ref="AS20:AS21"/>
    <mergeCell ref="Y21:AB21"/>
    <mergeCell ref="B20:C21"/>
    <mergeCell ref="D20:P21"/>
    <mergeCell ref="Q20:X21"/>
    <mergeCell ref="Y20:AB20"/>
    <mergeCell ref="AC20:AJ21"/>
    <mergeCell ref="AK22:AN23"/>
    <mergeCell ref="AO22:AP23"/>
    <mergeCell ref="AQ22:AQ23"/>
    <mergeCell ref="AR22:AR23"/>
    <mergeCell ref="AS22:AS23"/>
    <mergeCell ref="Y23:AB23"/>
    <mergeCell ref="B22:C23"/>
    <mergeCell ref="D22:P23"/>
    <mergeCell ref="Q22:X23"/>
    <mergeCell ref="Y22:AB22"/>
    <mergeCell ref="AC22:AJ23"/>
    <mergeCell ref="AK24:AN25"/>
    <mergeCell ref="AO24:AP25"/>
    <mergeCell ref="AQ24:AQ25"/>
    <mergeCell ref="AR24:AR25"/>
    <mergeCell ref="AS24:AS25"/>
    <mergeCell ref="Y25:AB25"/>
    <mergeCell ref="B24:C25"/>
    <mergeCell ref="D24:P25"/>
    <mergeCell ref="Q24:X25"/>
    <mergeCell ref="Y24:AB24"/>
    <mergeCell ref="AC24:AJ25"/>
    <mergeCell ref="AK26:AN27"/>
    <mergeCell ref="AO26:AP27"/>
    <mergeCell ref="AQ26:AQ27"/>
    <mergeCell ref="AR26:AR27"/>
    <mergeCell ref="AS26:AS27"/>
    <mergeCell ref="Y27:AB27"/>
    <mergeCell ref="B26:C27"/>
    <mergeCell ref="D26:P27"/>
    <mergeCell ref="Q26:X27"/>
    <mergeCell ref="Y26:AB26"/>
    <mergeCell ref="AC26:AJ27"/>
    <mergeCell ref="AK28:AN29"/>
    <mergeCell ref="AO28:AP29"/>
    <mergeCell ref="AQ28:AQ29"/>
    <mergeCell ref="AR28:AR29"/>
    <mergeCell ref="AS28:AS29"/>
    <mergeCell ref="Y29:AB29"/>
    <mergeCell ref="B28:C29"/>
    <mergeCell ref="D28:P29"/>
    <mergeCell ref="Q28:X29"/>
    <mergeCell ref="Y28:AB28"/>
    <mergeCell ref="AC28:AJ29"/>
    <mergeCell ref="AK30:AN31"/>
    <mergeCell ref="AO30:AP31"/>
    <mergeCell ref="AQ30:AQ31"/>
    <mergeCell ref="AR30:AR31"/>
    <mergeCell ref="AS30:AS31"/>
    <mergeCell ref="Y31:AB31"/>
    <mergeCell ref="B30:C31"/>
    <mergeCell ref="D30:P31"/>
    <mergeCell ref="Q30:X31"/>
    <mergeCell ref="Y30:AB30"/>
    <mergeCell ref="AC30:AJ31"/>
    <mergeCell ref="AK32:AN33"/>
    <mergeCell ref="AO32:AP33"/>
    <mergeCell ref="AQ32:AQ33"/>
    <mergeCell ref="AR32:AR33"/>
    <mergeCell ref="AS32:AS33"/>
    <mergeCell ref="Y33:AB33"/>
    <mergeCell ref="B32:C33"/>
    <mergeCell ref="D32:P33"/>
    <mergeCell ref="Q32:X33"/>
    <mergeCell ref="Y32:AB32"/>
    <mergeCell ref="AC32:AJ33"/>
    <mergeCell ref="AK34:AN35"/>
    <mergeCell ref="AO34:AP35"/>
    <mergeCell ref="AQ34:AQ35"/>
    <mergeCell ref="AR34:AR35"/>
    <mergeCell ref="AS34:AS35"/>
    <mergeCell ref="Y35:AB35"/>
    <mergeCell ref="B34:C35"/>
    <mergeCell ref="D34:P35"/>
    <mergeCell ref="Q34:X35"/>
    <mergeCell ref="Y34:AB34"/>
    <mergeCell ref="AC34:AJ35"/>
    <mergeCell ref="AK36:AN37"/>
    <mergeCell ref="AO36:AP37"/>
    <mergeCell ref="AQ36:AQ37"/>
    <mergeCell ref="AR36:AR37"/>
    <mergeCell ref="AS36:AS37"/>
    <mergeCell ref="Y37:AB37"/>
    <mergeCell ref="B36:C37"/>
    <mergeCell ref="D36:P37"/>
    <mergeCell ref="Q36:X37"/>
    <mergeCell ref="Y36:AB36"/>
    <mergeCell ref="AC36:AJ37"/>
    <mergeCell ref="AK38:AN39"/>
    <mergeCell ref="AO38:AP39"/>
    <mergeCell ref="AQ38:AQ39"/>
    <mergeCell ref="AR38:AR39"/>
    <mergeCell ref="AS38:AS39"/>
    <mergeCell ref="Y39:AB39"/>
    <mergeCell ref="B38:C39"/>
    <mergeCell ref="D38:P39"/>
    <mergeCell ref="Q38:X39"/>
    <mergeCell ref="Y38:AB38"/>
    <mergeCell ref="AC38:AJ39"/>
    <mergeCell ref="AK40:AN41"/>
    <mergeCell ref="AO40:AP41"/>
    <mergeCell ref="AQ40:AQ41"/>
    <mergeCell ref="AR40:AR41"/>
    <mergeCell ref="AS40:AS41"/>
    <mergeCell ref="Y41:AB41"/>
    <mergeCell ref="B40:C41"/>
    <mergeCell ref="D40:P41"/>
    <mergeCell ref="Q40:X41"/>
    <mergeCell ref="Y40:AB40"/>
    <mergeCell ref="AC40:AJ41"/>
    <mergeCell ref="AK42:AN43"/>
    <mergeCell ref="AO42:AP43"/>
    <mergeCell ref="AQ42:AQ43"/>
    <mergeCell ref="AR42:AR43"/>
    <mergeCell ref="AS42:AS43"/>
    <mergeCell ref="Y43:AB43"/>
    <mergeCell ref="B42:C43"/>
    <mergeCell ref="D42:P43"/>
    <mergeCell ref="Q42:X43"/>
    <mergeCell ref="Y42:AB42"/>
    <mergeCell ref="AC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s>
  <conditionalFormatting sqref="AF11">
    <cfRule type="expression" dxfId="528" priority="72">
      <formula>$V11="y"</formula>
    </cfRule>
    <cfRule type="expression" dxfId="527" priority="73">
      <formula>$T11="y"</formula>
    </cfRule>
  </conditionalFormatting>
  <conditionalFormatting sqref="AF7">
    <cfRule type="expression" dxfId="526" priority="76">
      <formula>$V7="y"</formula>
    </cfRule>
    <cfRule type="expression" dxfId="525" priority="77">
      <formula>$T7="y"</formula>
    </cfRule>
  </conditionalFormatting>
  <conditionalFormatting sqref="AF9">
    <cfRule type="expression" dxfId="524" priority="74">
      <formula>$V9="y"</formula>
    </cfRule>
    <cfRule type="expression" dxfId="523" priority="75">
      <formula>$T9="y"</formula>
    </cfRule>
  </conditionalFormatting>
  <conditionalFormatting sqref="Y46:AB73">
    <cfRule type="expression" dxfId="522" priority="71">
      <formula>OR(ISNUMBER(SEARCH("Hold Point",Y46)),ISNUMBER(SEARCH("Witness Point",Y46)))</formula>
    </cfRule>
  </conditionalFormatting>
  <conditionalFormatting sqref="AK14:AN73">
    <cfRule type="expression" dxfId="521" priority="70">
      <formula>OR(Y14="Check Item",Y14="Milestone")</formula>
    </cfRule>
  </conditionalFormatting>
  <conditionalFormatting sqref="Y42:AB43 Y14:AB15">
    <cfRule type="expression" dxfId="520" priority="69">
      <formula>OR(ISNUMBER(SEARCH("Hold Point",Y14)),ISNUMBER(SEARCH("Witness Point",Y14)))</formula>
    </cfRule>
  </conditionalFormatting>
  <conditionalFormatting sqref="Y28:AB28">
    <cfRule type="expression" dxfId="519" priority="38">
      <formula>OR(ISNUMBER(SEARCH("Hold Point",Y28)),ISNUMBER(SEARCH("Witness Point",Y28)))</formula>
    </cfRule>
  </conditionalFormatting>
  <conditionalFormatting sqref="Y29:AB29">
    <cfRule type="expression" dxfId="518" priority="37">
      <formula>OR(ISNUMBER(SEARCH("Hold Point",Y29)),ISNUMBER(SEARCH("Witness Point",Y29)))</formula>
    </cfRule>
  </conditionalFormatting>
  <conditionalFormatting sqref="Y26:AB26">
    <cfRule type="expression" dxfId="517" priority="36">
      <formula>OR(ISNUMBER(SEARCH("Hold Point",Y26)),ISNUMBER(SEARCH("Witness Point",Y26)))</formula>
    </cfRule>
  </conditionalFormatting>
  <conditionalFormatting sqref="Y27:AB27">
    <cfRule type="expression" dxfId="516" priority="35">
      <formula>OR(ISNUMBER(SEARCH("Hold Point",Y27)),ISNUMBER(SEARCH("Witness Point",Y27)))</formula>
    </cfRule>
  </conditionalFormatting>
  <conditionalFormatting sqref="Y25:AB25">
    <cfRule type="expression" dxfId="515" priority="33">
      <formula>OR(ISNUMBER(SEARCH("Hold Point",Y25)),ISNUMBER(SEARCH("Witness Point",Y25)))</formula>
    </cfRule>
  </conditionalFormatting>
  <conditionalFormatting sqref="Y24:AB24">
    <cfRule type="expression" dxfId="514" priority="34">
      <formula>OR(ISNUMBER(SEARCH("Hold Point",Y24)),ISNUMBER(SEARCH("Witness Point",Y24)))</formula>
    </cfRule>
  </conditionalFormatting>
  <conditionalFormatting sqref="Y22:AB22">
    <cfRule type="expression" dxfId="513" priority="32">
      <formula>OR(ISNUMBER(SEARCH("Hold Point",Y22)),ISNUMBER(SEARCH("Witness Point",Y22)))</formula>
    </cfRule>
  </conditionalFormatting>
  <conditionalFormatting sqref="Y23:AB23">
    <cfRule type="expression" dxfId="512" priority="31">
      <formula>OR(ISNUMBER(SEARCH("Hold Point",Y23)),ISNUMBER(SEARCH("Witness Point",Y23)))</formula>
    </cfRule>
  </conditionalFormatting>
  <conditionalFormatting sqref="Y21:AB21">
    <cfRule type="expression" dxfId="511" priority="29">
      <formula>OR(ISNUMBER(SEARCH("Hold Point",Y21)),ISNUMBER(SEARCH("Witness Point",Y21)))</formula>
    </cfRule>
  </conditionalFormatting>
  <conditionalFormatting sqref="Y20:AB20">
    <cfRule type="expression" dxfId="510" priority="30">
      <formula>OR(ISNUMBER(SEARCH("Hold Point",Y20)),ISNUMBER(SEARCH("Witness Point",Y20)))</formula>
    </cfRule>
  </conditionalFormatting>
  <conditionalFormatting sqref="Y18:AB19">
    <cfRule type="expression" dxfId="509" priority="28">
      <formula>OR(ISNUMBER(SEARCH("Hold Point",Y18)),ISNUMBER(SEARCH("Witness Point",Y18)))</formula>
    </cfRule>
  </conditionalFormatting>
  <conditionalFormatting sqref="Y16:AB17">
    <cfRule type="expression" dxfId="508" priority="27">
      <formula>OR(ISNUMBER(SEARCH("Hold Point",Y16)),ISNUMBER(SEARCH("Witness Point",Y16)))</formula>
    </cfRule>
  </conditionalFormatting>
  <conditionalFormatting sqref="Y34:AB34">
    <cfRule type="expression" dxfId="507" priority="20">
      <formula>OR(ISNUMBER(SEARCH("Hold Point",Y34)),ISNUMBER(SEARCH("Witness Point",Y34)))</formula>
    </cfRule>
  </conditionalFormatting>
  <conditionalFormatting sqref="Y35:AB35">
    <cfRule type="expression" dxfId="506" priority="19">
      <formula>OR(ISNUMBER(SEARCH("Hold Point",Y35)),ISNUMBER(SEARCH("Witness Point",Y35)))</formula>
    </cfRule>
  </conditionalFormatting>
  <conditionalFormatting sqref="Y31:AB31">
    <cfRule type="expression" dxfId="505" priority="15">
      <formula>OR(ISNUMBER(SEARCH("Hold Point",Y31)),ISNUMBER(SEARCH("Witness Point",Y31)))</formula>
    </cfRule>
  </conditionalFormatting>
  <conditionalFormatting sqref="Y30:AB30">
    <cfRule type="expression" dxfId="504" priority="16">
      <formula>OR(ISNUMBER(SEARCH("Hold Point",Y30)),ISNUMBER(SEARCH("Witness Point",Y30)))</formula>
    </cfRule>
  </conditionalFormatting>
  <conditionalFormatting sqref="Y44:AB44">
    <cfRule type="expression" dxfId="503" priority="14">
      <formula>OR(ISNUMBER(SEARCH("Hold Point",Y44)),ISNUMBER(SEARCH("Witness Point",Y44)))</formula>
    </cfRule>
  </conditionalFormatting>
  <conditionalFormatting sqref="Y45:AB45">
    <cfRule type="expression" dxfId="502" priority="13">
      <formula>OR(ISNUMBER(SEARCH("Hold Point",Y45)),ISNUMBER(SEARCH("Witness Point",Y45)))</formula>
    </cfRule>
  </conditionalFormatting>
  <conditionalFormatting sqref="Y32:AB32">
    <cfRule type="expression" dxfId="501" priority="12">
      <formula>OR(ISNUMBER(SEARCH("Hold Point",Y32)),ISNUMBER(SEARCH("Witness Point",Y32)))</formula>
    </cfRule>
  </conditionalFormatting>
  <conditionalFormatting sqref="Y33:AB33">
    <cfRule type="expression" dxfId="500" priority="11">
      <formula>OR(ISNUMBER(SEARCH("Hold Point",Y33)),ISNUMBER(SEARCH("Witness Point",Y33)))</formula>
    </cfRule>
  </conditionalFormatting>
  <conditionalFormatting sqref="Y40:AB40">
    <cfRule type="expression" dxfId="499" priority="6">
      <formula>OR(ISNUMBER(SEARCH("Hold Point",Y40)),ISNUMBER(SEARCH("Witness Point",Y40)))</formula>
    </cfRule>
  </conditionalFormatting>
  <conditionalFormatting sqref="Y41:AB41">
    <cfRule type="expression" dxfId="498" priority="5">
      <formula>OR(ISNUMBER(SEARCH("Hold Point",Y41)),ISNUMBER(SEARCH("Witness Point",Y41)))</formula>
    </cfRule>
  </conditionalFormatting>
  <conditionalFormatting sqref="Y38:AB38">
    <cfRule type="expression" dxfId="497" priority="4">
      <formula>OR(ISNUMBER(SEARCH("Hold Point",Y38)),ISNUMBER(SEARCH("Witness Point",Y38)))</formula>
    </cfRule>
  </conditionalFormatting>
  <conditionalFormatting sqref="Y39:AB39">
    <cfRule type="expression" dxfId="496" priority="3">
      <formula>OR(ISNUMBER(SEARCH("Hold Point",Y39)),ISNUMBER(SEARCH("Witness Point",Y39)))</formula>
    </cfRule>
  </conditionalFormatting>
  <conditionalFormatting sqref="Y36:AB36">
    <cfRule type="expression" dxfId="495" priority="2">
      <formula>OR(ISNUMBER(SEARCH("Hold Point",Y36)),ISNUMBER(SEARCH("Witness Point",Y36)))</formula>
    </cfRule>
  </conditionalFormatting>
  <conditionalFormatting sqref="Y37:AB37">
    <cfRule type="expression" dxfId="494" priority="1">
      <formula>OR(ISNUMBER(SEARCH("Hold Point",Y37)),ISNUMBER(SEARCH("Witness Point",Y37)))</formula>
    </cfRule>
  </conditionalFormatting>
  <pageMargins left="0.62992125984251968" right="0.23622047244094488" top="0.82677165354330706" bottom="0.23622047244094488" header="0.31496062992125984" footer="0.31496062992125984"/>
  <pageSetup paperSize="9" scale="57" fitToHeight="0" orientation="portrait" horizontalDpi="300" verticalDpi="300" r:id="rId1"/>
  <drawing r:id="rId2"/>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Sheet57">
    <pageSetUpPr fitToPage="1"/>
  </sheetPr>
  <dimension ref="A1:BR102"/>
  <sheetViews>
    <sheetView view="pageBreakPreview" topLeftCell="A3" zoomScaleNormal="85" zoomScaleSheetLayoutView="100" workbookViewId="0">
      <selection activeCell="Y28" sqref="Y28:AB28"/>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Cast in Place Piles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Cast in Place Piles</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633" t="s">
        <v>1939</v>
      </c>
      <c r="AK4" s="634"/>
      <c r="AL4" s="634"/>
      <c r="AM4" s="634"/>
      <c r="AN4" s="634"/>
      <c r="AO4" s="634"/>
      <c r="AP4" s="634"/>
      <c r="AQ4" s="634"/>
      <c r="AR4" s="634"/>
      <c r="AS4" s="635"/>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str">
        <f>'Lot Register'!$M$13</f>
        <v>CN22189</v>
      </c>
      <c r="AG5" s="460"/>
      <c r="AH5" s="460"/>
      <c r="AI5" s="461"/>
      <c r="AJ5" s="636" t="s">
        <v>1704</v>
      </c>
      <c r="AK5" s="637"/>
      <c r="AL5" s="637"/>
      <c r="AM5" s="637"/>
      <c r="AN5" s="637"/>
      <c r="AO5" s="637"/>
      <c r="AP5" s="637"/>
      <c r="AQ5" s="637"/>
      <c r="AR5" s="637"/>
      <c r="AS5" s="638"/>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636" t="s">
        <v>2401</v>
      </c>
      <c r="AK6" s="637"/>
      <c r="AL6" s="637"/>
      <c r="AM6" s="637"/>
      <c r="AN6" s="637"/>
      <c r="AO6" s="637"/>
      <c r="AP6" s="637"/>
      <c r="AQ6" s="637"/>
      <c r="AR6" s="637"/>
      <c r="AS6" s="638"/>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Register'!$J$2), "", 'Lot Register'!$J$2)</f>
        <v>45343</v>
      </c>
      <c r="AG7" s="469"/>
      <c r="AH7" s="469"/>
      <c r="AI7" s="470"/>
      <c r="AJ7" s="636" t="s">
        <v>2402</v>
      </c>
      <c r="AK7" s="637"/>
      <c r="AL7" s="637"/>
      <c r="AM7" s="637"/>
      <c r="AN7" s="637"/>
      <c r="AO7" s="637"/>
      <c r="AP7" s="637"/>
      <c r="AQ7" s="637"/>
      <c r="AR7" s="637"/>
      <c r="AS7" s="638"/>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v>63.01</v>
      </c>
      <c r="AK8" s="574"/>
      <c r="AL8" s="574"/>
      <c r="AM8" s="574"/>
      <c r="AN8" s="566" t="s">
        <v>814</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Register'!$K$2), "", 'Lot Register'!$K$2)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f>IF(ISBLANK('Lot Register'!$I$2), "", 'Lot Register'!$I$2)</f>
        <v>0</v>
      </c>
      <c r="AE10" s="449"/>
      <c r="AF10" s="451" t="s">
        <v>30</v>
      </c>
      <c r="AG10" s="451"/>
      <c r="AH10" s="451"/>
      <c r="AI10" s="452"/>
      <c r="AJ10" s="573"/>
      <c r="AK10" s="574"/>
      <c r="AL10" s="574"/>
      <c r="AM10" s="574"/>
      <c r="AN10" s="566"/>
      <c r="AO10" s="566"/>
      <c r="AP10" s="566"/>
      <c r="AQ10" s="566"/>
      <c r="AR10" s="566"/>
      <c r="AS10" s="567"/>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68">
        <f>IF(ISBLANK('Lot Register'!$L$2), "", 'Lot Register'!$L$2)</f>
        <v>45343</v>
      </c>
      <c r="AG11" s="469"/>
      <c r="AH11" s="469"/>
      <c r="AI11" s="470"/>
      <c r="AJ11" s="575"/>
      <c r="AK11" s="576"/>
      <c r="AL11" s="576"/>
      <c r="AM11" s="576"/>
      <c r="AN11" s="381"/>
      <c r="AO11" s="381"/>
      <c r="AP11" s="381"/>
      <c r="AQ11" s="381"/>
      <c r="AR11" s="381"/>
      <c r="AS11" s="568"/>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c r="AH13" s="439"/>
      <c r="AI13" s="439"/>
      <c r="AJ13" s="439"/>
      <c r="AK13" s="439" t="s">
        <v>27</v>
      </c>
      <c r="AL13" s="439"/>
      <c r="AM13" s="439"/>
      <c r="AN13" s="439"/>
      <c r="AO13" s="571"/>
      <c r="AP13" s="571"/>
      <c r="AQ13" s="571"/>
      <c r="AR13" s="571"/>
      <c r="AS13" s="572"/>
      <c r="BE13"/>
    </row>
    <row r="14" spans="1:70" ht="22.5" customHeight="1">
      <c r="B14" s="553">
        <v>1</v>
      </c>
      <c r="C14" s="549"/>
      <c r="D14" s="507" t="s">
        <v>1905</v>
      </c>
      <c r="E14" s="508"/>
      <c r="F14" s="508"/>
      <c r="G14" s="508"/>
      <c r="H14" s="508"/>
      <c r="I14" s="508"/>
      <c r="J14" s="508"/>
      <c r="K14" s="508"/>
      <c r="L14" s="508"/>
      <c r="M14" s="508"/>
      <c r="N14" s="508"/>
      <c r="O14" s="508"/>
      <c r="P14" s="509"/>
      <c r="Q14" s="507" t="s">
        <v>91</v>
      </c>
      <c r="R14" s="508"/>
      <c r="S14" s="508"/>
      <c r="T14" s="508"/>
      <c r="U14" s="508"/>
      <c r="V14" s="508"/>
      <c r="W14" s="508"/>
      <c r="X14" s="509"/>
      <c r="Y14" s="507" t="s">
        <v>85</v>
      </c>
      <c r="Z14" s="508"/>
      <c r="AA14" s="508"/>
      <c r="AB14" s="509"/>
      <c r="AC14" s="507"/>
      <c r="AD14" s="508"/>
      <c r="AE14" s="508"/>
      <c r="AF14" s="508"/>
      <c r="AG14" s="508"/>
      <c r="AH14" s="508"/>
      <c r="AI14" s="508"/>
      <c r="AJ14" s="509"/>
      <c r="AK14" s="507"/>
      <c r="AL14" s="508"/>
      <c r="AM14" s="508"/>
      <c r="AN14" s="509"/>
      <c r="AO14" s="475"/>
      <c r="AP14" s="593"/>
      <c r="AQ14" s="594"/>
      <c r="AR14" s="595"/>
      <c r="AS14" s="596"/>
      <c r="BE14"/>
    </row>
    <row r="15" spans="1:70" ht="39" customHeight="1">
      <c r="B15" s="592"/>
      <c r="C15" s="532"/>
      <c r="D15" s="412"/>
      <c r="E15" s="413"/>
      <c r="F15" s="413"/>
      <c r="G15" s="413"/>
      <c r="H15" s="413"/>
      <c r="I15" s="413"/>
      <c r="J15" s="413"/>
      <c r="K15" s="413"/>
      <c r="L15" s="413"/>
      <c r="M15" s="413"/>
      <c r="N15" s="413"/>
      <c r="O15" s="413"/>
      <c r="P15" s="414"/>
      <c r="Q15" s="412"/>
      <c r="R15" s="413"/>
      <c r="S15" s="413"/>
      <c r="T15" s="413"/>
      <c r="U15" s="413"/>
      <c r="V15" s="413"/>
      <c r="W15" s="413"/>
      <c r="X15" s="414"/>
      <c r="Y15" s="412" t="s">
        <v>1919</v>
      </c>
      <c r="Z15" s="413"/>
      <c r="AA15" s="413"/>
      <c r="AB15" s="414"/>
      <c r="AC15" s="412"/>
      <c r="AD15" s="413"/>
      <c r="AE15" s="413"/>
      <c r="AF15" s="413"/>
      <c r="AG15" s="413"/>
      <c r="AH15" s="413"/>
      <c r="AI15" s="413"/>
      <c r="AJ15" s="414"/>
      <c r="AK15" s="412"/>
      <c r="AL15" s="413"/>
      <c r="AM15" s="413"/>
      <c r="AN15" s="414"/>
      <c r="AO15" s="545"/>
      <c r="AP15" s="556"/>
      <c r="AQ15" s="587"/>
      <c r="AR15" s="589"/>
      <c r="AS15" s="591"/>
      <c r="BE15"/>
    </row>
    <row r="16" spans="1:70">
      <c r="B16" s="639">
        <v>2</v>
      </c>
      <c r="C16" s="640"/>
      <c r="D16" s="409" t="s">
        <v>980</v>
      </c>
      <c r="E16" s="410"/>
      <c r="F16" s="410"/>
      <c r="G16" s="410"/>
      <c r="H16" s="410"/>
      <c r="I16" s="410"/>
      <c r="J16" s="410"/>
      <c r="K16" s="410"/>
      <c r="L16" s="410"/>
      <c r="M16" s="410"/>
      <c r="N16" s="410"/>
      <c r="O16" s="410"/>
      <c r="P16" s="411"/>
      <c r="Q16" s="409" t="s">
        <v>91</v>
      </c>
      <c r="R16" s="410"/>
      <c r="S16" s="410"/>
      <c r="T16" s="410"/>
      <c r="U16" s="410"/>
      <c r="V16" s="410"/>
      <c r="W16" s="410"/>
      <c r="X16" s="411"/>
      <c r="Y16" s="409" t="s">
        <v>81</v>
      </c>
      <c r="Z16" s="410"/>
      <c r="AA16" s="410"/>
      <c r="AB16" s="411"/>
      <c r="AC16" s="409"/>
      <c r="AD16" s="410"/>
      <c r="AE16" s="410"/>
      <c r="AF16" s="410"/>
      <c r="AG16" s="410"/>
      <c r="AH16" s="410"/>
      <c r="AI16" s="410"/>
      <c r="AJ16" s="411"/>
      <c r="AK16" s="409"/>
      <c r="AL16" s="410"/>
      <c r="AM16" s="410"/>
      <c r="AN16" s="411"/>
      <c r="AO16" s="478"/>
      <c r="AP16" s="555"/>
      <c r="AQ16" s="641"/>
      <c r="AR16" s="642"/>
      <c r="AS16" s="643"/>
      <c r="BE16"/>
    </row>
    <row r="17" spans="2:57" ht="31.5" customHeight="1">
      <c r="B17" s="592"/>
      <c r="C17" s="532"/>
      <c r="D17" s="412"/>
      <c r="E17" s="413"/>
      <c r="F17" s="413"/>
      <c r="G17" s="413"/>
      <c r="H17" s="413"/>
      <c r="I17" s="413"/>
      <c r="J17" s="413"/>
      <c r="K17" s="413"/>
      <c r="L17" s="413"/>
      <c r="M17" s="413"/>
      <c r="N17" s="413"/>
      <c r="O17" s="413"/>
      <c r="P17" s="414"/>
      <c r="Q17" s="412"/>
      <c r="R17" s="413"/>
      <c r="S17" s="413"/>
      <c r="T17" s="413"/>
      <c r="U17" s="413"/>
      <c r="V17" s="413"/>
      <c r="W17" s="413"/>
      <c r="X17" s="414"/>
      <c r="Y17" s="412" t="s">
        <v>816</v>
      </c>
      <c r="Z17" s="413"/>
      <c r="AA17" s="413"/>
      <c r="AB17" s="414"/>
      <c r="AC17" s="412"/>
      <c r="AD17" s="413"/>
      <c r="AE17" s="413"/>
      <c r="AF17" s="413"/>
      <c r="AG17" s="413"/>
      <c r="AH17" s="413"/>
      <c r="AI17" s="413"/>
      <c r="AJ17" s="414"/>
      <c r="AK17" s="412"/>
      <c r="AL17" s="413"/>
      <c r="AM17" s="413"/>
      <c r="AN17" s="414"/>
      <c r="AO17" s="545"/>
      <c r="AP17" s="556"/>
      <c r="AQ17" s="587"/>
      <c r="AR17" s="589"/>
      <c r="AS17" s="591"/>
      <c r="BE17"/>
    </row>
    <row r="18" spans="2:57">
      <c r="B18" s="738">
        <v>3</v>
      </c>
      <c r="C18" s="449"/>
      <c r="D18" s="406" t="s">
        <v>1536</v>
      </c>
      <c r="E18" s="407"/>
      <c r="F18" s="407"/>
      <c r="G18" s="407"/>
      <c r="H18" s="407"/>
      <c r="I18" s="407"/>
      <c r="J18" s="407"/>
      <c r="K18" s="407"/>
      <c r="L18" s="407"/>
      <c r="M18" s="407"/>
      <c r="N18" s="407"/>
      <c r="O18" s="407"/>
      <c r="P18" s="408"/>
      <c r="Q18" s="406" t="s">
        <v>1268</v>
      </c>
      <c r="R18" s="407"/>
      <c r="S18" s="407"/>
      <c r="T18" s="407"/>
      <c r="U18" s="407"/>
      <c r="V18" s="407"/>
      <c r="W18" s="407"/>
      <c r="X18" s="408"/>
      <c r="Y18" s="406" t="s">
        <v>82</v>
      </c>
      <c r="Z18" s="407"/>
      <c r="AA18" s="407"/>
      <c r="AB18" s="408"/>
      <c r="AC18" s="406"/>
      <c r="AD18" s="407"/>
      <c r="AE18" s="407"/>
      <c r="AF18" s="407"/>
      <c r="AG18" s="407"/>
      <c r="AH18" s="407"/>
      <c r="AI18" s="407"/>
      <c r="AJ18" s="408"/>
      <c r="AK18" s="406"/>
      <c r="AL18" s="407"/>
      <c r="AM18" s="407"/>
      <c r="AN18" s="408"/>
      <c r="AO18" s="542"/>
      <c r="AP18" s="554"/>
      <c r="AQ18" s="586"/>
      <c r="AR18" s="588"/>
      <c r="AS18" s="590"/>
      <c r="BE18"/>
    </row>
    <row r="19" spans="2:57" ht="31.5" customHeight="1">
      <c r="B19" s="739"/>
      <c r="C19" s="740"/>
      <c r="D19" s="412"/>
      <c r="E19" s="413"/>
      <c r="F19" s="413"/>
      <c r="G19" s="413"/>
      <c r="H19" s="413"/>
      <c r="I19" s="413"/>
      <c r="J19" s="413"/>
      <c r="K19" s="413"/>
      <c r="L19" s="413"/>
      <c r="M19" s="413"/>
      <c r="N19" s="413"/>
      <c r="O19" s="413"/>
      <c r="P19" s="414"/>
      <c r="Q19" s="412"/>
      <c r="R19" s="413"/>
      <c r="S19" s="413"/>
      <c r="T19" s="413"/>
      <c r="U19" s="413"/>
      <c r="V19" s="413"/>
      <c r="W19" s="413"/>
      <c r="X19" s="414"/>
      <c r="Y19" s="412" t="s">
        <v>816</v>
      </c>
      <c r="Z19" s="413"/>
      <c r="AA19" s="413"/>
      <c r="AB19" s="414"/>
      <c r="AC19" s="412"/>
      <c r="AD19" s="413"/>
      <c r="AE19" s="413"/>
      <c r="AF19" s="413"/>
      <c r="AG19" s="413"/>
      <c r="AH19" s="413"/>
      <c r="AI19" s="413"/>
      <c r="AJ19" s="414"/>
      <c r="AK19" s="412"/>
      <c r="AL19" s="413"/>
      <c r="AM19" s="413"/>
      <c r="AN19" s="414"/>
      <c r="AO19" s="545"/>
      <c r="AP19" s="556"/>
      <c r="AQ19" s="587"/>
      <c r="AR19" s="589"/>
      <c r="AS19" s="591"/>
      <c r="BE19"/>
    </row>
    <row r="20" spans="2:57" hidden="1">
      <c r="B20" s="738">
        <v>4</v>
      </c>
      <c r="C20" s="449"/>
      <c r="D20" s="406" t="s">
        <v>984</v>
      </c>
      <c r="E20" s="407"/>
      <c r="F20" s="407"/>
      <c r="G20" s="407"/>
      <c r="H20" s="407"/>
      <c r="I20" s="407"/>
      <c r="J20" s="407"/>
      <c r="K20" s="407"/>
      <c r="L20" s="407"/>
      <c r="M20" s="407"/>
      <c r="N20" s="407"/>
      <c r="O20" s="407"/>
      <c r="P20" s="408"/>
      <c r="Q20" s="406" t="s">
        <v>91</v>
      </c>
      <c r="R20" s="407"/>
      <c r="S20" s="407"/>
      <c r="T20" s="407"/>
      <c r="U20" s="407"/>
      <c r="V20" s="407"/>
      <c r="W20" s="407"/>
      <c r="X20" s="408"/>
      <c r="Y20" s="406" t="s">
        <v>83</v>
      </c>
      <c r="Z20" s="407"/>
      <c r="AA20" s="407"/>
      <c r="AB20" s="408"/>
      <c r="AC20" s="406"/>
      <c r="AD20" s="407"/>
      <c r="AE20" s="407"/>
      <c r="AF20" s="407"/>
      <c r="AG20" s="407"/>
      <c r="AH20" s="407"/>
      <c r="AI20" s="407"/>
      <c r="AJ20" s="408"/>
      <c r="AK20" s="406"/>
      <c r="AL20" s="407"/>
      <c r="AM20" s="407"/>
      <c r="AN20" s="408"/>
      <c r="AO20" s="542"/>
      <c r="AP20" s="554"/>
      <c r="AQ20" s="586"/>
      <c r="AR20" s="588"/>
      <c r="AS20" s="590"/>
      <c r="BE20"/>
    </row>
    <row r="21" spans="2:57" ht="31.5" hidden="1" customHeight="1">
      <c r="B21" s="739"/>
      <c r="C21" s="740"/>
      <c r="D21" s="412"/>
      <c r="E21" s="413"/>
      <c r="F21" s="413"/>
      <c r="G21" s="413"/>
      <c r="H21" s="413"/>
      <c r="I21" s="413"/>
      <c r="J21" s="413"/>
      <c r="K21" s="413"/>
      <c r="L21" s="413"/>
      <c r="M21" s="413"/>
      <c r="N21" s="413"/>
      <c r="O21" s="413"/>
      <c r="P21" s="414"/>
      <c r="Q21" s="412"/>
      <c r="R21" s="413"/>
      <c r="S21" s="413"/>
      <c r="T21" s="413"/>
      <c r="U21" s="413"/>
      <c r="V21" s="413"/>
      <c r="W21" s="413"/>
      <c r="X21" s="414"/>
      <c r="Y21" s="412" t="s">
        <v>981</v>
      </c>
      <c r="Z21" s="413"/>
      <c r="AA21" s="413"/>
      <c r="AB21" s="414"/>
      <c r="AC21" s="412"/>
      <c r="AD21" s="413"/>
      <c r="AE21" s="413"/>
      <c r="AF21" s="413"/>
      <c r="AG21" s="413"/>
      <c r="AH21" s="413"/>
      <c r="AI21" s="413"/>
      <c r="AJ21" s="414"/>
      <c r="AK21" s="412"/>
      <c r="AL21" s="413"/>
      <c r="AM21" s="413"/>
      <c r="AN21" s="414"/>
      <c r="AO21" s="545"/>
      <c r="AP21" s="556"/>
      <c r="AQ21" s="587"/>
      <c r="AR21" s="589"/>
      <c r="AS21" s="591"/>
      <c r="BE21"/>
    </row>
    <row r="22" spans="2:57" hidden="1">
      <c r="B22" s="738">
        <v>5</v>
      </c>
      <c r="C22" s="449"/>
      <c r="D22" s="406" t="s">
        <v>1537</v>
      </c>
      <c r="E22" s="407"/>
      <c r="F22" s="407"/>
      <c r="G22" s="407"/>
      <c r="H22" s="407"/>
      <c r="I22" s="407"/>
      <c r="J22" s="407"/>
      <c r="K22" s="407"/>
      <c r="L22" s="407"/>
      <c r="M22" s="407"/>
      <c r="N22" s="407"/>
      <c r="O22" s="407"/>
      <c r="P22" s="408"/>
      <c r="Q22" s="406" t="s">
        <v>91</v>
      </c>
      <c r="R22" s="407"/>
      <c r="S22" s="407"/>
      <c r="T22" s="407"/>
      <c r="U22" s="407"/>
      <c r="V22" s="407"/>
      <c r="W22" s="407"/>
      <c r="X22" s="408"/>
      <c r="Y22" s="406" t="s">
        <v>24</v>
      </c>
      <c r="Z22" s="407"/>
      <c r="AA22" s="407"/>
      <c r="AB22" s="408"/>
      <c r="AC22" s="406"/>
      <c r="AD22" s="407"/>
      <c r="AE22" s="407"/>
      <c r="AF22" s="407"/>
      <c r="AG22" s="407"/>
      <c r="AH22" s="407"/>
      <c r="AI22" s="407"/>
      <c r="AJ22" s="408"/>
      <c r="AK22" s="406"/>
      <c r="AL22" s="407"/>
      <c r="AM22" s="407"/>
      <c r="AN22" s="408"/>
      <c r="AO22" s="542"/>
      <c r="AP22" s="554"/>
      <c r="AQ22" s="586"/>
      <c r="AR22" s="588"/>
      <c r="AS22" s="590"/>
      <c r="BE22"/>
    </row>
    <row r="23" spans="2:57" ht="31.5" hidden="1" customHeight="1">
      <c r="B23" s="739"/>
      <c r="C23" s="740"/>
      <c r="D23" s="412"/>
      <c r="E23" s="413"/>
      <c r="F23" s="413"/>
      <c r="G23" s="413"/>
      <c r="H23" s="413"/>
      <c r="I23" s="413"/>
      <c r="J23" s="413"/>
      <c r="K23" s="413"/>
      <c r="L23" s="413"/>
      <c r="M23" s="413"/>
      <c r="N23" s="413"/>
      <c r="O23" s="413"/>
      <c r="P23" s="414"/>
      <c r="Q23" s="412"/>
      <c r="R23" s="413"/>
      <c r="S23" s="413"/>
      <c r="T23" s="413"/>
      <c r="U23" s="413"/>
      <c r="V23" s="413"/>
      <c r="W23" s="413"/>
      <c r="X23" s="414"/>
      <c r="Y23" s="412" t="s">
        <v>981</v>
      </c>
      <c r="Z23" s="413"/>
      <c r="AA23" s="413"/>
      <c r="AB23" s="414"/>
      <c r="AC23" s="412"/>
      <c r="AD23" s="413"/>
      <c r="AE23" s="413"/>
      <c r="AF23" s="413"/>
      <c r="AG23" s="413"/>
      <c r="AH23" s="413"/>
      <c r="AI23" s="413"/>
      <c r="AJ23" s="414"/>
      <c r="AK23" s="412"/>
      <c r="AL23" s="413"/>
      <c r="AM23" s="413"/>
      <c r="AN23" s="414"/>
      <c r="AO23" s="545"/>
      <c r="AP23" s="556"/>
      <c r="AQ23" s="587"/>
      <c r="AR23" s="589"/>
      <c r="AS23" s="591"/>
      <c r="BE23"/>
    </row>
    <row r="24" spans="2:57" ht="22.5" hidden="1" customHeight="1">
      <c r="B24" s="738">
        <v>5</v>
      </c>
      <c r="C24" s="449"/>
      <c r="D24" s="406" t="s">
        <v>1131</v>
      </c>
      <c r="E24" s="407"/>
      <c r="F24" s="407"/>
      <c r="G24" s="407"/>
      <c r="H24" s="407"/>
      <c r="I24" s="407"/>
      <c r="J24" s="407"/>
      <c r="K24" s="407"/>
      <c r="L24" s="407"/>
      <c r="M24" s="407"/>
      <c r="N24" s="407"/>
      <c r="O24" s="407"/>
      <c r="P24" s="408"/>
      <c r="Q24" s="406" t="s">
        <v>91</v>
      </c>
      <c r="R24" s="407"/>
      <c r="S24" s="407"/>
      <c r="T24" s="407"/>
      <c r="U24" s="407"/>
      <c r="V24" s="407"/>
      <c r="W24" s="407"/>
      <c r="X24" s="408"/>
      <c r="Y24" s="406" t="s">
        <v>85</v>
      </c>
      <c r="Z24" s="407"/>
      <c r="AA24" s="407"/>
      <c r="AB24" s="408"/>
      <c r="AC24" s="406"/>
      <c r="AD24" s="407"/>
      <c r="AE24" s="407"/>
      <c r="AF24" s="407"/>
      <c r="AG24" s="407"/>
      <c r="AH24" s="407"/>
      <c r="AI24" s="407"/>
      <c r="AJ24" s="408"/>
      <c r="AK24" s="406"/>
      <c r="AL24" s="407"/>
      <c r="AM24" s="407"/>
      <c r="AN24" s="408"/>
      <c r="AO24" s="542"/>
      <c r="AP24" s="554"/>
      <c r="AQ24" s="586"/>
      <c r="AR24" s="588"/>
      <c r="AS24" s="590"/>
      <c r="BE24"/>
    </row>
    <row r="25" spans="2:57" ht="31.5" hidden="1" customHeight="1">
      <c r="B25" s="739"/>
      <c r="C25" s="740"/>
      <c r="D25" s="412"/>
      <c r="E25" s="413"/>
      <c r="F25" s="413"/>
      <c r="G25" s="413"/>
      <c r="H25" s="413"/>
      <c r="I25" s="413"/>
      <c r="J25" s="413"/>
      <c r="K25" s="413"/>
      <c r="L25" s="413"/>
      <c r="M25" s="413"/>
      <c r="N25" s="413"/>
      <c r="O25" s="413"/>
      <c r="P25" s="414"/>
      <c r="Q25" s="412"/>
      <c r="R25" s="413"/>
      <c r="S25" s="413"/>
      <c r="T25" s="413"/>
      <c r="U25" s="413"/>
      <c r="V25" s="413"/>
      <c r="W25" s="413"/>
      <c r="X25" s="414"/>
      <c r="Y25" s="412" t="s">
        <v>986</v>
      </c>
      <c r="Z25" s="413"/>
      <c r="AA25" s="413"/>
      <c r="AB25" s="414"/>
      <c r="AC25" s="412"/>
      <c r="AD25" s="413"/>
      <c r="AE25" s="413"/>
      <c r="AF25" s="413"/>
      <c r="AG25" s="413"/>
      <c r="AH25" s="413"/>
      <c r="AI25" s="413"/>
      <c r="AJ25" s="414"/>
      <c r="AK25" s="412"/>
      <c r="AL25" s="413"/>
      <c r="AM25" s="413"/>
      <c r="AN25" s="414"/>
      <c r="AO25" s="545"/>
      <c r="AP25" s="556"/>
      <c r="AQ25" s="587"/>
      <c r="AR25" s="589"/>
      <c r="AS25" s="591"/>
      <c r="BE25"/>
    </row>
    <row r="26" spans="2:57">
      <c r="B26" s="738">
        <v>6</v>
      </c>
      <c r="C26" s="449"/>
      <c r="D26" s="406" t="s">
        <v>823</v>
      </c>
      <c r="E26" s="407"/>
      <c r="F26" s="407"/>
      <c r="G26" s="407"/>
      <c r="H26" s="407"/>
      <c r="I26" s="407"/>
      <c r="J26" s="407"/>
      <c r="K26" s="407"/>
      <c r="L26" s="407"/>
      <c r="M26" s="407"/>
      <c r="N26" s="407"/>
      <c r="O26" s="407"/>
      <c r="P26" s="408"/>
      <c r="Q26" s="406" t="s">
        <v>91</v>
      </c>
      <c r="R26" s="407"/>
      <c r="S26" s="407"/>
      <c r="T26" s="407"/>
      <c r="U26" s="407"/>
      <c r="V26" s="407"/>
      <c r="W26" s="407"/>
      <c r="X26" s="408"/>
      <c r="Y26" s="406" t="s">
        <v>24</v>
      </c>
      <c r="Z26" s="407"/>
      <c r="AA26" s="407"/>
      <c r="AB26" s="408"/>
      <c r="AC26" s="406"/>
      <c r="AD26" s="407"/>
      <c r="AE26" s="407"/>
      <c r="AF26" s="407"/>
      <c r="AG26" s="407"/>
      <c r="AH26" s="407"/>
      <c r="AI26" s="407"/>
      <c r="AJ26" s="408"/>
      <c r="AK26" s="406"/>
      <c r="AL26" s="407"/>
      <c r="AM26" s="407"/>
      <c r="AN26" s="408"/>
      <c r="AO26" s="542"/>
      <c r="AP26" s="554"/>
      <c r="AQ26" s="586"/>
      <c r="AR26" s="588"/>
      <c r="AS26" s="590"/>
      <c r="BE26"/>
    </row>
    <row r="27" spans="2:57" ht="31.5" customHeight="1">
      <c r="B27" s="739"/>
      <c r="C27" s="740"/>
      <c r="D27" s="412"/>
      <c r="E27" s="413"/>
      <c r="F27" s="413"/>
      <c r="G27" s="413"/>
      <c r="H27" s="413"/>
      <c r="I27" s="413"/>
      <c r="J27" s="413"/>
      <c r="K27" s="413"/>
      <c r="L27" s="413"/>
      <c r="M27" s="413"/>
      <c r="N27" s="413"/>
      <c r="O27" s="413"/>
      <c r="P27" s="414"/>
      <c r="Q27" s="412"/>
      <c r="R27" s="413"/>
      <c r="S27" s="413"/>
      <c r="T27" s="413"/>
      <c r="U27" s="413"/>
      <c r="V27" s="413"/>
      <c r="W27" s="413"/>
      <c r="X27" s="414"/>
      <c r="Y27" s="412" t="s">
        <v>820</v>
      </c>
      <c r="Z27" s="413"/>
      <c r="AA27" s="413"/>
      <c r="AB27" s="414"/>
      <c r="AC27" s="412"/>
      <c r="AD27" s="413"/>
      <c r="AE27" s="413"/>
      <c r="AF27" s="413"/>
      <c r="AG27" s="413"/>
      <c r="AH27" s="413"/>
      <c r="AI27" s="413"/>
      <c r="AJ27" s="414"/>
      <c r="AK27" s="412"/>
      <c r="AL27" s="413"/>
      <c r="AM27" s="413"/>
      <c r="AN27" s="414"/>
      <c r="AO27" s="545"/>
      <c r="AP27" s="556"/>
      <c r="AQ27" s="587"/>
      <c r="AR27" s="589"/>
      <c r="AS27" s="591"/>
      <c r="BE27"/>
    </row>
    <row r="28" spans="2:57">
      <c r="B28" s="738">
        <v>7</v>
      </c>
      <c r="C28" s="449"/>
      <c r="D28" s="406" t="s">
        <v>989</v>
      </c>
      <c r="E28" s="407"/>
      <c r="F28" s="407"/>
      <c r="G28" s="407"/>
      <c r="H28" s="407"/>
      <c r="I28" s="407"/>
      <c r="J28" s="407"/>
      <c r="K28" s="407"/>
      <c r="L28" s="407"/>
      <c r="M28" s="407"/>
      <c r="N28" s="407"/>
      <c r="O28" s="407"/>
      <c r="P28" s="408"/>
      <c r="Q28" s="406"/>
      <c r="R28" s="407"/>
      <c r="S28" s="407"/>
      <c r="T28" s="407"/>
      <c r="U28" s="407"/>
      <c r="V28" s="407"/>
      <c r="W28" s="407"/>
      <c r="X28" s="408"/>
      <c r="Y28" s="406" t="s">
        <v>990</v>
      </c>
      <c r="Z28" s="407"/>
      <c r="AA28" s="407"/>
      <c r="AB28" s="408"/>
      <c r="AC28" s="406"/>
      <c r="AD28" s="407"/>
      <c r="AE28" s="407"/>
      <c r="AF28" s="407"/>
      <c r="AG28" s="407"/>
      <c r="AH28" s="407"/>
      <c r="AI28" s="407"/>
      <c r="AJ28" s="408"/>
      <c r="AK28" s="406"/>
      <c r="AL28" s="407"/>
      <c r="AM28" s="407"/>
      <c r="AN28" s="408"/>
      <c r="AO28" s="542"/>
      <c r="AP28" s="554"/>
      <c r="AQ28" s="586"/>
      <c r="AR28" s="588"/>
      <c r="AS28" s="590"/>
      <c r="BE28"/>
    </row>
    <row r="29" spans="2:57" ht="31.5" customHeight="1">
      <c r="B29" s="739"/>
      <c r="C29" s="740"/>
      <c r="D29" s="412"/>
      <c r="E29" s="413"/>
      <c r="F29" s="413"/>
      <c r="G29" s="413"/>
      <c r="H29" s="413"/>
      <c r="I29" s="413"/>
      <c r="J29" s="413"/>
      <c r="K29" s="413"/>
      <c r="L29" s="413"/>
      <c r="M29" s="413"/>
      <c r="N29" s="413"/>
      <c r="O29" s="413"/>
      <c r="P29" s="414"/>
      <c r="Q29" s="412"/>
      <c r="R29" s="413"/>
      <c r="S29" s="413"/>
      <c r="T29" s="413"/>
      <c r="U29" s="413"/>
      <c r="V29" s="413"/>
      <c r="W29" s="413"/>
      <c r="X29" s="414"/>
      <c r="Y29" s="412" t="s">
        <v>821</v>
      </c>
      <c r="Z29" s="413"/>
      <c r="AA29" s="413"/>
      <c r="AB29" s="414"/>
      <c r="AC29" s="412"/>
      <c r="AD29" s="413"/>
      <c r="AE29" s="413"/>
      <c r="AF29" s="413"/>
      <c r="AG29" s="413"/>
      <c r="AH29" s="413"/>
      <c r="AI29" s="413"/>
      <c r="AJ29" s="414"/>
      <c r="AK29" s="412"/>
      <c r="AL29" s="413"/>
      <c r="AM29" s="413"/>
      <c r="AN29" s="414"/>
      <c r="AO29" s="545"/>
      <c r="AP29" s="556"/>
      <c r="AQ29" s="587"/>
      <c r="AR29" s="589"/>
      <c r="AS29" s="591"/>
      <c r="BE29"/>
    </row>
    <row r="30" spans="2:57">
      <c r="B30" s="738">
        <v>8</v>
      </c>
      <c r="C30" s="449"/>
      <c r="D30" s="406" t="s">
        <v>881</v>
      </c>
      <c r="E30" s="407"/>
      <c r="F30" s="407"/>
      <c r="G30" s="407"/>
      <c r="H30" s="407"/>
      <c r="I30" s="407"/>
      <c r="J30" s="407"/>
      <c r="K30" s="407"/>
      <c r="L30" s="407"/>
      <c r="M30" s="407"/>
      <c r="N30" s="407"/>
      <c r="O30" s="407"/>
      <c r="P30" s="408"/>
      <c r="Q30" s="406" t="s">
        <v>91</v>
      </c>
      <c r="R30" s="407"/>
      <c r="S30" s="407"/>
      <c r="T30" s="407"/>
      <c r="U30" s="407"/>
      <c r="V30" s="407"/>
      <c r="W30" s="407"/>
      <c r="X30" s="408"/>
      <c r="Y30" s="406" t="s">
        <v>24</v>
      </c>
      <c r="Z30" s="407"/>
      <c r="AA30" s="407"/>
      <c r="AB30" s="408"/>
      <c r="AC30" s="406"/>
      <c r="AD30" s="407"/>
      <c r="AE30" s="407"/>
      <c r="AF30" s="407"/>
      <c r="AG30" s="407"/>
      <c r="AH30" s="407"/>
      <c r="AI30" s="407"/>
      <c r="AJ30" s="408"/>
      <c r="AK30" s="406"/>
      <c r="AL30" s="407"/>
      <c r="AM30" s="407"/>
      <c r="AN30" s="408"/>
      <c r="AO30" s="542"/>
      <c r="AP30" s="554"/>
      <c r="AQ30" s="586"/>
      <c r="AR30" s="588"/>
      <c r="AS30" s="590"/>
      <c r="BE30"/>
    </row>
    <row r="31" spans="2:57" ht="34.5" customHeight="1">
      <c r="B31" s="739"/>
      <c r="C31" s="740"/>
      <c r="D31" s="412"/>
      <c r="E31" s="413"/>
      <c r="F31" s="413"/>
      <c r="G31" s="413"/>
      <c r="H31" s="413"/>
      <c r="I31" s="413"/>
      <c r="J31" s="413"/>
      <c r="K31" s="413"/>
      <c r="L31" s="413"/>
      <c r="M31" s="413"/>
      <c r="N31" s="413"/>
      <c r="O31" s="413"/>
      <c r="P31" s="414"/>
      <c r="Q31" s="412"/>
      <c r="R31" s="413"/>
      <c r="S31" s="413"/>
      <c r="T31" s="413"/>
      <c r="U31" s="413"/>
      <c r="V31" s="413"/>
      <c r="W31" s="413"/>
      <c r="X31" s="414"/>
      <c r="Y31" s="412" t="s">
        <v>1538</v>
      </c>
      <c r="Z31" s="413"/>
      <c r="AA31" s="413"/>
      <c r="AB31" s="414"/>
      <c r="AC31" s="412"/>
      <c r="AD31" s="413"/>
      <c r="AE31" s="413"/>
      <c r="AF31" s="413"/>
      <c r="AG31" s="413"/>
      <c r="AH31" s="413"/>
      <c r="AI31" s="413"/>
      <c r="AJ31" s="414"/>
      <c r="AK31" s="412"/>
      <c r="AL31" s="413"/>
      <c r="AM31" s="413"/>
      <c r="AN31" s="414"/>
      <c r="AO31" s="545"/>
      <c r="AP31" s="556"/>
      <c r="AQ31" s="587"/>
      <c r="AR31" s="589"/>
      <c r="AS31" s="591"/>
      <c r="BE31"/>
    </row>
    <row r="32" spans="2:57">
      <c r="B32" s="738">
        <v>9</v>
      </c>
      <c r="C32" s="449"/>
      <c r="D32" s="406" t="s">
        <v>1539</v>
      </c>
      <c r="E32" s="407"/>
      <c r="F32" s="407"/>
      <c r="G32" s="407"/>
      <c r="H32" s="407"/>
      <c r="I32" s="407"/>
      <c r="J32" s="407"/>
      <c r="K32" s="407"/>
      <c r="L32" s="407"/>
      <c r="M32" s="407"/>
      <c r="N32" s="407"/>
      <c r="O32" s="407"/>
      <c r="P32" s="408"/>
      <c r="Q32" s="406" t="s">
        <v>91</v>
      </c>
      <c r="R32" s="407"/>
      <c r="S32" s="407"/>
      <c r="T32" s="407"/>
      <c r="U32" s="407"/>
      <c r="V32" s="407"/>
      <c r="W32" s="407"/>
      <c r="X32" s="408"/>
      <c r="Y32" s="406" t="s">
        <v>24</v>
      </c>
      <c r="Z32" s="407"/>
      <c r="AA32" s="407"/>
      <c r="AB32" s="408"/>
      <c r="AC32" s="406"/>
      <c r="AD32" s="407"/>
      <c r="AE32" s="407"/>
      <c r="AF32" s="407"/>
      <c r="AG32" s="407"/>
      <c r="AH32" s="407"/>
      <c r="AI32" s="407"/>
      <c r="AJ32" s="408"/>
      <c r="AK32" s="406"/>
      <c r="AL32" s="407"/>
      <c r="AM32" s="407"/>
      <c r="AN32" s="408"/>
      <c r="AO32" s="542"/>
      <c r="AP32" s="554"/>
      <c r="AQ32" s="586"/>
      <c r="AR32" s="588"/>
      <c r="AS32" s="590"/>
      <c r="BE32"/>
    </row>
    <row r="33" spans="2:57" ht="48.75" customHeight="1">
      <c r="B33" s="739"/>
      <c r="C33" s="740"/>
      <c r="D33" s="412"/>
      <c r="E33" s="413"/>
      <c r="F33" s="413"/>
      <c r="G33" s="413"/>
      <c r="H33" s="413"/>
      <c r="I33" s="413"/>
      <c r="J33" s="413"/>
      <c r="K33" s="413"/>
      <c r="L33" s="413"/>
      <c r="M33" s="413"/>
      <c r="N33" s="413"/>
      <c r="O33" s="413"/>
      <c r="P33" s="414"/>
      <c r="Q33" s="412"/>
      <c r="R33" s="413"/>
      <c r="S33" s="413"/>
      <c r="T33" s="413"/>
      <c r="U33" s="413"/>
      <c r="V33" s="413"/>
      <c r="W33" s="413"/>
      <c r="X33" s="414"/>
      <c r="Y33" s="412" t="s">
        <v>988</v>
      </c>
      <c r="Z33" s="413"/>
      <c r="AA33" s="413"/>
      <c r="AB33" s="414"/>
      <c r="AC33" s="412"/>
      <c r="AD33" s="413"/>
      <c r="AE33" s="413"/>
      <c r="AF33" s="413"/>
      <c r="AG33" s="413"/>
      <c r="AH33" s="413"/>
      <c r="AI33" s="413"/>
      <c r="AJ33" s="414"/>
      <c r="AK33" s="412"/>
      <c r="AL33" s="413"/>
      <c r="AM33" s="413"/>
      <c r="AN33" s="414"/>
      <c r="AO33" s="545"/>
      <c r="AP33" s="556"/>
      <c r="AQ33" s="587"/>
      <c r="AR33" s="589"/>
      <c r="AS33" s="591"/>
      <c r="BE33"/>
    </row>
    <row r="34" spans="2:57">
      <c r="B34" s="738">
        <v>10</v>
      </c>
      <c r="C34" s="449"/>
      <c r="D34" s="406" t="s">
        <v>991</v>
      </c>
      <c r="E34" s="407"/>
      <c r="F34" s="407"/>
      <c r="G34" s="407"/>
      <c r="H34" s="407"/>
      <c r="I34" s="407"/>
      <c r="J34" s="407"/>
      <c r="K34" s="407"/>
      <c r="L34" s="407"/>
      <c r="M34" s="407"/>
      <c r="N34" s="407"/>
      <c r="O34" s="407"/>
      <c r="P34" s="408"/>
      <c r="Q34" s="406" t="s">
        <v>91</v>
      </c>
      <c r="R34" s="407"/>
      <c r="S34" s="407"/>
      <c r="T34" s="407"/>
      <c r="U34" s="407"/>
      <c r="V34" s="407"/>
      <c r="W34" s="407"/>
      <c r="X34" s="408"/>
      <c r="Y34" s="406" t="s">
        <v>24</v>
      </c>
      <c r="Z34" s="407"/>
      <c r="AA34" s="407"/>
      <c r="AB34" s="408"/>
      <c r="AC34" s="406"/>
      <c r="AD34" s="407"/>
      <c r="AE34" s="407"/>
      <c r="AF34" s="407"/>
      <c r="AG34" s="407"/>
      <c r="AH34" s="407"/>
      <c r="AI34" s="407"/>
      <c r="AJ34" s="408"/>
      <c r="AK34" s="406"/>
      <c r="AL34" s="407"/>
      <c r="AM34" s="407"/>
      <c r="AN34" s="408"/>
      <c r="AO34" s="542"/>
      <c r="AP34" s="554"/>
      <c r="AQ34" s="586"/>
      <c r="AR34" s="588"/>
      <c r="AS34" s="590"/>
      <c r="BE34"/>
    </row>
    <row r="35" spans="2:57" ht="76.5" customHeight="1">
      <c r="B35" s="739"/>
      <c r="C35" s="740"/>
      <c r="D35" s="412"/>
      <c r="E35" s="413"/>
      <c r="F35" s="413"/>
      <c r="G35" s="413"/>
      <c r="H35" s="413"/>
      <c r="I35" s="413"/>
      <c r="J35" s="413"/>
      <c r="K35" s="413"/>
      <c r="L35" s="413"/>
      <c r="M35" s="413"/>
      <c r="N35" s="413"/>
      <c r="O35" s="413"/>
      <c r="P35" s="414"/>
      <c r="Q35" s="412"/>
      <c r="R35" s="413"/>
      <c r="S35" s="413"/>
      <c r="T35" s="413"/>
      <c r="U35" s="413"/>
      <c r="V35" s="413"/>
      <c r="W35" s="413"/>
      <c r="X35" s="414"/>
      <c r="Y35" s="412" t="s">
        <v>825</v>
      </c>
      <c r="Z35" s="413"/>
      <c r="AA35" s="413"/>
      <c r="AB35" s="414"/>
      <c r="AC35" s="412"/>
      <c r="AD35" s="413"/>
      <c r="AE35" s="413"/>
      <c r="AF35" s="413"/>
      <c r="AG35" s="413"/>
      <c r="AH35" s="413"/>
      <c r="AI35" s="413"/>
      <c r="AJ35" s="414"/>
      <c r="AK35" s="412"/>
      <c r="AL35" s="413"/>
      <c r="AM35" s="413"/>
      <c r="AN35" s="414"/>
      <c r="AO35" s="545"/>
      <c r="AP35" s="556"/>
      <c r="AQ35" s="587"/>
      <c r="AR35" s="589"/>
      <c r="AS35" s="591"/>
      <c r="BE35"/>
    </row>
    <row r="36" spans="2:57">
      <c r="B36" s="738">
        <v>11</v>
      </c>
      <c r="C36" s="449"/>
      <c r="D36" s="406" t="s">
        <v>839</v>
      </c>
      <c r="E36" s="407"/>
      <c r="F36" s="407"/>
      <c r="G36" s="407"/>
      <c r="H36" s="407"/>
      <c r="I36" s="407"/>
      <c r="J36" s="407"/>
      <c r="K36" s="407"/>
      <c r="L36" s="407"/>
      <c r="M36" s="407"/>
      <c r="N36" s="407"/>
      <c r="O36" s="407"/>
      <c r="P36" s="408"/>
      <c r="Q36" s="406" t="s">
        <v>91</v>
      </c>
      <c r="R36" s="407"/>
      <c r="S36" s="407"/>
      <c r="T36" s="407"/>
      <c r="U36" s="407"/>
      <c r="V36" s="407"/>
      <c r="W36" s="407"/>
      <c r="X36" s="408"/>
      <c r="Y36" s="406" t="s">
        <v>24</v>
      </c>
      <c r="Z36" s="407"/>
      <c r="AA36" s="407"/>
      <c r="AB36" s="408"/>
      <c r="AC36" s="406"/>
      <c r="AD36" s="407"/>
      <c r="AE36" s="407"/>
      <c r="AF36" s="407"/>
      <c r="AG36" s="407"/>
      <c r="AH36" s="407"/>
      <c r="AI36" s="407"/>
      <c r="AJ36" s="408"/>
      <c r="AK36" s="406"/>
      <c r="AL36" s="407"/>
      <c r="AM36" s="407"/>
      <c r="AN36" s="408"/>
      <c r="AO36" s="542"/>
      <c r="AP36" s="554"/>
      <c r="AQ36" s="586"/>
      <c r="AR36" s="588"/>
      <c r="AS36" s="590"/>
      <c r="BE36"/>
    </row>
    <row r="37" spans="2:57" ht="30" customHeight="1">
      <c r="B37" s="739"/>
      <c r="C37" s="740"/>
      <c r="D37" s="412"/>
      <c r="E37" s="413"/>
      <c r="F37" s="413"/>
      <c r="G37" s="413"/>
      <c r="H37" s="413"/>
      <c r="I37" s="413"/>
      <c r="J37" s="413"/>
      <c r="K37" s="413"/>
      <c r="L37" s="413"/>
      <c r="M37" s="413"/>
      <c r="N37" s="413"/>
      <c r="O37" s="413"/>
      <c r="P37" s="414"/>
      <c r="Q37" s="412"/>
      <c r="R37" s="413"/>
      <c r="S37" s="413"/>
      <c r="T37" s="413"/>
      <c r="U37" s="413"/>
      <c r="V37" s="413"/>
      <c r="W37" s="413"/>
      <c r="X37" s="414"/>
      <c r="Y37" s="412" t="s">
        <v>826</v>
      </c>
      <c r="Z37" s="413"/>
      <c r="AA37" s="413"/>
      <c r="AB37" s="414"/>
      <c r="AC37" s="412"/>
      <c r="AD37" s="413"/>
      <c r="AE37" s="413"/>
      <c r="AF37" s="413"/>
      <c r="AG37" s="413"/>
      <c r="AH37" s="413"/>
      <c r="AI37" s="413"/>
      <c r="AJ37" s="414"/>
      <c r="AK37" s="412"/>
      <c r="AL37" s="413"/>
      <c r="AM37" s="413"/>
      <c r="AN37" s="414"/>
      <c r="AO37" s="545"/>
      <c r="AP37" s="556"/>
      <c r="AQ37" s="587"/>
      <c r="AR37" s="589"/>
      <c r="AS37" s="591"/>
      <c r="BE37"/>
    </row>
    <row r="38" spans="2:57" hidden="1">
      <c r="B38" s="738">
        <v>12</v>
      </c>
      <c r="C38" s="449"/>
      <c r="D38" s="406" t="s">
        <v>827</v>
      </c>
      <c r="E38" s="407"/>
      <c r="F38" s="407"/>
      <c r="G38" s="407"/>
      <c r="H38" s="407"/>
      <c r="I38" s="407"/>
      <c r="J38" s="407"/>
      <c r="K38" s="407"/>
      <c r="L38" s="407"/>
      <c r="M38" s="407"/>
      <c r="N38" s="407"/>
      <c r="O38" s="407"/>
      <c r="P38" s="408"/>
      <c r="Q38" s="406" t="s">
        <v>91</v>
      </c>
      <c r="R38" s="407"/>
      <c r="S38" s="407"/>
      <c r="T38" s="407"/>
      <c r="U38" s="407"/>
      <c r="V38" s="407"/>
      <c r="W38" s="407"/>
      <c r="X38" s="408"/>
      <c r="Y38" s="406" t="s">
        <v>24</v>
      </c>
      <c r="Z38" s="407"/>
      <c r="AA38" s="407"/>
      <c r="AB38" s="408"/>
      <c r="AC38" s="406"/>
      <c r="AD38" s="407"/>
      <c r="AE38" s="407"/>
      <c r="AF38" s="407"/>
      <c r="AG38" s="407"/>
      <c r="AH38" s="407"/>
      <c r="AI38" s="407"/>
      <c r="AJ38" s="408"/>
      <c r="AK38" s="406"/>
      <c r="AL38" s="407"/>
      <c r="AM38" s="407"/>
      <c r="AN38" s="408"/>
      <c r="AO38" s="542"/>
      <c r="AP38" s="554"/>
      <c r="AQ38" s="586"/>
      <c r="AR38" s="588"/>
      <c r="AS38" s="590"/>
      <c r="BE38"/>
    </row>
    <row r="39" spans="2:57" ht="31.5" hidden="1" customHeight="1">
      <c r="B39" s="739"/>
      <c r="C39" s="740"/>
      <c r="D39" s="412"/>
      <c r="E39" s="413"/>
      <c r="F39" s="413"/>
      <c r="G39" s="413"/>
      <c r="H39" s="413"/>
      <c r="I39" s="413"/>
      <c r="J39" s="413"/>
      <c r="K39" s="413"/>
      <c r="L39" s="413"/>
      <c r="M39" s="413"/>
      <c r="N39" s="413"/>
      <c r="O39" s="413"/>
      <c r="P39" s="414"/>
      <c r="Q39" s="412"/>
      <c r="R39" s="413"/>
      <c r="S39" s="413"/>
      <c r="T39" s="413"/>
      <c r="U39" s="413"/>
      <c r="V39" s="413"/>
      <c r="W39" s="413"/>
      <c r="X39" s="414"/>
      <c r="Y39" s="412" t="s">
        <v>828</v>
      </c>
      <c r="Z39" s="413"/>
      <c r="AA39" s="413"/>
      <c r="AB39" s="414"/>
      <c r="AC39" s="412"/>
      <c r="AD39" s="413"/>
      <c r="AE39" s="413"/>
      <c r="AF39" s="413"/>
      <c r="AG39" s="413"/>
      <c r="AH39" s="413"/>
      <c r="AI39" s="413"/>
      <c r="AJ39" s="414"/>
      <c r="AK39" s="412"/>
      <c r="AL39" s="413"/>
      <c r="AM39" s="413"/>
      <c r="AN39" s="414"/>
      <c r="AO39" s="545"/>
      <c r="AP39" s="556"/>
      <c r="AQ39" s="587"/>
      <c r="AR39" s="589"/>
      <c r="AS39" s="591"/>
      <c r="BE39"/>
    </row>
    <row r="40" spans="2:57">
      <c r="B40" s="738">
        <v>13</v>
      </c>
      <c r="C40" s="449"/>
      <c r="D40" s="406" t="s">
        <v>992</v>
      </c>
      <c r="E40" s="407"/>
      <c r="F40" s="407"/>
      <c r="G40" s="407"/>
      <c r="H40" s="407"/>
      <c r="I40" s="407"/>
      <c r="J40" s="407"/>
      <c r="K40" s="407"/>
      <c r="L40" s="407"/>
      <c r="M40" s="407"/>
      <c r="N40" s="407"/>
      <c r="O40" s="407"/>
      <c r="P40" s="408"/>
      <c r="Q40" s="406" t="s">
        <v>91</v>
      </c>
      <c r="R40" s="407"/>
      <c r="S40" s="407"/>
      <c r="T40" s="407"/>
      <c r="U40" s="407"/>
      <c r="V40" s="407"/>
      <c r="W40" s="407"/>
      <c r="X40" s="408"/>
      <c r="Y40" s="406" t="s">
        <v>24</v>
      </c>
      <c r="Z40" s="407"/>
      <c r="AA40" s="407"/>
      <c r="AB40" s="408"/>
      <c r="AC40" s="406"/>
      <c r="AD40" s="407"/>
      <c r="AE40" s="407"/>
      <c r="AF40" s="407"/>
      <c r="AG40" s="407"/>
      <c r="AH40" s="407"/>
      <c r="AI40" s="407"/>
      <c r="AJ40" s="408"/>
      <c r="AK40" s="406"/>
      <c r="AL40" s="407"/>
      <c r="AM40" s="407"/>
      <c r="AN40" s="408"/>
      <c r="AO40" s="542"/>
      <c r="AP40" s="554"/>
      <c r="AQ40" s="586"/>
      <c r="AR40" s="588"/>
      <c r="AS40" s="590"/>
      <c r="BE40"/>
    </row>
    <row r="41" spans="2:57" ht="30" customHeight="1">
      <c r="B41" s="739"/>
      <c r="C41" s="740"/>
      <c r="D41" s="412"/>
      <c r="E41" s="413"/>
      <c r="F41" s="413"/>
      <c r="G41" s="413"/>
      <c r="H41" s="413"/>
      <c r="I41" s="413"/>
      <c r="J41" s="413"/>
      <c r="K41" s="413"/>
      <c r="L41" s="413"/>
      <c r="M41" s="413"/>
      <c r="N41" s="413"/>
      <c r="O41" s="413"/>
      <c r="P41" s="414"/>
      <c r="Q41" s="412"/>
      <c r="R41" s="413"/>
      <c r="S41" s="413"/>
      <c r="T41" s="413"/>
      <c r="U41" s="413"/>
      <c r="V41" s="413"/>
      <c r="W41" s="413"/>
      <c r="X41" s="414"/>
      <c r="Y41" s="412" t="s">
        <v>982</v>
      </c>
      <c r="Z41" s="413"/>
      <c r="AA41" s="413"/>
      <c r="AB41" s="414"/>
      <c r="AC41" s="412"/>
      <c r="AD41" s="413"/>
      <c r="AE41" s="413"/>
      <c r="AF41" s="413"/>
      <c r="AG41" s="413"/>
      <c r="AH41" s="413"/>
      <c r="AI41" s="413"/>
      <c r="AJ41" s="414"/>
      <c r="AK41" s="412"/>
      <c r="AL41" s="413"/>
      <c r="AM41" s="413"/>
      <c r="AN41" s="414"/>
      <c r="AO41" s="545"/>
      <c r="AP41" s="556"/>
      <c r="AQ41" s="587"/>
      <c r="AR41" s="589"/>
      <c r="AS41" s="591"/>
      <c r="BE41"/>
    </row>
    <row r="42" spans="2:57">
      <c r="B42" s="738">
        <v>14</v>
      </c>
      <c r="C42" s="449"/>
      <c r="D42" s="406" t="s">
        <v>1540</v>
      </c>
      <c r="E42" s="407"/>
      <c r="F42" s="407"/>
      <c r="G42" s="407"/>
      <c r="H42" s="407"/>
      <c r="I42" s="407"/>
      <c r="J42" s="407"/>
      <c r="K42" s="407"/>
      <c r="L42" s="407"/>
      <c r="M42" s="407"/>
      <c r="N42" s="407"/>
      <c r="O42" s="407"/>
      <c r="P42" s="408"/>
      <c r="Q42" s="406" t="s">
        <v>91</v>
      </c>
      <c r="R42" s="407"/>
      <c r="S42" s="407"/>
      <c r="T42" s="407"/>
      <c r="U42" s="407"/>
      <c r="V42" s="407"/>
      <c r="W42" s="407"/>
      <c r="X42" s="408"/>
      <c r="Y42" s="406" t="s">
        <v>136</v>
      </c>
      <c r="Z42" s="407"/>
      <c r="AA42" s="407"/>
      <c r="AB42" s="408"/>
      <c r="AC42" s="406"/>
      <c r="AD42" s="407"/>
      <c r="AE42" s="407"/>
      <c r="AF42" s="407"/>
      <c r="AG42" s="407"/>
      <c r="AH42" s="407"/>
      <c r="AI42" s="407"/>
      <c r="AJ42" s="408"/>
      <c r="AK42" s="406"/>
      <c r="AL42" s="407"/>
      <c r="AM42" s="407"/>
      <c r="AN42" s="408"/>
      <c r="AO42" s="542"/>
      <c r="AP42" s="554"/>
      <c r="AQ42" s="586"/>
      <c r="AR42" s="588"/>
      <c r="AS42" s="590"/>
      <c r="BE42"/>
    </row>
    <row r="43" spans="2:57" ht="45.75" customHeight="1">
      <c r="B43" s="739"/>
      <c r="C43" s="740"/>
      <c r="D43" s="412"/>
      <c r="E43" s="413"/>
      <c r="F43" s="413"/>
      <c r="G43" s="413"/>
      <c r="H43" s="413"/>
      <c r="I43" s="413"/>
      <c r="J43" s="413"/>
      <c r="K43" s="413"/>
      <c r="L43" s="413"/>
      <c r="M43" s="413"/>
      <c r="N43" s="413"/>
      <c r="O43" s="413"/>
      <c r="P43" s="414"/>
      <c r="Q43" s="412"/>
      <c r="R43" s="413"/>
      <c r="S43" s="413"/>
      <c r="T43" s="413"/>
      <c r="U43" s="413"/>
      <c r="V43" s="413"/>
      <c r="W43" s="413"/>
      <c r="X43" s="414"/>
      <c r="Y43" s="412" t="s">
        <v>982</v>
      </c>
      <c r="Z43" s="413"/>
      <c r="AA43" s="413"/>
      <c r="AB43" s="414"/>
      <c r="AC43" s="412"/>
      <c r="AD43" s="413"/>
      <c r="AE43" s="413"/>
      <c r="AF43" s="413"/>
      <c r="AG43" s="413"/>
      <c r="AH43" s="413"/>
      <c r="AI43" s="413"/>
      <c r="AJ43" s="414"/>
      <c r="AK43" s="412"/>
      <c r="AL43" s="413"/>
      <c r="AM43" s="413"/>
      <c r="AN43" s="414"/>
      <c r="AO43" s="545"/>
      <c r="AP43" s="556"/>
      <c r="AQ43" s="587"/>
      <c r="AR43" s="589"/>
      <c r="AS43" s="591"/>
      <c r="BE43"/>
    </row>
    <row r="44" spans="2:57" ht="15" customHeight="1">
      <c r="B44" s="738">
        <v>15</v>
      </c>
      <c r="C44" s="449"/>
      <c r="D44" s="406" t="s">
        <v>1541</v>
      </c>
      <c r="E44" s="407"/>
      <c r="F44" s="407"/>
      <c r="G44" s="407"/>
      <c r="H44" s="407"/>
      <c r="I44" s="407"/>
      <c r="J44" s="407"/>
      <c r="K44" s="407"/>
      <c r="L44" s="407"/>
      <c r="M44" s="407"/>
      <c r="N44" s="407"/>
      <c r="O44" s="407"/>
      <c r="P44" s="408"/>
      <c r="Q44" s="406" t="s">
        <v>91</v>
      </c>
      <c r="R44" s="407"/>
      <c r="S44" s="407"/>
      <c r="T44" s="407"/>
      <c r="U44" s="407"/>
      <c r="V44" s="407"/>
      <c r="W44" s="407"/>
      <c r="X44" s="408"/>
      <c r="Y44" s="406" t="s">
        <v>24</v>
      </c>
      <c r="Z44" s="407"/>
      <c r="AA44" s="407"/>
      <c r="AB44" s="408"/>
      <c r="AC44" s="406"/>
      <c r="AD44" s="407"/>
      <c r="AE44" s="407"/>
      <c r="AF44" s="407"/>
      <c r="AG44" s="407"/>
      <c r="AH44" s="407"/>
      <c r="AI44" s="407"/>
      <c r="AJ44" s="408"/>
      <c r="AK44" s="406"/>
      <c r="AL44" s="407"/>
      <c r="AM44" s="407"/>
      <c r="AN44" s="408"/>
      <c r="AO44" s="542"/>
      <c r="AP44" s="554"/>
      <c r="AQ44" s="586"/>
      <c r="AR44" s="588"/>
      <c r="AS44" s="590"/>
      <c r="BE44"/>
    </row>
    <row r="45" spans="2:57" ht="63" customHeight="1">
      <c r="B45" s="739"/>
      <c r="C45" s="740"/>
      <c r="D45" s="412"/>
      <c r="E45" s="413"/>
      <c r="F45" s="413"/>
      <c r="G45" s="413"/>
      <c r="H45" s="413"/>
      <c r="I45" s="413"/>
      <c r="J45" s="413"/>
      <c r="K45" s="413"/>
      <c r="L45" s="413"/>
      <c r="M45" s="413"/>
      <c r="N45" s="413"/>
      <c r="O45" s="413"/>
      <c r="P45" s="414"/>
      <c r="Q45" s="412"/>
      <c r="R45" s="413"/>
      <c r="S45" s="413"/>
      <c r="T45" s="413"/>
      <c r="U45" s="413"/>
      <c r="V45" s="413"/>
      <c r="W45" s="413"/>
      <c r="X45" s="414"/>
      <c r="Y45" s="412" t="s">
        <v>1542</v>
      </c>
      <c r="Z45" s="413"/>
      <c r="AA45" s="413"/>
      <c r="AB45" s="414"/>
      <c r="AC45" s="412"/>
      <c r="AD45" s="413"/>
      <c r="AE45" s="413"/>
      <c r="AF45" s="413"/>
      <c r="AG45" s="413"/>
      <c r="AH45" s="413"/>
      <c r="AI45" s="413"/>
      <c r="AJ45" s="414"/>
      <c r="AK45" s="412"/>
      <c r="AL45" s="413"/>
      <c r="AM45" s="413"/>
      <c r="AN45" s="414"/>
      <c r="AO45" s="545"/>
      <c r="AP45" s="556"/>
      <c r="AQ45" s="587"/>
      <c r="AR45" s="589"/>
      <c r="AS45" s="591"/>
      <c r="BE45"/>
    </row>
    <row r="46" spans="2:57">
      <c r="B46" s="738">
        <v>16</v>
      </c>
      <c r="C46" s="449"/>
      <c r="D46" s="406" t="s">
        <v>1543</v>
      </c>
      <c r="E46" s="407"/>
      <c r="F46" s="407"/>
      <c r="G46" s="407"/>
      <c r="H46" s="407"/>
      <c r="I46" s="407"/>
      <c r="J46" s="407"/>
      <c r="K46" s="407"/>
      <c r="L46" s="407"/>
      <c r="M46" s="407"/>
      <c r="N46" s="407"/>
      <c r="O46" s="407"/>
      <c r="P46" s="408"/>
      <c r="Q46" s="406" t="s">
        <v>91</v>
      </c>
      <c r="R46" s="407"/>
      <c r="S46" s="407"/>
      <c r="T46" s="407"/>
      <c r="U46" s="407"/>
      <c r="V46" s="407"/>
      <c r="W46" s="407"/>
      <c r="X46" s="408"/>
      <c r="Y46" s="406" t="s">
        <v>81</v>
      </c>
      <c r="Z46" s="407"/>
      <c r="AA46" s="407"/>
      <c r="AB46" s="408"/>
      <c r="AC46" s="406"/>
      <c r="AD46" s="407"/>
      <c r="AE46" s="407"/>
      <c r="AF46" s="407"/>
      <c r="AG46" s="407"/>
      <c r="AH46" s="407"/>
      <c r="AI46" s="407"/>
      <c r="AJ46" s="408"/>
      <c r="AK46" s="406"/>
      <c r="AL46" s="407"/>
      <c r="AM46" s="407"/>
      <c r="AN46" s="408"/>
      <c r="AO46" s="542"/>
      <c r="AP46" s="554"/>
      <c r="AQ46" s="586"/>
      <c r="AR46" s="588"/>
      <c r="AS46" s="590"/>
      <c r="BE46"/>
    </row>
    <row r="47" spans="2:57" ht="31.5" customHeight="1">
      <c r="B47" s="739"/>
      <c r="C47" s="740"/>
      <c r="D47" s="412"/>
      <c r="E47" s="413"/>
      <c r="F47" s="413"/>
      <c r="G47" s="413"/>
      <c r="H47" s="413"/>
      <c r="I47" s="413"/>
      <c r="J47" s="413"/>
      <c r="K47" s="413"/>
      <c r="L47" s="413"/>
      <c r="M47" s="413"/>
      <c r="N47" s="413"/>
      <c r="O47" s="413"/>
      <c r="P47" s="414"/>
      <c r="Q47" s="412"/>
      <c r="R47" s="413"/>
      <c r="S47" s="413"/>
      <c r="T47" s="413"/>
      <c r="U47" s="413"/>
      <c r="V47" s="413"/>
      <c r="W47" s="413"/>
      <c r="X47" s="414"/>
      <c r="Y47" s="412" t="s">
        <v>983</v>
      </c>
      <c r="Z47" s="413"/>
      <c r="AA47" s="413"/>
      <c r="AB47" s="414"/>
      <c r="AC47" s="412"/>
      <c r="AD47" s="413"/>
      <c r="AE47" s="413"/>
      <c r="AF47" s="413"/>
      <c r="AG47" s="413"/>
      <c r="AH47" s="413"/>
      <c r="AI47" s="413"/>
      <c r="AJ47" s="414"/>
      <c r="AK47" s="412"/>
      <c r="AL47" s="413"/>
      <c r="AM47" s="413"/>
      <c r="AN47" s="414"/>
      <c r="AO47" s="545"/>
      <c r="AP47" s="556"/>
      <c r="AQ47" s="587"/>
      <c r="AR47" s="589"/>
      <c r="AS47" s="591"/>
      <c r="BE47"/>
    </row>
    <row r="48" spans="2:57">
      <c r="B48" s="738">
        <v>17</v>
      </c>
      <c r="C48" s="449"/>
      <c r="D48" s="406" t="s">
        <v>987</v>
      </c>
      <c r="E48" s="407"/>
      <c r="F48" s="407"/>
      <c r="G48" s="407"/>
      <c r="H48" s="407"/>
      <c r="I48" s="407"/>
      <c r="J48" s="407"/>
      <c r="K48" s="407"/>
      <c r="L48" s="407"/>
      <c r="M48" s="407"/>
      <c r="N48" s="407"/>
      <c r="O48" s="407"/>
      <c r="P48" s="408"/>
      <c r="Q48" s="406" t="s">
        <v>91</v>
      </c>
      <c r="R48" s="407"/>
      <c r="S48" s="407"/>
      <c r="T48" s="407"/>
      <c r="U48" s="407"/>
      <c r="V48" s="407"/>
      <c r="W48" s="407"/>
      <c r="X48" s="408"/>
      <c r="Y48" s="406" t="s">
        <v>346</v>
      </c>
      <c r="Z48" s="407"/>
      <c r="AA48" s="407"/>
      <c r="AB48" s="408"/>
      <c r="AC48" s="406"/>
      <c r="AD48" s="407"/>
      <c r="AE48" s="407"/>
      <c r="AF48" s="407"/>
      <c r="AG48" s="407"/>
      <c r="AH48" s="407"/>
      <c r="AI48" s="407"/>
      <c r="AJ48" s="408"/>
      <c r="AK48" s="406"/>
      <c r="AL48" s="407"/>
      <c r="AM48" s="407"/>
      <c r="AN48" s="408"/>
      <c r="AO48" s="542"/>
      <c r="AP48" s="554"/>
      <c r="AQ48" s="586"/>
      <c r="AR48" s="588"/>
      <c r="AS48" s="590"/>
      <c r="BE48"/>
    </row>
    <row r="49" spans="2:57" ht="31.5" customHeight="1">
      <c r="B49" s="739"/>
      <c r="C49" s="740"/>
      <c r="D49" s="412"/>
      <c r="E49" s="413"/>
      <c r="F49" s="413"/>
      <c r="G49" s="413"/>
      <c r="H49" s="413"/>
      <c r="I49" s="413"/>
      <c r="J49" s="413"/>
      <c r="K49" s="413"/>
      <c r="L49" s="413"/>
      <c r="M49" s="413"/>
      <c r="N49" s="413"/>
      <c r="O49" s="413"/>
      <c r="P49" s="414"/>
      <c r="Q49" s="412"/>
      <c r="R49" s="413"/>
      <c r="S49" s="413"/>
      <c r="T49" s="413"/>
      <c r="U49" s="413"/>
      <c r="V49" s="413"/>
      <c r="W49" s="413"/>
      <c r="X49" s="414"/>
      <c r="Y49" s="412" t="s">
        <v>831</v>
      </c>
      <c r="Z49" s="413"/>
      <c r="AA49" s="413"/>
      <c r="AB49" s="414"/>
      <c r="AC49" s="412"/>
      <c r="AD49" s="413"/>
      <c r="AE49" s="413"/>
      <c r="AF49" s="413"/>
      <c r="AG49" s="413"/>
      <c r="AH49" s="413"/>
      <c r="AI49" s="413"/>
      <c r="AJ49" s="414"/>
      <c r="AK49" s="412"/>
      <c r="AL49" s="413"/>
      <c r="AM49" s="413"/>
      <c r="AN49" s="414"/>
      <c r="AO49" s="545"/>
      <c r="AP49" s="556"/>
      <c r="AQ49" s="587"/>
      <c r="AR49" s="589"/>
      <c r="AS49" s="591"/>
      <c r="BE49"/>
    </row>
    <row r="50" spans="2:57">
      <c r="B50" s="738">
        <v>18</v>
      </c>
      <c r="C50" s="449"/>
      <c r="D50" s="406" t="s">
        <v>840</v>
      </c>
      <c r="E50" s="407"/>
      <c r="F50" s="407"/>
      <c r="G50" s="407"/>
      <c r="H50" s="407"/>
      <c r="I50" s="407"/>
      <c r="J50" s="407"/>
      <c r="K50" s="407"/>
      <c r="L50" s="407"/>
      <c r="M50" s="407"/>
      <c r="N50" s="407"/>
      <c r="O50" s="407"/>
      <c r="P50" s="408"/>
      <c r="Q50" s="406" t="s">
        <v>91</v>
      </c>
      <c r="R50" s="407"/>
      <c r="S50" s="407"/>
      <c r="T50" s="407"/>
      <c r="U50" s="407"/>
      <c r="V50" s="407"/>
      <c r="W50" s="407"/>
      <c r="X50" s="408"/>
      <c r="Y50" s="406" t="s">
        <v>24</v>
      </c>
      <c r="Z50" s="407"/>
      <c r="AA50" s="407"/>
      <c r="AB50" s="408"/>
      <c r="AC50" s="406"/>
      <c r="AD50" s="407"/>
      <c r="AE50" s="407"/>
      <c r="AF50" s="407"/>
      <c r="AG50" s="407"/>
      <c r="AH50" s="407"/>
      <c r="AI50" s="407"/>
      <c r="AJ50" s="408"/>
      <c r="AK50" s="406"/>
      <c r="AL50" s="407"/>
      <c r="AM50" s="407"/>
      <c r="AN50" s="408"/>
      <c r="AO50" s="542"/>
      <c r="AP50" s="554"/>
      <c r="AQ50" s="586"/>
      <c r="AR50" s="588"/>
      <c r="AS50" s="590"/>
      <c r="BE50"/>
    </row>
    <row r="51" spans="2:57" ht="33" customHeight="1">
      <c r="B51" s="739"/>
      <c r="C51" s="740"/>
      <c r="D51" s="412"/>
      <c r="E51" s="413"/>
      <c r="F51" s="413"/>
      <c r="G51" s="413"/>
      <c r="H51" s="413"/>
      <c r="I51" s="413"/>
      <c r="J51" s="413"/>
      <c r="K51" s="413"/>
      <c r="L51" s="413"/>
      <c r="M51" s="413"/>
      <c r="N51" s="413"/>
      <c r="O51" s="413"/>
      <c r="P51" s="414"/>
      <c r="Q51" s="412"/>
      <c r="R51" s="413"/>
      <c r="S51" s="413"/>
      <c r="T51" s="413"/>
      <c r="U51" s="413"/>
      <c r="V51" s="413"/>
      <c r="W51" s="413"/>
      <c r="X51" s="414"/>
      <c r="Y51" s="412" t="s">
        <v>831</v>
      </c>
      <c r="Z51" s="413"/>
      <c r="AA51" s="413"/>
      <c r="AB51" s="414"/>
      <c r="AC51" s="412"/>
      <c r="AD51" s="413"/>
      <c r="AE51" s="413"/>
      <c r="AF51" s="413"/>
      <c r="AG51" s="413"/>
      <c r="AH51" s="413"/>
      <c r="AI51" s="413"/>
      <c r="AJ51" s="414"/>
      <c r="AK51" s="412"/>
      <c r="AL51" s="413"/>
      <c r="AM51" s="413"/>
      <c r="AN51" s="414"/>
      <c r="AO51" s="545"/>
      <c r="AP51" s="556"/>
      <c r="AQ51" s="587"/>
      <c r="AR51" s="589"/>
      <c r="AS51" s="591"/>
      <c r="BE51"/>
    </row>
    <row r="52" spans="2:57">
      <c r="B52" s="738">
        <v>19</v>
      </c>
      <c r="C52" s="449"/>
      <c r="D52" s="406" t="s">
        <v>985</v>
      </c>
      <c r="E52" s="407"/>
      <c r="F52" s="407"/>
      <c r="G52" s="407"/>
      <c r="H52" s="407"/>
      <c r="I52" s="407"/>
      <c r="J52" s="407"/>
      <c r="K52" s="407"/>
      <c r="L52" s="407"/>
      <c r="M52" s="407"/>
      <c r="N52" s="407"/>
      <c r="O52" s="407"/>
      <c r="P52" s="408"/>
      <c r="Q52" s="406" t="s">
        <v>91</v>
      </c>
      <c r="R52" s="407"/>
      <c r="S52" s="407"/>
      <c r="T52" s="407"/>
      <c r="U52" s="407"/>
      <c r="V52" s="407"/>
      <c r="W52" s="407"/>
      <c r="X52" s="408"/>
      <c r="Y52" s="406" t="s">
        <v>143</v>
      </c>
      <c r="Z52" s="407"/>
      <c r="AA52" s="407"/>
      <c r="AB52" s="408"/>
      <c r="AC52" s="406"/>
      <c r="AD52" s="407"/>
      <c r="AE52" s="407"/>
      <c r="AF52" s="407"/>
      <c r="AG52" s="407"/>
      <c r="AH52" s="407"/>
      <c r="AI52" s="407"/>
      <c r="AJ52" s="408"/>
      <c r="AK52" s="406"/>
      <c r="AL52" s="407"/>
      <c r="AM52" s="407"/>
      <c r="AN52" s="408"/>
      <c r="AO52" s="542"/>
      <c r="AP52" s="554"/>
      <c r="AQ52" s="586"/>
      <c r="AR52" s="588"/>
      <c r="AS52" s="590"/>
      <c r="BE52"/>
    </row>
    <row r="53" spans="2:57" ht="30" customHeight="1">
      <c r="B53" s="739"/>
      <c r="C53" s="740"/>
      <c r="D53" s="412"/>
      <c r="E53" s="413"/>
      <c r="F53" s="413"/>
      <c r="G53" s="413"/>
      <c r="H53" s="413"/>
      <c r="I53" s="413"/>
      <c r="J53" s="413"/>
      <c r="K53" s="413"/>
      <c r="L53" s="413"/>
      <c r="M53" s="413"/>
      <c r="N53" s="413"/>
      <c r="O53" s="413"/>
      <c r="P53" s="414"/>
      <c r="Q53" s="412"/>
      <c r="R53" s="413"/>
      <c r="S53" s="413"/>
      <c r="T53" s="413"/>
      <c r="U53" s="413"/>
      <c r="V53" s="413"/>
      <c r="W53" s="413"/>
      <c r="X53" s="414"/>
      <c r="Y53" s="412" t="s">
        <v>831</v>
      </c>
      <c r="Z53" s="413"/>
      <c r="AA53" s="413"/>
      <c r="AB53" s="414"/>
      <c r="AC53" s="412"/>
      <c r="AD53" s="413"/>
      <c r="AE53" s="413"/>
      <c r="AF53" s="413"/>
      <c r="AG53" s="413"/>
      <c r="AH53" s="413"/>
      <c r="AI53" s="413"/>
      <c r="AJ53" s="414"/>
      <c r="AK53" s="412"/>
      <c r="AL53" s="413"/>
      <c r="AM53" s="413"/>
      <c r="AN53" s="414"/>
      <c r="AO53" s="545"/>
      <c r="AP53" s="556"/>
      <c r="AQ53" s="587"/>
      <c r="AR53" s="589"/>
      <c r="AS53" s="591"/>
      <c r="BE53"/>
    </row>
    <row r="54" spans="2:57">
      <c r="B54" s="738">
        <v>20</v>
      </c>
      <c r="C54" s="449"/>
      <c r="D54" s="406" t="s">
        <v>833</v>
      </c>
      <c r="E54" s="407"/>
      <c r="F54" s="407"/>
      <c r="G54" s="407"/>
      <c r="H54" s="407"/>
      <c r="I54" s="407"/>
      <c r="J54" s="407"/>
      <c r="K54" s="407"/>
      <c r="L54" s="407"/>
      <c r="M54" s="407"/>
      <c r="N54" s="407"/>
      <c r="O54" s="407"/>
      <c r="P54" s="408"/>
      <c r="Q54" s="406" t="s">
        <v>91</v>
      </c>
      <c r="R54" s="407"/>
      <c r="S54" s="407"/>
      <c r="T54" s="407"/>
      <c r="U54" s="407"/>
      <c r="V54" s="407"/>
      <c r="W54" s="407"/>
      <c r="X54" s="408"/>
      <c r="Y54" s="406" t="s">
        <v>24</v>
      </c>
      <c r="Z54" s="407"/>
      <c r="AA54" s="407"/>
      <c r="AB54" s="408"/>
      <c r="AC54" s="406"/>
      <c r="AD54" s="407"/>
      <c r="AE54" s="407"/>
      <c r="AF54" s="407"/>
      <c r="AG54" s="407"/>
      <c r="AH54" s="407"/>
      <c r="AI54" s="407"/>
      <c r="AJ54" s="408"/>
      <c r="AK54" s="406"/>
      <c r="AL54" s="407"/>
      <c r="AM54" s="407"/>
      <c r="AN54" s="408"/>
      <c r="AO54" s="542"/>
      <c r="AP54" s="554"/>
      <c r="AQ54" s="586"/>
      <c r="AR54" s="588"/>
      <c r="AS54" s="590"/>
      <c r="BE54"/>
    </row>
    <row r="55" spans="2:57" ht="34.5" customHeight="1">
      <c r="B55" s="739"/>
      <c r="C55" s="740"/>
      <c r="D55" s="412"/>
      <c r="E55" s="413"/>
      <c r="F55" s="413"/>
      <c r="G55" s="413"/>
      <c r="H55" s="413"/>
      <c r="I55" s="413"/>
      <c r="J55" s="413"/>
      <c r="K55" s="413"/>
      <c r="L55" s="413"/>
      <c r="M55" s="413"/>
      <c r="N55" s="413"/>
      <c r="O55" s="413"/>
      <c r="P55" s="414"/>
      <c r="Q55" s="412"/>
      <c r="R55" s="413"/>
      <c r="S55" s="413"/>
      <c r="T55" s="413"/>
      <c r="U55" s="413"/>
      <c r="V55" s="413"/>
      <c r="W55" s="413"/>
      <c r="X55" s="414"/>
      <c r="Y55" s="412" t="s">
        <v>831</v>
      </c>
      <c r="Z55" s="413"/>
      <c r="AA55" s="413"/>
      <c r="AB55" s="414"/>
      <c r="AC55" s="412"/>
      <c r="AD55" s="413"/>
      <c r="AE55" s="413"/>
      <c r="AF55" s="413"/>
      <c r="AG55" s="413"/>
      <c r="AH55" s="413"/>
      <c r="AI55" s="413"/>
      <c r="AJ55" s="414"/>
      <c r="AK55" s="412"/>
      <c r="AL55" s="413"/>
      <c r="AM55" s="413"/>
      <c r="AN55" s="414"/>
      <c r="AO55" s="545"/>
      <c r="AP55" s="556"/>
      <c r="AQ55" s="587"/>
      <c r="AR55" s="589"/>
      <c r="AS55" s="591"/>
      <c r="BE55"/>
    </row>
    <row r="56" spans="2:57">
      <c r="B56" s="738">
        <v>21</v>
      </c>
      <c r="C56" s="449"/>
      <c r="D56" s="406" t="s">
        <v>994</v>
      </c>
      <c r="E56" s="407"/>
      <c r="F56" s="407"/>
      <c r="G56" s="407"/>
      <c r="H56" s="407"/>
      <c r="I56" s="407"/>
      <c r="J56" s="407"/>
      <c r="K56" s="407"/>
      <c r="L56" s="407"/>
      <c r="M56" s="407"/>
      <c r="N56" s="407"/>
      <c r="O56" s="407"/>
      <c r="P56" s="408"/>
      <c r="Q56" s="406" t="s">
        <v>91</v>
      </c>
      <c r="R56" s="407"/>
      <c r="S56" s="407"/>
      <c r="T56" s="407"/>
      <c r="U56" s="407"/>
      <c r="V56" s="407"/>
      <c r="W56" s="407"/>
      <c r="X56" s="408"/>
      <c r="Y56" s="406" t="s">
        <v>24</v>
      </c>
      <c r="Z56" s="407"/>
      <c r="AA56" s="407"/>
      <c r="AB56" s="408"/>
      <c r="AC56" s="406"/>
      <c r="AD56" s="407"/>
      <c r="AE56" s="407"/>
      <c r="AF56" s="407"/>
      <c r="AG56" s="407"/>
      <c r="AH56" s="407"/>
      <c r="AI56" s="407"/>
      <c r="AJ56" s="408"/>
      <c r="AK56" s="406"/>
      <c r="AL56" s="407"/>
      <c r="AM56" s="407"/>
      <c r="AN56" s="408"/>
      <c r="AO56" s="542"/>
      <c r="AP56" s="554"/>
      <c r="AQ56" s="586"/>
      <c r="AR56" s="588"/>
      <c r="AS56" s="590"/>
      <c r="BE56"/>
    </row>
    <row r="57" spans="2:57" ht="31.5" customHeight="1">
      <c r="B57" s="739"/>
      <c r="C57" s="740"/>
      <c r="D57" s="412"/>
      <c r="E57" s="413"/>
      <c r="F57" s="413"/>
      <c r="G57" s="413"/>
      <c r="H57" s="413"/>
      <c r="I57" s="413"/>
      <c r="J57" s="413"/>
      <c r="K57" s="413"/>
      <c r="L57" s="413"/>
      <c r="M57" s="413"/>
      <c r="N57" s="413"/>
      <c r="O57" s="413"/>
      <c r="P57" s="414"/>
      <c r="Q57" s="412"/>
      <c r="R57" s="413"/>
      <c r="S57" s="413"/>
      <c r="T57" s="413"/>
      <c r="U57" s="413"/>
      <c r="V57" s="413"/>
      <c r="W57" s="413"/>
      <c r="X57" s="414"/>
      <c r="Y57" s="412" t="s">
        <v>993</v>
      </c>
      <c r="Z57" s="413"/>
      <c r="AA57" s="413"/>
      <c r="AB57" s="414"/>
      <c r="AC57" s="412"/>
      <c r="AD57" s="413"/>
      <c r="AE57" s="413"/>
      <c r="AF57" s="413"/>
      <c r="AG57" s="413"/>
      <c r="AH57" s="413"/>
      <c r="AI57" s="413"/>
      <c r="AJ57" s="414"/>
      <c r="AK57" s="412"/>
      <c r="AL57" s="413"/>
      <c r="AM57" s="413"/>
      <c r="AN57" s="414"/>
      <c r="AO57" s="545"/>
      <c r="AP57" s="556"/>
      <c r="AQ57" s="587"/>
      <c r="AR57" s="589"/>
      <c r="AS57" s="591"/>
      <c r="BE57"/>
    </row>
    <row r="58" spans="2:57">
      <c r="B58" s="738">
        <v>22</v>
      </c>
      <c r="C58" s="449"/>
      <c r="D58" s="406" t="s">
        <v>995</v>
      </c>
      <c r="E58" s="407"/>
      <c r="F58" s="407"/>
      <c r="G58" s="407"/>
      <c r="H58" s="407"/>
      <c r="I58" s="407"/>
      <c r="J58" s="407"/>
      <c r="K58" s="407"/>
      <c r="L58" s="407"/>
      <c r="M58" s="407"/>
      <c r="N58" s="407"/>
      <c r="O58" s="407"/>
      <c r="P58" s="408"/>
      <c r="Q58" s="406" t="s">
        <v>91</v>
      </c>
      <c r="R58" s="407"/>
      <c r="S58" s="407"/>
      <c r="T58" s="407"/>
      <c r="U58" s="407"/>
      <c r="V58" s="407"/>
      <c r="W58" s="407"/>
      <c r="X58" s="408"/>
      <c r="Y58" s="406" t="s">
        <v>24</v>
      </c>
      <c r="Z58" s="407"/>
      <c r="AA58" s="407"/>
      <c r="AB58" s="408"/>
      <c r="AC58" s="406"/>
      <c r="AD58" s="407"/>
      <c r="AE58" s="407"/>
      <c r="AF58" s="407"/>
      <c r="AG58" s="407"/>
      <c r="AH58" s="407"/>
      <c r="AI58" s="407"/>
      <c r="AJ58" s="408"/>
      <c r="AK58" s="406"/>
      <c r="AL58" s="407"/>
      <c r="AM58" s="407"/>
      <c r="AN58" s="408"/>
      <c r="AO58" s="542"/>
      <c r="AP58" s="554"/>
      <c r="AQ58" s="586"/>
      <c r="AR58" s="588"/>
      <c r="AS58" s="590"/>
      <c r="BE58"/>
    </row>
    <row r="59" spans="2:57" ht="31.5" customHeight="1">
      <c r="B59" s="739"/>
      <c r="C59" s="740"/>
      <c r="D59" s="412"/>
      <c r="E59" s="413"/>
      <c r="F59" s="413"/>
      <c r="G59" s="413"/>
      <c r="H59" s="413"/>
      <c r="I59" s="413"/>
      <c r="J59" s="413"/>
      <c r="K59" s="413"/>
      <c r="L59" s="413"/>
      <c r="M59" s="413"/>
      <c r="N59" s="413"/>
      <c r="O59" s="413"/>
      <c r="P59" s="414"/>
      <c r="Q59" s="412"/>
      <c r="R59" s="413"/>
      <c r="S59" s="413"/>
      <c r="T59" s="413"/>
      <c r="U59" s="413"/>
      <c r="V59" s="413"/>
      <c r="W59" s="413"/>
      <c r="X59" s="414"/>
      <c r="Y59" s="412" t="s">
        <v>996</v>
      </c>
      <c r="Z59" s="413"/>
      <c r="AA59" s="413"/>
      <c r="AB59" s="414"/>
      <c r="AC59" s="412"/>
      <c r="AD59" s="413"/>
      <c r="AE59" s="413"/>
      <c r="AF59" s="413"/>
      <c r="AG59" s="413"/>
      <c r="AH59" s="413"/>
      <c r="AI59" s="413"/>
      <c r="AJ59" s="414"/>
      <c r="AK59" s="412"/>
      <c r="AL59" s="413"/>
      <c r="AM59" s="413"/>
      <c r="AN59" s="414"/>
      <c r="AO59" s="545"/>
      <c r="AP59" s="556"/>
      <c r="AQ59" s="587"/>
      <c r="AR59" s="589"/>
      <c r="AS59" s="591"/>
      <c r="BE59"/>
    </row>
    <row r="60" spans="2:57">
      <c r="B60" s="738">
        <v>23</v>
      </c>
      <c r="C60" s="449"/>
      <c r="D60" s="848" t="s">
        <v>1544</v>
      </c>
      <c r="E60" s="849"/>
      <c r="F60" s="849"/>
      <c r="G60" s="849"/>
      <c r="H60" s="849"/>
      <c r="I60" s="849"/>
      <c r="J60" s="849"/>
      <c r="K60" s="849"/>
      <c r="L60" s="849"/>
      <c r="M60" s="849"/>
      <c r="N60" s="849"/>
      <c r="O60" s="849"/>
      <c r="P60" s="850"/>
      <c r="Q60" s="406" t="s">
        <v>91</v>
      </c>
      <c r="R60" s="407"/>
      <c r="S60" s="407"/>
      <c r="T60" s="407"/>
      <c r="U60" s="407"/>
      <c r="V60" s="407"/>
      <c r="W60" s="407"/>
      <c r="X60" s="408"/>
      <c r="Y60" s="406" t="s">
        <v>24</v>
      </c>
      <c r="Z60" s="407"/>
      <c r="AA60" s="407"/>
      <c r="AB60" s="408"/>
      <c r="AC60" s="406"/>
      <c r="AD60" s="407"/>
      <c r="AE60" s="407"/>
      <c r="AF60" s="407"/>
      <c r="AG60" s="407"/>
      <c r="AH60" s="407"/>
      <c r="AI60" s="407"/>
      <c r="AJ60" s="408"/>
      <c r="AK60" s="406"/>
      <c r="AL60" s="407"/>
      <c r="AM60" s="407"/>
      <c r="AN60" s="408"/>
      <c r="AO60" s="542"/>
      <c r="AP60" s="554"/>
      <c r="AQ60" s="586"/>
      <c r="AR60" s="588"/>
      <c r="AS60" s="590"/>
      <c r="BE60"/>
    </row>
    <row r="61" spans="2:57" ht="72.75" customHeight="1">
      <c r="B61" s="739"/>
      <c r="C61" s="740"/>
      <c r="D61" s="851"/>
      <c r="E61" s="852"/>
      <c r="F61" s="852"/>
      <c r="G61" s="852"/>
      <c r="H61" s="852"/>
      <c r="I61" s="852"/>
      <c r="J61" s="852"/>
      <c r="K61" s="852"/>
      <c r="L61" s="852"/>
      <c r="M61" s="852"/>
      <c r="N61" s="852"/>
      <c r="O61" s="852"/>
      <c r="P61" s="853"/>
      <c r="Q61" s="412"/>
      <c r="R61" s="413"/>
      <c r="S61" s="413"/>
      <c r="T61" s="413"/>
      <c r="U61" s="413"/>
      <c r="V61" s="413"/>
      <c r="W61" s="413"/>
      <c r="X61" s="414"/>
      <c r="Y61" s="412" t="s">
        <v>835</v>
      </c>
      <c r="Z61" s="413"/>
      <c r="AA61" s="413"/>
      <c r="AB61" s="414"/>
      <c r="AC61" s="412"/>
      <c r="AD61" s="413"/>
      <c r="AE61" s="413"/>
      <c r="AF61" s="413"/>
      <c r="AG61" s="413"/>
      <c r="AH61" s="413"/>
      <c r="AI61" s="413"/>
      <c r="AJ61" s="414"/>
      <c r="AK61" s="412"/>
      <c r="AL61" s="413"/>
      <c r="AM61" s="413"/>
      <c r="AN61" s="414"/>
      <c r="AO61" s="545"/>
      <c r="AP61" s="556"/>
      <c r="AQ61" s="587"/>
      <c r="AR61" s="589"/>
      <c r="AS61" s="591"/>
      <c r="BE61"/>
    </row>
    <row r="62" spans="2:57">
      <c r="B62" s="738">
        <v>24</v>
      </c>
      <c r="C62" s="449"/>
      <c r="D62" s="848" t="s">
        <v>2405</v>
      </c>
      <c r="E62" s="849"/>
      <c r="F62" s="849"/>
      <c r="G62" s="849"/>
      <c r="H62" s="849"/>
      <c r="I62" s="849"/>
      <c r="J62" s="849"/>
      <c r="K62" s="849"/>
      <c r="L62" s="849"/>
      <c r="M62" s="849"/>
      <c r="N62" s="849"/>
      <c r="O62" s="849"/>
      <c r="P62" s="850"/>
      <c r="Q62" s="406" t="s">
        <v>91</v>
      </c>
      <c r="R62" s="407"/>
      <c r="S62" s="407"/>
      <c r="T62" s="407"/>
      <c r="U62" s="407"/>
      <c r="V62" s="407"/>
      <c r="W62" s="407"/>
      <c r="X62" s="408"/>
      <c r="Y62" s="406" t="s">
        <v>24</v>
      </c>
      <c r="Z62" s="407"/>
      <c r="AA62" s="407"/>
      <c r="AB62" s="408"/>
      <c r="AC62" s="406"/>
      <c r="AD62" s="407"/>
      <c r="AE62" s="407"/>
      <c r="AF62" s="407"/>
      <c r="AG62" s="407"/>
      <c r="AH62" s="407"/>
      <c r="AI62" s="407"/>
      <c r="AJ62" s="408"/>
      <c r="AK62" s="406"/>
      <c r="AL62" s="407"/>
      <c r="AM62" s="407"/>
      <c r="AN62" s="408"/>
      <c r="AO62" s="542"/>
      <c r="AP62" s="554"/>
      <c r="AQ62" s="586"/>
      <c r="AR62" s="588"/>
      <c r="AS62" s="590"/>
      <c r="BE62"/>
    </row>
    <row r="63" spans="2:57" ht="82.5" customHeight="1">
      <c r="B63" s="739"/>
      <c r="C63" s="740"/>
      <c r="D63" s="851"/>
      <c r="E63" s="852"/>
      <c r="F63" s="852"/>
      <c r="G63" s="852"/>
      <c r="H63" s="852"/>
      <c r="I63" s="852"/>
      <c r="J63" s="852"/>
      <c r="K63" s="852"/>
      <c r="L63" s="852"/>
      <c r="M63" s="852"/>
      <c r="N63" s="852"/>
      <c r="O63" s="852"/>
      <c r="P63" s="853"/>
      <c r="Q63" s="412"/>
      <c r="R63" s="413"/>
      <c r="S63" s="413"/>
      <c r="T63" s="413"/>
      <c r="U63" s="413"/>
      <c r="V63" s="413"/>
      <c r="W63" s="413"/>
      <c r="X63" s="414"/>
      <c r="Y63" s="412" t="s">
        <v>836</v>
      </c>
      <c r="Z63" s="413"/>
      <c r="AA63" s="413"/>
      <c r="AB63" s="414"/>
      <c r="AC63" s="412"/>
      <c r="AD63" s="413"/>
      <c r="AE63" s="413"/>
      <c r="AF63" s="413"/>
      <c r="AG63" s="413"/>
      <c r="AH63" s="413"/>
      <c r="AI63" s="413"/>
      <c r="AJ63" s="414"/>
      <c r="AK63" s="412"/>
      <c r="AL63" s="413"/>
      <c r="AM63" s="413"/>
      <c r="AN63" s="414"/>
      <c r="AO63" s="545"/>
      <c r="AP63" s="556"/>
      <c r="AQ63" s="587"/>
      <c r="AR63" s="589"/>
      <c r="AS63" s="591"/>
      <c r="BE63"/>
    </row>
    <row r="64" spans="2:57">
      <c r="B64" s="738">
        <v>25</v>
      </c>
      <c r="C64" s="449"/>
      <c r="D64" s="406" t="s">
        <v>838</v>
      </c>
      <c r="E64" s="407"/>
      <c r="F64" s="407"/>
      <c r="G64" s="407"/>
      <c r="H64" s="407"/>
      <c r="I64" s="407"/>
      <c r="J64" s="407"/>
      <c r="K64" s="407"/>
      <c r="L64" s="407"/>
      <c r="M64" s="407"/>
      <c r="N64" s="407"/>
      <c r="O64" s="407"/>
      <c r="P64" s="408"/>
      <c r="Q64" s="406" t="s">
        <v>91</v>
      </c>
      <c r="R64" s="407"/>
      <c r="S64" s="407"/>
      <c r="T64" s="407"/>
      <c r="U64" s="407"/>
      <c r="V64" s="407"/>
      <c r="W64" s="407"/>
      <c r="X64" s="408"/>
      <c r="Y64" s="406" t="s">
        <v>24</v>
      </c>
      <c r="Z64" s="407"/>
      <c r="AA64" s="407"/>
      <c r="AB64" s="408"/>
      <c r="AC64" s="406"/>
      <c r="AD64" s="407"/>
      <c r="AE64" s="407"/>
      <c r="AF64" s="407"/>
      <c r="AG64" s="407"/>
      <c r="AH64" s="407"/>
      <c r="AI64" s="407"/>
      <c r="AJ64" s="408"/>
      <c r="AK64" s="406"/>
      <c r="AL64" s="407"/>
      <c r="AM64" s="407"/>
      <c r="AN64" s="408"/>
      <c r="AO64" s="542"/>
      <c r="AP64" s="554"/>
      <c r="AQ64" s="586"/>
      <c r="AR64" s="588"/>
      <c r="AS64" s="590"/>
      <c r="BE64"/>
    </row>
    <row r="65" spans="2:57" ht="93" customHeight="1">
      <c r="B65" s="739"/>
      <c r="C65" s="740"/>
      <c r="D65" s="412"/>
      <c r="E65" s="413"/>
      <c r="F65" s="413"/>
      <c r="G65" s="413"/>
      <c r="H65" s="413"/>
      <c r="I65" s="413"/>
      <c r="J65" s="413"/>
      <c r="K65" s="413"/>
      <c r="L65" s="413"/>
      <c r="M65" s="413"/>
      <c r="N65" s="413"/>
      <c r="O65" s="413"/>
      <c r="P65" s="414"/>
      <c r="Q65" s="412"/>
      <c r="R65" s="413"/>
      <c r="S65" s="413"/>
      <c r="T65" s="413"/>
      <c r="U65" s="413"/>
      <c r="V65" s="413"/>
      <c r="W65" s="413"/>
      <c r="X65" s="414"/>
      <c r="Y65" s="412" t="s">
        <v>837</v>
      </c>
      <c r="Z65" s="413"/>
      <c r="AA65" s="413"/>
      <c r="AB65" s="414"/>
      <c r="AC65" s="412"/>
      <c r="AD65" s="413"/>
      <c r="AE65" s="413"/>
      <c r="AF65" s="413"/>
      <c r="AG65" s="413"/>
      <c r="AH65" s="413"/>
      <c r="AI65" s="413"/>
      <c r="AJ65" s="414"/>
      <c r="AK65" s="412"/>
      <c r="AL65" s="413"/>
      <c r="AM65" s="413"/>
      <c r="AN65" s="414"/>
      <c r="AO65" s="545"/>
      <c r="AP65" s="556"/>
      <c r="AQ65" s="587"/>
      <c r="AR65" s="589"/>
      <c r="AS65" s="591"/>
      <c r="BE65"/>
    </row>
    <row r="66" spans="2:57" ht="22.5" customHeight="1">
      <c r="B66" s="738">
        <v>26</v>
      </c>
      <c r="C66" s="449"/>
      <c r="D66" s="406" t="s">
        <v>2333</v>
      </c>
      <c r="E66" s="407"/>
      <c r="F66" s="407"/>
      <c r="G66" s="407"/>
      <c r="H66" s="407"/>
      <c r="I66" s="407"/>
      <c r="J66" s="407"/>
      <c r="K66" s="407"/>
      <c r="L66" s="407"/>
      <c r="M66" s="407"/>
      <c r="N66" s="407"/>
      <c r="O66" s="407"/>
      <c r="P66" s="408"/>
      <c r="Q66" s="406" t="s">
        <v>91</v>
      </c>
      <c r="R66" s="407"/>
      <c r="S66" s="407"/>
      <c r="T66" s="407"/>
      <c r="U66" s="407"/>
      <c r="V66" s="407"/>
      <c r="W66" s="407"/>
      <c r="X66" s="408"/>
      <c r="Y66" s="406" t="s">
        <v>24</v>
      </c>
      <c r="Z66" s="407"/>
      <c r="AA66" s="407"/>
      <c r="AB66" s="408"/>
      <c r="AC66" s="406"/>
      <c r="AD66" s="407"/>
      <c r="AE66" s="407"/>
      <c r="AF66" s="407"/>
      <c r="AG66" s="407"/>
      <c r="AH66" s="407"/>
      <c r="AI66" s="407"/>
      <c r="AJ66" s="408"/>
      <c r="AK66" s="406"/>
      <c r="AL66" s="407"/>
      <c r="AM66" s="407"/>
      <c r="AN66" s="408"/>
      <c r="AO66" s="542"/>
      <c r="AP66" s="554"/>
      <c r="AQ66" s="586"/>
      <c r="AR66" s="588"/>
      <c r="AS66" s="590"/>
      <c r="BE66"/>
    </row>
    <row r="67" spans="2:57" ht="60" customHeight="1">
      <c r="B67" s="739"/>
      <c r="C67" s="740"/>
      <c r="D67" s="412"/>
      <c r="E67" s="413"/>
      <c r="F67" s="413"/>
      <c r="G67" s="413"/>
      <c r="H67" s="413"/>
      <c r="I67" s="413"/>
      <c r="J67" s="413"/>
      <c r="K67" s="413"/>
      <c r="L67" s="413"/>
      <c r="M67" s="413"/>
      <c r="N67" s="413"/>
      <c r="O67" s="413"/>
      <c r="P67" s="414"/>
      <c r="Q67" s="412"/>
      <c r="R67" s="413"/>
      <c r="S67" s="413"/>
      <c r="T67" s="413"/>
      <c r="U67" s="413"/>
      <c r="V67" s="413"/>
      <c r="W67" s="413"/>
      <c r="X67" s="414"/>
      <c r="Y67" s="412" t="s">
        <v>2336</v>
      </c>
      <c r="Z67" s="413"/>
      <c r="AA67" s="413"/>
      <c r="AB67" s="414"/>
      <c r="AC67" s="412"/>
      <c r="AD67" s="413"/>
      <c r="AE67" s="413"/>
      <c r="AF67" s="413"/>
      <c r="AG67" s="413"/>
      <c r="AH67" s="413"/>
      <c r="AI67" s="413"/>
      <c r="AJ67" s="414"/>
      <c r="AK67" s="412"/>
      <c r="AL67" s="413"/>
      <c r="AM67" s="413"/>
      <c r="AN67" s="414"/>
      <c r="AO67" s="545"/>
      <c r="AP67" s="556"/>
      <c r="AQ67" s="587"/>
      <c r="AR67" s="589"/>
      <c r="AS67" s="591"/>
      <c r="BE67"/>
    </row>
    <row r="68" spans="2:57" ht="22.5" customHeight="1">
      <c r="B68" s="738">
        <v>27</v>
      </c>
      <c r="C68" s="449"/>
      <c r="D68" s="406" t="s">
        <v>2334</v>
      </c>
      <c r="E68" s="407"/>
      <c r="F68" s="407"/>
      <c r="G68" s="407"/>
      <c r="H68" s="407"/>
      <c r="I68" s="407"/>
      <c r="J68" s="407"/>
      <c r="K68" s="407"/>
      <c r="L68" s="407"/>
      <c r="M68" s="407"/>
      <c r="N68" s="407"/>
      <c r="O68" s="407"/>
      <c r="P68" s="408"/>
      <c r="Q68" s="406" t="s">
        <v>91</v>
      </c>
      <c r="R68" s="407"/>
      <c r="S68" s="407"/>
      <c r="T68" s="407"/>
      <c r="U68" s="407"/>
      <c r="V68" s="407"/>
      <c r="W68" s="407"/>
      <c r="X68" s="408"/>
      <c r="Y68" s="406" t="s">
        <v>24</v>
      </c>
      <c r="Z68" s="407"/>
      <c r="AA68" s="407"/>
      <c r="AB68" s="408"/>
      <c r="AC68" s="406"/>
      <c r="AD68" s="407"/>
      <c r="AE68" s="407"/>
      <c r="AF68" s="407"/>
      <c r="AG68" s="407"/>
      <c r="AH68" s="407"/>
      <c r="AI68" s="407"/>
      <c r="AJ68" s="408"/>
      <c r="AK68" s="406"/>
      <c r="AL68" s="407"/>
      <c r="AM68" s="407"/>
      <c r="AN68" s="408"/>
      <c r="AO68" s="542"/>
      <c r="AP68" s="554"/>
      <c r="AQ68" s="586"/>
      <c r="AR68" s="588"/>
      <c r="AS68" s="590"/>
      <c r="BE68"/>
    </row>
    <row r="69" spans="2:57" ht="31.5" customHeight="1">
      <c r="B69" s="739"/>
      <c r="C69" s="740"/>
      <c r="D69" s="412"/>
      <c r="E69" s="413"/>
      <c r="F69" s="413"/>
      <c r="G69" s="413"/>
      <c r="H69" s="413"/>
      <c r="I69" s="413"/>
      <c r="J69" s="413"/>
      <c r="K69" s="413"/>
      <c r="L69" s="413"/>
      <c r="M69" s="413"/>
      <c r="N69" s="413"/>
      <c r="O69" s="413"/>
      <c r="P69" s="414"/>
      <c r="Q69" s="412"/>
      <c r="R69" s="413"/>
      <c r="S69" s="413"/>
      <c r="T69" s="413"/>
      <c r="U69" s="413"/>
      <c r="V69" s="413"/>
      <c r="W69" s="413"/>
      <c r="X69" s="414"/>
      <c r="Y69" s="412" t="s">
        <v>2336</v>
      </c>
      <c r="Z69" s="413"/>
      <c r="AA69" s="413"/>
      <c r="AB69" s="414"/>
      <c r="AC69" s="412"/>
      <c r="AD69" s="413"/>
      <c r="AE69" s="413"/>
      <c r="AF69" s="413"/>
      <c r="AG69" s="413"/>
      <c r="AH69" s="413"/>
      <c r="AI69" s="413"/>
      <c r="AJ69" s="414"/>
      <c r="AK69" s="412"/>
      <c r="AL69" s="413"/>
      <c r="AM69" s="413"/>
      <c r="AN69" s="414"/>
      <c r="AO69" s="545"/>
      <c r="AP69" s="556"/>
      <c r="AQ69" s="587"/>
      <c r="AR69" s="589"/>
      <c r="AS69" s="591"/>
      <c r="BE69"/>
    </row>
    <row r="70" spans="2:57" ht="22.5" customHeight="1">
      <c r="B70" s="738">
        <v>28</v>
      </c>
      <c r="C70" s="449"/>
      <c r="D70" s="406" t="s">
        <v>2335</v>
      </c>
      <c r="E70" s="407"/>
      <c r="F70" s="407"/>
      <c r="G70" s="407"/>
      <c r="H70" s="407"/>
      <c r="I70" s="407"/>
      <c r="J70" s="407"/>
      <c r="K70" s="407"/>
      <c r="L70" s="407"/>
      <c r="M70" s="407"/>
      <c r="N70" s="407"/>
      <c r="O70" s="407"/>
      <c r="P70" s="408"/>
      <c r="Q70" s="406" t="s">
        <v>91</v>
      </c>
      <c r="R70" s="407"/>
      <c r="S70" s="407"/>
      <c r="T70" s="407"/>
      <c r="U70" s="407"/>
      <c r="V70" s="407"/>
      <c r="W70" s="407"/>
      <c r="X70" s="408"/>
      <c r="Y70" s="406" t="s">
        <v>24</v>
      </c>
      <c r="Z70" s="407"/>
      <c r="AA70" s="407"/>
      <c r="AB70" s="408"/>
      <c r="AC70" s="406"/>
      <c r="AD70" s="407"/>
      <c r="AE70" s="407"/>
      <c r="AF70" s="407"/>
      <c r="AG70" s="407"/>
      <c r="AH70" s="407"/>
      <c r="AI70" s="407"/>
      <c r="AJ70" s="408"/>
      <c r="AK70" s="406"/>
      <c r="AL70" s="407"/>
      <c r="AM70" s="407"/>
      <c r="AN70" s="408"/>
      <c r="AO70" s="542"/>
      <c r="AP70" s="554"/>
      <c r="AQ70" s="586"/>
      <c r="AR70" s="588"/>
      <c r="AS70" s="590"/>
      <c r="BE70"/>
    </row>
    <row r="71" spans="2:57" ht="42" customHeight="1">
      <c r="B71" s="739"/>
      <c r="C71" s="740"/>
      <c r="D71" s="412"/>
      <c r="E71" s="413"/>
      <c r="F71" s="413"/>
      <c r="G71" s="413"/>
      <c r="H71" s="413"/>
      <c r="I71" s="413"/>
      <c r="J71" s="413"/>
      <c r="K71" s="413"/>
      <c r="L71" s="413"/>
      <c r="M71" s="413"/>
      <c r="N71" s="413"/>
      <c r="O71" s="413"/>
      <c r="P71" s="414"/>
      <c r="Q71" s="412"/>
      <c r="R71" s="413"/>
      <c r="S71" s="413"/>
      <c r="T71" s="413"/>
      <c r="U71" s="413"/>
      <c r="V71" s="413"/>
      <c r="W71" s="413"/>
      <c r="X71" s="414"/>
      <c r="Y71" s="412" t="s">
        <v>2336</v>
      </c>
      <c r="Z71" s="413"/>
      <c r="AA71" s="413"/>
      <c r="AB71" s="414"/>
      <c r="AC71" s="412"/>
      <c r="AD71" s="413"/>
      <c r="AE71" s="413"/>
      <c r="AF71" s="413"/>
      <c r="AG71" s="413"/>
      <c r="AH71" s="413"/>
      <c r="AI71" s="413"/>
      <c r="AJ71" s="414"/>
      <c r="AK71" s="412"/>
      <c r="AL71" s="413"/>
      <c r="AM71" s="413"/>
      <c r="AN71" s="414"/>
      <c r="AO71" s="545"/>
      <c r="AP71" s="556"/>
      <c r="AQ71" s="587"/>
      <c r="AR71" s="589"/>
      <c r="AS71" s="591"/>
      <c r="BE71"/>
    </row>
    <row r="72" spans="2:57" ht="22.5" customHeight="1">
      <c r="B72" s="738">
        <v>29</v>
      </c>
      <c r="C72" s="449"/>
      <c r="D72" s="406" t="s">
        <v>2337</v>
      </c>
      <c r="E72" s="407"/>
      <c r="F72" s="407"/>
      <c r="G72" s="407"/>
      <c r="H72" s="407"/>
      <c r="I72" s="407"/>
      <c r="J72" s="407"/>
      <c r="K72" s="407"/>
      <c r="L72" s="407"/>
      <c r="M72" s="407"/>
      <c r="N72" s="407"/>
      <c r="O72" s="407"/>
      <c r="P72" s="408"/>
      <c r="Q72" s="406" t="s">
        <v>91</v>
      </c>
      <c r="R72" s="407"/>
      <c r="S72" s="407"/>
      <c r="T72" s="407"/>
      <c r="U72" s="407"/>
      <c r="V72" s="407"/>
      <c r="W72" s="407"/>
      <c r="X72" s="408"/>
      <c r="Y72" s="406" t="s">
        <v>24</v>
      </c>
      <c r="Z72" s="407"/>
      <c r="AA72" s="407"/>
      <c r="AB72" s="408"/>
      <c r="AC72" s="406"/>
      <c r="AD72" s="407"/>
      <c r="AE72" s="407"/>
      <c r="AF72" s="407"/>
      <c r="AG72" s="407"/>
      <c r="AH72" s="407"/>
      <c r="AI72" s="407"/>
      <c r="AJ72" s="408"/>
      <c r="AK72" s="406"/>
      <c r="AL72" s="407"/>
      <c r="AM72" s="407"/>
      <c r="AN72" s="408"/>
      <c r="AO72" s="542"/>
      <c r="AP72" s="554"/>
      <c r="AQ72" s="586"/>
      <c r="AR72" s="588"/>
      <c r="AS72" s="590"/>
      <c r="BE72"/>
    </row>
    <row r="73" spans="2:57" ht="31.5" customHeight="1" thickBot="1">
      <c r="B73" s="739"/>
      <c r="C73" s="740"/>
      <c r="D73" s="412"/>
      <c r="E73" s="413"/>
      <c r="F73" s="413"/>
      <c r="G73" s="413"/>
      <c r="H73" s="413"/>
      <c r="I73" s="413"/>
      <c r="J73" s="413"/>
      <c r="K73" s="413"/>
      <c r="L73" s="413"/>
      <c r="M73" s="413"/>
      <c r="N73" s="413"/>
      <c r="O73" s="413"/>
      <c r="P73" s="414"/>
      <c r="Q73" s="412"/>
      <c r="R73" s="413"/>
      <c r="S73" s="413"/>
      <c r="T73" s="413"/>
      <c r="U73" s="413"/>
      <c r="V73" s="413"/>
      <c r="W73" s="413"/>
      <c r="X73" s="414"/>
      <c r="Y73" s="412" t="s">
        <v>2338</v>
      </c>
      <c r="Z73" s="413"/>
      <c r="AA73" s="413"/>
      <c r="AB73" s="414"/>
      <c r="AC73" s="412"/>
      <c r="AD73" s="413"/>
      <c r="AE73" s="413"/>
      <c r="AF73" s="413"/>
      <c r="AG73" s="413"/>
      <c r="AH73" s="413"/>
      <c r="AI73" s="413"/>
      <c r="AJ73" s="414"/>
      <c r="AK73" s="412"/>
      <c r="AL73" s="413"/>
      <c r="AM73" s="413"/>
      <c r="AN73" s="414"/>
      <c r="AO73" s="545"/>
      <c r="AP73" s="556"/>
      <c r="AQ73" s="587"/>
      <c r="AR73" s="589"/>
      <c r="AS73" s="591"/>
      <c r="BE73"/>
    </row>
    <row r="74" spans="2:57" ht="22.5" hidden="1" customHeight="1">
      <c r="B74" s="738">
        <v>30</v>
      </c>
      <c r="C74" s="449"/>
      <c r="D74" s="406"/>
      <c r="E74" s="407"/>
      <c r="F74" s="407"/>
      <c r="G74" s="407"/>
      <c r="H74" s="407"/>
      <c r="I74" s="407"/>
      <c r="J74" s="407"/>
      <c r="K74" s="407"/>
      <c r="L74" s="407"/>
      <c r="M74" s="407"/>
      <c r="N74" s="407"/>
      <c r="O74" s="407"/>
      <c r="P74" s="408"/>
      <c r="Q74" s="409"/>
      <c r="R74" s="410"/>
      <c r="S74" s="410"/>
      <c r="T74" s="410"/>
      <c r="U74" s="410"/>
      <c r="V74" s="410"/>
      <c r="W74" s="410"/>
      <c r="X74" s="411"/>
      <c r="Y74" s="406"/>
      <c r="Z74" s="407"/>
      <c r="AA74" s="407"/>
      <c r="AB74" s="408"/>
      <c r="AC74" s="406"/>
      <c r="AD74" s="407"/>
      <c r="AE74" s="407"/>
      <c r="AF74" s="408"/>
      <c r="AG74" s="406"/>
      <c r="AH74" s="407"/>
      <c r="AI74" s="407"/>
      <c r="AJ74" s="408"/>
      <c r="AK74" s="406"/>
      <c r="AL74" s="407"/>
      <c r="AM74" s="407"/>
      <c r="AN74" s="408"/>
      <c r="AO74" s="542"/>
      <c r="AP74" s="554"/>
      <c r="AQ74" s="586"/>
      <c r="AR74" s="588"/>
      <c r="AS74" s="590"/>
      <c r="BE74"/>
    </row>
    <row r="75" spans="2:57" ht="31.5" hidden="1" customHeight="1" thickBot="1">
      <c r="B75" s="739"/>
      <c r="C75" s="740"/>
      <c r="D75" s="581"/>
      <c r="E75" s="582"/>
      <c r="F75" s="582"/>
      <c r="G75" s="582"/>
      <c r="H75" s="582"/>
      <c r="I75" s="582"/>
      <c r="J75" s="582"/>
      <c r="K75" s="582"/>
      <c r="L75" s="582"/>
      <c r="M75" s="582"/>
      <c r="N75" s="582"/>
      <c r="O75" s="582"/>
      <c r="P75" s="583"/>
      <c r="Q75" s="412"/>
      <c r="R75" s="413"/>
      <c r="S75" s="413"/>
      <c r="T75" s="413"/>
      <c r="U75" s="413"/>
      <c r="V75" s="413"/>
      <c r="W75" s="413"/>
      <c r="X75" s="414"/>
      <c r="Y75" s="581"/>
      <c r="Z75" s="582"/>
      <c r="AA75" s="582"/>
      <c r="AB75" s="583"/>
      <c r="AC75" s="581"/>
      <c r="AD75" s="582"/>
      <c r="AE75" s="582"/>
      <c r="AF75" s="583"/>
      <c r="AG75" s="581"/>
      <c r="AH75" s="582"/>
      <c r="AI75" s="582"/>
      <c r="AJ75" s="583"/>
      <c r="AK75" s="581"/>
      <c r="AL75" s="582"/>
      <c r="AM75" s="582"/>
      <c r="AN75" s="583"/>
      <c r="AO75" s="481"/>
      <c r="AP75" s="606"/>
      <c r="AQ75" s="607"/>
      <c r="AR75" s="608"/>
      <c r="AS75" s="609"/>
      <c r="BE75"/>
    </row>
    <row r="76" spans="2:57" ht="15.75" hidden="1" thickBot="1">
      <c r="B76" s="612" t="s">
        <v>33</v>
      </c>
      <c r="C76" s="613"/>
      <c r="D76" s="613"/>
      <c r="E76" s="614"/>
      <c r="F76" s="615" t="s">
        <v>2</v>
      </c>
      <c r="G76" s="613"/>
      <c r="H76" s="613"/>
      <c r="I76" s="613"/>
      <c r="J76" s="613"/>
      <c r="K76" s="613"/>
      <c r="L76" s="613"/>
      <c r="M76" s="613"/>
      <c r="N76" s="613"/>
      <c r="O76" s="613"/>
      <c r="P76" s="613"/>
      <c r="Q76" s="613"/>
      <c r="R76" s="613"/>
      <c r="S76" s="613"/>
      <c r="T76" s="613"/>
      <c r="U76" s="614"/>
      <c r="V76" s="615" t="s">
        <v>3</v>
      </c>
      <c r="W76" s="613"/>
      <c r="X76" s="614"/>
      <c r="Y76" s="615" t="s">
        <v>34</v>
      </c>
      <c r="Z76" s="613"/>
      <c r="AA76" s="614"/>
      <c r="AB76" s="615" t="s">
        <v>35</v>
      </c>
      <c r="AC76" s="613"/>
      <c r="AD76" s="613"/>
      <c r="AE76" s="613"/>
      <c r="AF76" s="613"/>
      <c r="AG76" s="613"/>
      <c r="AH76" s="613"/>
      <c r="AI76" s="613"/>
      <c r="AJ76" s="613"/>
      <c r="AK76" s="613"/>
      <c r="AL76" s="613"/>
      <c r="AM76" s="613"/>
      <c r="AN76" s="613"/>
      <c r="AO76" s="613"/>
      <c r="AP76" s="613"/>
      <c r="AQ76" s="613"/>
      <c r="AR76" s="613"/>
      <c r="AS76" s="616"/>
      <c r="BE76"/>
    </row>
    <row r="77" spans="2:57" ht="24.75" hidden="1" customHeight="1">
      <c r="B77" s="617"/>
      <c r="C77" s="618"/>
      <c r="D77" s="618"/>
      <c r="E77" s="619"/>
      <c r="F77" s="620"/>
      <c r="G77" s="618"/>
      <c r="H77" s="618"/>
      <c r="I77" s="618"/>
      <c r="J77" s="618"/>
      <c r="K77" s="618"/>
      <c r="L77" s="618"/>
      <c r="M77" s="618"/>
      <c r="N77" s="618"/>
      <c r="O77" s="618"/>
      <c r="P77" s="618"/>
      <c r="Q77" s="618"/>
      <c r="R77" s="618"/>
      <c r="S77" s="618"/>
      <c r="T77" s="618"/>
      <c r="U77" s="619"/>
      <c r="V77" s="620"/>
      <c r="W77" s="618"/>
      <c r="X77" s="619"/>
      <c r="Y77" s="620"/>
      <c r="Z77" s="618"/>
      <c r="AA77" s="619"/>
      <c r="AB77" s="620"/>
      <c r="AC77" s="618"/>
      <c r="AD77" s="618"/>
      <c r="AE77" s="618"/>
      <c r="AF77" s="618"/>
      <c r="AG77" s="618"/>
      <c r="AH77" s="618"/>
      <c r="AI77" s="618"/>
      <c r="AJ77" s="618"/>
      <c r="AK77" s="618"/>
      <c r="AL77" s="618"/>
      <c r="AM77" s="618"/>
      <c r="AN77" s="618"/>
      <c r="AO77" s="618"/>
      <c r="AP77" s="618"/>
      <c r="AQ77" s="618"/>
      <c r="AR77" s="618"/>
      <c r="AS77" s="621"/>
      <c r="BE77"/>
    </row>
    <row r="78" spans="2:57" ht="24.75" hidden="1" customHeight="1">
      <c r="B78" s="622"/>
      <c r="C78" s="623"/>
      <c r="D78" s="623"/>
      <c r="E78" s="624"/>
      <c r="F78" s="625"/>
      <c r="G78" s="623"/>
      <c r="H78" s="623"/>
      <c r="I78" s="623"/>
      <c r="J78" s="623"/>
      <c r="K78" s="623"/>
      <c r="L78" s="623"/>
      <c r="M78" s="623"/>
      <c r="N78" s="623"/>
      <c r="O78" s="623"/>
      <c r="P78" s="623"/>
      <c r="Q78" s="623"/>
      <c r="R78" s="623"/>
      <c r="S78" s="623"/>
      <c r="T78" s="623"/>
      <c r="U78" s="624"/>
      <c r="V78" s="625"/>
      <c r="W78" s="623"/>
      <c r="X78" s="624"/>
      <c r="Y78" s="625"/>
      <c r="Z78" s="623"/>
      <c r="AA78" s="624"/>
      <c r="AB78" s="625"/>
      <c r="AC78" s="623"/>
      <c r="AD78" s="623"/>
      <c r="AE78" s="623"/>
      <c r="AF78" s="623"/>
      <c r="AG78" s="623"/>
      <c r="AH78" s="623"/>
      <c r="AI78" s="623"/>
      <c r="AJ78" s="623"/>
      <c r="AK78" s="623"/>
      <c r="AL78" s="623"/>
      <c r="AM78" s="623"/>
      <c r="AN78" s="623"/>
      <c r="AO78" s="623"/>
      <c r="AP78" s="623"/>
      <c r="AQ78" s="623"/>
      <c r="AR78" s="623"/>
      <c r="AS78" s="626"/>
      <c r="BE78"/>
    </row>
    <row r="79" spans="2:57" ht="24.75" hidden="1" customHeight="1">
      <c r="B79" s="622"/>
      <c r="C79" s="623"/>
      <c r="D79" s="623"/>
      <c r="E79" s="624"/>
      <c r="F79" s="625"/>
      <c r="G79" s="623"/>
      <c r="H79" s="623"/>
      <c r="I79" s="623"/>
      <c r="J79" s="623"/>
      <c r="K79" s="623"/>
      <c r="L79" s="623"/>
      <c r="M79" s="623"/>
      <c r="N79" s="623"/>
      <c r="O79" s="623"/>
      <c r="P79" s="623"/>
      <c r="Q79" s="623"/>
      <c r="R79" s="623"/>
      <c r="S79" s="623"/>
      <c r="T79" s="623"/>
      <c r="U79" s="624"/>
      <c r="V79" s="625"/>
      <c r="W79" s="623"/>
      <c r="X79" s="624"/>
      <c r="Y79" s="625"/>
      <c r="Z79" s="623"/>
      <c r="AA79" s="624"/>
      <c r="AB79" s="625"/>
      <c r="AC79" s="623"/>
      <c r="AD79" s="623"/>
      <c r="AE79" s="623"/>
      <c r="AF79" s="623"/>
      <c r="AG79" s="623"/>
      <c r="AH79" s="623"/>
      <c r="AI79" s="623"/>
      <c r="AJ79" s="623"/>
      <c r="AK79" s="623"/>
      <c r="AL79" s="623"/>
      <c r="AM79" s="623"/>
      <c r="AN79" s="623"/>
      <c r="AO79" s="623"/>
      <c r="AP79" s="623"/>
      <c r="AQ79" s="623"/>
      <c r="AR79" s="623"/>
      <c r="AS79" s="626"/>
      <c r="BE79"/>
    </row>
    <row r="80" spans="2:57" ht="24.75" hidden="1" customHeight="1">
      <c r="B80" s="622"/>
      <c r="C80" s="623"/>
      <c r="D80" s="623"/>
      <c r="E80" s="624"/>
      <c r="F80" s="625"/>
      <c r="G80" s="623"/>
      <c r="H80" s="623"/>
      <c r="I80" s="623"/>
      <c r="J80" s="623"/>
      <c r="K80" s="623"/>
      <c r="L80" s="623"/>
      <c r="M80" s="623"/>
      <c r="N80" s="623"/>
      <c r="O80" s="623"/>
      <c r="P80" s="623"/>
      <c r="Q80" s="623"/>
      <c r="R80" s="623"/>
      <c r="S80" s="623"/>
      <c r="T80" s="623"/>
      <c r="U80" s="624"/>
      <c r="V80" s="625"/>
      <c r="W80" s="623"/>
      <c r="X80" s="624"/>
      <c r="Y80" s="625"/>
      <c r="Z80" s="623"/>
      <c r="AA80" s="624"/>
      <c r="AB80" s="625"/>
      <c r="AC80" s="623"/>
      <c r="AD80" s="623"/>
      <c r="AE80" s="623"/>
      <c r="AF80" s="623"/>
      <c r="AG80" s="623"/>
      <c r="AH80" s="623"/>
      <c r="AI80" s="623"/>
      <c r="AJ80" s="623"/>
      <c r="AK80" s="623"/>
      <c r="AL80" s="623"/>
      <c r="AM80" s="623"/>
      <c r="AN80" s="623"/>
      <c r="AO80" s="623"/>
      <c r="AP80" s="623"/>
      <c r="AQ80" s="623"/>
      <c r="AR80" s="623"/>
      <c r="AS80" s="626"/>
      <c r="BE80"/>
    </row>
    <row r="81" spans="2:57" ht="24.75" hidden="1" customHeight="1">
      <c r="B81" s="622"/>
      <c r="C81" s="623"/>
      <c r="D81" s="623"/>
      <c r="E81" s="624"/>
      <c r="F81" s="625"/>
      <c r="G81" s="623"/>
      <c r="H81" s="623"/>
      <c r="I81" s="623"/>
      <c r="J81" s="623"/>
      <c r="K81" s="623"/>
      <c r="L81" s="623"/>
      <c r="M81" s="623"/>
      <c r="N81" s="623"/>
      <c r="O81" s="623"/>
      <c r="P81" s="623"/>
      <c r="Q81" s="623"/>
      <c r="R81" s="623"/>
      <c r="S81" s="623"/>
      <c r="T81" s="623"/>
      <c r="U81" s="624"/>
      <c r="V81" s="625"/>
      <c r="W81" s="623"/>
      <c r="X81" s="624"/>
      <c r="Y81" s="625"/>
      <c r="Z81" s="623"/>
      <c r="AA81" s="624"/>
      <c r="AB81" s="625"/>
      <c r="AC81" s="623"/>
      <c r="AD81" s="623"/>
      <c r="AE81" s="623"/>
      <c r="AF81" s="623"/>
      <c r="AG81" s="623"/>
      <c r="AH81" s="623"/>
      <c r="AI81" s="623"/>
      <c r="AJ81" s="623"/>
      <c r="AK81" s="623"/>
      <c r="AL81" s="623"/>
      <c r="AM81" s="623"/>
      <c r="AN81" s="623"/>
      <c r="AO81" s="623"/>
      <c r="AP81" s="623"/>
      <c r="AQ81" s="623"/>
      <c r="AR81" s="623"/>
      <c r="AS81" s="626"/>
      <c r="BE81"/>
    </row>
    <row r="82" spans="2:57" ht="24.75" hidden="1" customHeight="1" thickBot="1">
      <c r="B82" s="622"/>
      <c r="C82" s="623"/>
      <c r="D82" s="623"/>
      <c r="E82" s="624"/>
      <c r="F82" s="625"/>
      <c r="G82" s="623"/>
      <c r="H82" s="623"/>
      <c r="I82" s="623"/>
      <c r="J82" s="623"/>
      <c r="K82" s="623"/>
      <c r="L82" s="623"/>
      <c r="M82" s="623"/>
      <c r="N82" s="623"/>
      <c r="O82" s="623"/>
      <c r="P82" s="623"/>
      <c r="Q82" s="623"/>
      <c r="R82" s="623"/>
      <c r="S82" s="623"/>
      <c r="T82" s="623"/>
      <c r="U82" s="624"/>
      <c r="V82" s="625"/>
      <c r="W82" s="623"/>
      <c r="X82" s="624"/>
      <c r="Y82" s="625"/>
      <c r="Z82" s="623"/>
      <c r="AA82" s="624"/>
      <c r="AB82" s="625"/>
      <c r="AC82" s="623"/>
      <c r="AD82" s="623"/>
      <c r="AE82" s="623"/>
      <c r="AF82" s="623"/>
      <c r="AG82" s="623"/>
      <c r="AH82" s="623"/>
      <c r="AI82" s="623"/>
      <c r="AJ82" s="623"/>
      <c r="AK82" s="623"/>
      <c r="AL82" s="623"/>
      <c r="AM82" s="623"/>
      <c r="AN82" s="623"/>
      <c r="AO82" s="623"/>
      <c r="AP82" s="623"/>
      <c r="AQ82" s="623"/>
      <c r="AR82" s="623"/>
      <c r="AS82" s="626"/>
      <c r="BE82"/>
    </row>
    <row r="83" spans="2:57">
      <c r="B83" s="612" t="s">
        <v>36</v>
      </c>
      <c r="C83" s="613"/>
      <c r="D83" s="613"/>
      <c r="E83" s="613"/>
      <c r="F83" s="613"/>
      <c r="G83" s="613"/>
      <c r="H83" s="613"/>
      <c r="I83" s="613"/>
      <c r="J83" s="613"/>
      <c r="K83" s="613"/>
      <c r="L83" s="613"/>
      <c r="M83" s="613"/>
      <c r="N83" s="613"/>
      <c r="O83" s="613"/>
      <c r="P83" s="613"/>
      <c r="Q83" s="613"/>
      <c r="R83" s="613"/>
      <c r="S83" s="613"/>
      <c r="T83" s="613"/>
      <c r="U83" s="613"/>
      <c r="V83" s="613"/>
      <c r="W83" s="613"/>
      <c r="X83" s="613"/>
      <c r="Y83" s="613"/>
      <c r="Z83" s="613"/>
      <c r="AA83" s="613"/>
      <c r="AB83" s="613"/>
      <c r="AC83" s="613"/>
      <c r="AD83" s="613"/>
      <c r="AE83" s="613"/>
      <c r="AF83" s="613"/>
      <c r="AG83" s="613"/>
      <c r="AH83" s="613"/>
      <c r="AI83" s="613"/>
      <c r="AJ83" s="613"/>
      <c r="AK83" s="613"/>
      <c r="AL83" s="613"/>
      <c r="AM83" s="613"/>
      <c r="AN83" s="613"/>
      <c r="AO83" s="613"/>
      <c r="AP83" s="613"/>
      <c r="AQ83" s="613"/>
      <c r="AR83" s="613"/>
      <c r="AS83" s="616"/>
      <c r="BE83"/>
    </row>
    <row r="84" spans="2:57" ht="68.25" customHeight="1" thickBot="1">
      <c r="B84" s="672">
        <v>44136</v>
      </c>
      <c r="C84" s="673"/>
      <c r="D84" s="673"/>
      <c r="E84" s="673"/>
      <c r="F84" s="673"/>
      <c r="G84" s="673"/>
      <c r="H84" s="673"/>
      <c r="I84" s="673"/>
      <c r="J84" s="673"/>
      <c r="K84" s="673"/>
      <c r="L84" s="673"/>
      <c r="M84" s="673"/>
      <c r="N84" s="673"/>
      <c r="O84" s="673"/>
      <c r="P84" s="673"/>
      <c r="Q84" s="673"/>
      <c r="R84" s="673"/>
      <c r="S84" s="673"/>
      <c r="T84" s="673"/>
      <c r="U84" s="673"/>
      <c r="V84" s="673"/>
      <c r="W84" s="673"/>
      <c r="X84" s="673"/>
      <c r="Y84" s="673"/>
      <c r="Z84" s="673"/>
      <c r="AA84" s="673"/>
      <c r="AB84" s="673"/>
      <c r="AC84" s="673"/>
      <c r="AD84" s="673"/>
      <c r="AE84" s="673"/>
      <c r="AF84" s="673"/>
      <c r="AG84" s="673"/>
      <c r="AH84" s="673"/>
      <c r="AI84" s="673"/>
      <c r="AJ84" s="673"/>
      <c r="AK84" s="673"/>
      <c r="AL84" s="673"/>
      <c r="AM84" s="673"/>
      <c r="AN84" s="673"/>
      <c r="AO84" s="673"/>
      <c r="AP84" s="673"/>
      <c r="AQ84" s="673"/>
      <c r="AR84" s="673"/>
      <c r="AS84" s="674"/>
      <c r="BE84"/>
    </row>
    <row r="85" spans="2:57" ht="22.5" customHeight="1">
      <c r="B85" s="9"/>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14"/>
      <c r="BE85"/>
    </row>
    <row r="86" spans="2:57" ht="46.5" customHeight="1">
      <c r="B86" s="10"/>
      <c r="C86" s="388" t="s">
        <v>44</v>
      </c>
      <c r="D86" s="386"/>
      <c r="E86" s="386"/>
      <c r="F86" s="386"/>
      <c r="G86" s="386"/>
      <c r="H86" s="386"/>
      <c r="I86" s="386"/>
      <c r="J86" s="386"/>
      <c r="K86" s="386"/>
      <c r="L86" s="386"/>
      <c r="M86" s="386"/>
      <c r="N86" s="386"/>
      <c r="O86" s="386"/>
      <c r="P86" s="386"/>
      <c r="Q86" s="386"/>
      <c r="R86" s="386"/>
      <c r="S86" s="386"/>
      <c r="T86" s="386"/>
      <c r="U86" s="386"/>
      <c r="V86" s="386"/>
      <c r="W86" s="387"/>
      <c r="X86" s="406" t="s">
        <v>1706</v>
      </c>
      <c r="Y86" s="407"/>
      <c r="Z86" s="407"/>
      <c r="AA86" s="407"/>
      <c r="AB86" s="407"/>
      <c r="AC86" s="407"/>
      <c r="AD86" s="407"/>
      <c r="AE86" s="407"/>
      <c r="AF86" s="407"/>
      <c r="AG86" s="407"/>
      <c r="AH86" s="407"/>
      <c r="AI86" s="407"/>
      <c r="AJ86" s="407"/>
      <c r="AK86" s="407"/>
      <c r="AL86" s="407"/>
      <c r="AM86" s="407"/>
      <c r="AN86" s="407"/>
      <c r="AO86" s="407"/>
      <c r="AP86" s="407"/>
      <c r="AQ86" s="407"/>
      <c r="AR86" s="408"/>
      <c r="AS86" s="8"/>
      <c r="BE86"/>
    </row>
    <row r="87" spans="2:57" ht="46.5" customHeight="1">
      <c r="B87" s="10"/>
      <c r="C87" s="473" t="s">
        <v>40</v>
      </c>
      <c r="D87" s="438"/>
      <c r="E87" s="438"/>
      <c r="F87" s="438"/>
      <c r="G87" s="438"/>
      <c r="H87" s="438"/>
      <c r="I87" s="449"/>
      <c r="J87" s="473" t="s">
        <v>41</v>
      </c>
      <c r="K87" s="438"/>
      <c r="L87" s="438"/>
      <c r="M87" s="438"/>
      <c r="N87" s="438"/>
      <c r="O87" s="438"/>
      <c r="P87" s="449"/>
      <c r="Q87" s="473" t="s">
        <v>42</v>
      </c>
      <c r="R87" s="438"/>
      <c r="S87" s="438"/>
      <c r="T87" s="438"/>
      <c r="U87" s="438"/>
      <c r="V87" s="438"/>
      <c r="W87" s="449"/>
      <c r="X87" s="473" t="s">
        <v>40</v>
      </c>
      <c r="Y87" s="438"/>
      <c r="Z87" s="438"/>
      <c r="AA87" s="438"/>
      <c r="AB87" s="438"/>
      <c r="AC87" s="438"/>
      <c r="AD87" s="449"/>
      <c r="AE87" s="473" t="s">
        <v>41</v>
      </c>
      <c r="AF87" s="438"/>
      <c r="AG87" s="438"/>
      <c r="AH87" s="438"/>
      <c r="AI87" s="438"/>
      <c r="AJ87" s="438"/>
      <c r="AK87" s="449"/>
      <c r="AL87" s="473" t="s">
        <v>42</v>
      </c>
      <c r="AM87" s="438"/>
      <c r="AN87" s="438"/>
      <c r="AO87" s="438"/>
      <c r="AP87" s="438"/>
      <c r="AQ87" s="438"/>
      <c r="AR87" s="449"/>
      <c r="AS87" s="11"/>
      <c r="BE87"/>
    </row>
    <row r="88" spans="2:57" ht="46.5" customHeight="1">
      <c r="B88" s="10"/>
      <c r="C88" s="517" t="str">
        <f>'Lot Register'!$U$13</f>
        <v>Jan van Wyk</v>
      </c>
      <c r="D88" s="518"/>
      <c r="E88" s="518"/>
      <c r="F88" s="518"/>
      <c r="G88" s="518"/>
      <c r="H88" s="518"/>
      <c r="I88" s="519"/>
      <c r="J88" s="517"/>
      <c r="K88" s="518"/>
      <c r="L88" s="518"/>
      <c r="M88" s="518"/>
      <c r="N88" s="518"/>
      <c r="O88" s="518"/>
      <c r="P88" s="519"/>
      <c r="Q88" s="520"/>
      <c r="R88" s="521"/>
      <c r="S88" s="521"/>
      <c r="T88" s="521"/>
      <c r="U88" s="521"/>
      <c r="V88" s="521"/>
      <c r="W88" s="522"/>
      <c r="X88" s="517" t="str">
        <f>'Lot Register'!$U$12</f>
        <v>TBA</v>
      </c>
      <c r="Y88" s="518"/>
      <c r="Z88" s="518"/>
      <c r="AA88" s="518"/>
      <c r="AB88" s="518"/>
      <c r="AC88" s="518"/>
      <c r="AD88" s="519"/>
      <c r="AE88" s="517"/>
      <c r="AF88" s="518"/>
      <c r="AG88" s="518"/>
      <c r="AH88" s="518"/>
      <c r="AI88" s="518"/>
      <c r="AJ88" s="518"/>
      <c r="AK88" s="519"/>
      <c r="AL88" s="520"/>
      <c r="AM88" s="521"/>
      <c r="AN88" s="521"/>
      <c r="AO88" s="521"/>
      <c r="AP88" s="521"/>
      <c r="AQ88" s="521"/>
      <c r="AR88" s="522"/>
      <c r="AS88" s="8"/>
      <c r="BE88"/>
    </row>
    <row r="89" spans="2:57" ht="22.5" customHeight="1" thickBot="1">
      <c r="B89" s="12"/>
      <c r="C89" s="13"/>
      <c r="D89" s="13"/>
      <c r="E89" s="13"/>
      <c r="F89" s="13"/>
      <c r="G89" s="13"/>
      <c r="H89" s="13"/>
      <c r="I89" s="13"/>
      <c r="J89" s="13"/>
      <c r="K89" s="13"/>
      <c r="L89" s="13"/>
      <c r="M89" s="13"/>
      <c r="N89" s="13"/>
      <c r="O89" s="13"/>
      <c r="P89" s="13"/>
      <c r="Q89" s="13"/>
      <c r="R89" s="13"/>
      <c r="S89" s="13"/>
      <c r="T89" s="13"/>
      <c r="U89" s="13"/>
      <c r="V89" s="13"/>
      <c r="W89" s="13"/>
      <c r="X89" s="13"/>
      <c r="Y89" s="13"/>
      <c r="Z89" s="13"/>
      <c r="AA89" s="13"/>
      <c r="AB89" s="13"/>
      <c r="AC89" s="13"/>
      <c r="AD89" s="13"/>
      <c r="AE89" s="13"/>
      <c r="AF89" s="13"/>
      <c r="AG89" s="13"/>
      <c r="AH89" s="13"/>
      <c r="AI89" s="13"/>
      <c r="AJ89" s="13"/>
      <c r="AK89" s="13"/>
      <c r="AL89" s="13"/>
      <c r="AM89" s="13"/>
      <c r="AN89" s="13"/>
      <c r="AO89" s="13"/>
      <c r="AP89" s="13"/>
      <c r="AQ89" s="13"/>
      <c r="AR89" s="13"/>
      <c r="AS89" s="15"/>
      <c r="BE89"/>
    </row>
    <row r="90" spans="2:57">
      <c r="C90" s="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BE90"/>
    </row>
    <row r="91" spans="2:57">
      <c r="C91" s="5"/>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BE91"/>
    </row>
    <row r="92" spans="2:57">
      <c r="BE92"/>
    </row>
    <row r="93" spans="2:57">
      <c r="BE93"/>
    </row>
    <row r="94" spans="2:57">
      <c r="C94" s="7"/>
      <c r="BE94"/>
    </row>
    <row r="95" spans="2:57">
      <c r="C95" s="7"/>
      <c r="BE95"/>
    </row>
    <row r="96" spans="2:57">
      <c r="C96" s="7"/>
      <c r="BE96"/>
    </row>
    <row r="97" spans="3:57">
      <c r="C97" s="7"/>
      <c r="BE97"/>
    </row>
    <row r="98" spans="3:57">
      <c r="BE98"/>
    </row>
    <row r="99" spans="3:57">
      <c r="BE99"/>
    </row>
    <row r="100" spans="3:57">
      <c r="BE100"/>
    </row>
    <row r="101" spans="3:57">
      <c r="BE101"/>
    </row>
    <row r="102" spans="3:57">
      <c r="BE102"/>
    </row>
  </sheetData>
  <sheetProtection selectLockedCells="1" autoFilter="0"/>
  <mergeCells count="434">
    <mergeCell ref="AS14:AS15"/>
    <mergeCell ref="Y15:AB15"/>
    <mergeCell ref="B14:C15"/>
    <mergeCell ref="D14:P15"/>
    <mergeCell ref="Q14:X15"/>
    <mergeCell ref="Y14:AB14"/>
    <mergeCell ref="AC14:AJ15"/>
    <mergeCell ref="AK14:AN15"/>
    <mergeCell ref="AO14:AP15"/>
    <mergeCell ref="AQ14:AQ15"/>
    <mergeCell ref="AR14:AR15"/>
    <mergeCell ref="AC20:AJ21"/>
    <mergeCell ref="AC22:AJ23"/>
    <mergeCell ref="AC24:AJ25"/>
    <mergeCell ref="AC26:AJ27"/>
    <mergeCell ref="AC28:AJ29"/>
    <mergeCell ref="AC30:AJ31"/>
    <mergeCell ref="AC32:AJ33"/>
    <mergeCell ref="C88:I88"/>
    <mergeCell ref="J88:P88"/>
    <mergeCell ref="Q88:W88"/>
    <mergeCell ref="X88:AD88"/>
    <mergeCell ref="AE88:AK88"/>
    <mergeCell ref="B82:E82"/>
    <mergeCell ref="F82:U82"/>
    <mergeCell ref="V82:X82"/>
    <mergeCell ref="Y82:AA82"/>
    <mergeCell ref="AB82:AS82"/>
    <mergeCell ref="B83:AS83"/>
    <mergeCell ref="B80:E80"/>
    <mergeCell ref="F80:U80"/>
    <mergeCell ref="V80:X80"/>
    <mergeCell ref="Y80:AA80"/>
    <mergeCell ref="AB80:AS80"/>
    <mergeCell ref="B81:E81"/>
    <mergeCell ref="AL88:AR88"/>
    <mergeCell ref="B84:AS84"/>
    <mergeCell ref="C86:W86"/>
    <mergeCell ref="X86:AR86"/>
    <mergeCell ref="C87:I87"/>
    <mergeCell ref="J87:P87"/>
    <mergeCell ref="Q87:W87"/>
    <mergeCell ref="X87:AD87"/>
    <mergeCell ref="AE87:AK87"/>
    <mergeCell ref="AL87:AR87"/>
    <mergeCell ref="F81:U81"/>
    <mergeCell ref="V81:X81"/>
    <mergeCell ref="Y81:AA81"/>
    <mergeCell ref="A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AK74:AN75"/>
    <mergeCell ref="AO74:AP75"/>
    <mergeCell ref="AQ74:AQ75"/>
    <mergeCell ref="AR74:AR75"/>
    <mergeCell ref="AS74:AS75"/>
    <mergeCell ref="Y75:AB75"/>
    <mergeCell ref="B74:C75"/>
    <mergeCell ref="D74:P75"/>
    <mergeCell ref="Q74:X75"/>
    <mergeCell ref="Y74:AB74"/>
    <mergeCell ref="AC74:AF75"/>
    <mergeCell ref="AG74:AJ75"/>
    <mergeCell ref="AK72:AN73"/>
    <mergeCell ref="AO72:AP73"/>
    <mergeCell ref="AQ72:AQ73"/>
    <mergeCell ref="AR72:AR73"/>
    <mergeCell ref="AS72:AS73"/>
    <mergeCell ref="Y73:AB73"/>
    <mergeCell ref="B72:C73"/>
    <mergeCell ref="D72:P73"/>
    <mergeCell ref="Q72:X73"/>
    <mergeCell ref="Y72:AB72"/>
    <mergeCell ref="AC72:AJ73"/>
    <mergeCell ref="AK70:AN71"/>
    <mergeCell ref="AO70:AP71"/>
    <mergeCell ref="AQ70:AQ71"/>
    <mergeCell ref="AR70:AR71"/>
    <mergeCell ref="AS70:AS71"/>
    <mergeCell ref="Y71:AB71"/>
    <mergeCell ref="B70:C71"/>
    <mergeCell ref="D70:P71"/>
    <mergeCell ref="Q70:X71"/>
    <mergeCell ref="Y70:AB70"/>
    <mergeCell ref="AC70:AJ71"/>
    <mergeCell ref="AK68:AN69"/>
    <mergeCell ref="AO68:AP69"/>
    <mergeCell ref="AQ68:AQ69"/>
    <mergeCell ref="AR68:AR69"/>
    <mergeCell ref="AS68:AS69"/>
    <mergeCell ref="Y69:AB69"/>
    <mergeCell ref="B68:C69"/>
    <mergeCell ref="D68:P69"/>
    <mergeCell ref="Q68:X69"/>
    <mergeCell ref="Y68:AB68"/>
    <mergeCell ref="AC68:AJ69"/>
    <mergeCell ref="AK66:AN67"/>
    <mergeCell ref="AO66:AP67"/>
    <mergeCell ref="AQ66:AQ67"/>
    <mergeCell ref="AR66:AR67"/>
    <mergeCell ref="AS66:AS67"/>
    <mergeCell ref="Y67:AB67"/>
    <mergeCell ref="B66:C67"/>
    <mergeCell ref="D66:P67"/>
    <mergeCell ref="Q66:X67"/>
    <mergeCell ref="Y66:AB66"/>
    <mergeCell ref="AC66:AJ67"/>
    <mergeCell ref="AK64:AN65"/>
    <mergeCell ref="AO64:AP65"/>
    <mergeCell ref="AQ64:AQ65"/>
    <mergeCell ref="AR64:AR65"/>
    <mergeCell ref="AS64:AS65"/>
    <mergeCell ref="Y65:AB65"/>
    <mergeCell ref="B64:C65"/>
    <mergeCell ref="D64:P65"/>
    <mergeCell ref="Q64:X65"/>
    <mergeCell ref="Y64:AB64"/>
    <mergeCell ref="AC64:AJ65"/>
    <mergeCell ref="AK62:AN63"/>
    <mergeCell ref="AO62:AP63"/>
    <mergeCell ref="AQ62:AQ63"/>
    <mergeCell ref="AR62:AR63"/>
    <mergeCell ref="AS62:AS63"/>
    <mergeCell ref="Y63:AB63"/>
    <mergeCell ref="B62:C63"/>
    <mergeCell ref="D62:P63"/>
    <mergeCell ref="Q62:X63"/>
    <mergeCell ref="Y62:AB62"/>
    <mergeCell ref="AC62:AJ63"/>
    <mergeCell ref="AK60:AN61"/>
    <mergeCell ref="AO60:AP61"/>
    <mergeCell ref="AQ60:AQ61"/>
    <mergeCell ref="AR60:AR61"/>
    <mergeCell ref="AS60:AS61"/>
    <mergeCell ref="Y61:AB61"/>
    <mergeCell ref="B60:C61"/>
    <mergeCell ref="D60:P61"/>
    <mergeCell ref="Q60:X61"/>
    <mergeCell ref="Y60:AB60"/>
    <mergeCell ref="AC60:AJ61"/>
    <mergeCell ref="AK58:AN59"/>
    <mergeCell ref="AO58:AP59"/>
    <mergeCell ref="AQ58:AQ59"/>
    <mergeCell ref="AR58:AR59"/>
    <mergeCell ref="AS58:AS59"/>
    <mergeCell ref="Y59:AB59"/>
    <mergeCell ref="B58:C59"/>
    <mergeCell ref="D58:P59"/>
    <mergeCell ref="Q58:X59"/>
    <mergeCell ref="Y58:AB58"/>
    <mergeCell ref="AC58:AJ59"/>
    <mergeCell ref="AK54:AN55"/>
    <mergeCell ref="AO54:AP55"/>
    <mergeCell ref="AQ54:AQ55"/>
    <mergeCell ref="AR54:AR55"/>
    <mergeCell ref="AS54:AS55"/>
    <mergeCell ref="Y55:AB55"/>
    <mergeCell ref="B54:C55"/>
    <mergeCell ref="D54:P55"/>
    <mergeCell ref="Q54:X55"/>
    <mergeCell ref="Y54:AB54"/>
    <mergeCell ref="AC54:AJ55"/>
    <mergeCell ref="AK52:AN53"/>
    <mergeCell ref="AO52:AP53"/>
    <mergeCell ref="AQ52:AQ53"/>
    <mergeCell ref="AR52:AR53"/>
    <mergeCell ref="AS52:AS53"/>
    <mergeCell ref="Y53:AB53"/>
    <mergeCell ref="B52:C53"/>
    <mergeCell ref="D52:P53"/>
    <mergeCell ref="Q52:X53"/>
    <mergeCell ref="Y52:AB52"/>
    <mergeCell ref="AC52:AJ53"/>
    <mergeCell ref="AK48:AN49"/>
    <mergeCell ref="AO48:AP49"/>
    <mergeCell ref="AQ48:AQ49"/>
    <mergeCell ref="AR48:AR49"/>
    <mergeCell ref="AS48:AS49"/>
    <mergeCell ref="Y49:AB49"/>
    <mergeCell ref="B48:C49"/>
    <mergeCell ref="D48:P49"/>
    <mergeCell ref="Q48:X49"/>
    <mergeCell ref="Y48:AB48"/>
    <mergeCell ref="AC48:AJ49"/>
    <mergeCell ref="AK50:AN51"/>
    <mergeCell ref="AO50:AP51"/>
    <mergeCell ref="AQ50:AQ51"/>
    <mergeCell ref="AR50:AR51"/>
    <mergeCell ref="AS50:AS51"/>
    <mergeCell ref="Y51:AB51"/>
    <mergeCell ref="B50:C51"/>
    <mergeCell ref="D50:P51"/>
    <mergeCell ref="Q50:X51"/>
    <mergeCell ref="Y50:AB50"/>
    <mergeCell ref="AC50:AJ51"/>
    <mergeCell ref="AK38:AN39"/>
    <mergeCell ref="AO38:AP39"/>
    <mergeCell ref="AQ38:AQ39"/>
    <mergeCell ref="AR38:AR39"/>
    <mergeCell ref="AS38:AS39"/>
    <mergeCell ref="Y39:AB39"/>
    <mergeCell ref="B38:C39"/>
    <mergeCell ref="D38:P39"/>
    <mergeCell ref="Q38:X39"/>
    <mergeCell ref="Y38:AB38"/>
    <mergeCell ref="AC38:AJ39"/>
    <mergeCell ref="AK36:AN37"/>
    <mergeCell ref="AO36:AP37"/>
    <mergeCell ref="AQ36:AQ37"/>
    <mergeCell ref="AR36:AR37"/>
    <mergeCell ref="AS36:AS37"/>
    <mergeCell ref="Y37:AB37"/>
    <mergeCell ref="B36:C37"/>
    <mergeCell ref="D36:P37"/>
    <mergeCell ref="Q36:X37"/>
    <mergeCell ref="Y36:AB36"/>
    <mergeCell ref="AC36:AJ37"/>
    <mergeCell ref="AK34:AN35"/>
    <mergeCell ref="AO34:AP35"/>
    <mergeCell ref="AQ34:AQ35"/>
    <mergeCell ref="AR34:AR35"/>
    <mergeCell ref="AS34:AS35"/>
    <mergeCell ref="Y35:AB35"/>
    <mergeCell ref="B34:C35"/>
    <mergeCell ref="D34:P35"/>
    <mergeCell ref="Q34:X35"/>
    <mergeCell ref="Y34:AB34"/>
    <mergeCell ref="AC34:AJ35"/>
    <mergeCell ref="AK30:AN31"/>
    <mergeCell ref="AO30:AP31"/>
    <mergeCell ref="AQ30:AQ31"/>
    <mergeCell ref="AR30:AR31"/>
    <mergeCell ref="AS30:AS31"/>
    <mergeCell ref="Y31:AB31"/>
    <mergeCell ref="B30:C31"/>
    <mergeCell ref="D30:P31"/>
    <mergeCell ref="Q30:X31"/>
    <mergeCell ref="Y30:AB30"/>
    <mergeCell ref="AK28:AN29"/>
    <mergeCell ref="AO28:AP29"/>
    <mergeCell ref="AQ28:AQ29"/>
    <mergeCell ref="AR28:AR29"/>
    <mergeCell ref="AS28:AS29"/>
    <mergeCell ref="Y29:AB29"/>
    <mergeCell ref="B28:C29"/>
    <mergeCell ref="D28:P29"/>
    <mergeCell ref="Q28:X29"/>
    <mergeCell ref="Y28:AB28"/>
    <mergeCell ref="AK26:AN27"/>
    <mergeCell ref="AO26:AP27"/>
    <mergeCell ref="AQ26:AQ27"/>
    <mergeCell ref="AR26:AR27"/>
    <mergeCell ref="AS26:AS27"/>
    <mergeCell ref="Y27:AB27"/>
    <mergeCell ref="B26:C27"/>
    <mergeCell ref="D26:P27"/>
    <mergeCell ref="Q26:X27"/>
    <mergeCell ref="Y26:AB26"/>
    <mergeCell ref="AK22:AN23"/>
    <mergeCell ref="AO22:AP23"/>
    <mergeCell ref="AQ22:AQ23"/>
    <mergeCell ref="AR22:AR23"/>
    <mergeCell ref="AS22:AS23"/>
    <mergeCell ref="Y23:AB23"/>
    <mergeCell ref="B22:C23"/>
    <mergeCell ref="D22:P23"/>
    <mergeCell ref="Q22:X23"/>
    <mergeCell ref="Y22:AB22"/>
    <mergeCell ref="AK18:AN19"/>
    <mergeCell ref="AO18:AP19"/>
    <mergeCell ref="AQ18:AQ19"/>
    <mergeCell ref="AR18:AR19"/>
    <mergeCell ref="AS18:AS19"/>
    <mergeCell ref="Y17:AB17"/>
    <mergeCell ref="B18:C19"/>
    <mergeCell ref="D18:P19"/>
    <mergeCell ref="Q18:X19"/>
    <mergeCell ref="Y18:AB18"/>
    <mergeCell ref="Y19:AB19"/>
    <mergeCell ref="AK16:AN17"/>
    <mergeCell ref="AO16:AP17"/>
    <mergeCell ref="AQ16:AQ17"/>
    <mergeCell ref="AR16:AR17"/>
    <mergeCell ref="AS16:AS17"/>
    <mergeCell ref="B16:C17"/>
    <mergeCell ref="D16:P17"/>
    <mergeCell ref="Q16:X17"/>
    <mergeCell ref="Y16:AB16"/>
    <mergeCell ref="AC16:AJ17"/>
    <mergeCell ref="AC18:AJ19"/>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AQ12:AS13"/>
    <mergeCell ref="Y13:AB13"/>
    <mergeCell ref="AK13:AN13"/>
    <mergeCell ref="AO12:AP13"/>
    <mergeCell ref="AF7:AI7"/>
    <mergeCell ref="J8:J9"/>
    <mergeCell ref="K8:K9"/>
    <mergeCell ref="L8:L9"/>
    <mergeCell ref="AF8:AI8"/>
    <mergeCell ref="AJ8:AM11"/>
    <mergeCell ref="AF10:AI10"/>
    <mergeCell ref="AF11:AI11"/>
    <mergeCell ref="AJ7:AS7"/>
    <mergeCell ref="AN8:AS11"/>
    <mergeCell ref="AJ4:AS4"/>
    <mergeCell ref="AJ5:AS5"/>
    <mergeCell ref="AJ6:AS6"/>
    <mergeCell ref="AR42:AR43"/>
    <mergeCell ref="AS42:AS43"/>
    <mergeCell ref="Y43:AB43"/>
    <mergeCell ref="AK40:AN41"/>
    <mergeCell ref="AO40:AP41"/>
    <mergeCell ref="AQ40:AQ41"/>
    <mergeCell ref="AR40:AR41"/>
    <mergeCell ref="AS40:AS41"/>
    <mergeCell ref="Y41:AB41"/>
    <mergeCell ref="AC40:AJ41"/>
    <mergeCell ref="AC42:AJ43"/>
    <mergeCell ref="J4:Z5"/>
    <mergeCell ref="AA4:AE4"/>
    <mergeCell ref="AF4:AI4"/>
    <mergeCell ref="AA5:AE5"/>
    <mergeCell ref="AF5:AI5"/>
    <mergeCell ref="J6:L7"/>
    <mergeCell ref="M6:P9"/>
    <mergeCell ref="Q6:AE9"/>
    <mergeCell ref="AF6:AI6"/>
    <mergeCell ref="AF9:AI9"/>
    <mergeCell ref="B42:C43"/>
    <mergeCell ref="D42:P43"/>
    <mergeCell ref="Q42:X43"/>
    <mergeCell ref="Y42:AB42"/>
    <mergeCell ref="AK42:AN43"/>
    <mergeCell ref="AO42:AP43"/>
    <mergeCell ref="AQ42:AQ43"/>
    <mergeCell ref="B44:C45"/>
    <mergeCell ref="D44:P45"/>
    <mergeCell ref="Q44:X45"/>
    <mergeCell ref="Y44:AB44"/>
    <mergeCell ref="AK44:AN45"/>
    <mergeCell ref="AO44:AP45"/>
    <mergeCell ref="AQ44:AQ45"/>
    <mergeCell ref="AC44:AJ45"/>
    <mergeCell ref="AO46:AP47"/>
    <mergeCell ref="AQ46:AQ47"/>
    <mergeCell ref="AC46:AJ47"/>
    <mergeCell ref="AR46:AR47"/>
    <mergeCell ref="AR44:AR45"/>
    <mergeCell ref="AS44:AS45"/>
    <mergeCell ref="Y45:AB45"/>
    <mergeCell ref="B20:C21"/>
    <mergeCell ref="D20:P21"/>
    <mergeCell ref="Q20:X21"/>
    <mergeCell ref="Y20:AB20"/>
    <mergeCell ref="AK20:AN21"/>
    <mergeCell ref="AO20:AP21"/>
    <mergeCell ref="AQ20:AQ21"/>
    <mergeCell ref="AR20:AR21"/>
    <mergeCell ref="AS20:AS21"/>
    <mergeCell ref="Y21:AB21"/>
    <mergeCell ref="AR32:AR33"/>
    <mergeCell ref="AS32:AS33"/>
    <mergeCell ref="Y33:AB33"/>
    <mergeCell ref="B40:C41"/>
    <mergeCell ref="D40:P41"/>
    <mergeCell ref="Q40:X41"/>
    <mergeCell ref="Y40:AB40"/>
    <mergeCell ref="AS46:AS47"/>
    <mergeCell ref="Y47:AB47"/>
    <mergeCell ref="B24:C25"/>
    <mergeCell ref="D24:P25"/>
    <mergeCell ref="Q24:X25"/>
    <mergeCell ref="Y24:AB24"/>
    <mergeCell ref="AK24:AN25"/>
    <mergeCell ref="AO24:AP25"/>
    <mergeCell ref="AQ24:AQ25"/>
    <mergeCell ref="AR24:AR25"/>
    <mergeCell ref="AS24:AS25"/>
    <mergeCell ref="Y25:AB25"/>
    <mergeCell ref="B32:C33"/>
    <mergeCell ref="D32:P33"/>
    <mergeCell ref="Q32:X33"/>
    <mergeCell ref="Y32:AB32"/>
    <mergeCell ref="AK32:AN33"/>
    <mergeCell ref="AO32:AP33"/>
    <mergeCell ref="AQ32:AQ33"/>
    <mergeCell ref="B46:C47"/>
    <mergeCell ref="D46:P47"/>
    <mergeCell ref="Q46:X47"/>
    <mergeCell ref="Y46:AB46"/>
    <mergeCell ref="AK46:AN47"/>
    <mergeCell ref="AR56:AR57"/>
    <mergeCell ref="AS56:AS57"/>
    <mergeCell ref="Y57:AB57"/>
    <mergeCell ref="B56:C57"/>
    <mergeCell ref="D56:P57"/>
    <mergeCell ref="Q56:X57"/>
    <mergeCell ref="Y56:AB56"/>
    <mergeCell ref="AK56:AN57"/>
    <mergeCell ref="AO56:AP57"/>
    <mergeCell ref="AQ56:AQ57"/>
    <mergeCell ref="AC56:AJ57"/>
  </mergeCells>
  <conditionalFormatting sqref="AF7">
    <cfRule type="expression" dxfId="493" priority="150">
      <formula>$V7="y"</formula>
    </cfRule>
    <cfRule type="expression" dxfId="492" priority="151">
      <formula>$T7="y"</formula>
    </cfRule>
  </conditionalFormatting>
  <conditionalFormatting sqref="AF9">
    <cfRule type="expression" dxfId="491" priority="148">
      <formula>$V9="y"</formula>
    </cfRule>
    <cfRule type="expression" dxfId="490" priority="149">
      <formula>$T9="y"</formula>
    </cfRule>
  </conditionalFormatting>
  <conditionalFormatting sqref="Y74:AB75">
    <cfRule type="expression" dxfId="489" priority="145">
      <formula>OR(ISNUMBER(SEARCH("Hold Point",Y74)),ISNUMBER(SEARCH("Witness Point",Y74)))</formula>
    </cfRule>
  </conditionalFormatting>
  <conditionalFormatting sqref="AK16:AN19 AK22:AN23 AK26:AN31 AK34:AN39 AK46:AN55 AK58:AN75">
    <cfRule type="expression" dxfId="488" priority="144">
      <formula>OR(Y16="Check Item",Y16="Milestone")</formula>
    </cfRule>
  </conditionalFormatting>
  <conditionalFormatting sqref="Y16:AB19">
    <cfRule type="expression" dxfId="487" priority="143">
      <formula>OR(ISNUMBER(SEARCH("Hold Point",Y16)),ISNUMBER(SEARCH("Witness Point",Y16)))</formula>
    </cfRule>
  </conditionalFormatting>
  <conditionalFormatting sqref="Y22:AB22">
    <cfRule type="expression" dxfId="486" priority="142">
      <formula>OR(ISNUMBER(SEARCH("Hold Point",Y22)),ISNUMBER(SEARCH("Witness Point",Y22)))</formula>
    </cfRule>
  </conditionalFormatting>
  <conditionalFormatting sqref="Y26:AB26">
    <cfRule type="expression" dxfId="485" priority="141">
      <formula>OR(ISNUMBER(SEARCH("Hold Point",Y26)),ISNUMBER(SEARCH("Witness Point",Y26)))</formula>
    </cfRule>
  </conditionalFormatting>
  <conditionalFormatting sqref="Y36:AB36">
    <cfRule type="expression" dxfId="484" priority="130">
      <formula>OR(ISNUMBER(SEARCH("Hold Point",Y36)),ISNUMBER(SEARCH("Witness Point",Y36)))</formula>
    </cfRule>
  </conditionalFormatting>
  <conditionalFormatting sqref="Y38:AB38">
    <cfRule type="expression" dxfId="483" priority="138">
      <formula>OR(ISNUMBER(SEARCH("Hold Point",Y38)),ISNUMBER(SEARCH("Witness Point",Y38)))</formula>
    </cfRule>
  </conditionalFormatting>
  <conditionalFormatting sqref="Y23:AB23">
    <cfRule type="expression" dxfId="482" priority="136">
      <formula>OR(ISNUMBER(SEARCH("Hold Point",Y23)),ISNUMBER(SEARCH("Witness Point",Y23)))</formula>
    </cfRule>
  </conditionalFormatting>
  <conditionalFormatting sqref="Y27:AB27">
    <cfRule type="expression" dxfId="481" priority="135">
      <formula>OR(ISNUMBER(SEARCH("Hold Point",Y27)),ISNUMBER(SEARCH("Witness Point",Y27)))</formula>
    </cfRule>
  </conditionalFormatting>
  <conditionalFormatting sqref="Y34:AB34">
    <cfRule type="expression" dxfId="480" priority="132">
      <formula>OR(ISNUMBER(SEARCH("Hold Point",Y34)),ISNUMBER(SEARCH("Witness Point",Y34)))</formula>
    </cfRule>
  </conditionalFormatting>
  <conditionalFormatting sqref="Y35:AB35">
    <cfRule type="expression" dxfId="479" priority="131">
      <formula>OR(ISNUMBER(SEARCH("Hold Point",Y35)),ISNUMBER(SEARCH("Witness Point",Y35)))</formula>
    </cfRule>
  </conditionalFormatting>
  <conditionalFormatting sqref="Y37:AB37">
    <cfRule type="expression" dxfId="478" priority="129">
      <formula>OR(ISNUMBER(SEARCH("Hold Point",Y37)),ISNUMBER(SEARCH("Witness Point",Y37)))</formula>
    </cfRule>
  </conditionalFormatting>
  <conditionalFormatting sqref="Y39:AB39">
    <cfRule type="expression" dxfId="477" priority="128">
      <formula>OR(ISNUMBER(SEARCH("Hold Point",Y39)),ISNUMBER(SEARCH("Witness Point",Y39)))</formula>
    </cfRule>
  </conditionalFormatting>
  <conditionalFormatting sqref="Y45:AB45">
    <cfRule type="expression" dxfId="476" priority="96">
      <formula>OR(ISNUMBER(SEARCH("Hold Point",Y45)),ISNUMBER(SEARCH("Witness Point",Y45)))</formula>
    </cfRule>
  </conditionalFormatting>
  <conditionalFormatting sqref="Y44:AB44">
    <cfRule type="expression" dxfId="475" priority="97">
      <formula>OR(ISNUMBER(SEARCH("Hold Point",Y44)),ISNUMBER(SEARCH("Witness Point",Y44)))</formula>
    </cfRule>
  </conditionalFormatting>
  <conditionalFormatting sqref="Y21:AB21">
    <cfRule type="expression" dxfId="474" priority="77">
      <formula>OR(ISNUMBER(SEARCH("Hold Point",Y21)),ISNUMBER(SEARCH("Witness Point",Y21)))</formula>
    </cfRule>
  </conditionalFormatting>
  <conditionalFormatting sqref="Y43:AB43">
    <cfRule type="expression" dxfId="473" priority="76">
      <formula>OR(ISNUMBER(SEARCH("Hold Point",Y43)),ISNUMBER(SEARCH("Witness Point",Y43)))</formula>
    </cfRule>
  </conditionalFormatting>
  <conditionalFormatting sqref="Y25:AB25">
    <cfRule type="expression" dxfId="472" priority="66">
      <formula>OR(ISNUMBER(SEARCH("Hold Point",Y25)),ISNUMBER(SEARCH("Witness Point",Y25)))</formula>
    </cfRule>
  </conditionalFormatting>
  <conditionalFormatting sqref="Y41:AB41">
    <cfRule type="expression" dxfId="471" priority="60">
      <formula>OR(ISNUMBER(SEARCH("Hold Point",Y41)),ISNUMBER(SEARCH("Witness Point",Y41)))</formula>
    </cfRule>
  </conditionalFormatting>
  <conditionalFormatting sqref="Y42:AB42">
    <cfRule type="expression" dxfId="470" priority="81">
      <formula>OR(ISNUMBER(SEARCH("Hold Point",Y42)),ISNUMBER(SEARCH("Witness Point",Y42)))</formula>
    </cfRule>
  </conditionalFormatting>
  <conditionalFormatting sqref="AK42:AN43">
    <cfRule type="expression" dxfId="469" priority="103">
      <formula>OR(Y42="Check Item",Y42="Milestone")</formula>
    </cfRule>
  </conditionalFormatting>
  <conditionalFormatting sqref="AK44:AN45">
    <cfRule type="expression" dxfId="468" priority="98">
      <formula>OR(Y44="Check Item",Y44="Milestone")</formula>
    </cfRule>
  </conditionalFormatting>
  <conditionalFormatting sqref="Y20:AB20">
    <cfRule type="expression" dxfId="467" priority="82">
      <formula>OR(ISNUMBER(SEARCH("Hold Point",Y20)),ISNUMBER(SEARCH("Witness Point",Y20)))</formula>
    </cfRule>
  </conditionalFormatting>
  <conditionalFormatting sqref="AK20:AN21">
    <cfRule type="expression" dxfId="466" priority="95">
      <formula>OR(Y20="Check Item",Y20="Milestone")</formula>
    </cfRule>
  </conditionalFormatting>
  <conditionalFormatting sqref="Y24:AB24">
    <cfRule type="expression" dxfId="465" priority="67">
      <formula>OR(ISNUMBER(SEARCH("Hold Point",Y24)),ISNUMBER(SEARCH("Witness Point",Y24)))</formula>
    </cfRule>
  </conditionalFormatting>
  <conditionalFormatting sqref="AK24:AN25">
    <cfRule type="expression" dxfId="464" priority="68">
      <formula>OR(Y24="Check Item",Y24="Milestone")</formula>
    </cfRule>
  </conditionalFormatting>
  <conditionalFormatting sqref="AK32:AN33">
    <cfRule type="expression" dxfId="463" priority="65">
      <formula>OR(Y32="Check Item",Y32="Milestone")</formula>
    </cfRule>
  </conditionalFormatting>
  <conditionalFormatting sqref="Y40:AB40">
    <cfRule type="expression" dxfId="462" priority="61">
      <formula>OR(ISNUMBER(SEARCH("Hold Point",Y40)),ISNUMBER(SEARCH("Witness Point",Y40)))</formula>
    </cfRule>
  </conditionalFormatting>
  <conditionalFormatting sqref="AK40:AN41">
    <cfRule type="expression" dxfId="461" priority="62">
      <formula>OR(Y40="Check Item",Y40="Milestone")</formula>
    </cfRule>
  </conditionalFormatting>
  <conditionalFormatting sqref="AK56:AN57">
    <cfRule type="expression" dxfId="460" priority="59">
      <formula>OR(Y56="Check Item",Y56="Milestone")</formula>
    </cfRule>
  </conditionalFormatting>
  <conditionalFormatting sqref="Y72:AB72">
    <cfRule type="expression" dxfId="459" priority="56">
      <formula>OR(ISNUMBER(SEARCH("Hold Point",Y72)),ISNUMBER(SEARCH("Witness Point",Y72)))</formula>
    </cfRule>
  </conditionalFormatting>
  <conditionalFormatting sqref="Y32:AB32">
    <cfRule type="expression" dxfId="458" priority="54">
      <formula>OR(ISNUMBER(SEARCH("Hold Point",Y32)),ISNUMBER(SEARCH("Witness Point",Y32)))</formula>
    </cfRule>
  </conditionalFormatting>
  <conditionalFormatting sqref="Y33:AB33">
    <cfRule type="expression" dxfId="457" priority="53">
      <formula>OR(ISNUMBER(SEARCH("Hold Point",Y33)),ISNUMBER(SEARCH("Witness Point",Y33)))</formula>
    </cfRule>
  </conditionalFormatting>
  <conditionalFormatting sqref="Y31:AB31">
    <cfRule type="expression" dxfId="456" priority="51">
      <formula>OR(ISNUMBER(SEARCH("Hold Point",Y31)),ISNUMBER(SEARCH("Witness Point",Y31)))</formula>
    </cfRule>
  </conditionalFormatting>
  <conditionalFormatting sqref="Y30:AB30">
    <cfRule type="expression" dxfId="455" priority="52">
      <formula>OR(ISNUMBER(SEARCH("Hold Point",Y30)),ISNUMBER(SEARCH("Witness Point",Y30)))</formula>
    </cfRule>
  </conditionalFormatting>
  <conditionalFormatting sqref="Y29:AB29">
    <cfRule type="expression" dxfId="454" priority="49">
      <formula>OR(ISNUMBER(SEARCH("Hold Point",Y29)),ISNUMBER(SEARCH("Witness Point",Y29)))</formula>
    </cfRule>
  </conditionalFormatting>
  <conditionalFormatting sqref="Y28:AB28">
    <cfRule type="expression" dxfId="453" priority="50">
      <formula>OR(ISNUMBER(SEARCH("Hold Point",Y28)),ISNUMBER(SEARCH("Witness Point",Y28)))</formula>
    </cfRule>
  </conditionalFormatting>
  <conditionalFormatting sqref="Y66:AB66">
    <cfRule type="expression" dxfId="452" priority="48">
      <formula>OR(ISNUMBER(SEARCH("Hold Point",Y66)),ISNUMBER(SEARCH("Witness Point",Y66)))</formula>
    </cfRule>
  </conditionalFormatting>
  <conditionalFormatting sqref="Y67:AB67">
    <cfRule type="expression" dxfId="451" priority="47">
      <formula>OR(ISNUMBER(SEARCH("Hold Point",Y67)),ISNUMBER(SEARCH("Witness Point",Y67)))</formula>
    </cfRule>
  </conditionalFormatting>
  <conditionalFormatting sqref="Y51:AB51">
    <cfRule type="expression" dxfId="450" priority="31">
      <formula>OR(ISNUMBER(SEARCH("Hold Point",Y51)),ISNUMBER(SEARCH("Witness Point",Y51)))</formula>
    </cfRule>
  </conditionalFormatting>
  <conditionalFormatting sqref="Y50:AB50">
    <cfRule type="expression" dxfId="449" priority="32">
      <formula>OR(ISNUMBER(SEARCH("Hold Point",Y50)),ISNUMBER(SEARCH("Witness Point",Y50)))</formula>
    </cfRule>
  </conditionalFormatting>
  <conditionalFormatting sqref="Y50:AB51">
    <cfRule type="expression" dxfId="448" priority="30">
      <formula>OR(ISNUMBER(SEARCH("Hold Point",Y50)),ISNUMBER(SEARCH("Witness Point",Y50)))</formula>
    </cfRule>
  </conditionalFormatting>
  <conditionalFormatting sqref="Y48:AB48">
    <cfRule type="expression" dxfId="447" priority="29">
      <formula>OR(ISNUMBER(SEARCH("Hold Point",Y48)),ISNUMBER(SEARCH("Witness Point",Y48)))</formula>
    </cfRule>
  </conditionalFormatting>
  <conditionalFormatting sqref="Y49:AB49">
    <cfRule type="expression" dxfId="446" priority="28">
      <formula>OR(ISNUMBER(SEARCH("Hold Point",Y49)),ISNUMBER(SEARCH("Witness Point",Y49)))</formula>
    </cfRule>
  </conditionalFormatting>
  <conditionalFormatting sqref="Y47:AB47">
    <cfRule type="expression" dxfId="445" priority="26">
      <formula>OR(ISNUMBER(SEARCH("Hold Point",Y47)),ISNUMBER(SEARCH("Witness Point",Y47)))</formula>
    </cfRule>
  </conditionalFormatting>
  <conditionalFormatting sqref="Y46:AB46">
    <cfRule type="expression" dxfId="444" priority="27">
      <formula>OR(ISNUMBER(SEARCH("Hold Point",Y46)),ISNUMBER(SEARCH("Witness Point",Y46)))</formula>
    </cfRule>
  </conditionalFormatting>
  <conditionalFormatting sqref="Y53:AB53">
    <cfRule type="expression" dxfId="443" priority="24">
      <formula>OR(ISNUMBER(SEARCH("Hold Point",Y53)),ISNUMBER(SEARCH("Witness Point",Y53)))</formula>
    </cfRule>
  </conditionalFormatting>
  <conditionalFormatting sqref="Y52:AB52">
    <cfRule type="expression" dxfId="442" priority="25">
      <formula>OR(ISNUMBER(SEARCH("Hold Point",Y52)),ISNUMBER(SEARCH("Witness Point",Y52)))</formula>
    </cfRule>
  </conditionalFormatting>
  <conditionalFormatting sqref="Y55:AB55">
    <cfRule type="expression" dxfId="441" priority="22">
      <formula>OR(ISNUMBER(SEARCH("Hold Point",Y55)),ISNUMBER(SEARCH("Witness Point",Y55)))</formula>
    </cfRule>
  </conditionalFormatting>
  <conditionalFormatting sqref="Y54:AB54">
    <cfRule type="expression" dxfId="440" priority="23">
      <formula>OR(ISNUMBER(SEARCH("Hold Point",Y54)),ISNUMBER(SEARCH("Witness Point",Y54)))</formula>
    </cfRule>
  </conditionalFormatting>
  <conditionalFormatting sqref="Y56:AB56">
    <cfRule type="expression" dxfId="439" priority="21">
      <formula>OR(ISNUMBER(SEARCH("Hold Point",Y56)),ISNUMBER(SEARCH("Witness Point",Y56)))</formula>
    </cfRule>
  </conditionalFormatting>
  <conditionalFormatting sqref="Y57:AB57">
    <cfRule type="expression" dxfId="438" priority="20">
      <formula>OR(ISNUMBER(SEARCH("Hold Point",Y57)),ISNUMBER(SEARCH("Witness Point",Y57)))</formula>
    </cfRule>
  </conditionalFormatting>
  <conditionalFormatting sqref="Y58:AB58">
    <cfRule type="expression" dxfId="437" priority="19">
      <formula>OR(ISNUMBER(SEARCH("Hold Point",Y58)),ISNUMBER(SEARCH("Witness Point",Y58)))</formula>
    </cfRule>
  </conditionalFormatting>
  <conditionalFormatting sqref="Y59:AB59">
    <cfRule type="expression" dxfId="436" priority="18">
      <formula>OR(ISNUMBER(SEARCH("Hold Point",Y59)),ISNUMBER(SEARCH("Witness Point",Y59)))</formula>
    </cfRule>
  </conditionalFormatting>
  <conditionalFormatting sqref="Y60:AB60">
    <cfRule type="expression" dxfId="435" priority="17">
      <formula>OR(ISNUMBER(SEARCH("Hold Point",Y60)),ISNUMBER(SEARCH("Witness Point",Y60)))</formula>
    </cfRule>
  </conditionalFormatting>
  <conditionalFormatting sqref="Y61:AB61">
    <cfRule type="expression" dxfId="434" priority="16">
      <formula>OR(ISNUMBER(SEARCH("Hold Point",Y61)),ISNUMBER(SEARCH("Witness Point",Y61)))</formula>
    </cfRule>
  </conditionalFormatting>
  <conditionalFormatting sqref="Y62:AB62">
    <cfRule type="expression" dxfId="433" priority="13">
      <formula>OR(ISNUMBER(SEARCH("Hold Point",Y62)),ISNUMBER(SEARCH("Witness Point",Y62)))</formula>
    </cfRule>
  </conditionalFormatting>
  <conditionalFormatting sqref="Y63:AB63">
    <cfRule type="expression" dxfId="432" priority="12">
      <formula>OR(ISNUMBER(SEARCH("Hold Point",Y63)),ISNUMBER(SEARCH("Witness Point",Y63)))</formula>
    </cfRule>
  </conditionalFormatting>
  <conditionalFormatting sqref="Y64:AB64">
    <cfRule type="expression" dxfId="431" priority="11">
      <formula>OR(ISNUMBER(SEARCH("Hold Point",Y64)),ISNUMBER(SEARCH("Witness Point",Y64)))</formula>
    </cfRule>
  </conditionalFormatting>
  <conditionalFormatting sqref="Y65:AB65">
    <cfRule type="expression" dxfId="430" priority="10">
      <formula>OR(ISNUMBER(SEARCH("Hold Point",Y65)),ISNUMBER(SEARCH("Witness Point",Y65)))</formula>
    </cfRule>
  </conditionalFormatting>
  <conditionalFormatting sqref="AK14:AN15">
    <cfRule type="expression" dxfId="429" priority="9">
      <formula>OR(Y14="Check Item",Y14="Milestone")</formula>
    </cfRule>
  </conditionalFormatting>
  <conditionalFormatting sqref="Y14:AB15">
    <cfRule type="expression" dxfId="428" priority="8">
      <formula>OR(ISNUMBER(SEARCH("Hold Point",Y14)),ISNUMBER(SEARCH("Witness Point",Y14)))</formula>
    </cfRule>
  </conditionalFormatting>
  <conditionalFormatting sqref="AF11">
    <cfRule type="expression" dxfId="427" priority="6">
      <formula>$V11="y"</formula>
    </cfRule>
    <cfRule type="expression" dxfId="426" priority="7">
      <formula>$T11="y"</formula>
    </cfRule>
  </conditionalFormatting>
  <conditionalFormatting sqref="Y68:AB68">
    <cfRule type="expression" dxfId="425" priority="5">
      <formula>OR(ISNUMBER(SEARCH("Hold Point",Y68)),ISNUMBER(SEARCH("Witness Point",Y68)))</formula>
    </cfRule>
  </conditionalFormatting>
  <conditionalFormatting sqref="Y70:AB70">
    <cfRule type="expression" dxfId="424" priority="4">
      <formula>OR(ISNUMBER(SEARCH("Hold Point",Y70)),ISNUMBER(SEARCH("Witness Point",Y70)))</formula>
    </cfRule>
  </conditionalFormatting>
  <conditionalFormatting sqref="Y69:AB69">
    <cfRule type="expression" dxfId="423" priority="3">
      <formula>OR(ISNUMBER(SEARCH("Hold Point",Y69)),ISNUMBER(SEARCH("Witness Point",Y69)))</formula>
    </cfRule>
  </conditionalFormatting>
  <conditionalFormatting sqref="Y71:AB71">
    <cfRule type="expression" dxfId="422" priority="2">
      <formula>OR(ISNUMBER(SEARCH("Hold Point",Y71)),ISNUMBER(SEARCH("Witness Point",Y71)))</formula>
    </cfRule>
  </conditionalFormatting>
  <conditionalFormatting sqref="Y73:AB73">
    <cfRule type="expression" dxfId="421" priority="1">
      <formula>OR(ISNUMBER(SEARCH("Hold Point",Y73)),ISNUMBER(SEARCH("Witness Point",Y73)))</formula>
    </cfRule>
  </conditionalFormatting>
  <pageMargins left="0.62992125984251968" right="0.23622047244094488" top="0.82677165354330706" bottom="0.23622047244094488" header="0.31496062992125984" footer="0.31496062992125984"/>
  <pageSetup paperSize="9" scale="56" fitToHeight="0" orientation="portrait" horizontalDpi="300" verticalDpi="300" r:id="rId1"/>
  <rowBreaks count="1" manualBreakCount="1">
    <brk id="49" min="1" max="44" man="1"/>
  </rowBreaks>
  <drawing r:id="rId2"/>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Sheet56">
    <pageSetUpPr fitToPage="1"/>
  </sheetPr>
  <dimension ref="A1:BR100"/>
  <sheetViews>
    <sheetView topLeftCell="A3" zoomScale="70" zoomScaleNormal="70" workbookViewId="0">
      <selection activeCell="AC20" sqref="AC20:AJ21"/>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Cast in Place Piles for Ancillary Structures</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Cast in Place Piles for Ancillary Structures</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441" t="s">
        <v>28</v>
      </c>
      <c r="AK4" s="442"/>
      <c r="AL4" s="442"/>
      <c r="AM4" s="442"/>
      <c r="AN4" s="442"/>
      <c r="AO4" s="442"/>
      <c r="AP4" s="442"/>
      <c r="AQ4" s="442"/>
      <c r="AR4" s="442"/>
      <c r="AS4" s="564"/>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e">
        <f>'Lot Register'!#REF!</f>
        <v>#REF!</v>
      </c>
      <c r="AG5" s="460"/>
      <c r="AH5" s="460"/>
      <c r="AI5" s="461"/>
      <c r="AJ5" s="533"/>
      <c r="AK5" s="534"/>
      <c r="AL5" s="534"/>
      <c r="AM5" s="534"/>
      <c r="AN5" s="534"/>
      <c r="AO5" s="534"/>
      <c r="AP5" s="534"/>
      <c r="AQ5" s="534"/>
      <c r="AR5" s="534"/>
      <c r="AS5" s="565"/>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533"/>
      <c r="AK6" s="534"/>
      <c r="AL6" s="534"/>
      <c r="AM6" s="534"/>
      <c r="AN6" s="534"/>
      <c r="AO6" s="534"/>
      <c r="AP6" s="534"/>
      <c r="AQ6" s="534"/>
      <c r="AR6" s="534"/>
      <c r="AS6" s="565"/>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Register'!$I$2), "", 'Lot Register'!$I$2)</f>
        <v>0</v>
      </c>
      <c r="AG7" s="469"/>
      <c r="AH7" s="469"/>
      <c r="AI7" s="470"/>
      <c r="AJ7" s="533"/>
      <c r="AK7" s="534"/>
      <c r="AL7" s="534"/>
      <c r="AM7" s="534"/>
      <c r="AN7" s="534"/>
      <c r="AO7" s="534"/>
      <c r="AP7" s="534"/>
      <c r="AQ7" s="534"/>
      <c r="AR7" s="534"/>
      <c r="AS7" s="565"/>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v>63.01</v>
      </c>
      <c r="AK8" s="574"/>
      <c r="AL8" s="574"/>
      <c r="AM8" s="574"/>
      <c r="AN8" s="566" t="s">
        <v>1264</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Register'!$J$2), "", 'Lot Register'!$J$2)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t="e">
        <f>IF(ISBLANK('Lot Register'!#REF!), "", 'Lot Register'!#REF!)</f>
        <v>#REF!</v>
      </c>
      <c r="AE10" s="449"/>
      <c r="AF10" s="451" t="s">
        <v>30</v>
      </c>
      <c r="AG10" s="451"/>
      <c r="AH10" s="451"/>
      <c r="AI10" s="452"/>
      <c r="AJ10" s="573"/>
      <c r="AK10" s="574"/>
      <c r="AL10" s="574"/>
      <c r="AM10" s="574"/>
      <c r="AN10" s="566"/>
      <c r="AO10" s="566"/>
      <c r="AP10" s="566"/>
      <c r="AQ10" s="566"/>
      <c r="AR10" s="566"/>
      <c r="AS10" s="567"/>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Register'!$K$2), "", 'Lot Register'!$K$2)</f>
        <v>45343</v>
      </c>
      <c r="AG11" s="496"/>
      <c r="AH11" s="496"/>
      <c r="AI11" s="497"/>
      <c r="AJ11" s="575"/>
      <c r="AK11" s="576"/>
      <c r="AL11" s="576"/>
      <c r="AM11" s="576"/>
      <c r="AN11" s="381"/>
      <c r="AO11" s="381"/>
      <c r="AP11" s="381"/>
      <c r="AQ11" s="381"/>
      <c r="AR11" s="381"/>
      <c r="AS11" s="568"/>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t="s">
        <v>39</v>
      </c>
      <c r="AH13" s="439"/>
      <c r="AI13" s="439"/>
      <c r="AJ13" s="439"/>
      <c r="AK13" s="439" t="s">
        <v>27</v>
      </c>
      <c r="AL13" s="439"/>
      <c r="AM13" s="439"/>
      <c r="AN13" s="439"/>
      <c r="AO13" s="571"/>
      <c r="AP13" s="571"/>
      <c r="AQ13" s="571"/>
      <c r="AR13" s="571"/>
      <c r="AS13" s="572"/>
      <c r="BE13"/>
    </row>
    <row r="14" spans="1:70" ht="22.5" customHeight="1">
      <c r="B14" s="553">
        <v>1</v>
      </c>
      <c r="C14" s="549"/>
      <c r="D14" s="507" t="s">
        <v>815</v>
      </c>
      <c r="E14" s="508"/>
      <c r="F14" s="508"/>
      <c r="G14" s="508"/>
      <c r="H14" s="508"/>
      <c r="I14" s="508"/>
      <c r="J14" s="508"/>
      <c r="K14" s="508"/>
      <c r="L14" s="508"/>
      <c r="M14" s="508"/>
      <c r="N14" s="508"/>
      <c r="O14" s="508"/>
      <c r="P14" s="509"/>
      <c r="Q14" s="507" t="s">
        <v>91</v>
      </c>
      <c r="R14" s="508"/>
      <c r="S14" s="508"/>
      <c r="T14" s="508"/>
      <c r="U14" s="508"/>
      <c r="V14" s="508"/>
      <c r="W14" s="508"/>
      <c r="X14" s="509"/>
      <c r="Y14" s="507" t="s">
        <v>81</v>
      </c>
      <c r="Z14" s="508"/>
      <c r="AA14" s="508"/>
      <c r="AB14" s="509"/>
      <c r="AC14" s="507"/>
      <c r="AD14" s="508"/>
      <c r="AE14" s="508"/>
      <c r="AF14" s="509"/>
      <c r="AG14" s="507"/>
      <c r="AH14" s="508"/>
      <c r="AI14" s="508"/>
      <c r="AJ14" s="509"/>
      <c r="AK14" s="507"/>
      <c r="AL14" s="508"/>
      <c r="AM14" s="508"/>
      <c r="AN14" s="509"/>
      <c r="AO14" s="475"/>
      <c r="AP14" s="593"/>
      <c r="AQ14" s="594"/>
      <c r="AR14" s="595"/>
      <c r="AS14" s="596"/>
      <c r="BE14"/>
    </row>
    <row r="15" spans="1:70" ht="31.5" customHeight="1">
      <c r="B15" s="592"/>
      <c r="C15" s="532"/>
      <c r="D15" s="412"/>
      <c r="E15" s="413"/>
      <c r="F15" s="413"/>
      <c r="G15" s="413"/>
      <c r="H15" s="413"/>
      <c r="I15" s="413"/>
      <c r="J15" s="413"/>
      <c r="K15" s="413"/>
      <c r="L15" s="413"/>
      <c r="M15" s="413"/>
      <c r="N15" s="413"/>
      <c r="O15" s="413"/>
      <c r="P15" s="414"/>
      <c r="Q15" s="412"/>
      <c r="R15" s="413"/>
      <c r="S15" s="413"/>
      <c r="T15" s="413"/>
      <c r="U15" s="413"/>
      <c r="V15" s="413"/>
      <c r="W15" s="413"/>
      <c r="X15" s="414"/>
      <c r="Y15" s="412" t="s">
        <v>816</v>
      </c>
      <c r="Z15" s="413"/>
      <c r="AA15" s="413"/>
      <c r="AB15" s="414"/>
      <c r="AC15" s="412"/>
      <c r="AD15" s="413"/>
      <c r="AE15" s="413"/>
      <c r="AF15" s="414"/>
      <c r="AG15" s="412"/>
      <c r="AH15" s="413"/>
      <c r="AI15" s="413"/>
      <c r="AJ15" s="414"/>
      <c r="AK15" s="412"/>
      <c r="AL15" s="413"/>
      <c r="AM15" s="413"/>
      <c r="AN15" s="414"/>
      <c r="AO15" s="545"/>
      <c r="AP15" s="556"/>
      <c r="AQ15" s="587"/>
      <c r="AR15" s="589"/>
      <c r="AS15" s="591"/>
      <c r="BE15"/>
    </row>
    <row r="16" spans="1:70" ht="22.5" customHeight="1">
      <c r="B16" s="592">
        <v>2</v>
      </c>
      <c r="C16" s="532"/>
      <c r="D16" s="406" t="s">
        <v>817</v>
      </c>
      <c r="E16" s="407"/>
      <c r="F16" s="407"/>
      <c r="G16" s="407"/>
      <c r="H16" s="407"/>
      <c r="I16" s="407"/>
      <c r="J16" s="407"/>
      <c r="K16" s="407"/>
      <c r="L16" s="407"/>
      <c r="M16" s="407"/>
      <c r="N16" s="407"/>
      <c r="O16" s="407"/>
      <c r="P16" s="408"/>
      <c r="Q16" s="406" t="s">
        <v>91</v>
      </c>
      <c r="R16" s="407"/>
      <c r="S16" s="407"/>
      <c r="T16" s="407"/>
      <c r="U16" s="407"/>
      <c r="V16" s="407"/>
      <c r="W16" s="407"/>
      <c r="X16" s="408"/>
      <c r="Y16" s="406" t="s">
        <v>82</v>
      </c>
      <c r="Z16" s="407"/>
      <c r="AA16" s="407"/>
      <c r="AB16" s="408"/>
      <c r="AC16" s="406"/>
      <c r="AD16" s="407"/>
      <c r="AE16" s="407"/>
      <c r="AF16" s="408"/>
      <c r="AG16" s="406"/>
      <c r="AH16" s="407"/>
      <c r="AI16" s="407"/>
      <c r="AJ16" s="408"/>
      <c r="AK16" s="406"/>
      <c r="AL16" s="407"/>
      <c r="AM16" s="407"/>
      <c r="AN16" s="408"/>
      <c r="AO16" s="542"/>
      <c r="AP16" s="554"/>
      <c r="AQ16" s="586"/>
      <c r="AR16" s="588"/>
      <c r="AS16" s="590"/>
      <c r="BE16"/>
    </row>
    <row r="17" spans="2:57" ht="31.5" customHeight="1">
      <c r="B17" s="592"/>
      <c r="C17" s="532"/>
      <c r="D17" s="412"/>
      <c r="E17" s="413"/>
      <c r="F17" s="413"/>
      <c r="G17" s="413"/>
      <c r="H17" s="413"/>
      <c r="I17" s="413"/>
      <c r="J17" s="413"/>
      <c r="K17" s="413"/>
      <c r="L17" s="413"/>
      <c r="M17" s="413"/>
      <c r="N17" s="413"/>
      <c r="O17" s="413"/>
      <c r="P17" s="414"/>
      <c r="Q17" s="412"/>
      <c r="R17" s="413"/>
      <c r="S17" s="413"/>
      <c r="T17" s="413"/>
      <c r="U17" s="413"/>
      <c r="V17" s="413"/>
      <c r="W17" s="413"/>
      <c r="X17" s="414"/>
      <c r="Y17" s="412" t="s">
        <v>816</v>
      </c>
      <c r="Z17" s="413"/>
      <c r="AA17" s="413"/>
      <c r="AB17" s="414"/>
      <c r="AC17" s="412"/>
      <c r="AD17" s="413"/>
      <c r="AE17" s="413"/>
      <c r="AF17" s="414"/>
      <c r="AG17" s="412"/>
      <c r="AH17" s="413"/>
      <c r="AI17" s="413"/>
      <c r="AJ17" s="414"/>
      <c r="AK17" s="412"/>
      <c r="AL17" s="413"/>
      <c r="AM17" s="413"/>
      <c r="AN17" s="414"/>
      <c r="AO17" s="545"/>
      <c r="AP17" s="556"/>
      <c r="AQ17" s="587"/>
      <c r="AR17" s="589"/>
      <c r="AS17" s="591"/>
      <c r="BE17"/>
    </row>
    <row r="18" spans="2:57" ht="22.5" hidden="1" customHeight="1">
      <c r="B18" s="592">
        <v>3</v>
      </c>
      <c r="C18" s="532"/>
      <c r="D18" s="406" t="s">
        <v>819</v>
      </c>
      <c r="E18" s="407"/>
      <c r="F18" s="407"/>
      <c r="G18" s="407"/>
      <c r="H18" s="407"/>
      <c r="I18" s="407"/>
      <c r="J18" s="407"/>
      <c r="K18" s="407"/>
      <c r="L18" s="407"/>
      <c r="M18" s="407"/>
      <c r="N18" s="407"/>
      <c r="O18" s="407"/>
      <c r="P18" s="408"/>
      <c r="Q18" s="406" t="s">
        <v>91</v>
      </c>
      <c r="R18" s="407"/>
      <c r="S18" s="407"/>
      <c r="T18" s="407"/>
      <c r="U18" s="407"/>
      <c r="V18" s="407"/>
      <c r="W18" s="407"/>
      <c r="X18" s="408"/>
      <c r="Y18" s="406" t="s">
        <v>24</v>
      </c>
      <c r="Z18" s="407"/>
      <c r="AA18" s="407"/>
      <c r="AB18" s="408"/>
      <c r="AC18" s="406"/>
      <c r="AD18" s="407"/>
      <c r="AE18" s="407"/>
      <c r="AF18" s="408"/>
      <c r="AG18" s="406"/>
      <c r="AH18" s="407"/>
      <c r="AI18" s="407"/>
      <c r="AJ18" s="408"/>
      <c r="AK18" s="406"/>
      <c r="AL18" s="407"/>
      <c r="AM18" s="407"/>
      <c r="AN18" s="408"/>
      <c r="AO18" s="542"/>
      <c r="AP18" s="554"/>
      <c r="AQ18" s="586"/>
      <c r="AR18" s="588"/>
      <c r="AS18" s="590"/>
      <c r="BE18"/>
    </row>
    <row r="19" spans="2:57" ht="31.5" hidden="1" customHeight="1">
      <c r="B19" s="592"/>
      <c r="C19" s="532"/>
      <c r="D19" s="412"/>
      <c r="E19" s="413"/>
      <c r="F19" s="413"/>
      <c r="G19" s="413"/>
      <c r="H19" s="413"/>
      <c r="I19" s="413"/>
      <c r="J19" s="413"/>
      <c r="K19" s="413"/>
      <c r="L19" s="413"/>
      <c r="M19" s="413"/>
      <c r="N19" s="413"/>
      <c r="O19" s="413"/>
      <c r="P19" s="414"/>
      <c r="Q19" s="412"/>
      <c r="R19" s="413"/>
      <c r="S19" s="413"/>
      <c r="T19" s="413"/>
      <c r="U19" s="413"/>
      <c r="V19" s="413"/>
      <c r="W19" s="413"/>
      <c r="X19" s="414"/>
      <c r="Y19" s="412" t="s">
        <v>818</v>
      </c>
      <c r="Z19" s="413"/>
      <c r="AA19" s="413"/>
      <c r="AB19" s="414"/>
      <c r="AC19" s="412"/>
      <c r="AD19" s="413"/>
      <c r="AE19" s="413"/>
      <c r="AF19" s="414"/>
      <c r="AG19" s="412"/>
      <c r="AH19" s="413"/>
      <c r="AI19" s="413"/>
      <c r="AJ19" s="414"/>
      <c r="AK19" s="412"/>
      <c r="AL19" s="413"/>
      <c r="AM19" s="413"/>
      <c r="AN19" s="414"/>
      <c r="AO19" s="545"/>
      <c r="AP19" s="556"/>
      <c r="AQ19" s="587"/>
      <c r="AR19" s="589"/>
      <c r="AS19" s="591"/>
      <c r="BE19"/>
    </row>
    <row r="20" spans="2:57" ht="22.5" hidden="1" customHeight="1">
      <c r="B20" s="592">
        <v>4</v>
      </c>
      <c r="C20" s="532"/>
      <c r="D20" s="406" t="s">
        <v>823</v>
      </c>
      <c r="E20" s="407"/>
      <c r="F20" s="407"/>
      <c r="G20" s="407"/>
      <c r="H20" s="407"/>
      <c r="I20" s="407"/>
      <c r="J20" s="407"/>
      <c r="K20" s="407"/>
      <c r="L20" s="407"/>
      <c r="M20" s="407"/>
      <c r="N20" s="407"/>
      <c r="O20" s="407"/>
      <c r="P20" s="408"/>
      <c r="Q20" s="406" t="s">
        <v>91</v>
      </c>
      <c r="R20" s="407"/>
      <c r="S20" s="407"/>
      <c r="T20" s="407"/>
      <c r="U20" s="407"/>
      <c r="V20" s="407"/>
      <c r="W20" s="407"/>
      <c r="X20" s="408"/>
      <c r="Y20" s="406" t="s">
        <v>24</v>
      </c>
      <c r="Z20" s="407"/>
      <c r="AA20" s="407"/>
      <c r="AB20" s="408"/>
      <c r="AC20" s="406"/>
      <c r="AD20" s="407"/>
      <c r="AE20" s="407"/>
      <c r="AF20" s="408"/>
      <c r="AG20" s="406"/>
      <c r="AH20" s="407"/>
      <c r="AI20" s="407"/>
      <c r="AJ20" s="408"/>
      <c r="AK20" s="406"/>
      <c r="AL20" s="407"/>
      <c r="AM20" s="407"/>
      <c r="AN20" s="408"/>
      <c r="AO20" s="542"/>
      <c r="AP20" s="554"/>
      <c r="AQ20" s="586"/>
      <c r="AR20" s="588"/>
      <c r="AS20" s="590"/>
      <c r="BE20"/>
    </row>
    <row r="21" spans="2:57" ht="31.5" hidden="1" customHeight="1">
      <c r="B21" s="592"/>
      <c r="C21" s="532"/>
      <c r="D21" s="412"/>
      <c r="E21" s="413"/>
      <c r="F21" s="413"/>
      <c r="G21" s="413"/>
      <c r="H21" s="413"/>
      <c r="I21" s="413"/>
      <c r="J21" s="413"/>
      <c r="K21" s="413"/>
      <c r="L21" s="413"/>
      <c r="M21" s="413"/>
      <c r="N21" s="413"/>
      <c r="O21" s="413"/>
      <c r="P21" s="414"/>
      <c r="Q21" s="412"/>
      <c r="R21" s="413"/>
      <c r="S21" s="413"/>
      <c r="T21" s="413"/>
      <c r="U21" s="413"/>
      <c r="V21" s="413"/>
      <c r="W21" s="413"/>
      <c r="X21" s="414"/>
      <c r="Y21" s="412" t="s">
        <v>820</v>
      </c>
      <c r="Z21" s="413"/>
      <c r="AA21" s="413"/>
      <c r="AB21" s="414"/>
      <c r="AC21" s="412"/>
      <c r="AD21" s="413"/>
      <c r="AE21" s="413"/>
      <c r="AF21" s="414"/>
      <c r="AG21" s="412"/>
      <c r="AH21" s="413"/>
      <c r="AI21" s="413"/>
      <c r="AJ21" s="414"/>
      <c r="AK21" s="412"/>
      <c r="AL21" s="413"/>
      <c r="AM21" s="413"/>
      <c r="AN21" s="414"/>
      <c r="AO21" s="545"/>
      <c r="AP21" s="556"/>
      <c r="AQ21" s="587"/>
      <c r="AR21" s="589"/>
      <c r="AS21" s="591"/>
      <c r="BE21"/>
    </row>
    <row r="22" spans="2:57" ht="22.5" hidden="1" customHeight="1">
      <c r="B22" s="592">
        <v>5</v>
      </c>
      <c r="C22" s="532"/>
      <c r="D22" s="406" t="s">
        <v>822</v>
      </c>
      <c r="E22" s="407"/>
      <c r="F22" s="407"/>
      <c r="G22" s="407"/>
      <c r="H22" s="407"/>
      <c r="I22" s="407"/>
      <c r="J22" s="407"/>
      <c r="K22" s="407"/>
      <c r="L22" s="407"/>
      <c r="M22" s="407"/>
      <c r="N22" s="407"/>
      <c r="O22" s="407"/>
      <c r="P22" s="408"/>
      <c r="Q22" s="406" t="s">
        <v>91</v>
      </c>
      <c r="R22" s="407"/>
      <c r="S22" s="407"/>
      <c r="T22" s="407"/>
      <c r="U22" s="407"/>
      <c r="V22" s="407"/>
      <c r="W22" s="407"/>
      <c r="X22" s="408"/>
      <c r="Y22" s="406" t="s">
        <v>24</v>
      </c>
      <c r="Z22" s="407"/>
      <c r="AA22" s="407"/>
      <c r="AB22" s="408"/>
      <c r="AC22" s="406"/>
      <c r="AD22" s="407"/>
      <c r="AE22" s="407"/>
      <c r="AF22" s="408"/>
      <c r="AG22" s="406"/>
      <c r="AH22" s="407"/>
      <c r="AI22" s="407"/>
      <c r="AJ22" s="408"/>
      <c r="AK22" s="406"/>
      <c r="AL22" s="407"/>
      <c r="AM22" s="407"/>
      <c r="AN22" s="408"/>
      <c r="AO22" s="542"/>
      <c r="AP22" s="554"/>
      <c r="AQ22" s="586"/>
      <c r="AR22" s="588"/>
      <c r="AS22" s="590"/>
      <c r="BE22"/>
    </row>
    <row r="23" spans="2:57" ht="31.5" hidden="1" customHeight="1">
      <c r="B23" s="592"/>
      <c r="C23" s="532"/>
      <c r="D23" s="412"/>
      <c r="E23" s="413"/>
      <c r="F23" s="413"/>
      <c r="G23" s="413"/>
      <c r="H23" s="413"/>
      <c r="I23" s="413"/>
      <c r="J23" s="413"/>
      <c r="K23" s="413"/>
      <c r="L23" s="413"/>
      <c r="M23" s="413"/>
      <c r="N23" s="413"/>
      <c r="O23" s="413"/>
      <c r="P23" s="414"/>
      <c r="Q23" s="412"/>
      <c r="R23" s="413"/>
      <c r="S23" s="413"/>
      <c r="T23" s="413"/>
      <c r="U23" s="413"/>
      <c r="V23" s="413"/>
      <c r="W23" s="413"/>
      <c r="X23" s="414"/>
      <c r="Y23" s="412" t="s">
        <v>821</v>
      </c>
      <c r="Z23" s="413"/>
      <c r="AA23" s="413"/>
      <c r="AB23" s="414"/>
      <c r="AC23" s="412"/>
      <c r="AD23" s="413"/>
      <c r="AE23" s="413"/>
      <c r="AF23" s="414"/>
      <c r="AG23" s="412"/>
      <c r="AH23" s="413"/>
      <c r="AI23" s="413"/>
      <c r="AJ23" s="414"/>
      <c r="AK23" s="412"/>
      <c r="AL23" s="413"/>
      <c r="AM23" s="413"/>
      <c r="AN23" s="414"/>
      <c r="AO23" s="545"/>
      <c r="AP23" s="556"/>
      <c r="AQ23" s="587"/>
      <c r="AR23" s="589"/>
      <c r="AS23" s="591"/>
      <c r="BE23"/>
    </row>
    <row r="24" spans="2:57" ht="22.5" customHeight="1">
      <c r="B24" s="592">
        <v>6</v>
      </c>
      <c r="C24" s="532"/>
      <c r="D24" s="406" t="s">
        <v>824</v>
      </c>
      <c r="E24" s="407"/>
      <c r="F24" s="407"/>
      <c r="G24" s="407"/>
      <c r="H24" s="407"/>
      <c r="I24" s="407"/>
      <c r="J24" s="407"/>
      <c r="K24" s="407"/>
      <c r="L24" s="407"/>
      <c r="M24" s="407"/>
      <c r="N24" s="407"/>
      <c r="O24" s="407"/>
      <c r="P24" s="408"/>
      <c r="Q24" s="406" t="s">
        <v>91</v>
      </c>
      <c r="R24" s="407"/>
      <c r="S24" s="407"/>
      <c r="T24" s="407"/>
      <c r="U24" s="407"/>
      <c r="V24" s="407"/>
      <c r="W24" s="407"/>
      <c r="X24" s="408"/>
      <c r="Y24" s="406" t="s">
        <v>81</v>
      </c>
      <c r="Z24" s="407"/>
      <c r="AA24" s="407"/>
      <c r="AB24" s="408"/>
      <c r="AC24" s="406"/>
      <c r="AD24" s="407"/>
      <c r="AE24" s="407"/>
      <c r="AF24" s="408"/>
      <c r="AG24" s="406"/>
      <c r="AH24" s="407"/>
      <c r="AI24" s="407"/>
      <c r="AJ24" s="408"/>
      <c r="AK24" s="406"/>
      <c r="AL24" s="407"/>
      <c r="AM24" s="407"/>
      <c r="AN24" s="408"/>
      <c r="AO24" s="542"/>
      <c r="AP24" s="554"/>
      <c r="AQ24" s="586"/>
      <c r="AR24" s="588"/>
      <c r="AS24" s="590"/>
      <c r="BE24"/>
    </row>
    <row r="25" spans="2:57" ht="42" customHeight="1">
      <c r="B25" s="592"/>
      <c r="C25" s="532"/>
      <c r="D25" s="412"/>
      <c r="E25" s="413"/>
      <c r="F25" s="413"/>
      <c r="G25" s="413"/>
      <c r="H25" s="413"/>
      <c r="I25" s="413"/>
      <c r="J25" s="413"/>
      <c r="K25" s="413"/>
      <c r="L25" s="413"/>
      <c r="M25" s="413"/>
      <c r="N25" s="413"/>
      <c r="O25" s="413"/>
      <c r="P25" s="414"/>
      <c r="Q25" s="412"/>
      <c r="R25" s="413"/>
      <c r="S25" s="413"/>
      <c r="T25" s="413"/>
      <c r="U25" s="413"/>
      <c r="V25" s="413"/>
      <c r="W25" s="413"/>
      <c r="X25" s="414"/>
      <c r="Y25" s="412" t="s">
        <v>988</v>
      </c>
      <c r="Z25" s="413"/>
      <c r="AA25" s="413"/>
      <c r="AB25" s="414"/>
      <c r="AC25" s="412"/>
      <c r="AD25" s="413"/>
      <c r="AE25" s="413"/>
      <c r="AF25" s="414"/>
      <c r="AG25" s="412"/>
      <c r="AH25" s="413"/>
      <c r="AI25" s="413"/>
      <c r="AJ25" s="414"/>
      <c r="AK25" s="412"/>
      <c r="AL25" s="413"/>
      <c r="AM25" s="413"/>
      <c r="AN25" s="414"/>
      <c r="AO25" s="545"/>
      <c r="AP25" s="556"/>
      <c r="AQ25" s="587"/>
      <c r="AR25" s="589"/>
      <c r="AS25" s="591"/>
      <c r="BE25"/>
    </row>
    <row r="26" spans="2:57" ht="22.5" customHeight="1">
      <c r="B26" s="592">
        <v>7</v>
      </c>
      <c r="C26" s="532"/>
      <c r="D26" s="406" t="s">
        <v>1283</v>
      </c>
      <c r="E26" s="407"/>
      <c r="F26" s="407"/>
      <c r="G26" s="407"/>
      <c r="H26" s="407"/>
      <c r="I26" s="407"/>
      <c r="J26" s="407"/>
      <c r="K26" s="407"/>
      <c r="L26" s="407"/>
      <c r="M26" s="407"/>
      <c r="N26" s="407"/>
      <c r="O26" s="407"/>
      <c r="P26" s="408"/>
      <c r="Q26" s="406" t="s">
        <v>91</v>
      </c>
      <c r="R26" s="407"/>
      <c r="S26" s="407"/>
      <c r="T26" s="407"/>
      <c r="U26" s="407"/>
      <c r="V26" s="407"/>
      <c r="W26" s="407"/>
      <c r="X26" s="408"/>
      <c r="Y26" s="406" t="s">
        <v>24</v>
      </c>
      <c r="Z26" s="407"/>
      <c r="AA26" s="407"/>
      <c r="AB26" s="408"/>
      <c r="AC26" s="406"/>
      <c r="AD26" s="407"/>
      <c r="AE26" s="407"/>
      <c r="AF26" s="408"/>
      <c r="AG26" s="406"/>
      <c r="AH26" s="407"/>
      <c r="AI26" s="407"/>
      <c r="AJ26" s="408"/>
      <c r="AK26" s="406"/>
      <c r="AL26" s="407"/>
      <c r="AM26" s="407"/>
      <c r="AN26" s="408"/>
      <c r="AO26" s="542"/>
      <c r="AP26" s="554"/>
      <c r="AQ26" s="586"/>
      <c r="AR26" s="588"/>
      <c r="AS26" s="590"/>
      <c r="BE26"/>
    </row>
    <row r="27" spans="2:57" ht="49.5" customHeight="1">
      <c r="B27" s="592"/>
      <c r="C27" s="532"/>
      <c r="D27" s="412"/>
      <c r="E27" s="413"/>
      <c r="F27" s="413"/>
      <c r="G27" s="413"/>
      <c r="H27" s="413"/>
      <c r="I27" s="413"/>
      <c r="J27" s="413"/>
      <c r="K27" s="413"/>
      <c r="L27" s="413"/>
      <c r="M27" s="413"/>
      <c r="N27" s="413"/>
      <c r="O27" s="413"/>
      <c r="P27" s="414"/>
      <c r="Q27" s="412"/>
      <c r="R27" s="413"/>
      <c r="S27" s="413"/>
      <c r="T27" s="413"/>
      <c r="U27" s="413"/>
      <c r="V27" s="413"/>
      <c r="W27" s="413"/>
      <c r="X27" s="414"/>
      <c r="Y27" s="412" t="s">
        <v>825</v>
      </c>
      <c r="Z27" s="413"/>
      <c r="AA27" s="413"/>
      <c r="AB27" s="414"/>
      <c r="AC27" s="412"/>
      <c r="AD27" s="413"/>
      <c r="AE27" s="413"/>
      <c r="AF27" s="414"/>
      <c r="AG27" s="412"/>
      <c r="AH27" s="413"/>
      <c r="AI27" s="413"/>
      <c r="AJ27" s="414"/>
      <c r="AK27" s="412"/>
      <c r="AL27" s="413"/>
      <c r="AM27" s="413"/>
      <c r="AN27" s="414"/>
      <c r="AO27" s="545"/>
      <c r="AP27" s="556"/>
      <c r="AQ27" s="587"/>
      <c r="AR27" s="589"/>
      <c r="AS27" s="591"/>
      <c r="BE27"/>
    </row>
    <row r="28" spans="2:57" ht="22.5" customHeight="1">
      <c r="B28" s="592">
        <v>8</v>
      </c>
      <c r="C28" s="532"/>
      <c r="D28" s="406" t="s">
        <v>839</v>
      </c>
      <c r="E28" s="407"/>
      <c r="F28" s="407"/>
      <c r="G28" s="407"/>
      <c r="H28" s="407"/>
      <c r="I28" s="407"/>
      <c r="J28" s="407"/>
      <c r="K28" s="407"/>
      <c r="L28" s="407"/>
      <c r="M28" s="407"/>
      <c r="N28" s="407"/>
      <c r="O28" s="407"/>
      <c r="P28" s="408"/>
      <c r="Q28" s="406" t="s">
        <v>91</v>
      </c>
      <c r="R28" s="407"/>
      <c r="S28" s="407"/>
      <c r="T28" s="407"/>
      <c r="U28" s="407"/>
      <c r="V28" s="407"/>
      <c r="W28" s="407"/>
      <c r="X28" s="408"/>
      <c r="Y28" s="406" t="s">
        <v>24</v>
      </c>
      <c r="Z28" s="407"/>
      <c r="AA28" s="407"/>
      <c r="AB28" s="408"/>
      <c r="AC28" s="406"/>
      <c r="AD28" s="407"/>
      <c r="AE28" s="407"/>
      <c r="AF28" s="408"/>
      <c r="AG28" s="406"/>
      <c r="AH28" s="407"/>
      <c r="AI28" s="407"/>
      <c r="AJ28" s="408"/>
      <c r="AK28" s="406"/>
      <c r="AL28" s="407"/>
      <c r="AM28" s="407"/>
      <c r="AN28" s="408"/>
      <c r="AO28" s="542"/>
      <c r="AP28" s="554"/>
      <c r="AQ28" s="586"/>
      <c r="AR28" s="588"/>
      <c r="AS28" s="590"/>
      <c r="BE28"/>
    </row>
    <row r="29" spans="2:57">
      <c r="B29" s="592"/>
      <c r="C29" s="532"/>
      <c r="D29" s="412"/>
      <c r="E29" s="413"/>
      <c r="F29" s="413"/>
      <c r="G29" s="413"/>
      <c r="H29" s="413"/>
      <c r="I29" s="413"/>
      <c r="J29" s="413"/>
      <c r="K29" s="413"/>
      <c r="L29" s="413"/>
      <c r="M29" s="413"/>
      <c r="N29" s="413"/>
      <c r="O29" s="413"/>
      <c r="P29" s="414"/>
      <c r="Q29" s="412"/>
      <c r="R29" s="413"/>
      <c r="S29" s="413"/>
      <c r="T29" s="413"/>
      <c r="U29" s="413"/>
      <c r="V29" s="413"/>
      <c r="W29" s="413"/>
      <c r="X29" s="414"/>
      <c r="Y29" s="412" t="s">
        <v>826</v>
      </c>
      <c r="Z29" s="413"/>
      <c r="AA29" s="413"/>
      <c r="AB29" s="414"/>
      <c r="AC29" s="412"/>
      <c r="AD29" s="413"/>
      <c r="AE29" s="413"/>
      <c r="AF29" s="414"/>
      <c r="AG29" s="412"/>
      <c r="AH29" s="413"/>
      <c r="AI29" s="413"/>
      <c r="AJ29" s="414"/>
      <c r="AK29" s="412"/>
      <c r="AL29" s="413"/>
      <c r="AM29" s="413"/>
      <c r="AN29" s="414"/>
      <c r="AO29" s="545"/>
      <c r="AP29" s="556"/>
      <c r="AQ29" s="587"/>
      <c r="AR29" s="589"/>
      <c r="AS29" s="591"/>
      <c r="BE29"/>
    </row>
    <row r="30" spans="2:57" ht="22.5" hidden="1" customHeight="1">
      <c r="B30" s="592">
        <v>9</v>
      </c>
      <c r="C30" s="532"/>
      <c r="D30" s="406" t="s">
        <v>827</v>
      </c>
      <c r="E30" s="407"/>
      <c r="F30" s="407"/>
      <c r="G30" s="407"/>
      <c r="H30" s="407"/>
      <c r="I30" s="407"/>
      <c r="J30" s="407"/>
      <c r="K30" s="407"/>
      <c r="L30" s="407"/>
      <c r="M30" s="407"/>
      <c r="N30" s="407"/>
      <c r="O30" s="407"/>
      <c r="P30" s="408"/>
      <c r="Q30" s="406" t="s">
        <v>91</v>
      </c>
      <c r="R30" s="407"/>
      <c r="S30" s="407"/>
      <c r="T30" s="407"/>
      <c r="U30" s="407"/>
      <c r="V30" s="407"/>
      <c r="W30" s="407"/>
      <c r="X30" s="408"/>
      <c r="Y30" s="406" t="s">
        <v>24</v>
      </c>
      <c r="Z30" s="407"/>
      <c r="AA30" s="407"/>
      <c r="AB30" s="408"/>
      <c r="AC30" s="406"/>
      <c r="AD30" s="407"/>
      <c r="AE30" s="407"/>
      <c r="AF30" s="408"/>
      <c r="AG30" s="406"/>
      <c r="AH30" s="407"/>
      <c r="AI30" s="407"/>
      <c r="AJ30" s="408"/>
      <c r="AK30" s="406"/>
      <c r="AL30" s="407"/>
      <c r="AM30" s="407"/>
      <c r="AN30" s="408"/>
      <c r="AO30" s="542"/>
      <c r="AP30" s="554"/>
      <c r="AQ30" s="586"/>
      <c r="AR30" s="588"/>
      <c r="AS30" s="590"/>
      <c r="BE30"/>
    </row>
    <row r="31" spans="2:57" ht="31.5" hidden="1" customHeight="1">
      <c r="B31" s="592"/>
      <c r="C31" s="532"/>
      <c r="D31" s="412"/>
      <c r="E31" s="413"/>
      <c r="F31" s="413"/>
      <c r="G31" s="413"/>
      <c r="H31" s="413"/>
      <c r="I31" s="413"/>
      <c r="J31" s="413"/>
      <c r="K31" s="413"/>
      <c r="L31" s="413"/>
      <c r="M31" s="413"/>
      <c r="N31" s="413"/>
      <c r="O31" s="413"/>
      <c r="P31" s="414"/>
      <c r="Q31" s="412"/>
      <c r="R31" s="413"/>
      <c r="S31" s="413"/>
      <c r="T31" s="413"/>
      <c r="U31" s="413"/>
      <c r="V31" s="413"/>
      <c r="W31" s="413"/>
      <c r="X31" s="414"/>
      <c r="Y31" s="412" t="s">
        <v>828</v>
      </c>
      <c r="Z31" s="413"/>
      <c r="AA31" s="413"/>
      <c r="AB31" s="414"/>
      <c r="AC31" s="412"/>
      <c r="AD31" s="413"/>
      <c r="AE31" s="413"/>
      <c r="AF31" s="414"/>
      <c r="AG31" s="412"/>
      <c r="AH31" s="413"/>
      <c r="AI31" s="413"/>
      <c r="AJ31" s="414"/>
      <c r="AK31" s="412"/>
      <c r="AL31" s="413"/>
      <c r="AM31" s="413"/>
      <c r="AN31" s="414"/>
      <c r="AO31" s="545"/>
      <c r="AP31" s="556"/>
      <c r="AQ31" s="587"/>
      <c r="AR31" s="589"/>
      <c r="AS31" s="591"/>
      <c r="BE31"/>
    </row>
    <row r="32" spans="2:57" ht="22.5" customHeight="1">
      <c r="B32" s="592">
        <v>10</v>
      </c>
      <c r="C32" s="532"/>
      <c r="D32" s="406" t="s">
        <v>829</v>
      </c>
      <c r="E32" s="407"/>
      <c r="F32" s="407"/>
      <c r="G32" s="407"/>
      <c r="H32" s="407"/>
      <c r="I32" s="407"/>
      <c r="J32" s="407"/>
      <c r="K32" s="407"/>
      <c r="L32" s="407"/>
      <c r="M32" s="407"/>
      <c r="N32" s="407"/>
      <c r="O32" s="407"/>
      <c r="P32" s="408"/>
      <c r="Q32" s="406" t="s">
        <v>91</v>
      </c>
      <c r="R32" s="407"/>
      <c r="S32" s="407"/>
      <c r="T32" s="407"/>
      <c r="U32" s="407"/>
      <c r="V32" s="407"/>
      <c r="W32" s="407"/>
      <c r="X32" s="408"/>
      <c r="Y32" s="406" t="s">
        <v>24</v>
      </c>
      <c r="Z32" s="407"/>
      <c r="AA32" s="407"/>
      <c r="AB32" s="408"/>
      <c r="AC32" s="406"/>
      <c r="AD32" s="407"/>
      <c r="AE32" s="407"/>
      <c r="AF32" s="408"/>
      <c r="AG32" s="406"/>
      <c r="AH32" s="407"/>
      <c r="AI32" s="407"/>
      <c r="AJ32" s="408"/>
      <c r="AK32" s="406"/>
      <c r="AL32" s="407"/>
      <c r="AM32" s="407"/>
      <c r="AN32" s="408"/>
      <c r="AO32" s="542"/>
      <c r="AP32" s="554"/>
      <c r="AQ32" s="586"/>
      <c r="AR32" s="588"/>
      <c r="AS32" s="590"/>
      <c r="BE32"/>
    </row>
    <row r="33" spans="2:57" ht="30.75" customHeight="1">
      <c r="B33" s="592"/>
      <c r="C33" s="532"/>
      <c r="D33" s="412"/>
      <c r="E33" s="413"/>
      <c r="F33" s="413"/>
      <c r="G33" s="413"/>
      <c r="H33" s="413"/>
      <c r="I33" s="413"/>
      <c r="J33" s="413"/>
      <c r="K33" s="413"/>
      <c r="L33" s="413"/>
      <c r="M33" s="413"/>
      <c r="N33" s="413"/>
      <c r="O33" s="413"/>
      <c r="P33" s="414"/>
      <c r="Q33" s="412"/>
      <c r="R33" s="413"/>
      <c r="S33" s="413"/>
      <c r="T33" s="413"/>
      <c r="U33" s="413"/>
      <c r="V33" s="413"/>
      <c r="W33" s="413"/>
      <c r="X33" s="414"/>
      <c r="Y33" s="412" t="s">
        <v>1261</v>
      </c>
      <c r="Z33" s="413"/>
      <c r="AA33" s="413"/>
      <c r="AB33" s="414"/>
      <c r="AC33" s="412"/>
      <c r="AD33" s="413"/>
      <c r="AE33" s="413"/>
      <c r="AF33" s="414"/>
      <c r="AG33" s="412"/>
      <c r="AH33" s="413"/>
      <c r="AI33" s="413"/>
      <c r="AJ33" s="414"/>
      <c r="AK33" s="412"/>
      <c r="AL33" s="413"/>
      <c r="AM33" s="413"/>
      <c r="AN33" s="414"/>
      <c r="AO33" s="545"/>
      <c r="AP33" s="556"/>
      <c r="AQ33" s="587"/>
      <c r="AR33" s="589"/>
      <c r="AS33" s="591"/>
      <c r="BE33"/>
    </row>
    <row r="34" spans="2:57" ht="22.5" customHeight="1">
      <c r="B34" s="592">
        <v>11</v>
      </c>
      <c r="C34" s="532"/>
      <c r="D34" s="406" t="s">
        <v>830</v>
      </c>
      <c r="E34" s="407"/>
      <c r="F34" s="407"/>
      <c r="G34" s="407"/>
      <c r="H34" s="407"/>
      <c r="I34" s="407"/>
      <c r="J34" s="407"/>
      <c r="K34" s="407"/>
      <c r="L34" s="407"/>
      <c r="M34" s="407"/>
      <c r="N34" s="407"/>
      <c r="O34" s="407"/>
      <c r="P34" s="408"/>
      <c r="Q34" s="406" t="s">
        <v>91</v>
      </c>
      <c r="R34" s="407"/>
      <c r="S34" s="407"/>
      <c r="T34" s="407"/>
      <c r="U34" s="407"/>
      <c r="V34" s="407"/>
      <c r="W34" s="407"/>
      <c r="X34" s="408"/>
      <c r="Y34" s="406" t="s">
        <v>83</v>
      </c>
      <c r="Z34" s="407"/>
      <c r="AA34" s="407"/>
      <c r="AB34" s="408"/>
      <c r="AC34" s="406"/>
      <c r="AD34" s="407"/>
      <c r="AE34" s="407"/>
      <c r="AF34" s="408"/>
      <c r="AG34" s="406"/>
      <c r="AH34" s="407"/>
      <c r="AI34" s="407"/>
      <c r="AJ34" s="408"/>
      <c r="AK34" s="406"/>
      <c r="AL34" s="407"/>
      <c r="AM34" s="407"/>
      <c r="AN34" s="408"/>
      <c r="AO34" s="542"/>
      <c r="AP34" s="554"/>
      <c r="AQ34" s="586"/>
      <c r="AR34" s="588"/>
      <c r="AS34" s="590"/>
      <c r="BE34"/>
    </row>
    <row r="35" spans="2:57" ht="30.75"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t="s">
        <v>982</v>
      </c>
      <c r="Z35" s="413"/>
      <c r="AA35" s="413"/>
      <c r="AB35" s="414"/>
      <c r="AC35" s="412"/>
      <c r="AD35" s="413"/>
      <c r="AE35" s="413"/>
      <c r="AF35" s="414"/>
      <c r="AG35" s="412"/>
      <c r="AH35" s="413"/>
      <c r="AI35" s="413"/>
      <c r="AJ35" s="414"/>
      <c r="AK35" s="412"/>
      <c r="AL35" s="413"/>
      <c r="AM35" s="413"/>
      <c r="AN35" s="414"/>
      <c r="AO35" s="545"/>
      <c r="AP35" s="556"/>
      <c r="AQ35" s="587"/>
      <c r="AR35" s="589"/>
      <c r="AS35" s="591"/>
      <c r="BE35"/>
    </row>
    <row r="36" spans="2:57" ht="22.5" customHeight="1">
      <c r="B36" s="592">
        <v>12</v>
      </c>
      <c r="C36" s="532"/>
      <c r="D36" s="406" t="s">
        <v>1262</v>
      </c>
      <c r="E36" s="407"/>
      <c r="F36" s="407"/>
      <c r="G36" s="407"/>
      <c r="H36" s="407"/>
      <c r="I36" s="407"/>
      <c r="J36" s="407"/>
      <c r="K36" s="407"/>
      <c r="L36" s="407"/>
      <c r="M36" s="407"/>
      <c r="N36" s="407"/>
      <c r="O36" s="407"/>
      <c r="P36" s="408"/>
      <c r="Q36" s="406" t="s">
        <v>91</v>
      </c>
      <c r="R36" s="407"/>
      <c r="S36" s="407"/>
      <c r="T36" s="407"/>
      <c r="U36" s="407"/>
      <c r="V36" s="407"/>
      <c r="W36" s="407"/>
      <c r="X36" s="408"/>
      <c r="Y36" s="406" t="s">
        <v>136</v>
      </c>
      <c r="Z36" s="407"/>
      <c r="AA36" s="407"/>
      <c r="AB36" s="408"/>
      <c r="AC36" s="406"/>
      <c r="AD36" s="407"/>
      <c r="AE36" s="407"/>
      <c r="AF36" s="408"/>
      <c r="AG36" s="406"/>
      <c r="AH36" s="407"/>
      <c r="AI36" s="407"/>
      <c r="AJ36" s="408"/>
      <c r="AK36" s="406"/>
      <c r="AL36" s="407"/>
      <c r="AM36" s="407"/>
      <c r="AN36" s="408"/>
      <c r="AO36" s="542"/>
      <c r="AP36" s="554"/>
      <c r="AQ36" s="586"/>
      <c r="AR36" s="588"/>
      <c r="AS36" s="590"/>
      <c r="BE36"/>
    </row>
    <row r="37" spans="2:57" ht="37.5"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t="s">
        <v>831</v>
      </c>
      <c r="Z37" s="413"/>
      <c r="AA37" s="413"/>
      <c r="AB37" s="414"/>
      <c r="AC37" s="412"/>
      <c r="AD37" s="413"/>
      <c r="AE37" s="413"/>
      <c r="AF37" s="414"/>
      <c r="AG37" s="412"/>
      <c r="AH37" s="413"/>
      <c r="AI37" s="413"/>
      <c r="AJ37" s="414"/>
      <c r="AK37" s="412"/>
      <c r="AL37" s="413"/>
      <c r="AM37" s="413"/>
      <c r="AN37" s="414"/>
      <c r="AO37" s="545"/>
      <c r="AP37" s="556"/>
      <c r="AQ37" s="587"/>
      <c r="AR37" s="589"/>
      <c r="AS37" s="591"/>
      <c r="BE37"/>
    </row>
    <row r="38" spans="2:57" ht="22.5" hidden="1" customHeight="1">
      <c r="B38" s="592">
        <v>13</v>
      </c>
      <c r="C38" s="532"/>
      <c r="D38" s="406" t="s">
        <v>840</v>
      </c>
      <c r="E38" s="407"/>
      <c r="F38" s="407"/>
      <c r="G38" s="407"/>
      <c r="H38" s="407"/>
      <c r="I38" s="407"/>
      <c r="J38" s="407"/>
      <c r="K38" s="407"/>
      <c r="L38" s="407"/>
      <c r="M38" s="407"/>
      <c r="N38" s="407"/>
      <c r="O38" s="407"/>
      <c r="P38" s="408"/>
      <c r="Q38" s="406" t="s">
        <v>91</v>
      </c>
      <c r="R38" s="407"/>
      <c r="S38" s="407"/>
      <c r="T38" s="407"/>
      <c r="U38" s="407"/>
      <c r="V38" s="407"/>
      <c r="W38" s="407"/>
      <c r="X38" s="408"/>
      <c r="Y38" s="406" t="s">
        <v>24</v>
      </c>
      <c r="Z38" s="407"/>
      <c r="AA38" s="407"/>
      <c r="AB38" s="408"/>
      <c r="AC38" s="406"/>
      <c r="AD38" s="407"/>
      <c r="AE38" s="407"/>
      <c r="AF38" s="408"/>
      <c r="AG38" s="406"/>
      <c r="AH38" s="407"/>
      <c r="AI38" s="407"/>
      <c r="AJ38" s="408"/>
      <c r="AK38" s="406"/>
      <c r="AL38" s="407"/>
      <c r="AM38" s="407"/>
      <c r="AN38" s="408"/>
      <c r="AO38" s="542"/>
      <c r="AP38" s="554"/>
      <c r="AQ38" s="586"/>
      <c r="AR38" s="588"/>
      <c r="AS38" s="590"/>
      <c r="BE38"/>
    </row>
    <row r="39" spans="2:57" ht="31.5" hidden="1"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t="s">
        <v>831</v>
      </c>
      <c r="Z39" s="413"/>
      <c r="AA39" s="413"/>
      <c r="AB39" s="414"/>
      <c r="AC39" s="412"/>
      <c r="AD39" s="413"/>
      <c r="AE39" s="413"/>
      <c r="AF39" s="414"/>
      <c r="AG39" s="412"/>
      <c r="AH39" s="413"/>
      <c r="AI39" s="413"/>
      <c r="AJ39" s="414"/>
      <c r="AK39" s="412"/>
      <c r="AL39" s="413"/>
      <c r="AM39" s="413"/>
      <c r="AN39" s="414"/>
      <c r="AO39" s="545"/>
      <c r="AP39" s="556"/>
      <c r="AQ39" s="587"/>
      <c r="AR39" s="589"/>
      <c r="AS39" s="591"/>
      <c r="BE39"/>
    </row>
    <row r="40" spans="2:57" ht="22.5" hidden="1" customHeight="1">
      <c r="B40" s="592">
        <v>14</v>
      </c>
      <c r="C40" s="532"/>
      <c r="D40" s="406" t="s">
        <v>832</v>
      </c>
      <c r="E40" s="407"/>
      <c r="F40" s="407"/>
      <c r="G40" s="407"/>
      <c r="H40" s="407"/>
      <c r="I40" s="407"/>
      <c r="J40" s="407"/>
      <c r="K40" s="407"/>
      <c r="L40" s="407"/>
      <c r="M40" s="407"/>
      <c r="N40" s="407"/>
      <c r="O40" s="407"/>
      <c r="P40" s="408"/>
      <c r="Q40" s="406" t="s">
        <v>91</v>
      </c>
      <c r="R40" s="407"/>
      <c r="S40" s="407"/>
      <c r="T40" s="407"/>
      <c r="U40" s="407"/>
      <c r="V40" s="407"/>
      <c r="W40" s="407"/>
      <c r="X40" s="408"/>
      <c r="Y40" s="406" t="s">
        <v>346</v>
      </c>
      <c r="Z40" s="407"/>
      <c r="AA40" s="407"/>
      <c r="AB40" s="408"/>
      <c r="AC40" s="406"/>
      <c r="AD40" s="407"/>
      <c r="AE40" s="407"/>
      <c r="AF40" s="408"/>
      <c r="AG40" s="406"/>
      <c r="AH40" s="407"/>
      <c r="AI40" s="407"/>
      <c r="AJ40" s="408"/>
      <c r="AK40" s="406"/>
      <c r="AL40" s="407"/>
      <c r="AM40" s="407"/>
      <c r="AN40" s="408"/>
      <c r="AO40" s="542"/>
      <c r="AP40" s="554"/>
      <c r="AQ40" s="586"/>
      <c r="AR40" s="588"/>
      <c r="AS40" s="590"/>
      <c r="BE40"/>
    </row>
    <row r="41" spans="2:57" ht="35.25" hidden="1"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t="s">
        <v>831</v>
      </c>
      <c r="Z41" s="413"/>
      <c r="AA41" s="413"/>
      <c r="AB41" s="414"/>
      <c r="AC41" s="412"/>
      <c r="AD41" s="413"/>
      <c r="AE41" s="413"/>
      <c r="AF41" s="414"/>
      <c r="AG41" s="412"/>
      <c r="AH41" s="413"/>
      <c r="AI41" s="413"/>
      <c r="AJ41" s="414"/>
      <c r="AK41" s="412"/>
      <c r="AL41" s="413"/>
      <c r="AM41" s="413"/>
      <c r="AN41" s="414"/>
      <c r="AO41" s="545"/>
      <c r="AP41" s="556"/>
      <c r="AQ41" s="587"/>
      <c r="AR41" s="589"/>
      <c r="AS41" s="591"/>
      <c r="BE41"/>
    </row>
    <row r="42" spans="2:57" ht="22.5" customHeight="1">
      <c r="B42" s="592">
        <v>15</v>
      </c>
      <c r="C42" s="532"/>
      <c r="D42" s="406" t="s">
        <v>833</v>
      </c>
      <c r="E42" s="407"/>
      <c r="F42" s="407"/>
      <c r="G42" s="407"/>
      <c r="H42" s="407"/>
      <c r="I42" s="407"/>
      <c r="J42" s="407"/>
      <c r="K42" s="407"/>
      <c r="L42" s="407"/>
      <c r="M42" s="407"/>
      <c r="N42" s="407"/>
      <c r="O42" s="407"/>
      <c r="P42" s="408"/>
      <c r="Q42" s="406" t="s">
        <v>91</v>
      </c>
      <c r="R42" s="407"/>
      <c r="S42" s="407"/>
      <c r="T42" s="407"/>
      <c r="U42" s="407"/>
      <c r="V42" s="407"/>
      <c r="W42" s="407"/>
      <c r="X42" s="408"/>
      <c r="Y42" s="406" t="s">
        <v>24</v>
      </c>
      <c r="Z42" s="407"/>
      <c r="AA42" s="407"/>
      <c r="AB42" s="408"/>
      <c r="AC42" s="406"/>
      <c r="AD42" s="407"/>
      <c r="AE42" s="407"/>
      <c r="AF42" s="408"/>
      <c r="AG42" s="406"/>
      <c r="AH42" s="407"/>
      <c r="AI42" s="407"/>
      <c r="AJ42" s="408"/>
      <c r="AK42" s="406"/>
      <c r="AL42" s="407"/>
      <c r="AM42" s="407"/>
      <c r="AN42" s="408"/>
      <c r="AO42" s="542"/>
      <c r="AP42" s="554"/>
      <c r="AQ42" s="586"/>
      <c r="AR42" s="588"/>
      <c r="AS42" s="590"/>
      <c r="BE42"/>
    </row>
    <row r="43" spans="2:57" ht="34.5"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t="s">
        <v>1263</v>
      </c>
      <c r="Z43" s="413"/>
      <c r="AA43" s="413"/>
      <c r="AB43" s="414"/>
      <c r="AC43" s="412"/>
      <c r="AD43" s="413"/>
      <c r="AE43" s="413"/>
      <c r="AF43" s="414"/>
      <c r="AG43" s="412"/>
      <c r="AH43" s="413"/>
      <c r="AI43" s="413"/>
      <c r="AJ43" s="414"/>
      <c r="AK43" s="412"/>
      <c r="AL43" s="413"/>
      <c r="AM43" s="413"/>
      <c r="AN43" s="414"/>
      <c r="AO43" s="545"/>
      <c r="AP43" s="556"/>
      <c r="AQ43" s="587"/>
      <c r="AR43" s="589"/>
      <c r="AS43" s="591"/>
      <c r="BE43"/>
    </row>
    <row r="44" spans="2:57" ht="22.5" customHeight="1">
      <c r="B44" s="592">
        <v>16</v>
      </c>
      <c r="C44" s="532"/>
      <c r="D44" s="406" t="s">
        <v>1284</v>
      </c>
      <c r="E44" s="407"/>
      <c r="F44" s="407"/>
      <c r="G44" s="407"/>
      <c r="H44" s="407"/>
      <c r="I44" s="407"/>
      <c r="J44" s="407"/>
      <c r="K44" s="407"/>
      <c r="L44" s="407"/>
      <c r="M44" s="407"/>
      <c r="N44" s="407"/>
      <c r="O44" s="407"/>
      <c r="P44" s="408"/>
      <c r="Q44" s="406" t="s">
        <v>91</v>
      </c>
      <c r="R44" s="407"/>
      <c r="S44" s="407"/>
      <c r="T44" s="407"/>
      <c r="U44" s="407"/>
      <c r="V44" s="407"/>
      <c r="W44" s="407"/>
      <c r="X44" s="408"/>
      <c r="Y44" s="406" t="s">
        <v>24</v>
      </c>
      <c r="Z44" s="407"/>
      <c r="AA44" s="407"/>
      <c r="AB44" s="408"/>
      <c r="AC44" s="406"/>
      <c r="AD44" s="407"/>
      <c r="AE44" s="407"/>
      <c r="AF44" s="408"/>
      <c r="AG44" s="406"/>
      <c r="AH44" s="407"/>
      <c r="AI44" s="407"/>
      <c r="AJ44" s="408"/>
      <c r="AK44" s="406"/>
      <c r="AL44" s="407"/>
      <c r="AM44" s="407"/>
      <c r="AN44" s="408"/>
      <c r="AO44" s="542"/>
      <c r="AP44" s="554"/>
      <c r="AQ44" s="586"/>
      <c r="AR44" s="588"/>
      <c r="AS44" s="590"/>
      <c r="BE44"/>
    </row>
    <row r="45" spans="2:57" ht="29.25"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t="s">
        <v>1263</v>
      </c>
      <c r="Z45" s="413"/>
      <c r="AA45" s="413"/>
      <c r="AB45" s="414"/>
      <c r="AC45" s="412"/>
      <c r="AD45" s="413"/>
      <c r="AE45" s="413"/>
      <c r="AF45" s="414"/>
      <c r="AG45" s="412"/>
      <c r="AH45" s="413"/>
      <c r="AI45" s="413"/>
      <c r="AJ45" s="414"/>
      <c r="AK45" s="412"/>
      <c r="AL45" s="413"/>
      <c r="AM45" s="413"/>
      <c r="AN45" s="414"/>
      <c r="AO45" s="545"/>
      <c r="AP45" s="556"/>
      <c r="AQ45" s="587"/>
      <c r="AR45" s="589"/>
      <c r="AS45" s="591"/>
      <c r="BE45"/>
    </row>
    <row r="46" spans="2:57" ht="22.5" customHeight="1">
      <c r="B46" s="592">
        <v>17</v>
      </c>
      <c r="C46" s="532"/>
      <c r="D46" s="406" t="s">
        <v>834</v>
      </c>
      <c r="E46" s="407"/>
      <c r="F46" s="407"/>
      <c r="G46" s="407"/>
      <c r="H46" s="407"/>
      <c r="I46" s="407"/>
      <c r="J46" s="407"/>
      <c r="K46" s="407"/>
      <c r="L46" s="407"/>
      <c r="M46" s="407"/>
      <c r="N46" s="407"/>
      <c r="O46" s="407"/>
      <c r="P46" s="408"/>
      <c r="Q46" s="406" t="s">
        <v>91</v>
      </c>
      <c r="R46" s="407"/>
      <c r="S46" s="407"/>
      <c r="T46" s="407"/>
      <c r="U46" s="407"/>
      <c r="V46" s="407"/>
      <c r="W46" s="407"/>
      <c r="X46" s="408"/>
      <c r="Y46" s="406" t="s">
        <v>24</v>
      </c>
      <c r="Z46" s="407"/>
      <c r="AA46" s="407"/>
      <c r="AB46" s="408"/>
      <c r="AC46" s="406"/>
      <c r="AD46" s="407"/>
      <c r="AE46" s="407"/>
      <c r="AF46" s="408"/>
      <c r="AG46" s="406"/>
      <c r="AH46" s="407"/>
      <c r="AI46" s="407"/>
      <c r="AJ46" s="408"/>
      <c r="AK46" s="406"/>
      <c r="AL46" s="407"/>
      <c r="AM46" s="407"/>
      <c r="AN46" s="408"/>
      <c r="AO46" s="542"/>
      <c r="AP46" s="554"/>
      <c r="AQ46" s="586"/>
      <c r="AR46" s="588"/>
      <c r="AS46" s="590"/>
      <c r="BE46"/>
    </row>
    <row r="47" spans="2:57" ht="72.75" customHeight="1" thickBo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t="s">
        <v>835</v>
      </c>
      <c r="Z47" s="413"/>
      <c r="AA47" s="413"/>
      <c r="AB47" s="414"/>
      <c r="AC47" s="412"/>
      <c r="AD47" s="413"/>
      <c r="AE47" s="413"/>
      <c r="AF47" s="414"/>
      <c r="AG47" s="412"/>
      <c r="AH47" s="413"/>
      <c r="AI47" s="413"/>
      <c r="AJ47" s="414"/>
      <c r="AK47" s="412"/>
      <c r="AL47" s="413"/>
      <c r="AM47" s="413"/>
      <c r="AN47" s="414"/>
      <c r="AO47" s="545"/>
      <c r="AP47" s="556"/>
      <c r="AQ47" s="587"/>
      <c r="AR47" s="589"/>
      <c r="AS47" s="591"/>
      <c r="BE47"/>
    </row>
    <row r="48" spans="2:57" ht="22.5" hidden="1" customHeight="1">
      <c r="B48" s="592">
        <v>18</v>
      </c>
      <c r="C48" s="532"/>
      <c r="D48" s="406" t="s">
        <v>841</v>
      </c>
      <c r="E48" s="407"/>
      <c r="F48" s="407"/>
      <c r="G48" s="407"/>
      <c r="H48" s="407"/>
      <c r="I48" s="407"/>
      <c r="J48" s="407"/>
      <c r="K48" s="407"/>
      <c r="L48" s="407"/>
      <c r="M48" s="407"/>
      <c r="N48" s="407"/>
      <c r="O48" s="407"/>
      <c r="P48" s="408"/>
      <c r="Q48" s="406" t="s">
        <v>91</v>
      </c>
      <c r="R48" s="407"/>
      <c r="S48" s="407"/>
      <c r="T48" s="407"/>
      <c r="U48" s="407"/>
      <c r="V48" s="407"/>
      <c r="W48" s="407"/>
      <c r="X48" s="408"/>
      <c r="Y48" s="406" t="s">
        <v>24</v>
      </c>
      <c r="Z48" s="407"/>
      <c r="AA48" s="407"/>
      <c r="AB48" s="408"/>
      <c r="AC48" s="406"/>
      <c r="AD48" s="407"/>
      <c r="AE48" s="407"/>
      <c r="AF48" s="408"/>
      <c r="AG48" s="406"/>
      <c r="AH48" s="407"/>
      <c r="AI48" s="407"/>
      <c r="AJ48" s="408"/>
      <c r="AK48" s="406"/>
      <c r="AL48" s="407"/>
      <c r="AM48" s="407"/>
      <c r="AN48" s="408"/>
      <c r="AO48" s="542"/>
      <c r="AP48" s="554"/>
      <c r="AQ48" s="586"/>
      <c r="AR48" s="588"/>
      <c r="AS48" s="590"/>
      <c r="BE48"/>
    </row>
    <row r="49" spans="2:57" ht="118.5" hidden="1"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t="s">
        <v>836</v>
      </c>
      <c r="Z49" s="413"/>
      <c r="AA49" s="413"/>
      <c r="AB49" s="414"/>
      <c r="AC49" s="412"/>
      <c r="AD49" s="413"/>
      <c r="AE49" s="413"/>
      <c r="AF49" s="414"/>
      <c r="AG49" s="412"/>
      <c r="AH49" s="413"/>
      <c r="AI49" s="413"/>
      <c r="AJ49" s="414"/>
      <c r="AK49" s="412"/>
      <c r="AL49" s="413"/>
      <c r="AM49" s="413"/>
      <c r="AN49" s="414"/>
      <c r="AO49" s="545"/>
      <c r="AP49" s="556"/>
      <c r="AQ49" s="587"/>
      <c r="AR49" s="589"/>
      <c r="AS49" s="591"/>
      <c r="BE49"/>
    </row>
    <row r="50" spans="2:57" ht="22.5" hidden="1" customHeight="1">
      <c r="B50" s="592">
        <v>19</v>
      </c>
      <c r="C50" s="532"/>
      <c r="D50" s="406" t="s">
        <v>838</v>
      </c>
      <c r="E50" s="407"/>
      <c r="F50" s="407"/>
      <c r="G50" s="407"/>
      <c r="H50" s="407"/>
      <c r="I50" s="407"/>
      <c r="J50" s="407"/>
      <c r="K50" s="407"/>
      <c r="L50" s="407"/>
      <c r="M50" s="407"/>
      <c r="N50" s="407"/>
      <c r="O50" s="407"/>
      <c r="P50" s="408"/>
      <c r="Q50" s="406" t="s">
        <v>91</v>
      </c>
      <c r="R50" s="407"/>
      <c r="S50" s="407"/>
      <c r="T50" s="407"/>
      <c r="U50" s="407"/>
      <c r="V50" s="407"/>
      <c r="W50" s="407"/>
      <c r="X50" s="408"/>
      <c r="Y50" s="406" t="s">
        <v>24</v>
      </c>
      <c r="Z50" s="407"/>
      <c r="AA50" s="407"/>
      <c r="AB50" s="408"/>
      <c r="AC50" s="406"/>
      <c r="AD50" s="407"/>
      <c r="AE50" s="407"/>
      <c r="AF50" s="408"/>
      <c r="AG50" s="406"/>
      <c r="AH50" s="407"/>
      <c r="AI50" s="407"/>
      <c r="AJ50" s="408"/>
      <c r="AK50" s="406"/>
      <c r="AL50" s="407"/>
      <c r="AM50" s="407"/>
      <c r="AN50" s="408"/>
      <c r="AO50" s="542"/>
      <c r="AP50" s="554"/>
      <c r="AQ50" s="586"/>
      <c r="AR50" s="588"/>
      <c r="AS50" s="590"/>
      <c r="BE50"/>
    </row>
    <row r="51" spans="2:57" ht="105.75" hidden="1" customHeight="1" thickBo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t="s">
        <v>837</v>
      </c>
      <c r="Z51" s="413"/>
      <c r="AA51" s="413"/>
      <c r="AB51" s="414"/>
      <c r="AC51" s="412"/>
      <c r="AD51" s="413"/>
      <c r="AE51" s="413"/>
      <c r="AF51" s="414"/>
      <c r="AG51" s="412"/>
      <c r="AH51" s="413"/>
      <c r="AI51" s="413"/>
      <c r="AJ51" s="414"/>
      <c r="AK51" s="412"/>
      <c r="AL51" s="413"/>
      <c r="AM51" s="413"/>
      <c r="AN51" s="414"/>
      <c r="AO51" s="545"/>
      <c r="AP51" s="556"/>
      <c r="AQ51" s="587"/>
      <c r="AR51" s="589"/>
      <c r="AS51" s="591"/>
      <c r="BE51"/>
    </row>
    <row r="52" spans="2:57" ht="22.5" hidden="1" customHeight="1">
      <c r="B52" s="592">
        <v>20</v>
      </c>
      <c r="C52" s="532"/>
      <c r="D52" s="406"/>
      <c r="E52" s="407"/>
      <c r="F52" s="407"/>
      <c r="G52" s="407"/>
      <c r="H52" s="407"/>
      <c r="I52" s="407"/>
      <c r="J52" s="407"/>
      <c r="K52" s="407"/>
      <c r="L52" s="407"/>
      <c r="M52" s="407"/>
      <c r="N52" s="407"/>
      <c r="O52" s="407"/>
      <c r="P52" s="408"/>
      <c r="Q52" s="409"/>
      <c r="R52" s="410"/>
      <c r="S52" s="410"/>
      <c r="T52" s="410"/>
      <c r="U52" s="410"/>
      <c r="V52" s="410"/>
      <c r="W52" s="410"/>
      <c r="X52" s="411"/>
      <c r="Y52" s="406"/>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hidden="1"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hidden="1" customHeight="1">
      <c r="B54" s="592">
        <v>21</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hidden="1" customHeight="1">
      <c r="B56" s="592">
        <v>22</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31.5" hidden="1"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hidden="1" customHeight="1">
      <c r="B58" s="592">
        <v>23</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24</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25</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26</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27</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28</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29</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c r="B71" s="592"/>
      <c r="C71" s="532"/>
      <c r="D71" s="412"/>
      <c r="E71" s="413"/>
      <c r="F71" s="413"/>
      <c r="G71" s="413"/>
      <c r="H71" s="413"/>
      <c r="I71" s="413"/>
      <c r="J71" s="413"/>
      <c r="K71" s="413"/>
      <c r="L71" s="413"/>
      <c r="M71" s="413"/>
      <c r="N71" s="413"/>
      <c r="O71" s="413"/>
      <c r="P71" s="414"/>
      <c r="Q71" s="412"/>
      <c r="R71" s="413"/>
      <c r="S71" s="413"/>
      <c r="T71" s="413"/>
      <c r="U71" s="413"/>
      <c r="V71" s="413"/>
      <c r="W71" s="413"/>
      <c r="X71" s="414"/>
      <c r="Y71" s="412"/>
      <c r="Z71" s="413"/>
      <c r="AA71" s="413"/>
      <c r="AB71" s="414"/>
      <c r="AC71" s="412"/>
      <c r="AD71" s="413"/>
      <c r="AE71" s="413"/>
      <c r="AF71" s="414"/>
      <c r="AG71" s="412"/>
      <c r="AH71" s="413"/>
      <c r="AI71" s="413"/>
      <c r="AJ71" s="414"/>
      <c r="AK71" s="412"/>
      <c r="AL71" s="413"/>
      <c r="AM71" s="413"/>
      <c r="AN71" s="414"/>
      <c r="AO71" s="545"/>
      <c r="AP71" s="556"/>
      <c r="AQ71" s="587"/>
      <c r="AR71" s="589"/>
      <c r="AS71" s="591"/>
      <c r="BE71"/>
    </row>
    <row r="72" spans="2:57" ht="22.5" hidden="1" customHeight="1">
      <c r="B72" s="592">
        <v>30</v>
      </c>
      <c r="C72" s="532"/>
      <c r="D72" s="406"/>
      <c r="E72" s="407"/>
      <c r="F72" s="407"/>
      <c r="G72" s="407"/>
      <c r="H72" s="407"/>
      <c r="I72" s="407"/>
      <c r="J72" s="407"/>
      <c r="K72" s="407"/>
      <c r="L72" s="407"/>
      <c r="M72" s="407"/>
      <c r="N72" s="407"/>
      <c r="O72" s="407"/>
      <c r="P72" s="408"/>
      <c r="Q72" s="409"/>
      <c r="R72" s="410"/>
      <c r="S72" s="410"/>
      <c r="T72" s="410"/>
      <c r="U72" s="410"/>
      <c r="V72" s="410"/>
      <c r="W72" s="410"/>
      <c r="X72" s="411"/>
      <c r="Y72" s="406"/>
      <c r="Z72" s="407"/>
      <c r="AA72" s="407"/>
      <c r="AB72" s="408"/>
      <c r="AC72" s="406"/>
      <c r="AD72" s="407"/>
      <c r="AE72" s="407"/>
      <c r="AF72" s="408"/>
      <c r="AG72" s="406"/>
      <c r="AH72" s="407"/>
      <c r="AI72" s="407"/>
      <c r="AJ72" s="408"/>
      <c r="AK72" s="406"/>
      <c r="AL72" s="407"/>
      <c r="AM72" s="407"/>
      <c r="AN72" s="408"/>
      <c r="AO72" s="542"/>
      <c r="AP72" s="554"/>
      <c r="AQ72" s="586"/>
      <c r="AR72" s="588"/>
      <c r="AS72" s="590"/>
      <c r="BE72"/>
    </row>
    <row r="73" spans="2:57" ht="31.5" hidden="1" customHeight="1" thickBot="1">
      <c r="B73" s="610"/>
      <c r="C73" s="611"/>
      <c r="D73" s="581"/>
      <c r="E73" s="582"/>
      <c r="F73" s="582"/>
      <c r="G73" s="582"/>
      <c r="H73" s="582"/>
      <c r="I73" s="582"/>
      <c r="J73" s="582"/>
      <c r="K73" s="582"/>
      <c r="L73" s="582"/>
      <c r="M73" s="582"/>
      <c r="N73" s="582"/>
      <c r="O73" s="582"/>
      <c r="P73" s="583"/>
      <c r="Q73" s="412"/>
      <c r="R73" s="413"/>
      <c r="S73" s="413"/>
      <c r="T73" s="413"/>
      <c r="U73" s="413"/>
      <c r="V73" s="413"/>
      <c r="W73" s="413"/>
      <c r="X73" s="414"/>
      <c r="Y73" s="581"/>
      <c r="Z73" s="582"/>
      <c r="AA73" s="582"/>
      <c r="AB73" s="583"/>
      <c r="AC73" s="581"/>
      <c r="AD73" s="582"/>
      <c r="AE73" s="582"/>
      <c r="AF73" s="583"/>
      <c r="AG73" s="581"/>
      <c r="AH73" s="582"/>
      <c r="AI73" s="582"/>
      <c r="AJ73" s="583"/>
      <c r="AK73" s="581"/>
      <c r="AL73" s="582"/>
      <c r="AM73" s="582"/>
      <c r="AN73" s="583"/>
      <c r="AO73" s="481"/>
      <c r="AP73" s="606"/>
      <c r="AQ73" s="607"/>
      <c r="AR73" s="608"/>
      <c r="AS73" s="609"/>
      <c r="BE73"/>
    </row>
    <row r="74" spans="2:57" ht="46.5" customHeight="1" thickBot="1">
      <c r="B74" s="612" t="s">
        <v>33</v>
      </c>
      <c r="C74" s="613"/>
      <c r="D74" s="613"/>
      <c r="E74" s="614"/>
      <c r="F74" s="615" t="s">
        <v>2</v>
      </c>
      <c r="G74" s="613"/>
      <c r="H74" s="613"/>
      <c r="I74" s="613"/>
      <c r="J74" s="613"/>
      <c r="K74" s="613"/>
      <c r="L74" s="613"/>
      <c r="M74" s="613"/>
      <c r="N74" s="613"/>
      <c r="O74" s="613"/>
      <c r="P74" s="613"/>
      <c r="Q74" s="613"/>
      <c r="R74" s="613"/>
      <c r="S74" s="613"/>
      <c r="T74" s="613"/>
      <c r="U74" s="614"/>
      <c r="V74" s="615" t="s">
        <v>3</v>
      </c>
      <c r="W74" s="613"/>
      <c r="X74" s="614"/>
      <c r="Y74" s="615" t="s">
        <v>34</v>
      </c>
      <c r="Z74" s="613"/>
      <c r="AA74" s="614"/>
      <c r="AB74" s="615" t="s">
        <v>35</v>
      </c>
      <c r="AC74" s="613"/>
      <c r="AD74" s="613"/>
      <c r="AE74" s="613"/>
      <c r="AF74" s="613"/>
      <c r="AG74" s="613"/>
      <c r="AH74" s="613"/>
      <c r="AI74" s="613"/>
      <c r="AJ74" s="613"/>
      <c r="AK74" s="613"/>
      <c r="AL74" s="613"/>
      <c r="AM74" s="613"/>
      <c r="AN74" s="613"/>
      <c r="AO74" s="613"/>
      <c r="AP74" s="613"/>
      <c r="AQ74" s="613"/>
      <c r="AR74" s="613"/>
      <c r="AS74" s="616"/>
      <c r="BE74"/>
    </row>
    <row r="75" spans="2:57" ht="46.5" customHeight="1">
      <c r="B75" s="617"/>
      <c r="C75" s="618"/>
      <c r="D75" s="618"/>
      <c r="E75" s="619"/>
      <c r="F75" s="620"/>
      <c r="G75" s="618"/>
      <c r="H75" s="618"/>
      <c r="I75" s="618"/>
      <c r="J75" s="618"/>
      <c r="K75" s="618"/>
      <c r="L75" s="618"/>
      <c r="M75" s="618"/>
      <c r="N75" s="618"/>
      <c r="O75" s="618"/>
      <c r="P75" s="618"/>
      <c r="Q75" s="618"/>
      <c r="R75" s="618"/>
      <c r="S75" s="618"/>
      <c r="T75" s="618"/>
      <c r="U75" s="619"/>
      <c r="V75" s="620"/>
      <c r="W75" s="618"/>
      <c r="X75" s="619"/>
      <c r="Y75" s="620"/>
      <c r="Z75" s="618"/>
      <c r="AA75" s="619"/>
      <c r="AB75" s="620"/>
      <c r="AC75" s="618"/>
      <c r="AD75" s="618"/>
      <c r="AE75" s="618"/>
      <c r="AF75" s="618"/>
      <c r="AG75" s="618"/>
      <c r="AH75" s="618"/>
      <c r="AI75" s="618"/>
      <c r="AJ75" s="618"/>
      <c r="AK75" s="618"/>
      <c r="AL75" s="618"/>
      <c r="AM75" s="618"/>
      <c r="AN75" s="618"/>
      <c r="AO75" s="618"/>
      <c r="AP75" s="618"/>
      <c r="AQ75" s="618"/>
      <c r="AR75" s="618"/>
      <c r="AS75" s="621"/>
      <c r="BE75"/>
    </row>
    <row r="76" spans="2:57" ht="46.5" customHeight="1" thickBot="1">
      <c r="B76" s="622"/>
      <c r="C76" s="623"/>
      <c r="D76" s="623"/>
      <c r="E76" s="624"/>
      <c r="F76" s="625"/>
      <c r="G76" s="623"/>
      <c r="H76" s="623"/>
      <c r="I76" s="623"/>
      <c r="J76" s="623"/>
      <c r="K76" s="623"/>
      <c r="L76" s="623"/>
      <c r="M76" s="623"/>
      <c r="N76" s="623"/>
      <c r="O76" s="623"/>
      <c r="P76" s="623"/>
      <c r="Q76" s="623"/>
      <c r="R76" s="623"/>
      <c r="S76" s="623"/>
      <c r="T76" s="623"/>
      <c r="U76" s="624"/>
      <c r="V76" s="625"/>
      <c r="W76" s="623"/>
      <c r="X76" s="624"/>
      <c r="Y76" s="625"/>
      <c r="Z76" s="623"/>
      <c r="AA76" s="624"/>
      <c r="AB76" s="625"/>
      <c r="AC76" s="623"/>
      <c r="AD76" s="623"/>
      <c r="AE76" s="623"/>
      <c r="AF76" s="623"/>
      <c r="AG76" s="623"/>
      <c r="AH76" s="623"/>
      <c r="AI76" s="623"/>
      <c r="AJ76" s="623"/>
      <c r="AK76" s="623"/>
      <c r="AL76" s="623"/>
      <c r="AM76" s="623"/>
      <c r="AN76" s="623"/>
      <c r="AO76" s="623"/>
      <c r="AP76" s="623"/>
      <c r="AQ76" s="623"/>
      <c r="AR76" s="623"/>
      <c r="AS76" s="626"/>
      <c r="BE76"/>
    </row>
    <row r="77" spans="2:57" ht="46.5" hidden="1" customHeight="1">
      <c r="B77" s="622"/>
      <c r="C77" s="623"/>
      <c r="D77" s="623"/>
      <c r="E77" s="624"/>
      <c r="F77" s="625"/>
      <c r="G77" s="623"/>
      <c r="H77" s="623"/>
      <c r="I77" s="623"/>
      <c r="J77" s="623"/>
      <c r="K77" s="623"/>
      <c r="L77" s="623"/>
      <c r="M77" s="623"/>
      <c r="N77" s="623"/>
      <c r="O77" s="623"/>
      <c r="P77" s="623"/>
      <c r="Q77" s="623"/>
      <c r="R77" s="623"/>
      <c r="S77" s="623"/>
      <c r="T77" s="623"/>
      <c r="U77" s="624"/>
      <c r="V77" s="625"/>
      <c r="W77" s="623"/>
      <c r="X77" s="624"/>
      <c r="Y77" s="625"/>
      <c r="Z77" s="623"/>
      <c r="AA77" s="624"/>
      <c r="AB77" s="625"/>
      <c r="AC77" s="623"/>
      <c r="AD77" s="623"/>
      <c r="AE77" s="623"/>
      <c r="AF77" s="623"/>
      <c r="AG77" s="623"/>
      <c r="AH77" s="623"/>
      <c r="AI77" s="623"/>
      <c r="AJ77" s="623"/>
      <c r="AK77" s="623"/>
      <c r="AL77" s="623"/>
      <c r="AM77" s="623"/>
      <c r="AN77" s="623"/>
      <c r="AO77" s="623"/>
      <c r="AP77" s="623"/>
      <c r="AQ77" s="623"/>
      <c r="AR77" s="623"/>
      <c r="AS77" s="626"/>
      <c r="BE77"/>
    </row>
    <row r="78" spans="2:57" ht="46.5" hidden="1" customHeight="1">
      <c r="B78" s="622"/>
      <c r="C78" s="623"/>
      <c r="D78" s="623"/>
      <c r="E78" s="624"/>
      <c r="F78" s="625"/>
      <c r="G78" s="623"/>
      <c r="H78" s="623"/>
      <c r="I78" s="623"/>
      <c r="J78" s="623"/>
      <c r="K78" s="623"/>
      <c r="L78" s="623"/>
      <c r="M78" s="623"/>
      <c r="N78" s="623"/>
      <c r="O78" s="623"/>
      <c r="P78" s="623"/>
      <c r="Q78" s="623"/>
      <c r="R78" s="623"/>
      <c r="S78" s="623"/>
      <c r="T78" s="623"/>
      <c r="U78" s="624"/>
      <c r="V78" s="625"/>
      <c r="W78" s="623"/>
      <c r="X78" s="624"/>
      <c r="Y78" s="625"/>
      <c r="Z78" s="623"/>
      <c r="AA78" s="624"/>
      <c r="AB78" s="625"/>
      <c r="AC78" s="623"/>
      <c r="AD78" s="623"/>
      <c r="AE78" s="623"/>
      <c r="AF78" s="623"/>
      <c r="AG78" s="623"/>
      <c r="AH78" s="623"/>
      <c r="AI78" s="623"/>
      <c r="AJ78" s="623"/>
      <c r="AK78" s="623"/>
      <c r="AL78" s="623"/>
      <c r="AM78" s="623"/>
      <c r="AN78" s="623"/>
      <c r="AO78" s="623"/>
      <c r="AP78" s="623"/>
      <c r="AQ78" s="623"/>
      <c r="AR78" s="623"/>
      <c r="AS78" s="626"/>
      <c r="BE78"/>
    </row>
    <row r="79" spans="2:57" ht="46.5" hidden="1" customHeight="1">
      <c r="B79" s="622"/>
      <c r="C79" s="623"/>
      <c r="D79" s="623"/>
      <c r="E79" s="624"/>
      <c r="F79" s="625"/>
      <c r="G79" s="623"/>
      <c r="H79" s="623"/>
      <c r="I79" s="623"/>
      <c r="J79" s="623"/>
      <c r="K79" s="623"/>
      <c r="L79" s="623"/>
      <c r="M79" s="623"/>
      <c r="N79" s="623"/>
      <c r="O79" s="623"/>
      <c r="P79" s="623"/>
      <c r="Q79" s="623"/>
      <c r="R79" s="623"/>
      <c r="S79" s="623"/>
      <c r="T79" s="623"/>
      <c r="U79" s="624"/>
      <c r="V79" s="625"/>
      <c r="W79" s="623"/>
      <c r="X79" s="624"/>
      <c r="Y79" s="625"/>
      <c r="Z79" s="623"/>
      <c r="AA79" s="624"/>
      <c r="AB79" s="625"/>
      <c r="AC79" s="623"/>
      <c r="AD79" s="623"/>
      <c r="AE79" s="623"/>
      <c r="AF79" s="623"/>
      <c r="AG79" s="623"/>
      <c r="AH79" s="623"/>
      <c r="AI79" s="623"/>
      <c r="AJ79" s="623"/>
      <c r="AK79" s="623"/>
      <c r="AL79" s="623"/>
      <c r="AM79" s="623"/>
      <c r="AN79" s="623"/>
      <c r="AO79" s="623"/>
      <c r="AP79" s="623"/>
      <c r="AQ79" s="623"/>
      <c r="AR79" s="623"/>
      <c r="AS79" s="626"/>
      <c r="BE79"/>
    </row>
    <row r="80" spans="2:57" ht="46.5" hidden="1" customHeight="1" thickBot="1">
      <c r="B80" s="622"/>
      <c r="C80" s="623"/>
      <c r="D80" s="623"/>
      <c r="E80" s="624"/>
      <c r="F80" s="625"/>
      <c r="G80" s="623"/>
      <c r="H80" s="623"/>
      <c r="I80" s="623"/>
      <c r="J80" s="623"/>
      <c r="K80" s="623"/>
      <c r="L80" s="623"/>
      <c r="M80" s="623"/>
      <c r="N80" s="623"/>
      <c r="O80" s="623"/>
      <c r="P80" s="623"/>
      <c r="Q80" s="623"/>
      <c r="R80" s="623"/>
      <c r="S80" s="623"/>
      <c r="T80" s="623"/>
      <c r="U80" s="624"/>
      <c r="V80" s="625"/>
      <c r="W80" s="623"/>
      <c r="X80" s="624"/>
      <c r="Y80" s="625"/>
      <c r="Z80" s="623"/>
      <c r="AA80" s="624"/>
      <c r="AB80" s="625"/>
      <c r="AC80" s="623"/>
      <c r="AD80" s="623"/>
      <c r="AE80" s="623"/>
      <c r="AF80" s="623"/>
      <c r="AG80" s="623"/>
      <c r="AH80" s="623"/>
      <c r="AI80" s="623"/>
      <c r="AJ80" s="623"/>
      <c r="AK80" s="623"/>
      <c r="AL80" s="623"/>
      <c r="AM80" s="623"/>
      <c r="AN80" s="623"/>
      <c r="AO80" s="623"/>
      <c r="AP80" s="623"/>
      <c r="AQ80" s="623"/>
      <c r="AR80" s="623"/>
      <c r="AS80" s="626"/>
      <c r="BE80"/>
    </row>
    <row r="81" spans="2:57" ht="46.5" customHeight="1">
      <c r="B81" s="612" t="s">
        <v>36</v>
      </c>
      <c r="C81" s="613"/>
      <c r="D81" s="613"/>
      <c r="E81" s="613"/>
      <c r="F81" s="613"/>
      <c r="G81" s="613"/>
      <c r="H81" s="613"/>
      <c r="I81" s="613"/>
      <c r="J81" s="613"/>
      <c r="K81" s="613"/>
      <c r="L81" s="613"/>
      <c r="M81" s="613"/>
      <c r="N81" s="613"/>
      <c r="O81" s="613"/>
      <c r="P81" s="613"/>
      <c r="Q81" s="613"/>
      <c r="R81" s="613"/>
      <c r="S81" s="613"/>
      <c r="T81" s="613"/>
      <c r="U81" s="613"/>
      <c r="V81" s="613"/>
      <c r="W81" s="613"/>
      <c r="X81" s="613"/>
      <c r="Y81" s="613"/>
      <c r="Z81" s="613"/>
      <c r="AA81" s="613"/>
      <c r="AB81" s="613"/>
      <c r="AC81" s="613"/>
      <c r="AD81" s="613"/>
      <c r="AE81" s="613"/>
      <c r="AF81" s="613"/>
      <c r="AG81" s="613"/>
      <c r="AH81" s="613"/>
      <c r="AI81" s="613"/>
      <c r="AJ81" s="613"/>
      <c r="AK81" s="613"/>
      <c r="AL81" s="613"/>
      <c r="AM81" s="613"/>
      <c r="AN81" s="613"/>
      <c r="AO81" s="613"/>
      <c r="AP81" s="613"/>
      <c r="AQ81" s="613"/>
      <c r="AR81" s="613"/>
      <c r="AS81" s="616"/>
      <c r="BE81"/>
    </row>
    <row r="82" spans="2:57" ht="83.25" customHeight="1" thickBot="1">
      <c r="B82" s="627"/>
      <c r="C82" s="628"/>
      <c r="D82" s="628"/>
      <c r="E82" s="628"/>
      <c r="F82" s="628"/>
      <c r="G82" s="628"/>
      <c r="H82" s="628"/>
      <c r="I82" s="628"/>
      <c r="J82" s="628"/>
      <c r="K82" s="628"/>
      <c r="L82" s="628"/>
      <c r="M82" s="628"/>
      <c r="N82" s="628"/>
      <c r="O82" s="628"/>
      <c r="P82" s="628"/>
      <c r="Q82" s="628"/>
      <c r="R82" s="628"/>
      <c r="S82" s="628"/>
      <c r="T82" s="628"/>
      <c r="U82" s="628"/>
      <c r="V82" s="628"/>
      <c r="W82" s="628"/>
      <c r="X82" s="628"/>
      <c r="Y82" s="628"/>
      <c r="Z82" s="628"/>
      <c r="AA82" s="628"/>
      <c r="AB82" s="628"/>
      <c r="AC82" s="628"/>
      <c r="AD82" s="628"/>
      <c r="AE82" s="628"/>
      <c r="AF82" s="628"/>
      <c r="AG82" s="628"/>
      <c r="AH82" s="628"/>
      <c r="AI82" s="628"/>
      <c r="AJ82" s="628"/>
      <c r="AK82" s="628"/>
      <c r="AL82" s="628"/>
      <c r="AM82" s="628"/>
      <c r="AN82" s="628"/>
      <c r="AO82" s="628"/>
      <c r="AP82" s="628"/>
      <c r="AQ82" s="628"/>
      <c r="AR82" s="628"/>
      <c r="AS82" s="629"/>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406" t="s">
        <v>43</v>
      </c>
      <c r="D84" s="407"/>
      <c r="E84" s="407"/>
      <c r="F84" s="407"/>
      <c r="G84" s="407"/>
      <c r="H84" s="407"/>
      <c r="I84" s="407"/>
      <c r="J84" s="407"/>
      <c r="K84" s="407"/>
      <c r="L84" s="407"/>
      <c r="M84" s="407"/>
      <c r="N84" s="407"/>
      <c r="O84" s="407"/>
      <c r="P84" s="407"/>
      <c r="Q84" s="407"/>
      <c r="R84" s="407"/>
      <c r="S84" s="407"/>
      <c r="T84" s="407"/>
      <c r="U84" s="407"/>
      <c r="V84" s="407"/>
      <c r="W84" s="408"/>
      <c r="X84" s="406" t="s">
        <v>44</v>
      </c>
      <c r="Y84" s="407"/>
      <c r="Z84" s="407"/>
      <c r="AA84" s="407"/>
      <c r="AB84" s="407"/>
      <c r="AC84" s="407"/>
      <c r="AD84" s="407"/>
      <c r="AE84" s="407"/>
      <c r="AF84" s="407"/>
      <c r="AG84" s="407"/>
      <c r="AH84" s="407"/>
      <c r="AI84" s="407"/>
      <c r="AJ84" s="407"/>
      <c r="AK84" s="407"/>
      <c r="AL84" s="407"/>
      <c r="AM84" s="407"/>
      <c r="AN84" s="407"/>
      <c r="AO84" s="407"/>
      <c r="AP84" s="407"/>
      <c r="AQ84" s="407"/>
      <c r="AR84" s="408"/>
      <c r="AS84" s="8"/>
      <c r="BE84"/>
    </row>
    <row r="85" spans="2:57" ht="46.5" customHeight="1">
      <c r="B85" s="10"/>
      <c r="C85" s="473" t="s">
        <v>40</v>
      </c>
      <c r="D85" s="438"/>
      <c r="E85" s="438"/>
      <c r="F85" s="438"/>
      <c r="G85" s="438"/>
      <c r="H85" s="438"/>
      <c r="I85" s="449"/>
      <c r="J85" s="473" t="s">
        <v>41</v>
      </c>
      <c r="K85" s="438"/>
      <c r="L85" s="438"/>
      <c r="M85" s="438"/>
      <c r="N85" s="438"/>
      <c r="O85" s="438"/>
      <c r="P85" s="449"/>
      <c r="Q85" s="473" t="s">
        <v>42</v>
      </c>
      <c r="R85" s="438"/>
      <c r="S85" s="438"/>
      <c r="T85" s="438"/>
      <c r="U85" s="438"/>
      <c r="V85" s="438"/>
      <c r="W85" s="449"/>
      <c r="X85" s="473" t="s">
        <v>40</v>
      </c>
      <c r="Y85" s="438"/>
      <c r="Z85" s="438"/>
      <c r="AA85" s="438"/>
      <c r="AB85" s="438"/>
      <c r="AC85" s="438"/>
      <c r="AD85" s="449"/>
      <c r="AE85" s="473" t="s">
        <v>41</v>
      </c>
      <c r="AF85" s="438"/>
      <c r="AG85" s="438"/>
      <c r="AH85" s="438"/>
      <c r="AI85" s="438"/>
      <c r="AJ85" s="438"/>
      <c r="AK85" s="449"/>
      <c r="AL85" s="473" t="s">
        <v>42</v>
      </c>
      <c r="AM85" s="438"/>
      <c r="AN85" s="438"/>
      <c r="AO85" s="438"/>
      <c r="AP85" s="438"/>
      <c r="AQ85" s="438"/>
      <c r="AR85" s="449"/>
      <c r="AS85" s="11"/>
      <c r="BE85"/>
    </row>
    <row r="86" spans="2:57" ht="46.5" customHeight="1">
      <c r="B86" s="10"/>
      <c r="C86" s="517"/>
      <c r="D86" s="518"/>
      <c r="E86" s="518"/>
      <c r="F86" s="518"/>
      <c r="G86" s="518"/>
      <c r="H86" s="518"/>
      <c r="I86" s="519"/>
      <c r="J86" s="517"/>
      <c r="K86" s="518"/>
      <c r="L86" s="518"/>
      <c r="M86" s="518"/>
      <c r="N86" s="518"/>
      <c r="O86" s="518"/>
      <c r="P86" s="519"/>
      <c r="Q86" s="520"/>
      <c r="R86" s="521"/>
      <c r="S86" s="521"/>
      <c r="T86" s="521"/>
      <c r="U86" s="521"/>
      <c r="V86" s="521"/>
      <c r="W86" s="522"/>
      <c r="X86" s="517"/>
      <c r="Y86" s="518"/>
      <c r="Z86" s="518"/>
      <c r="AA86" s="518"/>
      <c r="AB86" s="518"/>
      <c r="AC86" s="518"/>
      <c r="AD86" s="519"/>
      <c r="AE86" s="517"/>
      <c r="AF86" s="518"/>
      <c r="AG86" s="518"/>
      <c r="AH86" s="518"/>
      <c r="AI86" s="518"/>
      <c r="AJ86" s="518"/>
      <c r="AK86" s="519"/>
      <c r="AL86" s="520"/>
      <c r="AM86" s="521"/>
      <c r="AN86" s="521"/>
      <c r="AO86" s="521"/>
      <c r="AP86" s="521"/>
      <c r="AQ86" s="521"/>
      <c r="AR86" s="522"/>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heet="1" objects="1" scenarios="1" selectLockedCells="1" autoFilter="0"/>
  <mergeCells count="450">
    <mergeCell ref="J4:Z5"/>
    <mergeCell ref="AA4:AE4"/>
    <mergeCell ref="AF4:AI4"/>
    <mergeCell ref="AJ4:AS7"/>
    <mergeCell ref="AA5:AE5"/>
    <mergeCell ref="AF5:AI5"/>
    <mergeCell ref="J6:L7"/>
    <mergeCell ref="M6:P9"/>
    <mergeCell ref="Q6:AE9"/>
    <mergeCell ref="AF6:AI6"/>
    <mergeCell ref="AN8:AS11"/>
    <mergeCell ref="AF9:AI9"/>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AK18:AN19"/>
    <mergeCell ref="AO18:AP19"/>
    <mergeCell ref="AQ18:AQ19"/>
    <mergeCell ref="AR18:AR19"/>
    <mergeCell ref="AS18:AS19"/>
    <mergeCell ref="Y19:AB19"/>
    <mergeCell ref="B18:C19"/>
    <mergeCell ref="D18:P19"/>
    <mergeCell ref="Q18:X19"/>
    <mergeCell ref="Y18:AB18"/>
    <mergeCell ref="AC18:AF19"/>
    <mergeCell ref="AG18:AJ19"/>
    <mergeCell ref="AK20:AN21"/>
    <mergeCell ref="AO20:AP21"/>
    <mergeCell ref="AQ20:AQ21"/>
    <mergeCell ref="AR20:AR21"/>
    <mergeCell ref="AS20:AS21"/>
    <mergeCell ref="Y21:AB21"/>
    <mergeCell ref="B20:C21"/>
    <mergeCell ref="D20:P21"/>
    <mergeCell ref="Q20:X21"/>
    <mergeCell ref="Y20:AB20"/>
    <mergeCell ref="AC20:AF21"/>
    <mergeCell ref="AG20:AJ21"/>
    <mergeCell ref="AK22:AN23"/>
    <mergeCell ref="AO22:AP23"/>
    <mergeCell ref="AQ22:AQ23"/>
    <mergeCell ref="AR22:AR23"/>
    <mergeCell ref="AS22:AS23"/>
    <mergeCell ref="Y23:AB23"/>
    <mergeCell ref="B22:C23"/>
    <mergeCell ref="D22:P23"/>
    <mergeCell ref="Q22:X23"/>
    <mergeCell ref="Y22:AB22"/>
    <mergeCell ref="AC22:AF23"/>
    <mergeCell ref="AG22:AJ23"/>
    <mergeCell ref="AK24:AN25"/>
    <mergeCell ref="AO24:AP25"/>
    <mergeCell ref="AQ24:AQ25"/>
    <mergeCell ref="AR24:AR25"/>
    <mergeCell ref="AS24:AS25"/>
    <mergeCell ref="Y25:AB25"/>
    <mergeCell ref="B24:C25"/>
    <mergeCell ref="D24:P25"/>
    <mergeCell ref="Q24:X25"/>
    <mergeCell ref="Y24:AB24"/>
    <mergeCell ref="AC24:AF25"/>
    <mergeCell ref="AG24:AJ25"/>
    <mergeCell ref="AK26:AN27"/>
    <mergeCell ref="AO26:AP27"/>
    <mergeCell ref="AQ26:AQ27"/>
    <mergeCell ref="AR26:AR27"/>
    <mergeCell ref="AS26:AS27"/>
    <mergeCell ref="Y27:AB27"/>
    <mergeCell ref="B26:C27"/>
    <mergeCell ref="D26:P27"/>
    <mergeCell ref="Q26:X27"/>
    <mergeCell ref="Y26:AB26"/>
    <mergeCell ref="AC26:AF27"/>
    <mergeCell ref="AG26:AJ27"/>
    <mergeCell ref="AK28:AN29"/>
    <mergeCell ref="AO28:AP29"/>
    <mergeCell ref="AQ28:AQ29"/>
    <mergeCell ref="AR28:AR29"/>
    <mergeCell ref="AS28:AS29"/>
    <mergeCell ref="Y29:AB29"/>
    <mergeCell ref="B28:C29"/>
    <mergeCell ref="D28:P29"/>
    <mergeCell ref="Q28:X29"/>
    <mergeCell ref="Y28:AB28"/>
    <mergeCell ref="AC28:AF29"/>
    <mergeCell ref="AG28:AJ29"/>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s>
  <conditionalFormatting sqref="AF11">
    <cfRule type="expression" dxfId="420" priority="55">
      <formula>$V11="y"</formula>
    </cfRule>
    <cfRule type="expression" dxfId="419" priority="56">
      <formula>$T11="y"</formula>
    </cfRule>
  </conditionalFormatting>
  <conditionalFormatting sqref="AF7">
    <cfRule type="expression" dxfId="418" priority="59">
      <formula>$V7="y"</formula>
    </cfRule>
    <cfRule type="expression" dxfId="417" priority="60">
      <formula>$T7="y"</formula>
    </cfRule>
  </conditionalFormatting>
  <conditionalFormatting sqref="AF9">
    <cfRule type="expression" dxfId="416" priority="57">
      <formula>$V9="y"</formula>
    </cfRule>
    <cfRule type="expression" dxfId="415" priority="58">
      <formula>$T9="y"</formula>
    </cfRule>
  </conditionalFormatting>
  <conditionalFormatting sqref="Y52:AB73">
    <cfRule type="expression" dxfId="414" priority="54">
      <formula>OR(ISNUMBER(SEARCH("Hold Point",Y52)),ISNUMBER(SEARCH("Witness Point",Y52)))</formula>
    </cfRule>
  </conditionalFormatting>
  <conditionalFormatting sqref="AK14:AN73">
    <cfRule type="expression" dxfId="413" priority="53">
      <formula>OR(Y14="Check Item",Y14="Milestone")</formula>
    </cfRule>
  </conditionalFormatting>
  <conditionalFormatting sqref="Y14:AB17">
    <cfRule type="expression" dxfId="412" priority="52">
      <formula>OR(ISNUMBER(SEARCH("Hold Point",Y14)),ISNUMBER(SEARCH("Witness Point",Y14)))</formula>
    </cfRule>
  </conditionalFormatting>
  <conditionalFormatting sqref="Y18:AB18">
    <cfRule type="expression" dxfId="411" priority="51">
      <formula>OR(ISNUMBER(SEARCH("Hold Point",Y18)),ISNUMBER(SEARCH("Witness Point",Y18)))</formula>
    </cfRule>
  </conditionalFormatting>
  <conditionalFormatting sqref="Y20:AB20">
    <cfRule type="expression" dxfId="410" priority="50">
      <formula>OR(ISNUMBER(SEARCH("Hold Point",Y20)),ISNUMBER(SEARCH("Witness Point",Y20)))</formula>
    </cfRule>
  </conditionalFormatting>
  <conditionalFormatting sqref="Y24:AB24">
    <cfRule type="expression" dxfId="409" priority="49">
      <formula>OR(ISNUMBER(SEARCH("Hold Point",Y24)),ISNUMBER(SEARCH("Witness Point",Y24)))</formula>
    </cfRule>
  </conditionalFormatting>
  <conditionalFormatting sqref="Y28:AB28">
    <cfRule type="expression" dxfId="408" priority="26">
      <formula>OR(ISNUMBER(SEARCH("Hold Point",Y28)),ISNUMBER(SEARCH("Witness Point",Y28)))</formula>
    </cfRule>
  </conditionalFormatting>
  <conditionalFormatting sqref="Y25:AB25">
    <cfRule type="expression" dxfId="407" priority="29">
      <formula>OR(ISNUMBER(SEARCH("Hold Point",Y25)),ISNUMBER(SEARCH("Witness Point",Y25)))</formula>
    </cfRule>
  </conditionalFormatting>
  <conditionalFormatting sqref="Y23:AB23">
    <cfRule type="expression" dxfId="406" priority="30">
      <formula>OR(ISNUMBER(SEARCH("Hold Point",Y23)),ISNUMBER(SEARCH("Witness Point",Y23)))</formula>
    </cfRule>
  </conditionalFormatting>
  <conditionalFormatting sqref="Y22:AB22">
    <cfRule type="expression" dxfId="405" priority="43">
      <formula>OR(ISNUMBER(SEARCH("Hold Point",Y22)),ISNUMBER(SEARCH("Witness Point",Y22)))</formula>
    </cfRule>
  </conditionalFormatting>
  <conditionalFormatting sqref="Y44:AB44">
    <cfRule type="expression" dxfId="404" priority="12">
      <formula>OR(ISNUMBER(SEARCH("Hold Point",Y44)),ISNUMBER(SEARCH("Witness Point",Y44)))</formula>
    </cfRule>
  </conditionalFormatting>
  <conditionalFormatting sqref="Y45:AB45">
    <cfRule type="expression" dxfId="403" priority="11">
      <formula>OR(ISNUMBER(SEARCH("Hold Point",Y45)),ISNUMBER(SEARCH("Witness Point",Y45)))</formula>
    </cfRule>
  </conditionalFormatting>
  <conditionalFormatting sqref="Y30:AB30">
    <cfRule type="expression" dxfId="402" priority="36">
      <formula>OR(ISNUMBER(SEARCH("Hold Point",Y30)),ISNUMBER(SEARCH("Witness Point",Y30)))</formula>
    </cfRule>
  </conditionalFormatting>
  <conditionalFormatting sqref="Y32:AB32">
    <cfRule type="expression" dxfId="401" priority="34">
      <formula>OR(ISNUMBER(SEARCH("Hold Point",Y32)),ISNUMBER(SEARCH("Witness Point",Y32)))</formula>
    </cfRule>
  </conditionalFormatting>
  <conditionalFormatting sqref="Y40:AB40">
    <cfRule type="expression" dxfId="400" priority="10">
      <formula>OR(ISNUMBER(SEARCH("Hold Point",Y40)),ISNUMBER(SEARCH("Witness Point",Y40)))</formula>
    </cfRule>
  </conditionalFormatting>
  <conditionalFormatting sqref="Y19:AB19">
    <cfRule type="expression" dxfId="399" priority="32">
      <formula>OR(ISNUMBER(SEARCH("Hold Point",Y19)),ISNUMBER(SEARCH("Witness Point",Y19)))</formula>
    </cfRule>
  </conditionalFormatting>
  <conditionalFormatting sqref="Y21:AB21">
    <cfRule type="expression" dxfId="398" priority="31">
      <formula>OR(ISNUMBER(SEARCH("Hold Point",Y21)),ISNUMBER(SEARCH("Witness Point",Y21)))</formula>
    </cfRule>
  </conditionalFormatting>
  <conditionalFormatting sqref="Y26:AB26">
    <cfRule type="expression" dxfId="397" priority="28">
      <formula>OR(ISNUMBER(SEARCH("Hold Point",Y26)),ISNUMBER(SEARCH("Witness Point",Y26)))</formula>
    </cfRule>
  </conditionalFormatting>
  <conditionalFormatting sqref="Y27:AB27">
    <cfRule type="expression" dxfId="396" priority="27">
      <formula>OR(ISNUMBER(SEARCH("Hold Point",Y27)),ISNUMBER(SEARCH("Witness Point",Y27)))</formula>
    </cfRule>
  </conditionalFormatting>
  <conditionalFormatting sqref="Y29:AB29">
    <cfRule type="expression" dxfId="395" priority="25">
      <formula>OR(ISNUMBER(SEARCH("Hold Point",Y29)),ISNUMBER(SEARCH("Witness Point",Y29)))</formula>
    </cfRule>
  </conditionalFormatting>
  <conditionalFormatting sqref="Y31:AB31">
    <cfRule type="expression" dxfId="394" priority="24">
      <formula>OR(ISNUMBER(SEARCH("Hold Point",Y31)),ISNUMBER(SEARCH("Witness Point",Y31)))</formula>
    </cfRule>
  </conditionalFormatting>
  <conditionalFormatting sqref="Y33:AB33">
    <cfRule type="expression" dxfId="393" priority="23">
      <formula>OR(ISNUMBER(SEARCH("Hold Point",Y33)),ISNUMBER(SEARCH("Witness Point",Y33)))</formula>
    </cfRule>
  </conditionalFormatting>
  <conditionalFormatting sqref="Y34:AB34">
    <cfRule type="expression" dxfId="392" priority="22">
      <formula>OR(ISNUMBER(SEARCH("Hold Point",Y34)),ISNUMBER(SEARCH("Witness Point",Y34)))</formula>
    </cfRule>
  </conditionalFormatting>
  <conditionalFormatting sqref="Y35:AB35">
    <cfRule type="expression" dxfId="391" priority="21">
      <formula>OR(ISNUMBER(SEARCH("Hold Point",Y35)),ISNUMBER(SEARCH("Witness Point",Y35)))</formula>
    </cfRule>
  </conditionalFormatting>
  <conditionalFormatting sqref="Y36:AB36">
    <cfRule type="expression" dxfId="390" priority="20">
      <formula>OR(ISNUMBER(SEARCH("Hold Point",Y36)),ISNUMBER(SEARCH("Witness Point",Y36)))</formula>
    </cfRule>
  </conditionalFormatting>
  <conditionalFormatting sqref="Y37:AB37">
    <cfRule type="expression" dxfId="389" priority="19">
      <formula>OR(ISNUMBER(SEARCH("Hold Point",Y37)),ISNUMBER(SEARCH("Witness Point",Y37)))</formula>
    </cfRule>
  </conditionalFormatting>
  <conditionalFormatting sqref="Y38:AB38">
    <cfRule type="expression" dxfId="388" priority="18">
      <formula>OR(ISNUMBER(SEARCH("Hold Point",Y38)),ISNUMBER(SEARCH("Witness Point",Y38)))</formula>
    </cfRule>
  </conditionalFormatting>
  <conditionalFormatting sqref="Y39:AB39">
    <cfRule type="expression" dxfId="387" priority="17">
      <formula>OR(ISNUMBER(SEARCH("Hold Point",Y39)),ISNUMBER(SEARCH("Witness Point",Y39)))</formula>
    </cfRule>
  </conditionalFormatting>
  <conditionalFormatting sqref="Y46:AB46">
    <cfRule type="expression" dxfId="386" priority="6">
      <formula>OR(ISNUMBER(SEARCH("Hold Point",Y46)),ISNUMBER(SEARCH("Witness Point",Y46)))</formula>
    </cfRule>
  </conditionalFormatting>
  <conditionalFormatting sqref="Y47:AB47">
    <cfRule type="expression" dxfId="385" priority="5">
      <formula>OR(ISNUMBER(SEARCH("Hold Point",Y47)),ISNUMBER(SEARCH("Witness Point",Y47)))</formula>
    </cfRule>
  </conditionalFormatting>
  <conditionalFormatting sqref="Y41:AB41">
    <cfRule type="expression" dxfId="384" priority="9">
      <formula>OR(ISNUMBER(SEARCH("Hold Point",Y41)),ISNUMBER(SEARCH("Witness Point",Y41)))</formula>
    </cfRule>
  </conditionalFormatting>
  <conditionalFormatting sqref="Y42:AB42">
    <cfRule type="expression" dxfId="383" priority="8">
      <formula>OR(ISNUMBER(SEARCH("Hold Point",Y42)),ISNUMBER(SEARCH("Witness Point",Y42)))</formula>
    </cfRule>
  </conditionalFormatting>
  <conditionalFormatting sqref="Y43:AB43">
    <cfRule type="expression" dxfId="382" priority="7">
      <formula>OR(ISNUMBER(SEARCH("Hold Point",Y43)),ISNUMBER(SEARCH("Witness Point",Y43)))</formula>
    </cfRule>
  </conditionalFormatting>
  <conditionalFormatting sqref="Y48:AB48">
    <cfRule type="expression" dxfId="381" priority="4">
      <formula>OR(ISNUMBER(SEARCH("Hold Point",Y48)),ISNUMBER(SEARCH("Witness Point",Y48)))</formula>
    </cfRule>
  </conditionalFormatting>
  <conditionalFormatting sqref="Y49:AB49">
    <cfRule type="expression" dxfId="380" priority="3">
      <formula>OR(ISNUMBER(SEARCH("Hold Point",Y49)),ISNUMBER(SEARCH("Witness Point",Y49)))</formula>
    </cfRule>
  </conditionalFormatting>
  <conditionalFormatting sqref="Y50:AB50">
    <cfRule type="expression" dxfId="379" priority="2">
      <formula>OR(ISNUMBER(SEARCH("Hold Point",Y50)),ISNUMBER(SEARCH("Witness Point",Y50)))</formula>
    </cfRule>
  </conditionalFormatting>
  <conditionalFormatting sqref="Y51:AB51">
    <cfRule type="expression" dxfId="378" priority="1">
      <formula>OR(ISNUMBER(SEARCH("Hold Point",Y51)),ISNUMBER(SEARCH("Witness Point",Y51)))</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Sheet53">
    <pageSetUpPr fitToPage="1"/>
  </sheetPr>
  <dimension ref="A1:BR69"/>
  <sheetViews>
    <sheetView topLeftCell="A3" zoomScale="70" zoomScaleNormal="70" workbookViewId="0">
      <selection activeCell="Y28" sqref="Y28:AB28"/>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Cast in place piles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Cast in place piles</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633" t="s">
        <v>1939</v>
      </c>
      <c r="AK4" s="634"/>
      <c r="AL4" s="634"/>
      <c r="AM4" s="634"/>
      <c r="AN4" s="634"/>
      <c r="AO4" s="634"/>
      <c r="AP4" s="634"/>
      <c r="AQ4" s="634"/>
      <c r="AR4" s="634"/>
      <c r="AS4" s="635"/>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str">
        <f>'Lot Register'!$M$13</f>
        <v>CN22189</v>
      </c>
      <c r="AG5" s="460"/>
      <c r="AH5" s="460"/>
      <c r="AI5" s="461"/>
      <c r="AJ5" s="636" t="s">
        <v>1704</v>
      </c>
      <c r="AK5" s="637"/>
      <c r="AL5" s="637"/>
      <c r="AM5" s="637"/>
      <c r="AN5" s="637"/>
      <c r="AO5" s="637"/>
      <c r="AP5" s="637"/>
      <c r="AQ5" s="637"/>
      <c r="AR5" s="637"/>
      <c r="AS5" s="638"/>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636" t="s">
        <v>2401</v>
      </c>
      <c r="AK6" s="637"/>
      <c r="AL6" s="637"/>
      <c r="AM6" s="637"/>
      <c r="AN6" s="637"/>
      <c r="AO6" s="637"/>
      <c r="AP6" s="637"/>
      <c r="AQ6" s="637"/>
      <c r="AR6" s="637"/>
      <c r="AS6" s="638"/>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Register'!$J$2), "", 'Lot Register'!$J$2)</f>
        <v>45343</v>
      </c>
      <c r="AG7" s="469"/>
      <c r="AH7" s="469"/>
      <c r="AI7" s="470"/>
      <c r="AJ7" s="636" t="s">
        <v>2402</v>
      </c>
      <c r="AK7" s="637"/>
      <c r="AL7" s="637"/>
      <c r="AM7" s="637"/>
      <c r="AN7" s="637"/>
      <c r="AO7" s="637"/>
      <c r="AP7" s="637"/>
      <c r="AQ7" s="637"/>
      <c r="AR7" s="637"/>
      <c r="AS7" s="638"/>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v>63.02</v>
      </c>
      <c r="AK8" s="574"/>
      <c r="AL8" s="574"/>
      <c r="AM8" s="574"/>
      <c r="AN8" s="566" t="s">
        <v>878</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Register'!$K$2), "", 'Lot Register'!$K$2)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f>IF(ISBLANK('Lot Register'!$I$2), "", 'Lot Register'!$I$2)</f>
        <v>0</v>
      </c>
      <c r="AE10" s="449"/>
      <c r="AF10" s="451" t="s">
        <v>30</v>
      </c>
      <c r="AG10" s="451"/>
      <c r="AH10" s="451"/>
      <c r="AI10" s="452"/>
      <c r="AJ10" s="573"/>
      <c r="AK10" s="574"/>
      <c r="AL10" s="574"/>
      <c r="AM10" s="574"/>
      <c r="AN10" s="566"/>
      <c r="AO10" s="566"/>
      <c r="AP10" s="566"/>
      <c r="AQ10" s="566"/>
      <c r="AR10" s="566"/>
      <c r="AS10" s="567"/>
      <c r="BE10"/>
    </row>
    <row r="11" spans="1:70" ht="15.75" customHeight="1" thickBot="1">
      <c r="B11" s="472"/>
      <c r="C11" s="401"/>
      <c r="D11" s="401"/>
      <c r="E11" s="401"/>
      <c r="F11" s="401"/>
      <c r="G11" s="401"/>
      <c r="H11" s="401"/>
      <c r="I11" s="402"/>
      <c r="J11" s="418"/>
      <c r="K11" s="427"/>
      <c r="L11" s="427"/>
      <c r="M11" s="427"/>
      <c r="N11" s="427"/>
      <c r="O11" s="427"/>
      <c r="P11" s="888"/>
      <c r="Q11" s="401"/>
      <c r="R11" s="401"/>
      <c r="S11" s="401"/>
      <c r="T11" s="401"/>
      <c r="U11" s="427"/>
      <c r="V11" s="427"/>
      <c r="W11" s="427"/>
      <c r="X11" s="401"/>
      <c r="Y11" s="401"/>
      <c r="Z11" s="401"/>
      <c r="AA11" s="427"/>
      <c r="AB11" s="427"/>
      <c r="AC11" s="427"/>
      <c r="AD11" s="427"/>
      <c r="AE11" s="888"/>
      <c r="AF11" s="889">
        <f>IF(ISBLANK('Lot Register'!$L$2), "", 'Lot Register'!$L$2)</f>
        <v>45343</v>
      </c>
      <c r="AG11" s="890"/>
      <c r="AH11" s="890"/>
      <c r="AI11" s="891"/>
      <c r="AJ11" s="573"/>
      <c r="AK11" s="574"/>
      <c r="AL11" s="574"/>
      <c r="AM11" s="574"/>
      <c r="AN11" s="566"/>
      <c r="AO11" s="566"/>
      <c r="AP11" s="566"/>
      <c r="AQ11" s="566"/>
      <c r="AR11" s="566"/>
      <c r="AS11" s="567"/>
      <c r="BE11"/>
    </row>
    <row r="12" spans="1:70" ht="22.5" customHeight="1">
      <c r="B12" s="577" t="s">
        <v>22</v>
      </c>
      <c r="C12" s="569"/>
      <c r="D12" s="579" t="s">
        <v>2</v>
      </c>
      <c r="E12" s="580"/>
      <c r="F12" s="580"/>
      <c r="G12" s="580"/>
      <c r="H12" s="580"/>
      <c r="I12" s="580"/>
      <c r="J12" s="580"/>
      <c r="K12" s="580"/>
      <c r="L12" s="580"/>
      <c r="M12" s="580"/>
      <c r="N12" s="580"/>
      <c r="O12" s="580"/>
      <c r="P12" s="580"/>
      <c r="Q12" s="506" t="s">
        <v>892</v>
      </c>
      <c r="R12" s="506"/>
      <c r="S12" s="506"/>
      <c r="T12" s="506"/>
      <c r="U12" s="506"/>
      <c r="V12" s="506"/>
      <c r="W12" s="506"/>
      <c r="X12" s="506" t="s">
        <v>893</v>
      </c>
      <c r="Y12" s="506"/>
      <c r="Z12" s="506"/>
      <c r="AA12" s="506"/>
      <c r="AB12" s="506"/>
      <c r="AC12" s="506"/>
      <c r="AD12" s="506"/>
      <c r="AE12" s="506"/>
      <c r="AF12" s="579" t="s">
        <v>894</v>
      </c>
      <c r="AG12" s="580"/>
      <c r="AH12" s="580"/>
      <c r="AI12" s="580"/>
      <c r="AJ12" s="580"/>
      <c r="AK12" s="580"/>
      <c r="AL12" s="580"/>
      <c r="AM12" s="580"/>
      <c r="AN12" s="579" t="s">
        <v>895</v>
      </c>
      <c r="AO12" s="580"/>
      <c r="AP12" s="580"/>
      <c r="AQ12" s="580"/>
      <c r="AR12" s="580"/>
      <c r="AS12" s="886"/>
      <c r="BE12"/>
    </row>
    <row r="13" spans="1:70" ht="22.5" customHeight="1" thickBot="1">
      <c r="B13" s="578"/>
      <c r="C13" s="571"/>
      <c r="D13" s="474"/>
      <c r="E13" s="439"/>
      <c r="F13" s="439"/>
      <c r="G13" s="439"/>
      <c r="H13" s="439"/>
      <c r="I13" s="439"/>
      <c r="J13" s="439"/>
      <c r="K13" s="439"/>
      <c r="L13" s="439"/>
      <c r="M13" s="439"/>
      <c r="N13" s="439"/>
      <c r="O13" s="439"/>
      <c r="P13" s="439"/>
      <c r="Q13" s="879"/>
      <c r="R13" s="879"/>
      <c r="S13" s="879"/>
      <c r="T13" s="879"/>
      <c r="U13" s="879"/>
      <c r="V13" s="879"/>
      <c r="W13" s="879"/>
      <c r="X13" s="879"/>
      <c r="Y13" s="879"/>
      <c r="Z13" s="879"/>
      <c r="AA13" s="879"/>
      <c r="AB13" s="879"/>
      <c r="AC13" s="879"/>
      <c r="AD13" s="879"/>
      <c r="AE13" s="879"/>
      <c r="AF13" s="474"/>
      <c r="AG13" s="439"/>
      <c r="AH13" s="439"/>
      <c r="AI13" s="439"/>
      <c r="AJ13" s="439"/>
      <c r="AK13" s="439"/>
      <c r="AL13" s="439"/>
      <c r="AM13" s="439"/>
      <c r="AN13" s="474"/>
      <c r="AO13" s="439"/>
      <c r="AP13" s="439"/>
      <c r="AQ13" s="439"/>
      <c r="AR13" s="439"/>
      <c r="AS13" s="887"/>
      <c r="BE13"/>
    </row>
    <row r="14" spans="1:70" ht="22.5" customHeight="1">
      <c r="B14" s="639">
        <v>1</v>
      </c>
      <c r="C14" s="640"/>
      <c r="D14" s="409" t="s">
        <v>880</v>
      </c>
      <c r="E14" s="410"/>
      <c r="F14" s="410"/>
      <c r="G14" s="410"/>
      <c r="H14" s="410"/>
      <c r="I14" s="410"/>
      <c r="J14" s="410"/>
      <c r="K14" s="410"/>
      <c r="L14" s="410"/>
      <c r="M14" s="410"/>
      <c r="N14" s="410"/>
      <c r="O14" s="410"/>
      <c r="P14" s="411"/>
      <c r="Q14" s="880"/>
      <c r="R14" s="479"/>
      <c r="S14" s="479"/>
      <c r="T14" s="479"/>
      <c r="U14" s="479"/>
      <c r="V14" s="479"/>
      <c r="W14" s="555"/>
      <c r="X14" s="478"/>
      <c r="Y14" s="479"/>
      <c r="Z14" s="479"/>
      <c r="AA14" s="479"/>
      <c r="AB14" s="479"/>
      <c r="AC14" s="479"/>
      <c r="AD14" s="479"/>
      <c r="AE14" s="555"/>
      <c r="AF14" s="478"/>
      <c r="AG14" s="479"/>
      <c r="AH14" s="479"/>
      <c r="AI14" s="479"/>
      <c r="AJ14" s="479"/>
      <c r="AK14" s="479"/>
      <c r="AL14" s="479"/>
      <c r="AM14" s="555"/>
      <c r="AN14" s="478"/>
      <c r="AO14" s="479"/>
      <c r="AP14" s="479"/>
      <c r="AQ14" s="479"/>
      <c r="AR14" s="479"/>
      <c r="AS14" s="555"/>
      <c r="BE14"/>
    </row>
    <row r="15" spans="1:70" ht="26.1" customHeight="1">
      <c r="B15" s="592"/>
      <c r="C15" s="532"/>
      <c r="D15" s="412"/>
      <c r="E15" s="413"/>
      <c r="F15" s="413"/>
      <c r="G15" s="413"/>
      <c r="H15" s="413"/>
      <c r="I15" s="413"/>
      <c r="J15" s="413"/>
      <c r="K15" s="413"/>
      <c r="L15" s="413"/>
      <c r="M15" s="413"/>
      <c r="N15" s="413"/>
      <c r="O15" s="413"/>
      <c r="P15" s="414"/>
      <c r="Q15" s="545"/>
      <c r="R15" s="546"/>
      <c r="S15" s="546"/>
      <c r="T15" s="546"/>
      <c r="U15" s="546"/>
      <c r="V15" s="546"/>
      <c r="W15" s="556"/>
      <c r="X15" s="545"/>
      <c r="Y15" s="546"/>
      <c r="Z15" s="546"/>
      <c r="AA15" s="546"/>
      <c r="AB15" s="546"/>
      <c r="AC15" s="546"/>
      <c r="AD15" s="546"/>
      <c r="AE15" s="556"/>
      <c r="AF15" s="545"/>
      <c r="AG15" s="546"/>
      <c r="AH15" s="546"/>
      <c r="AI15" s="546"/>
      <c r="AJ15" s="546"/>
      <c r="AK15" s="546"/>
      <c r="AL15" s="546"/>
      <c r="AM15" s="556"/>
      <c r="AN15" s="545"/>
      <c r="AO15" s="546"/>
      <c r="AP15" s="546"/>
      <c r="AQ15" s="546"/>
      <c r="AR15" s="546"/>
      <c r="AS15" s="556"/>
      <c r="BE15"/>
    </row>
    <row r="16" spans="1:70" ht="22.5" customHeight="1">
      <c r="B16" s="592">
        <v>2</v>
      </c>
      <c r="C16" s="532"/>
      <c r="D16" s="406" t="s">
        <v>875</v>
      </c>
      <c r="E16" s="407"/>
      <c r="F16" s="407"/>
      <c r="G16" s="407"/>
      <c r="H16" s="407"/>
      <c r="I16" s="407"/>
      <c r="J16" s="407"/>
      <c r="K16" s="407"/>
      <c r="L16" s="407"/>
      <c r="M16" s="407"/>
      <c r="N16" s="407"/>
      <c r="O16" s="407"/>
      <c r="P16" s="408"/>
      <c r="Q16" s="875"/>
      <c r="R16" s="881"/>
      <c r="S16" s="881"/>
      <c r="T16" s="881"/>
      <c r="U16" s="881"/>
      <c r="V16" s="881"/>
      <c r="W16" s="881"/>
      <c r="X16" s="881"/>
      <c r="Y16" s="881"/>
      <c r="Z16" s="881"/>
      <c r="AA16" s="881"/>
      <c r="AB16" s="881"/>
      <c r="AC16" s="881"/>
      <c r="AD16" s="881"/>
      <c r="AE16" s="881"/>
      <c r="AF16" s="881"/>
      <c r="AG16" s="881"/>
      <c r="AH16" s="881"/>
      <c r="AI16" s="881"/>
      <c r="AJ16" s="881"/>
      <c r="AK16" s="881"/>
      <c r="AL16" s="881"/>
      <c r="AM16" s="881"/>
      <c r="AN16" s="881"/>
      <c r="AO16" s="881"/>
      <c r="AP16" s="881"/>
      <c r="AQ16" s="881"/>
      <c r="AR16" s="881"/>
      <c r="AS16" s="882"/>
      <c r="BE16"/>
    </row>
    <row r="17" spans="2:57" ht="21.95" customHeight="1">
      <c r="B17" s="592"/>
      <c r="C17" s="532"/>
      <c r="D17" s="412"/>
      <c r="E17" s="413"/>
      <c r="F17" s="413"/>
      <c r="G17" s="413"/>
      <c r="H17" s="413"/>
      <c r="I17" s="413"/>
      <c r="J17" s="413"/>
      <c r="K17" s="413"/>
      <c r="L17" s="413"/>
      <c r="M17" s="413"/>
      <c r="N17" s="413"/>
      <c r="O17" s="413"/>
      <c r="P17" s="414"/>
      <c r="Q17" s="883"/>
      <c r="R17" s="884"/>
      <c r="S17" s="884"/>
      <c r="T17" s="884"/>
      <c r="U17" s="884"/>
      <c r="V17" s="884"/>
      <c r="W17" s="884"/>
      <c r="X17" s="884"/>
      <c r="Y17" s="884"/>
      <c r="Z17" s="884"/>
      <c r="AA17" s="884"/>
      <c r="AB17" s="884"/>
      <c r="AC17" s="884"/>
      <c r="AD17" s="884"/>
      <c r="AE17" s="884"/>
      <c r="AF17" s="884"/>
      <c r="AG17" s="884"/>
      <c r="AH17" s="884"/>
      <c r="AI17" s="884"/>
      <c r="AJ17" s="884"/>
      <c r="AK17" s="884"/>
      <c r="AL17" s="884"/>
      <c r="AM17" s="884"/>
      <c r="AN17" s="884"/>
      <c r="AO17" s="884"/>
      <c r="AP17" s="884"/>
      <c r="AQ17" s="884"/>
      <c r="AR17" s="884"/>
      <c r="AS17" s="885"/>
      <c r="BE17"/>
    </row>
    <row r="18" spans="2:57" ht="42.95" customHeight="1">
      <c r="B18" s="592">
        <v>3</v>
      </c>
      <c r="C18" s="532"/>
      <c r="D18" s="406" t="s">
        <v>886</v>
      </c>
      <c r="E18" s="407"/>
      <c r="F18" s="407"/>
      <c r="G18" s="407"/>
      <c r="H18" s="407"/>
      <c r="I18" s="407"/>
      <c r="J18" s="407"/>
      <c r="K18" s="407"/>
      <c r="L18" s="407"/>
      <c r="M18" s="407"/>
      <c r="N18" s="407"/>
      <c r="O18" s="407"/>
      <c r="P18" s="408"/>
      <c r="Q18" s="548"/>
      <c r="R18" s="363"/>
      <c r="S18" s="363"/>
      <c r="T18" s="363"/>
      <c r="U18" s="363"/>
      <c r="V18" s="363"/>
      <c r="W18" s="363"/>
      <c r="X18" s="363"/>
      <c r="Y18" s="363"/>
      <c r="Z18" s="363"/>
      <c r="AA18" s="363"/>
      <c r="AB18" s="363"/>
      <c r="AC18" s="363"/>
      <c r="AD18" s="363"/>
      <c r="AE18" s="363"/>
      <c r="AF18" s="363"/>
      <c r="AG18" s="363"/>
      <c r="AH18" s="363"/>
      <c r="AI18" s="363"/>
      <c r="AJ18" s="363"/>
      <c r="AK18" s="363"/>
      <c r="AL18" s="363"/>
      <c r="AM18" s="363"/>
      <c r="AN18" s="363"/>
      <c r="AO18" s="363"/>
      <c r="AP18" s="363"/>
      <c r="AQ18" s="363"/>
      <c r="AR18" s="363"/>
      <c r="AS18" s="722"/>
      <c r="BE18"/>
    </row>
    <row r="19" spans="2:57" ht="22.5" customHeight="1">
      <c r="B19" s="592">
        <v>4</v>
      </c>
      <c r="C19" s="532"/>
      <c r="D19" s="406" t="s">
        <v>891</v>
      </c>
      <c r="E19" s="407"/>
      <c r="F19" s="407"/>
      <c r="G19" s="407"/>
      <c r="H19" s="407"/>
      <c r="I19" s="407"/>
      <c r="J19" s="407"/>
      <c r="K19" s="407"/>
      <c r="L19" s="407"/>
      <c r="M19" s="407"/>
      <c r="N19" s="407"/>
      <c r="O19" s="407"/>
      <c r="P19" s="408"/>
      <c r="Q19" s="875"/>
      <c r="R19" s="543"/>
      <c r="S19" s="543"/>
      <c r="T19" s="543"/>
      <c r="U19" s="543"/>
      <c r="V19" s="543"/>
      <c r="W19" s="543"/>
      <c r="X19" s="543"/>
      <c r="Y19" s="543"/>
      <c r="Z19" s="543"/>
      <c r="AA19" s="543"/>
      <c r="AB19" s="543"/>
      <c r="AC19" s="543"/>
      <c r="AD19" s="543"/>
      <c r="AE19" s="543"/>
      <c r="AF19" s="543"/>
      <c r="AG19" s="543"/>
      <c r="AH19" s="543"/>
      <c r="AI19" s="543"/>
      <c r="AJ19" s="543"/>
      <c r="AK19" s="543"/>
      <c r="AL19" s="543"/>
      <c r="AM19" s="543"/>
      <c r="AN19" s="543"/>
      <c r="AO19" s="543"/>
      <c r="AP19" s="543"/>
      <c r="AQ19" s="543"/>
      <c r="AR19" s="543"/>
      <c r="AS19" s="554"/>
      <c r="BE19"/>
    </row>
    <row r="20" spans="2:57" ht="24.95" customHeight="1">
      <c r="B20" s="592"/>
      <c r="C20" s="532"/>
      <c r="D20" s="412"/>
      <c r="E20" s="413"/>
      <c r="F20" s="413"/>
      <c r="G20" s="413"/>
      <c r="H20" s="413"/>
      <c r="I20" s="413"/>
      <c r="J20" s="413"/>
      <c r="K20" s="413"/>
      <c r="L20" s="413"/>
      <c r="M20" s="413"/>
      <c r="N20" s="413"/>
      <c r="O20" s="413"/>
      <c r="P20" s="414"/>
      <c r="Q20" s="545"/>
      <c r="R20" s="546"/>
      <c r="S20" s="546"/>
      <c r="T20" s="546"/>
      <c r="U20" s="546"/>
      <c r="V20" s="546"/>
      <c r="W20" s="546"/>
      <c r="X20" s="546"/>
      <c r="Y20" s="546"/>
      <c r="Z20" s="546"/>
      <c r="AA20" s="546"/>
      <c r="AB20" s="546"/>
      <c r="AC20" s="546"/>
      <c r="AD20" s="546"/>
      <c r="AE20" s="546"/>
      <c r="AF20" s="546"/>
      <c r="AG20" s="546"/>
      <c r="AH20" s="546"/>
      <c r="AI20" s="546"/>
      <c r="AJ20" s="546"/>
      <c r="AK20" s="546"/>
      <c r="AL20" s="546"/>
      <c r="AM20" s="546"/>
      <c r="AN20" s="546"/>
      <c r="AO20" s="546"/>
      <c r="AP20" s="546"/>
      <c r="AQ20" s="546"/>
      <c r="AR20" s="546"/>
      <c r="AS20" s="556"/>
      <c r="BE20"/>
    </row>
    <row r="21" spans="2:57" ht="45.95" customHeight="1">
      <c r="B21" s="728">
        <v>5</v>
      </c>
      <c r="C21" s="492"/>
      <c r="D21" s="388" t="s">
        <v>890</v>
      </c>
      <c r="E21" s="386"/>
      <c r="F21" s="386"/>
      <c r="G21" s="386"/>
      <c r="H21" s="386"/>
      <c r="I21" s="386"/>
      <c r="J21" s="386"/>
      <c r="K21" s="386"/>
      <c r="L21" s="386"/>
      <c r="M21" s="386"/>
      <c r="N21" s="386"/>
      <c r="O21" s="386"/>
      <c r="P21" s="387"/>
      <c r="Q21" s="548"/>
      <c r="R21" s="363"/>
      <c r="S21" s="363"/>
      <c r="T21" s="363"/>
      <c r="U21" s="363"/>
      <c r="V21" s="363"/>
      <c r="W21" s="722"/>
      <c r="X21" s="548"/>
      <c r="Y21" s="363"/>
      <c r="Z21" s="363"/>
      <c r="AA21" s="363"/>
      <c r="AB21" s="363"/>
      <c r="AC21" s="363"/>
      <c r="AD21" s="363"/>
      <c r="AE21" s="722"/>
      <c r="AF21" s="548"/>
      <c r="AG21" s="363"/>
      <c r="AH21" s="363"/>
      <c r="AI21" s="363"/>
      <c r="AJ21" s="363"/>
      <c r="AK21" s="363"/>
      <c r="AL21" s="363"/>
      <c r="AM21" s="722"/>
      <c r="AN21" s="363"/>
      <c r="AO21" s="363"/>
      <c r="AP21" s="363"/>
      <c r="AQ21" s="363"/>
      <c r="AR21" s="363"/>
      <c r="AS21" s="722"/>
      <c r="BE21"/>
    </row>
    <row r="22" spans="2:57" ht="44.45" customHeight="1">
      <c r="B22" s="592">
        <v>6</v>
      </c>
      <c r="C22" s="532"/>
      <c r="D22" s="406" t="s">
        <v>882</v>
      </c>
      <c r="E22" s="407"/>
      <c r="F22" s="407"/>
      <c r="G22" s="407"/>
      <c r="H22" s="407"/>
      <c r="I22" s="407"/>
      <c r="J22" s="407"/>
      <c r="K22" s="407"/>
      <c r="L22" s="407"/>
      <c r="M22" s="407"/>
      <c r="N22" s="407"/>
      <c r="O22" s="407"/>
      <c r="P22" s="408"/>
      <c r="Q22" s="876"/>
      <c r="R22" s="433"/>
      <c r="S22" s="433"/>
      <c r="T22" s="433"/>
      <c r="U22" s="433"/>
      <c r="V22" s="433"/>
      <c r="W22" s="433"/>
      <c r="X22" s="878"/>
      <c r="Y22" s="363"/>
      <c r="Z22" s="363"/>
      <c r="AA22" s="363"/>
      <c r="AB22" s="363"/>
      <c r="AC22" s="363"/>
      <c r="AD22" s="363"/>
      <c r="AE22" s="722"/>
      <c r="AF22" s="878"/>
      <c r="AG22" s="363"/>
      <c r="AH22" s="363"/>
      <c r="AI22" s="363"/>
      <c r="AJ22" s="363"/>
      <c r="AK22" s="363"/>
      <c r="AL22" s="363"/>
      <c r="AM22" s="722"/>
      <c r="AN22" s="363"/>
      <c r="AO22" s="363"/>
      <c r="AP22" s="363"/>
      <c r="AQ22" s="363"/>
      <c r="AR22" s="363"/>
      <c r="AS22" s="722"/>
      <c r="BE22"/>
    </row>
    <row r="23" spans="2:57" ht="22.5" customHeight="1">
      <c r="B23" s="592">
        <v>7</v>
      </c>
      <c r="C23" s="532"/>
      <c r="D23" s="406" t="s">
        <v>889</v>
      </c>
      <c r="E23" s="407"/>
      <c r="F23" s="407"/>
      <c r="G23" s="407"/>
      <c r="H23" s="407"/>
      <c r="I23" s="407"/>
      <c r="J23" s="407"/>
      <c r="K23" s="407"/>
      <c r="L23" s="407"/>
      <c r="M23" s="407"/>
      <c r="N23" s="407"/>
      <c r="O23" s="407"/>
      <c r="P23" s="408"/>
      <c r="Q23" s="433"/>
      <c r="R23" s="433"/>
      <c r="S23" s="433"/>
      <c r="T23" s="433"/>
      <c r="U23" s="433"/>
      <c r="V23" s="433"/>
      <c r="W23" s="433"/>
      <c r="X23" s="433"/>
      <c r="Y23" s="433"/>
      <c r="Z23" s="433"/>
      <c r="AA23" s="433"/>
      <c r="AB23" s="433"/>
      <c r="AC23" s="433"/>
      <c r="AD23" s="433"/>
      <c r="AE23" s="433"/>
      <c r="AF23" s="542"/>
      <c r="AG23" s="543"/>
      <c r="AH23" s="543"/>
      <c r="AI23" s="543"/>
      <c r="AJ23" s="543"/>
      <c r="AK23" s="543"/>
      <c r="AL23" s="543"/>
      <c r="AM23" s="554"/>
      <c r="AN23" s="543"/>
      <c r="AO23" s="543"/>
      <c r="AP23" s="543"/>
      <c r="AQ23" s="543"/>
      <c r="AR23" s="543"/>
      <c r="AS23" s="554"/>
      <c r="BE23"/>
    </row>
    <row r="24" spans="2:57" ht="21.6" customHeight="1">
      <c r="B24" s="592"/>
      <c r="C24" s="532"/>
      <c r="D24" s="412"/>
      <c r="E24" s="413"/>
      <c r="F24" s="413"/>
      <c r="G24" s="413"/>
      <c r="H24" s="413"/>
      <c r="I24" s="413"/>
      <c r="J24" s="413"/>
      <c r="K24" s="413"/>
      <c r="L24" s="413"/>
      <c r="M24" s="413"/>
      <c r="N24" s="413"/>
      <c r="O24" s="413"/>
      <c r="P24" s="414"/>
      <c r="Q24" s="433"/>
      <c r="R24" s="433"/>
      <c r="S24" s="433"/>
      <c r="T24" s="433"/>
      <c r="U24" s="433"/>
      <c r="V24" s="433"/>
      <c r="W24" s="433"/>
      <c r="X24" s="433"/>
      <c r="Y24" s="433"/>
      <c r="Z24" s="433"/>
      <c r="AA24" s="433"/>
      <c r="AB24" s="433"/>
      <c r="AC24" s="433"/>
      <c r="AD24" s="433"/>
      <c r="AE24" s="433"/>
      <c r="AF24" s="545"/>
      <c r="AG24" s="546"/>
      <c r="AH24" s="546"/>
      <c r="AI24" s="546"/>
      <c r="AJ24" s="546"/>
      <c r="AK24" s="546"/>
      <c r="AL24" s="546"/>
      <c r="AM24" s="556"/>
      <c r="AN24" s="546"/>
      <c r="AO24" s="546"/>
      <c r="AP24" s="546"/>
      <c r="AQ24" s="546"/>
      <c r="AR24" s="546"/>
      <c r="AS24" s="556"/>
      <c r="BE24"/>
    </row>
    <row r="25" spans="2:57" ht="29.1" customHeight="1">
      <c r="B25" s="592">
        <v>8</v>
      </c>
      <c r="C25" s="532"/>
      <c r="D25" s="388" t="s">
        <v>876</v>
      </c>
      <c r="E25" s="386"/>
      <c r="F25" s="386"/>
      <c r="G25" s="386"/>
      <c r="H25" s="386"/>
      <c r="I25" s="386"/>
      <c r="J25" s="386"/>
      <c r="K25" s="386"/>
      <c r="L25" s="386"/>
      <c r="M25" s="386"/>
      <c r="N25" s="386"/>
      <c r="O25" s="386"/>
      <c r="P25" s="387"/>
      <c r="Q25" s="548"/>
      <c r="R25" s="363"/>
      <c r="S25" s="363"/>
      <c r="T25" s="363"/>
      <c r="U25" s="363"/>
      <c r="V25" s="363"/>
      <c r="W25" s="363"/>
      <c r="X25" s="363"/>
      <c r="Y25" s="363"/>
      <c r="Z25" s="363"/>
      <c r="AA25" s="363"/>
      <c r="AB25" s="363"/>
      <c r="AC25" s="363"/>
      <c r="AD25" s="363"/>
      <c r="AE25" s="363"/>
      <c r="AF25" s="363"/>
      <c r="AG25" s="363"/>
      <c r="AH25" s="363"/>
      <c r="AI25" s="363"/>
      <c r="AJ25" s="363"/>
      <c r="AK25" s="363"/>
      <c r="AL25" s="363"/>
      <c r="AM25" s="363"/>
      <c r="AN25" s="363"/>
      <c r="AO25" s="363"/>
      <c r="AP25" s="363"/>
      <c r="AQ25" s="363"/>
      <c r="AR25" s="363"/>
      <c r="AS25" s="722"/>
      <c r="BE25"/>
    </row>
    <row r="26" spans="2:57" ht="54" customHeight="1">
      <c r="B26" s="592"/>
      <c r="C26" s="532"/>
      <c r="D26" s="388" t="s">
        <v>888</v>
      </c>
      <c r="E26" s="386"/>
      <c r="F26" s="386"/>
      <c r="G26" s="386"/>
      <c r="H26" s="386"/>
      <c r="I26" s="386"/>
      <c r="J26" s="386"/>
      <c r="K26" s="386"/>
      <c r="L26" s="386"/>
      <c r="M26" s="386"/>
      <c r="N26" s="386"/>
      <c r="O26" s="386"/>
      <c r="P26" s="387"/>
      <c r="Q26" s="433"/>
      <c r="R26" s="396"/>
      <c r="S26" s="396"/>
      <c r="T26" s="396"/>
      <c r="U26" s="396"/>
      <c r="V26" s="396"/>
      <c r="W26" s="396"/>
      <c r="X26" s="433"/>
      <c r="Y26" s="396"/>
      <c r="Z26" s="396"/>
      <c r="AA26" s="396"/>
      <c r="AB26" s="396"/>
      <c r="AC26" s="396"/>
      <c r="AD26" s="396"/>
      <c r="AE26" s="396"/>
      <c r="AF26" s="548"/>
      <c r="AG26" s="518"/>
      <c r="AH26" s="518"/>
      <c r="AI26" s="518"/>
      <c r="AJ26" s="518"/>
      <c r="AK26" s="518"/>
      <c r="AL26" s="518"/>
      <c r="AM26" s="519"/>
      <c r="AN26" s="363"/>
      <c r="AO26" s="363"/>
      <c r="AP26" s="363"/>
      <c r="AQ26" s="363"/>
      <c r="AR26" s="363"/>
      <c r="AS26" s="722"/>
      <c r="BE26"/>
    </row>
    <row r="27" spans="2:57" ht="22.5" customHeight="1">
      <c r="B27" s="592">
        <v>9</v>
      </c>
      <c r="C27" s="532"/>
      <c r="D27" s="406" t="s">
        <v>877</v>
      </c>
      <c r="E27" s="407"/>
      <c r="F27" s="407"/>
      <c r="G27" s="407"/>
      <c r="H27" s="407"/>
      <c r="I27" s="407"/>
      <c r="J27" s="407"/>
      <c r="K27" s="407"/>
      <c r="L27" s="407"/>
      <c r="M27" s="407"/>
      <c r="N27" s="407"/>
      <c r="O27" s="407"/>
      <c r="P27" s="408"/>
      <c r="Q27" s="877"/>
      <c r="R27" s="877"/>
      <c r="S27" s="877"/>
      <c r="T27" s="877"/>
      <c r="U27" s="877"/>
      <c r="V27" s="877"/>
      <c r="W27" s="877"/>
      <c r="X27" s="877"/>
      <c r="Y27" s="877"/>
      <c r="Z27" s="877"/>
      <c r="AA27" s="877"/>
      <c r="AB27" s="877"/>
      <c r="AC27" s="877"/>
      <c r="AD27" s="877"/>
      <c r="AE27" s="877"/>
      <c r="AF27" s="863"/>
      <c r="AG27" s="864"/>
      <c r="AH27" s="864"/>
      <c r="AI27" s="864"/>
      <c r="AJ27" s="864"/>
      <c r="AK27" s="864"/>
      <c r="AL27" s="864"/>
      <c r="AM27" s="865"/>
      <c r="AN27" s="859"/>
      <c r="AO27" s="859"/>
      <c r="AP27" s="859"/>
      <c r="AQ27" s="859"/>
      <c r="AR27" s="859"/>
      <c r="AS27" s="860"/>
      <c r="BE27"/>
    </row>
    <row r="28" spans="2:57" ht="25.5" customHeight="1">
      <c r="B28" s="592"/>
      <c r="C28" s="532"/>
      <c r="D28" s="412"/>
      <c r="E28" s="413"/>
      <c r="F28" s="413"/>
      <c r="G28" s="413"/>
      <c r="H28" s="413"/>
      <c r="I28" s="413"/>
      <c r="J28" s="413"/>
      <c r="K28" s="413"/>
      <c r="L28" s="413"/>
      <c r="M28" s="413"/>
      <c r="N28" s="413"/>
      <c r="O28" s="413"/>
      <c r="P28" s="414"/>
      <c r="Q28" s="877"/>
      <c r="R28" s="877"/>
      <c r="S28" s="877"/>
      <c r="T28" s="877"/>
      <c r="U28" s="877"/>
      <c r="V28" s="877"/>
      <c r="W28" s="877"/>
      <c r="X28" s="877"/>
      <c r="Y28" s="877"/>
      <c r="Z28" s="877"/>
      <c r="AA28" s="877"/>
      <c r="AB28" s="877"/>
      <c r="AC28" s="877"/>
      <c r="AD28" s="877"/>
      <c r="AE28" s="877"/>
      <c r="AF28" s="866"/>
      <c r="AG28" s="867"/>
      <c r="AH28" s="867"/>
      <c r="AI28" s="867"/>
      <c r="AJ28" s="867"/>
      <c r="AK28" s="867"/>
      <c r="AL28" s="867"/>
      <c r="AM28" s="868"/>
      <c r="AN28" s="861"/>
      <c r="AO28" s="861"/>
      <c r="AP28" s="861"/>
      <c r="AQ28" s="861"/>
      <c r="AR28" s="861"/>
      <c r="AS28" s="862"/>
      <c r="BE28"/>
    </row>
    <row r="29" spans="2:57" ht="22.5" customHeight="1">
      <c r="B29" s="738">
        <v>10</v>
      </c>
      <c r="C29" s="449"/>
      <c r="D29" s="406" t="s">
        <v>883</v>
      </c>
      <c r="E29" s="407"/>
      <c r="F29" s="407"/>
      <c r="G29" s="407"/>
      <c r="H29" s="407"/>
      <c r="I29" s="407"/>
      <c r="J29" s="407"/>
      <c r="K29" s="407"/>
      <c r="L29" s="407"/>
      <c r="M29" s="407"/>
      <c r="N29" s="407"/>
      <c r="O29" s="407"/>
      <c r="P29" s="408"/>
      <c r="Q29" s="855"/>
      <c r="R29" s="855"/>
      <c r="S29" s="855"/>
      <c r="T29" s="855"/>
      <c r="U29" s="855"/>
      <c r="V29" s="855"/>
      <c r="W29" s="855"/>
      <c r="X29" s="855"/>
      <c r="Y29" s="855"/>
      <c r="Z29" s="855"/>
      <c r="AA29" s="855"/>
      <c r="AB29" s="855"/>
      <c r="AC29" s="855"/>
      <c r="AD29" s="855"/>
      <c r="AE29" s="855"/>
      <c r="AF29" s="869"/>
      <c r="AG29" s="870"/>
      <c r="AH29" s="870"/>
      <c r="AI29" s="870"/>
      <c r="AJ29" s="870"/>
      <c r="AK29" s="870"/>
      <c r="AL29" s="870"/>
      <c r="AM29" s="871"/>
      <c r="AN29" s="543"/>
      <c r="AO29" s="543"/>
      <c r="AP29" s="543"/>
      <c r="AQ29" s="543"/>
      <c r="AR29" s="543"/>
      <c r="AS29" s="554"/>
      <c r="BE29"/>
    </row>
    <row r="30" spans="2:57" ht="27.6" customHeight="1">
      <c r="B30" s="739"/>
      <c r="C30" s="740"/>
      <c r="D30" s="412"/>
      <c r="E30" s="413"/>
      <c r="F30" s="413"/>
      <c r="G30" s="413"/>
      <c r="H30" s="413"/>
      <c r="I30" s="413"/>
      <c r="J30" s="413"/>
      <c r="K30" s="413"/>
      <c r="L30" s="413"/>
      <c r="M30" s="413"/>
      <c r="N30" s="413"/>
      <c r="O30" s="413"/>
      <c r="P30" s="414"/>
      <c r="Q30" s="855"/>
      <c r="R30" s="855"/>
      <c r="S30" s="855"/>
      <c r="T30" s="855"/>
      <c r="U30" s="855"/>
      <c r="V30" s="855"/>
      <c r="W30" s="855"/>
      <c r="X30" s="855"/>
      <c r="Y30" s="855"/>
      <c r="Z30" s="855"/>
      <c r="AA30" s="855"/>
      <c r="AB30" s="855"/>
      <c r="AC30" s="855"/>
      <c r="AD30" s="855"/>
      <c r="AE30" s="855"/>
      <c r="AF30" s="872"/>
      <c r="AG30" s="873"/>
      <c r="AH30" s="873"/>
      <c r="AI30" s="873"/>
      <c r="AJ30" s="873"/>
      <c r="AK30" s="873"/>
      <c r="AL30" s="873"/>
      <c r="AM30" s="874"/>
      <c r="AN30" s="546"/>
      <c r="AO30" s="546"/>
      <c r="AP30" s="546"/>
      <c r="AQ30" s="546"/>
      <c r="AR30" s="546"/>
      <c r="AS30" s="556"/>
      <c r="BE30"/>
    </row>
    <row r="31" spans="2:57" ht="87.95" customHeight="1">
      <c r="B31" s="738">
        <v>11</v>
      </c>
      <c r="C31" s="449"/>
      <c r="D31" s="406" t="s">
        <v>1920</v>
      </c>
      <c r="E31" s="407"/>
      <c r="F31" s="407"/>
      <c r="G31" s="407"/>
      <c r="H31" s="407"/>
      <c r="I31" s="407"/>
      <c r="J31" s="407"/>
      <c r="K31" s="407"/>
      <c r="L31" s="407"/>
      <c r="M31" s="407"/>
      <c r="N31" s="407"/>
      <c r="O31" s="407"/>
      <c r="P31" s="408"/>
      <c r="Q31" s="433"/>
      <c r="R31" s="433"/>
      <c r="S31" s="433"/>
      <c r="T31" s="433"/>
      <c r="U31" s="433"/>
      <c r="V31" s="433"/>
      <c r="W31" s="433"/>
      <c r="X31" s="433"/>
      <c r="Y31" s="433"/>
      <c r="Z31" s="433"/>
      <c r="AA31" s="433"/>
      <c r="AB31" s="433"/>
      <c r="AC31" s="433"/>
      <c r="AD31" s="433"/>
      <c r="AE31" s="433"/>
      <c r="AF31" s="548"/>
      <c r="AG31" s="518"/>
      <c r="AH31" s="518"/>
      <c r="AI31" s="518"/>
      <c r="AJ31" s="518"/>
      <c r="AK31" s="518"/>
      <c r="AL31" s="518"/>
      <c r="AM31" s="519"/>
      <c r="AN31" s="363"/>
      <c r="AO31" s="363"/>
      <c r="AP31" s="363"/>
      <c r="AQ31" s="363"/>
      <c r="AR31" s="363"/>
      <c r="AS31" s="722"/>
      <c r="BE31"/>
    </row>
    <row r="32" spans="2:57" ht="52.5" customHeight="1">
      <c r="B32" s="738">
        <v>12</v>
      </c>
      <c r="C32" s="449"/>
      <c r="D32" s="406" t="s">
        <v>1921</v>
      </c>
      <c r="E32" s="407"/>
      <c r="F32" s="407"/>
      <c r="G32" s="407"/>
      <c r="H32" s="407"/>
      <c r="I32" s="407"/>
      <c r="J32" s="407"/>
      <c r="K32" s="407"/>
      <c r="L32" s="407"/>
      <c r="M32" s="407"/>
      <c r="N32" s="407"/>
      <c r="O32" s="407"/>
      <c r="P32" s="408"/>
      <c r="Q32" s="433"/>
      <c r="R32" s="433"/>
      <c r="S32" s="433"/>
      <c r="T32" s="433"/>
      <c r="U32" s="433"/>
      <c r="V32" s="433"/>
      <c r="W32" s="433"/>
      <c r="X32" s="433"/>
      <c r="Y32" s="433"/>
      <c r="Z32" s="433"/>
      <c r="AA32" s="433"/>
      <c r="AB32" s="433"/>
      <c r="AC32" s="433"/>
      <c r="AD32" s="433"/>
      <c r="AE32" s="433"/>
      <c r="AF32" s="517"/>
      <c r="AG32" s="518"/>
      <c r="AH32" s="518"/>
      <c r="AI32" s="518"/>
      <c r="AJ32" s="518"/>
      <c r="AK32" s="518"/>
      <c r="AL32" s="518"/>
      <c r="AM32" s="519"/>
      <c r="AN32" s="363"/>
      <c r="AO32" s="363"/>
      <c r="AP32" s="363"/>
      <c r="AQ32" s="363"/>
      <c r="AR32" s="363"/>
      <c r="AS32" s="722"/>
      <c r="BE32"/>
    </row>
    <row r="33" spans="2:57" ht="51" customHeight="1" thickBot="1">
      <c r="B33" s="738">
        <v>13</v>
      </c>
      <c r="C33" s="449"/>
      <c r="D33" s="406" t="s">
        <v>885</v>
      </c>
      <c r="E33" s="407"/>
      <c r="F33" s="407"/>
      <c r="G33" s="407"/>
      <c r="H33" s="407"/>
      <c r="I33" s="407"/>
      <c r="J33" s="407"/>
      <c r="K33" s="407"/>
      <c r="L33" s="407"/>
      <c r="M33" s="407"/>
      <c r="N33" s="407"/>
      <c r="O33" s="407"/>
      <c r="P33" s="408"/>
      <c r="Q33" s="854"/>
      <c r="R33" s="854"/>
      <c r="S33" s="854"/>
      <c r="T33" s="854"/>
      <c r="U33" s="854"/>
      <c r="V33" s="854"/>
      <c r="W33" s="854"/>
      <c r="X33" s="854"/>
      <c r="Y33" s="854"/>
      <c r="Z33" s="854"/>
      <c r="AA33" s="854"/>
      <c r="AB33" s="854"/>
      <c r="AC33" s="854"/>
      <c r="AD33" s="854"/>
      <c r="AE33" s="854"/>
      <c r="AF33" s="856"/>
      <c r="AG33" s="857"/>
      <c r="AH33" s="857"/>
      <c r="AI33" s="857"/>
      <c r="AJ33" s="857"/>
      <c r="AK33" s="857"/>
      <c r="AL33" s="857"/>
      <c r="AM33" s="858"/>
      <c r="AN33" s="363"/>
      <c r="AO33" s="363"/>
      <c r="AP33" s="363"/>
      <c r="AQ33" s="363"/>
      <c r="AR33" s="363"/>
      <c r="AS33" s="722"/>
      <c r="BE33"/>
    </row>
    <row r="34" spans="2:57" ht="22.5" hidden="1" customHeight="1">
      <c r="B34" s="592">
        <v>25</v>
      </c>
      <c r="C34" s="532"/>
      <c r="D34" s="406"/>
      <c r="E34" s="407"/>
      <c r="F34" s="407"/>
      <c r="G34" s="407"/>
      <c r="H34" s="407"/>
      <c r="I34" s="407"/>
      <c r="J34" s="407"/>
      <c r="K34" s="407"/>
      <c r="L34" s="407"/>
      <c r="M34" s="407"/>
      <c r="N34" s="407"/>
      <c r="O34" s="407"/>
      <c r="P34" s="408"/>
      <c r="Q34" s="409"/>
      <c r="R34" s="410"/>
      <c r="S34" s="410"/>
      <c r="T34" s="410"/>
      <c r="U34" s="410"/>
      <c r="V34" s="410"/>
      <c r="W34" s="410"/>
      <c r="X34" s="411"/>
      <c r="Y34" s="406"/>
      <c r="Z34" s="407"/>
      <c r="AA34" s="407"/>
      <c r="AB34" s="408"/>
      <c r="AC34" s="406"/>
      <c r="AD34" s="407"/>
      <c r="AE34" s="407"/>
      <c r="AF34" s="408"/>
      <c r="AG34" s="406"/>
      <c r="AH34" s="407"/>
      <c r="AI34" s="407"/>
      <c r="AJ34" s="408"/>
      <c r="AK34" s="406"/>
      <c r="AL34" s="407"/>
      <c r="AM34" s="407"/>
      <c r="AN34" s="408"/>
      <c r="AO34" s="542"/>
      <c r="AP34" s="554"/>
      <c r="AQ34" s="586"/>
      <c r="AR34" s="588"/>
      <c r="AS34" s="590"/>
      <c r="BE34"/>
    </row>
    <row r="35" spans="2:57" ht="31.5" hidden="1"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c r="Z35" s="413"/>
      <c r="AA35" s="413"/>
      <c r="AB35" s="414"/>
      <c r="AC35" s="412"/>
      <c r="AD35" s="413"/>
      <c r="AE35" s="413"/>
      <c r="AF35" s="414"/>
      <c r="AG35" s="412"/>
      <c r="AH35" s="413"/>
      <c r="AI35" s="413"/>
      <c r="AJ35" s="414"/>
      <c r="AK35" s="412"/>
      <c r="AL35" s="413"/>
      <c r="AM35" s="413"/>
      <c r="AN35" s="414"/>
      <c r="AO35" s="545"/>
      <c r="AP35" s="556"/>
      <c r="AQ35" s="587"/>
      <c r="AR35" s="589"/>
      <c r="AS35" s="591"/>
      <c r="BE35"/>
    </row>
    <row r="36" spans="2:57" ht="22.5" hidden="1" customHeight="1">
      <c r="B36" s="592">
        <v>26</v>
      </c>
      <c r="C36" s="532"/>
      <c r="D36" s="406"/>
      <c r="E36" s="407"/>
      <c r="F36" s="407"/>
      <c r="G36" s="407"/>
      <c r="H36" s="407"/>
      <c r="I36" s="407"/>
      <c r="J36" s="407"/>
      <c r="K36" s="407"/>
      <c r="L36" s="407"/>
      <c r="M36" s="407"/>
      <c r="N36" s="407"/>
      <c r="O36" s="407"/>
      <c r="P36" s="408"/>
      <c r="Q36" s="409"/>
      <c r="R36" s="410"/>
      <c r="S36" s="410"/>
      <c r="T36" s="410"/>
      <c r="U36" s="410"/>
      <c r="V36" s="410"/>
      <c r="W36" s="410"/>
      <c r="X36" s="411"/>
      <c r="Y36" s="406"/>
      <c r="Z36" s="407"/>
      <c r="AA36" s="407"/>
      <c r="AB36" s="408"/>
      <c r="AC36" s="406"/>
      <c r="AD36" s="407"/>
      <c r="AE36" s="407"/>
      <c r="AF36" s="408"/>
      <c r="AG36" s="406"/>
      <c r="AH36" s="407"/>
      <c r="AI36" s="407"/>
      <c r="AJ36" s="408"/>
      <c r="AK36" s="406"/>
      <c r="AL36" s="407"/>
      <c r="AM36" s="407"/>
      <c r="AN36" s="408"/>
      <c r="AO36" s="542"/>
      <c r="AP36" s="554"/>
      <c r="AQ36" s="586"/>
      <c r="AR36" s="588"/>
      <c r="AS36" s="590"/>
      <c r="BE36"/>
    </row>
    <row r="37" spans="2:57" ht="31.5" hidden="1"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c r="Z37" s="413"/>
      <c r="AA37" s="413"/>
      <c r="AB37" s="414"/>
      <c r="AC37" s="412"/>
      <c r="AD37" s="413"/>
      <c r="AE37" s="413"/>
      <c r="AF37" s="414"/>
      <c r="AG37" s="412"/>
      <c r="AH37" s="413"/>
      <c r="AI37" s="413"/>
      <c r="AJ37" s="414"/>
      <c r="AK37" s="412"/>
      <c r="AL37" s="413"/>
      <c r="AM37" s="413"/>
      <c r="AN37" s="414"/>
      <c r="AO37" s="545"/>
      <c r="AP37" s="556"/>
      <c r="AQ37" s="587"/>
      <c r="AR37" s="589"/>
      <c r="AS37" s="591"/>
      <c r="BE37"/>
    </row>
    <row r="38" spans="2:57" ht="22.5" hidden="1" customHeight="1">
      <c r="B38" s="592">
        <v>27</v>
      </c>
      <c r="C38" s="532"/>
      <c r="D38" s="406"/>
      <c r="E38" s="407"/>
      <c r="F38" s="407"/>
      <c r="G38" s="407"/>
      <c r="H38" s="407"/>
      <c r="I38" s="407"/>
      <c r="J38" s="407"/>
      <c r="K38" s="407"/>
      <c r="L38" s="407"/>
      <c r="M38" s="407"/>
      <c r="N38" s="407"/>
      <c r="O38" s="407"/>
      <c r="P38" s="408"/>
      <c r="Q38" s="409"/>
      <c r="R38" s="410"/>
      <c r="S38" s="410"/>
      <c r="T38" s="410"/>
      <c r="U38" s="410"/>
      <c r="V38" s="410"/>
      <c r="W38" s="410"/>
      <c r="X38" s="411"/>
      <c r="Y38" s="406"/>
      <c r="Z38" s="407"/>
      <c r="AA38" s="407"/>
      <c r="AB38" s="408"/>
      <c r="AC38" s="406"/>
      <c r="AD38" s="407"/>
      <c r="AE38" s="407"/>
      <c r="AF38" s="408"/>
      <c r="AG38" s="406"/>
      <c r="AH38" s="407"/>
      <c r="AI38" s="407"/>
      <c r="AJ38" s="408"/>
      <c r="AK38" s="406"/>
      <c r="AL38" s="407"/>
      <c r="AM38" s="407"/>
      <c r="AN38" s="408"/>
      <c r="AO38" s="542"/>
      <c r="AP38" s="554"/>
      <c r="AQ38" s="586"/>
      <c r="AR38" s="588"/>
      <c r="AS38" s="590"/>
      <c r="BE38"/>
    </row>
    <row r="39" spans="2:57" ht="31.5" hidden="1"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c r="Z39" s="413"/>
      <c r="AA39" s="413"/>
      <c r="AB39" s="414"/>
      <c r="AC39" s="412"/>
      <c r="AD39" s="413"/>
      <c r="AE39" s="413"/>
      <c r="AF39" s="414"/>
      <c r="AG39" s="412"/>
      <c r="AH39" s="413"/>
      <c r="AI39" s="413"/>
      <c r="AJ39" s="414"/>
      <c r="AK39" s="412"/>
      <c r="AL39" s="413"/>
      <c r="AM39" s="413"/>
      <c r="AN39" s="414"/>
      <c r="AO39" s="545"/>
      <c r="AP39" s="556"/>
      <c r="AQ39" s="587"/>
      <c r="AR39" s="589"/>
      <c r="AS39" s="591"/>
      <c r="BE39"/>
    </row>
    <row r="40" spans="2:57" ht="22.5" hidden="1" customHeight="1">
      <c r="B40" s="592">
        <v>28</v>
      </c>
      <c r="C40" s="532"/>
      <c r="D40" s="406"/>
      <c r="E40" s="407"/>
      <c r="F40" s="407"/>
      <c r="G40" s="407"/>
      <c r="H40" s="407"/>
      <c r="I40" s="407"/>
      <c r="J40" s="407"/>
      <c r="K40" s="407"/>
      <c r="L40" s="407"/>
      <c r="M40" s="407"/>
      <c r="N40" s="407"/>
      <c r="O40" s="407"/>
      <c r="P40" s="408"/>
      <c r="Q40" s="409"/>
      <c r="R40" s="410"/>
      <c r="S40" s="410"/>
      <c r="T40" s="410"/>
      <c r="U40" s="410"/>
      <c r="V40" s="410"/>
      <c r="W40" s="410"/>
      <c r="X40" s="411"/>
      <c r="Y40" s="406"/>
      <c r="Z40" s="407"/>
      <c r="AA40" s="407"/>
      <c r="AB40" s="408"/>
      <c r="AC40" s="406"/>
      <c r="AD40" s="407"/>
      <c r="AE40" s="407"/>
      <c r="AF40" s="408"/>
      <c r="AG40" s="406"/>
      <c r="AH40" s="407"/>
      <c r="AI40" s="407"/>
      <c r="AJ40" s="408"/>
      <c r="AK40" s="406"/>
      <c r="AL40" s="407"/>
      <c r="AM40" s="407"/>
      <c r="AN40" s="408"/>
      <c r="AO40" s="542"/>
      <c r="AP40" s="554"/>
      <c r="AQ40" s="586"/>
      <c r="AR40" s="588"/>
      <c r="AS40" s="590"/>
      <c r="BE40"/>
    </row>
    <row r="41" spans="2:57" ht="31.5" hidden="1"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c r="Z41" s="413"/>
      <c r="AA41" s="413"/>
      <c r="AB41" s="414"/>
      <c r="AC41" s="412"/>
      <c r="AD41" s="413"/>
      <c r="AE41" s="413"/>
      <c r="AF41" s="414"/>
      <c r="AG41" s="412"/>
      <c r="AH41" s="413"/>
      <c r="AI41" s="413"/>
      <c r="AJ41" s="414"/>
      <c r="AK41" s="412"/>
      <c r="AL41" s="413"/>
      <c r="AM41" s="413"/>
      <c r="AN41" s="414"/>
      <c r="AO41" s="545"/>
      <c r="AP41" s="556"/>
      <c r="AQ41" s="587"/>
      <c r="AR41" s="589"/>
      <c r="AS41" s="591"/>
      <c r="BE41"/>
    </row>
    <row r="42" spans="2:57" ht="22.5" hidden="1" customHeight="1">
      <c r="B42" s="592">
        <v>29</v>
      </c>
      <c r="C42" s="532"/>
      <c r="D42" s="406"/>
      <c r="E42" s="407"/>
      <c r="F42" s="407"/>
      <c r="G42" s="407"/>
      <c r="H42" s="407"/>
      <c r="I42" s="407"/>
      <c r="J42" s="407"/>
      <c r="K42" s="407"/>
      <c r="L42" s="407"/>
      <c r="M42" s="407"/>
      <c r="N42" s="407"/>
      <c r="O42" s="407"/>
      <c r="P42" s="408"/>
      <c r="Q42" s="409"/>
      <c r="R42" s="410"/>
      <c r="S42" s="410"/>
      <c r="T42" s="410"/>
      <c r="U42" s="410"/>
      <c r="V42" s="410"/>
      <c r="W42" s="410"/>
      <c r="X42" s="411"/>
      <c r="Y42" s="406"/>
      <c r="Z42" s="407"/>
      <c r="AA42" s="407"/>
      <c r="AB42" s="408"/>
      <c r="AC42" s="406"/>
      <c r="AD42" s="407"/>
      <c r="AE42" s="407"/>
      <c r="AF42" s="408"/>
      <c r="AG42" s="406"/>
      <c r="AH42" s="407"/>
      <c r="AI42" s="407"/>
      <c r="AJ42" s="408"/>
      <c r="AK42" s="406"/>
      <c r="AL42" s="407"/>
      <c r="AM42" s="407"/>
      <c r="AN42" s="408"/>
      <c r="AO42" s="542"/>
      <c r="AP42" s="554"/>
      <c r="AQ42" s="586"/>
      <c r="AR42" s="588"/>
      <c r="AS42" s="590"/>
      <c r="BE42"/>
    </row>
    <row r="43" spans="2:57" ht="31.5" hidden="1"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c r="Z43" s="413"/>
      <c r="AA43" s="413"/>
      <c r="AB43" s="414"/>
      <c r="AC43" s="412"/>
      <c r="AD43" s="413"/>
      <c r="AE43" s="413"/>
      <c r="AF43" s="414"/>
      <c r="AG43" s="412"/>
      <c r="AH43" s="413"/>
      <c r="AI43" s="413"/>
      <c r="AJ43" s="414"/>
      <c r="AK43" s="412"/>
      <c r="AL43" s="413"/>
      <c r="AM43" s="413"/>
      <c r="AN43" s="414"/>
      <c r="AO43" s="545"/>
      <c r="AP43" s="556"/>
      <c r="AQ43" s="587"/>
      <c r="AR43" s="589"/>
      <c r="AS43" s="591"/>
      <c r="BE43"/>
    </row>
    <row r="44" spans="2:57" ht="22.5" hidden="1" customHeight="1">
      <c r="B44" s="592">
        <v>30</v>
      </c>
      <c r="C44" s="532"/>
      <c r="D44" s="406"/>
      <c r="E44" s="407"/>
      <c r="F44" s="407"/>
      <c r="G44" s="407"/>
      <c r="H44" s="407"/>
      <c r="I44" s="407"/>
      <c r="J44" s="407"/>
      <c r="K44" s="407"/>
      <c r="L44" s="407"/>
      <c r="M44" s="407"/>
      <c r="N44" s="407"/>
      <c r="O44" s="407"/>
      <c r="P44" s="408"/>
      <c r="Q44" s="409"/>
      <c r="R44" s="410"/>
      <c r="S44" s="410"/>
      <c r="T44" s="410"/>
      <c r="U44" s="410"/>
      <c r="V44" s="410"/>
      <c r="W44" s="410"/>
      <c r="X44" s="411"/>
      <c r="Y44" s="406"/>
      <c r="Z44" s="407"/>
      <c r="AA44" s="407"/>
      <c r="AB44" s="408"/>
      <c r="AC44" s="406"/>
      <c r="AD44" s="407"/>
      <c r="AE44" s="407"/>
      <c r="AF44" s="408"/>
      <c r="AG44" s="406"/>
      <c r="AH44" s="407"/>
      <c r="AI44" s="407"/>
      <c r="AJ44" s="408"/>
      <c r="AK44" s="406"/>
      <c r="AL44" s="407"/>
      <c r="AM44" s="407"/>
      <c r="AN44" s="408"/>
      <c r="AO44" s="542"/>
      <c r="AP44" s="554"/>
      <c r="AQ44" s="586"/>
      <c r="AR44" s="588"/>
      <c r="AS44" s="590"/>
      <c r="BE44"/>
    </row>
    <row r="45" spans="2:57" ht="12.95" hidden="1" customHeight="1" thickBot="1">
      <c r="B45" s="610"/>
      <c r="C45" s="611"/>
      <c r="D45" s="581"/>
      <c r="E45" s="582"/>
      <c r="F45" s="582"/>
      <c r="G45" s="582"/>
      <c r="H45" s="582"/>
      <c r="I45" s="582"/>
      <c r="J45" s="582"/>
      <c r="K45" s="582"/>
      <c r="L45" s="582"/>
      <c r="M45" s="582"/>
      <c r="N45" s="582"/>
      <c r="O45" s="582"/>
      <c r="P45" s="583"/>
      <c r="Q45" s="412"/>
      <c r="R45" s="413"/>
      <c r="S45" s="413"/>
      <c r="T45" s="413"/>
      <c r="U45" s="413"/>
      <c r="V45" s="413"/>
      <c r="W45" s="413"/>
      <c r="X45" s="414"/>
      <c r="Y45" s="581"/>
      <c r="Z45" s="582"/>
      <c r="AA45" s="582"/>
      <c r="AB45" s="583"/>
      <c r="AC45" s="581"/>
      <c r="AD45" s="582"/>
      <c r="AE45" s="582"/>
      <c r="AF45" s="583"/>
      <c r="AG45" s="581"/>
      <c r="AH45" s="582"/>
      <c r="AI45" s="582"/>
      <c r="AJ45" s="583"/>
      <c r="AK45" s="581"/>
      <c r="AL45" s="582"/>
      <c r="AM45" s="582"/>
      <c r="AN45" s="583"/>
      <c r="AO45" s="481"/>
      <c r="AP45" s="606"/>
      <c r="AQ45" s="607"/>
      <c r="AR45" s="608"/>
      <c r="AS45" s="609"/>
      <c r="BE45"/>
    </row>
    <row r="46" spans="2:57" ht="46.5" hidden="1" customHeight="1" thickBot="1">
      <c r="B46" s="612" t="s">
        <v>33</v>
      </c>
      <c r="C46" s="613"/>
      <c r="D46" s="613"/>
      <c r="E46" s="614"/>
      <c r="F46" s="615" t="s">
        <v>2</v>
      </c>
      <c r="G46" s="613"/>
      <c r="H46" s="613"/>
      <c r="I46" s="613"/>
      <c r="J46" s="613"/>
      <c r="K46" s="613"/>
      <c r="L46" s="613"/>
      <c r="M46" s="613"/>
      <c r="N46" s="613"/>
      <c r="O46" s="613"/>
      <c r="P46" s="613"/>
      <c r="Q46" s="613"/>
      <c r="R46" s="613"/>
      <c r="S46" s="613"/>
      <c r="T46" s="613"/>
      <c r="U46" s="614"/>
      <c r="V46" s="615" t="s">
        <v>3</v>
      </c>
      <c r="W46" s="613"/>
      <c r="X46" s="614"/>
      <c r="Y46" s="615" t="s">
        <v>34</v>
      </c>
      <c r="Z46" s="613"/>
      <c r="AA46" s="614"/>
      <c r="AB46" s="615" t="s">
        <v>35</v>
      </c>
      <c r="AC46" s="613"/>
      <c r="AD46" s="613"/>
      <c r="AE46" s="613"/>
      <c r="AF46" s="613"/>
      <c r="AG46" s="613"/>
      <c r="AH46" s="613"/>
      <c r="AI46" s="613"/>
      <c r="AJ46" s="613"/>
      <c r="AK46" s="613"/>
      <c r="AL46" s="613"/>
      <c r="AM46" s="613"/>
      <c r="AN46" s="613"/>
      <c r="AO46" s="613"/>
      <c r="AP46" s="613"/>
      <c r="AQ46" s="613"/>
      <c r="AR46" s="613"/>
      <c r="AS46" s="616"/>
      <c r="BE46"/>
    </row>
    <row r="47" spans="2:57" ht="46.5" hidden="1" customHeight="1">
      <c r="B47" s="617"/>
      <c r="C47" s="618"/>
      <c r="D47" s="618"/>
      <c r="E47" s="619"/>
      <c r="F47" s="620"/>
      <c r="G47" s="618"/>
      <c r="H47" s="618"/>
      <c r="I47" s="618"/>
      <c r="J47" s="618"/>
      <c r="K47" s="618"/>
      <c r="L47" s="618"/>
      <c r="M47" s="618"/>
      <c r="N47" s="618"/>
      <c r="O47" s="618"/>
      <c r="P47" s="618"/>
      <c r="Q47" s="618"/>
      <c r="R47" s="618"/>
      <c r="S47" s="618"/>
      <c r="T47" s="618"/>
      <c r="U47" s="619"/>
      <c r="V47" s="620"/>
      <c r="W47" s="618"/>
      <c r="X47" s="619"/>
      <c r="Y47" s="620"/>
      <c r="Z47" s="618"/>
      <c r="AA47" s="619"/>
      <c r="AB47" s="620"/>
      <c r="AC47" s="618"/>
      <c r="AD47" s="618"/>
      <c r="AE47" s="618"/>
      <c r="AF47" s="618"/>
      <c r="AG47" s="618"/>
      <c r="AH47" s="618"/>
      <c r="AI47" s="618"/>
      <c r="AJ47" s="618"/>
      <c r="AK47" s="618"/>
      <c r="AL47" s="618"/>
      <c r="AM47" s="618"/>
      <c r="AN47" s="618"/>
      <c r="AO47" s="618"/>
      <c r="AP47" s="618"/>
      <c r="AQ47" s="618"/>
      <c r="AR47" s="618"/>
      <c r="AS47" s="621"/>
      <c r="BE47"/>
    </row>
    <row r="48" spans="2:57" ht="46.5" hidden="1" customHeight="1">
      <c r="B48" s="622"/>
      <c r="C48" s="623"/>
      <c r="D48" s="623"/>
      <c r="E48" s="624"/>
      <c r="F48" s="625"/>
      <c r="G48" s="623"/>
      <c r="H48" s="623"/>
      <c r="I48" s="623"/>
      <c r="J48" s="623"/>
      <c r="K48" s="623"/>
      <c r="L48" s="623"/>
      <c r="M48" s="623"/>
      <c r="N48" s="623"/>
      <c r="O48" s="623"/>
      <c r="P48" s="623"/>
      <c r="Q48" s="623"/>
      <c r="R48" s="623"/>
      <c r="S48" s="623"/>
      <c r="T48" s="623"/>
      <c r="U48" s="624"/>
      <c r="V48" s="625"/>
      <c r="W48" s="623"/>
      <c r="X48" s="624"/>
      <c r="Y48" s="625"/>
      <c r="Z48" s="623"/>
      <c r="AA48" s="624"/>
      <c r="AB48" s="625"/>
      <c r="AC48" s="623"/>
      <c r="AD48" s="623"/>
      <c r="AE48" s="623"/>
      <c r="AF48" s="623"/>
      <c r="AG48" s="623"/>
      <c r="AH48" s="623"/>
      <c r="AI48" s="623"/>
      <c r="AJ48" s="623"/>
      <c r="AK48" s="623"/>
      <c r="AL48" s="623"/>
      <c r="AM48" s="623"/>
      <c r="AN48" s="623"/>
      <c r="AO48" s="623"/>
      <c r="AP48" s="623"/>
      <c r="AQ48" s="623"/>
      <c r="AR48" s="623"/>
      <c r="AS48" s="626"/>
      <c r="BE48"/>
    </row>
    <row r="49" spans="2:57" ht="46.5" hidden="1" customHeight="1" thickBot="1">
      <c r="B49" s="622"/>
      <c r="C49" s="623"/>
      <c r="D49" s="623"/>
      <c r="E49" s="624"/>
      <c r="F49" s="625"/>
      <c r="G49" s="623"/>
      <c r="H49" s="623"/>
      <c r="I49" s="623"/>
      <c r="J49" s="623"/>
      <c r="K49" s="623"/>
      <c r="L49" s="623"/>
      <c r="M49" s="623"/>
      <c r="N49" s="623"/>
      <c r="O49" s="623"/>
      <c r="P49" s="623"/>
      <c r="Q49" s="623"/>
      <c r="R49" s="623"/>
      <c r="S49" s="623"/>
      <c r="T49" s="623"/>
      <c r="U49" s="624"/>
      <c r="V49" s="625"/>
      <c r="W49" s="623"/>
      <c r="X49" s="624"/>
      <c r="Y49" s="625"/>
      <c r="Z49" s="623"/>
      <c r="AA49" s="624"/>
      <c r="AB49" s="625"/>
      <c r="AC49" s="623"/>
      <c r="AD49" s="623"/>
      <c r="AE49" s="623"/>
      <c r="AF49" s="623"/>
      <c r="AG49" s="623"/>
      <c r="AH49" s="623"/>
      <c r="AI49" s="623"/>
      <c r="AJ49" s="623"/>
      <c r="AK49" s="623"/>
      <c r="AL49" s="623"/>
      <c r="AM49" s="623"/>
      <c r="AN49" s="623"/>
      <c r="AO49" s="623"/>
      <c r="AP49" s="623"/>
      <c r="AQ49" s="623"/>
      <c r="AR49" s="623"/>
      <c r="AS49" s="626"/>
      <c r="BE49"/>
    </row>
    <row r="50" spans="2:57">
      <c r="B50" s="612" t="s">
        <v>36</v>
      </c>
      <c r="C50" s="613"/>
      <c r="D50" s="613"/>
      <c r="E50" s="613"/>
      <c r="F50" s="613"/>
      <c r="G50" s="613"/>
      <c r="H50" s="613"/>
      <c r="I50" s="613"/>
      <c r="J50" s="613"/>
      <c r="K50" s="613"/>
      <c r="L50" s="613"/>
      <c r="M50" s="613"/>
      <c r="N50" s="613"/>
      <c r="O50" s="613"/>
      <c r="P50" s="613"/>
      <c r="Q50" s="613"/>
      <c r="R50" s="613"/>
      <c r="S50" s="613"/>
      <c r="T50" s="613"/>
      <c r="U50" s="613"/>
      <c r="V50" s="613"/>
      <c r="W50" s="613"/>
      <c r="X50" s="613"/>
      <c r="Y50" s="613"/>
      <c r="Z50" s="613"/>
      <c r="AA50" s="613"/>
      <c r="AB50" s="613"/>
      <c r="AC50" s="613"/>
      <c r="AD50" s="613"/>
      <c r="AE50" s="613"/>
      <c r="AF50" s="613"/>
      <c r="AG50" s="613"/>
      <c r="AH50" s="613"/>
      <c r="AI50" s="613"/>
      <c r="AJ50" s="613"/>
      <c r="AK50" s="613"/>
      <c r="AL50" s="613"/>
      <c r="AM50" s="613"/>
      <c r="AN50" s="613"/>
      <c r="AO50" s="613"/>
      <c r="AP50" s="613"/>
      <c r="AQ50" s="613"/>
      <c r="AR50" s="613"/>
      <c r="AS50" s="616"/>
      <c r="BE50"/>
    </row>
    <row r="51" spans="2:57" ht="192.75" customHeight="1" thickBot="1">
      <c r="B51" s="627"/>
      <c r="C51" s="628"/>
      <c r="D51" s="628"/>
      <c r="E51" s="628"/>
      <c r="F51" s="628"/>
      <c r="G51" s="628"/>
      <c r="H51" s="628"/>
      <c r="I51" s="628"/>
      <c r="J51" s="628"/>
      <c r="K51" s="628"/>
      <c r="L51" s="628"/>
      <c r="M51" s="628"/>
      <c r="N51" s="628"/>
      <c r="O51" s="628"/>
      <c r="P51" s="628"/>
      <c r="Q51" s="628"/>
      <c r="R51" s="628"/>
      <c r="S51" s="628"/>
      <c r="T51" s="628"/>
      <c r="U51" s="628"/>
      <c r="V51" s="628"/>
      <c r="W51" s="628"/>
      <c r="X51" s="628"/>
      <c r="Y51" s="628"/>
      <c r="Z51" s="628"/>
      <c r="AA51" s="628"/>
      <c r="AB51" s="628"/>
      <c r="AC51" s="628"/>
      <c r="AD51" s="628"/>
      <c r="AE51" s="628"/>
      <c r="AF51" s="628"/>
      <c r="AG51" s="628"/>
      <c r="AH51" s="628"/>
      <c r="AI51" s="628"/>
      <c r="AJ51" s="628"/>
      <c r="AK51" s="628"/>
      <c r="AL51" s="628"/>
      <c r="AM51" s="628"/>
      <c r="AN51" s="628"/>
      <c r="AO51" s="628"/>
      <c r="AP51" s="628"/>
      <c r="AQ51" s="628"/>
      <c r="AR51" s="628"/>
      <c r="AS51" s="629"/>
      <c r="BE51"/>
    </row>
    <row r="52" spans="2:57" ht="22.5" customHeight="1">
      <c r="B52" s="4"/>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c r="AR52" s="4"/>
      <c r="AS52" s="4"/>
      <c r="BE52"/>
    </row>
    <row r="53" spans="2:57" ht="46.5" customHeight="1">
      <c r="B53" s="5"/>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7"/>
      <c r="BE53"/>
    </row>
    <row r="54" spans="2:57" ht="46.5" customHeight="1">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BE54"/>
    </row>
    <row r="55" spans="2:57" ht="46.5" customHeight="1">
      <c r="B55" s="5"/>
      <c r="C55" s="88"/>
      <c r="D55" s="88"/>
      <c r="E55" s="88"/>
      <c r="F55" s="88"/>
      <c r="G55" s="88"/>
      <c r="H55" s="88"/>
      <c r="I55" s="88"/>
      <c r="J55" s="88"/>
      <c r="K55" s="88"/>
      <c r="L55" s="88"/>
      <c r="M55" s="88"/>
      <c r="N55" s="88"/>
      <c r="O55" s="88"/>
      <c r="P55" s="88"/>
      <c r="Q55" s="89"/>
      <c r="R55" s="89"/>
      <c r="S55" s="89"/>
      <c r="T55" s="89"/>
      <c r="U55" s="89"/>
      <c r="V55" s="89"/>
      <c r="W55" s="89"/>
      <c r="X55" s="88"/>
      <c r="Y55" s="88"/>
      <c r="Z55" s="88"/>
      <c r="AA55" s="88"/>
      <c r="AB55" s="88"/>
      <c r="AC55" s="88"/>
      <c r="AD55" s="88"/>
      <c r="AE55" s="88"/>
      <c r="AF55" s="88"/>
      <c r="AG55" s="88"/>
      <c r="AH55" s="88"/>
      <c r="AI55" s="88"/>
      <c r="AJ55" s="88"/>
      <c r="AK55" s="88"/>
      <c r="AL55" s="89"/>
      <c r="AM55" s="89"/>
      <c r="AN55" s="89"/>
      <c r="AO55" s="89"/>
      <c r="AP55" s="89"/>
      <c r="AQ55" s="89"/>
      <c r="AR55" s="89"/>
      <c r="AS55" s="7"/>
      <c r="BE55"/>
    </row>
    <row r="56" spans="2:57" ht="22.5" customHeight="1">
      <c r="B56" s="5"/>
      <c r="C56" s="5"/>
      <c r="D56" s="5"/>
      <c r="E56" s="5"/>
      <c r="F56" s="5"/>
      <c r="G56" s="5"/>
      <c r="H56" s="5"/>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BE56"/>
    </row>
    <row r="57" spans="2:57">
      <c r="C57" s="5"/>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BE57"/>
    </row>
    <row r="58" spans="2:57">
      <c r="C58" s="5"/>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BE58"/>
    </row>
    <row r="59" spans="2:57">
      <c r="BE59"/>
    </row>
    <row r="60" spans="2:57">
      <c r="BE60"/>
    </row>
    <row r="61" spans="2:57">
      <c r="C61" s="7"/>
      <c r="BE61"/>
    </row>
    <row r="62" spans="2:57">
      <c r="C62" s="7"/>
      <c r="BE62"/>
    </row>
    <row r="63" spans="2:57">
      <c r="C63" s="7"/>
      <c r="BE63"/>
    </row>
    <row r="64" spans="2:57">
      <c r="C64" s="7"/>
      <c r="BE64"/>
    </row>
    <row r="65" spans="57:57">
      <c r="BE65"/>
    </row>
    <row r="66" spans="57:57">
      <c r="BE66"/>
    </row>
    <row r="67" spans="57:57">
      <c r="BE67"/>
    </row>
    <row r="68" spans="57:57">
      <c r="BE68"/>
    </row>
    <row r="69" spans="57:57">
      <c r="BE69"/>
    </row>
  </sheetData>
  <sheetProtection selectLockedCells="1" autoFilter="0"/>
  <mergeCells count="202">
    <mergeCell ref="AJ8:AM11"/>
    <mergeCell ref="AF10:AI10"/>
    <mergeCell ref="AF11:AI11"/>
    <mergeCell ref="AN8:AS11"/>
    <mergeCell ref="AF9:AI9"/>
    <mergeCell ref="AJ4:AS4"/>
    <mergeCell ref="AJ5:AS5"/>
    <mergeCell ref="AJ6:AS6"/>
    <mergeCell ref="AJ7:AS7"/>
    <mergeCell ref="J4:Z5"/>
    <mergeCell ref="AA4:AE4"/>
    <mergeCell ref="AF4:AI4"/>
    <mergeCell ref="AA5:AE5"/>
    <mergeCell ref="AF5:AI5"/>
    <mergeCell ref="J6:L7"/>
    <mergeCell ref="M6:P9"/>
    <mergeCell ref="Q6:AE9"/>
    <mergeCell ref="AF6:AI6"/>
    <mergeCell ref="AF7:AI7"/>
    <mergeCell ref="J8:J9"/>
    <mergeCell ref="K8:K9"/>
    <mergeCell ref="L8:L9"/>
    <mergeCell ref="AF8:AI8"/>
    <mergeCell ref="B10:I11"/>
    <mergeCell ref="J10:P11"/>
    <mergeCell ref="Q10:T11"/>
    <mergeCell ref="U10:W11"/>
    <mergeCell ref="X10:Z11"/>
    <mergeCell ref="AA10:AB11"/>
    <mergeCell ref="AC10:AC11"/>
    <mergeCell ref="AD10:AE11"/>
    <mergeCell ref="B33:C33"/>
    <mergeCell ref="D33:P33"/>
    <mergeCell ref="B25:C26"/>
    <mergeCell ref="B16:C17"/>
    <mergeCell ref="D16:P17"/>
    <mergeCell ref="B14:C15"/>
    <mergeCell ref="D14:P15"/>
    <mergeCell ref="B23:C24"/>
    <mergeCell ref="D23:P24"/>
    <mergeCell ref="B19:C20"/>
    <mergeCell ref="D19:P20"/>
    <mergeCell ref="B22:C22"/>
    <mergeCell ref="D22:P22"/>
    <mergeCell ref="D21:P21"/>
    <mergeCell ref="B21:C21"/>
    <mergeCell ref="B32:C32"/>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B47:E47"/>
    <mergeCell ref="F47:U47"/>
    <mergeCell ref="V47:X47"/>
    <mergeCell ref="Y47:AA47"/>
    <mergeCell ref="AB47:AS47"/>
    <mergeCell ref="AK44:AN45"/>
    <mergeCell ref="AO44:AP45"/>
    <mergeCell ref="AQ44:AQ45"/>
    <mergeCell ref="AR44:AR45"/>
    <mergeCell ref="AS44:AS45"/>
    <mergeCell ref="Y45:AB45"/>
    <mergeCell ref="B44:C45"/>
    <mergeCell ref="D44:P45"/>
    <mergeCell ref="Q44:X45"/>
    <mergeCell ref="Y44:AB44"/>
    <mergeCell ref="AC44:AF45"/>
    <mergeCell ref="AG44:AJ45"/>
    <mergeCell ref="B31:C31"/>
    <mergeCell ref="D31:P31"/>
    <mergeCell ref="B29:C30"/>
    <mergeCell ref="D29:P30"/>
    <mergeCell ref="B27:C28"/>
    <mergeCell ref="D27:P28"/>
    <mergeCell ref="Q21:W21"/>
    <mergeCell ref="B51:AS51"/>
    <mergeCell ref="B50:AS50"/>
    <mergeCell ref="B48:E48"/>
    <mergeCell ref="F48:U48"/>
    <mergeCell ref="V48:X48"/>
    <mergeCell ref="Y48:AA48"/>
    <mergeCell ref="AB48:AS48"/>
    <mergeCell ref="B49:E49"/>
    <mergeCell ref="F49:U49"/>
    <mergeCell ref="V49:X49"/>
    <mergeCell ref="Y49:AA49"/>
    <mergeCell ref="AB49:AS49"/>
    <mergeCell ref="B46:E46"/>
    <mergeCell ref="F46:U46"/>
    <mergeCell ref="V46:X46"/>
    <mergeCell ref="Y46:AA46"/>
    <mergeCell ref="AB46:AS46"/>
    <mergeCell ref="B18:C18"/>
    <mergeCell ref="D18:P18"/>
    <mergeCell ref="Q12:W13"/>
    <mergeCell ref="X12:AE13"/>
    <mergeCell ref="Q14:W15"/>
    <mergeCell ref="B12:C13"/>
    <mergeCell ref="D12:P13"/>
    <mergeCell ref="X14:AE15"/>
    <mergeCell ref="Q18:AS18"/>
    <mergeCell ref="Q16:AS17"/>
    <mergeCell ref="AF14:AM15"/>
    <mergeCell ref="AN14:AS15"/>
    <mergeCell ref="AF12:AM13"/>
    <mergeCell ref="AN12:AS13"/>
    <mergeCell ref="Q19:AS20"/>
    <mergeCell ref="Q22:W22"/>
    <mergeCell ref="Q23:W24"/>
    <mergeCell ref="Q26:W26"/>
    <mergeCell ref="Q27:W28"/>
    <mergeCell ref="X22:AE22"/>
    <mergeCell ref="X23:AE24"/>
    <mergeCell ref="X26:AE26"/>
    <mergeCell ref="X27:AE28"/>
    <mergeCell ref="X21:AE21"/>
    <mergeCell ref="AN21:AS21"/>
    <mergeCell ref="AN22:AS22"/>
    <mergeCell ref="AN23:AS24"/>
    <mergeCell ref="AF21:AM21"/>
    <mergeCell ref="AF22:AM22"/>
    <mergeCell ref="AF23:AM24"/>
    <mergeCell ref="D25:P25"/>
    <mergeCell ref="D26:P26"/>
    <mergeCell ref="Q33:W33"/>
    <mergeCell ref="X29:AE30"/>
    <mergeCell ref="X31:AE31"/>
    <mergeCell ref="X32:AE32"/>
    <mergeCell ref="X33:AE33"/>
    <mergeCell ref="D32:P32"/>
    <mergeCell ref="Q32:W32"/>
    <mergeCell ref="Q25:AS25"/>
    <mergeCell ref="Q29:W30"/>
    <mergeCell ref="Q31:W31"/>
    <mergeCell ref="AF31:AM31"/>
    <mergeCell ref="AF32:AM32"/>
    <mergeCell ref="AF33:AM33"/>
    <mergeCell ref="AN31:AS31"/>
    <mergeCell ref="AN32:AS32"/>
    <mergeCell ref="AN33:AS33"/>
    <mergeCell ref="AN29:AS30"/>
    <mergeCell ref="AN27:AS28"/>
    <mergeCell ref="AN26:AS26"/>
    <mergeCell ref="AF26:AM26"/>
    <mergeCell ref="AF27:AM28"/>
    <mergeCell ref="AF29:AM30"/>
  </mergeCells>
  <conditionalFormatting sqref="AF11">
    <cfRule type="expression" dxfId="377" priority="10">
      <formula>$V11="y"</formula>
    </cfRule>
    <cfRule type="expression" dxfId="376" priority="11">
      <formula>$T11="y"</formula>
    </cfRule>
  </conditionalFormatting>
  <conditionalFormatting sqref="AF7">
    <cfRule type="expression" dxfId="375" priority="14">
      <formula>$V7="y"</formula>
    </cfRule>
    <cfRule type="expression" dxfId="374" priority="15">
      <formula>$T7="y"</formula>
    </cfRule>
  </conditionalFormatting>
  <conditionalFormatting sqref="AF9">
    <cfRule type="expression" dxfId="373" priority="12">
      <formula>$V9="y"</formula>
    </cfRule>
    <cfRule type="expression" dxfId="372" priority="13">
      <formula>$T9="y"</formula>
    </cfRule>
  </conditionalFormatting>
  <conditionalFormatting sqref="Y34:AB45">
    <cfRule type="expression" dxfId="371" priority="9">
      <formula>OR(ISNUMBER(SEARCH("Hold Point",Y34)),ISNUMBER(SEARCH("Witness Point",Y34)))</formula>
    </cfRule>
  </conditionalFormatting>
  <conditionalFormatting sqref="AK34:AN45">
    <cfRule type="expression" dxfId="370" priority="8">
      <formula>OR(Y34="Check Item",Y34="Milestone")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4DEAB8-82F7-40C5-B660-638BD8BF3A5D}">
  <sheetPr codeName="Sheet97">
    <pageSetUpPr fitToPage="1"/>
  </sheetPr>
  <dimension ref="A1:BR69"/>
  <sheetViews>
    <sheetView topLeftCell="A3" zoomScale="85" zoomScaleNormal="85" workbookViewId="0">
      <selection activeCell="Y28" sqref="Y28:AB28"/>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Cast in place piles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Cast in place piles</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633" t="s">
        <v>1939</v>
      </c>
      <c r="AK4" s="634"/>
      <c r="AL4" s="634"/>
      <c r="AM4" s="634"/>
      <c r="AN4" s="634"/>
      <c r="AO4" s="634"/>
      <c r="AP4" s="634"/>
      <c r="AQ4" s="634"/>
      <c r="AR4" s="634"/>
      <c r="AS4" s="635"/>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str">
        <f>'Lot Register'!$M$13</f>
        <v>CN22189</v>
      </c>
      <c r="AG5" s="460"/>
      <c r="AH5" s="460"/>
      <c r="AI5" s="461"/>
      <c r="AJ5" s="636" t="s">
        <v>1704</v>
      </c>
      <c r="AK5" s="637"/>
      <c r="AL5" s="637"/>
      <c r="AM5" s="637"/>
      <c r="AN5" s="637"/>
      <c r="AO5" s="637"/>
      <c r="AP5" s="637"/>
      <c r="AQ5" s="637"/>
      <c r="AR5" s="637"/>
      <c r="AS5" s="638"/>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636" t="s">
        <v>2401</v>
      </c>
      <c r="AK6" s="637"/>
      <c r="AL6" s="637"/>
      <c r="AM6" s="637"/>
      <c r="AN6" s="637"/>
      <c r="AO6" s="637"/>
      <c r="AP6" s="637"/>
      <c r="AQ6" s="637"/>
      <c r="AR6" s="637"/>
      <c r="AS6" s="638"/>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Register'!$J$2), "", 'Lot Register'!$J$2)</f>
        <v>45343</v>
      </c>
      <c r="AG7" s="469"/>
      <c r="AH7" s="469"/>
      <c r="AI7" s="470"/>
      <c r="AJ7" s="636" t="s">
        <v>2402</v>
      </c>
      <c r="AK7" s="637"/>
      <c r="AL7" s="637"/>
      <c r="AM7" s="637"/>
      <c r="AN7" s="637"/>
      <c r="AO7" s="637"/>
      <c r="AP7" s="637"/>
      <c r="AQ7" s="637"/>
      <c r="AR7" s="637"/>
      <c r="AS7" s="638"/>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v>63.02</v>
      </c>
      <c r="AK8" s="574"/>
      <c r="AL8" s="574"/>
      <c r="AM8" s="574"/>
      <c r="AN8" s="566" t="s">
        <v>878</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Register'!$K$2), "", 'Lot Register'!$K$2)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f>IF(ISBLANK('Lot Register'!$I$2), "", 'Lot Register'!$I$2)</f>
        <v>0</v>
      </c>
      <c r="AE10" s="449"/>
      <c r="AF10" s="451" t="s">
        <v>30</v>
      </c>
      <c r="AG10" s="451"/>
      <c r="AH10" s="451"/>
      <c r="AI10" s="452"/>
      <c r="AJ10" s="573"/>
      <c r="AK10" s="574"/>
      <c r="AL10" s="574"/>
      <c r="AM10" s="574"/>
      <c r="AN10" s="566"/>
      <c r="AO10" s="566"/>
      <c r="AP10" s="566"/>
      <c r="AQ10" s="566"/>
      <c r="AR10" s="566"/>
      <c r="AS10" s="567"/>
      <c r="BE10"/>
    </row>
    <row r="11" spans="1:70" ht="15.75" customHeight="1" thickBot="1">
      <c r="B11" s="472"/>
      <c r="C11" s="401"/>
      <c r="D11" s="401"/>
      <c r="E11" s="401"/>
      <c r="F11" s="401"/>
      <c r="G11" s="401"/>
      <c r="H11" s="401"/>
      <c r="I11" s="402"/>
      <c r="J11" s="418"/>
      <c r="K11" s="427"/>
      <c r="L11" s="427"/>
      <c r="M11" s="427"/>
      <c r="N11" s="427"/>
      <c r="O11" s="427"/>
      <c r="P11" s="888"/>
      <c r="Q11" s="401"/>
      <c r="R11" s="401"/>
      <c r="S11" s="401"/>
      <c r="T11" s="401"/>
      <c r="U11" s="427"/>
      <c r="V11" s="427"/>
      <c r="W11" s="427"/>
      <c r="X11" s="401"/>
      <c r="Y11" s="401"/>
      <c r="Z11" s="401"/>
      <c r="AA11" s="427"/>
      <c r="AB11" s="427"/>
      <c r="AC11" s="427"/>
      <c r="AD11" s="427"/>
      <c r="AE11" s="888"/>
      <c r="AF11" s="889">
        <f>IF(ISBLANK('Lot Register'!$L$2), "", 'Lot Register'!$L$2)</f>
        <v>45343</v>
      </c>
      <c r="AG11" s="890"/>
      <c r="AH11" s="890"/>
      <c r="AI11" s="891"/>
      <c r="AJ11" s="573"/>
      <c r="AK11" s="574"/>
      <c r="AL11" s="574"/>
      <c r="AM11" s="574"/>
      <c r="AN11" s="566"/>
      <c r="AO11" s="566"/>
      <c r="AP11" s="566"/>
      <c r="AQ11" s="566"/>
      <c r="AR11" s="566"/>
      <c r="AS11" s="567"/>
      <c r="BE11"/>
    </row>
    <row r="12" spans="1:70" ht="22.5" customHeight="1">
      <c r="B12" s="577" t="s">
        <v>22</v>
      </c>
      <c r="C12" s="569"/>
      <c r="D12" s="579" t="s">
        <v>2</v>
      </c>
      <c r="E12" s="580"/>
      <c r="F12" s="580"/>
      <c r="G12" s="580"/>
      <c r="H12" s="580"/>
      <c r="I12" s="580"/>
      <c r="J12" s="580"/>
      <c r="K12" s="580"/>
      <c r="L12" s="580"/>
      <c r="M12" s="580"/>
      <c r="N12" s="580"/>
      <c r="O12" s="580"/>
      <c r="P12" s="580"/>
      <c r="Q12" s="506" t="s">
        <v>2339</v>
      </c>
      <c r="R12" s="506"/>
      <c r="S12" s="506"/>
      <c r="T12" s="506"/>
      <c r="U12" s="506"/>
      <c r="V12" s="506"/>
      <c r="W12" s="506"/>
      <c r="X12" s="579" t="s">
        <v>2339</v>
      </c>
      <c r="Y12" s="580"/>
      <c r="Z12" s="580"/>
      <c r="AA12" s="580"/>
      <c r="AB12" s="580"/>
      <c r="AC12" s="580"/>
      <c r="AD12" s="580"/>
      <c r="AE12" s="580"/>
      <c r="AF12" s="579" t="s">
        <v>2339</v>
      </c>
      <c r="AG12" s="580"/>
      <c r="AH12" s="580"/>
      <c r="AI12" s="580"/>
      <c r="AJ12" s="580"/>
      <c r="AK12" s="580"/>
      <c r="AL12" s="580"/>
      <c r="AM12" s="580"/>
      <c r="AN12" s="579" t="s">
        <v>2339</v>
      </c>
      <c r="AO12" s="580"/>
      <c r="AP12" s="580"/>
      <c r="AQ12" s="580"/>
      <c r="AR12" s="580"/>
      <c r="AS12" s="886"/>
      <c r="BE12"/>
    </row>
    <row r="13" spans="1:70" ht="22.5" customHeight="1" thickBot="1">
      <c r="B13" s="578"/>
      <c r="C13" s="571"/>
      <c r="D13" s="474"/>
      <c r="E13" s="439"/>
      <c r="F13" s="439"/>
      <c r="G13" s="439"/>
      <c r="H13" s="439"/>
      <c r="I13" s="439"/>
      <c r="J13" s="439"/>
      <c r="K13" s="439"/>
      <c r="L13" s="439"/>
      <c r="M13" s="439"/>
      <c r="N13" s="439"/>
      <c r="O13" s="439"/>
      <c r="P13" s="439"/>
      <c r="Q13" s="879"/>
      <c r="R13" s="879"/>
      <c r="S13" s="879"/>
      <c r="T13" s="879"/>
      <c r="U13" s="879"/>
      <c r="V13" s="879"/>
      <c r="W13" s="879"/>
      <c r="X13" s="474"/>
      <c r="Y13" s="439"/>
      <c r="Z13" s="439"/>
      <c r="AA13" s="439"/>
      <c r="AB13" s="439"/>
      <c r="AC13" s="439"/>
      <c r="AD13" s="439"/>
      <c r="AE13" s="439"/>
      <c r="AF13" s="474"/>
      <c r="AG13" s="439"/>
      <c r="AH13" s="439"/>
      <c r="AI13" s="439"/>
      <c r="AJ13" s="439"/>
      <c r="AK13" s="439"/>
      <c r="AL13" s="439"/>
      <c r="AM13" s="439"/>
      <c r="AN13" s="474"/>
      <c r="AO13" s="439"/>
      <c r="AP13" s="439"/>
      <c r="AQ13" s="439"/>
      <c r="AR13" s="439"/>
      <c r="AS13" s="887"/>
      <c r="BE13"/>
    </row>
    <row r="14" spans="1:70" ht="13.5" customHeight="1">
      <c r="B14" s="639">
        <v>1</v>
      </c>
      <c r="C14" s="640"/>
      <c r="D14" s="409" t="s">
        <v>2340</v>
      </c>
      <c r="E14" s="410"/>
      <c r="F14" s="410"/>
      <c r="G14" s="410"/>
      <c r="H14" s="410"/>
      <c r="I14" s="410"/>
      <c r="J14" s="410"/>
      <c r="K14" s="410"/>
      <c r="L14" s="410"/>
      <c r="M14" s="410"/>
      <c r="N14" s="410"/>
      <c r="O14" s="410"/>
      <c r="P14" s="411"/>
      <c r="Q14" s="880"/>
      <c r="R14" s="479"/>
      <c r="S14" s="479"/>
      <c r="T14" s="479"/>
      <c r="U14" s="479"/>
      <c r="V14" s="479"/>
      <c r="W14" s="555"/>
      <c r="X14" s="478"/>
      <c r="Y14" s="479"/>
      <c r="Z14" s="479"/>
      <c r="AA14" s="479"/>
      <c r="AB14" s="479"/>
      <c r="AC14" s="479"/>
      <c r="AD14" s="479"/>
      <c r="AE14" s="555"/>
      <c r="AF14" s="478"/>
      <c r="AG14" s="479"/>
      <c r="AH14" s="479"/>
      <c r="AI14" s="479"/>
      <c r="AJ14" s="479"/>
      <c r="AK14" s="479"/>
      <c r="AL14" s="479"/>
      <c r="AM14" s="555"/>
      <c r="AN14" s="478"/>
      <c r="AO14" s="479"/>
      <c r="AP14" s="479"/>
      <c r="AQ14" s="479"/>
      <c r="AR14" s="479"/>
      <c r="AS14" s="480"/>
      <c r="BE14"/>
    </row>
    <row r="15" spans="1:70" ht="20.25" customHeight="1">
      <c r="B15" s="592"/>
      <c r="C15" s="532"/>
      <c r="D15" s="412"/>
      <c r="E15" s="413"/>
      <c r="F15" s="413"/>
      <c r="G15" s="413"/>
      <c r="H15" s="413"/>
      <c r="I15" s="413"/>
      <c r="J15" s="413"/>
      <c r="K15" s="413"/>
      <c r="L15" s="413"/>
      <c r="M15" s="413"/>
      <c r="N15" s="413"/>
      <c r="O15" s="413"/>
      <c r="P15" s="414"/>
      <c r="Q15" s="545"/>
      <c r="R15" s="546"/>
      <c r="S15" s="546"/>
      <c r="T15" s="546"/>
      <c r="U15" s="546"/>
      <c r="V15" s="546"/>
      <c r="W15" s="556"/>
      <c r="X15" s="545"/>
      <c r="Y15" s="546"/>
      <c r="Z15" s="546"/>
      <c r="AA15" s="546"/>
      <c r="AB15" s="546"/>
      <c r="AC15" s="546"/>
      <c r="AD15" s="546"/>
      <c r="AE15" s="556"/>
      <c r="AF15" s="545"/>
      <c r="AG15" s="546"/>
      <c r="AH15" s="546"/>
      <c r="AI15" s="546"/>
      <c r="AJ15" s="546"/>
      <c r="AK15" s="546"/>
      <c r="AL15" s="546"/>
      <c r="AM15" s="556"/>
      <c r="AN15" s="545"/>
      <c r="AO15" s="546"/>
      <c r="AP15" s="546"/>
      <c r="AQ15" s="546"/>
      <c r="AR15" s="546"/>
      <c r="AS15" s="547"/>
      <c r="BE15"/>
    </row>
    <row r="16" spans="1:70" ht="13.5" customHeight="1">
      <c r="B16" s="592">
        <v>2</v>
      </c>
      <c r="C16" s="532"/>
      <c r="D16" s="409" t="s">
        <v>2341</v>
      </c>
      <c r="E16" s="410"/>
      <c r="F16" s="410"/>
      <c r="G16" s="410"/>
      <c r="H16" s="410"/>
      <c r="I16" s="410"/>
      <c r="J16" s="410"/>
      <c r="K16" s="410"/>
      <c r="L16" s="410"/>
      <c r="M16" s="410"/>
      <c r="N16" s="410"/>
      <c r="O16" s="410"/>
      <c r="P16" s="411"/>
      <c r="Q16" s="880"/>
      <c r="R16" s="479"/>
      <c r="S16" s="479"/>
      <c r="T16" s="479"/>
      <c r="U16" s="479"/>
      <c r="V16" s="479"/>
      <c r="W16" s="555"/>
      <c r="X16" s="478"/>
      <c r="Y16" s="479"/>
      <c r="Z16" s="479"/>
      <c r="AA16" s="479"/>
      <c r="AB16" s="479"/>
      <c r="AC16" s="479"/>
      <c r="AD16" s="479"/>
      <c r="AE16" s="555"/>
      <c r="AF16" s="478"/>
      <c r="AG16" s="479"/>
      <c r="AH16" s="479"/>
      <c r="AI16" s="479"/>
      <c r="AJ16" s="479"/>
      <c r="AK16" s="479"/>
      <c r="AL16" s="479"/>
      <c r="AM16" s="555"/>
      <c r="AN16" s="478"/>
      <c r="AO16" s="479"/>
      <c r="AP16" s="479"/>
      <c r="AQ16" s="479"/>
      <c r="AR16" s="479"/>
      <c r="AS16" s="480"/>
      <c r="BE16"/>
    </row>
    <row r="17" spans="2:57" ht="20.25" customHeight="1">
      <c r="B17" s="592"/>
      <c r="C17" s="532"/>
      <c r="D17" s="412"/>
      <c r="E17" s="413"/>
      <c r="F17" s="413"/>
      <c r="G17" s="413"/>
      <c r="H17" s="413"/>
      <c r="I17" s="413"/>
      <c r="J17" s="413"/>
      <c r="K17" s="413"/>
      <c r="L17" s="413"/>
      <c r="M17" s="413"/>
      <c r="N17" s="413"/>
      <c r="O17" s="413"/>
      <c r="P17" s="414"/>
      <c r="Q17" s="545"/>
      <c r="R17" s="546"/>
      <c r="S17" s="546"/>
      <c r="T17" s="546"/>
      <c r="U17" s="546"/>
      <c r="V17" s="546"/>
      <c r="W17" s="556"/>
      <c r="X17" s="545"/>
      <c r="Y17" s="546"/>
      <c r="Z17" s="546"/>
      <c r="AA17" s="546"/>
      <c r="AB17" s="546"/>
      <c r="AC17" s="546"/>
      <c r="AD17" s="546"/>
      <c r="AE17" s="556"/>
      <c r="AF17" s="545"/>
      <c r="AG17" s="546"/>
      <c r="AH17" s="546"/>
      <c r="AI17" s="546"/>
      <c r="AJ17" s="546"/>
      <c r="AK17" s="546"/>
      <c r="AL17" s="546"/>
      <c r="AM17" s="556"/>
      <c r="AN17" s="545"/>
      <c r="AO17" s="546"/>
      <c r="AP17" s="546"/>
      <c r="AQ17" s="546"/>
      <c r="AR17" s="546"/>
      <c r="AS17" s="547"/>
      <c r="BE17"/>
    </row>
    <row r="18" spans="2:57" ht="33" customHeight="1">
      <c r="B18" s="592">
        <v>3</v>
      </c>
      <c r="C18" s="532"/>
      <c r="D18" s="406" t="s">
        <v>2342</v>
      </c>
      <c r="E18" s="407"/>
      <c r="F18" s="407"/>
      <c r="G18" s="407"/>
      <c r="H18" s="407"/>
      <c r="I18" s="407"/>
      <c r="J18" s="407"/>
      <c r="K18" s="407"/>
      <c r="L18" s="407"/>
      <c r="M18" s="407"/>
      <c r="N18" s="407"/>
      <c r="O18" s="407"/>
      <c r="P18" s="408"/>
      <c r="Q18" s="433"/>
      <c r="R18" s="433"/>
      <c r="S18" s="433"/>
      <c r="T18" s="433"/>
      <c r="U18" s="433"/>
      <c r="V18" s="433"/>
      <c r="W18" s="433"/>
      <c r="X18" s="433"/>
      <c r="Y18" s="433"/>
      <c r="Z18" s="433"/>
      <c r="AA18" s="433"/>
      <c r="AB18" s="433"/>
      <c r="AC18" s="433"/>
      <c r="AD18" s="433"/>
      <c r="AE18" s="433"/>
      <c r="AF18" s="433"/>
      <c r="AG18" s="433"/>
      <c r="AH18" s="433"/>
      <c r="AI18" s="433"/>
      <c r="AJ18" s="433"/>
      <c r="AK18" s="433"/>
      <c r="AL18" s="433"/>
      <c r="AM18" s="433"/>
      <c r="AN18" s="433"/>
      <c r="AO18" s="433"/>
      <c r="AP18" s="433"/>
      <c r="AQ18" s="433"/>
      <c r="AR18" s="433"/>
      <c r="AS18" s="434"/>
      <c r="BE18"/>
    </row>
    <row r="19" spans="2:57" ht="13.5" customHeight="1">
      <c r="B19" s="592">
        <v>4</v>
      </c>
      <c r="C19" s="532"/>
      <c r="D19" s="406" t="s">
        <v>2343</v>
      </c>
      <c r="E19" s="407"/>
      <c r="F19" s="407"/>
      <c r="G19" s="407"/>
      <c r="H19" s="407"/>
      <c r="I19" s="407"/>
      <c r="J19" s="407"/>
      <c r="K19" s="407"/>
      <c r="L19" s="407"/>
      <c r="M19" s="407"/>
      <c r="N19" s="407"/>
      <c r="O19" s="407"/>
      <c r="P19" s="408"/>
      <c r="Q19" s="880"/>
      <c r="R19" s="479"/>
      <c r="S19" s="479"/>
      <c r="T19" s="479"/>
      <c r="U19" s="479"/>
      <c r="V19" s="479"/>
      <c r="W19" s="555"/>
      <c r="X19" s="478"/>
      <c r="Y19" s="479"/>
      <c r="Z19" s="479"/>
      <c r="AA19" s="479"/>
      <c r="AB19" s="479"/>
      <c r="AC19" s="479"/>
      <c r="AD19" s="479"/>
      <c r="AE19" s="555"/>
      <c r="AF19" s="478"/>
      <c r="AG19" s="479"/>
      <c r="AH19" s="479"/>
      <c r="AI19" s="479"/>
      <c r="AJ19" s="479"/>
      <c r="AK19" s="479"/>
      <c r="AL19" s="479"/>
      <c r="AM19" s="555"/>
      <c r="AN19" s="478"/>
      <c r="AO19" s="479"/>
      <c r="AP19" s="479"/>
      <c r="AQ19" s="479"/>
      <c r="AR19" s="479"/>
      <c r="AS19" s="480"/>
      <c r="BE19"/>
    </row>
    <row r="20" spans="2:57" ht="20.25" customHeight="1">
      <c r="B20" s="592"/>
      <c r="C20" s="532"/>
      <c r="D20" s="412"/>
      <c r="E20" s="413"/>
      <c r="F20" s="413"/>
      <c r="G20" s="413"/>
      <c r="H20" s="413"/>
      <c r="I20" s="413"/>
      <c r="J20" s="413"/>
      <c r="K20" s="413"/>
      <c r="L20" s="413"/>
      <c r="M20" s="413"/>
      <c r="N20" s="413"/>
      <c r="O20" s="413"/>
      <c r="P20" s="414"/>
      <c r="Q20" s="545"/>
      <c r="R20" s="546"/>
      <c r="S20" s="546"/>
      <c r="T20" s="546"/>
      <c r="U20" s="546"/>
      <c r="V20" s="546"/>
      <c r="W20" s="556"/>
      <c r="X20" s="545"/>
      <c r="Y20" s="546"/>
      <c r="Z20" s="546"/>
      <c r="AA20" s="546"/>
      <c r="AB20" s="546"/>
      <c r="AC20" s="546"/>
      <c r="AD20" s="546"/>
      <c r="AE20" s="556"/>
      <c r="AF20" s="545"/>
      <c r="AG20" s="546"/>
      <c r="AH20" s="546"/>
      <c r="AI20" s="546"/>
      <c r="AJ20" s="546"/>
      <c r="AK20" s="546"/>
      <c r="AL20" s="546"/>
      <c r="AM20" s="556"/>
      <c r="AN20" s="545"/>
      <c r="AO20" s="546"/>
      <c r="AP20" s="546"/>
      <c r="AQ20" s="546"/>
      <c r="AR20" s="546"/>
      <c r="AS20" s="547"/>
      <c r="BE20"/>
    </row>
    <row r="21" spans="2:57" ht="33.75" customHeight="1">
      <c r="B21" s="728">
        <v>5</v>
      </c>
      <c r="C21" s="492"/>
      <c r="D21" s="388" t="s">
        <v>2344</v>
      </c>
      <c r="E21" s="386"/>
      <c r="F21" s="386"/>
      <c r="G21" s="386"/>
      <c r="H21" s="386"/>
      <c r="I21" s="386"/>
      <c r="J21" s="386"/>
      <c r="K21" s="386"/>
      <c r="L21" s="386"/>
      <c r="M21" s="386"/>
      <c r="N21" s="386"/>
      <c r="O21" s="386"/>
      <c r="P21" s="387"/>
      <c r="Q21" s="548"/>
      <c r="R21" s="363"/>
      <c r="S21" s="363"/>
      <c r="T21" s="363"/>
      <c r="U21" s="363"/>
      <c r="V21" s="363"/>
      <c r="W21" s="722"/>
      <c r="X21" s="548"/>
      <c r="Y21" s="363"/>
      <c r="Z21" s="363"/>
      <c r="AA21" s="363"/>
      <c r="AB21" s="363"/>
      <c r="AC21" s="363"/>
      <c r="AD21" s="363"/>
      <c r="AE21" s="722"/>
      <c r="AF21" s="548"/>
      <c r="AG21" s="363"/>
      <c r="AH21" s="363"/>
      <c r="AI21" s="363"/>
      <c r="AJ21" s="363"/>
      <c r="AK21" s="363"/>
      <c r="AL21" s="363"/>
      <c r="AM21" s="722"/>
      <c r="AN21" s="363"/>
      <c r="AO21" s="363"/>
      <c r="AP21" s="363"/>
      <c r="AQ21" s="363"/>
      <c r="AR21" s="363"/>
      <c r="AS21" s="364"/>
      <c r="BE21"/>
    </row>
    <row r="22" spans="2:57" ht="33.75" customHeight="1">
      <c r="B22" s="592">
        <v>6</v>
      </c>
      <c r="C22" s="532"/>
      <c r="D22" s="406" t="s">
        <v>2345</v>
      </c>
      <c r="E22" s="407"/>
      <c r="F22" s="407"/>
      <c r="G22" s="407"/>
      <c r="H22" s="407"/>
      <c r="I22" s="407"/>
      <c r="J22" s="407"/>
      <c r="K22" s="407"/>
      <c r="L22" s="407"/>
      <c r="M22" s="407"/>
      <c r="N22" s="407"/>
      <c r="O22" s="407"/>
      <c r="P22" s="408"/>
      <c r="Q22" s="876"/>
      <c r="R22" s="433"/>
      <c r="S22" s="433"/>
      <c r="T22" s="433"/>
      <c r="U22" s="433"/>
      <c r="V22" s="433"/>
      <c r="W22" s="433"/>
      <c r="X22" s="878"/>
      <c r="Y22" s="363"/>
      <c r="Z22" s="363"/>
      <c r="AA22" s="363"/>
      <c r="AB22" s="363"/>
      <c r="AC22" s="363"/>
      <c r="AD22" s="363"/>
      <c r="AE22" s="722"/>
      <c r="AF22" s="878"/>
      <c r="AG22" s="363"/>
      <c r="AH22" s="363"/>
      <c r="AI22" s="363"/>
      <c r="AJ22" s="363"/>
      <c r="AK22" s="363"/>
      <c r="AL22" s="363"/>
      <c r="AM22" s="722"/>
      <c r="AN22" s="363"/>
      <c r="AO22" s="363"/>
      <c r="AP22" s="363"/>
      <c r="AQ22" s="363"/>
      <c r="AR22" s="363"/>
      <c r="AS22" s="364"/>
      <c r="BE22"/>
    </row>
    <row r="23" spans="2:57" ht="13.5" customHeight="1">
      <c r="B23" s="592">
        <v>7</v>
      </c>
      <c r="C23" s="532"/>
      <c r="D23" s="406" t="s">
        <v>2347</v>
      </c>
      <c r="E23" s="407"/>
      <c r="F23" s="407"/>
      <c r="G23" s="407"/>
      <c r="H23" s="407"/>
      <c r="I23" s="407"/>
      <c r="J23" s="407"/>
      <c r="K23" s="407"/>
      <c r="L23" s="407"/>
      <c r="M23" s="407"/>
      <c r="N23" s="407"/>
      <c r="O23" s="407"/>
      <c r="P23" s="408"/>
      <c r="Q23" s="433"/>
      <c r="R23" s="433"/>
      <c r="S23" s="433"/>
      <c r="T23" s="433"/>
      <c r="U23" s="433"/>
      <c r="V23" s="433"/>
      <c r="W23" s="433"/>
      <c r="X23" s="433"/>
      <c r="Y23" s="433"/>
      <c r="Z23" s="433"/>
      <c r="AA23" s="433"/>
      <c r="AB23" s="433"/>
      <c r="AC23" s="433"/>
      <c r="AD23" s="433"/>
      <c r="AE23" s="433"/>
      <c r="AF23" s="542"/>
      <c r="AG23" s="543"/>
      <c r="AH23" s="543"/>
      <c r="AI23" s="543"/>
      <c r="AJ23" s="543"/>
      <c r="AK23" s="543"/>
      <c r="AL23" s="543"/>
      <c r="AM23" s="554"/>
      <c r="AN23" s="543"/>
      <c r="AO23" s="543"/>
      <c r="AP23" s="543"/>
      <c r="AQ23" s="543"/>
      <c r="AR23" s="543"/>
      <c r="AS23" s="544"/>
      <c r="BE23"/>
    </row>
    <row r="24" spans="2:57" ht="78" customHeight="1">
      <c r="B24" s="592"/>
      <c r="C24" s="532"/>
      <c r="D24" s="412"/>
      <c r="E24" s="413"/>
      <c r="F24" s="413"/>
      <c r="G24" s="413"/>
      <c r="H24" s="413"/>
      <c r="I24" s="413"/>
      <c r="J24" s="413"/>
      <c r="K24" s="413"/>
      <c r="L24" s="413"/>
      <c r="M24" s="413"/>
      <c r="N24" s="413"/>
      <c r="O24" s="413"/>
      <c r="P24" s="414"/>
      <c r="Q24" s="433"/>
      <c r="R24" s="433"/>
      <c r="S24" s="433"/>
      <c r="T24" s="433"/>
      <c r="U24" s="433"/>
      <c r="V24" s="433"/>
      <c r="W24" s="433"/>
      <c r="X24" s="433"/>
      <c r="Y24" s="433"/>
      <c r="Z24" s="433"/>
      <c r="AA24" s="433"/>
      <c r="AB24" s="433"/>
      <c r="AC24" s="433"/>
      <c r="AD24" s="433"/>
      <c r="AE24" s="433"/>
      <c r="AF24" s="545"/>
      <c r="AG24" s="546"/>
      <c r="AH24" s="546"/>
      <c r="AI24" s="546"/>
      <c r="AJ24" s="546"/>
      <c r="AK24" s="546"/>
      <c r="AL24" s="546"/>
      <c r="AM24" s="556"/>
      <c r="AN24" s="546"/>
      <c r="AO24" s="546"/>
      <c r="AP24" s="546"/>
      <c r="AQ24" s="546"/>
      <c r="AR24" s="546"/>
      <c r="AS24" s="547"/>
      <c r="BE24"/>
    </row>
    <row r="25" spans="2:57" ht="33" customHeight="1">
      <c r="B25" s="592">
        <v>8</v>
      </c>
      <c r="C25" s="532"/>
      <c r="D25" s="388" t="s">
        <v>2348</v>
      </c>
      <c r="E25" s="386"/>
      <c r="F25" s="386"/>
      <c r="G25" s="386"/>
      <c r="H25" s="386"/>
      <c r="I25" s="386"/>
      <c r="J25" s="386"/>
      <c r="K25" s="386"/>
      <c r="L25" s="386"/>
      <c r="M25" s="386"/>
      <c r="N25" s="386"/>
      <c r="O25" s="386"/>
      <c r="P25" s="387"/>
      <c r="Q25" s="548"/>
      <c r="R25" s="363"/>
      <c r="S25" s="363"/>
      <c r="T25" s="363"/>
      <c r="U25" s="363"/>
      <c r="V25" s="363"/>
      <c r="W25" s="722"/>
      <c r="X25" s="548"/>
      <c r="Y25" s="363"/>
      <c r="Z25" s="363"/>
      <c r="AA25" s="363"/>
      <c r="AB25" s="363"/>
      <c r="AC25" s="363"/>
      <c r="AD25" s="363"/>
      <c r="AE25" s="722"/>
      <c r="AF25" s="548"/>
      <c r="AG25" s="363"/>
      <c r="AH25" s="363"/>
      <c r="AI25" s="363"/>
      <c r="AJ25" s="363"/>
      <c r="AK25" s="363"/>
      <c r="AL25" s="363"/>
      <c r="AM25" s="722"/>
      <c r="AN25" s="363"/>
      <c r="AO25" s="363"/>
      <c r="AP25" s="363"/>
      <c r="AQ25" s="363"/>
      <c r="AR25" s="363"/>
      <c r="AS25" s="364"/>
      <c r="BE25"/>
    </row>
    <row r="26" spans="2:57" ht="33.75" customHeight="1">
      <c r="B26" s="592"/>
      <c r="C26" s="532"/>
      <c r="D26" s="388" t="s">
        <v>2346</v>
      </c>
      <c r="E26" s="386"/>
      <c r="F26" s="386"/>
      <c r="G26" s="386"/>
      <c r="H26" s="386"/>
      <c r="I26" s="386"/>
      <c r="J26" s="386"/>
      <c r="K26" s="386"/>
      <c r="L26" s="386"/>
      <c r="M26" s="386"/>
      <c r="N26" s="386"/>
      <c r="O26" s="386"/>
      <c r="P26" s="387"/>
      <c r="Q26" s="433"/>
      <c r="R26" s="396"/>
      <c r="S26" s="396"/>
      <c r="T26" s="396"/>
      <c r="U26" s="396"/>
      <c r="V26" s="396"/>
      <c r="W26" s="396"/>
      <c r="X26" s="433"/>
      <c r="Y26" s="396"/>
      <c r="Z26" s="396"/>
      <c r="AA26" s="396"/>
      <c r="AB26" s="396"/>
      <c r="AC26" s="396"/>
      <c r="AD26" s="396"/>
      <c r="AE26" s="396"/>
      <c r="AF26" s="548"/>
      <c r="AG26" s="518"/>
      <c r="AH26" s="518"/>
      <c r="AI26" s="518"/>
      <c r="AJ26" s="518"/>
      <c r="AK26" s="518"/>
      <c r="AL26" s="518"/>
      <c r="AM26" s="519"/>
      <c r="AN26" s="363"/>
      <c r="AO26" s="363"/>
      <c r="AP26" s="363"/>
      <c r="AQ26" s="363"/>
      <c r="AR26" s="363"/>
      <c r="AS26" s="364"/>
      <c r="BE26"/>
    </row>
    <row r="27" spans="2:57" ht="13.5" customHeight="1">
      <c r="B27" s="592">
        <v>9</v>
      </c>
      <c r="C27" s="532"/>
      <c r="D27" s="406" t="s">
        <v>2349</v>
      </c>
      <c r="E27" s="407"/>
      <c r="F27" s="407"/>
      <c r="G27" s="407"/>
      <c r="H27" s="407"/>
      <c r="I27" s="407"/>
      <c r="J27" s="407"/>
      <c r="K27" s="407"/>
      <c r="L27" s="407"/>
      <c r="M27" s="407"/>
      <c r="N27" s="407"/>
      <c r="O27" s="407"/>
      <c r="P27" s="408"/>
      <c r="Q27" s="877"/>
      <c r="R27" s="877"/>
      <c r="S27" s="877"/>
      <c r="T27" s="877"/>
      <c r="U27" s="877"/>
      <c r="V27" s="877"/>
      <c r="W27" s="877"/>
      <c r="X27" s="877"/>
      <c r="Y27" s="877"/>
      <c r="Z27" s="877"/>
      <c r="AA27" s="877"/>
      <c r="AB27" s="877"/>
      <c r="AC27" s="877"/>
      <c r="AD27" s="877"/>
      <c r="AE27" s="877"/>
      <c r="AF27" s="863"/>
      <c r="AG27" s="864"/>
      <c r="AH27" s="864"/>
      <c r="AI27" s="864"/>
      <c r="AJ27" s="864"/>
      <c r="AK27" s="864"/>
      <c r="AL27" s="864"/>
      <c r="AM27" s="865"/>
      <c r="AN27" s="859"/>
      <c r="AO27" s="859"/>
      <c r="AP27" s="859"/>
      <c r="AQ27" s="859"/>
      <c r="AR27" s="859"/>
      <c r="AS27" s="892"/>
      <c r="BE27"/>
    </row>
    <row r="28" spans="2:57" ht="19.5" customHeight="1" thickBot="1">
      <c r="B28" s="592"/>
      <c r="C28" s="532"/>
      <c r="D28" s="412"/>
      <c r="E28" s="413"/>
      <c r="F28" s="413"/>
      <c r="G28" s="413"/>
      <c r="H28" s="413"/>
      <c r="I28" s="413"/>
      <c r="J28" s="413"/>
      <c r="K28" s="413"/>
      <c r="L28" s="413"/>
      <c r="M28" s="413"/>
      <c r="N28" s="413"/>
      <c r="O28" s="413"/>
      <c r="P28" s="414"/>
      <c r="Q28" s="877"/>
      <c r="R28" s="877"/>
      <c r="S28" s="877"/>
      <c r="T28" s="877"/>
      <c r="U28" s="877"/>
      <c r="V28" s="877"/>
      <c r="W28" s="877"/>
      <c r="X28" s="877"/>
      <c r="Y28" s="877"/>
      <c r="Z28" s="877"/>
      <c r="AA28" s="877"/>
      <c r="AB28" s="877"/>
      <c r="AC28" s="877"/>
      <c r="AD28" s="877"/>
      <c r="AE28" s="877"/>
      <c r="AF28" s="866"/>
      <c r="AG28" s="867"/>
      <c r="AH28" s="867"/>
      <c r="AI28" s="867"/>
      <c r="AJ28" s="867"/>
      <c r="AK28" s="867"/>
      <c r="AL28" s="867"/>
      <c r="AM28" s="868"/>
      <c r="AN28" s="861"/>
      <c r="AO28" s="861"/>
      <c r="AP28" s="861"/>
      <c r="AQ28" s="861"/>
      <c r="AR28" s="861"/>
      <c r="AS28" s="893"/>
      <c r="BE28"/>
    </row>
    <row r="29" spans="2:57" ht="22.5" hidden="1" customHeight="1">
      <c r="B29" s="738">
        <v>10</v>
      </c>
      <c r="C29" s="449"/>
      <c r="D29" s="406"/>
      <c r="E29" s="407"/>
      <c r="F29" s="407"/>
      <c r="G29" s="407"/>
      <c r="H29" s="407"/>
      <c r="I29" s="407"/>
      <c r="J29" s="407"/>
      <c r="K29" s="407"/>
      <c r="L29" s="407"/>
      <c r="M29" s="407"/>
      <c r="N29" s="407"/>
      <c r="O29" s="407"/>
      <c r="P29" s="408"/>
      <c r="Q29" s="855"/>
      <c r="R29" s="855"/>
      <c r="S29" s="855"/>
      <c r="T29" s="855"/>
      <c r="U29" s="855"/>
      <c r="V29" s="855"/>
      <c r="W29" s="855"/>
      <c r="X29" s="855"/>
      <c r="Y29" s="855"/>
      <c r="Z29" s="855"/>
      <c r="AA29" s="855"/>
      <c r="AB29" s="855"/>
      <c r="AC29" s="855"/>
      <c r="AD29" s="855"/>
      <c r="AE29" s="855"/>
      <c r="AF29" s="869"/>
      <c r="AG29" s="870"/>
      <c r="AH29" s="870"/>
      <c r="AI29" s="870"/>
      <c r="AJ29" s="870"/>
      <c r="AK29" s="870"/>
      <c r="AL29" s="870"/>
      <c r="AM29" s="871"/>
      <c r="AN29" s="543"/>
      <c r="AO29" s="543"/>
      <c r="AP29" s="543"/>
      <c r="AQ29" s="543"/>
      <c r="AR29" s="543"/>
      <c r="AS29" s="544"/>
      <c r="BE29"/>
    </row>
    <row r="30" spans="2:57" ht="27.6" hidden="1" customHeight="1">
      <c r="B30" s="739"/>
      <c r="C30" s="740"/>
      <c r="D30" s="412"/>
      <c r="E30" s="413"/>
      <c r="F30" s="413"/>
      <c r="G30" s="413"/>
      <c r="H30" s="413"/>
      <c r="I30" s="413"/>
      <c r="J30" s="413"/>
      <c r="K30" s="413"/>
      <c r="L30" s="413"/>
      <c r="M30" s="413"/>
      <c r="N30" s="413"/>
      <c r="O30" s="413"/>
      <c r="P30" s="414"/>
      <c r="Q30" s="855"/>
      <c r="R30" s="855"/>
      <c r="S30" s="855"/>
      <c r="T30" s="855"/>
      <c r="U30" s="855"/>
      <c r="V30" s="855"/>
      <c r="W30" s="855"/>
      <c r="X30" s="855"/>
      <c r="Y30" s="855"/>
      <c r="Z30" s="855"/>
      <c r="AA30" s="855"/>
      <c r="AB30" s="855"/>
      <c r="AC30" s="855"/>
      <c r="AD30" s="855"/>
      <c r="AE30" s="855"/>
      <c r="AF30" s="872"/>
      <c r="AG30" s="873"/>
      <c r="AH30" s="873"/>
      <c r="AI30" s="873"/>
      <c r="AJ30" s="873"/>
      <c r="AK30" s="873"/>
      <c r="AL30" s="873"/>
      <c r="AM30" s="874"/>
      <c r="AN30" s="546"/>
      <c r="AO30" s="546"/>
      <c r="AP30" s="546"/>
      <c r="AQ30" s="546"/>
      <c r="AR30" s="546"/>
      <c r="AS30" s="547"/>
      <c r="BE30"/>
    </row>
    <row r="31" spans="2:57" ht="87.95" hidden="1" customHeight="1">
      <c r="B31" s="738">
        <v>11</v>
      </c>
      <c r="C31" s="449"/>
      <c r="D31" s="406"/>
      <c r="E31" s="407"/>
      <c r="F31" s="407"/>
      <c r="G31" s="407"/>
      <c r="H31" s="407"/>
      <c r="I31" s="407"/>
      <c r="J31" s="407"/>
      <c r="K31" s="407"/>
      <c r="L31" s="407"/>
      <c r="M31" s="407"/>
      <c r="N31" s="407"/>
      <c r="O31" s="407"/>
      <c r="P31" s="408"/>
      <c r="Q31" s="433"/>
      <c r="R31" s="433"/>
      <c r="S31" s="433"/>
      <c r="T31" s="433"/>
      <c r="U31" s="433"/>
      <c r="V31" s="433"/>
      <c r="W31" s="433"/>
      <c r="X31" s="433"/>
      <c r="Y31" s="433"/>
      <c r="Z31" s="433"/>
      <c r="AA31" s="433"/>
      <c r="AB31" s="433"/>
      <c r="AC31" s="433"/>
      <c r="AD31" s="433"/>
      <c r="AE31" s="433"/>
      <c r="AF31" s="548"/>
      <c r="AG31" s="518"/>
      <c r="AH31" s="518"/>
      <c r="AI31" s="518"/>
      <c r="AJ31" s="518"/>
      <c r="AK31" s="518"/>
      <c r="AL31" s="518"/>
      <c r="AM31" s="519"/>
      <c r="AN31" s="363"/>
      <c r="AO31" s="363"/>
      <c r="AP31" s="363"/>
      <c r="AQ31" s="363"/>
      <c r="AR31" s="363"/>
      <c r="AS31" s="364"/>
      <c r="BE31"/>
    </row>
    <row r="32" spans="2:57" ht="52.5" hidden="1" customHeight="1">
      <c r="B32" s="738">
        <v>12</v>
      </c>
      <c r="C32" s="449"/>
      <c r="D32" s="406"/>
      <c r="E32" s="407"/>
      <c r="F32" s="407"/>
      <c r="G32" s="407"/>
      <c r="H32" s="407"/>
      <c r="I32" s="407"/>
      <c r="J32" s="407"/>
      <c r="K32" s="407"/>
      <c r="L32" s="407"/>
      <c r="M32" s="407"/>
      <c r="N32" s="407"/>
      <c r="O32" s="407"/>
      <c r="P32" s="408"/>
      <c r="Q32" s="433"/>
      <c r="R32" s="433"/>
      <c r="S32" s="433"/>
      <c r="T32" s="433"/>
      <c r="U32" s="433"/>
      <c r="V32" s="433"/>
      <c r="W32" s="433"/>
      <c r="X32" s="433"/>
      <c r="Y32" s="433"/>
      <c r="Z32" s="433"/>
      <c r="AA32" s="433"/>
      <c r="AB32" s="433"/>
      <c r="AC32" s="433"/>
      <c r="AD32" s="433"/>
      <c r="AE32" s="433"/>
      <c r="AF32" s="517"/>
      <c r="AG32" s="518"/>
      <c r="AH32" s="518"/>
      <c r="AI32" s="518"/>
      <c r="AJ32" s="518"/>
      <c r="AK32" s="518"/>
      <c r="AL32" s="518"/>
      <c r="AM32" s="519"/>
      <c r="AN32" s="363"/>
      <c r="AO32" s="363"/>
      <c r="AP32" s="363"/>
      <c r="AQ32" s="363"/>
      <c r="AR32" s="363"/>
      <c r="AS32" s="364"/>
      <c r="BE32"/>
    </row>
    <row r="33" spans="2:57" ht="51" hidden="1" customHeight="1" thickBot="1">
      <c r="B33" s="738">
        <v>13</v>
      </c>
      <c r="C33" s="449"/>
      <c r="D33" s="406"/>
      <c r="E33" s="407"/>
      <c r="F33" s="407"/>
      <c r="G33" s="407"/>
      <c r="H33" s="407"/>
      <c r="I33" s="407"/>
      <c r="J33" s="407"/>
      <c r="K33" s="407"/>
      <c r="L33" s="407"/>
      <c r="M33" s="407"/>
      <c r="N33" s="407"/>
      <c r="O33" s="407"/>
      <c r="P33" s="408"/>
      <c r="Q33" s="433"/>
      <c r="R33" s="433"/>
      <c r="S33" s="433"/>
      <c r="T33" s="433"/>
      <c r="U33" s="433"/>
      <c r="V33" s="433"/>
      <c r="W33" s="433"/>
      <c r="X33" s="433"/>
      <c r="Y33" s="433"/>
      <c r="Z33" s="433"/>
      <c r="AA33" s="433"/>
      <c r="AB33" s="433"/>
      <c r="AC33" s="433"/>
      <c r="AD33" s="433"/>
      <c r="AE33" s="433"/>
      <c r="AF33" s="517"/>
      <c r="AG33" s="518"/>
      <c r="AH33" s="518"/>
      <c r="AI33" s="518"/>
      <c r="AJ33" s="518"/>
      <c r="AK33" s="518"/>
      <c r="AL33" s="518"/>
      <c r="AM33" s="519"/>
      <c r="AN33" s="363"/>
      <c r="AO33" s="363"/>
      <c r="AP33" s="363"/>
      <c r="AQ33" s="363"/>
      <c r="AR33" s="363"/>
      <c r="AS33" s="364"/>
      <c r="BE33"/>
    </row>
    <row r="34" spans="2:57" ht="22.5" hidden="1" customHeight="1">
      <c r="B34" s="592">
        <v>25</v>
      </c>
      <c r="C34" s="532"/>
      <c r="D34" s="406"/>
      <c r="E34" s="407"/>
      <c r="F34" s="407"/>
      <c r="G34" s="407"/>
      <c r="H34" s="407"/>
      <c r="I34" s="407"/>
      <c r="J34" s="407"/>
      <c r="K34" s="407"/>
      <c r="L34" s="407"/>
      <c r="M34" s="407"/>
      <c r="N34" s="407"/>
      <c r="O34" s="407"/>
      <c r="P34" s="408"/>
      <c r="Q34" s="409"/>
      <c r="R34" s="410"/>
      <c r="S34" s="410"/>
      <c r="T34" s="410"/>
      <c r="U34" s="410"/>
      <c r="V34" s="410"/>
      <c r="W34" s="410"/>
      <c r="X34" s="411"/>
      <c r="Y34" s="406"/>
      <c r="Z34" s="407"/>
      <c r="AA34" s="407"/>
      <c r="AB34" s="408"/>
      <c r="AC34" s="406"/>
      <c r="AD34" s="407"/>
      <c r="AE34" s="407"/>
      <c r="AF34" s="408"/>
      <c r="AG34" s="406"/>
      <c r="AH34" s="407"/>
      <c r="AI34" s="407"/>
      <c r="AJ34" s="408"/>
      <c r="AK34" s="406"/>
      <c r="AL34" s="407"/>
      <c r="AM34" s="407"/>
      <c r="AN34" s="408"/>
      <c r="AO34" s="542"/>
      <c r="AP34" s="554"/>
      <c r="AQ34" s="586"/>
      <c r="AR34" s="588"/>
      <c r="AS34" s="590"/>
      <c r="BE34"/>
    </row>
    <row r="35" spans="2:57" ht="31.5" hidden="1"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c r="Z35" s="413"/>
      <c r="AA35" s="413"/>
      <c r="AB35" s="414"/>
      <c r="AC35" s="412"/>
      <c r="AD35" s="413"/>
      <c r="AE35" s="413"/>
      <c r="AF35" s="414"/>
      <c r="AG35" s="412"/>
      <c r="AH35" s="413"/>
      <c r="AI35" s="413"/>
      <c r="AJ35" s="414"/>
      <c r="AK35" s="412"/>
      <c r="AL35" s="413"/>
      <c r="AM35" s="413"/>
      <c r="AN35" s="414"/>
      <c r="AO35" s="545"/>
      <c r="AP35" s="556"/>
      <c r="AQ35" s="587"/>
      <c r="AR35" s="589"/>
      <c r="AS35" s="591"/>
      <c r="BE35"/>
    </row>
    <row r="36" spans="2:57" ht="22.5" hidden="1" customHeight="1">
      <c r="B36" s="592">
        <v>26</v>
      </c>
      <c r="C36" s="532"/>
      <c r="D36" s="406"/>
      <c r="E36" s="407"/>
      <c r="F36" s="407"/>
      <c r="G36" s="407"/>
      <c r="H36" s="407"/>
      <c r="I36" s="407"/>
      <c r="J36" s="407"/>
      <c r="K36" s="407"/>
      <c r="L36" s="407"/>
      <c r="M36" s="407"/>
      <c r="N36" s="407"/>
      <c r="O36" s="407"/>
      <c r="P36" s="408"/>
      <c r="Q36" s="409"/>
      <c r="R36" s="410"/>
      <c r="S36" s="410"/>
      <c r="T36" s="410"/>
      <c r="U36" s="410"/>
      <c r="V36" s="410"/>
      <c r="W36" s="410"/>
      <c r="X36" s="411"/>
      <c r="Y36" s="406"/>
      <c r="Z36" s="407"/>
      <c r="AA36" s="407"/>
      <c r="AB36" s="408"/>
      <c r="AC36" s="406"/>
      <c r="AD36" s="407"/>
      <c r="AE36" s="407"/>
      <c r="AF36" s="408"/>
      <c r="AG36" s="406"/>
      <c r="AH36" s="407"/>
      <c r="AI36" s="407"/>
      <c r="AJ36" s="408"/>
      <c r="AK36" s="406"/>
      <c r="AL36" s="407"/>
      <c r="AM36" s="407"/>
      <c r="AN36" s="408"/>
      <c r="AO36" s="542"/>
      <c r="AP36" s="554"/>
      <c r="AQ36" s="586"/>
      <c r="AR36" s="588"/>
      <c r="AS36" s="590"/>
      <c r="BE36"/>
    </row>
    <row r="37" spans="2:57" ht="31.5" hidden="1"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c r="Z37" s="413"/>
      <c r="AA37" s="413"/>
      <c r="AB37" s="414"/>
      <c r="AC37" s="412"/>
      <c r="AD37" s="413"/>
      <c r="AE37" s="413"/>
      <c r="AF37" s="414"/>
      <c r="AG37" s="412"/>
      <c r="AH37" s="413"/>
      <c r="AI37" s="413"/>
      <c r="AJ37" s="414"/>
      <c r="AK37" s="412"/>
      <c r="AL37" s="413"/>
      <c r="AM37" s="413"/>
      <c r="AN37" s="414"/>
      <c r="AO37" s="545"/>
      <c r="AP37" s="556"/>
      <c r="AQ37" s="587"/>
      <c r="AR37" s="589"/>
      <c r="AS37" s="591"/>
      <c r="BE37"/>
    </row>
    <row r="38" spans="2:57" ht="22.5" hidden="1" customHeight="1">
      <c r="B38" s="592">
        <v>27</v>
      </c>
      <c r="C38" s="532"/>
      <c r="D38" s="406"/>
      <c r="E38" s="407"/>
      <c r="F38" s="407"/>
      <c r="G38" s="407"/>
      <c r="H38" s="407"/>
      <c r="I38" s="407"/>
      <c r="J38" s="407"/>
      <c r="K38" s="407"/>
      <c r="L38" s="407"/>
      <c r="M38" s="407"/>
      <c r="N38" s="407"/>
      <c r="O38" s="407"/>
      <c r="P38" s="408"/>
      <c r="Q38" s="409"/>
      <c r="R38" s="410"/>
      <c r="S38" s="410"/>
      <c r="T38" s="410"/>
      <c r="U38" s="410"/>
      <c r="V38" s="410"/>
      <c r="W38" s="410"/>
      <c r="X38" s="411"/>
      <c r="Y38" s="406"/>
      <c r="Z38" s="407"/>
      <c r="AA38" s="407"/>
      <c r="AB38" s="408"/>
      <c r="AC38" s="406"/>
      <c r="AD38" s="407"/>
      <c r="AE38" s="407"/>
      <c r="AF38" s="408"/>
      <c r="AG38" s="406"/>
      <c r="AH38" s="407"/>
      <c r="AI38" s="407"/>
      <c r="AJ38" s="408"/>
      <c r="AK38" s="406"/>
      <c r="AL38" s="407"/>
      <c r="AM38" s="407"/>
      <c r="AN38" s="408"/>
      <c r="AO38" s="542"/>
      <c r="AP38" s="554"/>
      <c r="AQ38" s="586"/>
      <c r="AR38" s="588"/>
      <c r="AS38" s="590"/>
      <c r="BE38"/>
    </row>
    <row r="39" spans="2:57" ht="31.5" hidden="1"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c r="Z39" s="413"/>
      <c r="AA39" s="413"/>
      <c r="AB39" s="414"/>
      <c r="AC39" s="412"/>
      <c r="AD39" s="413"/>
      <c r="AE39" s="413"/>
      <c r="AF39" s="414"/>
      <c r="AG39" s="412"/>
      <c r="AH39" s="413"/>
      <c r="AI39" s="413"/>
      <c r="AJ39" s="414"/>
      <c r="AK39" s="412"/>
      <c r="AL39" s="413"/>
      <c r="AM39" s="413"/>
      <c r="AN39" s="414"/>
      <c r="AO39" s="545"/>
      <c r="AP39" s="556"/>
      <c r="AQ39" s="587"/>
      <c r="AR39" s="589"/>
      <c r="AS39" s="591"/>
      <c r="BE39"/>
    </row>
    <row r="40" spans="2:57" ht="22.5" hidden="1" customHeight="1">
      <c r="B40" s="592">
        <v>28</v>
      </c>
      <c r="C40" s="532"/>
      <c r="D40" s="406"/>
      <c r="E40" s="407"/>
      <c r="F40" s="407"/>
      <c r="G40" s="407"/>
      <c r="H40" s="407"/>
      <c r="I40" s="407"/>
      <c r="J40" s="407"/>
      <c r="K40" s="407"/>
      <c r="L40" s="407"/>
      <c r="M40" s="407"/>
      <c r="N40" s="407"/>
      <c r="O40" s="407"/>
      <c r="P40" s="408"/>
      <c r="Q40" s="409"/>
      <c r="R40" s="410"/>
      <c r="S40" s="410"/>
      <c r="T40" s="410"/>
      <c r="U40" s="410"/>
      <c r="V40" s="410"/>
      <c r="W40" s="410"/>
      <c r="X40" s="411"/>
      <c r="Y40" s="406"/>
      <c r="Z40" s="407"/>
      <c r="AA40" s="407"/>
      <c r="AB40" s="408"/>
      <c r="AC40" s="406"/>
      <c r="AD40" s="407"/>
      <c r="AE40" s="407"/>
      <c r="AF40" s="408"/>
      <c r="AG40" s="406"/>
      <c r="AH40" s="407"/>
      <c r="AI40" s="407"/>
      <c r="AJ40" s="408"/>
      <c r="AK40" s="406"/>
      <c r="AL40" s="407"/>
      <c r="AM40" s="407"/>
      <c r="AN40" s="408"/>
      <c r="AO40" s="542"/>
      <c r="AP40" s="554"/>
      <c r="AQ40" s="586"/>
      <c r="AR40" s="588"/>
      <c r="AS40" s="590"/>
      <c r="BE40"/>
    </row>
    <row r="41" spans="2:57" ht="31.5" hidden="1"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c r="Z41" s="413"/>
      <c r="AA41" s="413"/>
      <c r="AB41" s="414"/>
      <c r="AC41" s="412"/>
      <c r="AD41" s="413"/>
      <c r="AE41" s="413"/>
      <c r="AF41" s="414"/>
      <c r="AG41" s="412"/>
      <c r="AH41" s="413"/>
      <c r="AI41" s="413"/>
      <c r="AJ41" s="414"/>
      <c r="AK41" s="412"/>
      <c r="AL41" s="413"/>
      <c r="AM41" s="413"/>
      <c r="AN41" s="414"/>
      <c r="AO41" s="545"/>
      <c r="AP41" s="556"/>
      <c r="AQ41" s="587"/>
      <c r="AR41" s="589"/>
      <c r="AS41" s="591"/>
      <c r="BE41"/>
    </row>
    <row r="42" spans="2:57" ht="22.5" hidden="1" customHeight="1">
      <c r="B42" s="592">
        <v>29</v>
      </c>
      <c r="C42" s="532"/>
      <c r="D42" s="406"/>
      <c r="E42" s="407"/>
      <c r="F42" s="407"/>
      <c r="G42" s="407"/>
      <c r="H42" s="407"/>
      <c r="I42" s="407"/>
      <c r="J42" s="407"/>
      <c r="K42" s="407"/>
      <c r="L42" s="407"/>
      <c r="M42" s="407"/>
      <c r="N42" s="407"/>
      <c r="O42" s="407"/>
      <c r="P42" s="408"/>
      <c r="Q42" s="409"/>
      <c r="R42" s="410"/>
      <c r="S42" s="410"/>
      <c r="T42" s="410"/>
      <c r="U42" s="410"/>
      <c r="V42" s="410"/>
      <c r="W42" s="410"/>
      <c r="X42" s="411"/>
      <c r="Y42" s="406"/>
      <c r="Z42" s="407"/>
      <c r="AA42" s="407"/>
      <c r="AB42" s="408"/>
      <c r="AC42" s="406"/>
      <c r="AD42" s="407"/>
      <c r="AE42" s="407"/>
      <c r="AF42" s="408"/>
      <c r="AG42" s="406"/>
      <c r="AH42" s="407"/>
      <c r="AI42" s="407"/>
      <c r="AJ42" s="408"/>
      <c r="AK42" s="406"/>
      <c r="AL42" s="407"/>
      <c r="AM42" s="407"/>
      <c r="AN42" s="408"/>
      <c r="AO42" s="542"/>
      <c r="AP42" s="554"/>
      <c r="AQ42" s="586"/>
      <c r="AR42" s="588"/>
      <c r="AS42" s="590"/>
      <c r="BE42"/>
    </row>
    <row r="43" spans="2:57" ht="31.5" hidden="1"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c r="Z43" s="413"/>
      <c r="AA43" s="413"/>
      <c r="AB43" s="414"/>
      <c r="AC43" s="412"/>
      <c r="AD43" s="413"/>
      <c r="AE43" s="413"/>
      <c r="AF43" s="414"/>
      <c r="AG43" s="412"/>
      <c r="AH43" s="413"/>
      <c r="AI43" s="413"/>
      <c r="AJ43" s="414"/>
      <c r="AK43" s="412"/>
      <c r="AL43" s="413"/>
      <c r="AM43" s="413"/>
      <c r="AN43" s="414"/>
      <c r="AO43" s="545"/>
      <c r="AP43" s="556"/>
      <c r="AQ43" s="587"/>
      <c r="AR43" s="589"/>
      <c r="AS43" s="591"/>
      <c r="BE43"/>
    </row>
    <row r="44" spans="2:57" ht="22.5" hidden="1" customHeight="1">
      <c r="B44" s="592">
        <v>30</v>
      </c>
      <c r="C44" s="532"/>
      <c r="D44" s="406"/>
      <c r="E44" s="407"/>
      <c r="F44" s="407"/>
      <c r="G44" s="407"/>
      <c r="H44" s="407"/>
      <c r="I44" s="407"/>
      <c r="J44" s="407"/>
      <c r="K44" s="407"/>
      <c r="L44" s="407"/>
      <c r="M44" s="407"/>
      <c r="N44" s="407"/>
      <c r="O44" s="407"/>
      <c r="P44" s="408"/>
      <c r="Q44" s="409"/>
      <c r="R44" s="410"/>
      <c r="S44" s="410"/>
      <c r="T44" s="410"/>
      <c r="U44" s="410"/>
      <c r="V44" s="410"/>
      <c r="W44" s="410"/>
      <c r="X44" s="411"/>
      <c r="Y44" s="406"/>
      <c r="Z44" s="407"/>
      <c r="AA44" s="407"/>
      <c r="AB44" s="408"/>
      <c r="AC44" s="406"/>
      <c r="AD44" s="407"/>
      <c r="AE44" s="407"/>
      <c r="AF44" s="408"/>
      <c r="AG44" s="406"/>
      <c r="AH44" s="407"/>
      <c r="AI44" s="407"/>
      <c r="AJ44" s="408"/>
      <c r="AK44" s="406"/>
      <c r="AL44" s="407"/>
      <c r="AM44" s="407"/>
      <c r="AN44" s="408"/>
      <c r="AO44" s="542"/>
      <c r="AP44" s="554"/>
      <c r="AQ44" s="586"/>
      <c r="AR44" s="588"/>
      <c r="AS44" s="590"/>
      <c r="BE44"/>
    </row>
    <row r="45" spans="2:57" ht="12.95" hidden="1" customHeight="1" thickBot="1">
      <c r="B45" s="610"/>
      <c r="C45" s="611"/>
      <c r="D45" s="581"/>
      <c r="E45" s="582"/>
      <c r="F45" s="582"/>
      <c r="G45" s="582"/>
      <c r="H45" s="582"/>
      <c r="I45" s="582"/>
      <c r="J45" s="582"/>
      <c r="K45" s="582"/>
      <c r="L45" s="582"/>
      <c r="M45" s="582"/>
      <c r="N45" s="582"/>
      <c r="O45" s="582"/>
      <c r="P45" s="583"/>
      <c r="Q45" s="412"/>
      <c r="R45" s="413"/>
      <c r="S45" s="413"/>
      <c r="T45" s="413"/>
      <c r="U45" s="413"/>
      <c r="V45" s="413"/>
      <c r="W45" s="413"/>
      <c r="X45" s="414"/>
      <c r="Y45" s="581"/>
      <c r="Z45" s="582"/>
      <c r="AA45" s="582"/>
      <c r="AB45" s="583"/>
      <c r="AC45" s="581"/>
      <c r="AD45" s="582"/>
      <c r="AE45" s="582"/>
      <c r="AF45" s="583"/>
      <c r="AG45" s="581"/>
      <c r="AH45" s="582"/>
      <c r="AI45" s="582"/>
      <c r="AJ45" s="583"/>
      <c r="AK45" s="581"/>
      <c r="AL45" s="582"/>
      <c r="AM45" s="582"/>
      <c r="AN45" s="583"/>
      <c r="AO45" s="481"/>
      <c r="AP45" s="606"/>
      <c r="AQ45" s="607"/>
      <c r="AR45" s="608"/>
      <c r="AS45" s="609"/>
      <c r="BE45"/>
    </row>
    <row r="46" spans="2:57" ht="46.5" hidden="1" customHeight="1" thickBot="1">
      <c r="B46" s="612" t="s">
        <v>33</v>
      </c>
      <c r="C46" s="613"/>
      <c r="D46" s="613"/>
      <c r="E46" s="614"/>
      <c r="F46" s="615" t="s">
        <v>2</v>
      </c>
      <c r="G46" s="613"/>
      <c r="H46" s="613"/>
      <c r="I46" s="613"/>
      <c r="J46" s="613"/>
      <c r="K46" s="613"/>
      <c r="L46" s="613"/>
      <c r="M46" s="613"/>
      <c r="N46" s="613"/>
      <c r="O46" s="613"/>
      <c r="P46" s="613"/>
      <c r="Q46" s="613"/>
      <c r="R46" s="613"/>
      <c r="S46" s="613"/>
      <c r="T46" s="613"/>
      <c r="U46" s="614"/>
      <c r="V46" s="615" t="s">
        <v>3</v>
      </c>
      <c r="W46" s="613"/>
      <c r="X46" s="614"/>
      <c r="Y46" s="615" t="s">
        <v>34</v>
      </c>
      <c r="Z46" s="613"/>
      <c r="AA46" s="614"/>
      <c r="AB46" s="615" t="s">
        <v>35</v>
      </c>
      <c r="AC46" s="613"/>
      <c r="AD46" s="613"/>
      <c r="AE46" s="613"/>
      <c r="AF46" s="613"/>
      <c r="AG46" s="613"/>
      <c r="AH46" s="613"/>
      <c r="AI46" s="613"/>
      <c r="AJ46" s="613"/>
      <c r="AK46" s="613"/>
      <c r="AL46" s="613"/>
      <c r="AM46" s="613"/>
      <c r="AN46" s="613"/>
      <c r="AO46" s="613"/>
      <c r="AP46" s="613"/>
      <c r="AQ46" s="613"/>
      <c r="AR46" s="613"/>
      <c r="AS46" s="616"/>
      <c r="BE46"/>
    </row>
    <row r="47" spans="2:57" ht="46.5" hidden="1" customHeight="1">
      <c r="B47" s="617"/>
      <c r="C47" s="618"/>
      <c r="D47" s="618"/>
      <c r="E47" s="619"/>
      <c r="F47" s="620"/>
      <c r="G47" s="618"/>
      <c r="H47" s="618"/>
      <c r="I47" s="618"/>
      <c r="J47" s="618"/>
      <c r="K47" s="618"/>
      <c r="L47" s="618"/>
      <c r="M47" s="618"/>
      <c r="N47" s="618"/>
      <c r="O47" s="618"/>
      <c r="P47" s="618"/>
      <c r="Q47" s="618"/>
      <c r="R47" s="618"/>
      <c r="S47" s="618"/>
      <c r="T47" s="618"/>
      <c r="U47" s="619"/>
      <c r="V47" s="620"/>
      <c r="W47" s="618"/>
      <c r="X47" s="619"/>
      <c r="Y47" s="620"/>
      <c r="Z47" s="618"/>
      <c r="AA47" s="619"/>
      <c r="AB47" s="620"/>
      <c r="AC47" s="618"/>
      <c r="AD47" s="618"/>
      <c r="AE47" s="618"/>
      <c r="AF47" s="618"/>
      <c r="AG47" s="618"/>
      <c r="AH47" s="618"/>
      <c r="AI47" s="618"/>
      <c r="AJ47" s="618"/>
      <c r="AK47" s="618"/>
      <c r="AL47" s="618"/>
      <c r="AM47" s="618"/>
      <c r="AN47" s="618"/>
      <c r="AO47" s="618"/>
      <c r="AP47" s="618"/>
      <c r="AQ47" s="618"/>
      <c r="AR47" s="618"/>
      <c r="AS47" s="621"/>
      <c r="BE47"/>
    </row>
    <row r="48" spans="2:57" ht="46.5" hidden="1" customHeight="1">
      <c r="B48" s="622"/>
      <c r="C48" s="623"/>
      <c r="D48" s="623"/>
      <c r="E48" s="624"/>
      <c r="F48" s="625"/>
      <c r="G48" s="623"/>
      <c r="H48" s="623"/>
      <c r="I48" s="623"/>
      <c r="J48" s="623"/>
      <c r="K48" s="623"/>
      <c r="L48" s="623"/>
      <c r="M48" s="623"/>
      <c r="N48" s="623"/>
      <c r="O48" s="623"/>
      <c r="P48" s="623"/>
      <c r="Q48" s="623"/>
      <c r="R48" s="623"/>
      <c r="S48" s="623"/>
      <c r="T48" s="623"/>
      <c r="U48" s="624"/>
      <c r="V48" s="625"/>
      <c r="W48" s="623"/>
      <c r="X48" s="624"/>
      <c r="Y48" s="625"/>
      <c r="Z48" s="623"/>
      <c r="AA48" s="624"/>
      <c r="AB48" s="625"/>
      <c r="AC48" s="623"/>
      <c r="AD48" s="623"/>
      <c r="AE48" s="623"/>
      <c r="AF48" s="623"/>
      <c r="AG48" s="623"/>
      <c r="AH48" s="623"/>
      <c r="AI48" s="623"/>
      <c r="AJ48" s="623"/>
      <c r="AK48" s="623"/>
      <c r="AL48" s="623"/>
      <c r="AM48" s="623"/>
      <c r="AN48" s="623"/>
      <c r="AO48" s="623"/>
      <c r="AP48" s="623"/>
      <c r="AQ48" s="623"/>
      <c r="AR48" s="623"/>
      <c r="AS48" s="626"/>
      <c r="BE48"/>
    </row>
    <row r="49" spans="2:57" ht="46.5" hidden="1" customHeight="1" thickBot="1">
      <c r="B49" s="622"/>
      <c r="C49" s="623"/>
      <c r="D49" s="623"/>
      <c r="E49" s="624"/>
      <c r="F49" s="625"/>
      <c r="G49" s="623"/>
      <c r="H49" s="623"/>
      <c r="I49" s="623"/>
      <c r="J49" s="623"/>
      <c r="K49" s="623"/>
      <c r="L49" s="623"/>
      <c r="M49" s="623"/>
      <c r="N49" s="623"/>
      <c r="O49" s="623"/>
      <c r="P49" s="623"/>
      <c r="Q49" s="623"/>
      <c r="R49" s="623"/>
      <c r="S49" s="623"/>
      <c r="T49" s="623"/>
      <c r="U49" s="624"/>
      <c r="V49" s="625"/>
      <c r="W49" s="623"/>
      <c r="X49" s="624"/>
      <c r="Y49" s="625"/>
      <c r="Z49" s="623"/>
      <c r="AA49" s="624"/>
      <c r="AB49" s="625"/>
      <c r="AC49" s="623"/>
      <c r="AD49" s="623"/>
      <c r="AE49" s="623"/>
      <c r="AF49" s="623"/>
      <c r="AG49" s="623"/>
      <c r="AH49" s="623"/>
      <c r="AI49" s="623"/>
      <c r="AJ49" s="623"/>
      <c r="AK49" s="623"/>
      <c r="AL49" s="623"/>
      <c r="AM49" s="623"/>
      <c r="AN49" s="623"/>
      <c r="AO49" s="623"/>
      <c r="AP49" s="623"/>
      <c r="AQ49" s="623"/>
      <c r="AR49" s="623"/>
      <c r="AS49" s="626"/>
      <c r="BE49"/>
    </row>
    <row r="50" spans="2:57">
      <c r="B50" s="612" t="s">
        <v>36</v>
      </c>
      <c r="C50" s="613"/>
      <c r="D50" s="613"/>
      <c r="E50" s="613"/>
      <c r="F50" s="613"/>
      <c r="G50" s="613"/>
      <c r="H50" s="613"/>
      <c r="I50" s="613"/>
      <c r="J50" s="613"/>
      <c r="K50" s="613"/>
      <c r="L50" s="613"/>
      <c r="M50" s="613"/>
      <c r="N50" s="613"/>
      <c r="O50" s="613"/>
      <c r="P50" s="613"/>
      <c r="Q50" s="613"/>
      <c r="R50" s="613"/>
      <c r="S50" s="613"/>
      <c r="T50" s="613"/>
      <c r="U50" s="613"/>
      <c r="V50" s="613"/>
      <c r="W50" s="613"/>
      <c r="X50" s="613"/>
      <c r="Y50" s="613"/>
      <c r="Z50" s="613"/>
      <c r="AA50" s="613"/>
      <c r="AB50" s="613"/>
      <c r="AC50" s="613"/>
      <c r="AD50" s="613"/>
      <c r="AE50" s="613"/>
      <c r="AF50" s="613"/>
      <c r="AG50" s="613"/>
      <c r="AH50" s="613"/>
      <c r="AI50" s="613"/>
      <c r="AJ50" s="613"/>
      <c r="AK50" s="613"/>
      <c r="AL50" s="613"/>
      <c r="AM50" s="613"/>
      <c r="AN50" s="613"/>
      <c r="AO50" s="613"/>
      <c r="AP50" s="613"/>
      <c r="AQ50" s="613"/>
      <c r="AR50" s="613"/>
      <c r="AS50" s="616"/>
      <c r="BE50"/>
    </row>
    <row r="51" spans="2:57" ht="117" customHeight="1" thickBot="1">
      <c r="B51" s="627"/>
      <c r="C51" s="628"/>
      <c r="D51" s="628"/>
      <c r="E51" s="628"/>
      <c r="F51" s="628"/>
      <c r="G51" s="628"/>
      <c r="H51" s="628"/>
      <c r="I51" s="628"/>
      <c r="J51" s="628"/>
      <c r="K51" s="628"/>
      <c r="L51" s="628"/>
      <c r="M51" s="628"/>
      <c r="N51" s="628"/>
      <c r="O51" s="628"/>
      <c r="P51" s="628"/>
      <c r="Q51" s="628"/>
      <c r="R51" s="628"/>
      <c r="S51" s="628"/>
      <c r="T51" s="628"/>
      <c r="U51" s="628"/>
      <c r="V51" s="628"/>
      <c r="W51" s="628"/>
      <c r="X51" s="628"/>
      <c r="Y51" s="628"/>
      <c r="Z51" s="628"/>
      <c r="AA51" s="628"/>
      <c r="AB51" s="628"/>
      <c r="AC51" s="628"/>
      <c r="AD51" s="628"/>
      <c r="AE51" s="628"/>
      <c r="AF51" s="628"/>
      <c r="AG51" s="628"/>
      <c r="AH51" s="628"/>
      <c r="AI51" s="628"/>
      <c r="AJ51" s="628"/>
      <c r="AK51" s="628"/>
      <c r="AL51" s="628"/>
      <c r="AM51" s="628"/>
      <c r="AN51" s="628"/>
      <c r="AO51" s="628"/>
      <c r="AP51" s="628"/>
      <c r="AQ51" s="628"/>
      <c r="AR51" s="628"/>
      <c r="AS51" s="629"/>
      <c r="BE51"/>
    </row>
    <row r="52" spans="2:57" ht="22.5" customHeight="1">
      <c r="B52" s="4"/>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c r="AR52" s="4"/>
      <c r="AS52" s="4"/>
      <c r="BE52"/>
    </row>
    <row r="53" spans="2:57" ht="46.5" customHeight="1">
      <c r="B53" s="5"/>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7"/>
      <c r="BE53"/>
    </row>
    <row r="54" spans="2:57" ht="46.5" customHeight="1">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BE54"/>
    </row>
    <row r="55" spans="2:57" ht="46.5" customHeight="1">
      <c r="B55" s="5"/>
      <c r="C55" s="88"/>
      <c r="D55" s="88"/>
      <c r="E55" s="88"/>
      <c r="F55" s="88"/>
      <c r="G55" s="88"/>
      <c r="H55" s="88"/>
      <c r="I55" s="88"/>
      <c r="J55" s="88"/>
      <c r="K55" s="88"/>
      <c r="L55" s="88"/>
      <c r="M55" s="88"/>
      <c r="N55" s="88"/>
      <c r="O55" s="88"/>
      <c r="P55" s="88"/>
      <c r="Q55" s="89"/>
      <c r="R55" s="89"/>
      <c r="S55" s="89"/>
      <c r="T55" s="89"/>
      <c r="U55" s="89"/>
      <c r="V55" s="89"/>
      <c r="W55" s="89"/>
      <c r="X55" s="88"/>
      <c r="Y55" s="88"/>
      <c r="Z55" s="88"/>
      <c r="AA55" s="88"/>
      <c r="AB55" s="88"/>
      <c r="AC55" s="88"/>
      <c r="AD55" s="88"/>
      <c r="AE55" s="88"/>
      <c r="AF55" s="88"/>
      <c r="AG55" s="88"/>
      <c r="AH55" s="88"/>
      <c r="AI55" s="88"/>
      <c r="AJ55" s="88"/>
      <c r="AK55" s="88"/>
      <c r="AL55" s="89"/>
      <c r="AM55" s="89"/>
      <c r="AN55" s="89"/>
      <c r="AO55" s="89"/>
      <c r="AP55" s="89"/>
      <c r="AQ55" s="89"/>
      <c r="AR55" s="89"/>
      <c r="AS55" s="7"/>
      <c r="BE55"/>
    </row>
    <row r="56" spans="2:57" ht="22.5" customHeight="1">
      <c r="B56" s="5"/>
      <c r="C56" s="5"/>
      <c r="D56" s="5"/>
      <c r="E56" s="5"/>
      <c r="F56" s="5"/>
      <c r="G56" s="5"/>
      <c r="H56" s="5"/>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BE56"/>
    </row>
    <row r="57" spans="2:57">
      <c r="C57" s="5"/>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BE57"/>
    </row>
    <row r="58" spans="2:57">
      <c r="C58" s="5"/>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BE58"/>
    </row>
    <row r="59" spans="2:57">
      <c r="BE59"/>
    </row>
    <row r="60" spans="2:57">
      <c r="BE60"/>
    </row>
    <row r="61" spans="2:57">
      <c r="C61" s="7"/>
      <c r="BE61"/>
    </row>
    <row r="62" spans="2:57">
      <c r="C62" s="7"/>
      <c r="BE62"/>
    </row>
    <row r="63" spans="2:57">
      <c r="C63" s="7"/>
      <c r="BE63"/>
    </row>
    <row r="64" spans="2:57">
      <c r="C64" s="7"/>
      <c r="BE64"/>
    </row>
    <row r="65" spans="57:57">
      <c r="BE65"/>
    </row>
    <row r="66" spans="57:57">
      <c r="BE66"/>
    </row>
    <row r="67" spans="57:57">
      <c r="BE67"/>
    </row>
    <row r="68" spans="57:57">
      <c r="BE68"/>
    </row>
    <row r="69" spans="57:57">
      <c r="BE69"/>
    </row>
  </sheetData>
  <sheetProtection selectLockedCells="1" autoFilter="0"/>
  <mergeCells count="214">
    <mergeCell ref="J4:Z5"/>
    <mergeCell ref="AA4:AE4"/>
    <mergeCell ref="AF4:AI4"/>
    <mergeCell ref="AJ4:AS4"/>
    <mergeCell ref="AA5:AE5"/>
    <mergeCell ref="AF5:AI5"/>
    <mergeCell ref="AJ5:AS5"/>
    <mergeCell ref="J6:L7"/>
    <mergeCell ref="M6:P9"/>
    <mergeCell ref="Q6:AE9"/>
    <mergeCell ref="AF6:AI6"/>
    <mergeCell ref="AJ6:AS6"/>
    <mergeCell ref="AF7:AI7"/>
    <mergeCell ref="AJ7:AS7"/>
    <mergeCell ref="J8:J9"/>
    <mergeCell ref="K8:K9"/>
    <mergeCell ref="L8:L9"/>
    <mergeCell ref="AF8:AI8"/>
    <mergeCell ref="AJ8:AM11"/>
    <mergeCell ref="AN8:AS11"/>
    <mergeCell ref="AF9:AI9"/>
    <mergeCell ref="B10:I11"/>
    <mergeCell ref="J10:P11"/>
    <mergeCell ref="Q10:T11"/>
    <mergeCell ref="U10:W11"/>
    <mergeCell ref="X10:Z11"/>
    <mergeCell ref="AA10:AB11"/>
    <mergeCell ref="AC10:AC11"/>
    <mergeCell ref="AD10:AE11"/>
    <mergeCell ref="AF10:AI10"/>
    <mergeCell ref="AF11:AI11"/>
    <mergeCell ref="AN12:AS13"/>
    <mergeCell ref="B14:C15"/>
    <mergeCell ref="D14:P15"/>
    <mergeCell ref="Q14:W15"/>
    <mergeCell ref="X14:AE15"/>
    <mergeCell ref="AF14:AM15"/>
    <mergeCell ref="AN14:AS15"/>
    <mergeCell ref="B19:C20"/>
    <mergeCell ref="D19:P20"/>
    <mergeCell ref="Q18:W18"/>
    <mergeCell ref="X18:AE18"/>
    <mergeCell ref="AF18:AM18"/>
    <mergeCell ref="AN18:AS18"/>
    <mergeCell ref="B12:C13"/>
    <mergeCell ref="D12:P13"/>
    <mergeCell ref="Q12:W13"/>
    <mergeCell ref="X12:AE13"/>
    <mergeCell ref="AF12:AM13"/>
    <mergeCell ref="B16:C17"/>
    <mergeCell ref="D16:P17"/>
    <mergeCell ref="B18:C18"/>
    <mergeCell ref="D18:P18"/>
    <mergeCell ref="B21:C21"/>
    <mergeCell ref="D21:P21"/>
    <mergeCell ref="Q21:W21"/>
    <mergeCell ref="X21:AE21"/>
    <mergeCell ref="AF21:AM21"/>
    <mergeCell ref="AN21:AS21"/>
    <mergeCell ref="Q19:W20"/>
    <mergeCell ref="B23:C24"/>
    <mergeCell ref="D23:P24"/>
    <mergeCell ref="Q23:W24"/>
    <mergeCell ref="X23:AE24"/>
    <mergeCell ref="AF23:AM24"/>
    <mergeCell ref="AN23:AS24"/>
    <mergeCell ref="B22:C22"/>
    <mergeCell ref="D22:P22"/>
    <mergeCell ref="Q22:W22"/>
    <mergeCell ref="X22:AE22"/>
    <mergeCell ref="AF22:AM22"/>
    <mergeCell ref="AN22:AS22"/>
    <mergeCell ref="X19:AE20"/>
    <mergeCell ref="AF19:AM20"/>
    <mergeCell ref="AN19:AS20"/>
    <mergeCell ref="B27:C28"/>
    <mergeCell ref="D27:P28"/>
    <mergeCell ref="Q27:W28"/>
    <mergeCell ref="X27:AE28"/>
    <mergeCell ref="AF27:AM28"/>
    <mergeCell ref="AN27:AS28"/>
    <mergeCell ref="B25:C26"/>
    <mergeCell ref="D25:P25"/>
    <mergeCell ref="D26:P26"/>
    <mergeCell ref="Q26:W26"/>
    <mergeCell ref="X26:AE26"/>
    <mergeCell ref="AF26:AM26"/>
    <mergeCell ref="AN26:AS26"/>
    <mergeCell ref="Q25:W25"/>
    <mergeCell ref="X25:AE25"/>
    <mergeCell ref="AF25:AM25"/>
    <mergeCell ref="AN25:AS25"/>
    <mergeCell ref="B31:C31"/>
    <mergeCell ref="D31:P31"/>
    <mergeCell ref="Q31:W31"/>
    <mergeCell ref="X31:AE31"/>
    <mergeCell ref="AF31:AM31"/>
    <mergeCell ref="AN31:AS31"/>
    <mergeCell ref="B29:C30"/>
    <mergeCell ref="D29:P30"/>
    <mergeCell ref="Q29:W30"/>
    <mergeCell ref="X29:AE30"/>
    <mergeCell ref="AF29:AM30"/>
    <mergeCell ref="AN29:AS30"/>
    <mergeCell ref="B33:C33"/>
    <mergeCell ref="D33:P33"/>
    <mergeCell ref="Q33:W33"/>
    <mergeCell ref="X33:AE33"/>
    <mergeCell ref="AF33:AM33"/>
    <mergeCell ref="AN33:AS33"/>
    <mergeCell ref="B32:C32"/>
    <mergeCell ref="D32:P32"/>
    <mergeCell ref="Q32:W32"/>
    <mergeCell ref="X32:AE32"/>
    <mergeCell ref="AF32:AM32"/>
    <mergeCell ref="AN32:AS32"/>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Y47:AA47"/>
    <mergeCell ref="AB47:AS47"/>
    <mergeCell ref="AK44:AN45"/>
    <mergeCell ref="AO44:AP45"/>
    <mergeCell ref="AQ44:AQ45"/>
    <mergeCell ref="AR44:AR45"/>
    <mergeCell ref="AS44:AS45"/>
    <mergeCell ref="Y45:AB45"/>
    <mergeCell ref="B44:C45"/>
    <mergeCell ref="D44:P45"/>
    <mergeCell ref="Q44:X45"/>
    <mergeCell ref="Y44:AB44"/>
    <mergeCell ref="AC44:AF45"/>
    <mergeCell ref="AG44:AJ45"/>
    <mergeCell ref="B50:AS50"/>
    <mergeCell ref="B51:AS51"/>
    <mergeCell ref="Q16:W17"/>
    <mergeCell ref="X16:AE17"/>
    <mergeCell ref="AF16:AM17"/>
    <mergeCell ref="AN16:AS17"/>
    <mergeCell ref="B48:E48"/>
    <mergeCell ref="F48:U48"/>
    <mergeCell ref="V48:X48"/>
    <mergeCell ref="Y48:AA48"/>
    <mergeCell ref="AB48:AS48"/>
    <mergeCell ref="B49:E49"/>
    <mergeCell ref="F49:U49"/>
    <mergeCell ref="V49:X49"/>
    <mergeCell ref="Y49:AA49"/>
    <mergeCell ref="AB49:AS49"/>
    <mergeCell ref="B46:E46"/>
    <mergeCell ref="F46:U46"/>
    <mergeCell ref="V46:X46"/>
    <mergeCell ref="Y46:AA46"/>
    <mergeCell ref="AB46:AS46"/>
    <mergeCell ref="B47:E47"/>
    <mergeCell ref="F47:U47"/>
    <mergeCell ref="V47:X47"/>
  </mergeCells>
  <conditionalFormatting sqref="AF11">
    <cfRule type="expression" dxfId="369" priority="3">
      <formula>$V11="y"</formula>
    </cfRule>
    <cfRule type="expression" dxfId="368" priority="4">
      <formula>$T11="y"</formula>
    </cfRule>
  </conditionalFormatting>
  <conditionalFormatting sqref="AF7">
    <cfRule type="expression" dxfId="367" priority="7">
      <formula>$V7="y"</formula>
    </cfRule>
    <cfRule type="expression" dxfId="366" priority="8">
      <formula>$T7="y"</formula>
    </cfRule>
  </conditionalFormatting>
  <conditionalFormatting sqref="AF9">
    <cfRule type="expression" dxfId="365" priority="5">
      <formula>$V9="y"</formula>
    </cfRule>
    <cfRule type="expression" dxfId="364" priority="6">
      <formula>$T9="y"</formula>
    </cfRule>
  </conditionalFormatting>
  <conditionalFormatting sqref="Y34:AB45">
    <cfRule type="expression" dxfId="363" priority="2">
      <formula>OR(ISNUMBER(SEARCH("Hold Point",Y34)),ISNUMBER(SEARCH("Witness Point",Y34)))</formula>
    </cfRule>
  </conditionalFormatting>
  <conditionalFormatting sqref="AK34:AN45">
    <cfRule type="expression" dxfId="362" priority="1">
      <formula>OR(Y34="Check Item",Y34="Milestone")</formula>
    </cfRule>
  </conditionalFormatting>
  <pageMargins left="0.62992125984251968" right="0.23622047244094488" top="0.82677165354330706" bottom="0.23622047244094488" header="0.31496062992125984" footer="0.31496062992125984"/>
  <pageSetup paperSize="9" scale="56" fitToHeight="0" orientation="portrait"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Sheet20">
    <pageSetUpPr fitToPage="1"/>
  </sheetPr>
  <dimension ref="A1:BR102"/>
  <sheetViews>
    <sheetView view="pageBreakPreview" topLeftCell="B50" zoomScale="85" zoomScaleNormal="85" zoomScaleSheetLayoutView="85" workbookViewId="0">
      <selection activeCell="Y61" sqref="Y61:AB61"/>
    </sheetView>
  </sheetViews>
  <sheetFormatPr defaultColWidth="9.140625" defaultRowHeight="15"/>
  <cols>
    <col min="1" max="1" width="0" hidden="1" customWidth="1"/>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Placement of Concrete</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Placement of Concrete</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633" t="s">
        <v>1939</v>
      </c>
      <c r="AK4" s="634"/>
      <c r="AL4" s="634"/>
      <c r="AM4" s="634"/>
      <c r="AN4" s="634"/>
      <c r="AO4" s="634"/>
      <c r="AP4" s="634"/>
      <c r="AQ4" s="634"/>
      <c r="AR4" s="634"/>
      <c r="AS4" s="635"/>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str">
        <f>'Lot Register'!$M$13</f>
        <v>CN22189</v>
      </c>
      <c r="AG5" s="460"/>
      <c r="AH5" s="460"/>
      <c r="AI5" s="461"/>
      <c r="AJ5" s="636" t="s">
        <v>1704</v>
      </c>
      <c r="AK5" s="637"/>
      <c r="AL5" s="637"/>
      <c r="AM5" s="637"/>
      <c r="AN5" s="637"/>
      <c r="AO5" s="637"/>
      <c r="AP5" s="637"/>
      <c r="AQ5" s="637"/>
      <c r="AR5" s="637"/>
      <c r="AS5" s="638"/>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636" t="s">
        <v>2401</v>
      </c>
      <c r="AK6" s="637"/>
      <c r="AL6" s="637"/>
      <c r="AM6" s="637"/>
      <c r="AN6" s="637"/>
      <c r="AO6" s="637"/>
      <c r="AP6" s="637"/>
      <c r="AQ6" s="637"/>
      <c r="AR6" s="637"/>
      <c r="AS6" s="638"/>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Register'!$J$2), "", 'Lot Register'!$J$2)</f>
        <v>45343</v>
      </c>
      <c r="AG7" s="469"/>
      <c r="AH7" s="469"/>
      <c r="AI7" s="470"/>
      <c r="AJ7" s="636" t="s">
        <v>2402</v>
      </c>
      <c r="AK7" s="637"/>
      <c r="AL7" s="637"/>
      <c r="AM7" s="637"/>
      <c r="AN7" s="637"/>
      <c r="AO7" s="637"/>
      <c r="AP7" s="637"/>
      <c r="AQ7" s="637"/>
      <c r="AR7" s="637"/>
      <c r="AS7" s="638"/>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v>70.010000000000005</v>
      </c>
      <c r="AK8" s="574"/>
      <c r="AL8" s="574"/>
      <c r="AM8" s="574"/>
      <c r="AN8" s="566" t="s">
        <v>1700</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Register'!$K$2), "", 'Lot Register'!$K$2)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f>IF(ISBLANK('Lot Register'!$I$2), "", 'Lot Register'!$I$2)</f>
        <v>0</v>
      </c>
      <c r="AE10" s="449"/>
      <c r="AF10" s="451" t="s">
        <v>30</v>
      </c>
      <c r="AG10" s="451"/>
      <c r="AH10" s="451"/>
      <c r="AI10" s="452"/>
      <c r="AJ10" s="573"/>
      <c r="AK10" s="574"/>
      <c r="AL10" s="574"/>
      <c r="AM10" s="574"/>
      <c r="AN10" s="566"/>
      <c r="AO10" s="566"/>
      <c r="AP10" s="566"/>
      <c r="AQ10" s="566"/>
      <c r="AR10" s="566"/>
      <c r="AS10" s="567"/>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Register'!$L$2), "", 'Lot Register'!$L$2)</f>
        <v>45343</v>
      </c>
      <c r="AG11" s="496"/>
      <c r="AH11" s="496"/>
      <c r="AI11" s="497"/>
      <c r="AJ11" s="575"/>
      <c r="AK11" s="576"/>
      <c r="AL11" s="576"/>
      <c r="AM11" s="576"/>
      <c r="AN11" s="381"/>
      <c r="AO11" s="381"/>
      <c r="AP11" s="381"/>
      <c r="AQ11" s="381"/>
      <c r="AR11" s="381"/>
      <c r="AS11" s="568"/>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c r="AH13" s="439"/>
      <c r="AI13" s="439"/>
      <c r="AJ13" s="439"/>
      <c r="AK13" s="439" t="s">
        <v>27</v>
      </c>
      <c r="AL13" s="439"/>
      <c r="AM13" s="439"/>
      <c r="AN13" s="439"/>
      <c r="AO13" s="571"/>
      <c r="AP13" s="571"/>
      <c r="AQ13" s="571"/>
      <c r="AR13" s="571"/>
      <c r="AS13" s="572"/>
      <c r="BE13"/>
    </row>
    <row r="14" spans="1:70" ht="22.5" hidden="1" customHeight="1">
      <c r="B14" s="553">
        <v>1</v>
      </c>
      <c r="C14" s="549"/>
      <c r="D14" s="507" t="s">
        <v>201</v>
      </c>
      <c r="E14" s="508"/>
      <c r="F14" s="508"/>
      <c r="G14" s="508"/>
      <c r="H14" s="508"/>
      <c r="I14" s="508"/>
      <c r="J14" s="508"/>
      <c r="K14" s="508"/>
      <c r="L14" s="508"/>
      <c r="M14" s="508"/>
      <c r="N14" s="508"/>
      <c r="O14" s="508"/>
      <c r="P14" s="509"/>
      <c r="Q14" s="597" t="s">
        <v>91</v>
      </c>
      <c r="R14" s="598"/>
      <c r="S14" s="598"/>
      <c r="T14" s="598"/>
      <c r="U14" s="598"/>
      <c r="V14" s="598"/>
      <c r="W14" s="598"/>
      <c r="X14" s="599"/>
      <c r="Y14" s="507" t="s">
        <v>81</v>
      </c>
      <c r="Z14" s="508"/>
      <c r="AA14" s="508"/>
      <c r="AB14" s="509"/>
      <c r="AC14" s="507"/>
      <c r="AD14" s="508"/>
      <c r="AE14" s="508"/>
      <c r="AF14" s="509"/>
      <c r="AG14" s="507"/>
      <c r="AH14" s="508"/>
      <c r="AI14" s="508"/>
      <c r="AJ14" s="509"/>
      <c r="AK14" s="507"/>
      <c r="AL14" s="508"/>
      <c r="AM14" s="508"/>
      <c r="AN14" s="509"/>
      <c r="AO14" s="475"/>
      <c r="AP14" s="593"/>
      <c r="AQ14" s="594"/>
      <c r="AR14" s="595"/>
      <c r="AS14" s="596"/>
      <c r="BE14"/>
    </row>
    <row r="15" spans="1:70" ht="31.5" hidden="1" customHeight="1">
      <c r="B15" s="592"/>
      <c r="C15" s="532"/>
      <c r="D15" s="412"/>
      <c r="E15" s="413"/>
      <c r="F15" s="413"/>
      <c r="G15" s="413"/>
      <c r="H15" s="413"/>
      <c r="I15" s="413"/>
      <c r="J15" s="413"/>
      <c r="K15" s="413"/>
      <c r="L15" s="413"/>
      <c r="M15" s="413"/>
      <c r="N15" s="413"/>
      <c r="O15" s="413"/>
      <c r="P15" s="414"/>
      <c r="Q15" s="600"/>
      <c r="R15" s="601"/>
      <c r="S15" s="601"/>
      <c r="T15" s="601"/>
      <c r="U15" s="601"/>
      <c r="V15" s="601"/>
      <c r="W15" s="601"/>
      <c r="X15" s="602"/>
      <c r="Y15" s="412" t="s">
        <v>202</v>
      </c>
      <c r="Z15" s="413"/>
      <c r="AA15" s="413"/>
      <c r="AB15" s="414"/>
      <c r="AC15" s="412"/>
      <c r="AD15" s="413"/>
      <c r="AE15" s="413"/>
      <c r="AF15" s="414"/>
      <c r="AG15" s="412"/>
      <c r="AH15" s="413"/>
      <c r="AI15" s="413"/>
      <c r="AJ15" s="414"/>
      <c r="AK15" s="412"/>
      <c r="AL15" s="413"/>
      <c r="AM15" s="413"/>
      <c r="AN15" s="414"/>
      <c r="AO15" s="545"/>
      <c r="AP15" s="556"/>
      <c r="AQ15" s="587"/>
      <c r="AR15" s="589"/>
      <c r="AS15" s="591"/>
      <c r="BE15"/>
    </row>
    <row r="16" spans="1:70" ht="22.5" hidden="1" customHeight="1">
      <c r="B16" s="592">
        <v>2</v>
      </c>
      <c r="C16" s="532"/>
      <c r="D16" s="406" t="s">
        <v>203</v>
      </c>
      <c r="E16" s="407"/>
      <c r="F16" s="407"/>
      <c r="G16" s="407"/>
      <c r="H16" s="407"/>
      <c r="I16" s="407"/>
      <c r="J16" s="407"/>
      <c r="K16" s="407"/>
      <c r="L16" s="407"/>
      <c r="M16" s="407"/>
      <c r="N16" s="407"/>
      <c r="O16" s="407"/>
      <c r="P16" s="408"/>
      <c r="Q16" s="603" t="s">
        <v>204</v>
      </c>
      <c r="R16" s="604"/>
      <c r="S16" s="604"/>
      <c r="T16" s="604"/>
      <c r="U16" s="604"/>
      <c r="V16" s="604"/>
      <c r="W16" s="604"/>
      <c r="X16" s="605"/>
      <c r="Y16" s="406" t="s">
        <v>86</v>
      </c>
      <c r="Z16" s="407"/>
      <c r="AA16" s="407"/>
      <c r="AB16" s="408"/>
      <c r="AC16" s="406" t="s">
        <v>283</v>
      </c>
      <c r="AD16" s="407"/>
      <c r="AE16" s="407"/>
      <c r="AF16" s="408"/>
      <c r="AG16" s="406"/>
      <c r="AH16" s="407"/>
      <c r="AI16" s="407"/>
      <c r="AJ16" s="408"/>
      <c r="AK16" s="406"/>
      <c r="AL16" s="407"/>
      <c r="AM16" s="407"/>
      <c r="AN16" s="408"/>
      <c r="AO16" s="542"/>
      <c r="AP16" s="554"/>
      <c r="AQ16" s="586"/>
      <c r="AR16" s="588"/>
      <c r="AS16" s="590"/>
      <c r="BE16"/>
    </row>
    <row r="17" spans="2:57" ht="64.5" hidden="1" customHeight="1">
      <c r="B17" s="592"/>
      <c r="C17" s="532"/>
      <c r="D17" s="412"/>
      <c r="E17" s="413"/>
      <c r="F17" s="413"/>
      <c r="G17" s="413"/>
      <c r="H17" s="413"/>
      <c r="I17" s="413"/>
      <c r="J17" s="413"/>
      <c r="K17" s="413"/>
      <c r="L17" s="413"/>
      <c r="M17" s="413"/>
      <c r="N17" s="413"/>
      <c r="O17" s="413"/>
      <c r="P17" s="414"/>
      <c r="Q17" s="600"/>
      <c r="R17" s="601"/>
      <c r="S17" s="601"/>
      <c r="T17" s="601"/>
      <c r="U17" s="601"/>
      <c r="V17" s="601"/>
      <c r="W17" s="601"/>
      <c r="X17" s="602"/>
      <c r="Y17" s="412" t="s">
        <v>205</v>
      </c>
      <c r="Z17" s="413"/>
      <c r="AA17" s="413"/>
      <c r="AB17" s="414"/>
      <c r="AC17" s="412"/>
      <c r="AD17" s="413"/>
      <c r="AE17" s="413"/>
      <c r="AF17" s="414"/>
      <c r="AG17" s="412"/>
      <c r="AH17" s="413"/>
      <c r="AI17" s="413"/>
      <c r="AJ17" s="414"/>
      <c r="AK17" s="412"/>
      <c r="AL17" s="413"/>
      <c r="AM17" s="413"/>
      <c r="AN17" s="414"/>
      <c r="AO17" s="545"/>
      <c r="AP17" s="556"/>
      <c r="AQ17" s="587"/>
      <c r="AR17" s="589"/>
      <c r="AS17" s="591"/>
      <c r="BE17"/>
    </row>
    <row r="18" spans="2:57" ht="22.5" hidden="1" customHeight="1">
      <c r="B18" s="592">
        <v>3</v>
      </c>
      <c r="C18" s="532"/>
      <c r="D18" s="406" t="s">
        <v>206</v>
      </c>
      <c r="E18" s="407"/>
      <c r="F18" s="407"/>
      <c r="G18" s="407"/>
      <c r="H18" s="407"/>
      <c r="I18" s="407"/>
      <c r="J18" s="407"/>
      <c r="K18" s="407"/>
      <c r="L18" s="407"/>
      <c r="M18" s="407"/>
      <c r="N18" s="407"/>
      <c r="O18" s="407"/>
      <c r="P18" s="408"/>
      <c r="Q18" s="603" t="s">
        <v>91</v>
      </c>
      <c r="R18" s="604"/>
      <c r="S18" s="604"/>
      <c r="T18" s="604"/>
      <c r="U18" s="604"/>
      <c r="V18" s="604"/>
      <c r="W18" s="604"/>
      <c r="X18" s="605"/>
      <c r="Y18" s="406" t="s">
        <v>82</v>
      </c>
      <c r="Z18" s="407"/>
      <c r="AA18" s="407"/>
      <c r="AB18" s="408"/>
      <c r="AC18" s="406"/>
      <c r="AD18" s="407"/>
      <c r="AE18" s="407"/>
      <c r="AF18" s="408"/>
      <c r="AG18" s="406"/>
      <c r="AH18" s="407"/>
      <c r="AI18" s="407"/>
      <c r="AJ18" s="408"/>
      <c r="AK18" s="406"/>
      <c r="AL18" s="407"/>
      <c r="AM18" s="407"/>
      <c r="AN18" s="408"/>
      <c r="AO18" s="542"/>
      <c r="AP18" s="554"/>
      <c r="AQ18" s="586"/>
      <c r="AR18" s="588"/>
      <c r="AS18" s="590"/>
      <c r="BE18"/>
    </row>
    <row r="19" spans="2:57" ht="31.5" hidden="1" customHeight="1">
      <c r="B19" s="592"/>
      <c r="C19" s="532"/>
      <c r="D19" s="412"/>
      <c r="E19" s="413"/>
      <c r="F19" s="413"/>
      <c r="G19" s="413"/>
      <c r="H19" s="413"/>
      <c r="I19" s="413"/>
      <c r="J19" s="413"/>
      <c r="K19" s="413"/>
      <c r="L19" s="413"/>
      <c r="M19" s="413"/>
      <c r="N19" s="413"/>
      <c r="O19" s="413"/>
      <c r="P19" s="414"/>
      <c r="Q19" s="600"/>
      <c r="R19" s="601"/>
      <c r="S19" s="601"/>
      <c r="T19" s="601"/>
      <c r="U19" s="601"/>
      <c r="V19" s="601"/>
      <c r="W19" s="601"/>
      <c r="X19" s="602"/>
      <c r="Y19" s="412" t="s">
        <v>207</v>
      </c>
      <c r="Z19" s="413"/>
      <c r="AA19" s="413"/>
      <c r="AB19" s="414"/>
      <c r="AC19" s="412"/>
      <c r="AD19" s="413"/>
      <c r="AE19" s="413"/>
      <c r="AF19" s="414"/>
      <c r="AG19" s="412"/>
      <c r="AH19" s="413"/>
      <c r="AI19" s="413"/>
      <c r="AJ19" s="414"/>
      <c r="AK19" s="412"/>
      <c r="AL19" s="413"/>
      <c r="AM19" s="413"/>
      <c r="AN19" s="414"/>
      <c r="AO19" s="545"/>
      <c r="AP19" s="556"/>
      <c r="AQ19" s="587"/>
      <c r="AR19" s="589"/>
      <c r="AS19" s="591"/>
      <c r="BE19"/>
    </row>
    <row r="20" spans="2:57" ht="22.5" hidden="1" customHeight="1">
      <c r="B20" s="592">
        <v>4</v>
      </c>
      <c r="C20" s="532"/>
      <c r="D20" s="406" t="s">
        <v>208</v>
      </c>
      <c r="E20" s="407"/>
      <c r="F20" s="407"/>
      <c r="G20" s="407"/>
      <c r="H20" s="407"/>
      <c r="I20" s="407"/>
      <c r="J20" s="407"/>
      <c r="K20" s="407"/>
      <c r="L20" s="407"/>
      <c r="M20" s="407"/>
      <c r="N20" s="407"/>
      <c r="O20" s="407"/>
      <c r="P20" s="408"/>
      <c r="Q20" s="603" t="s">
        <v>91</v>
      </c>
      <c r="R20" s="604"/>
      <c r="S20" s="604"/>
      <c r="T20" s="604"/>
      <c r="U20" s="604"/>
      <c r="V20" s="604"/>
      <c r="W20" s="604"/>
      <c r="X20" s="605"/>
      <c r="Y20" s="406" t="s">
        <v>24</v>
      </c>
      <c r="Z20" s="407"/>
      <c r="AA20" s="407"/>
      <c r="AB20" s="408"/>
      <c r="AC20" s="406"/>
      <c r="AD20" s="407"/>
      <c r="AE20" s="407"/>
      <c r="AF20" s="408"/>
      <c r="AG20" s="406"/>
      <c r="AH20" s="407"/>
      <c r="AI20" s="407"/>
      <c r="AJ20" s="408"/>
      <c r="AK20" s="406"/>
      <c r="AL20" s="407"/>
      <c r="AM20" s="407"/>
      <c r="AN20" s="408"/>
      <c r="AO20" s="542"/>
      <c r="AP20" s="554"/>
      <c r="AQ20" s="586"/>
      <c r="AR20" s="588"/>
      <c r="AS20" s="590"/>
      <c r="BE20"/>
    </row>
    <row r="21" spans="2:57" ht="74.25" hidden="1" customHeight="1">
      <c r="B21" s="592"/>
      <c r="C21" s="532"/>
      <c r="D21" s="412"/>
      <c r="E21" s="413"/>
      <c r="F21" s="413"/>
      <c r="G21" s="413"/>
      <c r="H21" s="413"/>
      <c r="I21" s="413"/>
      <c r="J21" s="413"/>
      <c r="K21" s="413"/>
      <c r="L21" s="413"/>
      <c r="M21" s="413"/>
      <c r="N21" s="413"/>
      <c r="O21" s="413"/>
      <c r="P21" s="414"/>
      <c r="Q21" s="600"/>
      <c r="R21" s="601"/>
      <c r="S21" s="601"/>
      <c r="T21" s="601"/>
      <c r="U21" s="601"/>
      <c r="V21" s="601"/>
      <c r="W21" s="601"/>
      <c r="X21" s="602"/>
      <c r="Y21" s="412" t="s">
        <v>209</v>
      </c>
      <c r="Z21" s="413"/>
      <c r="AA21" s="413"/>
      <c r="AB21" s="414"/>
      <c r="AC21" s="412"/>
      <c r="AD21" s="413"/>
      <c r="AE21" s="413"/>
      <c r="AF21" s="414"/>
      <c r="AG21" s="412"/>
      <c r="AH21" s="413"/>
      <c r="AI21" s="413"/>
      <c r="AJ21" s="414"/>
      <c r="AK21" s="412"/>
      <c r="AL21" s="413"/>
      <c r="AM21" s="413"/>
      <c r="AN21" s="414"/>
      <c r="AO21" s="545"/>
      <c r="AP21" s="556"/>
      <c r="AQ21" s="587"/>
      <c r="AR21" s="589"/>
      <c r="AS21" s="591"/>
      <c r="BE21"/>
    </row>
    <row r="22" spans="2:57">
      <c r="B22" s="592">
        <v>1</v>
      </c>
      <c r="C22" s="532"/>
      <c r="D22" s="406" t="s">
        <v>210</v>
      </c>
      <c r="E22" s="407"/>
      <c r="F22" s="407"/>
      <c r="G22" s="407"/>
      <c r="H22" s="407"/>
      <c r="I22" s="407"/>
      <c r="J22" s="407"/>
      <c r="K22" s="407"/>
      <c r="L22" s="407"/>
      <c r="M22" s="407"/>
      <c r="N22" s="407"/>
      <c r="O22" s="407"/>
      <c r="P22" s="408"/>
      <c r="Q22" s="644" t="s">
        <v>211</v>
      </c>
      <c r="R22" s="645"/>
      <c r="S22" s="645"/>
      <c r="T22" s="645"/>
      <c r="U22" s="645"/>
      <c r="V22" s="645"/>
      <c r="W22" s="645"/>
      <c r="X22" s="646"/>
      <c r="Y22" s="406" t="s">
        <v>24</v>
      </c>
      <c r="Z22" s="407"/>
      <c r="AA22" s="407"/>
      <c r="AB22" s="408"/>
      <c r="AC22" s="406"/>
      <c r="AD22" s="407"/>
      <c r="AE22" s="407"/>
      <c r="AF22" s="407"/>
      <c r="AG22" s="407"/>
      <c r="AH22" s="407"/>
      <c r="AI22" s="407"/>
      <c r="AJ22" s="408"/>
      <c r="AK22" s="406"/>
      <c r="AL22" s="407"/>
      <c r="AM22" s="407"/>
      <c r="AN22" s="408"/>
      <c r="AO22" s="542"/>
      <c r="AP22" s="554"/>
      <c r="AQ22" s="586"/>
      <c r="AR22" s="588"/>
      <c r="AS22" s="590"/>
      <c r="BE22"/>
    </row>
    <row r="23" spans="2:57" ht="49.5" customHeight="1">
      <c r="B23" s="592"/>
      <c r="C23" s="532"/>
      <c r="D23" s="412"/>
      <c r="E23" s="413"/>
      <c r="F23" s="413"/>
      <c r="G23" s="413"/>
      <c r="H23" s="413"/>
      <c r="I23" s="413"/>
      <c r="J23" s="413"/>
      <c r="K23" s="413"/>
      <c r="L23" s="413"/>
      <c r="M23" s="413"/>
      <c r="N23" s="413"/>
      <c r="O23" s="413"/>
      <c r="P23" s="414"/>
      <c r="Q23" s="600"/>
      <c r="R23" s="601"/>
      <c r="S23" s="601"/>
      <c r="T23" s="601"/>
      <c r="U23" s="601"/>
      <c r="V23" s="601"/>
      <c r="W23" s="601"/>
      <c r="X23" s="602"/>
      <c r="Y23" s="412" t="s">
        <v>1978</v>
      </c>
      <c r="Z23" s="413"/>
      <c r="AA23" s="413"/>
      <c r="AB23" s="414"/>
      <c r="AC23" s="412"/>
      <c r="AD23" s="413"/>
      <c r="AE23" s="413"/>
      <c r="AF23" s="413"/>
      <c r="AG23" s="413"/>
      <c r="AH23" s="413"/>
      <c r="AI23" s="413"/>
      <c r="AJ23" s="414"/>
      <c r="AK23" s="412"/>
      <c r="AL23" s="413"/>
      <c r="AM23" s="413"/>
      <c r="AN23" s="414"/>
      <c r="AO23" s="545"/>
      <c r="AP23" s="556"/>
      <c r="AQ23" s="587"/>
      <c r="AR23" s="589"/>
      <c r="AS23" s="591"/>
      <c r="BE23"/>
    </row>
    <row r="24" spans="2:57" ht="22.5" hidden="1" customHeight="1">
      <c r="B24" s="592">
        <v>6</v>
      </c>
      <c r="C24" s="532"/>
      <c r="D24" s="406" t="s">
        <v>212</v>
      </c>
      <c r="E24" s="407"/>
      <c r="F24" s="407"/>
      <c r="G24" s="407"/>
      <c r="H24" s="407"/>
      <c r="I24" s="407"/>
      <c r="J24" s="407"/>
      <c r="K24" s="407"/>
      <c r="L24" s="407"/>
      <c r="M24" s="407"/>
      <c r="N24" s="407"/>
      <c r="O24" s="407"/>
      <c r="P24" s="408"/>
      <c r="Q24" s="603" t="s">
        <v>1545</v>
      </c>
      <c r="R24" s="604"/>
      <c r="S24" s="604"/>
      <c r="T24" s="604"/>
      <c r="U24" s="604"/>
      <c r="V24" s="604"/>
      <c r="W24" s="604"/>
      <c r="X24" s="605"/>
      <c r="Y24" s="409" t="s">
        <v>81</v>
      </c>
      <c r="Z24" s="410"/>
      <c r="AA24" s="410"/>
      <c r="AB24" s="411"/>
      <c r="AC24" s="406"/>
      <c r="AD24" s="407"/>
      <c r="AE24" s="407"/>
      <c r="AF24" s="407"/>
      <c r="AG24" s="407"/>
      <c r="AH24" s="407"/>
      <c r="AI24" s="407"/>
      <c r="AJ24" s="408"/>
      <c r="AK24" s="406"/>
      <c r="AL24" s="407"/>
      <c r="AM24" s="407"/>
      <c r="AN24" s="408"/>
      <c r="AO24" s="542"/>
      <c r="AP24" s="554"/>
      <c r="AQ24" s="586"/>
      <c r="AR24" s="588"/>
      <c r="AS24" s="590"/>
      <c r="BE24"/>
    </row>
    <row r="25" spans="2:57" ht="31.5" hidden="1" customHeight="1">
      <c r="B25" s="592"/>
      <c r="C25" s="532"/>
      <c r="D25" s="412"/>
      <c r="E25" s="413"/>
      <c r="F25" s="413"/>
      <c r="G25" s="413"/>
      <c r="H25" s="413"/>
      <c r="I25" s="413"/>
      <c r="J25" s="413"/>
      <c r="K25" s="413"/>
      <c r="L25" s="413"/>
      <c r="M25" s="413"/>
      <c r="N25" s="413"/>
      <c r="O25" s="413"/>
      <c r="P25" s="414"/>
      <c r="Q25" s="600"/>
      <c r="R25" s="601"/>
      <c r="S25" s="601"/>
      <c r="T25" s="601"/>
      <c r="U25" s="601"/>
      <c r="V25" s="601"/>
      <c r="W25" s="601"/>
      <c r="X25" s="602"/>
      <c r="Y25" s="412" t="s">
        <v>213</v>
      </c>
      <c r="Z25" s="413"/>
      <c r="AA25" s="413"/>
      <c r="AB25" s="414"/>
      <c r="AC25" s="412"/>
      <c r="AD25" s="413"/>
      <c r="AE25" s="413"/>
      <c r="AF25" s="413"/>
      <c r="AG25" s="413"/>
      <c r="AH25" s="413"/>
      <c r="AI25" s="413"/>
      <c r="AJ25" s="414"/>
      <c r="AK25" s="412"/>
      <c r="AL25" s="413"/>
      <c r="AM25" s="413"/>
      <c r="AN25" s="414"/>
      <c r="AO25" s="545"/>
      <c r="AP25" s="556"/>
      <c r="AQ25" s="587"/>
      <c r="AR25" s="589"/>
      <c r="AS25" s="591"/>
      <c r="BE25"/>
    </row>
    <row r="26" spans="2:57" ht="22.5" hidden="1" customHeight="1">
      <c r="B26" s="592">
        <v>7</v>
      </c>
      <c r="C26" s="532"/>
      <c r="D26" s="406" t="s">
        <v>214</v>
      </c>
      <c r="E26" s="407"/>
      <c r="F26" s="407"/>
      <c r="G26" s="407"/>
      <c r="H26" s="407"/>
      <c r="I26" s="407"/>
      <c r="J26" s="407"/>
      <c r="K26" s="407"/>
      <c r="L26" s="407"/>
      <c r="M26" s="407"/>
      <c r="N26" s="407"/>
      <c r="O26" s="407"/>
      <c r="P26" s="408"/>
      <c r="Q26" s="603" t="s">
        <v>91</v>
      </c>
      <c r="R26" s="604"/>
      <c r="S26" s="604"/>
      <c r="T26" s="604"/>
      <c r="U26" s="604"/>
      <c r="V26" s="604"/>
      <c r="W26" s="604"/>
      <c r="X26" s="605"/>
      <c r="Y26" s="409" t="s">
        <v>81</v>
      </c>
      <c r="Z26" s="410"/>
      <c r="AA26" s="410"/>
      <c r="AB26" s="411"/>
      <c r="AC26" s="406"/>
      <c r="AD26" s="407"/>
      <c r="AE26" s="407"/>
      <c r="AF26" s="407"/>
      <c r="AG26" s="407"/>
      <c r="AH26" s="407"/>
      <c r="AI26" s="407"/>
      <c r="AJ26" s="408"/>
      <c r="AK26" s="406"/>
      <c r="AL26" s="407"/>
      <c r="AM26" s="407"/>
      <c r="AN26" s="408"/>
      <c r="AO26" s="542"/>
      <c r="AP26" s="554"/>
      <c r="AQ26" s="586"/>
      <c r="AR26" s="588"/>
      <c r="AS26" s="590"/>
      <c r="BE26"/>
    </row>
    <row r="27" spans="2:57" ht="31.5" hidden="1" customHeight="1">
      <c r="B27" s="592"/>
      <c r="C27" s="532"/>
      <c r="D27" s="412"/>
      <c r="E27" s="413"/>
      <c r="F27" s="413"/>
      <c r="G27" s="413"/>
      <c r="H27" s="413"/>
      <c r="I27" s="413"/>
      <c r="J27" s="413"/>
      <c r="K27" s="413"/>
      <c r="L27" s="413"/>
      <c r="M27" s="413"/>
      <c r="N27" s="413"/>
      <c r="O27" s="413"/>
      <c r="P27" s="414"/>
      <c r="Q27" s="600"/>
      <c r="R27" s="601"/>
      <c r="S27" s="601"/>
      <c r="T27" s="601"/>
      <c r="U27" s="601"/>
      <c r="V27" s="601"/>
      <c r="W27" s="601"/>
      <c r="X27" s="602"/>
      <c r="Y27" s="412" t="s">
        <v>215</v>
      </c>
      <c r="Z27" s="413"/>
      <c r="AA27" s="413"/>
      <c r="AB27" s="414"/>
      <c r="AC27" s="412"/>
      <c r="AD27" s="413"/>
      <c r="AE27" s="413"/>
      <c r="AF27" s="413"/>
      <c r="AG27" s="413"/>
      <c r="AH27" s="413"/>
      <c r="AI27" s="413"/>
      <c r="AJ27" s="414"/>
      <c r="AK27" s="412"/>
      <c r="AL27" s="413"/>
      <c r="AM27" s="413"/>
      <c r="AN27" s="414"/>
      <c r="AO27" s="545"/>
      <c r="AP27" s="556"/>
      <c r="AQ27" s="587"/>
      <c r="AR27" s="589"/>
      <c r="AS27" s="591"/>
      <c r="BE27"/>
    </row>
    <row r="28" spans="2:57">
      <c r="B28" s="592">
        <v>2</v>
      </c>
      <c r="C28" s="532"/>
      <c r="D28" s="406" t="s">
        <v>216</v>
      </c>
      <c r="E28" s="407"/>
      <c r="F28" s="407"/>
      <c r="G28" s="407"/>
      <c r="H28" s="407"/>
      <c r="I28" s="407"/>
      <c r="J28" s="407"/>
      <c r="K28" s="407"/>
      <c r="L28" s="407"/>
      <c r="M28" s="407"/>
      <c r="N28" s="407"/>
      <c r="O28" s="407"/>
      <c r="P28" s="408"/>
      <c r="Q28" s="603" t="s">
        <v>91</v>
      </c>
      <c r="R28" s="604"/>
      <c r="S28" s="604"/>
      <c r="T28" s="604"/>
      <c r="U28" s="604"/>
      <c r="V28" s="604"/>
      <c r="W28" s="604"/>
      <c r="X28" s="605"/>
      <c r="Y28" s="409" t="s">
        <v>83</v>
      </c>
      <c r="Z28" s="410"/>
      <c r="AA28" s="410"/>
      <c r="AB28" s="411"/>
      <c r="AC28" s="406"/>
      <c r="AD28" s="407"/>
      <c r="AE28" s="407"/>
      <c r="AF28" s="407"/>
      <c r="AG28" s="407"/>
      <c r="AH28" s="407"/>
      <c r="AI28" s="407"/>
      <c r="AJ28" s="408"/>
      <c r="AK28" s="406"/>
      <c r="AL28" s="407"/>
      <c r="AM28" s="407"/>
      <c r="AN28" s="408"/>
      <c r="AO28" s="542"/>
      <c r="AP28" s="554"/>
      <c r="AQ28" s="586"/>
      <c r="AR28" s="588"/>
      <c r="AS28" s="590"/>
      <c r="BE28"/>
    </row>
    <row r="29" spans="2:57" ht="31.5" customHeight="1">
      <c r="B29" s="592"/>
      <c r="C29" s="532"/>
      <c r="D29" s="412"/>
      <c r="E29" s="413"/>
      <c r="F29" s="413"/>
      <c r="G29" s="413"/>
      <c r="H29" s="413"/>
      <c r="I29" s="413"/>
      <c r="J29" s="413"/>
      <c r="K29" s="413"/>
      <c r="L29" s="413"/>
      <c r="M29" s="413"/>
      <c r="N29" s="413"/>
      <c r="O29" s="413"/>
      <c r="P29" s="414"/>
      <c r="Q29" s="600"/>
      <c r="R29" s="601"/>
      <c r="S29" s="601"/>
      <c r="T29" s="601"/>
      <c r="U29" s="601"/>
      <c r="V29" s="601"/>
      <c r="W29" s="601"/>
      <c r="X29" s="602"/>
      <c r="Y29" s="412" t="s">
        <v>1974</v>
      </c>
      <c r="Z29" s="413"/>
      <c r="AA29" s="413"/>
      <c r="AB29" s="414"/>
      <c r="AC29" s="412"/>
      <c r="AD29" s="413"/>
      <c r="AE29" s="413"/>
      <c r="AF29" s="413"/>
      <c r="AG29" s="413"/>
      <c r="AH29" s="413"/>
      <c r="AI29" s="413"/>
      <c r="AJ29" s="414"/>
      <c r="AK29" s="412"/>
      <c r="AL29" s="413"/>
      <c r="AM29" s="413"/>
      <c r="AN29" s="414"/>
      <c r="AO29" s="545"/>
      <c r="AP29" s="556"/>
      <c r="AQ29" s="587"/>
      <c r="AR29" s="589"/>
      <c r="AS29" s="591"/>
      <c r="BE29"/>
    </row>
    <row r="30" spans="2:57">
      <c r="B30" s="592">
        <v>3</v>
      </c>
      <c r="C30" s="532"/>
      <c r="D30" s="406" t="s">
        <v>217</v>
      </c>
      <c r="E30" s="407"/>
      <c r="F30" s="407"/>
      <c r="G30" s="407"/>
      <c r="H30" s="407"/>
      <c r="I30" s="407"/>
      <c r="J30" s="407"/>
      <c r="K30" s="407"/>
      <c r="L30" s="407"/>
      <c r="M30" s="407"/>
      <c r="N30" s="407"/>
      <c r="O30" s="407"/>
      <c r="P30" s="408"/>
      <c r="Q30" s="603" t="s">
        <v>91</v>
      </c>
      <c r="R30" s="604"/>
      <c r="S30" s="604"/>
      <c r="T30" s="604"/>
      <c r="U30" s="604"/>
      <c r="V30" s="604"/>
      <c r="W30" s="604"/>
      <c r="X30" s="605"/>
      <c r="Y30" s="409" t="s">
        <v>1982</v>
      </c>
      <c r="Z30" s="410"/>
      <c r="AA30" s="410"/>
      <c r="AB30" s="411"/>
      <c r="AC30" s="406"/>
      <c r="AD30" s="407"/>
      <c r="AE30" s="407"/>
      <c r="AF30" s="407"/>
      <c r="AG30" s="407"/>
      <c r="AH30" s="407"/>
      <c r="AI30" s="407"/>
      <c r="AJ30" s="408"/>
      <c r="AK30" s="406"/>
      <c r="AL30" s="407"/>
      <c r="AM30" s="407"/>
      <c r="AN30" s="408"/>
      <c r="AO30" s="542"/>
      <c r="AP30" s="554"/>
      <c r="AQ30" s="586"/>
      <c r="AR30" s="588"/>
      <c r="AS30" s="590"/>
      <c r="BE30"/>
    </row>
    <row r="31" spans="2:57" ht="48" customHeight="1">
      <c r="B31" s="592"/>
      <c r="C31" s="532"/>
      <c r="D31" s="412"/>
      <c r="E31" s="413"/>
      <c r="F31" s="413"/>
      <c r="G31" s="413"/>
      <c r="H31" s="413"/>
      <c r="I31" s="413"/>
      <c r="J31" s="413"/>
      <c r="K31" s="413"/>
      <c r="L31" s="413"/>
      <c r="M31" s="413"/>
      <c r="N31" s="413"/>
      <c r="O31" s="413"/>
      <c r="P31" s="414"/>
      <c r="Q31" s="600"/>
      <c r="R31" s="601"/>
      <c r="S31" s="601"/>
      <c r="T31" s="601"/>
      <c r="U31" s="601"/>
      <c r="V31" s="601"/>
      <c r="W31" s="601"/>
      <c r="X31" s="602"/>
      <c r="Y31" s="412" t="s">
        <v>1983</v>
      </c>
      <c r="Z31" s="413"/>
      <c r="AA31" s="413"/>
      <c r="AB31" s="414"/>
      <c r="AC31" s="412"/>
      <c r="AD31" s="413"/>
      <c r="AE31" s="413"/>
      <c r="AF31" s="413"/>
      <c r="AG31" s="413"/>
      <c r="AH31" s="413"/>
      <c r="AI31" s="413"/>
      <c r="AJ31" s="414"/>
      <c r="AK31" s="412"/>
      <c r="AL31" s="413"/>
      <c r="AM31" s="413"/>
      <c r="AN31" s="414"/>
      <c r="AO31" s="545"/>
      <c r="AP31" s="556"/>
      <c r="AQ31" s="587"/>
      <c r="AR31" s="589"/>
      <c r="AS31" s="591"/>
      <c r="BE31"/>
    </row>
    <row r="32" spans="2:57" ht="16.5" customHeight="1">
      <c r="B32" s="592">
        <v>4</v>
      </c>
      <c r="C32" s="532"/>
      <c r="D32" s="406" t="s">
        <v>1980</v>
      </c>
      <c r="E32" s="407"/>
      <c r="F32" s="407"/>
      <c r="G32" s="407"/>
      <c r="H32" s="407"/>
      <c r="I32" s="407"/>
      <c r="J32" s="407"/>
      <c r="K32" s="407"/>
      <c r="L32" s="407"/>
      <c r="M32" s="407"/>
      <c r="N32" s="407"/>
      <c r="O32" s="407"/>
      <c r="P32" s="408"/>
      <c r="Q32" s="603" t="s">
        <v>91</v>
      </c>
      <c r="R32" s="604"/>
      <c r="S32" s="604"/>
      <c r="T32" s="604"/>
      <c r="U32" s="604"/>
      <c r="V32" s="604"/>
      <c r="W32" s="604"/>
      <c r="X32" s="605"/>
      <c r="Y32" s="409" t="s">
        <v>346</v>
      </c>
      <c r="Z32" s="410"/>
      <c r="AA32" s="410"/>
      <c r="AB32" s="411"/>
      <c r="AC32" s="406"/>
      <c r="AD32" s="407"/>
      <c r="AE32" s="407"/>
      <c r="AF32" s="407"/>
      <c r="AG32" s="407"/>
      <c r="AH32" s="407"/>
      <c r="AI32" s="407"/>
      <c r="AJ32" s="408"/>
      <c r="AK32" s="406"/>
      <c r="AL32" s="407"/>
      <c r="AM32" s="407"/>
      <c r="AN32" s="408"/>
      <c r="AO32" s="542"/>
      <c r="AP32" s="554"/>
      <c r="AQ32" s="586"/>
      <c r="AR32" s="588"/>
      <c r="AS32" s="590"/>
      <c r="BE32"/>
    </row>
    <row r="33" spans="2:57" ht="34.5" customHeight="1">
      <c r="B33" s="592"/>
      <c r="C33" s="532"/>
      <c r="D33" s="412"/>
      <c r="E33" s="413"/>
      <c r="F33" s="413"/>
      <c r="G33" s="413"/>
      <c r="H33" s="413"/>
      <c r="I33" s="413"/>
      <c r="J33" s="413"/>
      <c r="K33" s="413"/>
      <c r="L33" s="413"/>
      <c r="M33" s="413"/>
      <c r="N33" s="413"/>
      <c r="O33" s="413"/>
      <c r="P33" s="414"/>
      <c r="Q33" s="600"/>
      <c r="R33" s="601"/>
      <c r="S33" s="601"/>
      <c r="T33" s="601"/>
      <c r="U33" s="601"/>
      <c r="V33" s="601"/>
      <c r="W33" s="601"/>
      <c r="X33" s="602"/>
      <c r="Y33" s="412" t="s">
        <v>1981</v>
      </c>
      <c r="Z33" s="413"/>
      <c r="AA33" s="413"/>
      <c r="AB33" s="414"/>
      <c r="AC33" s="412"/>
      <c r="AD33" s="413"/>
      <c r="AE33" s="413"/>
      <c r="AF33" s="413"/>
      <c r="AG33" s="413"/>
      <c r="AH33" s="413"/>
      <c r="AI33" s="413"/>
      <c r="AJ33" s="414"/>
      <c r="AK33" s="412"/>
      <c r="AL33" s="413"/>
      <c r="AM33" s="413"/>
      <c r="AN33" s="414"/>
      <c r="AO33" s="545"/>
      <c r="AP33" s="556"/>
      <c r="AQ33" s="587"/>
      <c r="AR33" s="589"/>
      <c r="AS33" s="591"/>
      <c r="BE33"/>
    </row>
    <row r="34" spans="2:57">
      <c r="B34" s="592">
        <v>5</v>
      </c>
      <c r="C34" s="532"/>
      <c r="D34" s="406" t="s">
        <v>219</v>
      </c>
      <c r="E34" s="407"/>
      <c r="F34" s="407"/>
      <c r="G34" s="407"/>
      <c r="H34" s="407"/>
      <c r="I34" s="407"/>
      <c r="J34" s="407"/>
      <c r="K34" s="407"/>
      <c r="L34" s="407"/>
      <c r="M34" s="407"/>
      <c r="N34" s="407"/>
      <c r="O34" s="407"/>
      <c r="P34" s="408"/>
      <c r="Q34" s="603" t="s">
        <v>91</v>
      </c>
      <c r="R34" s="604"/>
      <c r="S34" s="604"/>
      <c r="T34" s="604"/>
      <c r="U34" s="604"/>
      <c r="V34" s="604"/>
      <c r="W34" s="604"/>
      <c r="X34" s="605"/>
      <c r="Y34" s="409" t="s">
        <v>86</v>
      </c>
      <c r="Z34" s="410"/>
      <c r="AA34" s="410"/>
      <c r="AB34" s="411"/>
      <c r="AC34" s="406"/>
      <c r="AD34" s="407"/>
      <c r="AE34" s="407"/>
      <c r="AF34" s="407"/>
      <c r="AG34" s="407"/>
      <c r="AH34" s="407"/>
      <c r="AI34" s="407"/>
      <c r="AJ34" s="408"/>
      <c r="AK34" s="406"/>
      <c r="AL34" s="407"/>
      <c r="AM34" s="407"/>
      <c r="AN34" s="408"/>
      <c r="AO34" s="542"/>
      <c r="AP34" s="554"/>
      <c r="AQ34" s="586"/>
      <c r="AR34" s="588"/>
      <c r="AS34" s="590"/>
      <c r="BE34"/>
    </row>
    <row r="35" spans="2:57" ht="31.5" customHeight="1">
      <c r="B35" s="592"/>
      <c r="C35" s="532"/>
      <c r="D35" s="412"/>
      <c r="E35" s="413"/>
      <c r="F35" s="413"/>
      <c r="G35" s="413"/>
      <c r="H35" s="413"/>
      <c r="I35" s="413"/>
      <c r="J35" s="413"/>
      <c r="K35" s="413"/>
      <c r="L35" s="413"/>
      <c r="M35" s="413"/>
      <c r="N35" s="413"/>
      <c r="O35" s="413"/>
      <c r="P35" s="414"/>
      <c r="Q35" s="600"/>
      <c r="R35" s="601"/>
      <c r="S35" s="601"/>
      <c r="T35" s="601"/>
      <c r="U35" s="601"/>
      <c r="V35" s="601"/>
      <c r="W35" s="601"/>
      <c r="X35" s="602"/>
      <c r="Y35" s="412" t="s">
        <v>1979</v>
      </c>
      <c r="Z35" s="413"/>
      <c r="AA35" s="413"/>
      <c r="AB35" s="414"/>
      <c r="AC35" s="412"/>
      <c r="AD35" s="413"/>
      <c r="AE35" s="413"/>
      <c r="AF35" s="413"/>
      <c r="AG35" s="413"/>
      <c r="AH35" s="413"/>
      <c r="AI35" s="413"/>
      <c r="AJ35" s="414"/>
      <c r="AK35" s="412"/>
      <c r="AL35" s="413"/>
      <c r="AM35" s="413"/>
      <c r="AN35" s="414"/>
      <c r="AO35" s="545"/>
      <c r="AP35" s="556"/>
      <c r="AQ35" s="587"/>
      <c r="AR35" s="589"/>
      <c r="AS35" s="591"/>
      <c r="BE35"/>
    </row>
    <row r="36" spans="2:57">
      <c r="B36" s="592">
        <v>6</v>
      </c>
      <c r="C36" s="532"/>
      <c r="D36" s="406" t="s">
        <v>1855</v>
      </c>
      <c r="E36" s="407"/>
      <c r="F36" s="407"/>
      <c r="G36" s="407"/>
      <c r="H36" s="407"/>
      <c r="I36" s="407"/>
      <c r="J36" s="407"/>
      <c r="K36" s="407"/>
      <c r="L36" s="407"/>
      <c r="M36" s="407"/>
      <c r="N36" s="407"/>
      <c r="O36" s="407"/>
      <c r="P36" s="408"/>
      <c r="Q36" s="603" t="s">
        <v>91</v>
      </c>
      <c r="R36" s="604"/>
      <c r="S36" s="604"/>
      <c r="T36" s="604"/>
      <c r="U36" s="604"/>
      <c r="V36" s="604"/>
      <c r="W36" s="604"/>
      <c r="X36" s="605"/>
      <c r="Y36" s="409" t="s">
        <v>86</v>
      </c>
      <c r="Z36" s="410"/>
      <c r="AA36" s="410"/>
      <c r="AB36" s="411"/>
      <c r="AC36" s="406"/>
      <c r="AD36" s="407"/>
      <c r="AE36" s="407"/>
      <c r="AF36" s="407"/>
      <c r="AG36" s="407"/>
      <c r="AH36" s="407"/>
      <c r="AI36" s="407"/>
      <c r="AJ36" s="408"/>
      <c r="AK36" s="406"/>
      <c r="AL36" s="407"/>
      <c r="AM36" s="407"/>
      <c r="AN36" s="408"/>
      <c r="AO36" s="542"/>
      <c r="AP36" s="554"/>
      <c r="AQ36" s="586"/>
      <c r="AR36" s="588"/>
      <c r="AS36" s="590"/>
      <c r="BE36"/>
    </row>
    <row r="37" spans="2:57" ht="33.75" customHeight="1">
      <c r="B37" s="592"/>
      <c r="C37" s="532"/>
      <c r="D37" s="412"/>
      <c r="E37" s="413"/>
      <c r="F37" s="413"/>
      <c r="G37" s="413"/>
      <c r="H37" s="413"/>
      <c r="I37" s="413"/>
      <c r="J37" s="413"/>
      <c r="K37" s="413"/>
      <c r="L37" s="413"/>
      <c r="M37" s="413"/>
      <c r="N37" s="413"/>
      <c r="O37" s="413"/>
      <c r="P37" s="414"/>
      <c r="Q37" s="600"/>
      <c r="R37" s="601"/>
      <c r="S37" s="601"/>
      <c r="T37" s="601"/>
      <c r="U37" s="601"/>
      <c r="V37" s="601"/>
      <c r="W37" s="601"/>
      <c r="X37" s="602"/>
      <c r="Y37" s="412" t="s">
        <v>1976</v>
      </c>
      <c r="Z37" s="413"/>
      <c r="AA37" s="413"/>
      <c r="AB37" s="414"/>
      <c r="AC37" s="412"/>
      <c r="AD37" s="413"/>
      <c r="AE37" s="413"/>
      <c r="AF37" s="413"/>
      <c r="AG37" s="413"/>
      <c r="AH37" s="413"/>
      <c r="AI37" s="413"/>
      <c r="AJ37" s="414"/>
      <c r="AK37" s="412"/>
      <c r="AL37" s="413"/>
      <c r="AM37" s="413"/>
      <c r="AN37" s="414"/>
      <c r="AO37" s="545"/>
      <c r="AP37" s="556"/>
      <c r="AQ37" s="587"/>
      <c r="AR37" s="589"/>
      <c r="AS37" s="591"/>
      <c r="BE37"/>
    </row>
    <row r="38" spans="2:57" ht="15" customHeight="1">
      <c r="B38" s="592">
        <v>7</v>
      </c>
      <c r="C38" s="532"/>
      <c r="D38" s="406" t="s">
        <v>220</v>
      </c>
      <c r="E38" s="407"/>
      <c r="F38" s="407"/>
      <c r="G38" s="407"/>
      <c r="H38" s="407"/>
      <c r="I38" s="407"/>
      <c r="J38" s="407"/>
      <c r="K38" s="407"/>
      <c r="L38" s="407"/>
      <c r="M38" s="407"/>
      <c r="N38" s="407"/>
      <c r="O38" s="407"/>
      <c r="P38" s="408"/>
      <c r="Q38" s="894" t="s">
        <v>1910</v>
      </c>
      <c r="R38" s="895"/>
      <c r="S38" s="895"/>
      <c r="T38" s="895"/>
      <c r="U38" s="895"/>
      <c r="V38" s="895"/>
      <c r="W38" s="895"/>
      <c r="X38" s="896"/>
      <c r="Y38" s="409" t="s">
        <v>24</v>
      </c>
      <c r="Z38" s="410"/>
      <c r="AA38" s="410"/>
      <c r="AB38" s="411"/>
      <c r="AC38" s="406"/>
      <c r="AD38" s="407"/>
      <c r="AE38" s="407"/>
      <c r="AF38" s="407"/>
      <c r="AG38" s="407"/>
      <c r="AH38" s="407"/>
      <c r="AI38" s="407"/>
      <c r="AJ38" s="408"/>
      <c r="AK38" s="406"/>
      <c r="AL38" s="407"/>
      <c r="AM38" s="407"/>
      <c r="AN38" s="408"/>
      <c r="AO38" s="542"/>
      <c r="AP38" s="554"/>
      <c r="AQ38" s="586"/>
      <c r="AR38" s="588"/>
      <c r="AS38" s="590"/>
      <c r="BE38"/>
    </row>
    <row r="39" spans="2:57" ht="39.75" customHeight="1">
      <c r="B39" s="592"/>
      <c r="C39" s="532"/>
      <c r="D39" s="412"/>
      <c r="E39" s="413"/>
      <c r="F39" s="413"/>
      <c r="G39" s="413"/>
      <c r="H39" s="413"/>
      <c r="I39" s="413"/>
      <c r="J39" s="413"/>
      <c r="K39" s="413"/>
      <c r="L39" s="413"/>
      <c r="M39" s="413"/>
      <c r="N39" s="413"/>
      <c r="O39" s="413"/>
      <c r="P39" s="414"/>
      <c r="Q39" s="897"/>
      <c r="R39" s="898"/>
      <c r="S39" s="898"/>
      <c r="T39" s="898"/>
      <c r="U39" s="898"/>
      <c r="V39" s="898"/>
      <c r="W39" s="898"/>
      <c r="X39" s="899"/>
      <c r="Y39" s="412" t="s">
        <v>1994</v>
      </c>
      <c r="Z39" s="413"/>
      <c r="AA39" s="413"/>
      <c r="AB39" s="414"/>
      <c r="AC39" s="412"/>
      <c r="AD39" s="413"/>
      <c r="AE39" s="413"/>
      <c r="AF39" s="413"/>
      <c r="AG39" s="413"/>
      <c r="AH39" s="413"/>
      <c r="AI39" s="413"/>
      <c r="AJ39" s="414"/>
      <c r="AK39" s="412"/>
      <c r="AL39" s="413"/>
      <c r="AM39" s="413"/>
      <c r="AN39" s="414"/>
      <c r="AO39" s="545"/>
      <c r="AP39" s="556"/>
      <c r="AQ39" s="587"/>
      <c r="AR39" s="589"/>
      <c r="AS39" s="591"/>
      <c r="BE39"/>
    </row>
    <row r="40" spans="2:57" ht="15" customHeight="1">
      <c r="B40" s="592">
        <v>8</v>
      </c>
      <c r="C40" s="532"/>
      <c r="D40" s="406" t="s">
        <v>223</v>
      </c>
      <c r="E40" s="407"/>
      <c r="F40" s="407"/>
      <c r="G40" s="407"/>
      <c r="H40" s="407"/>
      <c r="I40" s="407"/>
      <c r="J40" s="407"/>
      <c r="K40" s="407"/>
      <c r="L40" s="407"/>
      <c r="M40" s="407"/>
      <c r="N40" s="407"/>
      <c r="O40" s="407"/>
      <c r="P40" s="408"/>
      <c r="Q40" s="894" t="s">
        <v>1993</v>
      </c>
      <c r="R40" s="895"/>
      <c r="S40" s="895"/>
      <c r="T40" s="895"/>
      <c r="U40" s="895"/>
      <c r="V40" s="895"/>
      <c r="W40" s="895"/>
      <c r="X40" s="896"/>
      <c r="Y40" s="409" t="s">
        <v>24</v>
      </c>
      <c r="Z40" s="410"/>
      <c r="AA40" s="410"/>
      <c r="AB40" s="411"/>
      <c r="AC40" s="406"/>
      <c r="AD40" s="407"/>
      <c r="AE40" s="407"/>
      <c r="AF40" s="407"/>
      <c r="AG40" s="407"/>
      <c r="AH40" s="407"/>
      <c r="AI40" s="407"/>
      <c r="AJ40" s="408"/>
      <c r="AK40" s="406"/>
      <c r="AL40" s="407"/>
      <c r="AM40" s="407"/>
      <c r="AN40" s="408"/>
      <c r="AO40" s="542"/>
      <c r="AP40" s="554"/>
      <c r="AQ40" s="586"/>
      <c r="AR40" s="588"/>
      <c r="AS40" s="590"/>
      <c r="BE40"/>
    </row>
    <row r="41" spans="2:57" ht="31.5" customHeight="1">
      <c r="B41" s="592"/>
      <c r="C41" s="532"/>
      <c r="D41" s="412"/>
      <c r="E41" s="413"/>
      <c r="F41" s="413"/>
      <c r="G41" s="413"/>
      <c r="H41" s="413"/>
      <c r="I41" s="413"/>
      <c r="J41" s="413"/>
      <c r="K41" s="413"/>
      <c r="L41" s="413"/>
      <c r="M41" s="413"/>
      <c r="N41" s="413"/>
      <c r="O41" s="413"/>
      <c r="P41" s="414"/>
      <c r="Q41" s="897"/>
      <c r="R41" s="898"/>
      <c r="S41" s="898"/>
      <c r="T41" s="898"/>
      <c r="U41" s="898"/>
      <c r="V41" s="898"/>
      <c r="W41" s="898"/>
      <c r="X41" s="899"/>
      <c r="Y41" s="412" t="s">
        <v>1992</v>
      </c>
      <c r="Z41" s="413"/>
      <c r="AA41" s="413"/>
      <c r="AB41" s="414"/>
      <c r="AC41" s="412"/>
      <c r="AD41" s="413"/>
      <c r="AE41" s="413"/>
      <c r="AF41" s="413"/>
      <c r="AG41" s="413"/>
      <c r="AH41" s="413"/>
      <c r="AI41" s="413"/>
      <c r="AJ41" s="414"/>
      <c r="AK41" s="412"/>
      <c r="AL41" s="413"/>
      <c r="AM41" s="413"/>
      <c r="AN41" s="414"/>
      <c r="AO41" s="545"/>
      <c r="AP41" s="556"/>
      <c r="AQ41" s="587"/>
      <c r="AR41" s="589"/>
      <c r="AS41" s="591"/>
      <c r="BE41"/>
    </row>
    <row r="42" spans="2:57">
      <c r="B42" s="592">
        <v>9</v>
      </c>
      <c r="C42" s="532"/>
      <c r="D42" s="406" t="s">
        <v>226</v>
      </c>
      <c r="E42" s="407"/>
      <c r="F42" s="407"/>
      <c r="G42" s="407"/>
      <c r="H42" s="407"/>
      <c r="I42" s="407"/>
      <c r="J42" s="407"/>
      <c r="K42" s="407"/>
      <c r="L42" s="407"/>
      <c r="M42" s="407"/>
      <c r="N42" s="407"/>
      <c r="O42" s="407"/>
      <c r="P42" s="408"/>
      <c r="Q42" s="894" t="s">
        <v>227</v>
      </c>
      <c r="R42" s="895"/>
      <c r="S42" s="895"/>
      <c r="T42" s="895"/>
      <c r="U42" s="895"/>
      <c r="V42" s="895"/>
      <c r="W42" s="895"/>
      <c r="X42" s="896"/>
      <c r="Y42" s="409" t="s">
        <v>24</v>
      </c>
      <c r="Z42" s="410"/>
      <c r="AA42" s="410"/>
      <c r="AB42" s="411"/>
      <c r="AC42" s="406"/>
      <c r="AD42" s="407"/>
      <c r="AE42" s="407"/>
      <c r="AF42" s="407"/>
      <c r="AG42" s="407"/>
      <c r="AH42" s="407"/>
      <c r="AI42" s="407"/>
      <c r="AJ42" s="408"/>
      <c r="AK42" s="406"/>
      <c r="AL42" s="407"/>
      <c r="AM42" s="407"/>
      <c r="AN42" s="408"/>
      <c r="AO42" s="542"/>
      <c r="AP42" s="554"/>
      <c r="AQ42" s="586"/>
      <c r="AR42" s="588"/>
      <c r="AS42" s="590"/>
      <c r="BE42"/>
    </row>
    <row r="43" spans="2:57" ht="31.5" customHeight="1">
      <c r="B43" s="592"/>
      <c r="C43" s="532"/>
      <c r="D43" s="412"/>
      <c r="E43" s="413"/>
      <c r="F43" s="413"/>
      <c r="G43" s="413"/>
      <c r="H43" s="413"/>
      <c r="I43" s="413"/>
      <c r="J43" s="413"/>
      <c r="K43" s="413"/>
      <c r="L43" s="413"/>
      <c r="M43" s="413"/>
      <c r="N43" s="413"/>
      <c r="O43" s="413"/>
      <c r="P43" s="414"/>
      <c r="Q43" s="897"/>
      <c r="R43" s="898"/>
      <c r="S43" s="898"/>
      <c r="T43" s="898"/>
      <c r="U43" s="898"/>
      <c r="V43" s="898"/>
      <c r="W43" s="898"/>
      <c r="X43" s="899"/>
      <c r="Y43" s="412" t="s">
        <v>1991</v>
      </c>
      <c r="Z43" s="413"/>
      <c r="AA43" s="413"/>
      <c r="AB43" s="414"/>
      <c r="AC43" s="412"/>
      <c r="AD43" s="413"/>
      <c r="AE43" s="413"/>
      <c r="AF43" s="413"/>
      <c r="AG43" s="413"/>
      <c r="AH43" s="413"/>
      <c r="AI43" s="413"/>
      <c r="AJ43" s="414"/>
      <c r="AK43" s="412"/>
      <c r="AL43" s="413"/>
      <c r="AM43" s="413"/>
      <c r="AN43" s="414"/>
      <c r="AO43" s="545"/>
      <c r="AP43" s="556"/>
      <c r="AQ43" s="587"/>
      <c r="AR43" s="589"/>
      <c r="AS43" s="591"/>
      <c r="BE43"/>
    </row>
    <row r="44" spans="2:57" ht="15" customHeight="1">
      <c r="B44" s="592">
        <v>10</v>
      </c>
      <c r="C44" s="532"/>
      <c r="D44" s="406" t="s">
        <v>229</v>
      </c>
      <c r="E44" s="407"/>
      <c r="F44" s="407"/>
      <c r="G44" s="407"/>
      <c r="H44" s="407"/>
      <c r="I44" s="407"/>
      <c r="J44" s="407"/>
      <c r="K44" s="407"/>
      <c r="L44" s="407"/>
      <c r="M44" s="407"/>
      <c r="N44" s="407"/>
      <c r="O44" s="407"/>
      <c r="P44" s="408"/>
      <c r="Q44" s="603" t="s">
        <v>91</v>
      </c>
      <c r="R44" s="604"/>
      <c r="S44" s="604"/>
      <c r="T44" s="604"/>
      <c r="U44" s="604"/>
      <c r="V44" s="604"/>
      <c r="W44" s="604"/>
      <c r="X44" s="605"/>
      <c r="Y44" s="409" t="s">
        <v>24</v>
      </c>
      <c r="Z44" s="410"/>
      <c r="AA44" s="410"/>
      <c r="AB44" s="411"/>
      <c r="AC44" s="406"/>
      <c r="AD44" s="407"/>
      <c r="AE44" s="407"/>
      <c r="AF44" s="407"/>
      <c r="AG44" s="407"/>
      <c r="AH44" s="407"/>
      <c r="AI44" s="407"/>
      <c r="AJ44" s="408"/>
      <c r="AK44" s="406"/>
      <c r="AL44" s="407"/>
      <c r="AM44" s="407"/>
      <c r="AN44" s="408"/>
      <c r="AO44" s="542"/>
      <c r="AP44" s="554"/>
      <c r="AQ44" s="586"/>
      <c r="AR44" s="588"/>
      <c r="AS44" s="590"/>
      <c r="BE44"/>
    </row>
    <row r="45" spans="2:57" ht="45" customHeight="1">
      <c r="B45" s="592"/>
      <c r="C45" s="532"/>
      <c r="D45" s="412"/>
      <c r="E45" s="413"/>
      <c r="F45" s="413"/>
      <c r="G45" s="413"/>
      <c r="H45" s="413"/>
      <c r="I45" s="413"/>
      <c r="J45" s="413"/>
      <c r="K45" s="413"/>
      <c r="L45" s="413"/>
      <c r="M45" s="413"/>
      <c r="N45" s="413"/>
      <c r="O45" s="413"/>
      <c r="P45" s="414"/>
      <c r="Q45" s="600"/>
      <c r="R45" s="601"/>
      <c r="S45" s="601"/>
      <c r="T45" s="601"/>
      <c r="U45" s="601"/>
      <c r="V45" s="601"/>
      <c r="W45" s="601"/>
      <c r="X45" s="602"/>
      <c r="Y45" s="412" t="s">
        <v>1981</v>
      </c>
      <c r="Z45" s="413"/>
      <c r="AA45" s="413"/>
      <c r="AB45" s="414"/>
      <c r="AC45" s="412"/>
      <c r="AD45" s="413"/>
      <c r="AE45" s="413"/>
      <c r="AF45" s="413"/>
      <c r="AG45" s="413"/>
      <c r="AH45" s="413"/>
      <c r="AI45" s="413"/>
      <c r="AJ45" s="414"/>
      <c r="AK45" s="412"/>
      <c r="AL45" s="413"/>
      <c r="AM45" s="413"/>
      <c r="AN45" s="414"/>
      <c r="AO45" s="545"/>
      <c r="AP45" s="556"/>
      <c r="AQ45" s="587"/>
      <c r="AR45" s="589"/>
      <c r="AS45" s="591"/>
      <c r="BE45"/>
    </row>
    <row r="46" spans="2:57" ht="15" customHeight="1">
      <c r="B46" s="592">
        <v>11</v>
      </c>
      <c r="C46" s="532"/>
      <c r="D46" s="406" t="s">
        <v>231</v>
      </c>
      <c r="E46" s="407"/>
      <c r="F46" s="407"/>
      <c r="G46" s="407"/>
      <c r="H46" s="407"/>
      <c r="I46" s="407"/>
      <c r="J46" s="407"/>
      <c r="K46" s="407"/>
      <c r="L46" s="407"/>
      <c r="M46" s="407"/>
      <c r="N46" s="407"/>
      <c r="O46" s="407"/>
      <c r="P46" s="408"/>
      <c r="Q46" s="603" t="s">
        <v>91</v>
      </c>
      <c r="R46" s="604"/>
      <c r="S46" s="604"/>
      <c r="T46" s="604"/>
      <c r="U46" s="604"/>
      <c r="V46" s="604"/>
      <c r="W46" s="604"/>
      <c r="X46" s="605"/>
      <c r="Y46" s="406" t="s">
        <v>156</v>
      </c>
      <c r="Z46" s="407"/>
      <c r="AA46" s="407"/>
      <c r="AB46" s="408"/>
      <c r="AC46" s="406"/>
      <c r="AD46" s="407"/>
      <c r="AE46" s="407"/>
      <c r="AF46" s="407"/>
      <c r="AG46" s="407"/>
      <c r="AH46" s="407"/>
      <c r="AI46" s="407"/>
      <c r="AJ46" s="408"/>
      <c r="AK46" s="406"/>
      <c r="AL46" s="407"/>
      <c r="AM46" s="407"/>
      <c r="AN46" s="408"/>
      <c r="AO46" s="542"/>
      <c r="AP46" s="554"/>
      <c r="AQ46" s="586"/>
      <c r="AR46" s="588"/>
      <c r="AS46" s="590"/>
      <c r="BE46"/>
    </row>
    <row r="47" spans="2:57" ht="31.5" customHeight="1">
      <c r="B47" s="592"/>
      <c r="C47" s="532"/>
      <c r="D47" s="412"/>
      <c r="E47" s="413"/>
      <c r="F47" s="413"/>
      <c r="G47" s="413"/>
      <c r="H47" s="413"/>
      <c r="I47" s="413"/>
      <c r="J47" s="413"/>
      <c r="K47" s="413"/>
      <c r="L47" s="413"/>
      <c r="M47" s="413"/>
      <c r="N47" s="413"/>
      <c r="O47" s="413"/>
      <c r="P47" s="414"/>
      <c r="Q47" s="600"/>
      <c r="R47" s="601"/>
      <c r="S47" s="601"/>
      <c r="T47" s="601"/>
      <c r="U47" s="601"/>
      <c r="V47" s="601"/>
      <c r="W47" s="601"/>
      <c r="X47" s="602"/>
      <c r="Y47" s="412" t="s">
        <v>1987</v>
      </c>
      <c r="Z47" s="413"/>
      <c r="AA47" s="413"/>
      <c r="AB47" s="414"/>
      <c r="AC47" s="412"/>
      <c r="AD47" s="413"/>
      <c r="AE47" s="413"/>
      <c r="AF47" s="413"/>
      <c r="AG47" s="413"/>
      <c r="AH47" s="413"/>
      <c r="AI47" s="413"/>
      <c r="AJ47" s="414"/>
      <c r="AK47" s="412"/>
      <c r="AL47" s="413"/>
      <c r="AM47" s="413"/>
      <c r="AN47" s="414"/>
      <c r="AO47" s="545"/>
      <c r="AP47" s="556"/>
      <c r="AQ47" s="587"/>
      <c r="AR47" s="589"/>
      <c r="AS47" s="591"/>
      <c r="BE47"/>
    </row>
    <row r="48" spans="2:57" ht="15" customHeight="1">
      <c r="B48" s="592">
        <v>12</v>
      </c>
      <c r="C48" s="532"/>
      <c r="D48" s="406" t="s">
        <v>1856</v>
      </c>
      <c r="E48" s="407"/>
      <c r="F48" s="407"/>
      <c r="G48" s="407"/>
      <c r="H48" s="407"/>
      <c r="I48" s="407"/>
      <c r="J48" s="407"/>
      <c r="K48" s="407"/>
      <c r="L48" s="407"/>
      <c r="M48" s="407"/>
      <c r="N48" s="407"/>
      <c r="O48" s="407"/>
      <c r="P48" s="408"/>
      <c r="Q48" s="603" t="s">
        <v>91</v>
      </c>
      <c r="R48" s="604"/>
      <c r="S48" s="604"/>
      <c r="T48" s="604"/>
      <c r="U48" s="604"/>
      <c r="V48" s="604"/>
      <c r="W48" s="604"/>
      <c r="X48" s="605"/>
      <c r="Y48" s="406" t="s">
        <v>154</v>
      </c>
      <c r="Z48" s="407"/>
      <c r="AA48" s="407"/>
      <c r="AB48" s="408"/>
      <c r="AC48" s="406"/>
      <c r="AD48" s="407"/>
      <c r="AE48" s="407"/>
      <c r="AF48" s="407"/>
      <c r="AG48" s="407"/>
      <c r="AH48" s="407"/>
      <c r="AI48" s="407"/>
      <c r="AJ48" s="408"/>
      <c r="AK48" s="406"/>
      <c r="AL48" s="407"/>
      <c r="AM48" s="407"/>
      <c r="AN48" s="408"/>
      <c r="AO48" s="542"/>
      <c r="AP48" s="554"/>
      <c r="AQ48" s="586"/>
      <c r="AR48" s="588"/>
      <c r="AS48" s="590"/>
      <c r="BE48"/>
    </row>
    <row r="49" spans="2:57" ht="30" customHeight="1">
      <c r="B49" s="592"/>
      <c r="C49" s="532"/>
      <c r="D49" s="412"/>
      <c r="E49" s="413"/>
      <c r="F49" s="413"/>
      <c r="G49" s="413"/>
      <c r="H49" s="413"/>
      <c r="I49" s="413"/>
      <c r="J49" s="413"/>
      <c r="K49" s="413"/>
      <c r="L49" s="413"/>
      <c r="M49" s="413"/>
      <c r="N49" s="413"/>
      <c r="O49" s="413"/>
      <c r="P49" s="414"/>
      <c r="Q49" s="600"/>
      <c r="R49" s="601"/>
      <c r="S49" s="601"/>
      <c r="T49" s="601"/>
      <c r="U49" s="601"/>
      <c r="V49" s="601"/>
      <c r="W49" s="601"/>
      <c r="X49" s="602"/>
      <c r="Y49" s="412" t="s">
        <v>1985</v>
      </c>
      <c r="Z49" s="413"/>
      <c r="AA49" s="413"/>
      <c r="AB49" s="414"/>
      <c r="AC49" s="412"/>
      <c r="AD49" s="413"/>
      <c r="AE49" s="413"/>
      <c r="AF49" s="413"/>
      <c r="AG49" s="413"/>
      <c r="AH49" s="413"/>
      <c r="AI49" s="413"/>
      <c r="AJ49" s="414"/>
      <c r="AK49" s="412"/>
      <c r="AL49" s="413"/>
      <c r="AM49" s="413"/>
      <c r="AN49" s="414"/>
      <c r="AO49" s="545"/>
      <c r="AP49" s="556"/>
      <c r="AQ49" s="587"/>
      <c r="AR49" s="589"/>
      <c r="AS49" s="591"/>
      <c r="BE49"/>
    </row>
    <row r="50" spans="2:57" ht="22.5" customHeight="1">
      <c r="B50" s="592">
        <v>13</v>
      </c>
      <c r="C50" s="532"/>
      <c r="D50" s="406" t="s">
        <v>1986</v>
      </c>
      <c r="E50" s="407"/>
      <c r="F50" s="407"/>
      <c r="G50" s="407"/>
      <c r="H50" s="407"/>
      <c r="I50" s="407"/>
      <c r="J50" s="407"/>
      <c r="K50" s="407"/>
      <c r="L50" s="407"/>
      <c r="M50" s="407"/>
      <c r="N50" s="407"/>
      <c r="O50" s="407"/>
      <c r="P50" s="408"/>
      <c r="Q50" s="603" t="s">
        <v>91</v>
      </c>
      <c r="R50" s="604"/>
      <c r="S50" s="604"/>
      <c r="T50" s="604"/>
      <c r="U50" s="604"/>
      <c r="V50" s="604"/>
      <c r="W50" s="604"/>
      <c r="X50" s="605"/>
      <c r="Y50" s="409" t="s">
        <v>24</v>
      </c>
      <c r="Z50" s="410"/>
      <c r="AA50" s="410"/>
      <c r="AB50" s="411"/>
      <c r="AC50" s="406"/>
      <c r="AD50" s="407"/>
      <c r="AE50" s="407"/>
      <c r="AF50" s="407"/>
      <c r="AG50" s="407"/>
      <c r="AH50" s="407"/>
      <c r="AI50" s="407"/>
      <c r="AJ50" s="408"/>
      <c r="AK50" s="406"/>
      <c r="AL50" s="407"/>
      <c r="AM50" s="407"/>
      <c r="AN50" s="408"/>
      <c r="AO50" s="542"/>
      <c r="AP50" s="554"/>
      <c r="AQ50" s="586"/>
      <c r="AR50" s="588"/>
      <c r="AS50" s="590"/>
      <c r="BE50"/>
    </row>
    <row r="51" spans="2:57" ht="56.25" customHeight="1">
      <c r="B51" s="592"/>
      <c r="C51" s="532"/>
      <c r="D51" s="412"/>
      <c r="E51" s="413"/>
      <c r="F51" s="413"/>
      <c r="G51" s="413"/>
      <c r="H51" s="413"/>
      <c r="I51" s="413"/>
      <c r="J51" s="413"/>
      <c r="K51" s="413"/>
      <c r="L51" s="413"/>
      <c r="M51" s="413"/>
      <c r="N51" s="413"/>
      <c r="O51" s="413"/>
      <c r="P51" s="414"/>
      <c r="Q51" s="600"/>
      <c r="R51" s="601"/>
      <c r="S51" s="601"/>
      <c r="T51" s="601"/>
      <c r="U51" s="601"/>
      <c r="V51" s="601"/>
      <c r="W51" s="601"/>
      <c r="X51" s="602"/>
      <c r="Y51" s="412" t="s">
        <v>1985</v>
      </c>
      <c r="Z51" s="413"/>
      <c r="AA51" s="413"/>
      <c r="AB51" s="414"/>
      <c r="AC51" s="412"/>
      <c r="AD51" s="413"/>
      <c r="AE51" s="413"/>
      <c r="AF51" s="413"/>
      <c r="AG51" s="413"/>
      <c r="AH51" s="413"/>
      <c r="AI51" s="413"/>
      <c r="AJ51" s="414"/>
      <c r="AK51" s="412"/>
      <c r="AL51" s="413"/>
      <c r="AM51" s="413"/>
      <c r="AN51" s="414"/>
      <c r="AO51" s="545"/>
      <c r="AP51" s="556"/>
      <c r="AQ51" s="587"/>
      <c r="AR51" s="589"/>
      <c r="AS51" s="591"/>
      <c r="BE51"/>
    </row>
    <row r="52" spans="2:57">
      <c r="B52" s="592">
        <v>14</v>
      </c>
      <c r="C52" s="532"/>
      <c r="D52" s="406" t="s">
        <v>1988</v>
      </c>
      <c r="E52" s="407"/>
      <c r="F52" s="407"/>
      <c r="G52" s="407"/>
      <c r="H52" s="407"/>
      <c r="I52" s="407"/>
      <c r="J52" s="407"/>
      <c r="K52" s="407"/>
      <c r="L52" s="407"/>
      <c r="M52" s="407"/>
      <c r="N52" s="407"/>
      <c r="O52" s="407"/>
      <c r="P52" s="408"/>
      <c r="Q52" s="603" t="s">
        <v>91</v>
      </c>
      <c r="R52" s="604"/>
      <c r="S52" s="604"/>
      <c r="T52" s="604"/>
      <c r="U52" s="604"/>
      <c r="V52" s="604"/>
      <c r="W52" s="604"/>
      <c r="X52" s="605"/>
      <c r="Y52" s="409" t="s">
        <v>86</v>
      </c>
      <c r="Z52" s="410"/>
      <c r="AA52" s="410"/>
      <c r="AB52" s="411"/>
      <c r="AC52" s="406"/>
      <c r="AD52" s="407"/>
      <c r="AE52" s="407"/>
      <c r="AF52" s="407"/>
      <c r="AG52" s="407"/>
      <c r="AH52" s="407"/>
      <c r="AI52" s="407"/>
      <c r="AJ52" s="408"/>
      <c r="AK52" s="406"/>
      <c r="AL52" s="407"/>
      <c r="AM52" s="407"/>
      <c r="AN52" s="408"/>
      <c r="AO52" s="542"/>
      <c r="AP52" s="554"/>
      <c r="AQ52" s="586"/>
      <c r="AR52" s="588"/>
      <c r="AS52" s="590"/>
      <c r="BE52"/>
    </row>
    <row r="53" spans="2:57" ht="45.75" customHeight="1">
      <c r="B53" s="592"/>
      <c r="C53" s="532"/>
      <c r="D53" s="412"/>
      <c r="E53" s="413"/>
      <c r="F53" s="413"/>
      <c r="G53" s="413"/>
      <c r="H53" s="413"/>
      <c r="I53" s="413"/>
      <c r="J53" s="413"/>
      <c r="K53" s="413"/>
      <c r="L53" s="413"/>
      <c r="M53" s="413"/>
      <c r="N53" s="413"/>
      <c r="O53" s="413"/>
      <c r="P53" s="414"/>
      <c r="Q53" s="600"/>
      <c r="R53" s="601"/>
      <c r="S53" s="601"/>
      <c r="T53" s="601"/>
      <c r="U53" s="601"/>
      <c r="V53" s="601"/>
      <c r="W53" s="601"/>
      <c r="X53" s="602"/>
      <c r="Y53" s="412" t="s">
        <v>1985</v>
      </c>
      <c r="Z53" s="413"/>
      <c r="AA53" s="413"/>
      <c r="AB53" s="414"/>
      <c r="AC53" s="412"/>
      <c r="AD53" s="413"/>
      <c r="AE53" s="413"/>
      <c r="AF53" s="413"/>
      <c r="AG53" s="413"/>
      <c r="AH53" s="413"/>
      <c r="AI53" s="413"/>
      <c r="AJ53" s="414"/>
      <c r="AK53" s="412"/>
      <c r="AL53" s="413"/>
      <c r="AM53" s="413"/>
      <c r="AN53" s="414"/>
      <c r="AO53" s="545"/>
      <c r="AP53" s="556"/>
      <c r="AQ53" s="587"/>
      <c r="AR53" s="589"/>
      <c r="AS53" s="591"/>
      <c r="BE53"/>
    </row>
    <row r="54" spans="2:57" ht="22.5" hidden="1" customHeight="1">
      <c r="B54" s="592">
        <v>20</v>
      </c>
      <c r="C54" s="532"/>
      <c r="D54" s="406" t="s">
        <v>237</v>
      </c>
      <c r="E54" s="407"/>
      <c r="F54" s="407"/>
      <c r="G54" s="407"/>
      <c r="H54" s="407"/>
      <c r="I54" s="407"/>
      <c r="J54" s="407"/>
      <c r="K54" s="407"/>
      <c r="L54" s="407"/>
      <c r="M54" s="407"/>
      <c r="N54" s="407"/>
      <c r="O54" s="407"/>
      <c r="P54" s="408"/>
      <c r="Q54" s="603" t="s">
        <v>91</v>
      </c>
      <c r="R54" s="604"/>
      <c r="S54" s="604"/>
      <c r="T54" s="604"/>
      <c r="U54" s="604"/>
      <c r="V54" s="604"/>
      <c r="W54" s="604"/>
      <c r="X54" s="605"/>
      <c r="Y54" s="406" t="s">
        <v>156</v>
      </c>
      <c r="Z54" s="407"/>
      <c r="AA54" s="407"/>
      <c r="AB54" s="408"/>
      <c r="AC54" s="406"/>
      <c r="AD54" s="407"/>
      <c r="AE54" s="407"/>
      <c r="AF54" s="407"/>
      <c r="AG54" s="407"/>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600"/>
      <c r="R55" s="601"/>
      <c r="S55" s="601"/>
      <c r="T55" s="601"/>
      <c r="U55" s="601"/>
      <c r="V55" s="601"/>
      <c r="W55" s="601"/>
      <c r="X55" s="602"/>
      <c r="Y55" s="412" t="s">
        <v>238</v>
      </c>
      <c r="Z55" s="413"/>
      <c r="AA55" s="413"/>
      <c r="AB55" s="414"/>
      <c r="AC55" s="412"/>
      <c r="AD55" s="413"/>
      <c r="AE55" s="413"/>
      <c r="AF55" s="413"/>
      <c r="AG55" s="413"/>
      <c r="AH55" s="413"/>
      <c r="AI55" s="413"/>
      <c r="AJ55" s="414"/>
      <c r="AK55" s="412"/>
      <c r="AL55" s="413"/>
      <c r="AM55" s="413"/>
      <c r="AN55" s="414"/>
      <c r="AO55" s="545"/>
      <c r="AP55" s="556"/>
      <c r="AQ55" s="587"/>
      <c r="AR55" s="589"/>
      <c r="AS55" s="591"/>
      <c r="BE55"/>
    </row>
    <row r="56" spans="2:57">
      <c r="B56" s="592">
        <v>15</v>
      </c>
      <c r="C56" s="532"/>
      <c r="D56" s="406" t="s">
        <v>1909</v>
      </c>
      <c r="E56" s="407"/>
      <c r="F56" s="407"/>
      <c r="G56" s="407"/>
      <c r="H56" s="407"/>
      <c r="I56" s="407"/>
      <c r="J56" s="407"/>
      <c r="K56" s="407"/>
      <c r="L56" s="407"/>
      <c r="M56" s="407"/>
      <c r="N56" s="407"/>
      <c r="O56" s="407"/>
      <c r="P56" s="408"/>
      <c r="Q56" s="603" t="s">
        <v>91</v>
      </c>
      <c r="R56" s="604"/>
      <c r="S56" s="604"/>
      <c r="T56" s="604"/>
      <c r="U56" s="604"/>
      <c r="V56" s="604"/>
      <c r="W56" s="604"/>
      <c r="X56" s="605"/>
      <c r="Y56" s="406" t="s">
        <v>24</v>
      </c>
      <c r="Z56" s="407"/>
      <c r="AA56" s="407"/>
      <c r="AB56" s="408"/>
      <c r="AC56" s="406"/>
      <c r="AD56" s="407"/>
      <c r="AE56" s="407"/>
      <c r="AF56" s="407"/>
      <c r="AG56" s="407"/>
      <c r="AH56" s="407"/>
      <c r="AI56" s="407"/>
      <c r="AJ56" s="408"/>
      <c r="AK56" s="406"/>
      <c r="AL56" s="407"/>
      <c r="AM56" s="407"/>
      <c r="AN56" s="408"/>
      <c r="AO56" s="542"/>
      <c r="AP56" s="554"/>
      <c r="AQ56" s="586"/>
      <c r="AR56" s="588"/>
      <c r="AS56" s="590"/>
      <c r="BE56"/>
    </row>
    <row r="57" spans="2:57" ht="66.75" customHeight="1">
      <c r="B57" s="592"/>
      <c r="C57" s="532"/>
      <c r="D57" s="412"/>
      <c r="E57" s="413"/>
      <c r="F57" s="413"/>
      <c r="G57" s="413"/>
      <c r="H57" s="413"/>
      <c r="I57" s="413"/>
      <c r="J57" s="413"/>
      <c r="K57" s="413"/>
      <c r="L57" s="413"/>
      <c r="M57" s="413"/>
      <c r="N57" s="413"/>
      <c r="O57" s="413"/>
      <c r="P57" s="414"/>
      <c r="Q57" s="600"/>
      <c r="R57" s="601"/>
      <c r="S57" s="601"/>
      <c r="T57" s="601"/>
      <c r="U57" s="601"/>
      <c r="V57" s="601"/>
      <c r="W57" s="601"/>
      <c r="X57" s="602"/>
      <c r="Y57" s="412" t="s">
        <v>1989</v>
      </c>
      <c r="Z57" s="413"/>
      <c r="AA57" s="413"/>
      <c r="AB57" s="414"/>
      <c r="AC57" s="412"/>
      <c r="AD57" s="413"/>
      <c r="AE57" s="413"/>
      <c r="AF57" s="413"/>
      <c r="AG57" s="413"/>
      <c r="AH57" s="413"/>
      <c r="AI57" s="413"/>
      <c r="AJ57" s="414"/>
      <c r="AK57" s="412"/>
      <c r="AL57" s="413"/>
      <c r="AM57" s="413"/>
      <c r="AN57" s="414"/>
      <c r="AO57" s="545"/>
      <c r="AP57" s="556"/>
      <c r="AQ57" s="587"/>
      <c r="AR57" s="589"/>
      <c r="AS57" s="591"/>
      <c r="BE57"/>
    </row>
    <row r="58" spans="2:57">
      <c r="B58" s="592">
        <v>16</v>
      </c>
      <c r="C58" s="532"/>
      <c r="D58" s="406" t="s">
        <v>2328</v>
      </c>
      <c r="E58" s="407"/>
      <c r="F58" s="407"/>
      <c r="G58" s="407"/>
      <c r="H58" s="407"/>
      <c r="I58" s="407"/>
      <c r="J58" s="407"/>
      <c r="K58" s="407"/>
      <c r="L58" s="407"/>
      <c r="M58" s="407"/>
      <c r="N58" s="407"/>
      <c r="O58" s="407"/>
      <c r="P58" s="408"/>
      <c r="Q58" s="603" t="s">
        <v>2329</v>
      </c>
      <c r="R58" s="604"/>
      <c r="S58" s="604"/>
      <c r="T58" s="604"/>
      <c r="U58" s="604"/>
      <c r="V58" s="604"/>
      <c r="W58" s="604"/>
      <c r="X58" s="605"/>
      <c r="Y58" s="406" t="s">
        <v>24</v>
      </c>
      <c r="Z58" s="407"/>
      <c r="AA58" s="407"/>
      <c r="AB58" s="408"/>
      <c r="AC58" s="406"/>
      <c r="AD58" s="407"/>
      <c r="AE58" s="407"/>
      <c r="AF58" s="407"/>
      <c r="AG58" s="407"/>
      <c r="AH58" s="407"/>
      <c r="AI58" s="407"/>
      <c r="AJ58" s="408"/>
      <c r="AK58" s="406"/>
      <c r="AL58" s="407"/>
      <c r="AM58" s="407"/>
      <c r="AN58" s="408"/>
      <c r="AO58" s="542"/>
      <c r="AP58" s="554"/>
      <c r="AQ58" s="586"/>
      <c r="AR58" s="588"/>
      <c r="AS58" s="590"/>
      <c r="BE58"/>
    </row>
    <row r="59" spans="2:57" ht="50.25" customHeight="1">
      <c r="B59" s="592"/>
      <c r="C59" s="532"/>
      <c r="D59" s="412"/>
      <c r="E59" s="413"/>
      <c r="F59" s="413"/>
      <c r="G59" s="413"/>
      <c r="H59" s="413"/>
      <c r="I59" s="413"/>
      <c r="J59" s="413"/>
      <c r="K59" s="413"/>
      <c r="L59" s="413"/>
      <c r="M59" s="413"/>
      <c r="N59" s="413"/>
      <c r="O59" s="413"/>
      <c r="P59" s="414"/>
      <c r="Q59" s="600"/>
      <c r="R59" s="601"/>
      <c r="S59" s="601"/>
      <c r="T59" s="601"/>
      <c r="U59" s="601"/>
      <c r="V59" s="601"/>
      <c r="W59" s="601"/>
      <c r="X59" s="602"/>
      <c r="Y59" s="412" t="s">
        <v>1984</v>
      </c>
      <c r="Z59" s="413"/>
      <c r="AA59" s="413"/>
      <c r="AB59" s="414"/>
      <c r="AC59" s="412"/>
      <c r="AD59" s="413"/>
      <c r="AE59" s="413"/>
      <c r="AF59" s="413"/>
      <c r="AG59" s="413"/>
      <c r="AH59" s="413"/>
      <c r="AI59" s="413"/>
      <c r="AJ59" s="414"/>
      <c r="AK59" s="412"/>
      <c r="AL59" s="413"/>
      <c r="AM59" s="413"/>
      <c r="AN59" s="414"/>
      <c r="AO59" s="545"/>
      <c r="AP59" s="556"/>
      <c r="AQ59" s="587"/>
      <c r="AR59" s="589"/>
      <c r="AS59" s="591"/>
      <c r="BE59"/>
    </row>
    <row r="60" spans="2:57">
      <c r="B60" s="592">
        <v>17</v>
      </c>
      <c r="C60" s="532"/>
      <c r="D60" s="406" t="s">
        <v>1908</v>
      </c>
      <c r="E60" s="407"/>
      <c r="F60" s="407"/>
      <c r="G60" s="407"/>
      <c r="H60" s="407"/>
      <c r="I60" s="407"/>
      <c r="J60" s="407"/>
      <c r="K60" s="407"/>
      <c r="L60" s="407"/>
      <c r="M60" s="407"/>
      <c r="N60" s="407"/>
      <c r="O60" s="407"/>
      <c r="P60" s="408"/>
      <c r="Q60" s="603" t="s">
        <v>91</v>
      </c>
      <c r="R60" s="604"/>
      <c r="S60" s="604"/>
      <c r="T60" s="604"/>
      <c r="U60" s="604"/>
      <c r="V60" s="604"/>
      <c r="W60" s="604"/>
      <c r="X60" s="605"/>
      <c r="Y60" s="406" t="s">
        <v>24</v>
      </c>
      <c r="Z60" s="407"/>
      <c r="AA60" s="407"/>
      <c r="AB60" s="408"/>
      <c r="AC60" s="406"/>
      <c r="AD60" s="407"/>
      <c r="AE60" s="407"/>
      <c r="AF60" s="407"/>
      <c r="AG60" s="407"/>
      <c r="AH60" s="407"/>
      <c r="AI60" s="407"/>
      <c r="AJ60" s="408"/>
      <c r="AK60" s="406"/>
      <c r="AL60" s="407"/>
      <c r="AM60" s="407"/>
      <c r="AN60" s="408"/>
      <c r="AO60" s="542"/>
      <c r="AP60" s="554"/>
      <c r="AQ60" s="586"/>
      <c r="AR60" s="588"/>
      <c r="AS60" s="590"/>
      <c r="BE60"/>
    </row>
    <row r="61" spans="2:57" ht="75.75" customHeight="1" thickBot="1">
      <c r="B61" s="592"/>
      <c r="C61" s="532"/>
      <c r="D61" s="412"/>
      <c r="E61" s="413"/>
      <c r="F61" s="413"/>
      <c r="G61" s="413"/>
      <c r="H61" s="413"/>
      <c r="I61" s="413"/>
      <c r="J61" s="413"/>
      <c r="K61" s="413"/>
      <c r="L61" s="413"/>
      <c r="M61" s="413"/>
      <c r="N61" s="413"/>
      <c r="O61" s="413"/>
      <c r="P61" s="414"/>
      <c r="Q61" s="600"/>
      <c r="R61" s="601"/>
      <c r="S61" s="601"/>
      <c r="T61" s="601"/>
      <c r="U61" s="601"/>
      <c r="V61" s="601"/>
      <c r="W61" s="601"/>
      <c r="X61" s="602"/>
      <c r="Y61" s="412" t="s">
        <v>1990</v>
      </c>
      <c r="Z61" s="413"/>
      <c r="AA61" s="413"/>
      <c r="AB61" s="414"/>
      <c r="AC61" s="412"/>
      <c r="AD61" s="413"/>
      <c r="AE61" s="413"/>
      <c r="AF61" s="413"/>
      <c r="AG61" s="413"/>
      <c r="AH61" s="413"/>
      <c r="AI61" s="413"/>
      <c r="AJ61" s="414"/>
      <c r="AK61" s="412"/>
      <c r="AL61" s="413"/>
      <c r="AM61" s="413"/>
      <c r="AN61" s="414"/>
      <c r="AO61" s="545"/>
      <c r="AP61" s="556"/>
      <c r="AQ61" s="587"/>
      <c r="AR61" s="589"/>
      <c r="AS61" s="591"/>
      <c r="BE61"/>
    </row>
    <row r="62" spans="2:57" hidden="1">
      <c r="B62" s="592"/>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7"/>
      <c r="AG62" s="407"/>
      <c r="AH62" s="407"/>
      <c r="AI62" s="407"/>
      <c r="AJ62" s="408"/>
      <c r="AK62" s="406"/>
      <c r="AL62" s="407"/>
      <c r="AM62" s="407"/>
      <c r="AN62" s="408"/>
      <c r="AO62" s="542"/>
      <c r="AP62" s="554"/>
      <c r="AQ62" s="586"/>
      <c r="AR62" s="588"/>
      <c r="AS62" s="590"/>
      <c r="BE62"/>
    </row>
    <row r="63" spans="2:57" ht="48.75" hidden="1" customHeight="1" thickBo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3"/>
      <c r="AG63" s="413"/>
      <c r="AH63" s="413"/>
      <c r="AI63" s="413"/>
      <c r="AJ63" s="414"/>
      <c r="AK63" s="412"/>
      <c r="AL63" s="413"/>
      <c r="AM63" s="413"/>
      <c r="AN63" s="414"/>
      <c r="AO63" s="545"/>
      <c r="AP63" s="556"/>
      <c r="AQ63" s="587"/>
      <c r="AR63" s="589"/>
      <c r="AS63" s="591"/>
      <c r="BE63"/>
    </row>
    <row r="64" spans="2:57" ht="22.5" hidden="1" customHeight="1">
      <c r="B64" s="592">
        <v>25</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26</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27</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28</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c r="B71" s="592"/>
      <c r="C71" s="532"/>
      <c r="D71" s="412"/>
      <c r="E71" s="413"/>
      <c r="F71" s="413"/>
      <c r="G71" s="413"/>
      <c r="H71" s="413"/>
      <c r="I71" s="413"/>
      <c r="J71" s="413"/>
      <c r="K71" s="413"/>
      <c r="L71" s="413"/>
      <c r="M71" s="413"/>
      <c r="N71" s="413"/>
      <c r="O71" s="413"/>
      <c r="P71" s="414"/>
      <c r="Q71" s="412"/>
      <c r="R71" s="413"/>
      <c r="S71" s="413"/>
      <c r="T71" s="413"/>
      <c r="U71" s="413"/>
      <c r="V71" s="413"/>
      <c r="W71" s="413"/>
      <c r="X71" s="414"/>
      <c r="Y71" s="412"/>
      <c r="Z71" s="413"/>
      <c r="AA71" s="413"/>
      <c r="AB71" s="414"/>
      <c r="AC71" s="412"/>
      <c r="AD71" s="413"/>
      <c r="AE71" s="413"/>
      <c r="AF71" s="414"/>
      <c r="AG71" s="412"/>
      <c r="AH71" s="413"/>
      <c r="AI71" s="413"/>
      <c r="AJ71" s="414"/>
      <c r="AK71" s="412"/>
      <c r="AL71" s="413"/>
      <c r="AM71" s="413"/>
      <c r="AN71" s="414"/>
      <c r="AO71" s="545"/>
      <c r="AP71" s="556"/>
      <c r="AQ71" s="587"/>
      <c r="AR71" s="589"/>
      <c r="AS71" s="591"/>
      <c r="BE71"/>
    </row>
    <row r="72" spans="2:57" ht="22.5" hidden="1" customHeight="1">
      <c r="B72" s="592">
        <v>29</v>
      </c>
      <c r="C72" s="532"/>
      <c r="D72" s="406"/>
      <c r="E72" s="407"/>
      <c r="F72" s="407"/>
      <c r="G72" s="407"/>
      <c r="H72" s="407"/>
      <c r="I72" s="407"/>
      <c r="J72" s="407"/>
      <c r="K72" s="407"/>
      <c r="L72" s="407"/>
      <c r="M72" s="407"/>
      <c r="N72" s="407"/>
      <c r="O72" s="407"/>
      <c r="P72" s="408"/>
      <c r="Q72" s="409"/>
      <c r="R72" s="410"/>
      <c r="S72" s="410"/>
      <c r="T72" s="410"/>
      <c r="U72" s="410"/>
      <c r="V72" s="410"/>
      <c r="W72" s="410"/>
      <c r="X72" s="411"/>
      <c r="Y72" s="406"/>
      <c r="Z72" s="407"/>
      <c r="AA72" s="407"/>
      <c r="AB72" s="408"/>
      <c r="AC72" s="406"/>
      <c r="AD72" s="407"/>
      <c r="AE72" s="407"/>
      <c r="AF72" s="408"/>
      <c r="AG72" s="406"/>
      <c r="AH72" s="407"/>
      <c r="AI72" s="407"/>
      <c r="AJ72" s="408"/>
      <c r="AK72" s="406"/>
      <c r="AL72" s="407"/>
      <c r="AM72" s="407"/>
      <c r="AN72" s="408"/>
      <c r="AO72" s="542"/>
      <c r="AP72" s="554"/>
      <c r="AQ72" s="586"/>
      <c r="AR72" s="588"/>
      <c r="AS72" s="590"/>
      <c r="BE72"/>
    </row>
    <row r="73" spans="2:57" ht="31.5" hidden="1" customHeight="1">
      <c r="B73" s="592"/>
      <c r="C73" s="532"/>
      <c r="D73" s="412"/>
      <c r="E73" s="413"/>
      <c r="F73" s="413"/>
      <c r="G73" s="413"/>
      <c r="H73" s="413"/>
      <c r="I73" s="413"/>
      <c r="J73" s="413"/>
      <c r="K73" s="413"/>
      <c r="L73" s="413"/>
      <c r="M73" s="413"/>
      <c r="N73" s="413"/>
      <c r="O73" s="413"/>
      <c r="P73" s="414"/>
      <c r="Q73" s="412"/>
      <c r="R73" s="413"/>
      <c r="S73" s="413"/>
      <c r="T73" s="413"/>
      <c r="U73" s="413"/>
      <c r="V73" s="413"/>
      <c r="W73" s="413"/>
      <c r="X73" s="414"/>
      <c r="Y73" s="412"/>
      <c r="Z73" s="413"/>
      <c r="AA73" s="413"/>
      <c r="AB73" s="414"/>
      <c r="AC73" s="412"/>
      <c r="AD73" s="413"/>
      <c r="AE73" s="413"/>
      <c r="AF73" s="414"/>
      <c r="AG73" s="412"/>
      <c r="AH73" s="413"/>
      <c r="AI73" s="413"/>
      <c r="AJ73" s="414"/>
      <c r="AK73" s="412"/>
      <c r="AL73" s="413"/>
      <c r="AM73" s="413"/>
      <c r="AN73" s="414"/>
      <c r="AO73" s="545"/>
      <c r="AP73" s="556"/>
      <c r="AQ73" s="587"/>
      <c r="AR73" s="589"/>
      <c r="AS73" s="591"/>
      <c r="BE73"/>
    </row>
    <row r="74" spans="2:57" ht="22.5" hidden="1" customHeight="1">
      <c r="B74" s="592">
        <v>30</v>
      </c>
      <c r="C74" s="532"/>
      <c r="D74" s="406"/>
      <c r="E74" s="407"/>
      <c r="F74" s="407"/>
      <c r="G74" s="407"/>
      <c r="H74" s="407"/>
      <c r="I74" s="407"/>
      <c r="J74" s="407"/>
      <c r="K74" s="407"/>
      <c r="L74" s="407"/>
      <c r="M74" s="407"/>
      <c r="N74" s="407"/>
      <c r="O74" s="407"/>
      <c r="P74" s="408"/>
      <c r="Q74" s="409"/>
      <c r="R74" s="410"/>
      <c r="S74" s="410"/>
      <c r="T74" s="410"/>
      <c r="U74" s="410"/>
      <c r="V74" s="410"/>
      <c r="W74" s="410"/>
      <c r="X74" s="411"/>
      <c r="Y74" s="406"/>
      <c r="Z74" s="407"/>
      <c r="AA74" s="407"/>
      <c r="AB74" s="408"/>
      <c r="AC74" s="406"/>
      <c r="AD74" s="407"/>
      <c r="AE74" s="407"/>
      <c r="AF74" s="408"/>
      <c r="AG74" s="406"/>
      <c r="AH74" s="407"/>
      <c r="AI74" s="407"/>
      <c r="AJ74" s="408"/>
      <c r="AK74" s="406"/>
      <c r="AL74" s="407"/>
      <c r="AM74" s="407"/>
      <c r="AN74" s="408"/>
      <c r="AO74" s="542"/>
      <c r="AP74" s="554"/>
      <c r="AQ74" s="586"/>
      <c r="AR74" s="588"/>
      <c r="AS74" s="590"/>
      <c r="BE74"/>
    </row>
    <row r="75" spans="2:57" ht="31.5" hidden="1" customHeight="1" thickBot="1">
      <c r="B75" s="610"/>
      <c r="C75" s="611"/>
      <c r="D75" s="581"/>
      <c r="E75" s="582"/>
      <c r="F75" s="582"/>
      <c r="G75" s="582"/>
      <c r="H75" s="582"/>
      <c r="I75" s="582"/>
      <c r="J75" s="582"/>
      <c r="K75" s="582"/>
      <c r="L75" s="582"/>
      <c r="M75" s="582"/>
      <c r="N75" s="582"/>
      <c r="O75" s="582"/>
      <c r="P75" s="583"/>
      <c r="Q75" s="412"/>
      <c r="R75" s="413"/>
      <c r="S75" s="413"/>
      <c r="T75" s="413"/>
      <c r="U75" s="413"/>
      <c r="V75" s="413"/>
      <c r="W75" s="413"/>
      <c r="X75" s="414"/>
      <c r="Y75" s="581"/>
      <c r="Z75" s="582"/>
      <c r="AA75" s="582"/>
      <c r="AB75" s="583"/>
      <c r="AC75" s="581"/>
      <c r="AD75" s="582"/>
      <c r="AE75" s="582"/>
      <c r="AF75" s="583"/>
      <c r="AG75" s="581"/>
      <c r="AH75" s="582"/>
      <c r="AI75" s="582"/>
      <c r="AJ75" s="583"/>
      <c r="AK75" s="581"/>
      <c r="AL75" s="582"/>
      <c r="AM75" s="582"/>
      <c r="AN75" s="583"/>
      <c r="AO75" s="481"/>
      <c r="AP75" s="606"/>
      <c r="AQ75" s="607"/>
      <c r="AR75" s="608"/>
      <c r="AS75" s="609"/>
      <c r="BE75"/>
    </row>
    <row r="76" spans="2:57" ht="15.75" hidden="1" thickBot="1">
      <c r="B76" s="612" t="s">
        <v>33</v>
      </c>
      <c r="C76" s="613"/>
      <c r="D76" s="613"/>
      <c r="E76" s="614"/>
      <c r="F76" s="615" t="s">
        <v>2</v>
      </c>
      <c r="G76" s="613"/>
      <c r="H76" s="613"/>
      <c r="I76" s="613"/>
      <c r="J76" s="613"/>
      <c r="K76" s="613"/>
      <c r="L76" s="613"/>
      <c r="M76" s="613"/>
      <c r="N76" s="613"/>
      <c r="O76" s="613"/>
      <c r="P76" s="613"/>
      <c r="Q76" s="613"/>
      <c r="R76" s="613"/>
      <c r="S76" s="613"/>
      <c r="T76" s="613"/>
      <c r="U76" s="614"/>
      <c r="V76" s="615" t="s">
        <v>3</v>
      </c>
      <c r="W76" s="613"/>
      <c r="X76" s="614"/>
      <c r="Y76" s="615" t="s">
        <v>34</v>
      </c>
      <c r="Z76" s="613"/>
      <c r="AA76" s="614"/>
      <c r="AB76" s="615" t="s">
        <v>35</v>
      </c>
      <c r="AC76" s="613"/>
      <c r="AD76" s="613"/>
      <c r="AE76" s="613"/>
      <c r="AF76" s="613"/>
      <c r="AG76" s="613"/>
      <c r="AH76" s="613"/>
      <c r="AI76" s="613"/>
      <c r="AJ76" s="613"/>
      <c r="AK76" s="613"/>
      <c r="AL76" s="613"/>
      <c r="AM76" s="613"/>
      <c r="AN76" s="613"/>
      <c r="AO76" s="613"/>
      <c r="AP76" s="613"/>
      <c r="AQ76" s="613"/>
      <c r="AR76" s="613"/>
      <c r="AS76" s="616"/>
      <c r="BE76"/>
    </row>
    <row r="77" spans="2:57" ht="24.75" hidden="1" customHeight="1">
      <c r="B77" s="617"/>
      <c r="C77" s="618"/>
      <c r="D77" s="618"/>
      <c r="E77" s="619"/>
      <c r="F77" s="620"/>
      <c r="G77" s="618"/>
      <c r="H77" s="618"/>
      <c r="I77" s="618"/>
      <c r="J77" s="618"/>
      <c r="K77" s="618"/>
      <c r="L77" s="618"/>
      <c r="M77" s="618"/>
      <c r="N77" s="618"/>
      <c r="O77" s="618"/>
      <c r="P77" s="618"/>
      <c r="Q77" s="618"/>
      <c r="R77" s="618"/>
      <c r="S77" s="618"/>
      <c r="T77" s="618"/>
      <c r="U77" s="619"/>
      <c r="V77" s="620"/>
      <c r="W77" s="618"/>
      <c r="X77" s="619"/>
      <c r="Y77" s="620"/>
      <c r="Z77" s="618"/>
      <c r="AA77" s="619"/>
      <c r="AB77" s="620"/>
      <c r="AC77" s="618"/>
      <c r="AD77" s="618"/>
      <c r="AE77" s="618"/>
      <c r="AF77" s="618"/>
      <c r="AG77" s="618"/>
      <c r="AH77" s="618"/>
      <c r="AI77" s="618"/>
      <c r="AJ77" s="618"/>
      <c r="AK77" s="618"/>
      <c r="AL77" s="618"/>
      <c r="AM77" s="618"/>
      <c r="AN77" s="618"/>
      <c r="AO77" s="618"/>
      <c r="AP77" s="618"/>
      <c r="AQ77" s="618"/>
      <c r="AR77" s="618"/>
      <c r="AS77" s="621"/>
      <c r="BE77"/>
    </row>
    <row r="78" spans="2:57" ht="24.75" hidden="1" customHeight="1">
      <c r="B78" s="622"/>
      <c r="C78" s="623"/>
      <c r="D78" s="623"/>
      <c r="E78" s="624"/>
      <c r="F78" s="625"/>
      <c r="G78" s="623"/>
      <c r="H78" s="623"/>
      <c r="I78" s="623"/>
      <c r="J78" s="623"/>
      <c r="K78" s="623"/>
      <c r="L78" s="623"/>
      <c r="M78" s="623"/>
      <c r="N78" s="623"/>
      <c r="O78" s="623"/>
      <c r="P78" s="623"/>
      <c r="Q78" s="623"/>
      <c r="R78" s="623"/>
      <c r="S78" s="623"/>
      <c r="T78" s="623"/>
      <c r="U78" s="624"/>
      <c r="V78" s="625"/>
      <c r="W78" s="623"/>
      <c r="X78" s="624"/>
      <c r="Y78" s="625"/>
      <c r="Z78" s="623"/>
      <c r="AA78" s="624"/>
      <c r="AB78" s="625"/>
      <c r="AC78" s="623"/>
      <c r="AD78" s="623"/>
      <c r="AE78" s="623"/>
      <c r="AF78" s="623"/>
      <c r="AG78" s="623"/>
      <c r="AH78" s="623"/>
      <c r="AI78" s="623"/>
      <c r="AJ78" s="623"/>
      <c r="AK78" s="623"/>
      <c r="AL78" s="623"/>
      <c r="AM78" s="623"/>
      <c r="AN78" s="623"/>
      <c r="AO78" s="623"/>
      <c r="AP78" s="623"/>
      <c r="AQ78" s="623"/>
      <c r="AR78" s="623"/>
      <c r="AS78" s="626"/>
      <c r="BE78"/>
    </row>
    <row r="79" spans="2:57" ht="24.75" hidden="1" customHeight="1">
      <c r="B79" s="622"/>
      <c r="C79" s="623"/>
      <c r="D79" s="623"/>
      <c r="E79" s="624"/>
      <c r="F79" s="625"/>
      <c r="G79" s="623"/>
      <c r="H79" s="623"/>
      <c r="I79" s="623"/>
      <c r="J79" s="623"/>
      <c r="K79" s="623"/>
      <c r="L79" s="623"/>
      <c r="M79" s="623"/>
      <c r="N79" s="623"/>
      <c r="O79" s="623"/>
      <c r="P79" s="623"/>
      <c r="Q79" s="623"/>
      <c r="R79" s="623"/>
      <c r="S79" s="623"/>
      <c r="T79" s="623"/>
      <c r="U79" s="624"/>
      <c r="V79" s="625"/>
      <c r="W79" s="623"/>
      <c r="X79" s="624"/>
      <c r="Y79" s="625"/>
      <c r="Z79" s="623"/>
      <c r="AA79" s="624"/>
      <c r="AB79" s="625"/>
      <c r="AC79" s="623"/>
      <c r="AD79" s="623"/>
      <c r="AE79" s="623"/>
      <c r="AF79" s="623"/>
      <c r="AG79" s="623"/>
      <c r="AH79" s="623"/>
      <c r="AI79" s="623"/>
      <c r="AJ79" s="623"/>
      <c r="AK79" s="623"/>
      <c r="AL79" s="623"/>
      <c r="AM79" s="623"/>
      <c r="AN79" s="623"/>
      <c r="AO79" s="623"/>
      <c r="AP79" s="623"/>
      <c r="AQ79" s="623"/>
      <c r="AR79" s="623"/>
      <c r="AS79" s="626"/>
      <c r="BE79"/>
    </row>
    <row r="80" spans="2:57" ht="24.75" hidden="1" customHeight="1">
      <c r="B80" s="622"/>
      <c r="C80" s="623"/>
      <c r="D80" s="623"/>
      <c r="E80" s="624"/>
      <c r="F80" s="625"/>
      <c r="G80" s="623"/>
      <c r="H80" s="623"/>
      <c r="I80" s="623"/>
      <c r="J80" s="623"/>
      <c r="K80" s="623"/>
      <c r="L80" s="623"/>
      <c r="M80" s="623"/>
      <c r="N80" s="623"/>
      <c r="O80" s="623"/>
      <c r="P80" s="623"/>
      <c r="Q80" s="623"/>
      <c r="R80" s="623"/>
      <c r="S80" s="623"/>
      <c r="T80" s="623"/>
      <c r="U80" s="624"/>
      <c r="V80" s="625"/>
      <c r="W80" s="623"/>
      <c r="X80" s="624"/>
      <c r="Y80" s="625"/>
      <c r="Z80" s="623"/>
      <c r="AA80" s="624"/>
      <c r="AB80" s="625"/>
      <c r="AC80" s="623"/>
      <c r="AD80" s="623"/>
      <c r="AE80" s="623"/>
      <c r="AF80" s="623"/>
      <c r="AG80" s="623"/>
      <c r="AH80" s="623"/>
      <c r="AI80" s="623"/>
      <c r="AJ80" s="623"/>
      <c r="AK80" s="623"/>
      <c r="AL80" s="623"/>
      <c r="AM80" s="623"/>
      <c r="AN80" s="623"/>
      <c r="AO80" s="623"/>
      <c r="AP80" s="623"/>
      <c r="AQ80" s="623"/>
      <c r="AR80" s="623"/>
      <c r="AS80" s="626"/>
      <c r="BE80"/>
    </row>
    <row r="81" spans="2:57" ht="24.75" hidden="1" customHeight="1">
      <c r="B81" s="622"/>
      <c r="C81" s="623"/>
      <c r="D81" s="623"/>
      <c r="E81" s="624"/>
      <c r="F81" s="625"/>
      <c r="G81" s="623"/>
      <c r="H81" s="623"/>
      <c r="I81" s="623"/>
      <c r="J81" s="623"/>
      <c r="K81" s="623"/>
      <c r="L81" s="623"/>
      <c r="M81" s="623"/>
      <c r="N81" s="623"/>
      <c r="O81" s="623"/>
      <c r="P81" s="623"/>
      <c r="Q81" s="623"/>
      <c r="R81" s="623"/>
      <c r="S81" s="623"/>
      <c r="T81" s="623"/>
      <c r="U81" s="624"/>
      <c r="V81" s="625"/>
      <c r="W81" s="623"/>
      <c r="X81" s="624"/>
      <c r="Y81" s="625"/>
      <c r="Z81" s="623"/>
      <c r="AA81" s="624"/>
      <c r="AB81" s="625"/>
      <c r="AC81" s="623"/>
      <c r="AD81" s="623"/>
      <c r="AE81" s="623"/>
      <c r="AF81" s="623"/>
      <c r="AG81" s="623"/>
      <c r="AH81" s="623"/>
      <c r="AI81" s="623"/>
      <c r="AJ81" s="623"/>
      <c r="AK81" s="623"/>
      <c r="AL81" s="623"/>
      <c r="AM81" s="623"/>
      <c r="AN81" s="623"/>
      <c r="AO81" s="623"/>
      <c r="AP81" s="623"/>
      <c r="AQ81" s="623"/>
      <c r="AR81" s="623"/>
      <c r="AS81" s="626"/>
      <c r="BE81"/>
    </row>
    <row r="82" spans="2:57" ht="24.75" hidden="1" customHeight="1" thickBot="1">
      <c r="B82" s="622"/>
      <c r="C82" s="623"/>
      <c r="D82" s="623"/>
      <c r="E82" s="624"/>
      <c r="F82" s="625"/>
      <c r="G82" s="623"/>
      <c r="H82" s="623"/>
      <c r="I82" s="623"/>
      <c r="J82" s="623"/>
      <c r="K82" s="623"/>
      <c r="L82" s="623"/>
      <c r="M82" s="623"/>
      <c r="N82" s="623"/>
      <c r="O82" s="623"/>
      <c r="P82" s="623"/>
      <c r="Q82" s="623"/>
      <c r="R82" s="623"/>
      <c r="S82" s="623"/>
      <c r="T82" s="623"/>
      <c r="U82" s="624"/>
      <c r="V82" s="625"/>
      <c r="W82" s="623"/>
      <c r="X82" s="624"/>
      <c r="Y82" s="625"/>
      <c r="Z82" s="623"/>
      <c r="AA82" s="624"/>
      <c r="AB82" s="625"/>
      <c r="AC82" s="623"/>
      <c r="AD82" s="623"/>
      <c r="AE82" s="623"/>
      <c r="AF82" s="623"/>
      <c r="AG82" s="623"/>
      <c r="AH82" s="623"/>
      <c r="AI82" s="623"/>
      <c r="AJ82" s="623"/>
      <c r="AK82" s="623"/>
      <c r="AL82" s="623"/>
      <c r="AM82" s="623"/>
      <c r="AN82" s="623"/>
      <c r="AO82" s="623"/>
      <c r="AP82" s="623"/>
      <c r="AQ82" s="623"/>
      <c r="AR82" s="623"/>
      <c r="AS82" s="626"/>
      <c r="BE82"/>
    </row>
    <row r="83" spans="2:57" hidden="1">
      <c r="B83" s="612" t="s">
        <v>36</v>
      </c>
      <c r="C83" s="613"/>
      <c r="D83" s="613"/>
      <c r="E83" s="613"/>
      <c r="F83" s="613"/>
      <c r="G83" s="613"/>
      <c r="H83" s="613"/>
      <c r="I83" s="613"/>
      <c r="J83" s="613"/>
      <c r="K83" s="613"/>
      <c r="L83" s="613"/>
      <c r="M83" s="613"/>
      <c r="N83" s="613"/>
      <c r="O83" s="613"/>
      <c r="P83" s="613"/>
      <c r="Q83" s="613"/>
      <c r="R83" s="613"/>
      <c r="S83" s="613"/>
      <c r="T83" s="613"/>
      <c r="U83" s="613"/>
      <c r="V83" s="613"/>
      <c r="W83" s="613"/>
      <c r="X83" s="613"/>
      <c r="Y83" s="613"/>
      <c r="Z83" s="613"/>
      <c r="AA83" s="613"/>
      <c r="AB83" s="613"/>
      <c r="AC83" s="613"/>
      <c r="AD83" s="613"/>
      <c r="AE83" s="613"/>
      <c r="AF83" s="613"/>
      <c r="AG83" s="613"/>
      <c r="AH83" s="613"/>
      <c r="AI83" s="613"/>
      <c r="AJ83" s="613"/>
      <c r="AK83" s="613"/>
      <c r="AL83" s="613"/>
      <c r="AM83" s="613"/>
      <c r="AN83" s="613"/>
      <c r="AO83" s="613"/>
      <c r="AP83" s="613"/>
      <c r="AQ83" s="613"/>
      <c r="AR83" s="613"/>
      <c r="AS83" s="616"/>
      <c r="BE83"/>
    </row>
    <row r="84" spans="2:57" ht="50.25" hidden="1" customHeight="1" thickBot="1">
      <c r="B84" s="672">
        <v>43405</v>
      </c>
      <c r="C84" s="673"/>
      <c r="D84" s="673"/>
      <c r="E84" s="673"/>
      <c r="F84" s="673"/>
      <c r="G84" s="673"/>
      <c r="H84" s="673"/>
      <c r="I84" s="673"/>
      <c r="J84" s="673"/>
      <c r="K84" s="673"/>
      <c r="L84" s="673"/>
      <c r="M84" s="673"/>
      <c r="N84" s="673"/>
      <c r="O84" s="673"/>
      <c r="P84" s="673"/>
      <c r="Q84" s="673"/>
      <c r="R84" s="673"/>
      <c r="S84" s="673"/>
      <c r="T84" s="673"/>
      <c r="U84" s="673"/>
      <c r="V84" s="673"/>
      <c r="W84" s="673"/>
      <c r="X84" s="673"/>
      <c r="Y84" s="673"/>
      <c r="Z84" s="673"/>
      <c r="AA84" s="673"/>
      <c r="AB84" s="673"/>
      <c r="AC84" s="673"/>
      <c r="AD84" s="673"/>
      <c r="AE84" s="673"/>
      <c r="AF84" s="673"/>
      <c r="AG84" s="673"/>
      <c r="AH84" s="673"/>
      <c r="AI84" s="673"/>
      <c r="AJ84" s="673"/>
      <c r="AK84" s="673"/>
      <c r="AL84" s="673"/>
      <c r="AM84" s="673"/>
      <c r="AN84" s="673"/>
      <c r="AO84" s="673"/>
      <c r="AP84" s="673"/>
      <c r="AQ84" s="673"/>
      <c r="AR84" s="673"/>
      <c r="AS84" s="674"/>
      <c r="BE84"/>
    </row>
    <row r="85" spans="2:57" ht="3.75" customHeight="1">
      <c r="B85" s="9"/>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14"/>
      <c r="BE85"/>
    </row>
    <row r="86" spans="2:57" ht="30" customHeight="1">
      <c r="B86" s="10"/>
      <c r="C86" s="388" t="s">
        <v>44</v>
      </c>
      <c r="D86" s="386"/>
      <c r="E86" s="386"/>
      <c r="F86" s="386"/>
      <c r="G86" s="386"/>
      <c r="H86" s="386"/>
      <c r="I86" s="386"/>
      <c r="J86" s="386"/>
      <c r="K86" s="386"/>
      <c r="L86" s="386"/>
      <c r="M86" s="386"/>
      <c r="N86" s="386"/>
      <c r="O86" s="386"/>
      <c r="P86" s="386"/>
      <c r="Q86" s="386"/>
      <c r="R86" s="386"/>
      <c r="S86" s="386"/>
      <c r="T86" s="386"/>
      <c r="U86" s="386"/>
      <c r="V86" s="386"/>
      <c r="W86" s="387"/>
      <c r="X86" s="406" t="s">
        <v>1706</v>
      </c>
      <c r="Y86" s="407"/>
      <c r="Z86" s="407"/>
      <c r="AA86" s="407"/>
      <c r="AB86" s="407"/>
      <c r="AC86" s="407"/>
      <c r="AD86" s="407"/>
      <c r="AE86" s="407"/>
      <c r="AF86" s="407"/>
      <c r="AG86" s="407"/>
      <c r="AH86" s="407"/>
      <c r="AI86" s="407"/>
      <c r="AJ86" s="407"/>
      <c r="AK86" s="407"/>
      <c r="AL86" s="407"/>
      <c r="AM86" s="407"/>
      <c r="AN86" s="407"/>
      <c r="AO86" s="407"/>
      <c r="AP86" s="407"/>
      <c r="AQ86" s="407"/>
      <c r="AR86" s="408"/>
      <c r="AS86" s="8"/>
      <c r="BE86"/>
    </row>
    <row r="87" spans="2:57" ht="23.25" customHeight="1">
      <c r="B87" s="10"/>
      <c r="C87" s="473" t="s">
        <v>40</v>
      </c>
      <c r="D87" s="438"/>
      <c r="E87" s="438"/>
      <c r="F87" s="438"/>
      <c r="G87" s="438"/>
      <c r="H87" s="438"/>
      <c r="I87" s="449"/>
      <c r="J87" s="473" t="s">
        <v>41</v>
      </c>
      <c r="K87" s="438"/>
      <c r="L87" s="438"/>
      <c r="M87" s="438"/>
      <c r="N87" s="438"/>
      <c r="O87" s="438"/>
      <c r="P87" s="449"/>
      <c r="Q87" s="473" t="s">
        <v>42</v>
      </c>
      <c r="R87" s="438"/>
      <c r="S87" s="438"/>
      <c r="T87" s="438"/>
      <c r="U87" s="438"/>
      <c r="V87" s="438"/>
      <c r="W87" s="449"/>
      <c r="X87" s="473" t="s">
        <v>40</v>
      </c>
      <c r="Y87" s="438"/>
      <c r="Z87" s="438"/>
      <c r="AA87" s="438"/>
      <c r="AB87" s="438"/>
      <c r="AC87" s="438"/>
      <c r="AD87" s="449"/>
      <c r="AE87" s="473" t="s">
        <v>41</v>
      </c>
      <c r="AF87" s="438"/>
      <c r="AG87" s="438"/>
      <c r="AH87" s="438"/>
      <c r="AI87" s="438"/>
      <c r="AJ87" s="438"/>
      <c r="AK87" s="449"/>
      <c r="AL87" s="473" t="s">
        <v>42</v>
      </c>
      <c r="AM87" s="438"/>
      <c r="AN87" s="438"/>
      <c r="AO87" s="438"/>
      <c r="AP87" s="438"/>
      <c r="AQ87" s="438"/>
      <c r="AR87" s="449"/>
      <c r="AS87" s="11"/>
      <c r="BE87"/>
    </row>
    <row r="88" spans="2:57" ht="36" customHeight="1">
      <c r="B88" s="10"/>
      <c r="C88" s="517" t="str">
        <f>'Lot Register'!$U$13</f>
        <v>Jan van Wyk</v>
      </c>
      <c r="D88" s="518"/>
      <c r="E88" s="518"/>
      <c r="F88" s="518"/>
      <c r="G88" s="518"/>
      <c r="H88" s="518"/>
      <c r="I88" s="519"/>
      <c r="J88" s="517"/>
      <c r="K88" s="518"/>
      <c r="L88" s="518"/>
      <c r="M88" s="518"/>
      <c r="N88" s="518"/>
      <c r="O88" s="518"/>
      <c r="P88" s="519"/>
      <c r="Q88" s="520"/>
      <c r="R88" s="521"/>
      <c r="S88" s="521"/>
      <c r="T88" s="521"/>
      <c r="U88" s="521"/>
      <c r="V88" s="521"/>
      <c r="W88" s="522"/>
      <c r="X88" s="517" t="str">
        <f>'Lot Register'!$U$12</f>
        <v>TBA</v>
      </c>
      <c r="Y88" s="518"/>
      <c r="Z88" s="518"/>
      <c r="AA88" s="518"/>
      <c r="AB88" s="518"/>
      <c r="AC88" s="518"/>
      <c r="AD88" s="519"/>
      <c r="AE88" s="517"/>
      <c r="AF88" s="518"/>
      <c r="AG88" s="518"/>
      <c r="AH88" s="518"/>
      <c r="AI88" s="518"/>
      <c r="AJ88" s="518"/>
      <c r="AK88" s="519"/>
      <c r="AL88" s="520"/>
      <c r="AM88" s="521"/>
      <c r="AN88" s="521"/>
      <c r="AO88" s="521"/>
      <c r="AP88" s="521"/>
      <c r="AQ88" s="521"/>
      <c r="AR88" s="522"/>
      <c r="AS88" s="8"/>
      <c r="BE88"/>
    </row>
    <row r="89" spans="2:57" ht="12" customHeight="1" thickBot="1">
      <c r="B89" s="12"/>
      <c r="C89" s="13"/>
      <c r="D89" s="13"/>
      <c r="E89" s="13"/>
      <c r="F89" s="13"/>
      <c r="G89" s="13"/>
      <c r="H89" s="13"/>
      <c r="I89" s="13"/>
      <c r="J89" s="13"/>
      <c r="K89" s="13"/>
      <c r="L89" s="13"/>
      <c r="M89" s="13"/>
      <c r="N89" s="13"/>
      <c r="O89" s="13"/>
      <c r="P89" s="13"/>
      <c r="Q89" s="13"/>
      <c r="R89" s="13"/>
      <c r="S89" s="13"/>
      <c r="T89" s="13"/>
      <c r="U89" s="13"/>
      <c r="V89" s="13"/>
      <c r="W89" s="13"/>
      <c r="X89" s="13"/>
      <c r="Y89" s="13"/>
      <c r="Z89" s="13"/>
      <c r="AA89" s="13"/>
      <c r="AB89" s="13"/>
      <c r="AC89" s="13"/>
      <c r="AD89" s="13"/>
      <c r="AE89" s="13"/>
      <c r="AF89" s="13"/>
      <c r="AG89" s="13"/>
      <c r="AH89" s="13"/>
      <c r="AI89" s="13"/>
      <c r="AJ89" s="13"/>
      <c r="AK89" s="13"/>
      <c r="AL89" s="13"/>
      <c r="AM89" s="13"/>
      <c r="AN89" s="13"/>
      <c r="AO89" s="13"/>
      <c r="AP89" s="13"/>
      <c r="AQ89" s="13"/>
      <c r="AR89" s="13"/>
      <c r="AS89" s="15"/>
      <c r="BE89"/>
    </row>
    <row r="90" spans="2:57">
      <c r="C90" s="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BE90"/>
    </row>
    <row r="91" spans="2:57">
      <c r="C91" s="5"/>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BE91"/>
    </row>
    <row r="92" spans="2:57">
      <c r="BE92"/>
    </row>
    <row r="93" spans="2:57">
      <c r="BE93"/>
    </row>
    <row r="94" spans="2:57">
      <c r="C94" s="7"/>
      <c r="BE94"/>
    </row>
    <row r="95" spans="2:57">
      <c r="C95" s="7"/>
      <c r="BE95"/>
    </row>
    <row r="96" spans="2:57">
      <c r="C96" s="7"/>
      <c r="BE96"/>
    </row>
    <row r="97" spans="3:57">
      <c r="C97" s="7"/>
      <c r="BE97"/>
    </row>
    <row r="98" spans="3:57">
      <c r="BE98"/>
    </row>
    <row r="99" spans="3:57">
      <c r="BE99"/>
    </row>
    <row r="100" spans="3:57">
      <c r="BE100"/>
    </row>
    <row r="101" spans="3:57">
      <c r="BE101"/>
    </row>
    <row r="102" spans="3:57">
      <c r="BE102"/>
    </row>
  </sheetData>
  <sheetProtection selectLockedCells="1" autoFilter="0"/>
  <mergeCells count="443">
    <mergeCell ref="AJ4:AS4"/>
    <mergeCell ref="AJ5:AS5"/>
    <mergeCell ref="AJ6:AS6"/>
    <mergeCell ref="AJ7:AS7"/>
    <mergeCell ref="AC13:AJ13"/>
    <mergeCell ref="AC22:AJ23"/>
    <mergeCell ref="AC24:AJ25"/>
    <mergeCell ref="AC26:AJ27"/>
    <mergeCell ref="AC28:AJ29"/>
    <mergeCell ref="AO14:AP15"/>
    <mergeCell ref="AQ14:AQ15"/>
    <mergeCell ref="AR14:AR15"/>
    <mergeCell ref="AS14:AS15"/>
    <mergeCell ref="AQ12:AS13"/>
    <mergeCell ref="AK22:AN23"/>
    <mergeCell ref="AO22:AP23"/>
    <mergeCell ref="AQ22:AQ23"/>
    <mergeCell ref="AR22:AR23"/>
    <mergeCell ref="AS22:AS23"/>
    <mergeCell ref="AK26:AN27"/>
    <mergeCell ref="AO26:AP27"/>
    <mergeCell ref="AQ26:AQ27"/>
    <mergeCell ref="AR26:AR27"/>
    <mergeCell ref="AS26:AS27"/>
    <mergeCell ref="J4:Z5"/>
    <mergeCell ref="AA4:AE4"/>
    <mergeCell ref="AF4:AI4"/>
    <mergeCell ref="B14:C15"/>
    <mergeCell ref="AC14:AF15"/>
    <mergeCell ref="B12:C13"/>
    <mergeCell ref="D12:P13"/>
    <mergeCell ref="Q12:X13"/>
    <mergeCell ref="Y12:AB12"/>
    <mergeCell ref="AC12:AN12"/>
    <mergeCell ref="AG14:AJ15"/>
    <mergeCell ref="AK14:AN15"/>
    <mergeCell ref="AA5:AE5"/>
    <mergeCell ref="AF5:AI5"/>
    <mergeCell ref="J6:L7"/>
    <mergeCell ref="M6:P9"/>
    <mergeCell ref="Q6:AE9"/>
    <mergeCell ref="AF6:AI6"/>
    <mergeCell ref="AF7:AI7"/>
    <mergeCell ref="J8:J9"/>
    <mergeCell ref="K8:K9"/>
    <mergeCell ref="L8:L9"/>
    <mergeCell ref="AF8:AI8"/>
    <mergeCell ref="AF9:AI9"/>
    <mergeCell ref="B10:I11"/>
    <mergeCell ref="J10:P11"/>
    <mergeCell ref="Q10:T11"/>
    <mergeCell ref="U10:W11"/>
    <mergeCell ref="X10:Z11"/>
    <mergeCell ref="AA10:AB11"/>
    <mergeCell ref="AC10:AC11"/>
    <mergeCell ref="AD10:AE11"/>
    <mergeCell ref="AF10:AI10"/>
    <mergeCell ref="AF11:AI11"/>
    <mergeCell ref="Y13:AB13"/>
    <mergeCell ref="AK13:AN13"/>
    <mergeCell ref="AO12:AP13"/>
    <mergeCell ref="AK18:AN19"/>
    <mergeCell ref="AO18:AP19"/>
    <mergeCell ref="AQ18:AQ19"/>
    <mergeCell ref="AR18:AR19"/>
    <mergeCell ref="AS18:AS19"/>
    <mergeCell ref="B18:C19"/>
    <mergeCell ref="AC18:AF19"/>
    <mergeCell ref="AG18:AJ19"/>
    <mergeCell ref="AG16:AJ17"/>
    <mergeCell ref="AK16:AN17"/>
    <mergeCell ref="AO16:AP17"/>
    <mergeCell ref="AQ16:AQ17"/>
    <mergeCell ref="AR16:AR17"/>
    <mergeCell ref="AS16:AS17"/>
    <mergeCell ref="B16:C17"/>
    <mergeCell ref="AC16:AF17"/>
    <mergeCell ref="B22:C23"/>
    <mergeCell ref="AK20:AN21"/>
    <mergeCell ref="AO20:AP21"/>
    <mergeCell ref="AQ20:AQ21"/>
    <mergeCell ref="AR20:AR21"/>
    <mergeCell ref="AS20:AS21"/>
    <mergeCell ref="B20:C21"/>
    <mergeCell ref="AC20:AF21"/>
    <mergeCell ref="AG20:AJ21"/>
    <mergeCell ref="B26:C27"/>
    <mergeCell ref="AK24:AN25"/>
    <mergeCell ref="AO24:AP25"/>
    <mergeCell ref="AQ24:AQ25"/>
    <mergeCell ref="AR24:AR25"/>
    <mergeCell ref="AS24:AS25"/>
    <mergeCell ref="B24:C25"/>
    <mergeCell ref="AK30:AN31"/>
    <mergeCell ref="AO30:AP31"/>
    <mergeCell ref="AQ30:AQ31"/>
    <mergeCell ref="AR30:AR31"/>
    <mergeCell ref="AS30:AS31"/>
    <mergeCell ref="B30:C31"/>
    <mergeCell ref="AK28:AN29"/>
    <mergeCell ref="AO28:AP29"/>
    <mergeCell ref="AQ28:AQ29"/>
    <mergeCell ref="AR28:AR29"/>
    <mergeCell ref="AS28:AS29"/>
    <mergeCell ref="B28:C29"/>
    <mergeCell ref="AC30:AJ31"/>
    <mergeCell ref="AK36:AN37"/>
    <mergeCell ref="AO36:AP37"/>
    <mergeCell ref="AQ36:AQ37"/>
    <mergeCell ref="AR36:AR37"/>
    <mergeCell ref="AS36:AS37"/>
    <mergeCell ref="B36:C37"/>
    <mergeCell ref="AK34:AN35"/>
    <mergeCell ref="AO34:AP35"/>
    <mergeCell ref="AQ34:AQ35"/>
    <mergeCell ref="AR34:AR35"/>
    <mergeCell ref="AS34:AS35"/>
    <mergeCell ref="B34:C35"/>
    <mergeCell ref="AC34:AJ35"/>
    <mergeCell ref="AC36:AJ37"/>
    <mergeCell ref="AK40:AN41"/>
    <mergeCell ref="AO40:AP41"/>
    <mergeCell ref="AQ40:AQ41"/>
    <mergeCell ref="AR40:AR41"/>
    <mergeCell ref="AS40:AS41"/>
    <mergeCell ref="B40:C41"/>
    <mergeCell ref="AK38:AN39"/>
    <mergeCell ref="AO38:AP39"/>
    <mergeCell ref="AQ38:AQ39"/>
    <mergeCell ref="AR38:AR39"/>
    <mergeCell ref="AS38:AS39"/>
    <mergeCell ref="B38:C39"/>
    <mergeCell ref="AC38:AJ39"/>
    <mergeCell ref="AC40:AJ41"/>
    <mergeCell ref="AK44:AN45"/>
    <mergeCell ref="AO44:AP45"/>
    <mergeCell ref="AQ44:AQ45"/>
    <mergeCell ref="AR44:AR45"/>
    <mergeCell ref="AS44:AS45"/>
    <mergeCell ref="B44:C45"/>
    <mergeCell ref="AK42:AN43"/>
    <mergeCell ref="AO42:AP43"/>
    <mergeCell ref="AQ42:AQ43"/>
    <mergeCell ref="AR42:AR43"/>
    <mergeCell ref="AS42:AS43"/>
    <mergeCell ref="B42:C43"/>
    <mergeCell ref="AC42:AJ43"/>
    <mergeCell ref="AC44:AJ45"/>
    <mergeCell ref="AK48:AN49"/>
    <mergeCell ref="AO48:AP49"/>
    <mergeCell ref="AQ48:AQ49"/>
    <mergeCell ref="AR48:AR49"/>
    <mergeCell ref="AS48:AS49"/>
    <mergeCell ref="B48:C49"/>
    <mergeCell ref="AK46:AN47"/>
    <mergeCell ref="AO46:AP47"/>
    <mergeCell ref="AQ46:AQ47"/>
    <mergeCell ref="AR46:AR47"/>
    <mergeCell ref="AS46:AS47"/>
    <mergeCell ref="B46:C47"/>
    <mergeCell ref="AC46:AJ47"/>
    <mergeCell ref="AC48:AJ49"/>
    <mergeCell ref="AK52:AN53"/>
    <mergeCell ref="AO52:AP53"/>
    <mergeCell ref="AQ52:AQ53"/>
    <mergeCell ref="AR52:AR53"/>
    <mergeCell ref="AS52:AS53"/>
    <mergeCell ref="B52:C53"/>
    <mergeCell ref="AK50:AN51"/>
    <mergeCell ref="AO50:AP51"/>
    <mergeCell ref="AQ50:AQ51"/>
    <mergeCell ref="AR50:AR51"/>
    <mergeCell ref="AS50:AS51"/>
    <mergeCell ref="B50:C51"/>
    <mergeCell ref="AC50:AJ51"/>
    <mergeCell ref="AC52:AJ53"/>
    <mergeCell ref="AK56:AN57"/>
    <mergeCell ref="AO56:AP57"/>
    <mergeCell ref="AQ56:AQ57"/>
    <mergeCell ref="AR56:AR57"/>
    <mergeCell ref="AS56:AS57"/>
    <mergeCell ref="B56:C57"/>
    <mergeCell ref="AK54:AN55"/>
    <mergeCell ref="AO54:AP55"/>
    <mergeCell ref="AQ54:AQ55"/>
    <mergeCell ref="AR54:AR55"/>
    <mergeCell ref="AS54:AS55"/>
    <mergeCell ref="B54:C55"/>
    <mergeCell ref="AC54:AJ55"/>
    <mergeCell ref="AC56:AJ57"/>
    <mergeCell ref="AK60:AN61"/>
    <mergeCell ref="AO60:AP61"/>
    <mergeCell ref="AQ60:AQ61"/>
    <mergeCell ref="AR60:AR61"/>
    <mergeCell ref="AS60:AS61"/>
    <mergeCell ref="B60:C61"/>
    <mergeCell ref="AK58:AN59"/>
    <mergeCell ref="AO58:AP59"/>
    <mergeCell ref="AQ58:AQ59"/>
    <mergeCell ref="AR58:AR59"/>
    <mergeCell ref="AS58:AS59"/>
    <mergeCell ref="B58:C59"/>
    <mergeCell ref="AC58:AJ59"/>
    <mergeCell ref="AC60:AJ61"/>
    <mergeCell ref="AK62:AN63"/>
    <mergeCell ref="AO62:AP63"/>
    <mergeCell ref="AQ62:AQ63"/>
    <mergeCell ref="AR62:AR63"/>
    <mergeCell ref="AS62:AS63"/>
    <mergeCell ref="Y63:AB63"/>
    <mergeCell ref="B62:C63"/>
    <mergeCell ref="D62:P63"/>
    <mergeCell ref="Q62:X63"/>
    <mergeCell ref="Y62:AB62"/>
    <mergeCell ref="AC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O70:AP71"/>
    <mergeCell ref="AQ70:AQ71"/>
    <mergeCell ref="AR70:AR71"/>
    <mergeCell ref="AS70:AS71"/>
    <mergeCell ref="Y71:AB71"/>
    <mergeCell ref="B70:C71"/>
    <mergeCell ref="D70:P71"/>
    <mergeCell ref="Q70:X71"/>
    <mergeCell ref="Y70:AB70"/>
    <mergeCell ref="AC70:AF71"/>
    <mergeCell ref="AG70:AJ71"/>
    <mergeCell ref="B72:C73"/>
    <mergeCell ref="D72:P73"/>
    <mergeCell ref="Q72:X73"/>
    <mergeCell ref="Y72:AB72"/>
    <mergeCell ref="AC72:AF73"/>
    <mergeCell ref="AG72:AJ73"/>
    <mergeCell ref="D52:P53"/>
    <mergeCell ref="D54:P55"/>
    <mergeCell ref="D56:P57"/>
    <mergeCell ref="D58:P59"/>
    <mergeCell ref="D60:P61"/>
    <mergeCell ref="AK72:AN73"/>
    <mergeCell ref="AO72:AP73"/>
    <mergeCell ref="AQ72:AQ73"/>
    <mergeCell ref="AR72:AR73"/>
    <mergeCell ref="AS72:AS73"/>
    <mergeCell ref="Y73:AB73"/>
    <mergeCell ref="Q50:X51"/>
    <mergeCell ref="Y50:AB50"/>
    <mergeCell ref="Y53:AB53"/>
    <mergeCell ref="Q52:X53"/>
    <mergeCell ref="Y52:AB52"/>
    <mergeCell ref="Y55:AB55"/>
    <mergeCell ref="Q54:X55"/>
    <mergeCell ref="Y54:AB54"/>
    <mergeCell ref="Y57:AB57"/>
    <mergeCell ref="Q56:X57"/>
    <mergeCell ref="Y56:AB56"/>
    <mergeCell ref="Y59:AB59"/>
    <mergeCell ref="Q58:X59"/>
    <mergeCell ref="Y58:AB58"/>
    <mergeCell ref="Y61:AB61"/>
    <mergeCell ref="Q60:X61"/>
    <mergeCell ref="Y60:AB60"/>
    <mergeCell ref="AK70:AN71"/>
    <mergeCell ref="B74:C75"/>
    <mergeCell ref="D74:P75"/>
    <mergeCell ref="Q74:X75"/>
    <mergeCell ref="Y74:AB74"/>
    <mergeCell ref="AC74:AF75"/>
    <mergeCell ref="AG74:AJ75"/>
    <mergeCell ref="D34:P35"/>
    <mergeCell ref="D36:P37"/>
    <mergeCell ref="D38:P39"/>
    <mergeCell ref="D40:P41"/>
    <mergeCell ref="D42:P43"/>
    <mergeCell ref="D44:P45"/>
    <mergeCell ref="Q44:X45"/>
    <mergeCell ref="Y44:AB44"/>
    <mergeCell ref="Y47:AB47"/>
    <mergeCell ref="D46:P47"/>
    <mergeCell ref="Q46:X47"/>
    <mergeCell ref="Y46:AB46"/>
    <mergeCell ref="Y49:AB49"/>
    <mergeCell ref="D48:P49"/>
    <mergeCell ref="Q48:X49"/>
    <mergeCell ref="Y48:AB48"/>
    <mergeCell ref="Y51:AB51"/>
    <mergeCell ref="D50:P51"/>
    <mergeCell ref="AK74:AN75"/>
    <mergeCell ref="AO74:AP75"/>
    <mergeCell ref="AQ74:AQ75"/>
    <mergeCell ref="AR74:AR75"/>
    <mergeCell ref="AS74:AS75"/>
    <mergeCell ref="Y75:AB75"/>
    <mergeCell ref="Q30:X31"/>
    <mergeCell ref="Y30:AB30"/>
    <mergeCell ref="Y35:AB35"/>
    <mergeCell ref="Q34:X35"/>
    <mergeCell ref="Y34:AB34"/>
    <mergeCell ref="Y37:AB37"/>
    <mergeCell ref="Q36:X37"/>
    <mergeCell ref="Y36:AB36"/>
    <mergeCell ref="Y39:AB39"/>
    <mergeCell ref="Q38:X39"/>
    <mergeCell ref="Y38:AB38"/>
    <mergeCell ref="Y41:AB41"/>
    <mergeCell ref="Q40:X41"/>
    <mergeCell ref="Y40:AB40"/>
    <mergeCell ref="Y43:AB43"/>
    <mergeCell ref="Q42:X43"/>
    <mergeCell ref="Y42:AB42"/>
    <mergeCell ref="Y45:AB45"/>
    <mergeCell ref="B76:E76"/>
    <mergeCell ref="F76:U76"/>
    <mergeCell ref="V76:X76"/>
    <mergeCell ref="Y76:AA76"/>
    <mergeCell ref="AB76:AS76"/>
    <mergeCell ref="B77:E77"/>
    <mergeCell ref="F77:U77"/>
    <mergeCell ref="V77:X77"/>
    <mergeCell ref="Y77:AA77"/>
    <mergeCell ref="AB77:AS77"/>
    <mergeCell ref="B78:E78"/>
    <mergeCell ref="F78:U78"/>
    <mergeCell ref="V78:X78"/>
    <mergeCell ref="Y78:AA78"/>
    <mergeCell ref="AB78:AS78"/>
    <mergeCell ref="B79:E79"/>
    <mergeCell ref="F79:U79"/>
    <mergeCell ref="V79:X79"/>
    <mergeCell ref="Y79:AA79"/>
    <mergeCell ref="AB79:AS79"/>
    <mergeCell ref="B80:E80"/>
    <mergeCell ref="F80:U80"/>
    <mergeCell ref="V80:X80"/>
    <mergeCell ref="Y80:AA80"/>
    <mergeCell ref="AB80:AS80"/>
    <mergeCell ref="B81:E81"/>
    <mergeCell ref="F81:U81"/>
    <mergeCell ref="V81:X81"/>
    <mergeCell ref="Y81:AA81"/>
    <mergeCell ref="AB81:AS81"/>
    <mergeCell ref="B82:E82"/>
    <mergeCell ref="F82:U82"/>
    <mergeCell ref="V82:X82"/>
    <mergeCell ref="Y82:AA82"/>
    <mergeCell ref="AB82:AS82"/>
    <mergeCell ref="B83:AS83"/>
    <mergeCell ref="Y23:AB23"/>
    <mergeCell ref="D22:P23"/>
    <mergeCell ref="Q22:X23"/>
    <mergeCell ref="Y22:AB22"/>
    <mergeCell ref="Y25:AB25"/>
    <mergeCell ref="D24:P25"/>
    <mergeCell ref="Q24:X25"/>
    <mergeCell ref="Y24:AB24"/>
    <mergeCell ref="Y27:AB27"/>
    <mergeCell ref="D26:P27"/>
    <mergeCell ref="Q26:X27"/>
    <mergeCell ref="Y26:AB26"/>
    <mergeCell ref="Y29:AB29"/>
    <mergeCell ref="D28:P29"/>
    <mergeCell ref="Q28:X29"/>
    <mergeCell ref="Y28:AB28"/>
    <mergeCell ref="Y31:AB31"/>
    <mergeCell ref="D30:P31"/>
    <mergeCell ref="B84:AS84"/>
    <mergeCell ref="C86:W86"/>
    <mergeCell ref="X86:AR86"/>
    <mergeCell ref="C87:I87"/>
    <mergeCell ref="J87:P87"/>
    <mergeCell ref="Q87:W87"/>
    <mergeCell ref="X87:AD87"/>
    <mergeCell ref="AE87:AK87"/>
    <mergeCell ref="AL87:AR87"/>
    <mergeCell ref="C88:I88"/>
    <mergeCell ref="J88:P88"/>
    <mergeCell ref="Q88:W88"/>
    <mergeCell ref="X88:AD88"/>
    <mergeCell ref="AE88:AK88"/>
    <mergeCell ref="AL88:AR88"/>
    <mergeCell ref="AJ8:AM11"/>
    <mergeCell ref="AN8:AS11"/>
    <mergeCell ref="Y15:AB15"/>
    <mergeCell ref="D14:P15"/>
    <mergeCell ref="Q14:X15"/>
    <mergeCell ref="Y14:AB14"/>
    <mergeCell ref="D16:P17"/>
    <mergeCell ref="Q16:X17"/>
    <mergeCell ref="Y16:AB16"/>
    <mergeCell ref="Y17:AB17"/>
    <mergeCell ref="Y19:AB19"/>
    <mergeCell ref="D18:P19"/>
    <mergeCell ref="Q18:X19"/>
    <mergeCell ref="Y18:AB18"/>
    <mergeCell ref="Y21:AB21"/>
    <mergeCell ref="D20:P21"/>
    <mergeCell ref="Q20:X21"/>
    <mergeCell ref="Y20:AB20"/>
    <mergeCell ref="AS32:AS33"/>
    <mergeCell ref="Y33:AB33"/>
    <mergeCell ref="B32:C33"/>
    <mergeCell ref="D32:P33"/>
    <mergeCell ref="Q32:X33"/>
    <mergeCell ref="Y32:AB32"/>
    <mergeCell ref="AC32:AJ33"/>
    <mergeCell ref="AK32:AN33"/>
    <mergeCell ref="AO32:AP33"/>
    <mergeCell ref="AQ32:AQ33"/>
    <mergeCell ref="AR32:AR33"/>
  </mergeCells>
  <conditionalFormatting sqref="AF11">
    <cfRule type="expression" dxfId="361" priority="25">
      <formula>$V11="y"</formula>
    </cfRule>
    <cfRule type="expression" dxfId="360" priority="26">
      <formula>$T11="y"</formula>
    </cfRule>
  </conditionalFormatting>
  <conditionalFormatting sqref="AF7">
    <cfRule type="expression" dxfId="359" priority="29">
      <formula>$V7="y"</formula>
    </cfRule>
    <cfRule type="expression" dxfId="358" priority="30">
      <formula>$T7="y"</formula>
    </cfRule>
  </conditionalFormatting>
  <conditionalFormatting sqref="AF9">
    <cfRule type="expression" dxfId="357" priority="27">
      <formula>$V9="y"</formula>
    </cfRule>
    <cfRule type="expression" dxfId="356" priority="28">
      <formula>$T9="y"</formula>
    </cfRule>
  </conditionalFormatting>
  <conditionalFormatting sqref="Y14:AB31 Y52:AB75 Y34:AB37">
    <cfRule type="expression" dxfId="355" priority="24">
      <formula>OR(ISNUMBER(SEARCH("Hold Point",Y14)),ISNUMBER(SEARCH("Witness Point",Y14)))</formula>
    </cfRule>
  </conditionalFormatting>
  <conditionalFormatting sqref="AK14:AN31 AK34:AN75">
    <cfRule type="expression" dxfId="354" priority="23">
      <formula>OR(Y14="Check Item",Y14="Milestone")</formula>
    </cfRule>
  </conditionalFormatting>
  <conditionalFormatting sqref="Y50:AB51">
    <cfRule type="expression" dxfId="353" priority="10">
      <formula>OR(ISNUMBER(SEARCH("Hold Point",Y50)),ISNUMBER(SEARCH("Witness Point",Y50)))</formula>
    </cfRule>
  </conditionalFormatting>
  <conditionalFormatting sqref="Y48:AB49">
    <cfRule type="expression" dxfId="352" priority="9">
      <formula>OR(ISNUMBER(SEARCH("Hold Point",Y48)),ISNUMBER(SEARCH("Witness Point",Y48)))</formula>
    </cfRule>
  </conditionalFormatting>
  <conditionalFormatting sqref="Y46:AB47">
    <cfRule type="expression" dxfId="351" priority="8">
      <formula>OR(ISNUMBER(SEARCH("Hold Point",Y46)),ISNUMBER(SEARCH("Witness Point",Y46)))</formula>
    </cfRule>
  </conditionalFormatting>
  <conditionalFormatting sqref="Y44:AB45">
    <cfRule type="expression" dxfId="350" priority="7">
      <formula>OR(ISNUMBER(SEARCH("Hold Point",Y44)),ISNUMBER(SEARCH("Witness Point",Y44)))</formula>
    </cfRule>
  </conditionalFormatting>
  <conditionalFormatting sqref="Y42:AB43">
    <cfRule type="expression" dxfId="349" priority="6">
      <formula>OR(ISNUMBER(SEARCH("Hold Point",Y42)),ISNUMBER(SEARCH("Witness Point",Y42)))</formula>
    </cfRule>
  </conditionalFormatting>
  <conditionalFormatting sqref="Y40:AB41">
    <cfRule type="expression" dxfId="348" priority="5">
      <formula>OR(ISNUMBER(SEARCH("Hold Point",Y40)),ISNUMBER(SEARCH("Witness Point",Y40)))</formula>
    </cfRule>
  </conditionalFormatting>
  <conditionalFormatting sqref="Y38:AB39">
    <cfRule type="expression" dxfId="347" priority="4">
      <formula>OR(ISNUMBER(SEARCH("Hold Point",Y38)),ISNUMBER(SEARCH("Witness Point",Y38)))</formula>
    </cfRule>
  </conditionalFormatting>
  <conditionalFormatting sqref="Y33:AB33">
    <cfRule type="expression" dxfId="346" priority="3">
      <formula>OR(ISNUMBER(SEARCH("Hold Point",Y33)),ISNUMBER(SEARCH("Witness Point",Y33)))</formula>
    </cfRule>
  </conditionalFormatting>
  <conditionalFormatting sqref="AK32:AN33">
    <cfRule type="expression" dxfId="345" priority="2">
      <formula>OR(Y32="Check Item",Y32="Milestone")</formula>
    </cfRule>
  </conditionalFormatting>
  <conditionalFormatting sqref="Y32:AB32">
    <cfRule type="expression" dxfId="344" priority="1">
      <formula>OR(ISNUMBER(SEARCH("Hold Point",Y32)),ISNUMBER(SEARCH("Witness Point",Y32)))</formula>
    </cfRule>
  </conditionalFormatting>
  <pageMargins left="0.7" right="0.7" top="0.75" bottom="0.75" header="0.3" footer="0.3"/>
  <pageSetup paperSize="9" scale="54" fitToWidth="0" orientation="portrait" horizontalDpi="300" verticalDpi="300" r:id="rId1"/>
  <rowBreaks count="1" manualBreakCount="1">
    <brk id="47" min="1" max="44" man="1"/>
  </rowBreaks>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Sheet58">
    <pageSetUpPr fitToPage="1"/>
  </sheetPr>
  <dimension ref="A1:BR70"/>
  <sheetViews>
    <sheetView topLeftCell="A3" zoomScale="70" zoomScaleNormal="70" workbookViewId="0">
      <selection activeCell="D24" sqref="D24:P25"/>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Concrete Record</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Concrete Record</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633" t="s">
        <v>1939</v>
      </c>
      <c r="AK4" s="634"/>
      <c r="AL4" s="634"/>
      <c r="AM4" s="634"/>
      <c r="AN4" s="634"/>
      <c r="AO4" s="634"/>
      <c r="AP4" s="634"/>
      <c r="AQ4" s="634"/>
      <c r="AR4" s="634"/>
      <c r="AS4" s="635"/>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str">
        <f>'Lot Register'!$M$13</f>
        <v>CN22189</v>
      </c>
      <c r="AG5" s="460"/>
      <c r="AH5" s="460"/>
      <c r="AI5" s="461"/>
      <c r="AJ5" s="636" t="s">
        <v>1704</v>
      </c>
      <c r="AK5" s="637"/>
      <c r="AL5" s="637"/>
      <c r="AM5" s="637"/>
      <c r="AN5" s="637"/>
      <c r="AO5" s="637"/>
      <c r="AP5" s="637"/>
      <c r="AQ5" s="637"/>
      <c r="AR5" s="637"/>
      <c r="AS5" s="638"/>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636" t="s">
        <v>2401</v>
      </c>
      <c r="AK6" s="637"/>
      <c r="AL6" s="637"/>
      <c r="AM6" s="637"/>
      <c r="AN6" s="637"/>
      <c r="AO6" s="637"/>
      <c r="AP6" s="637"/>
      <c r="AQ6" s="637"/>
      <c r="AR6" s="637"/>
      <c r="AS6" s="638"/>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Register'!$J$2), "", 'Lot Register'!$J$2)</f>
        <v>45343</v>
      </c>
      <c r="AG7" s="469"/>
      <c r="AH7" s="469"/>
      <c r="AI7" s="470"/>
      <c r="AJ7" s="636" t="s">
        <v>2402</v>
      </c>
      <c r="AK7" s="637"/>
      <c r="AL7" s="637"/>
      <c r="AM7" s="637"/>
      <c r="AN7" s="637"/>
      <c r="AO7" s="637"/>
      <c r="AP7" s="637"/>
      <c r="AQ7" s="637"/>
      <c r="AR7" s="637"/>
      <c r="AS7" s="638"/>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v>70.010000000000005</v>
      </c>
      <c r="AK8" s="574"/>
      <c r="AL8" s="574"/>
      <c r="AM8" s="574"/>
      <c r="AN8" s="566" t="s">
        <v>879</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Register'!$K$2), "", 'Lot Register'!$K$2)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f>IF(ISBLANK('Lot Register'!$I$2), "", 'Lot Register'!$I$2)</f>
        <v>0</v>
      </c>
      <c r="AE10" s="449"/>
      <c r="AF10" s="451" t="s">
        <v>30</v>
      </c>
      <c r="AG10" s="451"/>
      <c r="AH10" s="451"/>
      <c r="AI10" s="452"/>
      <c r="AJ10" s="573"/>
      <c r="AK10" s="574"/>
      <c r="AL10" s="574"/>
      <c r="AM10" s="574"/>
      <c r="AN10" s="566"/>
      <c r="AO10" s="566"/>
      <c r="AP10" s="566"/>
      <c r="AQ10" s="566"/>
      <c r="AR10" s="566"/>
      <c r="AS10" s="567"/>
      <c r="BE10"/>
    </row>
    <row r="11" spans="1:70" ht="15.75" customHeight="1" thickBot="1">
      <c r="B11" s="472"/>
      <c r="C11" s="401"/>
      <c r="D11" s="401"/>
      <c r="E11" s="401"/>
      <c r="F11" s="401"/>
      <c r="G11" s="401"/>
      <c r="H11" s="401"/>
      <c r="I11" s="402"/>
      <c r="J11" s="418"/>
      <c r="K11" s="427"/>
      <c r="L11" s="427"/>
      <c r="M11" s="427"/>
      <c r="N11" s="427"/>
      <c r="O11" s="427"/>
      <c r="P11" s="888"/>
      <c r="Q11" s="401"/>
      <c r="R11" s="401"/>
      <c r="S11" s="401"/>
      <c r="T11" s="401"/>
      <c r="U11" s="427"/>
      <c r="V11" s="427"/>
      <c r="W11" s="427"/>
      <c r="X11" s="401"/>
      <c r="Y11" s="401"/>
      <c r="Z11" s="401"/>
      <c r="AA11" s="427"/>
      <c r="AB11" s="427"/>
      <c r="AC11" s="427"/>
      <c r="AD11" s="427"/>
      <c r="AE11" s="888"/>
      <c r="AF11" s="889">
        <f>IF(ISBLANK('Lot Register'!$L$2), "", 'Lot Register'!$L$2)</f>
        <v>45343</v>
      </c>
      <c r="AG11" s="890"/>
      <c r="AH11" s="890"/>
      <c r="AI11" s="891"/>
      <c r="AJ11" s="573"/>
      <c r="AK11" s="574"/>
      <c r="AL11" s="574"/>
      <c r="AM11" s="574"/>
      <c r="AN11" s="566"/>
      <c r="AO11" s="566"/>
      <c r="AP11" s="566"/>
      <c r="AQ11" s="566"/>
      <c r="AR11" s="566"/>
      <c r="AS11" s="567"/>
      <c r="BE11"/>
    </row>
    <row r="12" spans="1:70" ht="22.5" customHeight="1">
      <c r="B12" s="577" t="s">
        <v>22</v>
      </c>
      <c r="C12" s="569"/>
      <c r="D12" s="579" t="s">
        <v>2</v>
      </c>
      <c r="E12" s="580"/>
      <c r="F12" s="580"/>
      <c r="G12" s="580"/>
      <c r="H12" s="580"/>
      <c r="I12" s="580"/>
      <c r="J12" s="580"/>
      <c r="K12" s="580"/>
      <c r="L12" s="580"/>
      <c r="M12" s="580"/>
      <c r="N12" s="580"/>
      <c r="O12" s="580"/>
      <c r="P12" s="580"/>
      <c r="Q12" s="506" t="s">
        <v>892</v>
      </c>
      <c r="R12" s="506"/>
      <c r="S12" s="506"/>
      <c r="T12" s="506"/>
      <c r="U12" s="506"/>
      <c r="V12" s="506"/>
      <c r="W12" s="506"/>
      <c r="X12" s="506" t="s">
        <v>893</v>
      </c>
      <c r="Y12" s="506"/>
      <c r="Z12" s="506"/>
      <c r="AA12" s="506"/>
      <c r="AB12" s="506"/>
      <c r="AC12" s="506"/>
      <c r="AD12" s="506"/>
      <c r="AE12" s="506"/>
      <c r="AF12" s="579" t="s">
        <v>894</v>
      </c>
      <c r="AG12" s="580"/>
      <c r="AH12" s="580"/>
      <c r="AI12" s="580"/>
      <c r="AJ12" s="580"/>
      <c r="AK12" s="580"/>
      <c r="AL12" s="580"/>
      <c r="AM12" s="580"/>
      <c r="AN12" s="579" t="s">
        <v>895</v>
      </c>
      <c r="AO12" s="580"/>
      <c r="AP12" s="580"/>
      <c r="AQ12" s="580"/>
      <c r="AR12" s="580"/>
      <c r="AS12" s="886"/>
      <c r="BE12"/>
    </row>
    <row r="13" spans="1:70" ht="22.5" customHeight="1" thickBot="1">
      <c r="B13" s="578"/>
      <c r="C13" s="571"/>
      <c r="D13" s="474"/>
      <c r="E13" s="439"/>
      <c r="F13" s="439"/>
      <c r="G13" s="439"/>
      <c r="H13" s="439"/>
      <c r="I13" s="439"/>
      <c r="J13" s="439"/>
      <c r="K13" s="439"/>
      <c r="L13" s="439"/>
      <c r="M13" s="439"/>
      <c r="N13" s="439"/>
      <c r="O13" s="439"/>
      <c r="P13" s="439"/>
      <c r="Q13" s="879"/>
      <c r="R13" s="879"/>
      <c r="S13" s="879"/>
      <c r="T13" s="879"/>
      <c r="U13" s="879"/>
      <c r="V13" s="879"/>
      <c r="W13" s="879"/>
      <c r="X13" s="879"/>
      <c r="Y13" s="879"/>
      <c r="Z13" s="879"/>
      <c r="AA13" s="879"/>
      <c r="AB13" s="879"/>
      <c r="AC13" s="879"/>
      <c r="AD13" s="879"/>
      <c r="AE13" s="879"/>
      <c r="AF13" s="474"/>
      <c r="AG13" s="439"/>
      <c r="AH13" s="439"/>
      <c r="AI13" s="439"/>
      <c r="AJ13" s="439"/>
      <c r="AK13" s="439"/>
      <c r="AL13" s="439"/>
      <c r="AM13" s="439"/>
      <c r="AN13" s="474"/>
      <c r="AO13" s="439"/>
      <c r="AP13" s="439"/>
      <c r="AQ13" s="439"/>
      <c r="AR13" s="439"/>
      <c r="AS13" s="887"/>
      <c r="BE13"/>
    </row>
    <row r="14" spans="1:70" ht="24.95" customHeight="1">
      <c r="B14" s="639">
        <v>1</v>
      </c>
      <c r="C14" s="640"/>
      <c r="D14" s="409" t="s">
        <v>42</v>
      </c>
      <c r="E14" s="410"/>
      <c r="F14" s="410"/>
      <c r="G14" s="410"/>
      <c r="H14" s="410"/>
      <c r="I14" s="410"/>
      <c r="J14" s="410"/>
      <c r="K14" s="410"/>
      <c r="L14" s="410"/>
      <c r="M14" s="410"/>
      <c r="N14" s="410"/>
      <c r="O14" s="410"/>
      <c r="P14" s="411"/>
      <c r="Q14" s="880"/>
      <c r="R14" s="479"/>
      <c r="S14" s="479"/>
      <c r="T14" s="479"/>
      <c r="U14" s="479"/>
      <c r="V14" s="479"/>
      <c r="W14" s="555"/>
      <c r="X14" s="880"/>
      <c r="Y14" s="479"/>
      <c r="Z14" s="479"/>
      <c r="AA14" s="479"/>
      <c r="AB14" s="479"/>
      <c r="AC14" s="479"/>
      <c r="AD14" s="479"/>
      <c r="AE14" s="555"/>
      <c r="AF14" s="880"/>
      <c r="AG14" s="479"/>
      <c r="AH14" s="479"/>
      <c r="AI14" s="479"/>
      <c r="AJ14" s="479"/>
      <c r="AK14" s="479"/>
      <c r="AL14" s="479"/>
      <c r="AM14" s="555"/>
      <c r="AN14" s="880"/>
      <c r="AO14" s="479"/>
      <c r="AP14" s="479"/>
      <c r="AQ14" s="479"/>
      <c r="AR14" s="479"/>
      <c r="AS14" s="480"/>
      <c r="BE14"/>
    </row>
    <row r="15" spans="1:70" ht="24.95" customHeight="1">
      <c r="B15" s="592"/>
      <c r="C15" s="532"/>
      <c r="D15" s="412"/>
      <c r="E15" s="413"/>
      <c r="F15" s="413"/>
      <c r="G15" s="413"/>
      <c r="H15" s="413"/>
      <c r="I15" s="413"/>
      <c r="J15" s="413"/>
      <c r="K15" s="413"/>
      <c r="L15" s="413"/>
      <c r="M15" s="413"/>
      <c r="N15" s="413"/>
      <c r="O15" s="413"/>
      <c r="P15" s="414"/>
      <c r="Q15" s="545"/>
      <c r="R15" s="546"/>
      <c r="S15" s="546"/>
      <c r="T15" s="546"/>
      <c r="U15" s="546"/>
      <c r="V15" s="546"/>
      <c r="W15" s="556"/>
      <c r="X15" s="545"/>
      <c r="Y15" s="546"/>
      <c r="Z15" s="546"/>
      <c r="AA15" s="546"/>
      <c r="AB15" s="546"/>
      <c r="AC15" s="546"/>
      <c r="AD15" s="546"/>
      <c r="AE15" s="556"/>
      <c r="AF15" s="545"/>
      <c r="AG15" s="546"/>
      <c r="AH15" s="546"/>
      <c r="AI15" s="546"/>
      <c r="AJ15" s="546"/>
      <c r="AK15" s="546"/>
      <c r="AL15" s="546"/>
      <c r="AM15" s="556"/>
      <c r="AN15" s="545"/>
      <c r="AO15" s="546"/>
      <c r="AP15" s="546"/>
      <c r="AQ15" s="546"/>
      <c r="AR15" s="546"/>
      <c r="AS15" s="547"/>
      <c r="BE15"/>
    </row>
    <row r="16" spans="1:70" ht="50.1" customHeight="1">
      <c r="B16" s="728">
        <v>2</v>
      </c>
      <c r="C16" s="492"/>
      <c r="D16" s="388" t="s">
        <v>896</v>
      </c>
      <c r="E16" s="386"/>
      <c r="F16" s="386"/>
      <c r="G16" s="386"/>
      <c r="H16" s="386"/>
      <c r="I16" s="386"/>
      <c r="J16" s="386"/>
      <c r="K16" s="386"/>
      <c r="L16" s="386"/>
      <c r="M16" s="386"/>
      <c r="N16" s="386"/>
      <c r="O16" s="386"/>
      <c r="P16" s="387"/>
      <c r="Q16" s="548"/>
      <c r="R16" s="363"/>
      <c r="S16" s="363"/>
      <c r="T16" s="363"/>
      <c r="U16" s="363"/>
      <c r="V16" s="363"/>
      <c r="W16" s="722"/>
      <c r="X16" s="548"/>
      <c r="Y16" s="363"/>
      <c r="Z16" s="363"/>
      <c r="AA16" s="363"/>
      <c r="AB16" s="363"/>
      <c r="AC16" s="363"/>
      <c r="AD16" s="363"/>
      <c r="AE16" s="722"/>
      <c r="AF16" s="548"/>
      <c r="AG16" s="363"/>
      <c r="AH16" s="363"/>
      <c r="AI16" s="363"/>
      <c r="AJ16" s="363"/>
      <c r="AK16" s="363"/>
      <c r="AL16" s="363"/>
      <c r="AM16" s="722"/>
      <c r="AN16" s="363"/>
      <c r="AO16" s="363"/>
      <c r="AP16" s="363"/>
      <c r="AQ16" s="363"/>
      <c r="AR16" s="363"/>
      <c r="AS16" s="364"/>
      <c r="BE16"/>
    </row>
    <row r="17" spans="2:57" ht="50.1" customHeight="1">
      <c r="B17" s="728">
        <v>3</v>
      </c>
      <c r="C17" s="492"/>
      <c r="D17" s="388" t="s">
        <v>897</v>
      </c>
      <c r="E17" s="386"/>
      <c r="F17" s="386"/>
      <c r="G17" s="386"/>
      <c r="H17" s="386"/>
      <c r="I17" s="386"/>
      <c r="J17" s="386"/>
      <c r="K17" s="386"/>
      <c r="L17" s="386"/>
      <c r="M17" s="386"/>
      <c r="N17" s="386"/>
      <c r="O17" s="386"/>
      <c r="P17" s="387"/>
      <c r="Q17" s="910"/>
      <c r="R17" s="900"/>
      <c r="S17" s="900"/>
      <c r="T17" s="900"/>
      <c r="U17" s="900"/>
      <c r="V17" s="900"/>
      <c r="W17" s="911"/>
      <c r="X17" s="910"/>
      <c r="Y17" s="900"/>
      <c r="Z17" s="900"/>
      <c r="AA17" s="900"/>
      <c r="AB17" s="900"/>
      <c r="AC17" s="900"/>
      <c r="AD17" s="900"/>
      <c r="AE17" s="911"/>
      <c r="AF17" s="910"/>
      <c r="AG17" s="900"/>
      <c r="AH17" s="900"/>
      <c r="AI17" s="900"/>
      <c r="AJ17" s="900"/>
      <c r="AK17" s="900"/>
      <c r="AL17" s="900"/>
      <c r="AM17" s="911"/>
      <c r="AN17" s="900"/>
      <c r="AO17" s="900"/>
      <c r="AP17" s="900"/>
      <c r="AQ17" s="900"/>
      <c r="AR17" s="900"/>
      <c r="AS17" s="901"/>
      <c r="BE17"/>
    </row>
    <row r="18" spans="2:57" ht="50.1" customHeight="1">
      <c r="B18" s="592">
        <v>4</v>
      </c>
      <c r="C18" s="532"/>
      <c r="D18" s="406" t="s">
        <v>882</v>
      </c>
      <c r="E18" s="407"/>
      <c r="F18" s="407"/>
      <c r="G18" s="407"/>
      <c r="H18" s="407"/>
      <c r="I18" s="407"/>
      <c r="J18" s="407"/>
      <c r="K18" s="407"/>
      <c r="L18" s="407"/>
      <c r="M18" s="407"/>
      <c r="N18" s="407"/>
      <c r="O18" s="407"/>
      <c r="P18" s="408"/>
      <c r="Q18" s="877"/>
      <c r="R18" s="877"/>
      <c r="S18" s="877"/>
      <c r="T18" s="877"/>
      <c r="U18" s="877"/>
      <c r="V18" s="877"/>
      <c r="W18" s="877"/>
      <c r="X18" s="910"/>
      <c r="Y18" s="900"/>
      <c r="Z18" s="900"/>
      <c r="AA18" s="900"/>
      <c r="AB18" s="900"/>
      <c r="AC18" s="900"/>
      <c r="AD18" s="900"/>
      <c r="AE18" s="911"/>
      <c r="AF18" s="910"/>
      <c r="AG18" s="900"/>
      <c r="AH18" s="900"/>
      <c r="AI18" s="900"/>
      <c r="AJ18" s="900"/>
      <c r="AK18" s="900"/>
      <c r="AL18" s="900"/>
      <c r="AM18" s="911"/>
      <c r="AN18" s="900"/>
      <c r="AO18" s="900"/>
      <c r="AP18" s="900"/>
      <c r="AQ18" s="900"/>
      <c r="AR18" s="900"/>
      <c r="AS18" s="901"/>
      <c r="BE18"/>
    </row>
    <row r="19" spans="2:57" ht="24.95" customHeight="1">
      <c r="B19" s="592">
        <v>5</v>
      </c>
      <c r="C19" s="532"/>
      <c r="D19" s="406" t="s">
        <v>903</v>
      </c>
      <c r="E19" s="407"/>
      <c r="F19" s="407"/>
      <c r="G19" s="407"/>
      <c r="H19" s="407"/>
      <c r="I19" s="407"/>
      <c r="J19" s="407"/>
      <c r="K19" s="407"/>
      <c r="L19" s="407"/>
      <c r="M19" s="407"/>
      <c r="N19" s="407"/>
      <c r="O19" s="407"/>
      <c r="P19" s="408"/>
      <c r="Q19" s="912"/>
      <c r="R19" s="912"/>
      <c r="S19" s="912"/>
      <c r="T19" s="912"/>
      <c r="U19" s="912"/>
      <c r="V19" s="912"/>
      <c r="W19" s="912"/>
      <c r="X19" s="912"/>
      <c r="Y19" s="912"/>
      <c r="Z19" s="912"/>
      <c r="AA19" s="912"/>
      <c r="AB19" s="912"/>
      <c r="AC19" s="912"/>
      <c r="AD19" s="912"/>
      <c r="AE19" s="912"/>
      <c r="AF19" s="902"/>
      <c r="AG19" s="903"/>
      <c r="AH19" s="903"/>
      <c r="AI19" s="903"/>
      <c r="AJ19" s="903"/>
      <c r="AK19" s="903"/>
      <c r="AL19" s="903"/>
      <c r="AM19" s="904"/>
      <c r="AN19" s="903"/>
      <c r="AO19" s="903"/>
      <c r="AP19" s="903"/>
      <c r="AQ19" s="903"/>
      <c r="AR19" s="903"/>
      <c r="AS19" s="908"/>
      <c r="BE19"/>
    </row>
    <row r="20" spans="2:57" ht="24.95" customHeight="1">
      <c r="B20" s="592"/>
      <c r="C20" s="532"/>
      <c r="D20" s="412"/>
      <c r="E20" s="413"/>
      <c r="F20" s="413"/>
      <c r="G20" s="413"/>
      <c r="H20" s="413"/>
      <c r="I20" s="413"/>
      <c r="J20" s="413"/>
      <c r="K20" s="413"/>
      <c r="L20" s="413"/>
      <c r="M20" s="413"/>
      <c r="N20" s="413"/>
      <c r="O20" s="413"/>
      <c r="P20" s="414"/>
      <c r="Q20" s="912"/>
      <c r="R20" s="912"/>
      <c r="S20" s="912"/>
      <c r="T20" s="912"/>
      <c r="U20" s="912"/>
      <c r="V20" s="912"/>
      <c r="W20" s="912"/>
      <c r="X20" s="912"/>
      <c r="Y20" s="912"/>
      <c r="Z20" s="912"/>
      <c r="AA20" s="912"/>
      <c r="AB20" s="912"/>
      <c r="AC20" s="912"/>
      <c r="AD20" s="912"/>
      <c r="AE20" s="912"/>
      <c r="AF20" s="905"/>
      <c r="AG20" s="906"/>
      <c r="AH20" s="906"/>
      <c r="AI20" s="906"/>
      <c r="AJ20" s="906"/>
      <c r="AK20" s="906"/>
      <c r="AL20" s="906"/>
      <c r="AM20" s="907"/>
      <c r="AN20" s="906"/>
      <c r="AO20" s="906"/>
      <c r="AP20" s="906"/>
      <c r="AQ20" s="906"/>
      <c r="AR20" s="906"/>
      <c r="AS20" s="909"/>
      <c r="BE20"/>
    </row>
    <row r="21" spans="2:57" ht="50.1" customHeight="1">
      <c r="B21" s="738">
        <v>6</v>
      </c>
      <c r="C21" s="449"/>
      <c r="D21" s="388" t="s">
        <v>876</v>
      </c>
      <c r="E21" s="386"/>
      <c r="F21" s="386"/>
      <c r="G21" s="386"/>
      <c r="H21" s="386"/>
      <c r="I21" s="386"/>
      <c r="J21" s="386"/>
      <c r="K21" s="386"/>
      <c r="L21" s="386"/>
      <c r="M21" s="386"/>
      <c r="N21" s="386"/>
      <c r="O21" s="386"/>
      <c r="P21" s="387"/>
      <c r="Q21" s="548"/>
      <c r="R21" s="363"/>
      <c r="S21" s="363"/>
      <c r="T21" s="363"/>
      <c r="U21" s="363"/>
      <c r="V21" s="363"/>
      <c r="W21" s="363"/>
      <c r="X21" s="363"/>
      <c r="Y21" s="363"/>
      <c r="Z21" s="363"/>
      <c r="AA21" s="363"/>
      <c r="AB21" s="363"/>
      <c r="AC21" s="363"/>
      <c r="AD21" s="363"/>
      <c r="AE21" s="363"/>
      <c r="AF21" s="363"/>
      <c r="AG21" s="363"/>
      <c r="AH21" s="363"/>
      <c r="AI21" s="363"/>
      <c r="AJ21" s="363"/>
      <c r="AK21" s="363"/>
      <c r="AL21" s="363"/>
      <c r="AM21" s="363"/>
      <c r="AN21" s="363"/>
      <c r="AO21" s="363"/>
      <c r="AP21" s="363"/>
      <c r="AQ21" s="363"/>
      <c r="AR21" s="363"/>
      <c r="AS21" s="364"/>
      <c r="BE21"/>
    </row>
    <row r="22" spans="2:57" ht="50.1" customHeight="1">
      <c r="B22" s="738">
        <v>7</v>
      </c>
      <c r="C22" s="449"/>
      <c r="D22" s="388" t="s">
        <v>902</v>
      </c>
      <c r="E22" s="386"/>
      <c r="F22" s="386"/>
      <c r="G22" s="386"/>
      <c r="H22" s="386"/>
      <c r="I22" s="386"/>
      <c r="J22" s="386"/>
      <c r="K22" s="386"/>
      <c r="L22" s="386"/>
      <c r="M22" s="386"/>
      <c r="N22" s="386"/>
      <c r="O22" s="386"/>
      <c r="P22" s="387"/>
      <c r="Q22" s="396"/>
      <c r="R22" s="396"/>
      <c r="S22" s="396"/>
      <c r="T22" s="396"/>
      <c r="U22" s="396"/>
      <c r="V22" s="396"/>
      <c r="W22" s="396"/>
      <c r="X22" s="396"/>
      <c r="Y22" s="396"/>
      <c r="Z22" s="396"/>
      <c r="AA22" s="396"/>
      <c r="AB22" s="396"/>
      <c r="AC22" s="396"/>
      <c r="AD22" s="396"/>
      <c r="AE22" s="396"/>
      <c r="AF22" s="517"/>
      <c r="AG22" s="518"/>
      <c r="AH22" s="518"/>
      <c r="AI22" s="518"/>
      <c r="AJ22" s="518"/>
      <c r="AK22" s="518"/>
      <c r="AL22" s="518"/>
      <c r="AM22" s="519"/>
      <c r="AN22" s="363"/>
      <c r="AO22" s="363"/>
      <c r="AP22" s="363"/>
      <c r="AQ22" s="363"/>
      <c r="AR22" s="363"/>
      <c r="AS22" s="364"/>
      <c r="BE22"/>
    </row>
    <row r="23" spans="2:57" ht="50.1" customHeight="1">
      <c r="B23" s="739">
        <v>8</v>
      </c>
      <c r="C23" s="740"/>
      <c r="D23" s="388" t="s">
        <v>898</v>
      </c>
      <c r="E23" s="386"/>
      <c r="F23" s="386"/>
      <c r="G23" s="386"/>
      <c r="H23" s="386"/>
      <c r="I23" s="386"/>
      <c r="J23" s="386"/>
      <c r="K23" s="386"/>
      <c r="L23" s="386"/>
      <c r="M23" s="386"/>
      <c r="N23" s="386"/>
      <c r="O23" s="386"/>
      <c r="P23" s="387"/>
      <c r="Q23" s="922"/>
      <c r="R23" s="922"/>
      <c r="S23" s="922"/>
      <c r="T23" s="922"/>
      <c r="U23" s="922"/>
      <c r="V23" s="922"/>
      <c r="W23" s="922"/>
      <c r="X23" s="922"/>
      <c r="Y23" s="922"/>
      <c r="Z23" s="922"/>
      <c r="AA23" s="922"/>
      <c r="AB23" s="922"/>
      <c r="AC23" s="922"/>
      <c r="AD23" s="922"/>
      <c r="AE23" s="922"/>
      <c r="AF23" s="931"/>
      <c r="AG23" s="932"/>
      <c r="AH23" s="932"/>
      <c r="AI23" s="932"/>
      <c r="AJ23" s="932"/>
      <c r="AK23" s="932"/>
      <c r="AL23" s="932"/>
      <c r="AM23" s="933"/>
      <c r="AN23" s="900"/>
      <c r="AO23" s="900"/>
      <c r="AP23" s="900"/>
      <c r="AQ23" s="900"/>
      <c r="AR23" s="900"/>
      <c r="AS23" s="901"/>
      <c r="BE23"/>
    </row>
    <row r="24" spans="2:57" ht="24.95" customHeight="1">
      <c r="B24" s="738">
        <v>9</v>
      </c>
      <c r="C24" s="449"/>
      <c r="D24" s="406" t="s">
        <v>901</v>
      </c>
      <c r="E24" s="407"/>
      <c r="F24" s="407"/>
      <c r="G24" s="407"/>
      <c r="H24" s="407"/>
      <c r="I24" s="407"/>
      <c r="J24" s="407"/>
      <c r="K24" s="407"/>
      <c r="L24" s="407"/>
      <c r="M24" s="407"/>
      <c r="N24" s="407"/>
      <c r="O24" s="407"/>
      <c r="P24" s="408"/>
      <c r="Q24" s="913"/>
      <c r="R24" s="914"/>
      <c r="S24" s="914"/>
      <c r="T24" s="914"/>
      <c r="U24" s="914"/>
      <c r="V24" s="914"/>
      <c r="W24" s="915"/>
      <c r="X24" s="913"/>
      <c r="Y24" s="914"/>
      <c r="Z24" s="914"/>
      <c r="AA24" s="914"/>
      <c r="AB24" s="914"/>
      <c r="AC24" s="914"/>
      <c r="AD24" s="914"/>
      <c r="AE24" s="915"/>
      <c r="AF24" s="869"/>
      <c r="AG24" s="870"/>
      <c r="AH24" s="870"/>
      <c r="AI24" s="870"/>
      <c r="AJ24" s="870"/>
      <c r="AK24" s="870"/>
      <c r="AL24" s="870"/>
      <c r="AM24" s="871"/>
      <c r="AN24" s="542"/>
      <c r="AO24" s="543"/>
      <c r="AP24" s="543"/>
      <c r="AQ24" s="543"/>
      <c r="AR24" s="543"/>
      <c r="AS24" s="544"/>
      <c r="BE24"/>
    </row>
    <row r="25" spans="2:57" ht="24.95" customHeight="1">
      <c r="B25" s="739"/>
      <c r="C25" s="740"/>
      <c r="D25" s="412"/>
      <c r="E25" s="413"/>
      <c r="F25" s="413"/>
      <c r="G25" s="413"/>
      <c r="H25" s="413"/>
      <c r="I25" s="413"/>
      <c r="J25" s="413"/>
      <c r="K25" s="413"/>
      <c r="L25" s="413"/>
      <c r="M25" s="413"/>
      <c r="N25" s="413"/>
      <c r="O25" s="413"/>
      <c r="P25" s="414"/>
      <c r="Q25" s="916"/>
      <c r="R25" s="917"/>
      <c r="S25" s="917"/>
      <c r="T25" s="917"/>
      <c r="U25" s="917"/>
      <c r="V25" s="917"/>
      <c r="W25" s="918"/>
      <c r="X25" s="916"/>
      <c r="Y25" s="917"/>
      <c r="Z25" s="917"/>
      <c r="AA25" s="917"/>
      <c r="AB25" s="917"/>
      <c r="AC25" s="917"/>
      <c r="AD25" s="917"/>
      <c r="AE25" s="918"/>
      <c r="AF25" s="872"/>
      <c r="AG25" s="873"/>
      <c r="AH25" s="873"/>
      <c r="AI25" s="873"/>
      <c r="AJ25" s="873"/>
      <c r="AK25" s="873"/>
      <c r="AL25" s="873"/>
      <c r="AM25" s="874"/>
      <c r="AN25" s="545"/>
      <c r="AO25" s="546"/>
      <c r="AP25" s="546"/>
      <c r="AQ25" s="546"/>
      <c r="AR25" s="546"/>
      <c r="AS25" s="547"/>
      <c r="BE25"/>
    </row>
    <row r="26" spans="2:57" ht="24.95" customHeight="1">
      <c r="B26" s="738">
        <v>10</v>
      </c>
      <c r="C26" s="449"/>
      <c r="D26" s="406" t="s">
        <v>900</v>
      </c>
      <c r="E26" s="407"/>
      <c r="F26" s="407"/>
      <c r="G26" s="407"/>
      <c r="H26" s="407"/>
      <c r="I26" s="407"/>
      <c r="J26" s="407"/>
      <c r="K26" s="407"/>
      <c r="L26" s="407"/>
      <c r="M26" s="407"/>
      <c r="N26" s="407"/>
      <c r="O26" s="407"/>
      <c r="P26" s="408"/>
      <c r="Q26" s="913"/>
      <c r="R26" s="914"/>
      <c r="S26" s="914"/>
      <c r="T26" s="914"/>
      <c r="U26" s="914"/>
      <c r="V26" s="914"/>
      <c r="W26" s="915"/>
      <c r="X26" s="542"/>
      <c r="Y26" s="543"/>
      <c r="Z26" s="543"/>
      <c r="AA26" s="543"/>
      <c r="AB26" s="543"/>
      <c r="AC26" s="543"/>
      <c r="AD26" s="543"/>
      <c r="AE26" s="554"/>
      <c r="AF26" s="542"/>
      <c r="AG26" s="543"/>
      <c r="AH26" s="543"/>
      <c r="AI26" s="543"/>
      <c r="AJ26" s="543"/>
      <c r="AK26" s="543"/>
      <c r="AL26" s="543"/>
      <c r="AM26" s="554"/>
      <c r="AN26" s="542"/>
      <c r="AO26" s="543"/>
      <c r="AP26" s="543"/>
      <c r="AQ26" s="543"/>
      <c r="AR26" s="543"/>
      <c r="AS26" s="544"/>
      <c r="BE26"/>
    </row>
    <row r="27" spans="2:57" ht="24.95" customHeight="1">
      <c r="B27" s="739"/>
      <c r="C27" s="740"/>
      <c r="D27" s="412"/>
      <c r="E27" s="413"/>
      <c r="F27" s="413"/>
      <c r="G27" s="413"/>
      <c r="H27" s="413"/>
      <c r="I27" s="413"/>
      <c r="J27" s="413"/>
      <c r="K27" s="413"/>
      <c r="L27" s="413"/>
      <c r="M27" s="413"/>
      <c r="N27" s="413"/>
      <c r="O27" s="413"/>
      <c r="P27" s="414"/>
      <c r="Q27" s="916"/>
      <c r="R27" s="917"/>
      <c r="S27" s="917"/>
      <c r="T27" s="917"/>
      <c r="U27" s="917"/>
      <c r="V27" s="917"/>
      <c r="W27" s="918"/>
      <c r="X27" s="545"/>
      <c r="Y27" s="546"/>
      <c r="Z27" s="546"/>
      <c r="AA27" s="546"/>
      <c r="AB27" s="546"/>
      <c r="AC27" s="546"/>
      <c r="AD27" s="546"/>
      <c r="AE27" s="556"/>
      <c r="AF27" s="545"/>
      <c r="AG27" s="546"/>
      <c r="AH27" s="546"/>
      <c r="AI27" s="546"/>
      <c r="AJ27" s="546"/>
      <c r="AK27" s="546"/>
      <c r="AL27" s="546"/>
      <c r="AM27" s="556"/>
      <c r="AN27" s="545"/>
      <c r="AO27" s="546"/>
      <c r="AP27" s="546"/>
      <c r="AQ27" s="546"/>
      <c r="AR27" s="546"/>
      <c r="AS27" s="547"/>
      <c r="BE27"/>
    </row>
    <row r="28" spans="2:57" ht="24.95" customHeight="1">
      <c r="B28" s="738">
        <v>11</v>
      </c>
      <c r="C28" s="449"/>
      <c r="D28" s="406" t="s">
        <v>877</v>
      </c>
      <c r="E28" s="407"/>
      <c r="F28" s="407"/>
      <c r="G28" s="407"/>
      <c r="H28" s="407"/>
      <c r="I28" s="407"/>
      <c r="J28" s="407"/>
      <c r="K28" s="407"/>
      <c r="L28" s="407"/>
      <c r="M28" s="407"/>
      <c r="N28" s="407"/>
      <c r="O28" s="407"/>
      <c r="P28" s="408"/>
      <c r="Q28" s="919"/>
      <c r="R28" s="859"/>
      <c r="S28" s="859"/>
      <c r="T28" s="859"/>
      <c r="U28" s="859"/>
      <c r="V28" s="859"/>
      <c r="W28" s="860"/>
      <c r="X28" s="919"/>
      <c r="Y28" s="859"/>
      <c r="Z28" s="859"/>
      <c r="AA28" s="859"/>
      <c r="AB28" s="859"/>
      <c r="AC28" s="859"/>
      <c r="AD28" s="859"/>
      <c r="AE28" s="860"/>
      <c r="AF28" s="863"/>
      <c r="AG28" s="864"/>
      <c r="AH28" s="864"/>
      <c r="AI28" s="864"/>
      <c r="AJ28" s="864"/>
      <c r="AK28" s="864"/>
      <c r="AL28" s="864"/>
      <c r="AM28" s="865"/>
      <c r="AN28" s="919"/>
      <c r="AO28" s="859"/>
      <c r="AP28" s="859"/>
      <c r="AQ28" s="859"/>
      <c r="AR28" s="859"/>
      <c r="AS28" s="892"/>
      <c r="BE28"/>
    </row>
    <row r="29" spans="2:57" ht="24.95" customHeight="1">
      <c r="B29" s="739"/>
      <c r="C29" s="740"/>
      <c r="D29" s="412"/>
      <c r="E29" s="413"/>
      <c r="F29" s="413"/>
      <c r="G29" s="413"/>
      <c r="H29" s="413"/>
      <c r="I29" s="413"/>
      <c r="J29" s="413"/>
      <c r="K29" s="413"/>
      <c r="L29" s="413"/>
      <c r="M29" s="413"/>
      <c r="N29" s="413"/>
      <c r="O29" s="413"/>
      <c r="P29" s="414"/>
      <c r="Q29" s="920"/>
      <c r="R29" s="861"/>
      <c r="S29" s="861"/>
      <c r="T29" s="861"/>
      <c r="U29" s="861"/>
      <c r="V29" s="861"/>
      <c r="W29" s="862"/>
      <c r="X29" s="920"/>
      <c r="Y29" s="861"/>
      <c r="Z29" s="861"/>
      <c r="AA29" s="861"/>
      <c r="AB29" s="861"/>
      <c r="AC29" s="861"/>
      <c r="AD29" s="861"/>
      <c r="AE29" s="862"/>
      <c r="AF29" s="866"/>
      <c r="AG29" s="867"/>
      <c r="AH29" s="867"/>
      <c r="AI29" s="867"/>
      <c r="AJ29" s="867"/>
      <c r="AK29" s="867"/>
      <c r="AL29" s="867"/>
      <c r="AM29" s="868"/>
      <c r="AN29" s="920"/>
      <c r="AO29" s="861"/>
      <c r="AP29" s="861"/>
      <c r="AQ29" s="861"/>
      <c r="AR29" s="861"/>
      <c r="AS29" s="893"/>
      <c r="BE29"/>
    </row>
    <row r="30" spans="2:57" ht="24.95" customHeight="1">
      <c r="B30" s="738">
        <v>12</v>
      </c>
      <c r="C30" s="449"/>
      <c r="D30" s="406" t="s">
        <v>899</v>
      </c>
      <c r="E30" s="407"/>
      <c r="F30" s="407"/>
      <c r="G30" s="407"/>
      <c r="H30" s="407"/>
      <c r="I30" s="407"/>
      <c r="J30" s="407"/>
      <c r="K30" s="407"/>
      <c r="L30" s="407"/>
      <c r="M30" s="407"/>
      <c r="N30" s="407"/>
      <c r="O30" s="407"/>
      <c r="P30" s="408"/>
      <c r="Q30" s="919"/>
      <c r="R30" s="859"/>
      <c r="S30" s="859"/>
      <c r="T30" s="859"/>
      <c r="U30" s="859"/>
      <c r="V30" s="859"/>
      <c r="W30" s="860"/>
      <c r="X30" s="919"/>
      <c r="Y30" s="859"/>
      <c r="Z30" s="859"/>
      <c r="AA30" s="859"/>
      <c r="AB30" s="859"/>
      <c r="AC30" s="859"/>
      <c r="AD30" s="859"/>
      <c r="AE30" s="860"/>
      <c r="AF30" s="926"/>
      <c r="AG30" s="870"/>
      <c r="AH30" s="870"/>
      <c r="AI30" s="870"/>
      <c r="AJ30" s="870"/>
      <c r="AK30" s="870"/>
      <c r="AL30" s="870"/>
      <c r="AM30" s="871"/>
      <c r="AN30" s="930"/>
      <c r="AO30" s="543"/>
      <c r="AP30" s="543"/>
      <c r="AQ30" s="543"/>
      <c r="AR30" s="543"/>
      <c r="AS30" s="544"/>
      <c r="BE30"/>
    </row>
    <row r="31" spans="2:57" ht="24.95" customHeight="1" thickBot="1">
      <c r="B31" s="925"/>
      <c r="C31" s="450"/>
      <c r="D31" s="581"/>
      <c r="E31" s="582"/>
      <c r="F31" s="582"/>
      <c r="G31" s="582"/>
      <c r="H31" s="582"/>
      <c r="I31" s="582"/>
      <c r="J31" s="582"/>
      <c r="K31" s="582"/>
      <c r="L31" s="582"/>
      <c r="M31" s="582"/>
      <c r="N31" s="582"/>
      <c r="O31" s="582"/>
      <c r="P31" s="583"/>
      <c r="Q31" s="920"/>
      <c r="R31" s="861"/>
      <c r="S31" s="861"/>
      <c r="T31" s="861"/>
      <c r="U31" s="861"/>
      <c r="V31" s="861"/>
      <c r="W31" s="862"/>
      <c r="X31" s="920"/>
      <c r="Y31" s="861"/>
      <c r="Z31" s="861"/>
      <c r="AA31" s="861"/>
      <c r="AB31" s="861"/>
      <c r="AC31" s="861"/>
      <c r="AD31" s="861"/>
      <c r="AE31" s="862"/>
      <c r="AF31" s="927"/>
      <c r="AG31" s="928"/>
      <c r="AH31" s="928"/>
      <c r="AI31" s="928"/>
      <c r="AJ31" s="928"/>
      <c r="AK31" s="928"/>
      <c r="AL31" s="928"/>
      <c r="AM31" s="929"/>
      <c r="AN31" s="481"/>
      <c r="AO31" s="482"/>
      <c r="AP31" s="482"/>
      <c r="AQ31" s="482"/>
      <c r="AR31" s="482"/>
      <c r="AS31" s="483"/>
      <c r="BE31"/>
    </row>
    <row r="32" spans="2:57" ht="87.95" hidden="1" customHeight="1">
      <c r="B32" s="923">
        <v>11</v>
      </c>
      <c r="C32" s="888"/>
      <c r="D32" s="409" t="s">
        <v>887</v>
      </c>
      <c r="E32" s="410"/>
      <c r="F32" s="410"/>
      <c r="G32" s="410"/>
      <c r="H32" s="410"/>
      <c r="I32" s="410"/>
      <c r="J32" s="410"/>
      <c r="K32" s="410"/>
      <c r="L32" s="410"/>
      <c r="M32" s="410"/>
      <c r="N32" s="410"/>
      <c r="O32" s="410"/>
      <c r="P32" s="411"/>
      <c r="Q32" s="924"/>
      <c r="R32" s="924"/>
      <c r="S32" s="924"/>
      <c r="T32" s="924"/>
      <c r="U32" s="924"/>
      <c r="V32" s="924"/>
      <c r="W32" s="924"/>
      <c r="X32" s="924"/>
      <c r="Y32" s="924"/>
      <c r="Z32" s="924"/>
      <c r="AA32" s="924"/>
      <c r="AB32" s="924"/>
      <c r="AC32" s="924"/>
      <c r="AD32" s="924"/>
      <c r="AE32" s="924"/>
      <c r="AF32" s="924"/>
      <c r="AG32" s="924"/>
      <c r="AH32" s="924"/>
      <c r="AI32" s="924"/>
      <c r="AJ32" s="924"/>
      <c r="AK32" s="924"/>
      <c r="AL32" s="924"/>
      <c r="AM32" s="924"/>
      <c r="AN32" s="924"/>
      <c r="AO32" s="924"/>
      <c r="AP32" s="924"/>
      <c r="AQ32" s="924"/>
      <c r="AR32" s="924"/>
      <c r="AS32" s="924"/>
      <c r="BE32"/>
    </row>
    <row r="33" spans="2:57" ht="52.5" hidden="1" customHeight="1">
      <c r="B33" s="738">
        <v>12</v>
      </c>
      <c r="C33" s="449"/>
      <c r="D33" s="406" t="s">
        <v>884</v>
      </c>
      <c r="E33" s="407"/>
      <c r="F33" s="407"/>
      <c r="G33" s="407"/>
      <c r="H33" s="407"/>
      <c r="I33" s="407"/>
      <c r="J33" s="407"/>
      <c r="K33" s="407"/>
      <c r="L33" s="407"/>
      <c r="M33" s="407"/>
      <c r="N33" s="407"/>
      <c r="O33" s="407"/>
      <c r="P33" s="408"/>
      <c r="Q33" s="391"/>
      <c r="R33" s="391"/>
      <c r="S33" s="391"/>
      <c r="T33" s="391"/>
      <c r="U33" s="391"/>
      <c r="V33" s="391"/>
      <c r="W33" s="391"/>
      <c r="X33" s="391"/>
      <c r="Y33" s="391"/>
      <c r="Z33" s="391"/>
      <c r="AA33" s="391"/>
      <c r="AB33" s="391"/>
      <c r="AC33" s="391"/>
      <c r="AD33" s="391"/>
      <c r="AE33" s="391"/>
      <c r="AF33" s="391"/>
      <c r="AG33" s="391"/>
      <c r="AH33" s="391"/>
      <c r="AI33" s="391"/>
      <c r="AJ33" s="391"/>
      <c r="AK33" s="391"/>
      <c r="AL33" s="391"/>
      <c r="AM33" s="391"/>
      <c r="AN33" s="391"/>
      <c r="AO33" s="391"/>
      <c r="AP33" s="391"/>
      <c r="AQ33" s="391"/>
      <c r="AR33" s="391"/>
      <c r="AS33" s="391"/>
      <c r="BE33"/>
    </row>
    <row r="34" spans="2:57" ht="51" hidden="1" customHeight="1" thickBot="1">
      <c r="B34" s="738">
        <v>13</v>
      </c>
      <c r="C34" s="449"/>
      <c r="D34" s="406" t="s">
        <v>885</v>
      </c>
      <c r="E34" s="407"/>
      <c r="F34" s="407"/>
      <c r="G34" s="407"/>
      <c r="H34" s="407"/>
      <c r="I34" s="407"/>
      <c r="J34" s="407"/>
      <c r="K34" s="407"/>
      <c r="L34" s="407"/>
      <c r="M34" s="407"/>
      <c r="N34" s="407"/>
      <c r="O34" s="407"/>
      <c r="P34" s="408"/>
      <c r="Q34" s="921"/>
      <c r="R34" s="921"/>
      <c r="S34" s="921"/>
      <c r="T34" s="921"/>
      <c r="U34" s="921"/>
      <c r="V34" s="921"/>
      <c r="W34" s="921"/>
      <c r="X34" s="921"/>
      <c r="Y34" s="921"/>
      <c r="Z34" s="921"/>
      <c r="AA34" s="921"/>
      <c r="AB34" s="921"/>
      <c r="AC34" s="921"/>
      <c r="AD34" s="921"/>
      <c r="AE34" s="921"/>
      <c r="AF34" s="921"/>
      <c r="AG34" s="921"/>
      <c r="AH34" s="921"/>
      <c r="AI34" s="921"/>
      <c r="AJ34" s="921"/>
      <c r="AK34" s="921"/>
      <c r="AL34" s="921"/>
      <c r="AM34" s="391"/>
      <c r="AN34" s="391"/>
      <c r="AO34" s="391"/>
      <c r="AP34" s="391"/>
      <c r="AQ34" s="391"/>
      <c r="AR34" s="391"/>
      <c r="AS34" s="391"/>
      <c r="BE34"/>
    </row>
    <row r="35" spans="2:57" ht="22.5" hidden="1" customHeight="1">
      <c r="B35" s="592">
        <v>25</v>
      </c>
      <c r="C35" s="532"/>
      <c r="D35" s="406"/>
      <c r="E35" s="407"/>
      <c r="F35" s="407"/>
      <c r="G35" s="407"/>
      <c r="H35" s="407"/>
      <c r="I35" s="407"/>
      <c r="J35" s="407"/>
      <c r="K35" s="407"/>
      <c r="L35" s="407"/>
      <c r="M35" s="407"/>
      <c r="N35" s="407"/>
      <c r="O35" s="407"/>
      <c r="P35" s="408"/>
      <c r="Q35" s="409"/>
      <c r="R35" s="410"/>
      <c r="S35" s="410"/>
      <c r="T35" s="410"/>
      <c r="U35" s="410"/>
      <c r="V35" s="410"/>
      <c r="W35" s="410"/>
      <c r="X35" s="411"/>
      <c r="Y35" s="406"/>
      <c r="Z35" s="407"/>
      <c r="AA35" s="407"/>
      <c r="AB35" s="408"/>
      <c r="AC35" s="406"/>
      <c r="AD35" s="407"/>
      <c r="AE35" s="407"/>
      <c r="AF35" s="408"/>
      <c r="AG35" s="406"/>
      <c r="AH35" s="407"/>
      <c r="AI35" s="407"/>
      <c r="AJ35" s="408"/>
      <c r="AK35" s="406"/>
      <c r="AL35" s="407"/>
      <c r="AM35" s="407"/>
      <c r="AN35" s="408"/>
      <c r="AO35" s="542"/>
      <c r="AP35" s="554"/>
      <c r="AQ35" s="586"/>
      <c r="AR35" s="588"/>
      <c r="AS35" s="590"/>
      <c r="BE35"/>
    </row>
    <row r="36" spans="2:57" ht="31.5" hidden="1" customHeight="1">
      <c r="B36" s="592"/>
      <c r="C36" s="532"/>
      <c r="D36" s="412"/>
      <c r="E36" s="413"/>
      <c r="F36" s="413"/>
      <c r="G36" s="413"/>
      <c r="H36" s="413"/>
      <c r="I36" s="413"/>
      <c r="J36" s="413"/>
      <c r="K36" s="413"/>
      <c r="L36" s="413"/>
      <c r="M36" s="413"/>
      <c r="N36" s="413"/>
      <c r="O36" s="413"/>
      <c r="P36" s="414"/>
      <c r="Q36" s="412"/>
      <c r="R36" s="413"/>
      <c r="S36" s="413"/>
      <c r="T36" s="413"/>
      <c r="U36" s="413"/>
      <c r="V36" s="413"/>
      <c r="W36" s="413"/>
      <c r="X36" s="414"/>
      <c r="Y36" s="412"/>
      <c r="Z36" s="413"/>
      <c r="AA36" s="413"/>
      <c r="AB36" s="414"/>
      <c r="AC36" s="412"/>
      <c r="AD36" s="413"/>
      <c r="AE36" s="413"/>
      <c r="AF36" s="414"/>
      <c r="AG36" s="412"/>
      <c r="AH36" s="413"/>
      <c r="AI36" s="413"/>
      <c r="AJ36" s="414"/>
      <c r="AK36" s="412"/>
      <c r="AL36" s="413"/>
      <c r="AM36" s="413"/>
      <c r="AN36" s="414"/>
      <c r="AO36" s="545"/>
      <c r="AP36" s="556"/>
      <c r="AQ36" s="587"/>
      <c r="AR36" s="589"/>
      <c r="AS36" s="591"/>
      <c r="BE36"/>
    </row>
    <row r="37" spans="2:57" ht="22.5" hidden="1" customHeight="1">
      <c r="B37" s="592">
        <v>26</v>
      </c>
      <c r="C37" s="532"/>
      <c r="D37" s="406"/>
      <c r="E37" s="407"/>
      <c r="F37" s="407"/>
      <c r="G37" s="407"/>
      <c r="H37" s="407"/>
      <c r="I37" s="407"/>
      <c r="J37" s="407"/>
      <c r="K37" s="407"/>
      <c r="L37" s="407"/>
      <c r="M37" s="407"/>
      <c r="N37" s="407"/>
      <c r="O37" s="407"/>
      <c r="P37" s="408"/>
      <c r="Q37" s="409"/>
      <c r="R37" s="410"/>
      <c r="S37" s="410"/>
      <c r="T37" s="410"/>
      <c r="U37" s="410"/>
      <c r="V37" s="410"/>
      <c r="W37" s="410"/>
      <c r="X37" s="411"/>
      <c r="Y37" s="406"/>
      <c r="Z37" s="407"/>
      <c r="AA37" s="407"/>
      <c r="AB37" s="408"/>
      <c r="AC37" s="406"/>
      <c r="AD37" s="407"/>
      <c r="AE37" s="407"/>
      <c r="AF37" s="408"/>
      <c r="AG37" s="406"/>
      <c r="AH37" s="407"/>
      <c r="AI37" s="407"/>
      <c r="AJ37" s="408"/>
      <c r="AK37" s="406"/>
      <c r="AL37" s="407"/>
      <c r="AM37" s="407"/>
      <c r="AN37" s="408"/>
      <c r="AO37" s="542"/>
      <c r="AP37" s="554"/>
      <c r="AQ37" s="586"/>
      <c r="AR37" s="588"/>
      <c r="AS37" s="590"/>
      <c r="BE37"/>
    </row>
    <row r="38" spans="2:57" ht="31.5" hidden="1" customHeight="1">
      <c r="B38" s="592"/>
      <c r="C38" s="532"/>
      <c r="D38" s="412"/>
      <c r="E38" s="413"/>
      <c r="F38" s="413"/>
      <c r="G38" s="413"/>
      <c r="H38" s="413"/>
      <c r="I38" s="413"/>
      <c r="J38" s="413"/>
      <c r="K38" s="413"/>
      <c r="L38" s="413"/>
      <c r="M38" s="413"/>
      <c r="N38" s="413"/>
      <c r="O38" s="413"/>
      <c r="P38" s="414"/>
      <c r="Q38" s="412"/>
      <c r="R38" s="413"/>
      <c r="S38" s="413"/>
      <c r="T38" s="413"/>
      <c r="U38" s="413"/>
      <c r="V38" s="413"/>
      <c r="W38" s="413"/>
      <c r="X38" s="414"/>
      <c r="Y38" s="412"/>
      <c r="Z38" s="413"/>
      <c r="AA38" s="413"/>
      <c r="AB38" s="414"/>
      <c r="AC38" s="412"/>
      <c r="AD38" s="413"/>
      <c r="AE38" s="413"/>
      <c r="AF38" s="414"/>
      <c r="AG38" s="412"/>
      <c r="AH38" s="413"/>
      <c r="AI38" s="413"/>
      <c r="AJ38" s="414"/>
      <c r="AK38" s="412"/>
      <c r="AL38" s="413"/>
      <c r="AM38" s="413"/>
      <c r="AN38" s="414"/>
      <c r="AO38" s="545"/>
      <c r="AP38" s="556"/>
      <c r="AQ38" s="587"/>
      <c r="AR38" s="589"/>
      <c r="AS38" s="591"/>
      <c r="BE38"/>
    </row>
    <row r="39" spans="2:57" ht="22.5" hidden="1" customHeight="1">
      <c r="B39" s="592">
        <v>27</v>
      </c>
      <c r="C39" s="532"/>
      <c r="D39" s="406"/>
      <c r="E39" s="407"/>
      <c r="F39" s="407"/>
      <c r="G39" s="407"/>
      <c r="H39" s="407"/>
      <c r="I39" s="407"/>
      <c r="J39" s="407"/>
      <c r="K39" s="407"/>
      <c r="L39" s="407"/>
      <c r="M39" s="407"/>
      <c r="N39" s="407"/>
      <c r="O39" s="407"/>
      <c r="P39" s="408"/>
      <c r="Q39" s="409"/>
      <c r="R39" s="410"/>
      <c r="S39" s="410"/>
      <c r="T39" s="410"/>
      <c r="U39" s="410"/>
      <c r="V39" s="410"/>
      <c r="W39" s="410"/>
      <c r="X39" s="411"/>
      <c r="Y39" s="406"/>
      <c r="Z39" s="407"/>
      <c r="AA39" s="407"/>
      <c r="AB39" s="408"/>
      <c r="AC39" s="406"/>
      <c r="AD39" s="407"/>
      <c r="AE39" s="407"/>
      <c r="AF39" s="408"/>
      <c r="AG39" s="406"/>
      <c r="AH39" s="407"/>
      <c r="AI39" s="407"/>
      <c r="AJ39" s="408"/>
      <c r="AK39" s="406"/>
      <c r="AL39" s="407"/>
      <c r="AM39" s="407"/>
      <c r="AN39" s="408"/>
      <c r="AO39" s="542"/>
      <c r="AP39" s="554"/>
      <c r="AQ39" s="586"/>
      <c r="AR39" s="588"/>
      <c r="AS39" s="590"/>
      <c r="BE39"/>
    </row>
    <row r="40" spans="2:57" ht="31.5" hidden="1" customHeight="1">
      <c r="B40" s="592"/>
      <c r="C40" s="532"/>
      <c r="D40" s="412"/>
      <c r="E40" s="413"/>
      <c r="F40" s="413"/>
      <c r="G40" s="413"/>
      <c r="H40" s="413"/>
      <c r="I40" s="413"/>
      <c r="J40" s="413"/>
      <c r="K40" s="413"/>
      <c r="L40" s="413"/>
      <c r="M40" s="413"/>
      <c r="N40" s="413"/>
      <c r="O40" s="413"/>
      <c r="P40" s="414"/>
      <c r="Q40" s="412"/>
      <c r="R40" s="413"/>
      <c r="S40" s="413"/>
      <c r="T40" s="413"/>
      <c r="U40" s="413"/>
      <c r="V40" s="413"/>
      <c r="W40" s="413"/>
      <c r="X40" s="414"/>
      <c r="Y40" s="412"/>
      <c r="Z40" s="413"/>
      <c r="AA40" s="413"/>
      <c r="AB40" s="414"/>
      <c r="AC40" s="412"/>
      <c r="AD40" s="413"/>
      <c r="AE40" s="413"/>
      <c r="AF40" s="414"/>
      <c r="AG40" s="412"/>
      <c r="AH40" s="413"/>
      <c r="AI40" s="413"/>
      <c r="AJ40" s="414"/>
      <c r="AK40" s="412"/>
      <c r="AL40" s="413"/>
      <c r="AM40" s="413"/>
      <c r="AN40" s="414"/>
      <c r="AO40" s="545"/>
      <c r="AP40" s="556"/>
      <c r="AQ40" s="587"/>
      <c r="AR40" s="589"/>
      <c r="AS40" s="591"/>
      <c r="BE40"/>
    </row>
    <row r="41" spans="2:57" ht="22.5" hidden="1" customHeight="1">
      <c r="B41" s="592">
        <v>28</v>
      </c>
      <c r="C41" s="532"/>
      <c r="D41" s="406"/>
      <c r="E41" s="407"/>
      <c r="F41" s="407"/>
      <c r="G41" s="407"/>
      <c r="H41" s="407"/>
      <c r="I41" s="407"/>
      <c r="J41" s="407"/>
      <c r="K41" s="407"/>
      <c r="L41" s="407"/>
      <c r="M41" s="407"/>
      <c r="N41" s="407"/>
      <c r="O41" s="407"/>
      <c r="P41" s="408"/>
      <c r="Q41" s="409"/>
      <c r="R41" s="410"/>
      <c r="S41" s="410"/>
      <c r="T41" s="410"/>
      <c r="U41" s="410"/>
      <c r="V41" s="410"/>
      <c r="W41" s="410"/>
      <c r="X41" s="411"/>
      <c r="Y41" s="406"/>
      <c r="Z41" s="407"/>
      <c r="AA41" s="407"/>
      <c r="AB41" s="408"/>
      <c r="AC41" s="406"/>
      <c r="AD41" s="407"/>
      <c r="AE41" s="407"/>
      <c r="AF41" s="408"/>
      <c r="AG41" s="406"/>
      <c r="AH41" s="407"/>
      <c r="AI41" s="407"/>
      <c r="AJ41" s="408"/>
      <c r="AK41" s="406"/>
      <c r="AL41" s="407"/>
      <c r="AM41" s="407"/>
      <c r="AN41" s="408"/>
      <c r="AO41" s="542"/>
      <c r="AP41" s="554"/>
      <c r="AQ41" s="586"/>
      <c r="AR41" s="588"/>
      <c r="AS41" s="590"/>
      <c r="BE41"/>
    </row>
    <row r="42" spans="2:57" ht="31.5" hidden="1" customHeight="1">
      <c r="B42" s="592"/>
      <c r="C42" s="532"/>
      <c r="D42" s="412"/>
      <c r="E42" s="413"/>
      <c r="F42" s="413"/>
      <c r="G42" s="413"/>
      <c r="H42" s="413"/>
      <c r="I42" s="413"/>
      <c r="J42" s="413"/>
      <c r="K42" s="413"/>
      <c r="L42" s="413"/>
      <c r="M42" s="413"/>
      <c r="N42" s="413"/>
      <c r="O42" s="413"/>
      <c r="P42" s="414"/>
      <c r="Q42" s="412"/>
      <c r="R42" s="413"/>
      <c r="S42" s="413"/>
      <c r="T42" s="413"/>
      <c r="U42" s="413"/>
      <c r="V42" s="413"/>
      <c r="W42" s="413"/>
      <c r="X42" s="414"/>
      <c r="Y42" s="412"/>
      <c r="Z42" s="413"/>
      <c r="AA42" s="413"/>
      <c r="AB42" s="414"/>
      <c r="AC42" s="412"/>
      <c r="AD42" s="413"/>
      <c r="AE42" s="413"/>
      <c r="AF42" s="414"/>
      <c r="AG42" s="412"/>
      <c r="AH42" s="413"/>
      <c r="AI42" s="413"/>
      <c r="AJ42" s="414"/>
      <c r="AK42" s="412"/>
      <c r="AL42" s="413"/>
      <c r="AM42" s="413"/>
      <c r="AN42" s="414"/>
      <c r="AO42" s="545"/>
      <c r="AP42" s="556"/>
      <c r="AQ42" s="587"/>
      <c r="AR42" s="589"/>
      <c r="AS42" s="591"/>
      <c r="BE42"/>
    </row>
    <row r="43" spans="2:57" ht="22.5" hidden="1" customHeight="1">
      <c r="B43" s="592">
        <v>29</v>
      </c>
      <c r="C43" s="532"/>
      <c r="D43" s="406"/>
      <c r="E43" s="407"/>
      <c r="F43" s="407"/>
      <c r="G43" s="407"/>
      <c r="H43" s="407"/>
      <c r="I43" s="407"/>
      <c r="J43" s="407"/>
      <c r="K43" s="407"/>
      <c r="L43" s="407"/>
      <c r="M43" s="407"/>
      <c r="N43" s="407"/>
      <c r="O43" s="407"/>
      <c r="P43" s="408"/>
      <c r="Q43" s="409"/>
      <c r="R43" s="410"/>
      <c r="S43" s="410"/>
      <c r="T43" s="410"/>
      <c r="U43" s="410"/>
      <c r="V43" s="410"/>
      <c r="W43" s="410"/>
      <c r="X43" s="411"/>
      <c r="Y43" s="406"/>
      <c r="Z43" s="407"/>
      <c r="AA43" s="407"/>
      <c r="AB43" s="408"/>
      <c r="AC43" s="406"/>
      <c r="AD43" s="407"/>
      <c r="AE43" s="407"/>
      <c r="AF43" s="408"/>
      <c r="AG43" s="406"/>
      <c r="AH43" s="407"/>
      <c r="AI43" s="407"/>
      <c r="AJ43" s="408"/>
      <c r="AK43" s="406"/>
      <c r="AL43" s="407"/>
      <c r="AM43" s="407"/>
      <c r="AN43" s="408"/>
      <c r="AO43" s="542"/>
      <c r="AP43" s="554"/>
      <c r="AQ43" s="586"/>
      <c r="AR43" s="588"/>
      <c r="AS43" s="590"/>
      <c r="BE43"/>
    </row>
    <row r="44" spans="2:57" ht="31.5" hidden="1" customHeight="1">
      <c r="B44" s="592"/>
      <c r="C44" s="532"/>
      <c r="D44" s="412"/>
      <c r="E44" s="413"/>
      <c r="F44" s="413"/>
      <c r="G44" s="413"/>
      <c r="H44" s="413"/>
      <c r="I44" s="413"/>
      <c r="J44" s="413"/>
      <c r="K44" s="413"/>
      <c r="L44" s="413"/>
      <c r="M44" s="413"/>
      <c r="N44" s="413"/>
      <c r="O44" s="413"/>
      <c r="P44" s="414"/>
      <c r="Q44" s="412"/>
      <c r="R44" s="413"/>
      <c r="S44" s="413"/>
      <c r="T44" s="413"/>
      <c r="U44" s="413"/>
      <c r="V44" s="413"/>
      <c r="W44" s="413"/>
      <c r="X44" s="414"/>
      <c r="Y44" s="412"/>
      <c r="Z44" s="413"/>
      <c r="AA44" s="413"/>
      <c r="AB44" s="414"/>
      <c r="AC44" s="412"/>
      <c r="AD44" s="413"/>
      <c r="AE44" s="413"/>
      <c r="AF44" s="414"/>
      <c r="AG44" s="412"/>
      <c r="AH44" s="413"/>
      <c r="AI44" s="413"/>
      <c r="AJ44" s="414"/>
      <c r="AK44" s="412"/>
      <c r="AL44" s="413"/>
      <c r="AM44" s="413"/>
      <c r="AN44" s="414"/>
      <c r="AO44" s="545"/>
      <c r="AP44" s="556"/>
      <c r="AQ44" s="587"/>
      <c r="AR44" s="589"/>
      <c r="AS44" s="591"/>
      <c r="BE44"/>
    </row>
    <row r="45" spans="2:57" ht="22.5" hidden="1" customHeight="1">
      <c r="B45" s="592">
        <v>30</v>
      </c>
      <c r="C45" s="532"/>
      <c r="D45" s="406"/>
      <c r="E45" s="407"/>
      <c r="F45" s="407"/>
      <c r="G45" s="407"/>
      <c r="H45" s="407"/>
      <c r="I45" s="407"/>
      <c r="J45" s="407"/>
      <c r="K45" s="407"/>
      <c r="L45" s="407"/>
      <c r="M45" s="407"/>
      <c r="N45" s="407"/>
      <c r="O45" s="407"/>
      <c r="P45" s="408"/>
      <c r="Q45" s="409"/>
      <c r="R45" s="410"/>
      <c r="S45" s="410"/>
      <c r="T45" s="410"/>
      <c r="U45" s="410"/>
      <c r="V45" s="410"/>
      <c r="W45" s="410"/>
      <c r="X45" s="411"/>
      <c r="Y45" s="406"/>
      <c r="Z45" s="407"/>
      <c r="AA45" s="407"/>
      <c r="AB45" s="408"/>
      <c r="AC45" s="406"/>
      <c r="AD45" s="407"/>
      <c r="AE45" s="407"/>
      <c r="AF45" s="408"/>
      <c r="AG45" s="406"/>
      <c r="AH45" s="407"/>
      <c r="AI45" s="407"/>
      <c r="AJ45" s="408"/>
      <c r="AK45" s="406"/>
      <c r="AL45" s="407"/>
      <c r="AM45" s="407"/>
      <c r="AN45" s="408"/>
      <c r="AO45" s="542"/>
      <c r="AP45" s="554"/>
      <c r="AQ45" s="586"/>
      <c r="AR45" s="588"/>
      <c r="AS45" s="590"/>
      <c r="BE45"/>
    </row>
    <row r="46" spans="2:57" ht="12.95" hidden="1" customHeight="1" thickBot="1">
      <c r="B46" s="610"/>
      <c r="C46" s="611"/>
      <c r="D46" s="581"/>
      <c r="E46" s="582"/>
      <c r="F46" s="582"/>
      <c r="G46" s="582"/>
      <c r="H46" s="582"/>
      <c r="I46" s="582"/>
      <c r="J46" s="582"/>
      <c r="K46" s="582"/>
      <c r="L46" s="582"/>
      <c r="M46" s="582"/>
      <c r="N46" s="582"/>
      <c r="O46" s="582"/>
      <c r="P46" s="583"/>
      <c r="Q46" s="412"/>
      <c r="R46" s="413"/>
      <c r="S46" s="413"/>
      <c r="T46" s="413"/>
      <c r="U46" s="413"/>
      <c r="V46" s="413"/>
      <c r="W46" s="413"/>
      <c r="X46" s="414"/>
      <c r="Y46" s="581"/>
      <c r="Z46" s="582"/>
      <c r="AA46" s="582"/>
      <c r="AB46" s="583"/>
      <c r="AC46" s="581"/>
      <c r="AD46" s="582"/>
      <c r="AE46" s="582"/>
      <c r="AF46" s="583"/>
      <c r="AG46" s="581"/>
      <c r="AH46" s="582"/>
      <c r="AI46" s="582"/>
      <c r="AJ46" s="583"/>
      <c r="AK46" s="581"/>
      <c r="AL46" s="582"/>
      <c r="AM46" s="582"/>
      <c r="AN46" s="583"/>
      <c r="AO46" s="481"/>
      <c r="AP46" s="606"/>
      <c r="AQ46" s="607"/>
      <c r="AR46" s="608"/>
      <c r="AS46" s="609"/>
      <c r="BE46"/>
    </row>
    <row r="47" spans="2:57" ht="46.5" hidden="1" customHeight="1" thickBot="1">
      <c r="B47" s="612" t="s">
        <v>33</v>
      </c>
      <c r="C47" s="613"/>
      <c r="D47" s="613"/>
      <c r="E47" s="614"/>
      <c r="F47" s="615" t="s">
        <v>2</v>
      </c>
      <c r="G47" s="613"/>
      <c r="H47" s="613"/>
      <c r="I47" s="613"/>
      <c r="J47" s="613"/>
      <c r="K47" s="613"/>
      <c r="L47" s="613"/>
      <c r="M47" s="613"/>
      <c r="N47" s="613"/>
      <c r="O47" s="613"/>
      <c r="P47" s="613"/>
      <c r="Q47" s="613"/>
      <c r="R47" s="613"/>
      <c r="S47" s="613"/>
      <c r="T47" s="613"/>
      <c r="U47" s="614"/>
      <c r="V47" s="615" t="s">
        <v>3</v>
      </c>
      <c r="W47" s="613"/>
      <c r="X47" s="614"/>
      <c r="Y47" s="615" t="s">
        <v>34</v>
      </c>
      <c r="Z47" s="613"/>
      <c r="AA47" s="614"/>
      <c r="AB47" s="615" t="s">
        <v>35</v>
      </c>
      <c r="AC47" s="613"/>
      <c r="AD47" s="613"/>
      <c r="AE47" s="613"/>
      <c r="AF47" s="613"/>
      <c r="AG47" s="613"/>
      <c r="AH47" s="613"/>
      <c r="AI47" s="613"/>
      <c r="AJ47" s="613"/>
      <c r="AK47" s="613"/>
      <c r="AL47" s="613"/>
      <c r="AM47" s="613"/>
      <c r="AN47" s="613"/>
      <c r="AO47" s="613"/>
      <c r="AP47" s="613"/>
      <c r="AQ47" s="613"/>
      <c r="AR47" s="613"/>
      <c r="AS47" s="616"/>
      <c r="BE47"/>
    </row>
    <row r="48" spans="2:57" ht="46.5" hidden="1" customHeight="1">
      <c r="B48" s="617"/>
      <c r="C48" s="618"/>
      <c r="D48" s="618"/>
      <c r="E48" s="619"/>
      <c r="F48" s="620"/>
      <c r="G48" s="618"/>
      <c r="H48" s="618"/>
      <c r="I48" s="618"/>
      <c r="J48" s="618"/>
      <c r="K48" s="618"/>
      <c r="L48" s="618"/>
      <c r="M48" s="618"/>
      <c r="N48" s="618"/>
      <c r="O48" s="618"/>
      <c r="P48" s="618"/>
      <c r="Q48" s="618"/>
      <c r="R48" s="618"/>
      <c r="S48" s="618"/>
      <c r="T48" s="618"/>
      <c r="U48" s="619"/>
      <c r="V48" s="620"/>
      <c r="W48" s="618"/>
      <c r="X48" s="619"/>
      <c r="Y48" s="620"/>
      <c r="Z48" s="618"/>
      <c r="AA48" s="619"/>
      <c r="AB48" s="620"/>
      <c r="AC48" s="618"/>
      <c r="AD48" s="618"/>
      <c r="AE48" s="618"/>
      <c r="AF48" s="618"/>
      <c r="AG48" s="618"/>
      <c r="AH48" s="618"/>
      <c r="AI48" s="618"/>
      <c r="AJ48" s="618"/>
      <c r="AK48" s="618"/>
      <c r="AL48" s="618"/>
      <c r="AM48" s="618"/>
      <c r="AN48" s="618"/>
      <c r="AO48" s="618"/>
      <c r="AP48" s="618"/>
      <c r="AQ48" s="618"/>
      <c r="AR48" s="618"/>
      <c r="AS48" s="621"/>
      <c r="BE48"/>
    </row>
    <row r="49" spans="2:57" ht="46.5" hidden="1" customHeight="1">
      <c r="B49" s="622"/>
      <c r="C49" s="623"/>
      <c r="D49" s="623"/>
      <c r="E49" s="624"/>
      <c r="F49" s="625"/>
      <c r="G49" s="623"/>
      <c r="H49" s="623"/>
      <c r="I49" s="623"/>
      <c r="J49" s="623"/>
      <c r="K49" s="623"/>
      <c r="L49" s="623"/>
      <c r="M49" s="623"/>
      <c r="N49" s="623"/>
      <c r="O49" s="623"/>
      <c r="P49" s="623"/>
      <c r="Q49" s="623"/>
      <c r="R49" s="623"/>
      <c r="S49" s="623"/>
      <c r="T49" s="623"/>
      <c r="U49" s="624"/>
      <c r="V49" s="625"/>
      <c r="W49" s="623"/>
      <c r="X49" s="624"/>
      <c r="Y49" s="625"/>
      <c r="Z49" s="623"/>
      <c r="AA49" s="624"/>
      <c r="AB49" s="625"/>
      <c r="AC49" s="623"/>
      <c r="AD49" s="623"/>
      <c r="AE49" s="623"/>
      <c r="AF49" s="623"/>
      <c r="AG49" s="623"/>
      <c r="AH49" s="623"/>
      <c r="AI49" s="623"/>
      <c r="AJ49" s="623"/>
      <c r="AK49" s="623"/>
      <c r="AL49" s="623"/>
      <c r="AM49" s="623"/>
      <c r="AN49" s="623"/>
      <c r="AO49" s="623"/>
      <c r="AP49" s="623"/>
      <c r="AQ49" s="623"/>
      <c r="AR49" s="623"/>
      <c r="AS49" s="626"/>
      <c r="BE49"/>
    </row>
    <row r="50" spans="2:57" ht="46.5" hidden="1" customHeight="1" thickBot="1">
      <c r="B50" s="622"/>
      <c r="C50" s="623"/>
      <c r="D50" s="623"/>
      <c r="E50" s="624"/>
      <c r="F50" s="625"/>
      <c r="G50" s="623"/>
      <c r="H50" s="623"/>
      <c r="I50" s="623"/>
      <c r="J50" s="623"/>
      <c r="K50" s="623"/>
      <c r="L50" s="623"/>
      <c r="M50" s="623"/>
      <c r="N50" s="623"/>
      <c r="O50" s="623"/>
      <c r="P50" s="623"/>
      <c r="Q50" s="623"/>
      <c r="R50" s="623"/>
      <c r="S50" s="623"/>
      <c r="T50" s="623"/>
      <c r="U50" s="624"/>
      <c r="V50" s="625"/>
      <c r="W50" s="623"/>
      <c r="X50" s="624"/>
      <c r="Y50" s="625"/>
      <c r="Z50" s="623"/>
      <c r="AA50" s="624"/>
      <c r="AB50" s="625"/>
      <c r="AC50" s="623"/>
      <c r="AD50" s="623"/>
      <c r="AE50" s="623"/>
      <c r="AF50" s="623"/>
      <c r="AG50" s="623"/>
      <c r="AH50" s="623"/>
      <c r="AI50" s="623"/>
      <c r="AJ50" s="623"/>
      <c r="AK50" s="623"/>
      <c r="AL50" s="623"/>
      <c r="AM50" s="623"/>
      <c r="AN50" s="623"/>
      <c r="AO50" s="623"/>
      <c r="AP50" s="623"/>
      <c r="AQ50" s="623"/>
      <c r="AR50" s="623"/>
      <c r="AS50" s="626"/>
      <c r="BE50"/>
    </row>
    <row r="51" spans="2:57" ht="46.5" customHeight="1">
      <c r="B51" s="612" t="s">
        <v>36</v>
      </c>
      <c r="C51" s="613"/>
      <c r="D51" s="613"/>
      <c r="E51" s="613"/>
      <c r="F51" s="613"/>
      <c r="G51" s="613"/>
      <c r="H51" s="613"/>
      <c r="I51" s="613"/>
      <c r="J51" s="613"/>
      <c r="K51" s="613"/>
      <c r="L51" s="613"/>
      <c r="M51" s="613"/>
      <c r="N51" s="613"/>
      <c r="O51" s="613"/>
      <c r="P51" s="613"/>
      <c r="Q51" s="613"/>
      <c r="R51" s="613"/>
      <c r="S51" s="613"/>
      <c r="T51" s="613"/>
      <c r="U51" s="613"/>
      <c r="V51" s="613"/>
      <c r="W51" s="613"/>
      <c r="X51" s="613"/>
      <c r="Y51" s="613"/>
      <c r="Z51" s="613"/>
      <c r="AA51" s="613"/>
      <c r="AB51" s="613"/>
      <c r="AC51" s="613"/>
      <c r="AD51" s="613"/>
      <c r="AE51" s="613"/>
      <c r="AF51" s="613"/>
      <c r="AG51" s="613"/>
      <c r="AH51" s="613"/>
      <c r="AI51" s="613"/>
      <c r="AJ51" s="613"/>
      <c r="AK51" s="613"/>
      <c r="AL51" s="613"/>
      <c r="AM51" s="613"/>
      <c r="AN51" s="613"/>
      <c r="AO51" s="613"/>
      <c r="AP51" s="613"/>
      <c r="AQ51" s="613"/>
      <c r="AR51" s="613"/>
      <c r="AS51" s="616"/>
      <c r="BE51"/>
    </row>
    <row r="52" spans="2:57" ht="192.75" customHeight="1" thickBot="1">
      <c r="B52" s="627"/>
      <c r="C52" s="628"/>
      <c r="D52" s="628"/>
      <c r="E52" s="628"/>
      <c r="F52" s="628"/>
      <c r="G52" s="628"/>
      <c r="H52" s="628"/>
      <c r="I52" s="628"/>
      <c r="J52" s="628"/>
      <c r="K52" s="628"/>
      <c r="L52" s="628"/>
      <c r="M52" s="628"/>
      <c r="N52" s="628"/>
      <c r="O52" s="628"/>
      <c r="P52" s="628"/>
      <c r="Q52" s="628"/>
      <c r="R52" s="628"/>
      <c r="S52" s="628"/>
      <c r="T52" s="628"/>
      <c r="U52" s="628"/>
      <c r="V52" s="628"/>
      <c r="W52" s="628"/>
      <c r="X52" s="628"/>
      <c r="Y52" s="628"/>
      <c r="Z52" s="628"/>
      <c r="AA52" s="628"/>
      <c r="AB52" s="628"/>
      <c r="AC52" s="628"/>
      <c r="AD52" s="628"/>
      <c r="AE52" s="628"/>
      <c r="AF52" s="628"/>
      <c r="AG52" s="628"/>
      <c r="AH52" s="628"/>
      <c r="AI52" s="628"/>
      <c r="AJ52" s="628"/>
      <c r="AK52" s="628"/>
      <c r="AL52" s="628"/>
      <c r="AM52" s="628"/>
      <c r="AN52" s="628"/>
      <c r="AO52" s="628"/>
      <c r="AP52" s="628"/>
      <c r="AQ52" s="628"/>
      <c r="AR52" s="628"/>
      <c r="AS52" s="629"/>
      <c r="BE52"/>
    </row>
    <row r="53" spans="2:57" ht="22.5" customHeight="1">
      <c r="B53" s="4"/>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c r="BE53"/>
    </row>
    <row r="54" spans="2:57" ht="46.5" customHeight="1">
      <c r="B54" s="5"/>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7"/>
      <c r="BE54"/>
    </row>
    <row r="55" spans="2:57" ht="46.5" customHeight="1">
      <c r="B55" s="5"/>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BE55"/>
    </row>
    <row r="56" spans="2:57" ht="46.5" customHeight="1">
      <c r="B56" s="5"/>
      <c r="C56" s="88"/>
      <c r="D56" s="88"/>
      <c r="E56" s="88"/>
      <c r="F56" s="88"/>
      <c r="G56" s="88"/>
      <c r="H56" s="88"/>
      <c r="I56" s="88"/>
      <c r="J56" s="88"/>
      <c r="K56" s="88"/>
      <c r="L56" s="88"/>
      <c r="M56" s="88"/>
      <c r="N56" s="88"/>
      <c r="O56" s="88"/>
      <c r="P56" s="88"/>
      <c r="Q56" s="89"/>
      <c r="R56" s="89"/>
      <c r="S56" s="89"/>
      <c r="T56" s="89"/>
      <c r="U56" s="89"/>
      <c r="V56" s="89"/>
      <c r="W56" s="89"/>
      <c r="X56" s="88"/>
      <c r="Y56" s="88"/>
      <c r="Z56" s="88"/>
      <c r="AA56" s="88"/>
      <c r="AB56" s="88"/>
      <c r="AC56" s="88"/>
      <c r="AD56" s="88"/>
      <c r="AE56" s="88"/>
      <c r="AF56" s="88"/>
      <c r="AG56" s="88"/>
      <c r="AH56" s="88"/>
      <c r="AI56" s="88"/>
      <c r="AJ56" s="88"/>
      <c r="AK56" s="88"/>
      <c r="AL56" s="89"/>
      <c r="AM56" s="89"/>
      <c r="AN56" s="89"/>
      <c r="AO56" s="89"/>
      <c r="AP56" s="89"/>
      <c r="AQ56" s="89"/>
      <c r="AR56" s="89"/>
      <c r="AS56" s="7"/>
      <c r="BE56"/>
    </row>
    <row r="57" spans="2:57" ht="22.5" customHeight="1">
      <c r="B57" s="5"/>
      <c r="C57" s="5"/>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BE57"/>
    </row>
    <row r="58" spans="2:57">
      <c r="C58" s="5"/>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BE58"/>
    </row>
    <row r="59" spans="2:57">
      <c r="C59" s="5"/>
      <c r="D59" s="5"/>
      <c r="E59" s="5"/>
      <c r="F59" s="5"/>
      <c r="G59" s="5"/>
      <c r="H59" s="5"/>
      <c r="I59" s="5"/>
      <c r="J59" s="5"/>
      <c r="K59" s="5"/>
      <c r="L59" s="5"/>
      <c r="M59" s="5"/>
      <c r="N59" s="5"/>
      <c r="O59" s="5"/>
      <c r="P59" s="5"/>
      <c r="Q59" s="5"/>
      <c r="R59" s="5"/>
      <c r="S59" s="5"/>
      <c r="T59" s="5"/>
      <c r="U59" s="5"/>
      <c r="V59" s="5"/>
      <c r="W59" s="5"/>
      <c r="X59" s="5"/>
      <c r="Y59" s="5"/>
      <c r="Z59" s="5"/>
      <c r="AA59" s="5"/>
      <c r="AB59" s="5"/>
      <c r="AC59" s="5"/>
      <c r="AD59" s="5"/>
      <c r="AE59" s="5"/>
      <c r="AF59" s="5"/>
      <c r="AG59" s="5"/>
      <c r="AH59" s="5"/>
      <c r="AI59" s="5"/>
      <c r="AJ59" s="5"/>
      <c r="AK59" s="5"/>
      <c r="AL59" s="5"/>
      <c r="AM59" s="5"/>
      <c r="AN59" s="5"/>
      <c r="AO59" s="5"/>
      <c r="AP59" s="5"/>
      <c r="AQ59" s="5"/>
      <c r="AR59" s="5"/>
      <c r="AS59" s="5"/>
      <c r="BE59"/>
    </row>
    <row r="60" spans="2:57">
      <c r="BE60"/>
    </row>
    <row r="61" spans="2:57">
      <c r="BE61"/>
    </row>
    <row r="62" spans="2:57">
      <c r="C62" s="7"/>
      <c r="BE62"/>
    </row>
    <row r="63" spans="2:57">
      <c r="C63" s="7"/>
      <c r="BE63"/>
    </row>
    <row r="64" spans="2:57">
      <c r="C64" s="7"/>
      <c r="BE64"/>
    </row>
    <row r="65" spans="3:57">
      <c r="C65" s="7"/>
      <c r="BE65"/>
    </row>
    <row r="66" spans="3:57">
      <c r="BE66"/>
    </row>
    <row r="67" spans="3:57">
      <c r="BE67"/>
    </row>
    <row r="68" spans="3:57">
      <c r="BE68"/>
    </row>
    <row r="69" spans="3:57">
      <c r="BE69"/>
    </row>
    <row r="70" spans="3:57">
      <c r="BE70"/>
    </row>
  </sheetData>
  <sheetProtection selectLockedCells="1" autoFilter="0"/>
  <mergeCells count="218">
    <mergeCell ref="AF8:AI8"/>
    <mergeCell ref="AJ8:AM11"/>
    <mergeCell ref="AF10:AI10"/>
    <mergeCell ref="AF11:AI11"/>
    <mergeCell ref="J4:Z5"/>
    <mergeCell ref="AA4:AE4"/>
    <mergeCell ref="AF4:AI4"/>
    <mergeCell ref="AA5:AE5"/>
    <mergeCell ref="AF5:AI5"/>
    <mergeCell ref="J6:L7"/>
    <mergeCell ref="M6:P9"/>
    <mergeCell ref="Q6:AE9"/>
    <mergeCell ref="AF6:AI6"/>
    <mergeCell ref="B12:C13"/>
    <mergeCell ref="D12:P13"/>
    <mergeCell ref="Q12:W13"/>
    <mergeCell ref="X12:AE13"/>
    <mergeCell ref="AF12:AM13"/>
    <mergeCell ref="AN12:AS13"/>
    <mergeCell ref="AN8:AS11"/>
    <mergeCell ref="AF9:AI9"/>
    <mergeCell ref="AJ4:AS4"/>
    <mergeCell ref="AJ5:AS5"/>
    <mergeCell ref="AJ6:AS6"/>
    <mergeCell ref="AJ7:AS7"/>
    <mergeCell ref="B10:I11"/>
    <mergeCell ref="J10:P11"/>
    <mergeCell ref="Q10:T11"/>
    <mergeCell ref="U10:W11"/>
    <mergeCell ref="X10:Z11"/>
    <mergeCell ref="AA10:AB11"/>
    <mergeCell ref="AC10:AC11"/>
    <mergeCell ref="AD10:AE11"/>
    <mergeCell ref="AF7:AI7"/>
    <mergeCell ref="J8:J9"/>
    <mergeCell ref="K8:K9"/>
    <mergeCell ref="L8:L9"/>
    <mergeCell ref="X17:AE17"/>
    <mergeCell ref="B14:C15"/>
    <mergeCell ref="D14:P15"/>
    <mergeCell ref="Q14:W15"/>
    <mergeCell ref="X14:AE15"/>
    <mergeCell ref="AF14:AM15"/>
    <mergeCell ref="AN14:AS15"/>
    <mergeCell ref="AN16:AS16"/>
    <mergeCell ref="AN17:AS17"/>
    <mergeCell ref="AF32:AL32"/>
    <mergeCell ref="AM32:AS32"/>
    <mergeCell ref="B30:C31"/>
    <mergeCell ref="D30:P31"/>
    <mergeCell ref="Q30:W31"/>
    <mergeCell ref="X30:AE31"/>
    <mergeCell ref="AF30:AM31"/>
    <mergeCell ref="AN30:AS31"/>
    <mergeCell ref="AF22:AM22"/>
    <mergeCell ref="AF23:AM23"/>
    <mergeCell ref="AF26:AM27"/>
    <mergeCell ref="B22:C22"/>
    <mergeCell ref="B26:C27"/>
    <mergeCell ref="D26:P27"/>
    <mergeCell ref="Q26:W27"/>
    <mergeCell ref="X26:AE27"/>
    <mergeCell ref="AN22:AS22"/>
    <mergeCell ref="AN23:AS23"/>
    <mergeCell ref="AN24:AS25"/>
    <mergeCell ref="D22:P22"/>
    <mergeCell ref="Q22:W22"/>
    <mergeCell ref="X22:AE22"/>
    <mergeCell ref="B28:C29"/>
    <mergeCell ref="D28:P29"/>
    <mergeCell ref="Q28:W29"/>
    <mergeCell ref="X28:AE29"/>
    <mergeCell ref="D23:P23"/>
    <mergeCell ref="Q23:W23"/>
    <mergeCell ref="X23:AE23"/>
    <mergeCell ref="B23:C23"/>
    <mergeCell ref="B34:C34"/>
    <mergeCell ref="D34:P34"/>
    <mergeCell ref="Q34:W34"/>
    <mergeCell ref="X34:AE34"/>
    <mergeCell ref="B32:C32"/>
    <mergeCell ref="D32:P32"/>
    <mergeCell ref="Q32:W32"/>
    <mergeCell ref="X32:AE32"/>
    <mergeCell ref="AF34:AL34"/>
    <mergeCell ref="AM34:AS34"/>
    <mergeCell ref="B33:C33"/>
    <mergeCell ref="D33:P33"/>
    <mergeCell ref="Q33:W33"/>
    <mergeCell ref="X33:AE33"/>
    <mergeCell ref="AF33:AL33"/>
    <mergeCell ref="AM33:AS33"/>
    <mergeCell ref="AK35:AN36"/>
    <mergeCell ref="AO35:AP36"/>
    <mergeCell ref="AQ35:AQ36"/>
    <mergeCell ref="AR35:AR36"/>
    <mergeCell ref="AS35:AS36"/>
    <mergeCell ref="Y36:AB36"/>
    <mergeCell ref="B35:C36"/>
    <mergeCell ref="D35:P36"/>
    <mergeCell ref="Q35:X36"/>
    <mergeCell ref="Y35:AB35"/>
    <mergeCell ref="AC35:AF36"/>
    <mergeCell ref="AG35:AJ36"/>
    <mergeCell ref="AK37:AN38"/>
    <mergeCell ref="AO37:AP38"/>
    <mergeCell ref="AQ37:AQ38"/>
    <mergeCell ref="AR37:AR38"/>
    <mergeCell ref="AS37:AS38"/>
    <mergeCell ref="Y38:AB38"/>
    <mergeCell ref="B37:C38"/>
    <mergeCell ref="D37:P38"/>
    <mergeCell ref="Q37:X38"/>
    <mergeCell ref="Y37:AB37"/>
    <mergeCell ref="AC37:AF38"/>
    <mergeCell ref="AG37:AJ38"/>
    <mergeCell ref="AK39:AN40"/>
    <mergeCell ref="AO39:AP40"/>
    <mergeCell ref="AQ39:AQ40"/>
    <mergeCell ref="AR39:AR40"/>
    <mergeCell ref="AS39:AS40"/>
    <mergeCell ref="Y40:AB40"/>
    <mergeCell ref="B39:C40"/>
    <mergeCell ref="D39:P40"/>
    <mergeCell ref="Q39:X40"/>
    <mergeCell ref="Y39:AB39"/>
    <mergeCell ref="AC39:AF40"/>
    <mergeCell ref="AG39:AJ40"/>
    <mergeCell ref="AK41:AN42"/>
    <mergeCell ref="AO41:AP42"/>
    <mergeCell ref="AQ41:AQ42"/>
    <mergeCell ref="AR41:AR42"/>
    <mergeCell ref="AS41:AS42"/>
    <mergeCell ref="Y42:AB42"/>
    <mergeCell ref="B41:C42"/>
    <mergeCell ref="D41:P42"/>
    <mergeCell ref="Q41:X42"/>
    <mergeCell ref="Y41:AB41"/>
    <mergeCell ref="AC41:AF42"/>
    <mergeCell ref="AG41:AJ42"/>
    <mergeCell ref="AK43:AN44"/>
    <mergeCell ref="AO43:AP44"/>
    <mergeCell ref="AQ43:AQ44"/>
    <mergeCell ref="AR43:AR44"/>
    <mergeCell ref="AS43:AS44"/>
    <mergeCell ref="Y44:AB44"/>
    <mergeCell ref="B43:C44"/>
    <mergeCell ref="D43:P44"/>
    <mergeCell ref="Q43:X44"/>
    <mergeCell ref="Y43:AB43"/>
    <mergeCell ref="AC43:AF44"/>
    <mergeCell ref="AG43:AJ44"/>
    <mergeCell ref="AB47:AS47"/>
    <mergeCell ref="B48:E48"/>
    <mergeCell ref="F48:U48"/>
    <mergeCell ref="V48:X48"/>
    <mergeCell ref="Y48:AA48"/>
    <mergeCell ref="AB48:AS48"/>
    <mergeCell ref="AK45:AN46"/>
    <mergeCell ref="AO45:AP46"/>
    <mergeCell ref="AQ45:AQ46"/>
    <mergeCell ref="AR45:AR46"/>
    <mergeCell ref="AS45:AS46"/>
    <mergeCell ref="Y46:AB46"/>
    <mergeCell ref="B45:C46"/>
    <mergeCell ref="D45:P46"/>
    <mergeCell ref="Q45:X46"/>
    <mergeCell ref="Y45:AB45"/>
    <mergeCell ref="AC45:AF46"/>
    <mergeCell ref="AG45:AJ46"/>
    <mergeCell ref="B51:AS51"/>
    <mergeCell ref="B52:AS52"/>
    <mergeCell ref="B24:C25"/>
    <mergeCell ref="D24:P25"/>
    <mergeCell ref="Q24:W25"/>
    <mergeCell ref="X24:AE25"/>
    <mergeCell ref="B49:E49"/>
    <mergeCell ref="F49:U49"/>
    <mergeCell ref="V49:X49"/>
    <mergeCell ref="Y49:AA49"/>
    <mergeCell ref="AB49:AS49"/>
    <mergeCell ref="B50:E50"/>
    <mergeCell ref="F50:U50"/>
    <mergeCell ref="V50:X50"/>
    <mergeCell ref="Y50:AA50"/>
    <mergeCell ref="AB50:AS50"/>
    <mergeCell ref="B47:E47"/>
    <mergeCell ref="F47:U47"/>
    <mergeCell ref="V47:X47"/>
    <mergeCell ref="Y47:AA47"/>
    <mergeCell ref="AN28:AS29"/>
    <mergeCell ref="AN26:AS27"/>
    <mergeCell ref="AF24:AM25"/>
    <mergeCell ref="AF28:AM29"/>
    <mergeCell ref="AN18:AS18"/>
    <mergeCell ref="AF19:AM20"/>
    <mergeCell ref="AN19:AS20"/>
    <mergeCell ref="AF16:AM16"/>
    <mergeCell ref="AF17:AM17"/>
    <mergeCell ref="AF18:AM18"/>
    <mergeCell ref="B21:C21"/>
    <mergeCell ref="B16:C16"/>
    <mergeCell ref="D16:P16"/>
    <mergeCell ref="Q16:W16"/>
    <mergeCell ref="X16:AE16"/>
    <mergeCell ref="D21:P21"/>
    <mergeCell ref="Q21:AS21"/>
    <mergeCell ref="B19:C20"/>
    <mergeCell ref="D19:P20"/>
    <mergeCell ref="Q19:W20"/>
    <mergeCell ref="X19:AE20"/>
    <mergeCell ref="B18:C18"/>
    <mergeCell ref="D18:P18"/>
    <mergeCell ref="Q18:W18"/>
    <mergeCell ref="X18:AE18"/>
    <mergeCell ref="B17:C17"/>
    <mergeCell ref="D17:P17"/>
    <mergeCell ref="Q17:W17"/>
  </mergeCells>
  <conditionalFormatting sqref="AF11">
    <cfRule type="expression" dxfId="343" priority="3">
      <formula>$V11="y"</formula>
    </cfRule>
    <cfRule type="expression" dxfId="342" priority="4">
      <formula>$T11="y"</formula>
    </cfRule>
  </conditionalFormatting>
  <conditionalFormatting sqref="AF7">
    <cfRule type="expression" dxfId="341" priority="7">
      <formula>$V7="y"</formula>
    </cfRule>
    <cfRule type="expression" dxfId="340" priority="8">
      <formula>$T7="y"</formula>
    </cfRule>
  </conditionalFormatting>
  <conditionalFormatting sqref="AF9">
    <cfRule type="expression" dxfId="339" priority="5">
      <formula>$V9="y"</formula>
    </cfRule>
    <cfRule type="expression" dxfId="338" priority="6">
      <formula>$T9="y"</formula>
    </cfRule>
  </conditionalFormatting>
  <conditionalFormatting sqref="Y35:AB46">
    <cfRule type="expression" dxfId="337" priority="2">
      <formula>OR(ISNUMBER(SEARCH("Hold Point",Y35)),ISNUMBER(SEARCH("Witness Point",Y35)))</formula>
    </cfRule>
  </conditionalFormatting>
  <conditionalFormatting sqref="AK35:AN46">
    <cfRule type="expression" dxfId="336" priority="1">
      <formula>OR(Y35="Check Item",Y35="Milestone")</formula>
    </cfRule>
  </conditionalFormatting>
  <pageMargins left="0.62992125984251968" right="0.23622047244094488" top="0.82677165354330706" bottom="0.23622047244094488" header="0.31496062992125984" footer="0.31496062992125984"/>
  <pageSetup paperSize="9" scale="57" fitToHeight="0" orientation="portrait" horizontalDpi="300" verticalDpi="300" r:id="rId1"/>
  <drawing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Sheet88">
    <pageSetUpPr fitToPage="1"/>
  </sheetPr>
  <dimension ref="A1:BR102"/>
  <sheetViews>
    <sheetView tabSelected="1" topLeftCell="B3" zoomScale="85" zoomScaleNormal="85" zoomScaleSheetLayoutView="85" workbookViewId="0">
      <selection activeCell="C86" sqref="C86:W86"/>
    </sheetView>
  </sheetViews>
  <sheetFormatPr defaultColWidth="9.140625" defaultRowHeight="15"/>
  <cols>
    <col min="1" max="1" width="0" hidden="1" customWidth="1"/>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Supply of Concrete</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Supply of Concrete</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633" t="s">
        <v>1939</v>
      </c>
      <c r="AK4" s="634"/>
      <c r="AL4" s="634"/>
      <c r="AM4" s="634"/>
      <c r="AN4" s="634"/>
      <c r="AO4" s="634"/>
      <c r="AP4" s="634"/>
      <c r="AQ4" s="634"/>
      <c r="AR4" s="634"/>
      <c r="AS4" s="635"/>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str">
        <f>'Lot Register'!$M$13</f>
        <v>CN22189</v>
      </c>
      <c r="AG5" s="460"/>
      <c r="AH5" s="460"/>
      <c r="AI5" s="461"/>
      <c r="AJ5" s="636" t="s">
        <v>1704</v>
      </c>
      <c r="AK5" s="637"/>
      <c r="AL5" s="637"/>
      <c r="AM5" s="637"/>
      <c r="AN5" s="637"/>
      <c r="AO5" s="637"/>
      <c r="AP5" s="637"/>
      <c r="AQ5" s="637"/>
      <c r="AR5" s="637"/>
      <c r="AS5" s="638"/>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636" t="s">
        <v>2401</v>
      </c>
      <c r="AK6" s="637"/>
      <c r="AL6" s="637"/>
      <c r="AM6" s="637"/>
      <c r="AN6" s="637"/>
      <c r="AO6" s="637"/>
      <c r="AP6" s="637"/>
      <c r="AQ6" s="637"/>
      <c r="AR6" s="637"/>
      <c r="AS6" s="638"/>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Register'!$J$2), "", 'Lot Register'!$J$2)</f>
        <v>45343</v>
      </c>
      <c r="AG7" s="469"/>
      <c r="AH7" s="469"/>
      <c r="AI7" s="470"/>
      <c r="AJ7" s="636" t="s">
        <v>2402</v>
      </c>
      <c r="AK7" s="637"/>
      <c r="AL7" s="637"/>
      <c r="AM7" s="637"/>
      <c r="AN7" s="637"/>
      <c r="AO7" s="637"/>
      <c r="AP7" s="637"/>
      <c r="AQ7" s="637"/>
      <c r="AR7" s="637"/>
      <c r="AS7" s="638"/>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v>70.010000000000005</v>
      </c>
      <c r="AK8" s="574"/>
      <c r="AL8" s="574"/>
      <c r="AM8" s="574"/>
      <c r="AN8" s="566" t="s">
        <v>1699</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Register'!$K$2), "", 'Lot Register'!$K$2)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f>IF(ISBLANK('Lot Register'!$I$2), "", 'Lot Register'!$I$2)</f>
        <v>0</v>
      </c>
      <c r="AE10" s="449"/>
      <c r="AF10" s="451" t="s">
        <v>30</v>
      </c>
      <c r="AG10" s="451"/>
      <c r="AH10" s="451"/>
      <c r="AI10" s="452"/>
      <c r="AJ10" s="573"/>
      <c r="AK10" s="574"/>
      <c r="AL10" s="574"/>
      <c r="AM10" s="574"/>
      <c r="AN10" s="566"/>
      <c r="AO10" s="566"/>
      <c r="AP10" s="566"/>
      <c r="AQ10" s="566"/>
      <c r="AR10" s="566"/>
      <c r="AS10" s="567"/>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Register'!$L$2), "", 'Lot Register'!$L$2)</f>
        <v>45343</v>
      </c>
      <c r="AG11" s="496"/>
      <c r="AH11" s="496"/>
      <c r="AI11" s="497"/>
      <c r="AJ11" s="575"/>
      <c r="AK11" s="576"/>
      <c r="AL11" s="576"/>
      <c r="AM11" s="576"/>
      <c r="AN11" s="381"/>
      <c r="AO11" s="381"/>
      <c r="AP11" s="381"/>
      <c r="AQ11" s="381"/>
      <c r="AR11" s="381"/>
      <c r="AS11" s="568"/>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c r="AH13" s="439"/>
      <c r="AI13" s="439"/>
      <c r="AJ13" s="439"/>
      <c r="AK13" s="439" t="s">
        <v>27</v>
      </c>
      <c r="AL13" s="439"/>
      <c r="AM13" s="439"/>
      <c r="AN13" s="439"/>
      <c r="AO13" s="571"/>
      <c r="AP13" s="571"/>
      <c r="AQ13" s="571"/>
      <c r="AR13" s="571"/>
      <c r="AS13" s="572"/>
      <c r="BE13"/>
    </row>
    <row r="14" spans="1:70">
      <c r="B14" s="553">
        <v>1</v>
      </c>
      <c r="C14" s="549"/>
      <c r="D14" s="507" t="s">
        <v>1965</v>
      </c>
      <c r="E14" s="508"/>
      <c r="F14" s="508"/>
      <c r="G14" s="508"/>
      <c r="H14" s="508"/>
      <c r="I14" s="508"/>
      <c r="J14" s="508"/>
      <c r="K14" s="508"/>
      <c r="L14" s="508"/>
      <c r="M14" s="508"/>
      <c r="N14" s="508"/>
      <c r="O14" s="508"/>
      <c r="P14" s="509"/>
      <c r="Q14" s="597" t="s">
        <v>91</v>
      </c>
      <c r="R14" s="598"/>
      <c r="S14" s="598"/>
      <c r="T14" s="598"/>
      <c r="U14" s="598"/>
      <c r="V14" s="598"/>
      <c r="W14" s="598"/>
      <c r="X14" s="599"/>
      <c r="Y14" s="507" t="s">
        <v>81</v>
      </c>
      <c r="Z14" s="508"/>
      <c r="AA14" s="508"/>
      <c r="AB14" s="509"/>
      <c r="AC14" s="507"/>
      <c r="AD14" s="508"/>
      <c r="AE14" s="508"/>
      <c r="AF14" s="508"/>
      <c r="AG14" s="508"/>
      <c r="AH14" s="508"/>
      <c r="AI14" s="508"/>
      <c r="AJ14" s="509"/>
      <c r="AK14" s="507"/>
      <c r="AL14" s="508"/>
      <c r="AM14" s="508"/>
      <c r="AN14" s="509"/>
      <c r="AO14" s="475"/>
      <c r="AP14" s="593"/>
      <c r="AQ14" s="594"/>
      <c r="AR14" s="595"/>
      <c r="AS14" s="596"/>
      <c r="BE14"/>
    </row>
    <row r="15" spans="1:70" ht="31.5" customHeight="1">
      <c r="B15" s="592"/>
      <c r="C15" s="532"/>
      <c r="D15" s="412"/>
      <c r="E15" s="413"/>
      <c r="F15" s="413"/>
      <c r="G15" s="413"/>
      <c r="H15" s="413"/>
      <c r="I15" s="413"/>
      <c r="J15" s="413"/>
      <c r="K15" s="413"/>
      <c r="L15" s="413"/>
      <c r="M15" s="413"/>
      <c r="N15" s="413"/>
      <c r="O15" s="413"/>
      <c r="P15" s="414"/>
      <c r="Q15" s="600"/>
      <c r="R15" s="601"/>
      <c r="S15" s="601"/>
      <c r="T15" s="601"/>
      <c r="U15" s="601"/>
      <c r="V15" s="601"/>
      <c r="W15" s="601"/>
      <c r="X15" s="602"/>
      <c r="Y15" s="412" t="s">
        <v>1966</v>
      </c>
      <c r="Z15" s="413"/>
      <c r="AA15" s="413"/>
      <c r="AB15" s="414"/>
      <c r="AC15" s="412"/>
      <c r="AD15" s="413"/>
      <c r="AE15" s="413"/>
      <c r="AF15" s="413"/>
      <c r="AG15" s="413"/>
      <c r="AH15" s="413"/>
      <c r="AI15" s="413"/>
      <c r="AJ15" s="414"/>
      <c r="AK15" s="412"/>
      <c r="AL15" s="413"/>
      <c r="AM15" s="413"/>
      <c r="AN15" s="414"/>
      <c r="AO15" s="545"/>
      <c r="AP15" s="556"/>
      <c r="AQ15" s="587"/>
      <c r="AR15" s="589"/>
      <c r="AS15" s="591"/>
      <c r="BE15"/>
    </row>
    <row r="16" spans="1:70" ht="31.5" customHeight="1">
      <c r="B16" s="592">
        <v>2</v>
      </c>
      <c r="C16" s="532"/>
      <c r="D16" s="406" t="s">
        <v>1968</v>
      </c>
      <c r="E16" s="407"/>
      <c r="F16" s="407"/>
      <c r="G16" s="407"/>
      <c r="H16" s="407"/>
      <c r="I16" s="407"/>
      <c r="J16" s="407"/>
      <c r="K16" s="407"/>
      <c r="L16" s="407"/>
      <c r="M16" s="407"/>
      <c r="N16" s="407"/>
      <c r="O16" s="407"/>
      <c r="P16" s="408"/>
      <c r="Q16" s="603" t="s">
        <v>1969</v>
      </c>
      <c r="R16" s="604"/>
      <c r="S16" s="604"/>
      <c r="T16" s="604"/>
      <c r="U16" s="604"/>
      <c r="V16" s="604"/>
      <c r="W16" s="604"/>
      <c r="X16" s="605"/>
      <c r="Y16" s="406" t="s">
        <v>81</v>
      </c>
      <c r="Z16" s="407"/>
      <c r="AA16" s="407"/>
      <c r="AB16" s="408"/>
      <c r="AC16" s="406"/>
      <c r="AD16" s="407"/>
      <c r="AE16" s="407"/>
      <c r="AF16" s="407"/>
      <c r="AG16" s="407"/>
      <c r="AH16" s="407"/>
      <c r="AI16" s="407"/>
      <c r="AJ16" s="408"/>
      <c r="AK16" s="406"/>
      <c r="AL16" s="407"/>
      <c r="AM16" s="407"/>
      <c r="AN16" s="408"/>
      <c r="AO16" s="542"/>
      <c r="AP16" s="554"/>
      <c r="AQ16" s="586"/>
      <c r="AR16" s="588"/>
      <c r="AS16" s="590"/>
      <c r="BE16"/>
    </row>
    <row r="17" spans="2:57" ht="31.5" customHeight="1">
      <c r="B17" s="592"/>
      <c r="C17" s="532"/>
      <c r="D17" s="412"/>
      <c r="E17" s="413"/>
      <c r="F17" s="413"/>
      <c r="G17" s="413"/>
      <c r="H17" s="413"/>
      <c r="I17" s="413"/>
      <c r="J17" s="413"/>
      <c r="K17" s="413"/>
      <c r="L17" s="413"/>
      <c r="M17" s="413"/>
      <c r="N17" s="413"/>
      <c r="O17" s="413"/>
      <c r="P17" s="414"/>
      <c r="Q17" s="600"/>
      <c r="R17" s="601"/>
      <c r="S17" s="601"/>
      <c r="T17" s="601"/>
      <c r="U17" s="601"/>
      <c r="V17" s="601"/>
      <c r="W17" s="601"/>
      <c r="X17" s="602"/>
      <c r="Y17" s="412" t="s">
        <v>1967</v>
      </c>
      <c r="Z17" s="413"/>
      <c r="AA17" s="413"/>
      <c r="AB17" s="414"/>
      <c r="AC17" s="412"/>
      <c r="AD17" s="413"/>
      <c r="AE17" s="413"/>
      <c r="AF17" s="413"/>
      <c r="AG17" s="413"/>
      <c r="AH17" s="413"/>
      <c r="AI17" s="413"/>
      <c r="AJ17" s="414"/>
      <c r="AK17" s="412"/>
      <c r="AL17" s="413"/>
      <c r="AM17" s="413"/>
      <c r="AN17" s="414"/>
      <c r="AO17" s="545"/>
      <c r="AP17" s="556"/>
      <c r="AQ17" s="587"/>
      <c r="AR17" s="589"/>
      <c r="AS17" s="591"/>
      <c r="BE17"/>
    </row>
    <row r="18" spans="2:57">
      <c r="B18" s="592">
        <v>3</v>
      </c>
      <c r="C18" s="532"/>
      <c r="D18" s="406" t="s">
        <v>1972</v>
      </c>
      <c r="E18" s="407"/>
      <c r="F18" s="407"/>
      <c r="G18" s="407"/>
      <c r="H18" s="407"/>
      <c r="I18" s="407"/>
      <c r="J18" s="407"/>
      <c r="K18" s="407"/>
      <c r="L18" s="407"/>
      <c r="M18" s="407"/>
      <c r="N18" s="407"/>
      <c r="O18" s="407"/>
      <c r="P18" s="408"/>
      <c r="Q18" s="603" t="s">
        <v>204</v>
      </c>
      <c r="R18" s="604"/>
      <c r="S18" s="604"/>
      <c r="T18" s="604"/>
      <c r="U18" s="604"/>
      <c r="V18" s="604"/>
      <c r="W18" s="604"/>
      <c r="X18" s="605"/>
      <c r="Y18" s="406" t="s">
        <v>578</v>
      </c>
      <c r="Z18" s="407"/>
      <c r="AA18" s="407"/>
      <c r="AB18" s="408"/>
      <c r="AC18" s="406"/>
      <c r="AD18" s="407"/>
      <c r="AE18" s="407"/>
      <c r="AF18" s="407"/>
      <c r="AG18" s="407"/>
      <c r="AH18" s="407"/>
      <c r="AI18" s="407"/>
      <c r="AJ18" s="408"/>
      <c r="AK18" s="406"/>
      <c r="AL18" s="407"/>
      <c r="AM18" s="407"/>
      <c r="AN18" s="408"/>
      <c r="AO18" s="542"/>
      <c r="AP18" s="554"/>
      <c r="AQ18" s="586"/>
      <c r="AR18" s="588"/>
      <c r="AS18" s="590"/>
      <c r="BE18"/>
    </row>
    <row r="19" spans="2:57" ht="35.25" customHeight="1">
      <c r="B19" s="592"/>
      <c r="C19" s="532"/>
      <c r="D19" s="412"/>
      <c r="E19" s="413"/>
      <c r="F19" s="413"/>
      <c r="G19" s="413"/>
      <c r="H19" s="413"/>
      <c r="I19" s="413"/>
      <c r="J19" s="413"/>
      <c r="K19" s="413"/>
      <c r="L19" s="413"/>
      <c r="M19" s="413"/>
      <c r="N19" s="413"/>
      <c r="O19" s="413"/>
      <c r="P19" s="414"/>
      <c r="Q19" s="600"/>
      <c r="R19" s="601"/>
      <c r="S19" s="601"/>
      <c r="T19" s="601"/>
      <c r="U19" s="601"/>
      <c r="V19" s="601"/>
      <c r="W19" s="601"/>
      <c r="X19" s="602"/>
      <c r="Y19" s="412" t="s">
        <v>1971</v>
      </c>
      <c r="Z19" s="413"/>
      <c r="AA19" s="413"/>
      <c r="AB19" s="414"/>
      <c r="AC19" s="412"/>
      <c r="AD19" s="413"/>
      <c r="AE19" s="413"/>
      <c r="AF19" s="413"/>
      <c r="AG19" s="413"/>
      <c r="AH19" s="413"/>
      <c r="AI19" s="413"/>
      <c r="AJ19" s="414"/>
      <c r="AK19" s="412"/>
      <c r="AL19" s="413"/>
      <c r="AM19" s="413"/>
      <c r="AN19" s="414"/>
      <c r="AO19" s="545"/>
      <c r="AP19" s="556"/>
      <c r="AQ19" s="587"/>
      <c r="AR19" s="589"/>
      <c r="AS19" s="591"/>
      <c r="BE19"/>
    </row>
    <row r="20" spans="2:57">
      <c r="B20" s="592">
        <v>4</v>
      </c>
      <c r="C20" s="532"/>
      <c r="D20" s="406" t="s">
        <v>206</v>
      </c>
      <c r="E20" s="407"/>
      <c r="F20" s="407"/>
      <c r="G20" s="407"/>
      <c r="H20" s="407"/>
      <c r="I20" s="407"/>
      <c r="J20" s="407"/>
      <c r="K20" s="407"/>
      <c r="L20" s="407"/>
      <c r="M20" s="407"/>
      <c r="N20" s="407"/>
      <c r="O20" s="407"/>
      <c r="P20" s="408"/>
      <c r="Q20" s="603" t="s">
        <v>91</v>
      </c>
      <c r="R20" s="604"/>
      <c r="S20" s="604"/>
      <c r="T20" s="604"/>
      <c r="U20" s="604"/>
      <c r="V20" s="604"/>
      <c r="W20" s="604"/>
      <c r="X20" s="605"/>
      <c r="Y20" s="406" t="s">
        <v>82</v>
      </c>
      <c r="Z20" s="407"/>
      <c r="AA20" s="407"/>
      <c r="AB20" s="408"/>
      <c r="AC20" s="406"/>
      <c r="AD20" s="407"/>
      <c r="AE20" s="407"/>
      <c r="AF20" s="407"/>
      <c r="AG20" s="407"/>
      <c r="AH20" s="407"/>
      <c r="AI20" s="407"/>
      <c r="AJ20" s="408"/>
      <c r="AK20" s="406"/>
      <c r="AL20" s="407"/>
      <c r="AM20" s="407"/>
      <c r="AN20" s="408"/>
      <c r="AO20" s="542"/>
      <c r="AP20" s="554"/>
      <c r="AQ20" s="586"/>
      <c r="AR20" s="588"/>
      <c r="AS20" s="590"/>
      <c r="BE20"/>
    </row>
    <row r="21" spans="2:57" ht="31.5" customHeight="1">
      <c r="B21" s="592"/>
      <c r="C21" s="532"/>
      <c r="D21" s="412"/>
      <c r="E21" s="413"/>
      <c r="F21" s="413"/>
      <c r="G21" s="413"/>
      <c r="H21" s="413"/>
      <c r="I21" s="413"/>
      <c r="J21" s="413"/>
      <c r="K21" s="413"/>
      <c r="L21" s="413"/>
      <c r="M21" s="413"/>
      <c r="N21" s="413"/>
      <c r="O21" s="413"/>
      <c r="P21" s="414"/>
      <c r="Q21" s="600"/>
      <c r="R21" s="601"/>
      <c r="S21" s="601"/>
      <c r="T21" s="601"/>
      <c r="U21" s="601"/>
      <c r="V21" s="601"/>
      <c r="W21" s="601"/>
      <c r="X21" s="602"/>
      <c r="Y21" s="412" t="s">
        <v>1970</v>
      </c>
      <c r="Z21" s="413"/>
      <c r="AA21" s="413"/>
      <c r="AB21" s="414"/>
      <c r="AC21" s="412"/>
      <c r="AD21" s="413"/>
      <c r="AE21" s="413"/>
      <c r="AF21" s="413"/>
      <c r="AG21" s="413"/>
      <c r="AH21" s="413"/>
      <c r="AI21" s="413"/>
      <c r="AJ21" s="414"/>
      <c r="AK21" s="412"/>
      <c r="AL21" s="413"/>
      <c r="AM21" s="413"/>
      <c r="AN21" s="414"/>
      <c r="AO21" s="545"/>
      <c r="AP21" s="556"/>
      <c r="AQ21" s="587"/>
      <c r="AR21" s="589"/>
      <c r="AS21" s="591"/>
      <c r="BE21"/>
    </row>
    <row r="22" spans="2:57">
      <c r="B22" s="592">
        <v>5</v>
      </c>
      <c r="C22" s="532"/>
      <c r="D22" s="406" t="s">
        <v>208</v>
      </c>
      <c r="E22" s="407"/>
      <c r="F22" s="407"/>
      <c r="G22" s="407"/>
      <c r="H22" s="407"/>
      <c r="I22" s="407"/>
      <c r="J22" s="407"/>
      <c r="K22" s="407"/>
      <c r="L22" s="407"/>
      <c r="M22" s="407"/>
      <c r="N22" s="407"/>
      <c r="O22" s="407"/>
      <c r="P22" s="408"/>
      <c r="Q22" s="603" t="s">
        <v>91</v>
      </c>
      <c r="R22" s="604"/>
      <c r="S22" s="604"/>
      <c r="T22" s="604"/>
      <c r="U22" s="604"/>
      <c r="V22" s="604"/>
      <c r="W22" s="604"/>
      <c r="X22" s="605"/>
      <c r="Y22" s="406" t="s">
        <v>24</v>
      </c>
      <c r="Z22" s="407"/>
      <c r="AA22" s="407"/>
      <c r="AB22" s="408"/>
      <c r="AC22" s="406"/>
      <c r="AD22" s="407"/>
      <c r="AE22" s="407"/>
      <c r="AF22" s="407"/>
      <c r="AG22" s="407"/>
      <c r="AH22" s="407"/>
      <c r="AI22" s="407"/>
      <c r="AJ22" s="408"/>
      <c r="AK22" s="406"/>
      <c r="AL22" s="407"/>
      <c r="AM22" s="407"/>
      <c r="AN22" s="408"/>
      <c r="AO22" s="542"/>
      <c r="AP22" s="554"/>
      <c r="AQ22" s="586"/>
      <c r="AR22" s="588"/>
      <c r="AS22" s="590"/>
      <c r="BE22"/>
    </row>
    <row r="23" spans="2:57" ht="65.25" customHeight="1">
      <c r="B23" s="592"/>
      <c r="C23" s="532"/>
      <c r="D23" s="412"/>
      <c r="E23" s="413"/>
      <c r="F23" s="413"/>
      <c r="G23" s="413"/>
      <c r="H23" s="413"/>
      <c r="I23" s="413"/>
      <c r="J23" s="413"/>
      <c r="K23" s="413"/>
      <c r="L23" s="413"/>
      <c r="M23" s="413"/>
      <c r="N23" s="413"/>
      <c r="O23" s="413"/>
      <c r="P23" s="414"/>
      <c r="Q23" s="600"/>
      <c r="R23" s="601"/>
      <c r="S23" s="601"/>
      <c r="T23" s="601"/>
      <c r="U23" s="601"/>
      <c r="V23" s="601"/>
      <c r="W23" s="601"/>
      <c r="X23" s="602"/>
      <c r="Y23" s="412" t="s">
        <v>1973</v>
      </c>
      <c r="Z23" s="413"/>
      <c r="AA23" s="413"/>
      <c r="AB23" s="414"/>
      <c r="AC23" s="412"/>
      <c r="AD23" s="413"/>
      <c r="AE23" s="413"/>
      <c r="AF23" s="413"/>
      <c r="AG23" s="413"/>
      <c r="AH23" s="413"/>
      <c r="AI23" s="413"/>
      <c r="AJ23" s="414"/>
      <c r="AK23" s="412"/>
      <c r="AL23" s="413"/>
      <c r="AM23" s="413"/>
      <c r="AN23" s="414"/>
      <c r="AO23" s="545"/>
      <c r="AP23" s="556"/>
      <c r="AQ23" s="587"/>
      <c r="AR23" s="589"/>
      <c r="AS23" s="591"/>
      <c r="BE23"/>
    </row>
    <row r="24" spans="2:57" ht="22.5" hidden="1" customHeight="1">
      <c r="B24" s="592">
        <v>5</v>
      </c>
      <c r="C24" s="532"/>
      <c r="D24" s="406" t="s">
        <v>210</v>
      </c>
      <c r="E24" s="407"/>
      <c r="F24" s="407"/>
      <c r="G24" s="407"/>
      <c r="H24" s="407"/>
      <c r="I24" s="407"/>
      <c r="J24" s="407"/>
      <c r="K24" s="407"/>
      <c r="L24" s="407"/>
      <c r="M24" s="407"/>
      <c r="N24" s="407"/>
      <c r="O24" s="407"/>
      <c r="P24" s="408"/>
      <c r="Q24" s="644" t="s">
        <v>211</v>
      </c>
      <c r="R24" s="645"/>
      <c r="S24" s="645"/>
      <c r="T24" s="645"/>
      <c r="U24" s="645"/>
      <c r="V24" s="645"/>
      <c r="W24" s="645"/>
      <c r="X24" s="646"/>
      <c r="Y24" s="406" t="s">
        <v>24</v>
      </c>
      <c r="Z24" s="407"/>
      <c r="AA24" s="407"/>
      <c r="AB24" s="408"/>
      <c r="AC24" s="406"/>
      <c r="AD24" s="407"/>
      <c r="AE24" s="407"/>
      <c r="AF24" s="407"/>
      <c r="AG24" s="407"/>
      <c r="AH24" s="407"/>
      <c r="AI24" s="407"/>
      <c r="AJ24" s="408"/>
      <c r="AK24" s="406"/>
      <c r="AL24" s="407"/>
      <c r="AM24" s="407"/>
      <c r="AN24" s="408"/>
      <c r="AO24" s="542"/>
      <c r="AP24" s="554"/>
      <c r="AQ24" s="586"/>
      <c r="AR24" s="588"/>
      <c r="AS24" s="590"/>
      <c r="BE24"/>
    </row>
    <row r="25" spans="2:57" ht="54" hidden="1" customHeight="1">
      <c r="B25" s="592"/>
      <c r="C25" s="532"/>
      <c r="D25" s="412"/>
      <c r="E25" s="413"/>
      <c r="F25" s="413"/>
      <c r="G25" s="413"/>
      <c r="H25" s="413"/>
      <c r="I25" s="413"/>
      <c r="J25" s="413"/>
      <c r="K25" s="413"/>
      <c r="L25" s="413"/>
      <c r="M25" s="413"/>
      <c r="N25" s="413"/>
      <c r="O25" s="413"/>
      <c r="P25" s="414"/>
      <c r="Q25" s="600"/>
      <c r="R25" s="601"/>
      <c r="S25" s="601"/>
      <c r="T25" s="601"/>
      <c r="U25" s="601"/>
      <c r="V25" s="601"/>
      <c r="W25" s="601"/>
      <c r="X25" s="602"/>
      <c r="Y25" s="412" t="s">
        <v>209</v>
      </c>
      <c r="Z25" s="413"/>
      <c r="AA25" s="413"/>
      <c r="AB25" s="414"/>
      <c r="AC25" s="412"/>
      <c r="AD25" s="413"/>
      <c r="AE25" s="413"/>
      <c r="AF25" s="413"/>
      <c r="AG25" s="413"/>
      <c r="AH25" s="413"/>
      <c r="AI25" s="413"/>
      <c r="AJ25" s="414"/>
      <c r="AK25" s="412"/>
      <c r="AL25" s="413"/>
      <c r="AM25" s="413"/>
      <c r="AN25" s="414"/>
      <c r="AO25" s="545"/>
      <c r="AP25" s="556"/>
      <c r="AQ25" s="587"/>
      <c r="AR25" s="589"/>
      <c r="AS25" s="591"/>
      <c r="BE25"/>
    </row>
    <row r="26" spans="2:57">
      <c r="B26" s="592">
        <v>6</v>
      </c>
      <c r="C26" s="532"/>
      <c r="D26" s="406" t="s">
        <v>212</v>
      </c>
      <c r="E26" s="407"/>
      <c r="F26" s="407"/>
      <c r="G26" s="407"/>
      <c r="H26" s="407"/>
      <c r="I26" s="407"/>
      <c r="J26" s="407"/>
      <c r="K26" s="407"/>
      <c r="L26" s="407"/>
      <c r="M26" s="407"/>
      <c r="N26" s="407"/>
      <c r="O26" s="407"/>
      <c r="P26" s="408"/>
      <c r="Q26" s="603" t="s">
        <v>1545</v>
      </c>
      <c r="R26" s="604"/>
      <c r="S26" s="604"/>
      <c r="T26" s="604"/>
      <c r="U26" s="604"/>
      <c r="V26" s="604"/>
      <c r="W26" s="604"/>
      <c r="X26" s="605"/>
      <c r="Y26" s="409" t="s">
        <v>81</v>
      </c>
      <c r="Z26" s="410"/>
      <c r="AA26" s="410"/>
      <c r="AB26" s="411"/>
      <c r="AC26" s="406"/>
      <c r="AD26" s="407"/>
      <c r="AE26" s="407"/>
      <c r="AF26" s="407"/>
      <c r="AG26" s="407"/>
      <c r="AH26" s="407"/>
      <c r="AI26" s="407"/>
      <c r="AJ26" s="408"/>
      <c r="AK26" s="406"/>
      <c r="AL26" s="407"/>
      <c r="AM26" s="407"/>
      <c r="AN26" s="408"/>
      <c r="AO26" s="542"/>
      <c r="AP26" s="554"/>
      <c r="AQ26" s="586"/>
      <c r="AR26" s="588"/>
      <c r="AS26" s="590"/>
      <c r="BE26"/>
    </row>
    <row r="27" spans="2:57" ht="31.5" customHeight="1">
      <c r="B27" s="592"/>
      <c r="C27" s="532"/>
      <c r="D27" s="412"/>
      <c r="E27" s="413"/>
      <c r="F27" s="413"/>
      <c r="G27" s="413"/>
      <c r="H27" s="413"/>
      <c r="I27" s="413"/>
      <c r="J27" s="413"/>
      <c r="K27" s="413"/>
      <c r="L27" s="413"/>
      <c r="M27" s="413"/>
      <c r="N27" s="413"/>
      <c r="O27" s="413"/>
      <c r="P27" s="414"/>
      <c r="Q27" s="600"/>
      <c r="R27" s="601"/>
      <c r="S27" s="601"/>
      <c r="T27" s="601"/>
      <c r="U27" s="601"/>
      <c r="V27" s="601"/>
      <c r="W27" s="601"/>
      <c r="X27" s="602"/>
      <c r="Y27" s="412" t="s">
        <v>1975</v>
      </c>
      <c r="Z27" s="413"/>
      <c r="AA27" s="413"/>
      <c r="AB27" s="414"/>
      <c r="AC27" s="412"/>
      <c r="AD27" s="413"/>
      <c r="AE27" s="413"/>
      <c r="AF27" s="413"/>
      <c r="AG27" s="413"/>
      <c r="AH27" s="413"/>
      <c r="AI27" s="413"/>
      <c r="AJ27" s="414"/>
      <c r="AK27" s="412"/>
      <c r="AL27" s="413"/>
      <c r="AM27" s="413"/>
      <c r="AN27" s="414"/>
      <c r="AO27" s="545"/>
      <c r="AP27" s="556"/>
      <c r="AQ27" s="587"/>
      <c r="AR27" s="589"/>
      <c r="AS27" s="591"/>
      <c r="BE27"/>
    </row>
    <row r="28" spans="2:57">
      <c r="B28" s="592">
        <v>7</v>
      </c>
      <c r="C28" s="532"/>
      <c r="D28" s="406" t="s">
        <v>214</v>
      </c>
      <c r="E28" s="407"/>
      <c r="F28" s="407"/>
      <c r="G28" s="407"/>
      <c r="H28" s="407"/>
      <c r="I28" s="407"/>
      <c r="J28" s="407"/>
      <c r="K28" s="407"/>
      <c r="L28" s="407"/>
      <c r="M28" s="407"/>
      <c r="N28" s="407"/>
      <c r="O28" s="407"/>
      <c r="P28" s="408"/>
      <c r="Q28" s="603" t="s">
        <v>91</v>
      </c>
      <c r="R28" s="604"/>
      <c r="S28" s="604"/>
      <c r="T28" s="604"/>
      <c r="U28" s="604"/>
      <c r="V28" s="604"/>
      <c r="W28" s="604"/>
      <c r="X28" s="605"/>
      <c r="Y28" s="409" t="s">
        <v>81</v>
      </c>
      <c r="Z28" s="410"/>
      <c r="AA28" s="410"/>
      <c r="AB28" s="411"/>
      <c r="AC28" s="406"/>
      <c r="AD28" s="407"/>
      <c r="AE28" s="407"/>
      <c r="AF28" s="407"/>
      <c r="AG28" s="407"/>
      <c r="AH28" s="407"/>
      <c r="AI28" s="407"/>
      <c r="AJ28" s="408"/>
      <c r="AK28" s="406"/>
      <c r="AL28" s="407"/>
      <c r="AM28" s="407"/>
      <c r="AN28" s="408"/>
      <c r="AO28" s="542"/>
      <c r="AP28" s="554"/>
      <c r="AQ28" s="586"/>
      <c r="AR28" s="588"/>
      <c r="AS28" s="590"/>
      <c r="BE28"/>
    </row>
    <row r="29" spans="2:57" ht="31.5" customHeight="1">
      <c r="B29" s="592"/>
      <c r="C29" s="532"/>
      <c r="D29" s="412"/>
      <c r="E29" s="413"/>
      <c r="F29" s="413"/>
      <c r="G29" s="413"/>
      <c r="H29" s="413"/>
      <c r="I29" s="413"/>
      <c r="J29" s="413"/>
      <c r="K29" s="413"/>
      <c r="L29" s="413"/>
      <c r="M29" s="413"/>
      <c r="N29" s="413"/>
      <c r="O29" s="413"/>
      <c r="P29" s="414"/>
      <c r="Q29" s="600"/>
      <c r="R29" s="601"/>
      <c r="S29" s="601"/>
      <c r="T29" s="601"/>
      <c r="U29" s="601"/>
      <c r="V29" s="601"/>
      <c r="W29" s="601"/>
      <c r="X29" s="602"/>
      <c r="Y29" s="412" t="s">
        <v>1974</v>
      </c>
      <c r="Z29" s="413"/>
      <c r="AA29" s="413"/>
      <c r="AB29" s="414"/>
      <c r="AC29" s="412"/>
      <c r="AD29" s="413"/>
      <c r="AE29" s="413"/>
      <c r="AF29" s="413"/>
      <c r="AG29" s="413"/>
      <c r="AH29" s="413"/>
      <c r="AI29" s="413"/>
      <c r="AJ29" s="414"/>
      <c r="AK29" s="412"/>
      <c r="AL29" s="413"/>
      <c r="AM29" s="413"/>
      <c r="AN29" s="414"/>
      <c r="AO29" s="545"/>
      <c r="AP29" s="556"/>
      <c r="AQ29" s="587"/>
      <c r="AR29" s="589"/>
      <c r="AS29" s="591"/>
      <c r="BE29"/>
    </row>
    <row r="30" spans="2:57">
      <c r="B30" s="592">
        <v>8</v>
      </c>
      <c r="C30" s="532"/>
      <c r="D30" s="406" t="s">
        <v>1852</v>
      </c>
      <c r="E30" s="407"/>
      <c r="F30" s="407"/>
      <c r="G30" s="407"/>
      <c r="H30" s="407"/>
      <c r="I30" s="407"/>
      <c r="J30" s="407"/>
      <c r="K30" s="407"/>
      <c r="L30" s="407"/>
      <c r="M30" s="407"/>
      <c r="N30" s="407"/>
      <c r="O30" s="407"/>
      <c r="P30" s="408"/>
      <c r="Q30" s="603" t="s">
        <v>91</v>
      </c>
      <c r="R30" s="604"/>
      <c r="S30" s="604"/>
      <c r="T30" s="604"/>
      <c r="U30" s="604"/>
      <c r="V30" s="604"/>
      <c r="W30" s="604"/>
      <c r="X30" s="605"/>
      <c r="Y30" s="409" t="s">
        <v>81</v>
      </c>
      <c r="Z30" s="410"/>
      <c r="AA30" s="410"/>
      <c r="AB30" s="411"/>
      <c r="AC30" s="406"/>
      <c r="AD30" s="407"/>
      <c r="AE30" s="407"/>
      <c r="AF30" s="407"/>
      <c r="AG30" s="407"/>
      <c r="AH30" s="407"/>
      <c r="AI30" s="407"/>
      <c r="AJ30" s="408"/>
      <c r="AK30" s="406"/>
      <c r="AL30" s="407"/>
      <c r="AM30" s="407"/>
      <c r="AN30" s="408"/>
      <c r="AO30" s="542"/>
      <c r="AP30" s="554"/>
      <c r="AQ30" s="586"/>
      <c r="AR30" s="588"/>
      <c r="AS30" s="590"/>
      <c r="BE30"/>
    </row>
    <row r="31" spans="2:57" ht="31.5" customHeight="1">
      <c r="B31" s="592"/>
      <c r="C31" s="532"/>
      <c r="D31" s="412"/>
      <c r="E31" s="413"/>
      <c r="F31" s="413"/>
      <c r="G31" s="413"/>
      <c r="H31" s="413"/>
      <c r="I31" s="413"/>
      <c r="J31" s="413"/>
      <c r="K31" s="413"/>
      <c r="L31" s="413"/>
      <c r="M31" s="413"/>
      <c r="N31" s="413"/>
      <c r="O31" s="413"/>
      <c r="P31" s="414"/>
      <c r="Q31" s="600"/>
      <c r="R31" s="601"/>
      <c r="S31" s="601"/>
      <c r="T31" s="601"/>
      <c r="U31" s="601"/>
      <c r="V31" s="601"/>
      <c r="W31" s="601"/>
      <c r="X31" s="602"/>
      <c r="Y31" s="412" t="s">
        <v>1976</v>
      </c>
      <c r="Z31" s="413"/>
      <c r="AA31" s="413"/>
      <c r="AB31" s="414"/>
      <c r="AC31" s="412"/>
      <c r="AD31" s="413"/>
      <c r="AE31" s="413"/>
      <c r="AF31" s="413"/>
      <c r="AG31" s="413"/>
      <c r="AH31" s="413"/>
      <c r="AI31" s="413"/>
      <c r="AJ31" s="414"/>
      <c r="AK31" s="412"/>
      <c r="AL31" s="413"/>
      <c r="AM31" s="413"/>
      <c r="AN31" s="414"/>
      <c r="AO31" s="545"/>
      <c r="AP31" s="556"/>
      <c r="AQ31" s="587"/>
      <c r="AR31" s="589"/>
      <c r="AS31" s="591"/>
      <c r="BE31"/>
    </row>
    <row r="32" spans="2:57" ht="22.5" hidden="1" customHeight="1">
      <c r="B32" s="592">
        <v>9</v>
      </c>
      <c r="C32" s="532"/>
      <c r="D32" s="406" t="s">
        <v>217</v>
      </c>
      <c r="E32" s="407"/>
      <c r="F32" s="407"/>
      <c r="G32" s="407"/>
      <c r="H32" s="407"/>
      <c r="I32" s="407"/>
      <c r="J32" s="407"/>
      <c r="K32" s="407"/>
      <c r="L32" s="407"/>
      <c r="M32" s="407"/>
      <c r="N32" s="407"/>
      <c r="O32" s="407"/>
      <c r="P32" s="408"/>
      <c r="Q32" s="603" t="s">
        <v>91</v>
      </c>
      <c r="R32" s="604"/>
      <c r="S32" s="604"/>
      <c r="T32" s="604"/>
      <c r="U32" s="604"/>
      <c r="V32" s="604"/>
      <c r="W32" s="604"/>
      <c r="X32" s="605"/>
      <c r="Y32" s="409" t="s">
        <v>136</v>
      </c>
      <c r="Z32" s="410"/>
      <c r="AA32" s="410"/>
      <c r="AB32" s="411"/>
      <c r="AC32" s="73"/>
      <c r="AD32" s="74"/>
      <c r="AE32" s="74"/>
      <c r="AF32" s="75"/>
      <c r="AG32" s="73"/>
      <c r="AH32" s="74"/>
      <c r="AI32" s="74"/>
      <c r="AJ32" s="75"/>
      <c r="AK32" s="406"/>
      <c r="AL32" s="407"/>
      <c r="AM32" s="407"/>
      <c r="AN32" s="408"/>
      <c r="AO32" s="542"/>
      <c r="AP32" s="554"/>
      <c r="AQ32" s="586"/>
      <c r="AR32" s="588"/>
      <c r="AS32" s="590"/>
      <c r="BE32"/>
    </row>
    <row r="33" spans="2:57" ht="57" hidden="1" customHeight="1">
      <c r="B33" s="592"/>
      <c r="C33" s="532"/>
      <c r="D33" s="412"/>
      <c r="E33" s="413"/>
      <c r="F33" s="413"/>
      <c r="G33" s="413"/>
      <c r="H33" s="413"/>
      <c r="I33" s="413"/>
      <c r="J33" s="413"/>
      <c r="K33" s="413"/>
      <c r="L33" s="413"/>
      <c r="M33" s="413"/>
      <c r="N33" s="413"/>
      <c r="O33" s="413"/>
      <c r="P33" s="414"/>
      <c r="Q33" s="600"/>
      <c r="R33" s="601"/>
      <c r="S33" s="601"/>
      <c r="T33" s="601"/>
      <c r="U33" s="601"/>
      <c r="V33" s="601"/>
      <c r="W33" s="601"/>
      <c r="X33" s="602"/>
      <c r="Y33" s="412" t="s">
        <v>218</v>
      </c>
      <c r="Z33" s="413"/>
      <c r="AA33" s="413"/>
      <c r="AB33" s="414"/>
      <c r="AC33" s="65"/>
      <c r="AD33" s="66"/>
      <c r="AE33" s="66"/>
      <c r="AF33" s="67"/>
      <c r="AG33" s="65"/>
      <c r="AH33" s="66"/>
      <c r="AI33" s="66"/>
      <c r="AJ33" s="67"/>
      <c r="AK33" s="412"/>
      <c r="AL33" s="413"/>
      <c r="AM33" s="413"/>
      <c r="AN33" s="414"/>
      <c r="AO33" s="545"/>
      <c r="AP33" s="556"/>
      <c r="AQ33" s="587"/>
      <c r="AR33" s="589"/>
      <c r="AS33" s="591"/>
      <c r="BE33"/>
    </row>
    <row r="34" spans="2:57" ht="22.5" hidden="1" customHeight="1">
      <c r="B34" s="592">
        <v>10</v>
      </c>
      <c r="C34" s="532"/>
      <c r="D34" s="406" t="s">
        <v>219</v>
      </c>
      <c r="E34" s="407"/>
      <c r="F34" s="407"/>
      <c r="G34" s="407"/>
      <c r="H34" s="407"/>
      <c r="I34" s="407"/>
      <c r="J34" s="407"/>
      <c r="K34" s="407"/>
      <c r="L34" s="407"/>
      <c r="M34" s="407"/>
      <c r="N34" s="407"/>
      <c r="O34" s="407"/>
      <c r="P34" s="408"/>
      <c r="Q34" s="603" t="s">
        <v>91</v>
      </c>
      <c r="R34" s="604"/>
      <c r="S34" s="604"/>
      <c r="T34" s="604"/>
      <c r="U34" s="604"/>
      <c r="V34" s="604"/>
      <c r="W34" s="604"/>
      <c r="X34" s="605"/>
      <c r="Y34" s="409" t="s">
        <v>86</v>
      </c>
      <c r="Z34" s="410"/>
      <c r="AA34" s="410"/>
      <c r="AB34" s="411"/>
      <c r="AC34" s="73"/>
      <c r="AD34" s="74"/>
      <c r="AE34" s="74"/>
      <c r="AF34" s="75"/>
      <c r="AG34" s="73"/>
      <c r="AH34" s="74"/>
      <c r="AI34" s="74"/>
      <c r="AJ34" s="75"/>
      <c r="AK34" s="406"/>
      <c r="AL34" s="407"/>
      <c r="AM34" s="407"/>
      <c r="AN34" s="408"/>
      <c r="AO34" s="542"/>
      <c r="AP34" s="554"/>
      <c r="AQ34" s="586"/>
      <c r="AR34" s="588"/>
      <c r="AS34" s="590"/>
      <c r="BE34"/>
    </row>
    <row r="35" spans="2:57" ht="31.5" hidden="1" customHeight="1">
      <c r="B35" s="592"/>
      <c r="C35" s="532"/>
      <c r="D35" s="412"/>
      <c r="E35" s="413"/>
      <c r="F35" s="413"/>
      <c r="G35" s="413"/>
      <c r="H35" s="413"/>
      <c r="I35" s="413"/>
      <c r="J35" s="413"/>
      <c r="K35" s="413"/>
      <c r="L35" s="413"/>
      <c r="M35" s="413"/>
      <c r="N35" s="413"/>
      <c r="O35" s="413"/>
      <c r="P35" s="414"/>
      <c r="Q35" s="600"/>
      <c r="R35" s="601"/>
      <c r="S35" s="601"/>
      <c r="T35" s="601"/>
      <c r="U35" s="601"/>
      <c r="V35" s="601"/>
      <c r="W35" s="601"/>
      <c r="X35" s="602"/>
      <c r="Y35" s="412" t="s">
        <v>218</v>
      </c>
      <c r="Z35" s="413"/>
      <c r="AA35" s="413"/>
      <c r="AB35" s="414"/>
      <c r="AC35" s="65"/>
      <c r="AD35" s="66"/>
      <c r="AE35" s="66"/>
      <c r="AF35" s="67"/>
      <c r="AG35" s="65"/>
      <c r="AH35" s="66"/>
      <c r="AI35" s="66"/>
      <c r="AJ35" s="67"/>
      <c r="AK35" s="412"/>
      <c r="AL35" s="413"/>
      <c r="AM35" s="413"/>
      <c r="AN35" s="414"/>
      <c r="AO35" s="545"/>
      <c r="AP35" s="556"/>
      <c r="AQ35" s="587"/>
      <c r="AR35" s="589"/>
      <c r="AS35" s="591"/>
      <c r="BE35"/>
    </row>
    <row r="36" spans="2:57" ht="22.5" hidden="1" customHeight="1">
      <c r="B36" s="592">
        <v>11</v>
      </c>
      <c r="C36" s="532"/>
      <c r="D36" s="406" t="s">
        <v>220</v>
      </c>
      <c r="E36" s="407"/>
      <c r="F36" s="407"/>
      <c r="G36" s="407"/>
      <c r="H36" s="407"/>
      <c r="I36" s="407"/>
      <c r="J36" s="407"/>
      <c r="K36" s="407"/>
      <c r="L36" s="407"/>
      <c r="M36" s="407"/>
      <c r="N36" s="407"/>
      <c r="O36" s="407"/>
      <c r="P36" s="408"/>
      <c r="Q36" s="603" t="s">
        <v>221</v>
      </c>
      <c r="R36" s="604"/>
      <c r="S36" s="604"/>
      <c r="T36" s="604"/>
      <c r="U36" s="604"/>
      <c r="V36" s="604"/>
      <c r="W36" s="604"/>
      <c r="X36" s="605"/>
      <c r="Y36" s="409" t="s">
        <v>24</v>
      </c>
      <c r="Z36" s="410"/>
      <c r="AA36" s="410"/>
      <c r="AB36" s="411"/>
      <c r="AC36" s="73"/>
      <c r="AD36" s="74"/>
      <c r="AE36" s="74"/>
      <c r="AF36" s="75"/>
      <c r="AG36" s="73"/>
      <c r="AH36" s="74"/>
      <c r="AI36" s="74"/>
      <c r="AJ36" s="75"/>
      <c r="AK36" s="406"/>
      <c r="AL36" s="407"/>
      <c r="AM36" s="407"/>
      <c r="AN36" s="408"/>
      <c r="AO36" s="542"/>
      <c r="AP36" s="554"/>
      <c r="AQ36" s="586"/>
      <c r="AR36" s="588"/>
      <c r="AS36" s="590"/>
      <c r="BE36"/>
    </row>
    <row r="37" spans="2:57" ht="66" hidden="1" customHeight="1">
      <c r="B37" s="592"/>
      <c r="C37" s="532"/>
      <c r="D37" s="412"/>
      <c r="E37" s="413"/>
      <c r="F37" s="413"/>
      <c r="G37" s="413"/>
      <c r="H37" s="413"/>
      <c r="I37" s="413"/>
      <c r="J37" s="413"/>
      <c r="K37" s="413"/>
      <c r="L37" s="413"/>
      <c r="M37" s="413"/>
      <c r="N37" s="413"/>
      <c r="O37" s="413"/>
      <c r="P37" s="414"/>
      <c r="Q37" s="600"/>
      <c r="R37" s="601"/>
      <c r="S37" s="601"/>
      <c r="T37" s="601"/>
      <c r="U37" s="601"/>
      <c r="V37" s="601"/>
      <c r="W37" s="601"/>
      <c r="X37" s="602"/>
      <c r="Y37" s="412" t="s">
        <v>222</v>
      </c>
      <c r="Z37" s="413"/>
      <c r="AA37" s="413"/>
      <c r="AB37" s="414"/>
      <c r="AC37" s="65"/>
      <c r="AD37" s="66"/>
      <c r="AE37" s="66"/>
      <c r="AF37" s="67"/>
      <c r="AG37" s="65"/>
      <c r="AH37" s="66"/>
      <c r="AI37" s="66"/>
      <c r="AJ37" s="67"/>
      <c r="AK37" s="412"/>
      <c r="AL37" s="413"/>
      <c r="AM37" s="413"/>
      <c r="AN37" s="414"/>
      <c r="AO37" s="545"/>
      <c r="AP37" s="556"/>
      <c r="AQ37" s="587"/>
      <c r="AR37" s="589"/>
      <c r="AS37" s="591"/>
      <c r="BE37"/>
    </row>
    <row r="38" spans="2:57" ht="22.5" hidden="1" customHeight="1">
      <c r="B38" s="592">
        <v>12</v>
      </c>
      <c r="C38" s="532"/>
      <c r="D38" s="406" t="s">
        <v>223</v>
      </c>
      <c r="E38" s="407"/>
      <c r="F38" s="407"/>
      <c r="G38" s="407"/>
      <c r="H38" s="407"/>
      <c r="I38" s="407"/>
      <c r="J38" s="407"/>
      <c r="K38" s="407"/>
      <c r="L38" s="407"/>
      <c r="M38" s="407"/>
      <c r="N38" s="407"/>
      <c r="O38" s="407"/>
      <c r="P38" s="408"/>
      <c r="Q38" s="603" t="s">
        <v>224</v>
      </c>
      <c r="R38" s="604"/>
      <c r="S38" s="604"/>
      <c r="T38" s="604"/>
      <c r="U38" s="604"/>
      <c r="V38" s="604"/>
      <c r="W38" s="604"/>
      <c r="X38" s="605"/>
      <c r="Y38" s="409" t="s">
        <v>24</v>
      </c>
      <c r="Z38" s="410"/>
      <c r="AA38" s="410"/>
      <c r="AB38" s="411"/>
      <c r="AC38" s="73"/>
      <c r="AD38" s="74"/>
      <c r="AE38" s="74"/>
      <c r="AF38" s="75"/>
      <c r="AG38" s="73"/>
      <c r="AH38" s="74"/>
      <c r="AI38" s="74"/>
      <c r="AJ38" s="75"/>
      <c r="AK38" s="406"/>
      <c r="AL38" s="407"/>
      <c r="AM38" s="407"/>
      <c r="AN38" s="408"/>
      <c r="AO38" s="542"/>
      <c r="AP38" s="554"/>
      <c r="AQ38" s="586"/>
      <c r="AR38" s="588"/>
      <c r="AS38" s="590"/>
      <c r="BE38"/>
    </row>
    <row r="39" spans="2:57" ht="31.5" hidden="1" customHeight="1">
      <c r="B39" s="592"/>
      <c r="C39" s="532"/>
      <c r="D39" s="412"/>
      <c r="E39" s="413"/>
      <c r="F39" s="413"/>
      <c r="G39" s="413"/>
      <c r="H39" s="413"/>
      <c r="I39" s="413"/>
      <c r="J39" s="413"/>
      <c r="K39" s="413"/>
      <c r="L39" s="413"/>
      <c r="M39" s="413"/>
      <c r="N39" s="413"/>
      <c r="O39" s="413"/>
      <c r="P39" s="414"/>
      <c r="Q39" s="600"/>
      <c r="R39" s="601"/>
      <c r="S39" s="601"/>
      <c r="T39" s="601"/>
      <c r="U39" s="601"/>
      <c r="V39" s="601"/>
      <c r="W39" s="601"/>
      <c r="X39" s="602"/>
      <c r="Y39" s="412" t="s">
        <v>225</v>
      </c>
      <c r="Z39" s="413"/>
      <c r="AA39" s="413"/>
      <c r="AB39" s="414"/>
      <c r="AC39" s="65"/>
      <c r="AD39" s="66"/>
      <c r="AE39" s="66"/>
      <c r="AF39" s="67"/>
      <c r="AG39" s="65"/>
      <c r="AH39" s="66"/>
      <c r="AI39" s="66"/>
      <c r="AJ39" s="67"/>
      <c r="AK39" s="412"/>
      <c r="AL39" s="413"/>
      <c r="AM39" s="413"/>
      <c r="AN39" s="414"/>
      <c r="AO39" s="545"/>
      <c r="AP39" s="556"/>
      <c r="AQ39" s="587"/>
      <c r="AR39" s="589"/>
      <c r="AS39" s="591"/>
      <c r="BE39"/>
    </row>
    <row r="40" spans="2:57" ht="22.5" hidden="1" customHeight="1">
      <c r="B40" s="592">
        <v>13</v>
      </c>
      <c r="C40" s="532"/>
      <c r="D40" s="406" t="s">
        <v>226</v>
      </c>
      <c r="E40" s="407"/>
      <c r="F40" s="407"/>
      <c r="G40" s="407"/>
      <c r="H40" s="407"/>
      <c r="I40" s="407"/>
      <c r="J40" s="407"/>
      <c r="K40" s="407"/>
      <c r="L40" s="407"/>
      <c r="M40" s="407"/>
      <c r="N40" s="407"/>
      <c r="O40" s="407"/>
      <c r="P40" s="408"/>
      <c r="Q40" s="603" t="s">
        <v>227</v>
      </c>
      <c r="R40" s="604"/>
      <c r="S40" s="604"/>
      <c r="T40" s="604"/>
      <c r="U40" s="604"/>
      <c r="V40" s="604"/>
      <c r="W40" s="604"/>
      <c r="X40" s="605"/>
      <c r="Y40" s="409" t="s">
        <v>24</v>
      </c>
      <c r="Z40" s="410"/>
      <c r="AA40" s="410"/>
      <c r="AB40" s="411"/>
      <c r="AC40" s="73"/>
      <c r="AD40" s="74"/>
      <c r="AE40" s="74"/>
      <c r="AF40" s="75"/>
      <c r="AG40" s="73"/>
      <c r="AH40" s="74"/>
      <c r="AI40" s="74"/>
      <c r="AJ40" s="75"/>
      <c r="AK40" s="406"/>
      <c r="AL40" s="407"/>
      <c r="AM40" s="407"/>
      <c r="AN40" s="408"/>
      <c r="AO40" s="542"/>
      <c r="AP40" s="554"/>
      <c r="AQ40" s="586"/>
      <c r="AR40" s="588"/>
      <c r="AS40" s="590"/>
      <c r="BE40"/>
    </row>
    <row r="41" spans="2:57" ht="31.5" hidden="1" customHeight="1">
      <c r="B41" s="592"/>
      <c r="C41" s="532"/>
      <c r="D41" s="412"/>
      <c r="E41" s="413"/>
      <c r="F41" s="413"/>
      <c r="G41" s="413"/>
      <c r="H41" s="413"/>
      <c r="I41" s="413"/>
      <c r="J41" s="413"/>
      <c r="K41" s="413"/>
      <c r="L41" s="413"/>
      <c r="M41" s="413"/>
      <c r="N41" s="413"/>
      <c r="O41" s="413"/>
      <c r="P41" s="414"/>
      <c r="Q41" s="600"/>
      <c r="R41" s="601"/>
      <c r="S41" s="601"/>
      <c r="T41" s="601"/>
      <c r="U41" s="601"/>
      <c r="V41" s="601"/>
      <c r="W41" s="601"/>
      <c r="X41" s="602"/>
      <c r="Y41" s="412" t="s">
        <v>228</v>
      </c>
      <c r="Z41" s="413"/>
      <c r="AA41" s="413"/>
      <c r="AB41" s="414"/>
      <c r="AC41" s="65"/>
      <c r="AD41" s="66"/>
      <c r="AE41" s="66"/>
      <c r="AF41" s="67"/>
      <c r="AG41" s="65"/>
      <c r="AH41" s="66"/>
      <c r="AI41" s="66"/>
      <c r="AJ41" s="67"/>
      <c r="AK41" s="412"/>
      <c r="AL41" s="413"/>
      <c r="AM41" s="413"/>
      <c r="AN41" s="414"/>
      <c r="AO41" s="545"/>
      <c r="AP41" s="556"/>
      <c r="AQ41" s="587"/>
      <c r="AR41" s="589"/>
      <c r="AS41" s="591"/>
      <c r="BE41"/>
    </row>
    <row r="42" spans="2:57" ht="22.5" hidden="1" customHeight="1">
      <c r="B42" s="592">
        <v>14</v>
      </c>
      <c r="C42" s="532"/>
      <c r="D42" s="406" t="s">
        <v>229</v>
      </c>
      <c r="E42" s="407"/>
      <c r="F42" s="407"/>
      <c r="G42" s="407"/>
      <c r="H42" s="407"/>
      <c r="I42" s="407"/>
      <c r="J42" s="407"/>
      <c r="K42" s="407"/>
      <c r="L42" s="407"/>
      <c r="M42" s="407"/>
      <c r="N42" s="407"/>
      <c r="O42" s="407"/>
      <c r="P42" s="408"/>
      <c r="Q42" s="603" t="s">
        <v>91</v>
      </c>
      <c r="R42" s="604"/>
      <c r="S42" s="604"/>
      <c r="T42" s="604"/>
      <c r="U42" s="604"/>
      <c r="V42" s="604"/>
      <c r="W42" s="604"/>
      <c r="X42" s="605"/>
      <c r="Y42" s="409" t="s">
        <v>24</v>
      </c>
      <c r="Z42" s="410"/>
      <c r="AA42" s="410"/>
      <c r="AB42" s="411"/>
      <c r="AC42" s="73"/>
      <c r="AD42" s="74"/>
      <c r="AE42" s="74"/>
      <c r="AF42" s="75"/>
      <c r="AG42" s="73"/>
      <c r="AH42" s="74"/>
      <c r="AI42" s="74"/>
      <c r="AJ42" s="75"/>
      <c r="AK42" s="406"/>
      <c r="AL42" s="407"/>
      <c r="AM42" s="407"/>
      <c r="AN42" s="408"/>
      <c r="AO42" s="542"/>
      <c r="AP42" s="554"/>
      <c r="AQ42" s="586"/>
      <c r="AR42" s="588"/>
      <c r="AS42" s="590"/>
      <c r="BE42"/>
    </row>
    <row r="43" spans="2:57" ht="60.75" hidden="1" customHeight="1">
      <c r="B43" s="592"/>
      <c r="C43" s="532"/>
      <c r="D43" s="412"/>
      <c r="E43" s="413"/>
      <c r="F43" s="413"/>
      <c r="G43" s="413"/>
      <c r="H43" s="413"/>
      <c r="I43" s="413"/>
      <c r="J43" s="413"/>
      <c r="K43" s="413"/>
      <c r="L43" s="413"/>
      <c r="M43" s="413"/>
      <c r="N43" s="413"/>
      <c r="O43" s="413"/>
      <c r="P43" s="414"/>
      <c r="Q43" s="600"/>
      <c r="R43" s="601"/>
      <c r="S43" s="601"/>
      <c r="T43" s="601"/>
      <c r="U43" s="601"/>
      <c r="V43" s="601"/>
      <c r="W43" s="601"/>
      <c r="X43" s="602"/>
      <c r="Y43" s="412" t="s">
        <v>230</v>
      </c>
      <c r="Z43" s="413"/>
      <c r="AA43" s="413"/>
      <c r="AB43" s="414"/>
      <c r="AC43" s="65"/>
      <c r="AD43" s="66"/>
      <c r="AE43" s="66"/>
      <c r="AF43" s="67"/>
      <c r="AG43" s="65"/>
      <c r="AH43" s="66"/>
      <c r="AI43" s="66"/>
      <c r="AJ43" s="67"/>
      <c r="AK43" s="412"/>
      <c r="AL43" s="413"/>
      <c r="AM43" s="413"/>
      <c r="AN43" s="414"/>
      <c r="AO43" s="545"/>
      <c r="AP43" s="556"/>
      <c r="AQ43" s="587"/>
      <c r="AR43" s="589"/>
      <c r="AS43" s="591"/>
      <c r="BE43"/>
    </row>
    <row r="44" spans="2:57" ht="22.5" hidden="1" customHeight="1">
      <c r="B44" s="592">
        <v>15</v>
      </c>
      <c r="C44" s="532"/>
      <c r="D44" s="406" t="s">
        <v>231</v>
      </c>
      <c r="E44" s="407"/>
      <c r="F44" s="407"/>
      <c r="G44" s="407"/>
      <c r="H44" s="407"/>
      <c r="I44" s="407"/>
      <c r="J44" s="407"/>
      <c r="K44" s="407"/>
      <c r="L44" s="407"/>
      <c r="M44" s="407"/>
      <c r="N44" s="407"/>
      <c r="O44" s="407"/>
      <c r="P44" s="408"/>
      <c r="Q44" s="603" t="s">
        <v>91</v>
      </c>
      <c r="R44" s="604"/>
      <c r="S44" s="604"/>
      <c r="T44" s="604"/>
      <c r="U44" s="604"/>
      <c r="V44" s="604"/>
      <c r="W44" s="604"/>
      <c r="X44" s="605"/>
      <c r="Y44" s="406" t="s">
        <v>143</v>
      </c>
      <c r="Z44" s="407"/>
      <c r="AA44" s="407"/>
      <c r="AB44" s="408"/>
      <c r="AC44" s="73"/>
      <c r="AD44" s="74"/>
      <c r="AE44" s="74"/>
      <c r="AF44" s="75"/>
      <c r="AG44" s="73"/>
      <c r="AH44" s="74"/>
      <c r="AI44" s="74"/>
      <c r="AJ44" s="75"/>
      <c r="AK44" s="406"/>
      <c r="AL44" s="407"/>
      <c r="AM44" s="407"/>
      <c r="AN44" s="408"/>
      <c r="AO44" s="542"/>
      <c r="AP44" s="554"/>
      <c r="AQ44" s="586"/>
      <c r="AR44" s="588"/>
      <c r="AS44" s="590"/>
      <c r="BE44"/>
    </row>
    <row r="45" spans="2:57" ht="31.5" hidden="1" customHeight="1">
      <c r="B45" s="592"/>
      <c r="C45" s="532"/>
      <c r="D45" s="412"/>
      <c r="E45" s="413"/>
      <c r="F45" s="413"/>
      <c r="G45" s="413"/>
      <c r="H45" s="413"/>
      <c r="I45" s="413"/>
      <c r="J45" s="413"/>
      <c r="K45" s="413"/>
      <c r="L45" s="413"/>
      <c r="M45" s="413"/>
      <c r="N45" s="413"/>
      <c r="O45" s="413"/>
      <c r="P45" s="414"/>
      <c r="Q45" s="600"/>
      <c r="R45" s="601"/>
      <c r="S45" s="601"/>
      <c r="T45" s="601"/>
      <c r="U45" s="601"/>
      <c r="V45" s="601"/>
      <c r="W45" s="601"/>
      <c r="X45" s="602"/>
      <c r="Y45" s="412" t="s">
        <v>232</v>
      </c>
      <c r="Z45" s="413"/>
      <c r="AA45" s="413"/>
      <c r="AB45" s="414"/>
      <c r="AC45" s="65"/>
      <c r="AD45" s="66"/>
      <c r="AE45" s="66"/>
      <c r="AF45" s="67"/>
      <c r="AG45" s="65"/>
      <c r="AH45" s="66"/>
      <c r="AI45" s="66"/>
      <c r="AJ45" s="67"/>
      <c r="AK45" s="412"/>
      <c r="AL45" s="413"/>
      <c r="AM45" s="413"/>
      <c r="AN45" s="414"/>
      <c r="AO45" s="545"/>
      <c r="AP45" s="556"/>
      <c r="AQ45" s="587"/>
      <c r="AR45" s="589"/>
      <c r="AS45" s="591"/>
      <c r="BE45"/>
    </row>
    <row r="46" spans="2:57" ht="22.5" hidden="1" customHeight="1">
      <c r="B46" s="592">
        <v>16</v>
      </c>
      <c r="C46" s="532"/>
      <c r="D46" s="406" t="s">
        <v>233</v>
      </c>
      <c r="E46" s="407"/>
      <c r="F46" s="407"/>
      <c r="G46" s="407"/>
      <c r="H46" s="407"/>
      <c r="I46" s="407"/>
      <c r="J46" s="407"/>
      <c r="K46" s="407"/>
      <c r="L46" s="407"/>
      <c r="M46" s="407"/>
      <c r="N46" s="407"/>
      <c r="O46" s="407"/>
      <c r="P46" s="408"/>
      <c r="Q46" s="603" t="s">
        <v>91</v>
      </c>
      <c r="R46" s="604"/>
      <c r="S46" s="604"/>
      <c r="T46" s="604"/>
      <c r="U46" s="604"/>
      <c r="V46" s="604"/>
      <c r="W46" s="604"/>
      <c r="X46" s="605"/>
      <c r="Y46" s="406" t="s">
        <v>154</v>
      </c>
      <c r="Z46" s="407"/>
      <c r="AA46" s="407"/>
      <c r="AB46" s="408"/>
      <c r="AC46" s="73"/>
      <c r="AD46" s="74"/>
      <c r="AE46" s="74"/>
      <c r="AF46" s="75"/>
      <c r="AG46" s="73"/>
      <c r="AH46" s="74"/>
      <c r="AI46" s="74"/>
      <c r="AJ46" s="75"/>
      <c r="AK46" s="406"/>
      <c r="AL46" s="407"/>
      <c r="AM46" s="407"/>
      <c r="AN46" s="408"/>
      <c r="AO46" s="542"/>
      <c r="AP46" s="554"/>
      <c r="AQ46" s="586"/>
      <c r="AR46" s="588"/>
      <c r="AS46" s="590"/>
      <c r="BE46"/>
    </row>
    <row r="47" spans="2:57" ht="31.5" hidden="1" customHeight="1">
      <c r="B47" s="592"/>
      <c r="C47" s="532"/>
      <c r="D47" s="412"/>
      <c r="E47" s="413"/>
      <c r="F47" s="413"/>
      <c r="G47" s="413"/>
      <c r="H47" s="413"/>
      <c r="I47" s="413"/>
      <c r="J47" s="413"/>
      <c r="K47" s="413"/>
      <c r="L47" s="413"/>
      <c r="M47" s="413"/>
      <c r="N47" s="413"/>
      <c r="O47" s="413"/>
      <c r="P47" s="414"/>
      <c r="Q47" s="600"/>
      <c r="R47" s="601"/>
      <c r="S47" s="601"/>
      <c r="T47" s="601"/>
      <c r="U47" s="601"/>
      <c r="V47" s="601"/>
      <c r="W47" s="601"/>
      <c r="X47" s="602"/>
      <c r="Y47" s="412" t="s">
        <v>234</v>
      </c>
      <c r="Z47" s="413"/>
      <c r="AA47" s="413"/>
      <c r="AB47" s="414"/>
      <c r="AC47" s="65"/>
      <c r="AD47" s="66"/>
      <c r="AE47" s="66"/>
      <c r="AF47" s="67"/>
      <c r="AG47" s="65"/>
      <c r="AH47" s="66"/>
      <c r="AI47" s="66"/>
      <c r="AJ47" s="67"/>
      <c r="AK47" s="412"/>
      <c r="AL47" s="413"/>
      <c r="AM47" s="413"/>
      <c r="AN47" s="414"/>
      <c r="AO47" s="545"/>
      <c r="AP47" s="556"/>
      <c r="AQ47" s="587"/>
      <c r="AR47" s="589"/>
      <c r="AS47" s="591"/>
      <c r="BE47"/>
    </row>
    <row r="48" spans="2:57" ht="22.5" hidden="1" customHeight="1">
      <c r="B48" s="592">
        <v>17</v>
      </c>
      <c r="C48" s="532"/>
      <c r="D48" s="406" t="s">
        <v>235</v>
      </c>
      <c r="E48" s="407"/>
      <c r="F48" s="407"/>
      <c r="G48" s="407"/>
      <c r="H48" s="407"/>
      <c r="I48" s="407"/>
      <c r="J48" s="407"/>
      <c r="K48" s="407"/>
      <c r="L48" s="407"/>
      <c r="M48" s="407"/>
      <c r="N48" s="407"/>
      <c r="O48" s="407"/>
      <c r="P48" s="408"/>
      <c r="Q48" s="603" t="s">
        <v>91</v>
      </c>
      <c r="R48" s="604"/>
      <c r="S48" s="604"/>
      <c r="T48" s="604"/>
      <c r="U48" s="604"/>
      <c r="V48" s="604"/>
      <c r="W48" s="604"/>
      <c r="X48" s="605"/>
      <c r="Y48" s="409" t="s">
        <v>24</v>
      </c>
      <c r="Z48" s="410"/>
      <c r="AA48" s="410"/>
      <c r="AB48" s="411"/>
      <c r="AC48" s="73"/>
      <c r="AD48" s="74"/>
      <c r="AE48" s="74"/>
      <c r="AF48" s="75"/>
      <c r="AG48" s="73"/>
      <c r="AH48" s="74"/>
      <c r="AI48" s="74"/>
      <c r="AJ48" s="75"/>
      <c r="AK48" s="406"/>
      <c r="AL48" s="407"/>
      <c r="AM48" s="407"/>
      <c r="AN48" s="408"/>
      <c r="AO48" s="542"/>
      <c r="AP48" s="554"/>
      <c r="AQ48" s="586"/>
      <c r="AR48" s="588"/>
      <c r="AS48" s="590"/>
      <c r="BE48"/>
    </row>
    <row r="49" spans="2:57" ht="107.25" hidden="1" customHeight="1">
      <c r="B49" s="592"/>
      <c r="C49" s="532"/>
      <c r="D49" s="412"/>
      <c r="E49" s="413"/>
      <c r="F49" s="413"/>
      <c r="G49" s="413"/>
      <c r="H49" s="413"/>
      <c r="I49" s="413"/>
      <c r="J49" s="413"/>
      <c r="K49" s="413"/>
      <c r="L49" s="413"/>
      <c r="M49" s="413"/>
      <c r="N49" s="413"/>
      <c r="O49" s="413"/>
      <c r="P49" s="414"/>
      <c r="Q49" s="600"/>
      <c r="R49" s="601"/>
      <c r="S49" s="601"/>
      <c r="T49" s="601"/>
      <c r="U49" s="601"/>
      <c r="V49" s="601"/>
      <c r="W49" s="601"/>
      <c r="X49" s="602"/>
      <c r="Y49" s="412" t="s">
        <v>234</v>
      </c>
      <c r="Z49" s="413"/>
      <c r="AA49" s="413"/>
      <c r="AB49" s="414"/>
      <c r="AC49" s="65"/>
      <c r="AD49" s="66"/>
      <c r="AE49" s="66"/>
      <c r="AF49" s="67"/>
      <c r="AG49" s="65"/>
      <c r="AH49" s="66"/>
      <c r="AI49" s="66"/>
      <c r="AJ49" s="67"/>
      <c r="AK49" s="412"/>
      <c r="AL49" s="413"/>
      <c r="AM49" s="413"/>
      <c r="AN49" s="414"/>
      <c r="AO49" s="545"/>
      <c r="AP49" s="556"/>
      <c r="AQ49" s="587"/>
      <c r="AR49" s="589"/>
      <c r="AS49" s="591"/>
      <c r="BE49"/>
    </row>
    <row r="50" spans="2:57">
      <c r="B50" s="592">
        <v>9</v>
      </c>
      <c r="C50" s="532"/>
      <c r="D50" s="406" t="s">
        <v>236</v>
      </c>
      <c r="E50" s="407"/>
      <c r="F50" s="407"/>
      <c r="G50" s="407"/>
      <c r="H50" s="407"/>
      <c r="I50" s="407"/>
      <c r="J50" s="407"/>
      <c r="K50" s="407"/>
      <c r="L50" s="407"/>
      <c r="M50" s="407"/>
      <c r="N50" s="407"/>
      <c r="O50" s="407"/>
      <c r="P50" s="408"/>
      <c r="Q50" s="603" t="s">
        <v>91</v>
      </c>
      <c r="R50" s="604"/>
      <c r="S50" s="604"/>
      <c r="T50" s="604"/>
      <c r="U50" s="604"/>
      <c r="V50" s="604"/>
      <c r="W50" s="604"/>
      <c r="X50" s="605"/>
      <c r="Y50" s="409" t="s">
        <v>81</v>
      </c>
      <c r="Z50" s="410"/>
      <c r="AA50" s="410"/>
      <c r="AB50" s="411"/>
      <c r="AC50" s="406"/>
      <c r="AD50" s="407"/>
      <c r="AE50" s="407"/>
      <c r="AF50" s="407"/>
      <c r="AG50" s="407"/>
      <c r="AH50" s="407"/>
      <c r="AI50" s="407"/>
      <c r="AJ50" s="408"/>
      <c r="AK50" s="406"/>
      <c r="AL50" s="407"/>
      <c r="AM50" s="407"/>
      <c r="AN50" s="408"/>
      <c r="AO50" s="542"/>
      <c r="AP50" s="554"/>
      <c r="AQ50" s="586"/>
      <c r="AR50" s="588"/>
      <c r="AS50" s="590"/>
      <c r="BE50"/>
    </row>
    <row r="51" spans="2:57" ht="31.5" customHeight="1" thickBot="1">
      <c r="B51" s="592"/>
      <c r="C51" s="532"/>
      <c r="D51" s="412"/>
      <c r="E51" s="413"/>
      <c r="F51" s="413"/>
      <c r="G51" s="413"/>
      <c r="H51" s="413"/>
      <c r="I51" s="413"/>
      <c r="J51" s="413"/>
      <c r="K51" s="413"/>
      <c r="L51" s="413"/>
      <c r="M51" s="413"/>
      <c r="N51" s="413"/>
      <c r="O51" s="413"/>
      <c r="P51" s="414"/>
      <c r="Q51" s="600"/>
      <c r="R51" s="601"/>
      <c r="S51" s="601"/>
      <c r="T51" s="601"/>
      <c r="U51" s="601"/>
      <c r="V51" s="601"/>
      <c r="W51" s="601"/>
      <c r="X51" s="602"/>
      <c r="Y51" s="412" t="s">
        <v>1977</v>
      </c>
      <c r="Z51" s="413"/>
      <c r="AA51" s="413"/>
      <c r="AB51" s="414"/>
      <c r="AC51" s="412"/>
      <c r="AD51" s="413"/>
      <c r="AE51" s="413"/>
      <c r="AF51" s="413"/>
      <c r="AG51" s="413"/>
      <c r="AH51" s="413"/>
      <c r="AI51" s="413"/>
      <c r="AJ51" s="414"/>
      <c r="AK51" s="412"/>
      <c r="AL51" s="413"/>
      <c r="AM51" s="413"/>
      <c r="AN51" s="414"/>
      <c r="AO51" s="545"/>
      <c r="AP51" s="556"/>
      <c r="AQ51" s="587"/>
      <c r="AR51" s="589"/>
      <c r="AS51" s="591"/>
      <c r="BE51"/>
    </row>
    <row r="52" spans="2:57" hidden="1">
      <c r="B52" s="592">
        <v>19</v>
      </c>
      <c r="C52" s="532"/>
      <c r="D52" s="406" t="s">
        <v>1853</v>
      </c>
      <c r="E52" s="407"/>
      <c r="F52" s="407"/>
      <c r="G52" s="407"/>
      <c r="H52" s="407"/>
      <c r="I52" s="407"/>
      <c r="J52" s="407"/>
      <c r="K52" s="407"/>
      <c r="L52" s="407"/>
      <c r="M52" s="407"/>
      <c r="N52" s="407"/>
      <c r="O52" s="407"/>
      <c r="P52" s="408"/>
      <c r="Q52" s="603" t="s">
        <v>91</v>
      </c>
      <c r="R52" s="604"/>
      <c r="S52" s="604"/>
      <c r="T52" s="604"/>
      <c r="U52" s="604"/>
      <c r="V52" s="604"/>
      <c r="W52" s="604"/>
      <c r="X52" s="605"/>
      <c r="Y52" s="409" t="s">
        <v>81</v>
      </c>
      <c r="Z52" s="410"/>
      <c r="AA52" s="410"/>
      <c r="AB52" s="411"/>
      <c r="AC52" s="406"/>
      <c r="AD52" s="407"/>
      <c r="AE52" s="407"/>
      <c r="AF52" s="407"/>
      <c r="AG52" s="407"/>
      <c r="AH52" s="407"/>
      <c r="AI52" s="407"/>
      <c r="AJ52" s="408"/>
      <c r="AK52" s="406"/>
      <c r="AL52" s="407"/>
      <c r="AM52" s="407"/>
      <c r="AN52" s="408"/>
      <c r="AO52" s="542"/>
      <c r="AP52" s="554"/>
      <c r="AQ52" s="586"/>
      <c r="AR52" s="588"/>
      <c r="AS52" s="590"/>
      <c r="BE52"/>
    </row>
    <row r="53" spans="2:57" ht="34.5" hidden="1" customHeight="1" thickBot="1">
      <c r="B53" s="592"/>
      <c r="C53" s="532"/>
      <c r="D53" s="412"/>
      <c r="E53" s="413"/>
      <c r="F53" s="413"/>
      <c r="G53" s="413"/>
      <c r="H53" s="413"/>
      <c r="I53" s="413"/>
      <c r="J53" s="413"/>
      <c r="K53" s="413"/>
      <c r="L53" s="413"/>
      <c r="M53" s="413"/>
      <c r="N53" s="413"/>
      <c r="O53" s="413"/>
      <c r="P53" s="414"/>
      <c r="Q53" s="600"/>
      <c r="R53" s="601"/>
      <c r="S53" s="601"/>
      <c r="T53" s="601"/>
      <c r="U53" s="601"/>
      <c r="V53" s="601"/>
      <c r="W53" s="601"/>
      <c r="X53" s="602"/>
      <c r="Y53" s="412" t="s">
        <v>1854</v>
      </c>
      <c r="Z53" s="413"/>
      <c r="AA53" s="413"/>
      <c r="AB53" s="414"/>
      <c r="AC53" s="412"/>
      <c r="AD53" s="413"/>
      <c r="AE53" s="413"/>
      <c r="AF53" s="413"/>
      <c r="AG53" s="413"/>
      <c r="AH53" s="413"/>
      <c r="AI53" s="413"/>
      <c r="AJ53" s="414"/>
      <c r="AK53" s="412"/>
      <c r="AL53" s="413"/>
      <c r="AM53" s="413"/>
      <c r="AN53" s="414"/>
      <c r="AO53" s="545"/>
      <c r="AP53" s="556"/>
      <c r="AQ53" s="587"/>
      <c r="AR53" s="589"/>
      <c r="AS53" s="591"/>
      <c r="BE53"/>
    </row>
    <row r="54" spans="2:57" ht="22.5" hidden="1" customHeight="1">
      <c r="B54" s="592">
        <v>20</v>
      </c>
      <c r="C54" s="532"/>
      <c r="D54" s="406" t="s">
        <v>237</v>
      </c>
      <c r="E54" s="407"/>
      <c r="F54" s="407"/>
      <c r="G54" s="407"/>
      <c r="H54" s="407"/>
      <c r="I54" s="407"/>
      <c r="J54" s="407"/>
      <c r="K54" s="407"/>
      <c r="L54" s="407"/>
      <c r="M54" s="407"/>
      <c r="N54" s="407"/>
      <c r="O54" s="407"/>
      <c r="P54" s="408"/>
      <c r="Q54" s="603" t="s">
        <v>91</v>
      </c>
      <c r="R54" s="604"/>
      <c r="S54" s="604"/>
      <c r="T54" s="604"/>
      <c r="U54" s="604"/>
      <c r="V54" s="604"/>
      <c r="W54" s="604"/>
      <c r="X54" s="605"/>
      <c r="Y54" s="406" t="s">
        <v>156</v>
      </c>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600"/>
      <c r="R55" s="601"/>
      <c r="S55" s="601"/>
      <c r="T55" s="601"/>
      <c r="U55" s="601"/>
      <c r="V55" s="601"/>
      <c r="W55" s="601"/>
      <c r="X55" s="602"/>
      <c r="Y55" s="412" t="s">
        <v>238</v>
      </c>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hidden="1" customHeight="1">
      <c r="B56" s="592">
        <v>21</v>
      </c>
      <c r="C56" s="532"/>
      <c r="D56" s="406" t="s">
        <v>239</v>
      </c>
      <c r="E56" s="407"/>
      <c r="F56" s="407"/>
      <c r="G56" s="407"/>
      <c r="H56" s="407"/>
      <c r="I56" s="407"/>
      <c r="J56" s="407"/>
      <c r="K56" s="407"/>
      <c r="L56" s="407"/>
      <c r="M56" s="407"/>
      <c r="N56" s="407"/>
      <c r="O56" s="407"/>
      <c r="P56" s="408"/>
      <c r="Q56" s="603" t="s">
        <v>91</v>
      </c>
      <c r="R56" s="604"/>
      <c r="S56" s="604"/>
      <c r="T56" s="604"/>
      <c r="U56" s="604"/>
      <c r="V56" s="604"/>
      <c r="W56" s="604"/>
      <c r="X56" s="605"/>
      <c r="Y56" s="406" t="s">
        <v>24</v>
      </c>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101.25" hidden="1" customHeight="1">
      <c r="B57" s="592"/>
      <c r="C57" s="532"/>
      <c r="D57" s="412"/>
      <c r="E57" s="413"/>
      <c r="F57" s="413"/>
      <c r="G57" s="413"/>
      <c r="H57" s="413"/>
      <c r="I57" s="413"/>
      <c r="J57" s="413"/>
      <c r="K57" s="413"/>
      <c r="L57" s="413"/>
      <c r="M57" s="413"/>
      <c r="N57" s="413"/>
      <c r="O57" s="413"/>
      <c r="P57" s="414"/>
      <c r="Q57" s="600"/>
      <c r="R57" s="601"/>
      <c r="S57" s="601"/>
      <c r="T57" s="601"/>
      <c r="U57" s="601"/>
      <c r="V57" s="601"/>
      <c r="W57" s="601"/>
      <c r="X57" s="602"/>
      <c r="Y57" s="412" t="s">
        <v>238</v>
      </c>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hidden="1" customHeight="1">
      <c r="B58" s="592">
        <v>22</v>
      </c>
      <c r="C58" s="532"/>
      <c r="D58" s="406" t="s">
        <v>240</v>
      </c>
      <c r="E58" s="407"/>
      <c r="F58" s="407"/>
      <c r="G58" s="407"/>
      <c r="H58" s="407"/>
      <c r="I58" s="407"/>
      <c r="J58" s="407"/>
      <c r="K58" s="407"/>
      <c r="L58" s="407"/>
      <c r="M58" s="407"/>
      <c r="N58" s="407"/>
      <c r="O58" s="407"/>
      <c r="P58" s="408"/>
      <c r="Q58" s="603" t="s">
        <v>241</v>
      </c>
      <c r="R58" s="604"/>
      <c r="S58" s="604"/>
      <c r="T58" s="604"/>
      <c r="U58" s="604"/>
      <c r="V58" s="604"/>
      <c r="W58" s="604"/>
      <c r="X58" s="605"/>
      <c r="Y58" s="406" t="s">
        <v>24</v>
      </c>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600"/>
      <c r="R59" s="601"/>
      <c r="S59" s="601"/>
      <c r="T59" s="601"/>
      <c r="U59" s="601"/>
      <c r="V59" s="601"/>
      <c r="W59" s="601"/>
      <c r="X59" s="602"/>
      <c r="Y59" s="412" t="s">
        <v>242</v>
      </c>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23</v>
      </c>
      <c r="C60" s="532"/>
      <c r="D60" s="406" t="s">
        <v>243</v>
      </c>
      <c r="E60" s="407"/>
      <c r="F60" s="407"/>
      <c r="G60" s="407"/>
      <c r="H60" s="407"/>
      <c r="I60" s="407"/>
      <c r="J60" s="407"/>
      <c r="K60" s="407"/>
      <c r="L60" s="407"/>
      <c r="M60" s="407"/>
      <c r="N60" s="407"/>
      <c r="O60" s="407"/>
      <c r="P60" s="408"/>
      <c r="Q60" s="603" t="s">
        <v>1151</v>
      </c>
      <c r="R60" s="604"/>
      <c r="S60" s="604"/>
      <c r="T60" s="604"/>
      <c r="U60" s="604"/>
      <c r="V60" s="604"/>
      <c r="W60" s="604"/>
      <c r="X60" s="605"/>
      <c r="Y60" s="406" t="s">
        <v>24</v>
      </c>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121.5" hidden="1" customHeight="1">
      <c r="B61" s="592"/>
      <c r="C61" s="532"/>
      <c r="D61" s="412"/>
      <c r="E61" s="413"/>
      <c r="F61" s="413"/>
      <c r="G61" s="413"/>
      <c r="H61" s="413"/>
      <c r="I61" s="413"/>
      <c r="J61" s="413"/>
      <c r="K61" s="413"/>
      <c r="L61" s="413"/>
      <c r="M61" s="413"/>
      <c r="N61" s="413"/>
      <c r="O61" s="413"/>
      <c r="P61" s="414"/>
      <c r="Q61" s="600"/>
      <c r="R61" s="601"/>
      <c r="S61" s="601"/>
      <c r="T61" s="601"/>
      <c r="U61" s="601"/>
      <c r="V61" s="601"/>
      <c r="W61" s="601"/>
      <c r="X61" s="602"/>
      <c r="Y61" s="412" t="s">
        <v>244</v>
      </c>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24</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25</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26</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27</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28</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c r="B71" s="592"/>
      <c r="C71" s="532"/>
      <c r="D71" s="412"/>
      <c r="E71" s="413"/>
      <c r="F71" s="413"/>
      <c r="G71" s="413"/>
      <c r="H71" s="413"/>
      <c r="I71" s="413"/>
      <c r="J71" s="413"/>
      <c r="K71" s="413"/>
      <c r="L71" s="413"/>
      <c r="M71" s="413"/>
      <c r="N71" s="413"/>
      <c r="O71" s="413"/>
      <c r="P71" s="414"/>
      <c r="Q71" s="412"/>
      <c r="R71" s="413"/>
      <c r="S71" s="413"/>
      <c r="T71" s="413"/>
      <c r="U71" s="413"/>
      <c r="V71" s="413"/>
      <c r="W71" s="413"/>
      <c r="X71" s="414"/>
      <c r="Y71" s="412"/>
      <c r="Z71" s="413"/>
      <c r="AA71" s="413"/>
      <c r="AB71" s="414"/>
      <c r="AC71" s="412"/>
      <c r="AD71" s="413"/>
      <c r="AE71" s="413"/>
      <c r="AF71" s="414"/>
      <c r="AG71" s="412"/>
      <c r="AH71" s="413"/>
      <c r="AI71" s="413"/>
      <c r="AJ71" s="414"/>
      <c r="AK71" s="412"/>
      <c r="AL71" s="413"/>
      <c r="AM71" s="413"/>
      <c r="AN71" s="414"/>
      <c r="AO71" s="545"/>
      <c r="AP71" s="556"/>
      <c r="AQ71" s="587"/>
      <c r="AR71" s="589"/>
      <c r="AS71" s="591"/>
      <c r="BE71"/>
    </row>
    <row r="72" spans="2:57" ht="22.5" hidden="1" customHeight="1">
      <c r="B72" s="592">
        <v>29</v>
      </c>
      <c r="C72" s="532"/>
      <c r="D72" s="406"/>
      <c r="E72" s="407"/>
      <c r="F72" s="407"/>
      <c r="G72" s="407"/>
      <c r="H72" s="407"/>
      <c r="I72" s="407"/>
      <c r="J72" s="407"/>
      <c r="K72" s="407"/>
      <c r="L72" s="407"/>
      <c r="M72" s="407"/>
      <c r="N72" s="407"/>
      <c r="O72" s="407"/>
      <c r="P72" s="408"/>
      <c r="Q72" s="409"/>
      <c r="R72" s="410"/>
      <c r="S72" s="410"/>
      <c r="T72" s="410"/>
      <c r="U72" s="410"/>
      <c r="V72" s="410"/>
      <c r="W72" s="410"/>
      <c r="X72" s="411"/>
      <c r="Y72" s="406"/>
      <c r="Z72" s="407"/>
      <c r="AA72" s="407"/>
      <c r="AB72" s="408"/>
      <c r="AC72" s="406"/>
      <c r="AD72" s="407"/>
      <c r="AE72" s="407"/>
      <c r="AF72" s="408"/>
      <c r="AG72" s="406"/>
      <c r="AH72" s="407"/>
      <c r="AI72" s="407"/>
      <c r="AJ72" s="408"/>
      <c r="AK72" s="406"/>
      <c r="AL72" s="407"/>
      <c r="AM72" s="407"/>
      <c r="AN72" s="408"/>
      <c r="AO72" s="542"/>
      <c r="AP72" s="554"/>
      <c r="AQ72" s="586"/>
      <c r="AR72" s="588"/>
      <c r="AS72" s="590"/>
      <c r="BE72"/>
    </row>
    <row r="73" spans="2:57" ht="31.5" hidden="1" customHeight="1">
      <c r="B73" s="592"/>
      <c r="C73" s="532"/>
      <c r="D73" s="412"/>
      <c r="E73" s="413"/>
      <c r="F73" s="413"/>
      <c r="G73" s="413"/>
      <c r="H73" s="413"/>
      <c r="I73" s="413"/>
      <c r="J73" s="413"/>
      <c r="K73" s="413"/>
      <c r="L73" s="413"/>
      <c r="M73" s="413"/>
      <c r="N73" s="413"/>
      <c r="O73" s="413"/>
      <c r="P73" s="414"/>
      <c r="Q73" s="412"/>
      <c r="R73" s="413"/>
      <c r="S73" s="413"/>
      <c r="T73" s="413"/>
      <c r="U73" s="413"/>
      <c r="V73" s="413"/>
      <c r="W73" s="413"/>
      <c r="X73" s="414"/>
      <c r="Y73" s="412"/>
      <c r="Z73" s="413"/>
      <c r="AA73" s="413"/>
      <c r="AB73" s="414"/>
      <c r="AC73" s="412"/>
      <c r="AD73" s="413"/>
      <c r="AE73" s="413"/>
      <c r="AF73" s="414"/>
      <c r="AG73" s="412"/>
      <c r="AH73" s="413"/>
      <c r="AI73" s="413"/>
      <c r="AJ73" s="414"/>
      <c r="AK73" s="412"/>
      <c r="AL73" s="413"/>
      <c r="AM73" s="413"/>
      <c r="AN73" s="414"/>
      <c r="AO73" s="545"/>
      <c r="AP73" s="556"/>
      <c r="AQ73" s="587"/>
      <c r="AR73" s="589"/>
      <c r="AS73" s="591"/>
      <c r="BE73"/>
    </row>
    <row r="74" spans="2:57" ht="22.5" hidden="1" customHeight="1">
      <c r="B74" s="592">
        <v>30</v>
      </c>
      <c r="C74" s="532"/>
      <c r="D74" s="406"/>
      <c r="E74" s="407"/>
      <c r="F74" s="407"/>
      <c r="G74" s="407"/>
      <c r="H74" s="407"/>
      <c r="I74" s="407"/>
      <c r="J74" s="407"/>
      <c r="K74" s="407"/>
      <c r="L74" s="407"/>
      <c r="M74" s="407"/>
      <c r="N74" s="407"/>
      <c r="O74" s="407"/>
      <c r="P74" s="408"/>
      <c r="Q74" s="409"/>
      <c r="R74" s="410"/>
      <c r="S74" s="410"/>
      <c r="T74" s="410"/>
      <c r="U74" s="410"/>
      <c r="V74" s="410"/>
      <c r="W74" s="410"/>
      <c r="X74" s="411"/>
      <c r="Y74" s="406"/>
      <c r="Z74" s="407"/>
      <c r="AA74" s="407"/>
      <c r="AB74" s="408"/>
      <c r="AC74" s="406"/>
      <c r="AD74" s="407"/>
      <c r="AE74" s="407"/>
      <c r="AF74" s="408"/>
      <c r="AG74" s="406"/>
      <c r="AH74" s="407"/>
      <c r="AI74" s="407"/>
      <c r="AJ74" s="408"/>
      <c r="AK74" s="406"/>
      <c r="AL74" s="407"/>
      <c r="AM74" s="407"/>
      <c r="AN74" s="408"/>
      <c r="AO74" s="542"/>
      <c r="AP74" s="554"/>
      <c r="AQ74" s="586"/>
      <c r="AR74" s="588"/>
      <c r="AS74" s="590"/>
      <c r="BE74"/>
    </row>
    <row r="75" spans="2:57" ht="31.5" hidden="1" customHeight="1" thickBot="1">
      <c r="B75" s="610"/>
      <c r="C75" s="611"/>
      <c r="D75" s="581"/>
      <c r="E75" s="582"/>
      <c r="F75" s="582"/>
      <c r="G75" s="582"/>
      <c r="H75" s="582"/>
      <c r="I75" s="582"/>
      <c r="J75" s="582"/>
      <c r="K75" s="582"/>
      <c r="L75" s="582"/>
      <c r="M75" s="582"/>
      <c r="N75" s="582"/>
      <c r="O75" s="582"/>
      <c r="P75" s="583"/>
      <c r="Q75" s="412"/>
      <c r="R75" s="413"/>
      <c r="S75" s="413"/>
      <c r="T75" s="413"/>
      <c r="U75" s="413"/>
      <c r="V75" s="413"/>
      <c r="W75" s="413"/>
      <c r="X75" s="414"/>
      <c r="Y75" s="581"/>
      <c r="Z75" s="582"/>
      <c r="AA75" s="582"/>
      <c r="AB75" s="583"/>
      <c r="AC75" s="581"/>
      <c r="AD75" s="582"/>
      <c r="AE75" s="582"/>
      <c r="AF75" s="583"/>
      <c r="AG75" s="581"/>
      <c r="AH75" s="582"/>
      <c r="AI75" s="582"/>
      <c r="AJ75" s="583"/>
      <c r="AK75" s="581"/>
      <c r="AL75" s="582"/>
      <c r="AM75" s="582"/>
      <c r="AN75" s="583"/>
      <c r="AO75" s="481"/>
      <c r="AP75" s="606"/>
      <c r="AQ75" s="607"/>
      <c r="AR75" s="608"/>
      <c r="AS75" s="609"/>
      <c r="BE75"/>
    </row>
    <row r="76" spans="2:57" ht="15.75" hidden="1" thickBot="1">
      <c r="B76" s="612" t="s">
        <v>33</v>
      </c>
      <c r="C76" s="613"/>
      <c r="D76" s="613"/>
      <c r="E76" s="614"/>
      <c r="F76" s="615" t="s">
        <v>2</v>
      </c>
      <c r="G76" s="613"/>
      <c r="H76" s="613"/>
      <c r="I76" s="613"/>
      <c r="J76" s="613"/>
      <c r="K76" s="613"/>
      <c r="L76" s="613"/>
      <c r="M76" s="613"/>
      <c r="N76" s="613"/>
      <c r="O76" s="613"/>
      <c r="P76" s="613"/>
      <c r="Q76" s="613"/>
      <c r="R76" s="613"/>
      <c r="S76" s="613"/>
      <c r="T76" s="613"/>
      <c r="U76" s="614"/>
      <c r="V76" s="615" t="s">
        <v>3</v>
      </c>
      <c r="W76" s="613"/>
      <c r="X76" s="614"/>
      <c r="Y76" s="615" t="s">
        <v>34</v>
      </c>
      <c r="Z76" s="613"/>
      <c r="AA76" s="614"/>
      <c r="AB76" s="615" t="s">
        <v>35</v>
      </c>
      <c r="AC76" s="613"/>
      <c r="AD76" s="613"/>
      <c r="AE76" s="613"/>
      <c r="AF76" s="613"/>
      <c r="AG76" s="613"/>
      <c r="AH76" s="613"/>
      <c r="AI76" s="613"/>
      <c r="AJ76" s="613"/>
      <c r="AK76" s="613"/>
      <c r="AL76" s="613"/>
      <c r="AM76" s="613"/>
      <c r="AN76" s="613"/>
      <c r="AO76" s="613"/>
      <c r="AP76" s="613"/>
      <c r="AQ76" s="613"/>
      <c r="AR76" s="613"/>
      <c r="AS76" s="616"/>
      <c r="BE76"/>
    </row>
    <row r="77" spans="2:57" ht="24.75" hidden="1" customHeight="1">
      <c r="B77" s="617"/>
      <c r="C77" s="618"/>
      <c r="D77" s="618"/>
      <c r="E77" s="619"/>
      <c r="F77" s="620"/>
      <c r="G77" s="618"/>
      <c r="H77" s="618"/>
      <c r="I77" s="618"/>
      <c r="J77" s="618"/>
      <c r="K77" s="618"/>
      <c r="L77" s="618"/>
      <c r="M77" s="618"/>
      <c r="N77" s="618"/>
      <c r="O77" s="618"/>
      <c r="P77" s="618"/>
      <c r="Q77" s="618"/>
      <c r="R77" s="618"/>
      <c r="S77" s="618"/>
      <c r="T77" s="618"/>
      <c r="U77" s="619"/>
      <c r="V77" s="620"/>
      <c r="W77" s="618"/>
      <c r="X77" s="619"/>
      <c r="Y77" s="620"/>
      <c r="Z77" s="618"/>
      <c r="AA77" s="619"/>
      <c r="AB77" s="620"/>
      <c r="AC77" s="618"/>
      <c r="AD77" s="618"/>
      <c r="AE77" s="618"/>
      <c r="AF77" s="618"/>
      <c r="AG77" s="618"/>
      <c r="AH77" s="618"/>
      <c r="AI77" s="618"/>
      <c r="AJ77" s="618"/>
      <c r="AK77" s="618"/>
      <c r="AL77" s="618"/>
      <c r="AM77" s="618"/>
      <c r="AN77" s="618"/>
      <c r="AO77" s="618"/>
      <c r="AP77" s="618"/>
      <c r="AQ77" s="618"/>
      <c r="AR77" s="618"/>
      <c r="AS77" s="621"/>
      <c r="BE77"/>
    </row>
    <row r="78" spans="2:57" ht="24.75" hidden="1" customHeight="1">
      <c r="B78" s="622"/>
      <c r="C78" s="623"/>
      <c r="D78" s="623"/>
      <c r="E78" s="624"/>
      <c r="F78" s="625"/>
      <c r="G78" s="623"/>
      <c r="H78" s="623"/>
      <c r="I78" s="623"/>
      <c r="J78" s="623"/>
      <c r="K78" s="623"/>
      <c r="L78" s="623"/>
      <c r="M78" s="623"/>
      <c r="N78" s="623"/>
      <c r="O78" s="623"/>
      <c r="P78" s="623"/>
      <c r="Q78" s="623"/>
      <c r="R78" s="623"/>
      <c r="S78" s="623"/>
      <c r="T78" s="623"/>
      <c r="U78" s="624"/>
      <c r="V78" s="625"/>
      <c r="W78" s="623"/>
      <c r="X78" s="624"/>
      <c r="Y78" s="625"/>
      <c r="Z78" s="623"/>
      <c r="AA78" s="624"/>
      <c r="AB78" s="625"/>
      <c r="AC78" s="623"/>
      <c r="AD78" s="623"/>
      <c r="AE78" s="623"/>
      <c r="AF78" s="623"/>
      <c r="AG78" s="623"/>
      <c r="AH78" s="623"/>
      <c r="AI78" s="623"/>
      <c r="AJ78" s="623"/>
      <c r="AK78" s="623"/>
      <c r="AL78" s="623"/>
      <c r="AM78" s="623"/>
      <c r="AN78" s="623"/>
      <c r="AO78" s="623"/>
      <c r="AP78" s="623"/>
      <c r="AQ78" s="623"/>
      <c r="AR78" s="623"/>
      <c r="AS78" s="626"/>
      <c r="BE78"/>
    </row>
    <row r="79" spans="2:57" ht="24.75" hidden="1" customHeight="1">
      <c r="B79" s="622"/>
      <c r="C79" s="623"/>
      <c r="D79" s="623"/>
      <c r="E79" s="624"/>
      <c r="F79" s="625"/>
      <c r="G79" s="623"/>
      <c r="H79" s="623"/>
      <c r="I79" s="623"/>
      <c r="J79" s="623"/>
      <c r="K79" s="623"/>
      <c r="L79" s="623"/>
      <c r="M79" s="623"/>
      <c r="N79" s="623"/>
      <c r="O79" s="623"/>
      <c r="P79" s="623"/>
      <c r="Q79" s="623"/>
      <c r="R79" s="623"/>
      <c r="S79" s="623"/>
      <c r="T79" s="623"/>
      <c r="U79" s="624"/>
      <c r="V79" s="625"/>
      <c r="W79" s="623"/>
      <c r="X79" s="624"/>
      <c r="Y79" s="625"/>
      <c r="Z79" s="623"/>
      <c r="AA79" s="624"/>
      <c r="AB79" s="625"/>
      <c r="AC79" s="623"/>
      <c r="AD79" s="623"/>
      <c r="AE79" s="623"/>
      <c r="AF79" s="623"/>
      <c r="AG79" s="623"/>
      <c r="AH79" s="623"/>
      <c r="AI79" s="623"/>
      <c r="AJ79" s="623"/>
      <c r="AK79" s="623"/>
      <c r="AL79" s="623"/>
      <c r="AM79" s="623"/>
      <c r="AN79" s="623"/>
      <c r="AO79" s="623"/>
      <c r="AP79" s="623"/>
      <c r="AQ79" s="623"/>
      <c r="AR79" s="623"/>
      <c r="AS79" s="626"/>
      <c r="BE79"/>
    </row>
    <row r="80" spans="2:57" ht="24.75" hidden="1" customHeight="1">
      <c r="B80" s="622"/>
      <c r="C80" s="623"/>
      <c r="D80" s="623"/>
      <c r="E80" s="624"/>
      <c r="F80" s="625"/>
      <c r="G80" s="623"/>
      <c r="H80" s="623"/>
      <c r="I80" s="623"/>
      <c r="J80" s="623"/>
      <c r="K80" s="623"/>
      <c r="L80" s="623"/>
      <c r="M80" s="623"/>
      <c r="N80" s="623"/>
      <c r="O80" s="623"/>
      <c r="P80" s="623"/>
      <c r="Q80" s="623"/>
      <c r="R80" s="623"/>
      <c r="S80" s="623"/>
      <c r="T80" s="623"/>
      <c r="U80" s="624"/>
      <c r="V80" s="625"/>
      <c r="W80" s="623"/>
      <c r="X80" s="624"/>
      <c r="Y80" s="625"/>
      <c r="Z80" s="623"/>
      <c r="AA80" s="624"/>
      <c r="AB80" s="625"/>
      <c r="AC80" s="623"/>
      <c r="AD80" s="623"/>
      <c r="AE80" s="623"/>
      <c r="AF80" s="623"/>
      <c r="AG80" s="623"/>
      <c r="AH80" s="623"/>
      <c r="AI80" s="623"/>
      <c r="AJ80" s="623"/>
      <c r="AK80" s="623"/>
      <c r="AL80" s="623"/>
      <c r="AM80" s="623"/>
      <c r="AN80" s="623"/>
      <c r="AO80" s="623"/>
      <c r="AP80" s="623"/>
      <c r="AQ80" s="623"/>
      <c r="AR80" s="623"/>
      <c r="AS80" s="626"/>
      <c r="BE80"/>
    </row>
    <row r="81" spans="2:57" ht="24.75" hidden="1" customHeight="1">
      <c r="B81" s="622"/>
      <c r="C81" s="623"/>
      <c r="D81" s="623"/>
      <c r="E81" s="624"/>
      <c r="F81" s="625"/>
      <c r="G81" s="623"/>
      <c r="H81" s="623"/>
      <c r="I81" s="623"/>
      <c r="J81" s="623"/>
      <c r="K81" s="623"/>
      <c r="L81" s="623"/>
      <c r="M81" s="623"/>
      <c r="N81" s="623"/>
      <c r="O81" s="623"/>
      <c r="P81" s="623"/>
      <c r="Q81" s="623"/>
      <c r="R81" s="623"/>
      <c r="S81" s="623"/>
      <c r="T81" s="623"/>
      <c r="U81" s="624"/>
      <c r="V81" s="625"/>
      <c r="W81" s="623"/>
      <c r="X81" s="624"/>
      <c r="Y81" s="625"/>
      <c r="Z81" s="623"/>
      <c r="AA81" s="624"/>
      <c r="AB81" s="625"/>
      <c r="AC81" s="623"/>
      <c r="AD81" s="623"/>
      <c r="AE81" s="623"/>
      <c r="AF81" s="623"/>
      <c r="AG81" s="623"/>
      <c r="AH81" s="623"/>
      <c r="AI81" s="623"/>
      <c r="AJ81" s="623"/>
      <c r="AK81" s="623"/>
      <c r="AL81" s="623"/>
      <c r="AM81" s="623"/>
      <c r="AN81" s="623"/>
      <c r="AO81" s="623"/>
      <c r="AP81" s="623"/>
      <c r="AQ81" s="623"/>
      <c r="AR81" s="623"/>
      <c r="AS81" s="626"/>
      <c r="BE81"/>
    </row>
    <row r="82" spans="2:57" ht="24.75" hidden="1" customHeight="1" thickBot="1">
      <c r="B82" s="622"/>
      <c r="C82" s="623"/>
      <c r="D82" s="623"/>
      <c r="E82" s="624"/>
      <c r="F82" s="625"/>
      <c r="G82" s="623"/>
      <c r="H82" s="623"/>
      <c r="I82" s="623"/>
      <c r="J82" s="623"/>
      <c r="K82" s="623"/>
      <c r="L82" s="623"/>
      <c r="M82" s="623"/>
      <c r="N82" s="623"/>
      <c r="O82" s="623"/>
      <c r="P82" s="623"/>
      <c r="Q82" s="623"/>
      <c r="R82" s="623"/>
      <c r="S82" s="623"/>
      <c r="T82" s="623"/>
      <c r="U82" s="624"/>
      <c r="V82" s="625"/>
      <c r="W82" s="623"/>
      <c r="X82" s="624"/>
      <c r="Y82" s="625"/>
      <c r="Z82" s="623"/>
      <c r="AA82" s="624"/>
      <c r="AB82" s="625"/>
      <c r="AC82" s="623"/>
      <c r="AD82" s="623"/>
      <c r="AE82" s="623"/>
      <c r="AF82" s="623"/>
      <c r="AG82" s="623"/>
      <c r="AH82" s="623"/>
      <c r="AI82" s="623"/>
      <c r="AJ82" s="623"/>
      <c r="AK82" s="623"/>
      <c r="AL82" s="623"/>
      <c r="AM82" s="623"/>
      <c r="AN82" s="623"/>
      <c r="AO82" s="623"/>
      <c r="AP82" s="623"/>
      <c r="AQ82" s="623"/>
      <c r="AR82" s="623"/>
      <c r="AS82" s="626"/>
      <c r="BE82"/>
    </row>
    <row r="83" spans="2:57">
      <c r="B83" s="612" t="s">
        <v>36</v>
      </c>
      <c r="C83" s="613"/>
      <c r="D83" s="613"/>
      <c r="E83" s="613"/>
      <c r="F83" s="613"/>
      <c r="G83" s="613"/>
      <c r="H83" s="613"/>
      <c r="I83" s="613"/>
      <c r="J83" s="613"/>
      <c r="K83" s="613"/>
      <c r="L83" s="613"/>
      <c r="M83" s="613"/>
      <c r="N83" s="613"/>
      <c r="O83" s="613"/>
      <c r="P83" s="613"/>
      <c r="Q83" s="613"/>
      <c r="R83" s="613"/>
      <c r="S83" s="613"/>
      <c r="T83" s="613"/>
      <c r="U83" s="613"/>
      <c r="V83" s="613"/>
      <c r="W83" s="613"/>
      <c r="X83" s="613"/>
      <c r="Y83" s="613"/>
      <c r="Z83" s="613"/>
      <c r="AA83" s="613"/>
      <c r="AB83" s="613"/>
      <c r="AC83" s="613"/>
      <c r="AD83" s="613"/>
      <c r="AE83" s="613"/>
      <c r="AF83" s="613"/>
      <c r="AG83" s="613"/>
      <c r="AH83" s="613"/>
      <c r="AI83" s="613"/>
      <c r="AJ83" s="613"/>
      <c r="AK83" s="613"/>
      <c r="AL83" s="613"/>
      <c r="AM83" s="613"/>
      <c r="AN83" s="613"/>
      <c r="AO83" s="613"/>
      <c r="AP83" s="613"/>
      <c r="AQ83" s="613"/>
      <c r="AR83" s="613"/>
      <c r="AS83" s="616"/>
      <c r="BE83"/>
    </row>
    <row r="84" spans="2:57" ht="97.5" customHeight="1" thickBot="1">
      <c r="B84" s="672">
        <v>43405</v>
      </c>
      <c r="C84" s="673"/>
      <c r="D84" s="673"/>
      <c r="E84" s="673"/>
      <c r="F84" s="673"/>
      <c r="G84" s="673"/>
      <c r="H84" s="673"/>
      <c r="I84" s="673"/>
      <c r="J84" s="673"/>
      <c r="K84" s="673"/>
      <c r="L84" s="673"/>
      <c r="M84" s="673"/>
      <c r="N84" s="673"/>
      <c r="O84" s="673"/>
      <c r="P84" s="673"/>
      <c r="Q84" s="673"/>
      <c r="R84" s="673"/>
      <c r="S84" s="673"/>
      <c r="T84" s="673"/>
      <c r="U84" s="673"/>
      <c r="V84" s="673"/>
      <c r="W84" s="673"/>
      <c r="X84" s="673"/>
      <c r="Y84" s="673"/>
      <c r="Z84" s="673"/>
      <c r="AA84" s="673"/>
      <c r="AB84" s="673"/>
      <c r="AC84" s="673"/>
      <c r="AD84" s="673"/>
      <c r="AE84" s="673"/>
      <c r="AF84" s="673"/>
      <c r="AG84" s="673"/>
      <c r="AH84" s="673"/>
      <c r="AI84" s="673"/>
      <c r="AJ84" s="673"/>
      <c r="AK84" s="673"/>
      <c r="AL84" s="673"/>
      <c r="AM84" s="673"/>
      <c r="AN84" s="673"/>
      <c r="AO84" s="673"/>
      <c r="AP84" s="673"/>
      <c r="AQ84" s="673"/>
      <c r="AR84" s="673"/>
      <c r="AS84" s="674"/>
      <c r="BE84"/>
    </row>
    <row r="85" spans="2:57" ht="22.5" customHeight="1">
      <c r="B85" s="9"/>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14"/>
      <c r="BE85"/>
    </row>
    <row r="86" spans="2:57" ht="46.5" customHeight="1">
      <c r="B86" s="10"/>
      <c r="C86" s="388" t="s">
        <v>44</v>
      </c>
      <c r="D86" s="386"/>
      <c r="E86" s="386"/>
      <c r="F86" s="386"/>
      <c r="G86" s="386"/>
      <c r="H86" s="386"/>
      <c r="I86" s="386"/>
      <c r="J86" s="386"/>
      <c r="K86" s="386"/>
      <c r="L86" s="386"/>
      <c r="M86" s="386"/>
      <c r="N86" s="386"/>
      <c r="O86" s="386"/>
      <c r="P86" s="386"/>
      <c r="Q86" s="386"/>
      <c r="R86" s="386"/>
      <c r="S86" s="386"/>
      <c r="T86" s="386"/>
      <c r="U86" s="386"/>
      <c r="V86" s="386"/>
      <c r="W86" s="387"/>
      <c r="X86" s="406" t="s">
        <v>1706</v>
      </c>
      <c r="Y86" s="407"/>
      <c r="Z86" s="407"/>
      <c r="AA86" s="407"/>
      <c r="AB86" s="407"/>
      <c r="AC86" s="407"/>
      <c r="AD86" s="407"/>
      <c r="AE86" s="407"/>
      <c r="AF86" s="407"/>
      <c r="AG86" s="407"/>
      <c r="AH86" s="407"/>
      <c r="AI86" s="407"/>
      <c r="AJ86" s="407"/>
      <c r="AK86" s="407"/>
      <c r="AL86" s="407"/>
      <c r="AM86" s="407"/>
      <c r="AN86" s="407"/>
      <c r="AO86" s="407"/>
      <c r="AP86" s="407"/>
      <c r="AQ86" s="407"/>
      <c r="AR86" s="408"/>
      <c r="AS86" s="8"/>
      <c r="BE86"/>
    </row>
    <row r="87" spans="2:57" ht="46.5" customHeight="1">
      <c r="B87" s="10"/>
      <c r="C87" s="473" t="s">
        <v>40</v>
      </c>
      <c r="D87" s="438"/>
      <c r="E87" s="438"/>
      <c r="F87" s="438"/>
      <c r="G87" s="438"/>
      <c r="H87" s="438"/>
      <c r="I87" s="449"/>
      <c r="J87" s="473" t="s">
        <v>41</v>
      </c>
      <c r="K87" s="438"/>
      <c r="L87" s="438"/>
      <c r="M87" s="438"/>
      <c r="N87" s="438"/>
      <c r="O87" s="438"/>
      <c r="P87" s="449"/>
      <c r="Q87" s="473" t="s">
        <v>42</v>
      </c>
      <c r="R87" s="438"/>
      <c r="S87" s="438"/>
      <c r="T87" s="438"/>
      <c r="U87" s="438"/>
      <c r="V87" s="438"/>
      <c r="W87" s="449"/>
      <c r="X87" s="473" t="s">
        <v>40</v>
      </c>
      <c r="Y87" s="438"/>
      <c r="Z87" s="438"/>
      <c r="AA87" s="438"/>
      <c r="AB87" s="438"/>
      <c r="AC87" s="438"/>
      <c r="AD87" s="449"/>
      <c r="AE87" s="473" t="s">
        <v>41</v>
      </c>
      <c r="AF87" s="438"/>
      <c r="AG87" s="438"/>
      <c r="AH87" s="438"/>
      <c r="AI87" s="438"/>
      <c r="AJ87" s="438"/>
      <c r="AK87" s="449"/>
      <c r="AL87" s="473" t="s">
        <v>42</v>
      </c>
      <c r="AM87" s="438"/>
      <c r="AN87" s="438"/>
      <c r="AO87" s="438"/>
      <c r="AP87" s="438"/>
      <c r="AQ87" s="438"/>
      <c r="AR87" s="449"/>
      <c r="AS87" s="11"/>
      <c r="BE87"/>
    </row>
    <row r="88" spans="2:57" ht="46.5" customHeight="1">
      <c r="B88" s="10"/>
      <c r="C88" s="517" t="str">
        <f>'Lot Register'!$U$13</f>
        <v>Jan van Wyk</v>
      </c>
      <c r="D88" s="518"/>
      <c r="E88" s="518"/>
      <c r="F88" s="518"/>
      <c r="G88" s="518"/>
      <c r="H88" s="518"/>
      <c r="I88" s="519"/>
      <c r="J88" s="517"/>
      <c r="K88" s="518"/>
      <c r="L88" s="518"/>
      <c r="M88" s="518"/>
      <c r="N88" s="518"/>
      <c r="O88" s="518"/>
      <c r="P88" s="519"/>
      <c r="Q88" s="520"/>
      <c r="R88" s="521"/>
      <c r="S88" s="521"/>
      <c r="T88" s="521"/>
      <c r="U88" s="521"/>
      <c r="V88" s="521"/>
      <c r="W88" s="522"/>
      <c r="X88" s="517" t="str">
        <f>'Lot Register'!$U$12</f>
        <v>TBA</v>
      </c>
      <c r="Y88" s="518"/>
      <c r="Z88" s="518"/>
      <c r="AA88" s="518"/>
      <c r="AB88" s="518"/>
      <c r="AC88" s="518"/>
      <c r="AD88" s="519"/>
      <c r="AE88" s="517"/>
      <c r="AF88" s="518"/>
      <c r="AG88" s="518"/>
      <c r="AH88" s="518"/>
      <c r="AI88" s="518"/>
      <c r="AJ88" s="518"/>
      <c r="AK88" s="519"/>
      <c r="AL88" s="520"/>
      <c r="AM88" s="521"/>
      <c r="AN88" s="521"/>
      <c r="AO88" s="521"/>
      <c r="AP88" s="521"/>
      <c r="AQ88" s="521"/>
      <c r="AR88" s="522"/>
      <c r="AS88" s="8"/>
      <c r="BE88"/>
    </row>
    <row r="89" spans="2:57" ht="22.5" customHeight="1" thickBot="1">
      <c r="B89" s="12"/>
      <c r="C89" s="13"/>
      <c r="D89" s="13"/>
      <c r="E89" s="13"/>
      <c r="F89" s="13"/>
      <c r="G89" s="13"/>
      <c r="H89" s="13"/>
      <c r="I89" s="13"/>
      <c r="J89" s="13"/>
      <c r="K89" s="13"/>
      <c r="L89" s="13"/>
      <c r="M89" s="13"/>
      <c r="N89" s="13"/>
      <c r="O89" s="13"/>
      <c r="P89" s="13"/>
      <c r="Q89" s="13"/>
      <c r="R89" s="13"/>
      <c r="S89" s="13"/>
      <c r="T89" s="13"/>
      <c r="U89" s="13"/>
      <c r="V89" s="13"/>
      <c r="W89" s="13"/>
      <c r="X89" s="13"/>
      <c r="Y89" s="13"/>
      <c r="Z89" s="13"/>
      <c r="AA89" s="13"/>
      <c r="AB89" s="13"/>
      <c r="AC89" s="13"/>
      <c r="AD89" s="13"/>
      <c r="AE89" s="13"/>
      <c r="AF89" s="13"/>
      <c r="AG89" s="13"/>
      <c r="AH89" s="13"/>
      <c r="AI89" s="13"/>
      <c r="AJ89" s="13"/>
      <c r="AK89" s="13"/>
      <c r="AL89" s="13"/>
      <c r="AM89" s="13"/>
      <c r="AN89" s="13"/>
      <c r="AO89" s="13"/>
      <c r="AP89" s="13"/>
      <c r="AQ89" s="13"/>
      <c r="AR89" s="13"/>
      <c r="AS89" s="15"/>
      <c r="BE89"/>
    </row>
    <row r="90" spans="2:57">
      <c r="C90" s="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BE90"/>
    </row>
    <row r="91" spans="2:57">
      <c r="C91" s="5"/>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BE91"/>
    </row>
    <row r="92" spans="2:57">
      <c r="BE92"/>
    </row>
    <row r="93" spans="2:57">
      <c r="BE93"/>
    </row>
    <row r="94" spans="2:57">
      <c r="C94" s="7"/>
      <c r="BE94"/>
    </row>
    <row r="95" spans="2:57">
      <c r="C95" s="7"/>
      <c r="BE95"/>
    </row>
    <row r="96" spans="2:57">
      <c r="C96" s="7"/>
      <c r="BE96"/>
    </row>
    <row r="97" spans="3:57">
      <c r="C97" s="7"/>
      <c r="BE97"/>
    </row>
    <row r="98" spans="3:57">
      <c r="BE98"/>
    </row>
    <row r="99" spans="3:57">
      <c r="BE99"/>
    </row>
    <row r="100" spans="3:57">
      <c r="BE100"/>
    </row>
    <row r="101" spans="3:57">
      <c r="BE101"/>
    </row>
    <row r="102" spans="3:57">
      <c r="BE102"/>
    </row>
  </sheetData>
  <sheetProtection selectLockedCells="1" autoFilter="0"/>
  <mergeCells count="435">
    <mergeCell ref="Q16:X17"/>
    <mergeCell ref="Y16:AB16"/>
    <mergeCell ref="AC16:AJ17"/>
    <mergeCell ref="AK16:AN17"/>
    <mergeCell ref="AO16:AP17"/>
    <mergeCell ref="AQ16:AQ17"/>
    <mergeCell ref="AR16:AR17"/>
    <mergeCell ref="AS16:AS17"/>
    <mergeCell ref="Y17:AB17"/>
    <mergeCell ref="AJ4:AS4"/>
    <mergeCell ref="AJ5:AS5"/>
    <mergeCell ref="AJ6:AS6"/>
    <mergeCell ref="AJ7:AS7"/>
    <mergeCell ref="AQ12:AS13"/>
    <mergeCell ref="Y13:AB13"/>
    <mergeCell ref="AK13:AN13"/>
    <mergeCell ref="AO12:AP13"/>
    <mergeCell ref="AF7:AI7"/>
    <mergeCell ref="AF8:AI8"/>
    <mergeCell ref="AJ8:AM11"/>
    <mergeCell ref="AF10:AI10"/>
    <mergeCell ref="AF11:AI11"/>
    <mergeCell ref="AC13:AJ13"/>
    <mergeCell ref="J4:Z5"/>
    <mergeCell ref="AA4:AE4"/>
    <mergeCell ref="AF4:AI4"/>
    <mergeCell ref="AA5:AE5"/>
    <mergeCell ref="AF5:AI5"/>
    <mergeCell ref="J6:L7"/>
    <mergeCell ref="M6:P9"/>
    <mergeCell ref="Q6:AE9"/>
    <mergeCell ref="AF6:AI6"/>
    <mergeCell ref="J8:J9"/>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K8:K9"/>
    <mergeCell ref="L8:L9"/>
    <mergeCell ref="AK18:AN19"/>
    <mergeCell ref="AO18:AP19"/>
    <mergeCell ref="AQ18:AQ19"/>
    <mergeCell ref="AR18:AR19"/>
    <mergeCell ref="AS18:AS19"/>
    <mergeCell ref="Y15:AB15"/>
    <mergeCell ref="B18:C19"/>
    <mergeCell ref="D18:P19"/>
    <mergeCell ref="Q18:X19"/>
    <mergeCell ref="Y18:AB18"/>
    <mergeCell ref="Y19:AB19"/>
    <mergeCell ref="AK14:AN15"/>
    <mergeCell ref="AO14:AP15"/>
    <mergeCell ref="AQ14:AQ15"/>
    <mergeCell ref="AR14:AR15"/>
    <mergeCell ref="AS14:AS15"/>
    <mergeCell ref="B14:C15"/>
    <mergeCell ref="D14:P15"/>
    <mergeCell ref="Q14:X15"/>
    <mergeCell ref="Y14:AB14"/>
    <mergeCell ref="AC18:AJ19"/>
    <mergeCell ref="AC14:AJ15"/>
    <mergeCell ref="B16:C17"/>
    <mergeCell ref="D16:P17"/>
    <mergeCell ref="AK20:AN21"/>
    <mergeCell ref="AO20:AP21"/>
    <mergeCell ref="AQ20:AQ21"/>
    <mergeCell ref="AR20:AR21"/>
    <mergeCell ref="AS20:AS21"/>
    <mergeCell ref="Y21:AB21"/>
    <mergeCell ref="B20:C21"/>
    <mergeCell ref="D20:P21"/>
    <mergeCell ref="Q20:X21"/>
    <mergeCell ref="Y20:AB20"/>
    <mergeCell ref="AC20:AJ21"/>
    <mergeCell ref="AK22:AN23"/>
    <mergeCell ref="AO22:AP23"/>
    <mergeCell ref="AQ22:AQ23"/>
    <mergeCell ref="AR22:AR23"/>
    <mergeCell ref="AS22:AS23"/>
    <mergeCell ref="Y23:AB23"/>
    <mergeCell ref="B22:C23"/>
    <mergeCell ref="D22:P23"/>
    <mergeCell ref="Q22:X23"/>
    <mergeCell ref="Y22:AB22"/>
    <mergeCell ref="AC22:AJ23"/>
    <mergeCell ref="AK24:AN25"/>
    <mergeCell ref="AO24:AP25"/>
    <mergeCell ref="AQ24:AQ25"/>
    <mergeCell ref="AR24:AR25"/>
    <mergeCell ref="AS24:AS25"/>
    <mergeCell ref="Y25:AB25"/>
    <mergeCell ref="B24:C25"/>
    <mergeCell ref="D24:P25"/>
    <mergeCell ref="Q24:X25"/>
    <mergeCell ref="Y24:AB24"/>
    <mergeCell ref="AC24:AJ25"/>
    <mergeCell ref="AK26:AN27"/>
    <mergeCell ref="AO26:AP27"/>
    <mergeCell ref="AQ26:AQ27"/>
    <mergeCell ref="AR26:AR27"/>
    <mergeCell ref="AS26:AS27"/>
    <mergeCell ref="Y27:AB27"/>
    <mergeCell ref="B26:C27"/>
    <mergeCell ref="D26:P27"/>
    <mergeCell ref="Q26:X27"/>
    <mergeCell ref="Y26:AB26"/>
    <mergeCell ref="AC26:AJ27"/>
    <mergeCell ref="AK28:AN29"/>
    <mergeCell ref="AO28:AP29"/>
    <mergeCell ref="AQ28:AQ29"/>
    <mergeCell ref="AR28:AR29"/>
    <mergeCell ref="AS28:AS29"/>
    <mergeCell ref="Y29:AB29"/>
    <mergeCell ref="B28:C29"/>
    <mergeCell ref="D28:P29"/>
    <mergeCell ref="Q28:X29"/>
    <mergeCell ref="Y28:AB28"/>
    <mergeCell ref="AC28:AJ29"/>
    <mergeCell ref="AK30:AN31"/>
    <mergeCell ref="AO30:AP31"/>
    <mergeCell ref="AQ30:AQ31"/>
    <mergeCell ref="AR30:AR31"/>
    <mergeCell ref="AS30:AS31"/>
    <mergeCell ref="Y31:AB31"/>
    <mergeCell ref="B30:C31"/>
    <mergeCell ref="D30:P31"/>
    <mergeCell ref="Q30:X31"/>
    <mergeCell ref="Y30:AB30"/>
    <mergeCell ref="AC30:AJ31"/>
    <mergeCell ref="AK32:AN33"/>
    <mergeCell ref="AO32:AP33"/>
    <mergeCell ref="AQ32:AQ33"/>
    <mergeCell ref="AR32:AR33"/>
    <mergeCell ref="AS32:AS33"/>
    <mergeCell ref="Y33:AB33"/>
    <mergeCell ref="B32:C33"/>
    <mergeCell ref="D32:P33"/>
    <mergeCell ref="Q32:X33"/>
    <mergeCell ref="Y32:AB32"/>
    <mergeCell ref="AK34:AN35"/>
    <mergeCell ref="AO34:AP35"/>
    <mergeCell ref="AQ34:AQ35"/>
    <mergeCell ref="AR34:AR35"/>
    <mergeCell ref="AS34:AS35"/>
    <mergeCell ref="Y35:AB35"/>
    <mergeCell ref="B34:C35"/>
    <mergeCell ref="D34:P35"/>
    <mergeCell ref="Q34:X35"/>
    <mergeCell ref="Y34:AB34"/>
    <mergeCell ref="AK36:AN37"/>
    <mergeCell ref="AO36:AP37"/>
    <mergeCell ref="AQ36:AQ37"/>
    <mergeCell ref="AR36:AR37"/>
    <mergeCell ref="AS36:AS37"/>
    <mergeCell ref="Y37:AB37"/>
    <mergeCell ref="B36:C37"/>
    <mergeCell ref="D36:P37"/>
    <mergeCell ref="Q36:X37"/>
    <mergeCell ref="Y36:AB36"/>
    <mergeCell ref="AK38:AN39"/>
    <mergeCell ref="AO38:AP39"/>
    <mergeCell ref="AQ38:AQ39"/>
    <mergeCell ref="AR38:AR39"/>
    <mergeCell ref="AS38:AS39"/>
    <mergeCell ref="Y39:AB39"/>
    <mergeCell ref="B38:C39"/>
    <mergeCell ref="D38:P39"/>
    <mergeCell ref="Q38:X39"/>
    <mergeCell ref="Y38:AB38"/>
    <mergeCell ref="AK40:AN41"/>
    <mergeCell ref="AO40:AP41"/>
    <mergeCell ref="AQ40:AQ41"/>
    <mergeCell ref="AR40:AR41"/>
    <mergeCell ref="AS40:AS41"/>
    <mergeCell ref="Y41:AB41"/>
    <mergeCell ref="B40:C41"/>
    <mergeCell ref="D40:P41"/>
    <mergeCell ref="Q40:X41"/>
    <mergeCell ref="Y40:AB40"/>
    <mergeCell ref="AK42:AN43"/>
    <mergeCell ref="AO42:AP43"/>
    <mergeCell ref="AQ42:AQ43"/>
    <mergeCell ref="AR42:AR43"/>
    <mergeCell ref="AS42:AS43"/>
    <mergeCell ref="Y43:AB43"/>
    <mergeCell ref="B42:C43"/>
    <mergeCell ref="D42:P43"/>
    <mergeCell ref="Q42:X43"/>
    <mergeCell ref="Y42:AB42"/>
    <mergeCell ref="AK44:AN45"/>
    <mergeCell ref="AO44:AP45"/>
    <mergeCell ref="AQ44:AQ45"/>
    <mergeCell ref="AR44:AR45"/>
    <mergeCell ref="AS44:AS45"/>
    <mergeCell ref="Y45:AB45"/>
    <mergeCell ref="B44:C45"/>
    <mergeCell ref="D44:P45"/>
    <mergeCell ref="Q44:X45"/>
    <mergeCell ref="Y44:AB44"/>
    <mergeCell ref="AK46:AN47"/>
    <mergeCell ref="AO46:AP47"/>
    <mergeCell ref="AQ46:AQ47"/>
    <mergeCell ref="AR46:AR47"/>
    <mergeCell ref="AS46:AS47"/>
    <mergeCell ref="Y47:AB47"/>
    <mergeCell ref="B46:C47"/>
    <mergeCell ref="D46:P47"/>
    <mergeCell ref="Q46:X47"/>
    <mergeCell ref="Y46:AB46"/>
    <mergeCell ref="AK48:AN49"/>
    <mergeCell ref="AO48:AP49"/>
    <mergeCell ref="AQ48:AQ49"/>
    <mergeCell ref="AR48:AR49"/>
    <mergeCell ref="AS48:AS49"/>
    <mergeCell ref="Y49:AB49"/>
    <mergeCell ref="B48:C49"/>
    <mergeCell ref="D48:P49"/>
    <mergeCell ref="Q48:X49"/>
    <mergeCell ref="Y48:AB48"/>
    <mergeCell ref="AK50:AN51"/>
    <mergeCell ref="AO50:AP51"/>
    <mergeCell ref="AQ50:AQ51"/>
    <mergeCell ref="AR50:AR51"/>
    <mergeCell ref="AS50:AS51"/>
    <mergeCell ref="Y51:AB51"/>
    <mergeCell ref="B50:C51"/>
    <mergeCell ref="D50:P51"/>
    <mergeCell ref="Q50:X51"/>
    <mergeCell ref="Y50:AB50"/>
    <mergeCell ref="AC50:AJ51"/>
    <mergeCell ref="AK52:AN53"/>
    <mergeCell ref="AO52:AP53"/>
    <mergeCell ref="AQ52:AQ53"/>
    <mergeCell ref="AR52:AR53"/>
    <mergeCell ref="AS52:AS53"/>
    <mergeCell ref="Y53:AB53"/>
    <mergeCell ref="B52:C53"/>
    <mergeCell ref="D52:P53"/>
    <mergeCell ref="Q52:X53"/>
    <mergeCell ref="Y52:AB52"/>
    <mergeCell ref="AC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AK74:AN75"/>
    <mergeCell ref="AO74:AP75"/>
    <mergeCell ref="AQ74:AQ75"/>
    <mergeCell ref="AR74:AR75"/>
    <mergeCell ref="AS74:AS75"/>
    <mergeCell ref="Y75:AB75"/>
    <mergeCell ref="B74:C75"/>
    <mergeCell ref="D74:P75"/>
    <mergeCell ref="Q74:X75"/>
    <mergeCell ref="Y74:AB74"/>
    <mergeCell ref="AC74:AF75"/>
    <mergeCell ref="AG74:AJ75"/>
    <mergeCell ref="B76:E76"/>
    <mergeCell ref="F76:U76"/>
    <mergeCell ref="V76:X76"/>
    <mergeCell ref="Y76:AA76"/>
    <mergeCell ref="AB76:AS76"/>
    <mergeCell ref="B77:E77"/>
    <mergeCell ref="F77:U77"/>
    <mergeCell ref="V77:X77"/>
    <mergeCell ref="Y77:AA77"/>
    <mergeCell ref="AB77:AS77"/>
    <mergeCell ref="B78:E78"/>
    <mergeCell ref="F78:U78"/>
    <mergeCell ref="V78:X78"/>
    <mergeCell ref="Y78:AA78"/>
    <mergeCell ref="AB78:AS78"/>
    <mergeCell ref="B79:E79"/>
    <mergeCell ref="F79:U79"/>
    <mergeCell ref="V79:X79"/>
    <mergeCell ref="Y79:AA79"/>
    <mergeCell ref="AB79:AS79"/>
    <mergeCell ref="B82:E82"/>
    <mergeCell ref="F82:U82"/>
    <mergeCell ref="V82:X82"/>
    <mergeCell ref="Y82:AA82"/>
    <mergeCell ref="AB82:AS82"/>
    <mergeCell ref="B83:AS83"/>
    <mergeCell ref="B80:E80"/>
    <mergeCell ref="F80:U80"/>
    <mergeCell ref="V80:X80"/>
    <mergeCell ref="Y80:AA80"/>
    <mergeCell ref="AB80:AS80"/>
    <mergeCell ref="B81:E81"/>
    <mergeCell ref="F81:U81"/>
    <mergeCell ref="V81:X81"/>
    <mergeCell ref="Y81:AA81"/>
    <mergeCell ref="AB81:AS81"/>
    <mergeCell ref="C88:I88"/>
    <mergeCell ref="J88:P88"/>
    <mergeCell ref="Q88:W88"/>
    <mergeCell ref="X88:AD88"/>
    <mergeCell ref="AE88:AK88"/>
    <mergeCell ref="AL88:AR88"/>
    <mergeCell ref="B84:AS84"/>
    <mergeCell ref="C86:W86"/>
    <mergeCell ref="X86:AR86"/>
    <mergeCell ref="C87:I87"/>
    <mergeCell ref="J87:P87"/>
    <mergeCell ref="Q87:W87"/>
    <mergeCell ref="X87:AD87"/>
    <mergeCell ref="AE87:AK87"/>
    <mergeCell ref="AL87:AR87"/>
  </mergeCells>
  <conditionalFormatting sqref="AF11">
    <cfRule type="expression" dxfId="335" priority="6">
      <formula>$V11="y"</formula>
    </cfRule>
    <cfRule type="expression" dxfId="334" priority="7">
      <formula>$T11="y"</formula>
    </cfRule>
  </conditionalFormatting>
  <conditionalFormatting sqref="AF7">
    <cfRule type="expression" dxfId="333" priority="10">
      <formula>$V7="y"</formula>
    </cfRule>
    <cfRule type="expression" dxfId="332" priority="11">
      <formula>$T7="y"</formula>
    </cfRule>
  </conditionalFormatting>
  <conditionalFormatting sqref="AF9">
    <cfRule type="expression" dxfId="331" priority="8">
      <formula>$V9="y"</formula>
    </cfRule>
    <cfRule type="expression" dxfId="330" priority="9">
      <formula>$T9="y"</formula>
    </cfRule>
  </conditionalFormatting>
  <conditionalFormatting sqref="Y14:AB15 Y18:AB75">
    <cfRule type="expression" dxfId="329" priority="5">
      <formula>OR(ISNUMBER(SEARCH("Hold Point",Y14)),ISNUMBER(SEARCH("Witness Point",Y14)))</formula>
    </cfRule>
  </conditionalFormatting>
  <conditionalFormatting sqref="AK14:AN15 AK18:AN75">
    <cfRule type="expression" dxfId="328" priority="4">
      <formula>OR(Y14="Check Item",Y14="Milestone")</formula>
    </cfRule>
  </conditionalFormatting>
  <conditionalFormatting sqref="Y16:AB16">
    <cfRule type="expression" dxfId="327" priority="3">
      <formula>OR(ISNUMBER(SEARCH("Hold Point",Y16)),ISNUMBER(SEARCH("Witness Point",Y16)))</formula>
    </cfRule>
  </conditionalFormatting>
  <conditionalFormatting sqref="AK16:AN17">
    <cfRule type="expression" dxfId="326" priority="2">
      <formula>OR(Y16="Check Item",Y16="Milestone")</formula>
    </cfRule>
  </conditionalFormatting>
  <conditionalFormatting sqref="Y17:AB17">
    <cfRule type="expression" dxfId="325" priority="1">
      <formula>OR(ISNUMBER(SEARCH("Hold Point",Y17)),ISNUMBER(SEARCH("Witness Point",Y17)))</formula>
    </cfRule>
  </conditionalFormatting>
  <pageMargins left="0.7" right="0.7" top="0.75" bottom="0.75" header="0.3" footer="0.3"/>
  <pageSetup paperSize="9" scale="52" fitToHeight="2" orientation="portrait" horizontalDpi="300" verticalDpi="300" r:id="rId1"/>
  <rowBreaks count="1" manualBreakCount="1">
    <brk id="47" min="1" max="44" man="1"/>
  </rowBreaks>
  <drawing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Sheet21">
    <pageSetUpPr fitToPage="1"/>
  </sheetPr>
  <dimension ref="A1:BR100"/>
  <sheetViews>
    <sheetView topLeftCell="A3" zoomScaleNormal="100" workbookViewId="0">
      <selection activeCell="Q28" sqref="Q28:X29"/>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Reinforcing Steel</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Reinforcing Steel</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633" t="s">
        <v>1939</v>
      </c>
      <c r="AK4" s="634"/>
      <c r="AL4" s="634"/>
      <c r="AM4" s="634"/>
      <c r="AN4" s="634"/>
      <c r="AO4" s="634"/>
      <c r="AP4" s="634"/>
      <c r="AQ4" s="634"/>
      <c r="AR4" s="634"/>
      <c r="AS4" s="635"/>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str">
        <f>'Lot Register'!$M$13</f>
        <v>CN22189</v>
      </c>
      <c r="AG5" s="460"/>
      <c r="AH5" s="460"/>
      <c r="AI5" s="461"/>
      <c r="AJ5" s="636" t="s">
        <v>1704</v>
      </c>
      <c r="AK5" s="637"/>
      <c r="AL5" s="637"/>
      <c r="AM5" s="637"/>
      <c r="AN5" s="637"/>
      <c r="AO5" s="637"/>
      <c r="AP5" s="637"/>
      <c r="AQ5" s="637"/>
      <c r="AR5" s="637"/>
      <c r="AS5" s="638"/>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636" t="s">
        <v>2401</v>
      </c>
      <c r="AK6" s="637"/>
      <c r="AL6" s="637"/>
      <c r="AM6" s="637"/>
      <c r="AN6" s="637"/>
      <c r="AO6" s="637"/>
      <c r="AP6" s="637"/>
      <c r="AQ6" s="637"/>
      <c r="AR6" s="637"/>
      <c r="AS6" s="638"/>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Register'!$J$2), "", 'Lot Register'!$J$2)</f>
        <v>45343</v>
      </c>
      <c r="AG7" s="469"/>
      <c r="AH7" s="469"/>
      <c r="AI7" s="470"/>
      <c r="AJ7" s="636" t="s">
        <v>2402</v>
      </c>
      <c r="AK7" s="637"/>
      <c r="AL7" s="637"/>
      <c r="AM7" s="637"/>
      <c r="AN7" s="637"/>
      <c r="AO7" s="637"/>
      <c r="AP7" s="637"/>
      <c r="AQ7" s="637"/>
      <c r="AR7" s="637"/>
      <c r="AS7" s="638"/>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v>71.010000000000005</v>
      </c>
      <c r="AK8" s="574"/>
      <c r="AL8" s="574"/>
      <c r="AM8" s="574"/>
      <c r="AN8" s="566" t="s">
        <v>245</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Register'!$K$2), "", 'Lot Register'!$K$2)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f>IF(ISBLANK('Lot Register'!$I$2), "", 'Lot Register'!$I$2)</f>
        <v>0</v>
      </c>
      <c r="AE10" s="449"/>
      <c r="AF10" s="451" t="s">
        <v>30</v>
      </c>
      <c r="AG10" s="451"/>
      <c r="AH10" s="451"/>
      <c r="AI10" s="452"/>
      <c r="AJ10" s="573"/>
      <c r="AK10" s="574"/>
      <c r="AL10" s="574"/>
      <c r="AM10" s="574"/>
      <c r="AN10" s="566"/>
      <c r="AO10" s="566"/>
      <c r="AP10" s="566"/>
      <c r="AQ10" s="566"/>
      <c r="AR10" s="566"/>
      <c r="AS10" s="567"/>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Register'!$L$2), "", 'Lot Register'!$L$2)</f>
        <v>45343</v>
      </c>
      <c r="AG11" s="496"/>
      <c r="AH11" s="496"/>
      <c r="AI11" s="497"/>
      <c r="AJ11" s="575"/>
      <c r="AK11" s="576"/>
      <c r="AL11" s="576"/>
      <c r="AM11" s="576"/>
      <c r="AN11" s="381"/>
      <c r="AO11" s="381"/>
      <c r="AP11" s="381"/>
      <c r="AQ11" s="381"/>
      <c r="AR11" s="381"/>
      <c r="AS11" s="568"/>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c r="AH13" s="439"/>
      <c r="AI13" s="439"/>
      <c r="AJ13" s="439"/>
      <c r="AK13" s="439" t="s">
        <v>27</v>
      </c>
      <c r="AL13" s="439"/>
      <c r="AM13" s="439"/>
      <c r="AN13" s="439"/>
      <c r="AO13" s="571"/>
      <c r="AP13" s="571"/>
      <c r="AQ13" s="571"/>
      <c r="AR13" s="571"/>
      <c r="AS13" s="572"/>
      <c r="BE13"/>
    </row>
    <row r="14" spans="1:70">
      <c r="B14" s="553">
        <v>1</v>
      </c>
      <c r="C14" s="549"/>
      <c r="D14" s="507" t="s">
        <v>1546</v>
      </c>
      <c r="E14" s="508"/>
      <c r="F14" s="508"/>
      <c r="G14" s="508"/>
      <c r="H14" s="508"/>
      <c r="I14" s="508"/>
      <c r="J14" s="508"/>
      <c r="K14" s="508"/>
      <c r="L14" s="508"/>
      <c r="M14" s="508"/>
      <c r="N14" s="508"/>
      <c r="O14" s="508"/>
      <c r="P14" s="509"/>
      <c r="Q14" s="597" t="s">
        <v>91</v>
      </c>
      <c r="R14" s="598"/>
      <c r="S14" s="598"/>
      <c r="T14" s="598"/>
      <c r="U14" s="598"/>
      <c r="V14" s="598"/>
      <c r="W14" s="598"/>
      <c r="X14" s="599"/>
      <c r="Y14" s="507" t="s">
        <v>81</v>
      </c>
      <c r="Z14" s="508"/>
      <c r="AA14" s="508"/>
      <c r="AB14" s="509"/>
      <c r="AC14" s="406"/>
      <c r="AD14" s="407"/>
      <c r="AE14" s="407"/>
      <c r="AF14" s="407"/>
      <c r="AG14" s="407"/>
      <c r="AH14" s="407"/>
      <c r="AI14" s="407"/>
      <c r="AJ14" s="408"/>
      <c r="AK14" s="507"/>
      <c r="AL14" s="508"/>
      <c r="AM14" s="508"/>
      <c r="AN14" s="509"/>
      <c r="AO14" s="475"/>
      <c r="AP14" s="593"/>
      <c r="AQ14" s="594"/>
      <c r="AR14" s="595"/>
      <c r="AS14" s="596"/>
      <c r="BE14"/>
    </row>
    <row r="15" spans="1:70" ht="30" customHeight="1">
      <c r="B15" s="592"/>
      <c r="C15" s="532"/>
      <c r="D15" s="412"/>
      <c r="E15" s="413"/>
      <c r="F15" s="413"/>
      <c r="G15" s="413"/>
      <c r="H15" s="413"/>
      <c r="I15" s="413"/>
      <c r="J15" s="413"/>
      <c r="K15" s="413"/>
      <c r="L15" s="413"/>
      <c r="M15" s="413"/>
      <c r="N15" s="413"/>
      <c r="O15" s="413"/>
      <c r="P15" s="414"/>
      <c r="Q15" s="600"/>
      <c r="R15" s="601"/>
      <c r="S15" s="601"/>
      <c r="T15" s="601"/>
      <c r="U15" s="601"/>
      <c r="V15" s="601"/>
      <c r="W15" s="601"/>
      <c r="X15" s="602"/>
      <c r="Y15" s="412" t="s">
        <v>1120</v>
      </c>
      <c r="Z15" s="413"/>
      <c r="AA15" s="413"/>
      <c r="AB15" s="414"/>
      <c r="AC15" s="412"/>
      <c r="AD15" s="413"/>
      <c r="AE15" s="413"/>
      <c r="AF15" s="413"/>
      <c r="AG15" s="413"/>
      <c r="AH15" s="413"/>
      <c r="AI15" s="413"/>
      <c r="AJ15" s="414"/>
      <c r="AK15" s="412"/>
      <c r="AL15" s="413"/>
      <c r="AM15" s="413"/>
      <c r="AN15" s="414"/>
      <c r="AO15" s="545"/>
      <c r="AP15" s="556"/>
      <c r="AQ15" s="587"/>
      <c r="AR15" s="589"/>
      <c r="AS15" s="591"/>
      <c r="BE15"/>
    </row>
    <row r="16" spans="1:70">
      <c r="B16" s="592">
        <v>2</v>
      </c>
      <c r="C16" s="532"/>
      <c r="D16" s="406" t="s">
        <v>1121</v>
      </c>
      <c r="E16" s="407"/>
      <c r="F16" s="407"/>
      <c r="G16" s="407"/>
      <c r="H16" s="407"/>
      <c r="I16" s="407"/>
      <c r="J16" s="407"/>
      <c r="K16" s="407"/>
      <c r="L16" s="407"/>
      <c r="M16" s="407"/>
      <c r="N16" s="407"/>
      <c r="O16" s="407"/>
      <c r="P16" s="408"/>
      <c r="Q16" s="603" t="s">
        <v>91</v>
      </c>
      <c r="R16" s="604"/>
      <c r="S16" s="604"/>
      <c r="T16" s="604"/>
      <c r="U16" s="604"/>
      <c r="V16" s="604"/>
      <c r="W16" s="604"/>
      <c r="X16" s="605"/>
      <c r="Y16" s="406" t="s">
        <v>82</v>
      </c>
      <c r="Z16" s="407"/>
      <c r="AA16" s="407"/>
      <c r="AB16" s="408"/>
      <c r="AC16" s="406"/>
      <c r="AD16" s="407"/>
      <c r="AE16" s="407"/>
      <c r="AF16" s="407"/>
      <c r="AG16" s="407"/>
      <c r="AH16" s="407"/>
      <c r="AI16" s="407"/>
      <c r="AJ16" s="408"/>
      <c r="AK16" s="406"/>
      <c r="AL16" s="407"/>
      <c r="AM16" s="407"/>
      <c r="AN16" s="408"/>
      <c r="AO16" s="542"/>
      <c r="AP16" s="554"/>
      <c r="AQ16" s="586"/>
      <c r="AR16" s="588"/>
      <c r="AS16" s="590"/>
      <c r="BE16"/>
    </row>
    <row r="17" spans="2:57" ht="31.5" customHeight="1">
      <c r="B17" s="592"/>
      <c r="C17" s="532"/>
      <c r="D17" s="412"/>
      <c r="E17" s="413"/>
      <c r="F17" s="413"/>
      <c r="G17" s="413"/>
      <c r="H17" s="413"/>
      <c r="I17" s="413"/>
      <c r="J17" s="413"/>
      <c r="K17" s="413"/>
      <c r="L17" s="413"/>
      <c r="M17" s="413"/>
      <c r="N17" s="413"/>
      <c r="O17" s="413"/>
      <c r="P17" s="414"/>
      <c r="Q17" s="600"/>
      <c r="R17" s="601"/>
      <c r="S17" s="601"/>
      <c r="T17" s="601"/>
      <c r="U17" s="601"/>
      <c r="V17" s="601"/>
      <c r="W17" s="601"/>
      <c r="X17" s="602"/>
      <c r="Y17" s="412" t="s">
        <v>1120</v>
      </c>
      <c r="Z17" s="413"/>
      <c r="AA17" s="413"/>
      <c r="AB17" s="414"/>
      <c r="AC17" s="412"/>
      <c r="AD17" s="413"/>
      <c r="AE17" s="413"/>
      <c r="AF17" s="413"/>
      <c r="AG17" s="413"/>
      <c r="AH17" s="413"/>
      <c r="AI17" s="413"/>
      <c r="AJ17" s="414"/>
      <c r="AK17" s="412"/>
      <c r="AL17" s="413"/>
      <c r="AM17" s="413"/>
      <c r="AN17" s="414"/>
      <c r="AO17" s="545"/>
      <c r="AP17" s="556"/>
      <c r="AQ17" s="587"/>
      <c r="AR17" s="589"/>
      <c r="AS17" s="591"/>
      <c r="BE17"/>
    </row>
    <row r="18" spans="2:57" hidden="1">
      <c r="B18" s="592">
        <v>3</v>
      </c>
      <c r="C18" s="532"/>
      <c r="D18" s="406" t="s">
        <v>1547</v>
      </c>
      <c r="E18" s="407"/>
      <c r="F18" s="407"/>
      <c r="G18" s="407"/>
      <c r="H18" s="407"/>
      <c r="I18" s="407"/>
      <c r="J18" s="407"/>
      <c r="K18" s="407"/>
      <c r="L18" s="407"/>
      <c r="M18" s="407"/>
      <c r="N18" s="407"/>
      <c r="O18" s="407"/>
      <c r="P18" s="408"/>
      <c r="Q18" s="409" t="s">
        <v>91</v>
      </c>
      <c r="R18" s="410"/>
      <c r="S18" s="410"/>
      <c r="T18" s="410"/>
      <c r="U18" s="410"/>
      <c r="V18" s="410"/>
      <c r="W18" s="410"/>
      <c r="X18" s="411"/>
      <c r="Y18" s="406" t="s">
        <v>83</v>
      </c>
      <c r="Z18" s="407"/>
      <c r="AA18" s="407"/>
      <c r="AB18" s="408"/>
      <c r="AC18" s="406"/>
      <c r="AD18" s="407"/>
      <c r="AE18" s="407"/>
      <c r="AF18" s="407"/>
      <c r="AG18" s="407"/>
      <c r="AH18" s="407"/>
      <c r="AI18" s="407"/>
      <c r="AJ18" s="408"/>
      <c r="AK18" s="406"/>
      <c r="AL18" s="407"/>
      <c r="AM18" s="407"/>
      <c r="AN18" s="408"/>
      <c r="AO18" s="542"/>
      <c r="AP18" s="554"/>
      <c r="AQ18" s="586"/>
      <c r="AR18" s="588"/>
      <c r="AS18" s="590"/>
      <c r="BE18"/>
    </row>
    <row r="19" spans="2:57" ht="31.5" hidden="1" customHeight="1">
      <c r="B19" s="592"/>
      <c r="C19" s="532"/>
      <c r="D19" s="412"/>
      <c r="E19" s="413"/>
      <c r="F19" s="413"/>
      <c r="G19" s="413"/>
      <c r="H19" s="413"/>
      <c r="I19" s="413"/>
      <c r="J19" s="413"/>
      <c r="K19" s="413"/>
      <c r="L19" s="413"/>
      <c r="M19" s="413"/>
      <c r="N19" s="413"/>
      <c r="O19" s="413"/>
      <c r="P19" s="414"/>
      <c r="Q19" s="412"/>
      <c r="R19" s="413"/>
      <c r="S19" s="413"/>
      <c r="T19" s="413"/>
      <c r="U19" s="413"/>
      <c r="V19" s="413"/>
      <c r="W19" s="413"/>
      <c r="X19" s="414"/>
      <c r="Y19" s="412" t="s">
        <v>1122</v>
      </c>
      <c r="Z19" s="413"/>
      <c r="AA19" s="413"/>
      <c r="AB19" s="414"/>
      <c r="AC19" s="412"/>
      <c r="AD19" s="413"/>
      <c r="AE19" s="413"/>
      <c r="AF19" s="413"/>
      <c r="AG19" s="413"/>
      <c r="AH19" s="413"/>
      <c r="AI19" s="413"/>
      <c r="AJ19" s="414"/>
      <c r="AK19" s="412"/>
      <c r="AL19" s="413"/>
      <c r="AM19" s="413"/>
      <c r="AN19" s="414"/>
      <c r="AO19" s="545"/>
      <c r="AP19" s="556"/>
      <c r="AQ19" s="587"/>
      <c r="AR19" s="589"/>
      <c r="AS19" s="591"/>
      <c r="BE19"/>
    </row>
    <row r="20" spans="2:57">
      <c r="B20" s="592">
        <v>4</v>
      </c>
      <c r="C20" s="532"/>
      <c r="D20" s="406" t="s">
        <v>2330</v>
      </c>
      <c r="E20" s="407"/>
      <c r="F20" s="407"/>
      <c r="G20" s="407"/>
      <c r="H20" s="407"/>
      <c r="I20" s="407"/>
      <c r="J20" s="407"/>
      <c r="K20" s="407"/>
      <c r="L20" s="407"/>
      <c r="M20" s="407"/>
      <c r="N20" s="407"/>
      <c r="O20" s="407"/>
      <c r="P20" s="408"/>
      <c r="Q20" s="409" t="s">
        <v>91</v>
      </c>
      <c r="R20" s="410"/>
      <c r="S20" s="410"/>
      <c r="T20" s="410"/>
      <c r="U20" s="410"/>
      <c r="V20" s="410"/>
      <c r="W20" s="410"/>
      <c r="X20" s="411"/>
      <c r="Y20" s="406" t="s">
        <v>136</v>
      </c>
      <c r="Z20" s="407"/>
      <c r="AA20" s="407"/>
      <c r="AB20" s="408"/>
      <c r="AC20" s="406"/>
      <c r="AD20" s="407"/>
      <c r="AE20" s="407"/>
      <c r="AF20" s="407"/>
      <c r="AG20" s="407"/>
      <c r="AH20" s="407"/>
      <c r="AI20" s="407"/>
      <c r="AJ20" s="408"/>
      <c r="AK20" s="406"/>
      <c r="AL20" s="407"/>
      <c r="AM20" s="407"/>
      <c r="AN20" s="408"/>
      <c r="AO20" s="542"/>
      <c r="AP20" s="554"/>
      <c r="AQ20" s="586"/>
      <c r="AR20" s="588"/>
      <c r="AS20" s="590"/>
      <c r="BE20"/>
    </row>
    <row r="21" spans="2:57" ht="31.5" customHeight="1">
      <c r="B21" s="592"/>
      <c r="C21" s="532"/>
      <c r="D21" s="412"/>
      <c r="E21" s="413"/>
      <c r="F21" s="413"/>
      <c r="G21" s="413"/>
      <c r="H21" s="413"/>
      <c r="I21" s="413"/>
      <c r="J21" s="413"/>
      <c r="K21" s="413"/>
      <c r="L21" s="413"/>
      <c r="M21" s="413"/>
      <c r="N21" s="413"/>
      <c r="O21" s="413"/>
      <c r="P21" s="414"/>
      <c r="Q21" s="412"/>
      <c r="R21" s="413"/>
      <c r="S21" s="413"/>
      <c r="T21" s="413"/>
      <c r="U21" s="413"/>
      <c r="V21" s="413"/>
      <c r="W21" s="413"/>
      <c r="X21" s="414"/>
      <c r="Y21" s="412" t="s">
        <v>1123</v>
      </c>
      <c r="Z21" s="413"/>
      <c r="AA21" s="413"/>
      <c r="AB21" s="414"/>
      <c r="AC21" s="412"/>
      <c r="AD21" s="413"/>
      <c r="AE21" s="413"/>
      <c r="AF21" s="413"/>
      <c r="AG21" s="413"/>
      <c r="AH21" s="413"/>
      <c r="AI21" s="413"/>
      <c r="AJ21" s="414"/>
      <c r="AK21" s="412"/>
      <c r="AL21" s="413"/>
      <c r="AM21" s="413"/>
      <c r="AN21" s="414"/>
      <c r="AO21" s="545"/>
      <c r="AP21" s="556"/>
      <c r="AQ21" s="587"/>
      <c r="AR21" s="589"/>
      <c r="AS21" s="591"/>
      <c r="BE21"/>
    </row>
    <row r="22" spans="2:57" ht="22.5" customHeight="1">
      <c r="B22" s="592">
        <v>5</v>
      </c>
      <c r="C22" s="532"/>
      <c r="D22" s="406" t="s">
        <v>2331</v>
      </c>
      <c r="E22" s="407"/>
      <c r="F22" s="407"/>
      <c r="G22" s="407"/>
      <c r="H22" s="407"/>
      <c r="I22" s="407"/>
      <c r="J22" s="407"/>
      <c r="K22" s="407"/>
      <c r="L22" s="407"/>
      <c r="M22" s="407"/>
      <c r="N22" s="407"/>
      <c r="O22" s="407"/>
      <c r="P22" s="408"/>
      <c r="Q22" s="409" t="s">
        <v>91</v>
      </c>
      <c r="R22" s="410"/>
      <c r="S22" s="410"/>
      <c r="T22" s="410"/>
      <c r="U22" s="410"/>
      <c r="V22" s="410"/>
      <c r="W22" s="410"/>
      <c r="X22" s="411"/>
      <c r="Y22" s="406" t="s">
        <v>86</v>
      </c>
      <c r="Z22" s="407"/>
      <c r="AA22" s="407"/>
      <c r="AB22" s="408"/>
      <c r="AC22" s="406"/>
      <c r="AD22" s="407"/>
      <c r="AE22" s="407"/>
      <c r="AF22" s="407"/>
      <c r="AG22" s="407"/>
      <c r="AH22" s="407"/>
      <c r="AI22" s="407"/>
      <c r="AJ22" s="408"/>
      <c r="AK22" s="406"/>
      <c r="AL22" s="407"/>
      <c r="AM22" s="407"/>
      <c r="AN22" s="408"/>
      <c r="AO22" s="542"/>
      <c r="AP22" s="554"/>
      <c r="AQ22" s="586"/>
      <c r="AR22" s="588"/>
      <c r="AS22" s="590"/>
      <c r="BE22"/>
    </row>
    <row r="23" spans="2:57" ht="49.5" customHeight="1">
      <c r="B23" s="592"/>
      <c r="C23" s="532"/>
      <c r="D23" s="412"/>
      <c r="E23" s="413"/>
      <c r="F23" s="413"/>
      <c r="G23" s="413"/>
      <c r="H23" s="413"/>
      <c r="I23" s="413"/>
      <c r="J23" s="413"/>
      <c r="K23" s="413"/>
      <c r="L23" s="413"/>
      <c r="M23" s="413"/>
      <c r="N23" s="413"/>
      <c r="O23" s="413"/>
      <c r="P23" s="414"/>
      <c r="Q23" s="412"/>
      <c r="R23" s="413"/>
      <c r="S23" s="413"/>
      <c r="T23" s="413"/>
      <c r="U23" s="413"/>
      <c r="V23" s="413"/>
      <c r="W23" s="413"/>
      <c r="X23" s="414"/>
      <c r="Y23" s="412" t="s">
        <v>2332</v>
      </c>
      <c r="Z23" s="413"/>
      <c r="AA23" s="413"/>
      <c r="AB23" s="414"/>
      <c r="AC23" s="412"/>
      <c r="AD23" s="413"/>
      <c r="AE23" s="413"/>
      <c r="AF23" s="413"/>
      <c r="AG23" s="413"/>
      <c r="AH23" s="413"/>
      <c r="AI23" s="413"/>
      <c r="AJ23" s="414"/>
      <c r="AK23" s="412"/>
      <c r="AL23" s="413"/>
      <c r="AM23" s="413"/>
      <c r="AN23" s="414"/>
      <c r="AO23" s="545"/>
      <c r="AP23" s="556"/>
      <c r="AQ23" s="587"/>
      <c r="AR23" s="589"/>
      <c r="AS23" s="591"/>
      <c r="BE23"/>
    </row>
    <row r="24" spans="2:57">
      <c r="B24" s="592">
        <v>6</v>
      </c>
      <c r="C24" s="532"/>
      <c r="D24" s="406" t="s">
        <v>1548</v>
      </c>
      <c r="E24" s="407"/>
      <c r="F24" s="407"/>
      <c r="G24" s="407"/>
      <c r="H24" s="407"/>
      <c r="I24" s="407"/>
      <c r="J24" s="407"/>
      <c r="K24" s="407"/>
      <c r="L24" s="407"/>
      <c r="M24" s="407"/>
      <c r="N24" s="407"/>
      <c r="O24" s="407"/>
      <c r="P24" s="408"/>
      <c r="Q24" s="409" t="s">
        <v>91</v>
      </c>
      <c r="R24" s="410"/>
      <c r="S24" s="410"/>
      <c r="T24" s="410"/>
      <c r="U24" s="410"/>
      <c r="V24" s="410"/>
      <c r="W24" s="410"/>
      <c r="X24" s="411"/>
      <c r="Y24" s="406" t="s">
        <v>346</v>
      </c>
      <c r="Z24" s="407"/>
      <c r="AA24" s="407"/>
      <c r="AB24" s="408"/>
      <c r="AC24" s="406"/>
      <c r="AD24" s="407"/>
      <c r="AE24" s="407"/>
      <c r="AF24" s="407"/>
      <c r="AG24" s="407"/>
      <c r="AH24" s="407"/>
      <c r="AI24" s="407"/>
      <c r="AJ24" s="408"/>
      <c r="AK24" s="406"/>
      <c r="AL24" s="407"/>
      <c r="AM24" s="407"/>
      <c r="AN24" s="408"/>
      <c r="AO24" s="542"/>
      <c r="AP24" s="554"/>
      <c r="AQ24" s="586"/>
      <c r="AR24" s="588"/>
      <c r="AS24" s="590"/>
      <c r="BE24"/>
    </row>
    <row r="25" spans="2:57" ht="44.25" customHeight="1">
      <c r="B25" s="592"/>
      <c r="C25" s="532"/>
      <c r="D25" s="412"/>
      <c r="E25" s="413"/>
      <c r="F25" s="413"/>
      <c r="G25" s="413"/>
      <c r="H25" s="413"/>
      <c r="I25" s="413"/>
      <c r="J25" s="413"/>
      <c r="K25" s="413"/>
      <c r="L25" s="413"/>
      <c r="M25" s="413"/>
      <c r="N25" s="413"/>
      <c r="O25" s="413"/>
      <c r="P25" s="414"/>
      <c r="Q25" s="412"/>
      <c r="R25" s="413"/>
      <c r="S25" s="413"/>
      <c r="T25" s="413"/>
      <c r="U25" s="413"/>
      <c r="V25" s="413"/>
      <c r="W25" s="413"/>
      <c r="X25" s="414"/>
      <c r="Y25" s="412" t="s">
        <v>1124</v>
      </c>
      <c r="Z25" s="413"/>
      <c r="AA25" s="413"/>
      <c r="AB25" s="414"/>
      <c r="AC25" s="412"/>
      <c r="AD25" s="413"/>
      <c r="AE25" s="413"/>
      <c r="AF25" s="413"/>
      <c r="AG25" s="413"/>
      <c r="AH25" s="413"/>
      <c r="AI25" s="413"/>
      <c r="AJ25" s="414"/>
      <c r="AK25" s="412"/>
      <c r="AL25" s="413"/>
      <c r="AM25" s="413"/>
      <c r="AN25" s="414"/>
      <c r="AO25" s="545"/>
      <c r="AP25" s="556"/>
      <c r="AQ25" s="587"/>
      <c r="AR25" s="589"/>
      <c r="AS25" s="591"/>
      <c r="BE25"/>
    </row>
    <row r="26" spans="2:57">
      <c r="B26" s="592">
        <v>7</v>
      </c>
      <c r="C26" s="532"/>
      <c r="D26" s="406" t="s">
        <v>1549</v>
      </c>
      <c r="E26" s="407"/>
      <c r="F26" s="407"/>
      <c r="G26" s="407"/>
      <c r="H26" s="407"/>
      <c r="I26" s="407"/>
      <c r="J26" s="407"/>
      <c r="K26" s="407"/>
      <c r="L26" s="407"/>
      <c r="M26" s="407"/>
      <c r="N26" s="407"/>
      <c r="O26" s="407"/>
      <c r="P26" s="408"/>
      <c r="Q26" s="409" t="s">
        <v>91</v>
      </c>
      <c r="R26" s="410"/>
      <c r="S26" s="410"/>
      <c r="T26" s="410"/>
      <c r="U26" s="410"/>
      <c r="V26" s="410"/>
      <c r="W26" s="410"/>
      <c r="X26" s="411"/>
      <c r="Y26" s="406" t="s">
        <v>586</v>
      </c>
      <c r="Z26" s="407"/>
      <c r="AA26" s="407"/>
      <c r="AB26" s="408"/>
      <c r="AC26" s="406"/>
      <c r="AD26" s="407"/>
      <c r="AE26" s="407"/>
      <c r="AF26" s="407"/>
      <c r="AG26" s="407"/>
      <c r="AH26" s="407"/>
      <c r="AI26" s="407"/>
      <c r="AJ26" s="408"/>
      <c r="AK26" s="406"/>
      <c r="AL26" s="407"/>
      <c r="AM26" s="407"/>
      <c r="AN26" s="408"/>
      <c r="AO26" s="542"/>
      <c r="AP26" s="554"/>
      <c r="AQ26" s="586"/>
      <c r="AR26" s="588"/>
      <c r="AS26" s="590"/>
      <c r="BE26"/>
    </row>
    <row r="27" spans="2:57" ht="31.5" customHeight="1">
      <c r="B27" s="592"/>
      <c r="C27" s="532"/>
      <c r="D27" s="412"/>
      <c r="E27" s="413"/>
      <c r="F27" s="413"/>
      <c r="G27" s="413"/>
      <c r="H27" s="413"/>
      <c r="I27" s="413"/>
      <c r="J27" s="413"/>
      <c r="K27" s="413"/>
      <c r="L27" s="413"/>
      <c r="M27" s="413"/>
      <c r="N27" s="413"/>
      <c r="O27" s="413"/>
      <c r="P27" s="414"/>
      <c r="Q27" s="412"/>
      <c r="R27" s="413"/>
      <c r="S27" s="413"/>
      <c r="T27" s="413"/>
      <c r="U27" s="413"/>
      <c r="V27" s="413"/>
      <c r="W27" s="413"/>
      <c r="X27" s="414"/>
      <c r="Y27" s="412" t="s">
        <v>1550</v>
      </c>
      <c r="Z27" s="413"/>
      <c r="AA27" s="413"/>
      <c r="AB27" s="414"/>
      <c r="AC27" s="412"/>
      <c r="AD27" s="413"/>
      <c r="AE27" s="413"/>
      <c r="AF27" s="413"/>
      <c r="AG27" s="413"/>
      <c r="AH27" s="413"/>
      <c r="AI27" s="413"/>
      <c r="AJ27" s="414"/>
      <c r="AK27" s="412"/>
      <c r="AL27" s="413"/>
      <c r="AM27" s="413"/>
      <c r="AN27" s="414"/>
      <c r="AO27" s="545"/>
      <c r="AP27" s="556"/>
      <c r="AQ27" s="587"/>
      <c r="AR27" s="589"/>
      <c r="AS27" s="591"/>
      <c r="BE27"/>
    </row>
    <row r="28" spans="2:57">
      <c r="B28" s="592">
        <v>8</v>
      </c>
      <c r="C28" s="532"/>
      <c r="D28" s="406" t="s">
        <v>1551</v>
      </c>
      <c r="E28" s="407"/>
      <c r="F28" s="407"/>
      <c r="G28" s="407"/>
      <c r="H28" s="407"/>
      <c r="I28" s="407"/>
      <c r="J28" s="407"/>
      <c r="K28" s="407"/>
      <c r="L28" s="407"/>
      <c r="M28" s="407"/>
      <c r="N28" s="407"/>
      <c r="O28" s="407"/>
      <c r="P28" s="408"/>
      <c r="Q28" s="409" t="s">
        <v>91</v>
      </c>
      <c r="R28" s="410"/>
      <c r="S28" s="410"/>
      <c r="T28" s="410"/>
      <c r="U28" s="410"/>
      <c r="V28" s="410"/>
      <c r="W28" s="410"/>
      <c r="X28" s="411"/>
      <c r="Y28" s="406" t="s">
        <v>143</v>
      </c>
      <c r="Z28" s="407"/>
      <c r="AA28" s="407"/>
      <c r="AB28" s="408"/>
      <c r="AC28" s="406"/>
      <c r="AD28" s="407"/>
      <c r="AE28" s="407"/>
      <c r="AF28" s="407"/>
      <c r="AG28" s="407"/>
      <c r="AH28" s="407"/>
      <c r="AI28" s="407"/>
      <c r="AJ28" s="408"/>
      <c r="AK28" s="406"/>
      <c r="AL28" s="407"/>
      <c r="AM28" s="407"/>
      <c r="AN28" s="408"/>
      <c r="AO28" s="542"/>
      <c r="AP28" s="554"/>
      <c r="AQ28" s="586"/>
      <c r="AR28" s="588"/>
      <c r="AS28" s="590"/>
      <c r="BE28"/>
    </row>
    <row r="29" spans="2:57" ht="31.5" customHeight="1">
      <c r="B29" s="592"/>
      <c r="C29" s="532"/>
      <c r="D29" s="412"/>
      <c r="E29" s="413"/>
      <c r="F29" s="413"/>
      <c r="G29" s="413"/>
      <c r="H29" s="413"/>
      <c r="I29" s="413"/>
      <c r="J29" s="413"/>
      <c r="K29" s="413"/>
      <c r="L29" s="413"/>
      <c r="M29" s="413"/>
      <c r="N29" s="413"/>
      <c r="O29" s="413"/>
      <c r="P29" s="414"/>
      <c r="Q29" s="412"/>
      <c r="R29" s="413"/>
      <c r="S29" s="413"/>
      <c r="T29" s="413"/>
      <c r="U29" s="413"/>
      <c r="V29" s="413"/>
      <c r="W29" s="413"/>
      <c r="X29" s="414"/>
      <c r="Y29" s="412" t="s">
        <v>1125</v>
      </c>
      <c r="Z29" s="413"/>
      <c r="AA29" s="413"/>
      <c r="AB29" s="414"/>
      <c r="AC29" s="412"/>
      <c r="AD29" s="413"/>
      <c r="AE29" s="413"/>
      <c r="AF29" s="413"/>
      <c r="AG29" s="413"/>
      <c r="AH29" s="413"/>
      <c r="AI29" s="413"/>
      <c r="AJ29" s="414"/>
      <c r="AK29" s="412"/>
      <c r="AL29" s="413"/>
      <c r="AM29" s="413"/>
      <c r="AN29" s="414"/>
      <c r="AO29" s="545"/>
      <c r="AP29" s="556"/>
      <c r="AQ29" s="587"/>
      <c r="AR29" s="589"/>
      <c r="AS29" s="591"/>
      <c r="BE29"/>
    </row>
    <row r="30" spans="2:57">
      <c r="B30" s="592">
        <v>9</v>
      </c>
      <c r="C30" s="532"/>
      <c r="D30" s="406" t="s">
        <v>1552</v>
      </c>
      <c r="E30" s="407"/>
      <c r="F30" s="407"/>
      <c r="G30" s="407"/>
      <c r="H30" s="407"/>
      <c r="I30" s="407"/>
      <c r="J30" s="407"/>
      <c r="K30" s="407"/>
      <c r="L30" s="407"/>
      <c r="M30" s="407"/>
      <c r="N30" s="407"/>
      <c r="O30" s="407"/>
      <c r="P30" s="408"/>
      <c r="Q30" s="409" t="s">
        <v>91</v>
      </c>
      <c r="R30" s="410"/>
      <c r="S30" s="410"/>
      <c r="T30" s="410"/>
      <c r="U30" s="410"/>
      <c r="V30" s="410"/>
      <c r="W30" s="410"/>
      <c r="X30" s="411"/>
      <c r="Y30" s="406" t="s">
        <v>81</v>
      </c>
      <c r="Z30" s="407"/>
      <c r="AA30" s="407"/>
      <c r="AB30" s="408"/>
      <c r="AC30" s="406"/>
      <c r="AD30" s="407"/>
      <c r="AE30" s="407"/>
      <c r="AF30" s="407"/>
      <c r="AG30" s="407"/>
      <c r="AH30" s="407"/>
      <c r="AI30" s="407"/>
      <c r="AJ30" s="408"/>
      <c r="AK30" s="406"/>
      <c r="AL30" s="407"/>
      <c r="AM30" s="407"/>
      <c r="AN30" s="408"/>
      <c r="AO30" s="542"/>
      <c r="AP30" s="554"/>
      <c r="AQ30" s="586"/>
      <c r="AR30" s="588"/>
      <c r="AS30" s="590"/>
      <c r="BE30"/>
    </row>
    <row r="31" spans="2:57" ht="31.5" customHeight="1" thickBot="1">
      <c r="B31" s="592"/>
      <c r="C31" s="532"/>
      <c r="D31" s="412"/>
      <c r="E31" s="413"/>
      <c r="F31" s="413"/>
      <c r="G31" s="413"/>
      <c r="H31" s="413"/>
      <c r="I31" s="413"/>
      <c r="J31" s="413"/>
      <c r="K31" s="413"/>
      <c r="L31" s="413"/>
      <c r="M31" s="413"/>
      <c r="N31" s="413"/>
      <c r="O31" s="413"/>
      <c r="P31" s="414"/>
      <c r="Q31" s="412"/>
      <c r="R31" s="413"/>
      <c r="S31" s="413"/>
      <c r="T31" s="413"/>
      <c r="U31" s="413"/>
      <c r="V31" s="413"/>
      <c r="W31" s="413"/>
      <c r="X31" s="414"/>
      <c r="Y31" s="412" t="s">
        <v>1125</v>
      </c>
      <c r="Z31" s="413"/>
      <c r="AA31" s="413"/>
      <c r="AB31" s="414"/>
      <c r="AC31" s="412"/>
      <c r="AD31" s="413"/>
      <c r="AE31" s="413"/>
      <c r="AF31" s="413"/>
      <c r="AG31" s="413"/>
      <c r="AH31" s="413"/>
      <c r="AI31" s="413"/>
      <c r="AJ31" s="414"/>
      <c r="AK31" s="412"/>
      <c r="AL31" s="413"/>
      <c r="AM31" s="413"/>
      <c r="AN31" s="414"/>
      <c r="AO31" s="545"/>
      <c r="AP31" s="556"/>
      <c r="AQ31" s="587"/>
      <c r="AR31" s="589"/>
      <c r="AS31" s="591"/>
      <c r="BE31"/>
    </row>
    <row r="32" spans="2:57" hidden="1">
      <c r="B32" s="592">
        <v>10</v>
      </c>
      <c r="C32" s="532"/>
      <c r="D32" s="406" t="s">
        <v>1553</v>
      </c>
      <c r="E32" s="407"/>
      <c r="F32" s="407"/>
      <c r="G32" s="407"/>
      <c r="H32" s="407"/>
      <c r="I32" s="407"/>
      <c r="J32" s="407"/>
      <c r="K32" s="407"/>
      <c r="L32" s="407"/>
      <c r="M32" s="407"/>
      <c r="N32" s="407"/>
      <c r="O32" s="407"/>
      <c r="P32" s="408"/>
      <c r="Q32" s="409" t="s">
        <v>91</v>
      </c>
      <c r="R32" s="410"/>
      <c r="S32" s="410"/>
      <c r="T32" s="410"/>
      <c r="U32" s="410"/>
      <c r="V32" s="410"/>
      <c r="W32" s="410"/>
      <c r="X32" s="411"/>
      <c r="Y32" s="406" t="s">
        <v>154</v>
      </c>
      <c r="Z32" s="407"/>
      <c r="AA32" s="407"/>
      <c r="AB32" s="408"/>
      <c r="AC32" s="406"/>
      <c r="AD32" s="407"/>
      <c r="AE32" s="407"/>
      <c r="AF32" s="407"/>
      <c r="AG32" s="407"/>
      <c r="AH32" s="407"/>
      <c r="AI32" s="407"/>
      <c r="AJ32" s="408"/>
      <c r="AK32" s="406"/>
      <c r="AL32" s="407"/>
      <c r="AM32" s="407"/>
      <c r="AN32" s="408"/>
      <c r="AO32" s="542"/>
      <c r="AP32" s="554"/>
      <c r="AQ32" s="586"/>
      <c r="AR32" s="588"/>
      <c r="AS32" s="590"/>
      <c r="BE32"/>
    </row>
    <row r="33" spans="2:57" ht="31.5" hidden="1" customHeight="1">
      <c r="B33" s="592"/>
      <c r="C33" s="532"/>
      <c r="D33" s="412"/>
      <c r="E33" s="413"/>
      <c r="F33" s="413"/>
      <c r="G33" s="413"/>
      <c r="H33" s="413"/>
      <c r="I33" s="413"/>
      <c r="J33" s="413"/>
      <c r="K33" s="413"/>
      <c r="L33" s="413"/>
      <c r="M33" s="413"/>
      <c r="N33" s="413"/>
      <c r="O33" s="413"/>
      <c r="P33" s="414"/>
      <c r="Q33" s="412"/>
      <c r="R33" s="413"/>
      <c r="S33" s="413"/>
      <c r="T33" s="413"/>
      <c r="U33" s="413"/>
      <c r="V33" s="413"/>
      <c r="W33" s="413"/>
      <c r="X33" s="414"/>
      <c r="Y33" s="412" t="s">
        <v>1126</v>
      </c>
      <c r="Z33" s="413"/>
      <c r="AA33" s="413"/>
      <c r="AB33" s="414"/>
      <c r="AC33" s="412"/>
      <c r="AD33" s="413"/>
      <c r="AE33" s="413"/>
      <c r="AF33" s="413"/>
      <c r="AG33" s="413"/>
      <c r="AH33" s="413"/>
      <c r="AI33" s="413"/>
      <c r="AJ33" s="414"/>
      <c r="AK33" s="412"/>
      <c r="AL33" s="413"/>
      <c r="AM33" s="413"/>
      <c r="AN33" s="414"/>
      <c r="AO33" s="545"/>
      <c r="AP33" s="556"/>
      <c r="AQ33" s="587"/>
      <c r="AR33" s="589"/>
      <c r="AS33" s="591"/>
      <c r="BE33"/>
    </row>
    <row r="34" spans="2:57" hidden="1">
      <c r="B34" s="592">
        <v>11</v>
      </c>
      <c r="C34" s="532"/>
      <c r="D34" s="406" t="s">
        <v>1554</v>
      </c>
      <c r="E34" s="407"/>
      <c r="F34" s="407"/>
      <c r="G34" s="407"/>
      <c r="H34" s="407"/>
      <c r="I34" s="407"/>
      <c r="J34" s="407"/>
      <c r="K34" s="407"/>
      <c r="L34" s="407"/>
      <c r="M34" s="407"/>
      <c r="N34" s="407"/>
      <c r="O34" s="407"/>
      <c r="P34" s="408"/>
      <c r="Q34" s="409" t="s">
        <v>91</v>
      </c>
      <c r="R34" s="410"/>
      <c r="S34" s="410"/>
      <c r="T34" s="410"/>
      <c r="U34" s="410"/>
      <c r="V34" s="410"/>
      <c r="W34" s="410"/>
      <c r="X34" s="411"/>
      <c r="Y34" s="406" t="s">
        <v>156</v>
      </c>
      <c r="Z34" s="407"/>
      <c r="AA34" s="407"/>
      <c r="AB34" s="408"/>
      <c r="AC34" s="406"/>
      <c r="AD34" s="407"/>
      <c r="AE34" s="407"/>
      <c r="AF34" s="407"/>
      <c r="AG34" s="407"/>
      <c r="AH34" s="407"/>
      <c r="AI34" s="407"/>
      <c r="AJ34" s="408"/>
      <c r="AK34" s="406"/>
      <c r="AL34" s="407"/>
      <c r="AM34" s="407"/>
      <c r="AN34" s="408"/>
      <c r="AO34" s="542"/>
      <c r="AP34" s="554"/>
      <c r="AQ34" s="586"/>
      <c r="AR34" s="588"/>
      <c r="AS34" s="590"/>
      <c r="BE34"/>
    </row>
    <row r="35" spans="2:57" ht="31.5" hidden="1"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t="s">
        <v>1127</v>
      </c>
      <c r="Z35" s="413"/>
      <c r="AA35" s="413"/>
      <c r="AB35" s="414"/>
      <c r="AC35" s="412"/>
      <c r="AD35" s="413"/>
      <c r="AE35" s="413"/>
      <c r="AF35" s="413"/>
      <c r="AG35" s="413"/>
      <c r="AH35" s="413"/>
      <c r="AI35" s="413"/>
      <c r="AJ35" s="414"/>
      <c r="AK35" s="412"/>
      <c r="AL35" s="413"/>
      <c r="AM35" s="413"/>
      <c r="AN35" s="414"/>
      <c r="AO35" s="545"/>
      <c r="AP35" s="556"/>
      <c r="AQ35" s="587"/>
      <c r="AR35" s="589"/>
      <c r="AS35" s="591"/>
      <c r="BE35"/>
    </row>
    <row r="36" spans="2:57" hidden="1">
      <c r="B36" s="592">
        <v>12</v>
      </c>
      <c r="C36" s="532"/>
      <c r="D36" s="406" t="s">
        <v>1555</v>
      </c>
      <c r="E36" s="407"/>
      <c r="F36" s="407"/>
      <c r="G36" s="407"/>
      <c r="H36" s="407"/>
      <c r="I36" s="407"/>
      <c r="J36" s="407"/>
      <c r="K36" s="407"/>
      <c r="L36" s="407"/>
      <c r="M36" s="407"/>
      <c r="N36" s="407"/>
      <c r="O36" s="407"/>
      <c r="P36" s="408"/>
      <c r="Q36" s="409" t="s">
        <v>91</v>
      </c>
      <c r="R36" s="410"/>
      <c r="S36" s="410"/>
      <c r="T36" s="410"/>
      <c r="U36" s="410"/>
      <c r="V36" s="410"/>
      <c r="W36" s="410"/>
      <c r="X36" s="411"/>
      <c r="Y36" s="406" t="s">
        <v>158</v>
      </c>
      <c r="Z36" s="407"/>
      <c r="AA36" s="407"/>
      <c r="AB36" s="408"/>
      <c r="AC36" s="406"/>
      <c r="AD36" s="407"/>
      <c r="AE36" s="407"/>
      <c r="AF36" s="407"/>
      <c r="AG36" s="407"/>
      <c r="AH36" s="407"/>
      <c r="AI36" s="407"/>
      <c r="AJ36" s="408"/>
      <c r="AK36" s="406"/>
      <c r="AL36" s="407"/>
      <c r="AM36" s="407"/>
      <c r="AN36" s="408"/>
      <c r="AO36" s="542"/>
      <c r="AP36" s="554"/>
      <c r="AQ36" s="586"/>
      <c r="AR36" s="588"/>
      <c r="AS36" s="590"/>
      <c r="BE36"/>
    </row>
    <row r="37" spans="2:57" ht="31.5" hidden="1"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t="s">
        <v>1128</v>
      </c>
      <c r="Z37" s="413"/>
      <c r="AA37" s="413"/>
      <c r="AB37" s="414"/>
      <c r="AC37" s="412"/>
      <c r="AD37" s="413"/>
      <c r="AE37" s="413"/>
      <c r="AF37" s="413"/>
      <c r="AG37" s="413"/>
      <c r="AH37" s="413"/>
      <c r="AI37" s="413"/>
      <c r="AJ37" s="414"/>
      <c r="AK37" s="412"/>
      <c r="AL37" s="413"/>
      <c r="AM37" s="413"/>
      <c r="AN37" s="414"/>
      <c r="AO37" s="545"/>
      <c r="AP37" s="556"/>
      <c r="AQ37" s="587"/>
      <c r="AR37" s="589"/>
      <c r="AS37" s="591"/>
      <c r="BE37"/>
    </row>
    <row r="38" spans="2:57" ht="15" hidden="1" customHeight="1">
      <c r="B38" s="592">
        <v>13</v>
      </c>
      <c r="C38" s="532"/>
      <c r="D38" s="406" t="s">
        <v>1556</v>
      </c>
      <c r="E38" s="407"/>
      <c r="F38" s="407"/>
      <c r="G38" s="407"/>
      <c r="H38" s="407"/>
      <c r="I38" s="407"/>
      <c r="J38" s="407"/>
      <c r="K38" s="407"/>
      <c r="L38" s="407"/>
      <c r="M38" s="407"/>
      <c r="N38" s="407"/>
      <c r="O38" s="407"/>
      <c r="P38" s="408"/>
      <c r="Q38" s="409" t="s">
        <v>91</v>
      </c>
      <c r="R38" s="410"/>
      <c r="S38" s="410"/>
      <c r="T38" s="410"/>
      <c r="U38" s="410"/>
      <c r="V38" s="410"/>
      <c r="W38" s="410"/>
      <c r="X38" s="411"/>
      <c r="Y38" s="406" t="s">
        <v>167</v>
      </c>
      <c r="Z38" s="407"/>
      <c r="AA38" s="407"/>
      <c r="AB38" s="408"/>
      <c r="AC38" s="406" t="s">
        <v>283</v>
      </c>
      <c r="AD38" s="407"/>
      <c r="AE38" s="407"/>
      <c r="AF38" s="407"/>
      <c r="AG38" s="407"/>
      <c r="AH38" s="407"/>
      <c r="AI38" s="407"/>
      <c r="AJ38" s="408"/>
      <c r="AK38" s="406"/>
      <c r="AL38" s="407"/>
      <c r="AM38" s="407"/>
      <c r="AN38" s="408"/>
      <c r="AO38" s="542"/>
      <c r="AP38" s="554"/>
      <c r="AQ38" s="586"/>
      <c r="AR38" s="588"/>
      <c r="AS38" s="590"/>
      <c r="BE38"/>
    </row>
    <row r="39" spans="2:57" ht="31.5" hidden="1"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t="s">
        <v>1129</v>
      </c>
      <c r="Z39" s="413"/>
      <c r="AA39" s="413"/>
      <c r="AB39" s="414"/>
      <c r="AC39" s="412"/>
      <c r="AD39" s="413"/>
      <c r="AE39" s="413"/>
      <c r="AF39" s="413"/>
      <c r="AG39" s="413"/>
      <c r="AH39" s="413"/>
      <c r="AI39" s="413"/>
      <c r="AJ39" s="414"/>
      <c r="AK39" s="412"/>
      <c r="AL39" s="413"/>
      <c r="AM39" s="413"/>
      <c r="AN39" s="414"/>
      <c r="AO39" s="545"/>
      <c r="AP39" s="556"/>
      <c r="AQ39" s="587"/>
      <c r="AR39" s="589"/>
      <c r="AS39" s="591"/>
      <c r="BE39"/>
    </row>
    <row r="40" spans="2:57" ht="15" hidden="1" customHeight="1">
      <c r="B40" s="592">
        <v>14</v>
      </c>
      <c r="C40" s="532"/>
      <c r="D40" s="406" t="s">
        <v>1557</v>
      </c>
      <c r="E40" s="407"/>
      <c r="F40" s="407"/>
      <c r="G40" s="407"/>
      <c r="H40" s="407"/>
      <c r="I40" s="407"/>
      <c r="J40" s="407"/>
      <c r="K40" s="407"/>
      <c r="L40" s="407"/>
      <c r="M40" s="407"/>
      <c r="N40" s="407"/>
      <c r="O40" s="407"/>
      <c r="P40" s="408"/>
      <c r="Q40" s="409" t="s">
        <v>91</v>
      </c>
      <c r="R40" s="410"/>
      <c r="S40" s="410"/>
      <c r="T40" s="410"/>
      <c r="U40" s="410"/>
      <c r="V40" s="410"/>
      <c r="W40" s="410"/>
      <c r="X40" s="411"/>
      <c r="Y40" s="406" t="s">
        <v>177</v>
      </c>
      <c r="Z40" s="407"/>
      <c r="AA40" s="407"/>
      <c r="AB40" s="408"/>
      <c r="AC40" s="406" t="s">
        <v>283</v>
      </c>
      <c r="AD40" s="407"/>
      <c r="AE40" s="407"/>
      <c r="AF40" s="407"/>
      <c r="AG40" s="407"/>
      <c r="AH40" s="407"/>
      <c r="AI40" s="407"/>
      <c r="AJ40" s="408"/>
      <c r="AK40" s="406"/>
      <c r="AL40" s="407"/>
      <c r="AM40" s="407"/>
      <c r="AN40" s="408"/>
      <c r="AO40" s="542"/>
      <c r="AP40" s="554"/>
      <c r="AQ40" s="586"/>
      <c r="AR40" s="588"/>
      <c r="AS40" s="590"/>
      <c r="BE40"/>
    </row>
    <row r="41" spans="2:57" ht="31.5" hidden="1" customHeight="1" thickBo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t="s">
        <v>1130</v>
      </c>
      <c r="Z41" s="413"/>
      <c r="AA41" s="413"/>
      <c r="AB41" s="414"/>
      <c r="AC41" s="412"/>
      <c r="AD41" s="413"/>
      <c r="AE41" s="413"/>
      <c r="AF41" s="413"/>
      <c r="AG41" s="413"/>
      <c r="AH41" s="413"/>
      <c r="AI41" s="413"/>
      <c r="AJ41" s="414"/>
      <c r="AK41" s="412"/>
      <c r="AL41" s="413"/>
      <c r="AM41" s="413"/>
      <c r="AN41" s="414"/>
      <c r="AO41" s="545"/>
      <c r="AP41" s="556"/>
      <c r="AQ41" s="587"/>
      <c r="AR41" s="589"/>
      <c r="AS41" s="591"/>
      <c r="BE41"/>
    </row>
    <row r="42" spans="2:57" ht="22.5" hidden="1" customHeight="1">
      <c r="B42" s="592">
        <v>15</v>
      </c>
      <c r="C42" s="532"/>
      <c r="D42" s="406"/>
      <c r="E42" s="407"/>
      <c r="F42" s="407"/>
      <c r="G42" s="407"/>
      <c r="H42" s="407"/>
      <c r="I42" s="407"/>
      <c r="J42" s="407"/>
      <c r="K42" s="407"/>
      <c r="L42" s="407"/>
      <c r="M42" s="407"/>
      <c r="N42" s="407"/>
      <c r="O42" s="407"/>
      <c r="P42" s="408"/>
      <c r="Q42" s="603"/>
      <c r="R42" s="604"/>
      <c r="S42" s="604"/>
      <c r="T42" s="604"/>
      <c r="U42" s="604"/>
      <c r="V42" s="604"/>
      <c r="W42" s="604"/>
      <c r="X42" s="605"/>
      <c r="Y42" s="406"/>
      <c r="Z42" s="407"/>
      <c r="AA42" s="407"/>
      <c r="AB42" s="408"/>
      <c r="AC42" s="406"/>
      <c r="AD42" s="407"/>
      <c r="AE42" s="407"/>
      <c r="AF42" s="408"/>
      <c r="AG42" s="406"/>
      <c r="AH42" s="407"/>
      <c r="AI42" s="407"/>
      <c r="AJ42" s="408"/>
      <c r="AK42" s="406"/>
      <c r="AL42" s="407"/>
      <c r="AM42" s="407"/>
      <c r="AN42" s="408"/>
      <c r="AO42" s="542"/>
      <c r="AP42" s="554"/>
      <c r="AQ42" s="586"/>
      <c r="AR42" s="588"/>
      <c r="AS42" s="590"/>
      <c r="BE42"/>
    </row>
    <row r="43" spans="2:57" ht="31.5" hidden="1" customHeight="1">
      <c r="B43" s="592"/>
      <c r="C43" s="532"/>
      <c r="D43" s="412"/>
      <c r="E43" s="413"/>
      <c r="F43" s="413"/>
      <c r="G43" s="413"/>
      <c r="H43" s="413"/>
      <c r="I43" s="413"/>
      <c r="J43" s="413"/>
      <c r="K43" s="413"/>
      <c r="L43" s="413"/>
      <c r="M43" s="413"/>
      <c r="N43" s="413"/>
      <c r="O43" s="413"/>
      <c r="P43" s="414"/>
      <c r="Q43" s="600"/>
      <c r="R43" s="601"/>
      <c r="S43" s="601"/>
      <c r="T43" s="601"/>
      <c r="U43" s="601"/>
      <c r="V43" s="601"/>
      <c r="W43" s="601"/>
      <c r="X43" s="602"/>
      <c r="Y43" s="412"/>
      <c r="Z43" s="413"/>
      <c r="AA43" s="413"/>
      <c r="AB43" s="414"/>
      <c r="AC43" s="412"/>
      <c r="AD43" s="413"/>
      <c r="AE43" s="413"/>
      <c r="AF43" s="414"/>
      <c r="AG43" s="412"/>
      <c r="AH43" s="413"/>
      <c r="AI43" s="413"/>
      <c r="AJ43" s="414"/>
      <c r="AK43" s="412"/>
      <c r="AL43" s="413"/>
      <c r="AM43" s="413"/>
      <c r="AN43" s="414"/>
      <c r="AO43" s="545"/>
      <c r="AP43" s="556"/>
      <c r="AQ43" s="587"/>
      <c r="AR43" s="589"/>
      <c r="AS43" s="591"/>
      <c r="BE43"/>
    </row>
    <row r="44" spans="2:57" ht="22.5" hidden="1" customHeight="1">
      <c r="B44" s="592">
        <v>16</v>
      </c>
      <c r="C44" s="532"/>
      <c r="D44" s="406"/>
      <c r="E44" s="407"/>
      <c r="F44" s="407"/>
      <c r="G44" s="407"/>
      <c r="H44" s="407"/>
      <c r="I44" s="407"/>
      <c r="J44" s="407"/>
      <c r="K44" s="407"/>
      <c r="L44" s="407"/>
      <c r="M44" s="407"/>
      <c r="N44" s="407"/>
      <c r="O44" s="407"/>
      <c r="P44" s="408"/>
      <c r="Q44" s="603"/>
      <c r="R44" s="604"/>
      <c r="S44" s="604"/>
      <c r="T44" s="604"/>
      <c r="U44" s="604"/>
      <c r="V44" s="604"/>
      <c r="W44" s="604"/>
      <c r="X44" s="605"/>
      <c r="Y44" s="406"/>
      <c r="Z44" s="407"/>
      <c r="AA44" s="407"/>
      <c r="AB44" s="408"/>
      <c r="AC44" s="406"/>
      <c r="AD44" s="407"/>
      <c r="AE44" s="407"/>
      <c r="AF44" s="408"/>
      <c r="AG44" s="406"/>
      <c r="AH44" s="407"/>
      <c r="AI44" s="407"/>
      <c r="AJ44" s="408"/>
      <c r="AK44" s="406"/>
      <c r="AL44" s="407"/>
      <c r="AM44" s="407"/>
      <c r="AN44" s="408"/>
      <c r="AO44" s="542"/>
      <c r="AP44" s="554"/>
      <c r="AQ44" s="586"/>
      <c r="AR44" s="588"/>
      <c r="AS44" s="590"/>
      <c r="BE44"/>
    </row>
    <row r="45" spans="2:57" ht="31.5" hidden="1" customHeight="1">
      <c r="B45" s="592"/>
      <c r="C45" s="532"/>
      <c r="D45" s="412"/>
      <c r="E45" s="413"/>
      <c r="F45" s="413"/>
      <c r="G45" s="413"/>
      <c r="H45" s="413"/>
      <c r="I45" s="413"/>
      <c r="J45" s="413"/>
      <c r="K45" s="413"/>
      <c r="L45" s="413"/>
      <c r="M45" s="413"/>
      <c r="N45" s="413"/>
      <c r="O45" s="413"/>
      <c r="P45" s="414"/>
      <c r="Q45" s="600"/>
      <c r="R45" s="601"/>
      <c r="S45" s="601"/>
      <c r="T45" s="601"/>
      <c r="U45" s="601"/>
      <c r="V45" s="601"/>
      <c r="W45" s="601"/>
      <c r="X45" s="602"/>
      <c r="Y45" s="412"/>
      <c r="Z45" s="413"/>
      <c r="AA45" s="413"/>
      <c r="AB45" s="414"/>
      <c r="AC45" s="412"/>
      <c r="AD45" s="413"/>
      <c r="AE45" s="413"/>
      <c r="AF45" s="414"/>
      <c r="AG45" s="412"/>
      <c r="AH45" s="413"/>
      <c r="AI45" s="413"/>
      <c r="AJ45" s="414"/>
      <c r="AK45" s="412"/>
      <c r="AL45" s="413"/>
      <c r="AM45" s="413"/>
      <c r="AN45" s="414"/>
      <c r="AO45" s="545"/>
      <c r="AP45" s="556"/>
      <c r="AQ45" s="587"/>
      <c r="AR45" s="589"/>
      <c r="AS45" s="591"/>
      <c r="BE45"/>
    </row>
    <row r="46" spans="2:57" ht="22.5" hidden="1" customHeight="1">
      <c r="B46" s="592">
        <v>17</v>
      </c>
      <c r="C46" s="532"/>
      <c r="D46" s="406"/>
      <c r="E46" s="407"/>
      <c r="F46" s="407"/>
      <c r="G46" s="407"/>
      <c r="H46" s="407"/>
      <c r="I46" s="407"/>
      <c r="J46" s="407"/>
      <c r="K46" s="407"/>
      <c r="L46" s="407"/>
      <c r="M46" s="407"/>
      <c r="N46" s="407"/>
      <c r="O46" s="407"/>
      <c r="P46" s="408"/>
      <c r="Q46" s="603"/>
      <c r="R46" s="604"/>
      <c r="S46" s="604"/>
      <c r="T46" s="604"/>
      <c r="U46" s="604"/>
      <c r="V46" s="604"/>
      <c r="W46" s="604"/>
      <c r="X46" s="605"/>
      <c r="Y46" s="406"/>
      <c r="Z46" s="407"/>
      <c r="AA46" s="407"/>
      <c r="AB46" s="408"/>
      <c r="AC46" s="406"/>
      <c r="AD46" s="407"/>
      <c r="AE46" s="407"/>
      <c r="AF46" s="408"/>
      <c r="AG46" s="406"/>
      <c r="AH46" s="407"/>
      <c r="AI46" s="407"/>
      <c r="AJ46" s="408"/>
      <c r="AK46" s="406"/>
      <c r="AL46" s="407"/>
      <c r="AM46" s="407"/>
      <c r="AN46" s="408"/>
      <c r="AO46" s="542"/>
      <c r="AP46" s="554"/>
      <c r="AQ46" s="586"/>
      <c r="AR46" s="588"/>
      <c r="AS46" s="590"/>
      <c r="BE46"/>
    </row>
    <row r="47" spans="2:57" ht="31.5" hidden="1" customHeight="1">
      <c r="B47" s="592"/>
      <c r="C47" s="532"/>
      <c r="D47" s="412"/>
      <c r="E47" s="413"/>
      <c r="F47" s="413"/>
      <c r="G47" s="413"/>
      <c r="H47" s="413"/>
      <c r="I47" s="413"/>
      <c r="J47" s="413"/>
      <c r="K47" s="413"/>
      <c r="L47" s="413"/>
      <c r="M47" s="413"/>
      <c r="N47" s="413"/>
      <c r="O47" s="413"/>
      <c r="P47" s="414"/>
      <c r="Q47" s="600"/>
      <c r="R47" s="601"/>
      <c r="S47" s="601"/>
      <c r="T47" s="601"/>
      <c r="U47" s="601"/>
      <c r="V47" s="601"/>
      <c r="W47" s="601"/>
      <c r="X47" s="602"/>
      <c r="Y47" s="412"/>
      <c r="Z47" s="413"/>
      <c r="AA47" s="413"/>
      <c r="AB47" s="414"/>
      <c r="AC47" s="412"/>
      <c r="AD47" s="413"/>
      <c r="AE47" s="413"/>
      <c r="AF47" s="414"/>
      <c r="AG47" s="412"/>
      <c r="AH47" s="413"/>
      <c r="AI47" s="413"/>
      <c r="AJ47" s="414"/>
      <c r="AK47" s="412"/>
      <c r="AL47" s="413"/>
      <c r="AM47" s="413"/>
      <c r="AN47" s="414"/>
      <c r="AO47" s="545"/>
      <c r="AP47" s="556"/>
      <c r="AQ47" s="587"/>
      <c r="AR47" s="589"/>
      <c r="AS47" s="591"/>
      <c r="BE47"/>
    </row>
    <row r="48" spans="2:57" ht="22.5" hidden="1" customHeight="1">
      <c r="B48" s="592">
        <v>18</v>
      </c>
      <c r="C48" s="532"/>
      <c r="D48" s="406"/>
      <c r="E48" s="407"/>
      <c r="F48" s="407"/>
      <c r="G48" s="407"/>
      <c r="H48" s="407"/>
      <c r="I48" s="407"/>
      <c r="J48" s="407"/>
      <c r="K48" s="407"/>
      <c r="L48" s="407"/>
      <c r="M48" s="407"/>
      <c r="N48" s="407"/>
      <c r="O48" s="407"/>
      <c r="P48" s="408"/>
      <c r="Q48" s="603"/>
      <c r="R48" s="604"/>
      <c r="S48" s="604"/>
      <c r="T48" s="604"/>
      <c r="U48" s="604"/>
      <c r="V48" s="604"/>
      <c r="W48" s="604"/>
      <c r="X48" s="605"/>
      <c r="Y48" s="406"/>
      <c r="Z48" s="407"/>
      <c r="AA48" s="407"/>
      <c r="AB48" s="408"/>
      <c r="AC48" s="406"/>
      <c r="AD48" s="407"/>
      <c r="AE48" s="407"/>
      <c r="AF48" s="408"/>
      <c r="AG48" s="406"/>
      <c r="AH48" s="407"/>
      <c r="AI48" s="407"/>
      <c r="AJ48" s="408"/>
      <c r="AK48" s="406"/>
      <c r="AL48" s="407"/>
      <c r="AM48" s="407"/>
      <c r="AN48" s="408"/>
      <c r="AO48" s="542"/>
      <c r="AP48" s="554"/>
      <c r="AQ48" s="586"/>
      <c r="AR48" s="588"/>
      <c r="AS48" s="590"/>
      <c r="BE48"/>
    </row>
    <row r="49" spans="2:57" ht="31.5" hidden="1" customHeight="1">
      <c r="B49" s="592"/>
      <c r="C49" s="532"/>
      <c r="D49" s="412"/>
      <c r="E49" s="413"/>
      <c r="F49" s="413"/>
      <c r="G49" s="413"/>
      <c r="H49" s="413"/>
      <c r="I49" s="413"/>
      <c r="J49" s="413"/>
      <c r="K49" s="413"/>
      <c r="L49" s="413"/>
      <c r="M49" s="413"/>
      <c r="N49" s="413"/>
      <c r="O49" s="413"/>
      <c r="P49" s="414"/>
      <c r="Q49" s="600"/>
      <c r="R49" s="601"/>
      <c r="S49" s="601"/>
      <c r="T49" s="601"/>
      <c r="U49" s="601"/>
      <c r="V49" s="601"/>
      <c r="W49" s="601"/>
      <c r="X49" s="602"/>
      <c r="Y49" s="412"/>
      <c r="Z49" s="413"/>
      <c r="AA49" s="413"/>
      <c r="AB49" s="414"/>
      <c r="AC49" s="412"/>
      <c r="AD49" s="413"/>
      <c r="AE49" s="413"/>
      <c r="AF49" s="414"/>
      <c r="AG49" s="412"/>
      <c r="AH49" s="413"/>
      <c r="AI49" s="413"/>
      <c r="AJ49" s="414"/>
      <c r="AK49" s="412"/>
      <c r="AL49" s="413"/>
      <c r="AM49" s="413"/>
      <c r="AN49" s="414"/>
      <c r="AO49" s="545"/>
      <c r="AP49" s="556"/>
      <c r="AQ49" s="587"/>
      <c r="AR49" s="589"/>
      <c r="AS49" s="591"/>
      <c r="BE49"/>
    </row>
    <row r="50" spans="2:57" ht="22.5" hidden="1" customHeight="1">
      <c r="B50" s="592">
        <v>19</v>
      </c>
      <c r="C50" s="532"/>
      <c r="D50" s="406"/>
      <c r="E50" s="407"/>
      <c r="F50" s="407"/>
      <c r="G50" s="407"/>
      <c r="H50" s="407"/>
      <c r="I50" s="407"/>
      <c r="J50" s="407"/>
      <c r="K50" s="407"/>
      <c r="L50" s="407"/>
      <c r="M50" s="407"/>
      <c r="N50" s="407"/>
      <c r="O50" s="407"/>
      <c r="P50" s="408"/>
      <c r="Q50" s="603"/>
      <c r="R50" s="604"/>
      <c r="S50" s="604"/>
      <c r="T50" s="604"/>
      <c r="U50" s="604"/>
      <c r="V50" s="604"/>
      <c r="W50" s="604"/>
      <c r="X50" s="605"/>
      <c r="Y50" s="406"/>
      <c r="Z50" s="407"/>
      <c r="AA50" s="407"/>
      <c r="AB50" s="408"/>
      <c r="AC50" s="406"/>
      <c r="AD50" s="407"/>
      <c r="AE50" s="407"/>
      <c r="AF50" s="408"/>
      <c r="AG50" s="406"/>
      <c r="AH50" s="407"/>
      <c r="AI50" s="407"/>
      <c r="AJ50" s="408"/>
      <c r="AK50" s="406"/>
      <c r="AL50" s="407"/>
      <c r="AM50" s="407"/>
      <c r="AN50" s="408"/>
      <c r="AO50" s="542"/>
      <c r="AP50" s="554"/>
      <c r="AQ50" s="586"/>
      <c r="AR50" s="588"/>
      <c r="AS50" s="590"/>
      <c r="BE50"/>
    </row>
    <row r="51" spans="2:57" ht="31.5" hidden="1" customHeight="1">
      <c r="B51" s="592"/>
      <c r="C51" s="532"/>
      <c r="D51" s="412"/>
      <c r="E51" s="413"/>
      <c r="F51" s="413"/>
      <c r="G51" s="413"/>
      <c r="H51" s="413"/>
      <c r="I51" s="413"/>
      <c r="J51" s="413"/>
      <c r="K51" s="413"/>
      <c r="L51" s="413"/>
      <c r="M51" s="413"/>
      <c r="N51" s="413"/>
      <c r="O51" s="413"/>
      <c r="P51" s="414"/>
      <c r="Q51" s="600"/>
      <c r="R51" s="601"/>
      <c r="S51" s="601"/>
      <c r="T51" s="601"/>
      <c r="U51" s="601"/>
      <c r="V51" s="601"/>
      <c r="W51" s="601"/>
      <c r="X51" s="602"/>
      <c r="Y51" s="412"/>
      <c r="Z51" s="413"/>
      <c r="AA51" s="413"/>
      <c r="AB51" s="414"/>
      <c r="AC51" s="412"/>
      <c r="AD51" s="413"/>
      <c r="AE51" s="413"/>
      <c r="AF51" s="414"/>
      <c r="AG51" s="412"/>
      <c r="AH51" s="413"/>
      <c r="AI51" s="413"/>
      <c r="AJ51" s="414"/>
      <c r="AK51" s="412"/>
      <c r="AL51" s="413"/>
      <c r="AM51" s="413"/>
      <c r="AN51" s="414"/>
      <c r="AO51" s="545"/>
      <c r="AP51" s="556"/>
      <c r="AQ51" s="587"/>
      <c r="AR51" s="589"/>
      <c r="AS51" s="591"/>
      <c r="BE51"/>
    </row>
    <row r="52" spans="2:57" ht="22.5" hidden="1" customHeight="1">
      <c r="B52" s="592">
        <v>20</v>
      </c>
      <c r="C52" s="532"/>
      <c r="D52" s="406"/>
      <c r="E52" s="407"/>
      <c r="F52" s="407"/>
      <c r="G52" s="407"/>
      <c r="H52" s="407"/>
      <c r="I52" s="407"/>
      <c r="J52" s="407"/>
      <c r="K52" s="407"/>
      <c r="L52" s="407"/>
      <c r="M52" s="407"/>
      <c r="N52" s="407"/>
      <c r="O52" s="407"/>
      <c r="P52" s="408"/>
      <c r="Q52" s="603"/>
      <c r="R52" s="604"/>
      <c r="S52" s="604"/>
      <c r="T52" s="604"/>
      <c r="U52" s="604"/>
      <c r="V52" s="604"/>
      <c r="W52" s="604"/>
      <c r="X52" s="605"/>
      <c r="Y52" s="406"/>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hidden="1" customHeight="1">
      <c r="B53" s="592"/>
      <c r="C53" s="532"/>
      <c r="D53" s="412"/>
      <c r="E53" s="413"/>
      <c r="F53" s="413"/>
      <c r="G53" s="413"/>
      <c r="H53" s="413"/>
      <c r="I53" s="413"/>
      <c r="J53" s="413"/>
      <c r="K53" s="413"/>
      <c r="L53" s="413"/>
      <c r="M53" s="413"/>
      <c r="N53" s="413"/>
      <c r="O53" s="413"/>
      <c r="P53" s="414"/>
      <c r="Q53" s="600"/>
      <c r="R53" s="601"/>
      <c r="S53" s="601"/>
      <c r="T53" s="601"/>
      <c r="U53" s="601"/>
      <c r="V53" s="601"/>
      <c r="W53" s="601"/>
      <c r="X53" s="602"/>
      <c r="Y53" s="412"/>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hidden="1" customHeight="1">
      <c r="B54" s="592">
        <v>21</v>
      </c>
      <c r="C54" s="532"/>
      <c r="D54" s="406"/>
      <c r="E54" s="407"/>
      <c r="F54" s="407"/>
      <c r="G54" s="407"/>
      <c r="H54" s="407"/>
      <c r="I54" s="407"/>
      <c r="J54" s="407"/>
      <c r="K54" s="407"/>
      <c r="L54" s="407"/>
      <c r="M54" s="407"/>
      <c r="N54" s="407"/>
      <c r="O54" s="407"/>
      <c r="P54" s="408"/>
      <c r="Q54" s="603"/>
      <c r="R54" s="604"/>
      <c r="S54" s="604"/>
      <c r="T54" s="604"/>
      <c r="U54" s="604"/>
      <c r="V54" s="604"/>
      <c r="W54" s="604"/>
      <c r="X54" s="605"/>
      <c r="Y54" s="406"/>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45.75" hidden="1" customHeight="1">
      <c r="B55" s="592"/>
      <c r="C55" s="532"/>
      <c r="D55" s="412"/>
      <c r="E55" s="413"/>
      <c r="F55" s="413"/>
      <c r="G55" s="413"/>
      <c r="H55" s="413"/>
      <c r="I55" s="413"/>
      <c r="J55" s="413"/>
      <c r="K55" s="413"/>
      <c r="L55" s="413"/>
      <c r="M55" s="413"/>
      <c r="N55" s="413"/>
      <c r="O55" s="413"/>
      <c r="P55" s="414"/>
      <c r="Q55" s="600"/>
      <c r="R55" s="601"/>
      <c r="S55" s="601"/>
      <c r="T55" s="601"/>
      <c r="U55" s="601"/>
      <c r="V55" s="601"/>
      <c r="W55" s="601"/>
      <c r="X55" s="602"/>
      <c r="Y55" s="412"/>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hidden="1" customHeight="1">
      <c r="B56" s="592">
        <v>22</v>
      </c>
      <c r="C56" s="532"/>
      <c r="D56" s="406"/>
      <c r="E56" s="407"/>
      <c r="F56" s="407"/>
      <c r="G56" s="407"/>
      <c r="H56" s="407"/>
      <c r="I56" s="407"/>
      <c r="J56" s="407"/>
      <c r="K56" s="407"/>
      <c r="L56" s="407"/>
      <c r="M56" s="407"/>
      <c r="N56" s="407"/>
      <c r="O56" s="407"/>
      <c r="P56" s="408"/>
      <c r="Q56" s="603"/>
      <c r="R56" s="604"/>
      <c r="S56" s="604"/>
      <c r="T56" s="604"/>
      <c r="U56" s="604"/>
      <c r="V56" s="604"/>
      <c r="W56" s="604"/>
      <c r="X56" s="605"/>
      <c r="Y56" s="406"/>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43.5" hidden="1" customHeight="1">
      <c r="B57" s="592"/>
      <c r="C57" s="532"/>
      <c r="D57" s="412"/>
      <c r="E57" s="413"/>
      <c r="F57" s="413"/>
      <c r="G57" s="413"/>
      <c r="H57" s="413"/>
      <c r="I57" s="413"/>
      <c r="J57" s="413"/>
      <c r="K57" s="413"/>
      <c r="L57" s="413"/>
      <c r="M57" s="413"/>
      <c r="N57" s="413"/>
      <c r="O57" s="413"/>
      <c r="P57" s="414"/>
      <c r="Q57" s="600"/>
      <c r="R57" s="601"/>
      <c r="S57" s="601"/>
      <c r="T57" s="601"/>
      <c r="U57" s="601"/>
      <c r="V57" s="601"/>
      <c r="W57" s="601"/>
      <c r="X57" s="602"/>
      <c r="Y57" s="412"/>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hidden="1" customHeight="1">
      <c r="B58" s="592">
        <v>23</v>
      </c>
      <c r="C58" s="532"/>
      <c r="D58" s="406"/>
      <c r="E58" s="407"/>
      <c r="F58" s="407"/>
      <c r="G58" s="407"/>
      <c r="H58" s="407"/>
      <c r="I58" s="407"/>
      <c r="J58" s="407"/>
      <c r="K58" s="407"/>
      <c r="L58" s="407"/>
      <c r="M58" s="407"/>
      <c r="N58" s="407"/>
      <c r="O58" s="407"/>
      <c r="P58" s="408"/>
      <c r="Q58" s="603"/>
      <c r="R58" s="604"/>
      <c r="S58" s="604"/>
      <c r="T58" s="604"/>
      <c r="U58" s="604"/>
      <c r="V58" s="604"/>
      <c r="W58" s="604"/>
      <c r="X58" s="605"/>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600"/>
      <c r="R59" s="601"/>
      <c r="S59" s="601"/>
      <c r="T59" s="601"/>
      <c r="U59" s="601"/>
      <c r="V59" s="601"/>
      <c r="W59" s="601"/>
      <c r="X59" s="602"/>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24</v>
      </c>
      <c r="C60" s="532"/>
      <c r="D60" s="406"/>
      <c r="E60" s="407"/>
      <c r="F60" s="407"/>
      <c r="G60" s="407"/>
      <c r="H60" s="407"/>
      <c r="I60" s="407"/>
      <c r="J60" s="407"/>
      <c r="K60" s="407"/>
      <c r="L60" s="407"/>
      <c r="M60" s="407"/>
      <c r="N60" s="407"/>
      <c r="O60" s="407"/>
      <c r="P60" s="408"/>
      <c r="Q60" s="603"/>
      <c r="R60" s="604"/>
      <c r="S60" s="604"/>
      <c r="T60" s="604"/>
      <c r="U60" s="604"/>
      <c r="V60" s="604"/>
      <c r="W60" s="604"/>
      <c r="X60" s="605"/>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600"/>
      <c r="R61" s="601"/>
      <c r="S61" s="601"/>
      <c r="T61" s="601"/>
      <c r="U61" s="601"/>
      <c r="V61" s="601"/>
      <c r="W61" s="601"/>
      <c r="X61" s="602"/>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25</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26</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27</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28</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29</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c r="B71" s="592"/>
      <c r="C71" s="532"/>
      <c r="D71" s="412"/>
      <c r="E71" s="413"/>
      <c r="F71" s="413"/>
      <c r="G71" s="413"/>
      <c r="H71" s="413"/>
      <c r="I71" s="413"/>
      <c r="J71" s="413"/>
      <c r="K71" s="413"/>
      <c r="L71" s="413"/>
      <c r="M71" s="413"/>
      <c r="N71" s="413"/>
      <c r="O71" s="413"/>
      <c r="P71" s="414"/>
      <c r="Q71" s="412"/>
      <c r="R71" s="413"/>
      <c r="S71" s="413"/>
      <c r="T71" s="413"/>
      <c r="U71" s="413"/>
      <c r="V71" s="413"/>
      <c r="W71" s="413"/>
      <c r="X71" s="414"/>
      <c r="Y71" s="412"/>
      <c r="Z71" s="413"/>
      <c r="AA71" s="413"/>
      <c r="AB71" s="414"/>
      <c r="AC71" s="412"/>
      <c r="AD71" s="413"/>
      <c r="AE71" s="413"/>
      <c r="AF71" s="414"/>
      <c r="AG71" s="412"/>
      <c r="AH71" s="413"/>
      <c r="AI71" s="413"/>
      <c r="AJ71" s="414"/>
      <c r="AK71" s="412"/>
      <c r="AL71" s="413"/>
      <c r="AM71" s="413"/>
      <c r="AN71" s="414"/>
      <c r="AO71" s="545"/>
      <c r="AP71" s="556"/>
      <c r="AQ71" s="587"/>
      <c r="AR71" s="589"/>
      <c r="AS71" s="591"/>
      <c r="BE71"/>
    </row>
    <row r="72" spans="2:57" ht="22.5" hidden="1" customHeight="1">
      <c r="B72" s="592">
        <v>30</v>
      </c>
      <c r="C72" s="532"/>
      <c r="D72" s="406"/>
      <c r="E72" s="407"/>
      <c r="F72" s="407"/>
      <c r="G72" s="407"/>
      <c r="H72" s="407"/>
      <c r="I72" s="407"/>
      <c r="J72" s="407"/>
      <c r="K72" s="407"/>
      <c r="L72" s="407"/>
      <c r="M72" s="407"/>
      <c r="N72" s="407"/>
      <c r="O72" s="407"/>
      <c r="P72" s="408"/>
      <c r="Q72" s="409"/>
      <c r="R72" s="410"/>
      <c r="S72" s="410"/>
      <c r="T72" s="410"/>
      <c r="U72" s="410"/>
      <c r="V72" s="410"/>
      <c r="W72" s="410"/>
      <c r="X72" s="411"/>
      <c r="Y72" s="406"/>
      <c r="Z72" s="407"/>
      <c r="AA72" s="407"/>
      <c r="AB72" s="408"/>
      <c r="AC72" s="406"/>
      <c r="AD72" s="407"/>
      <c r="AE72" s="407"/>
      <c r="AF72" s="408"/>
      <c r="AG72" s="406"/>
      <c r="AH72" s="407"/>
      <c r="AI72" s="407"/>
      <c r="AJ72" s="408"/>
      <c r="AK72" s="406"/>
      <c r="AL72" s="407"/>
      <c r="AM72" s="407"/>
      <c r="AN72" s="408"/>
      <c r="AO72" s="542"/>
      <c r="AP72" s="554"/>
      <c r="AQ72" s="586"/>
      <c r="AR72" s="588"/>
      <c r="AS72" s="590"/>
      <c r="BE72"/>
    </row>
    <row r="73" spans="2:57" ht="31.5" hidden="1" customHeight="1" thickBot="1">
      <c r="B73" s="592"/>
      <c r="C73" s="532"/>
      <c r="D73" s="581"/>
      <c r="E73" s="582"/>
      <c r="F73" s="582"/>
      <c r="G73" s="582"/>
      <c r="H73" s="582"/>
      <c r="I73" s="582"/>
      <c r="J73" s="582"/>
      <c r="K73" s="582"/>
      <c r="L73" s="582"/>
      <c r="M73" s="582"/>
      <c r="N73" s="582"/>
      <c r="O73" s="582"/>
      <c r="P73" s="583"/>
      <c r="Q73" s="412"/>
      <c r="R73" s="413"/>
      <c r="S73" s="413"/>
      <c r="T73" s="413"/>
      <c r="U73" s="413"/>
      <c r="V73" s="413"/>
      <c r="W73" s="413"/>
      <c r="X73" s="414"/>
      <c r="Y73" s="581"/>
      <c r="Z73" s="582"/>
      <c r="AA73" s="582"/>
      <c r="AB73" s="583"/>
      <c r="AC73" s="581"/>
      <c r="AD73" s="582"/>
      <c r="AE73" s="582"/>
      <c r="AF73" s="583"/>
      <c r="AG73" s="581"/>
      <c r="AH73" s="582"/>
      <c r="AI73" s="582"/>
      <c r="AJ73" s="583"/>
      <c r="AK73" s="581"/>
      <c r="AL73" s="582"/>
      <c r="AM73" s="582"/>
      <c r="AN73" s="583"/>
      <c r="AO73" s="481"/>
      <c r="AP73" s="606"/>
      <c r="AQ73" s="607"/>
      <c r="AR73" s="608"/>
      <c r="AS73" s="609"/>
      <c r="BE73"/>
    </row>
    <row r="74" spans="2:57" ht="15.75" hidden="1" thickBot="1">
      <c r="B74" s="612" t="s">
        <v>33</v>
      </c>
      <c r="C74" s="613"/>
      <c r="D74" s="613"/>
      <c r="E74" s="614"/>
      <c r="F74" s="615" t="s">
        <v>2</v>
      </c>
      <c r="G74" s="613"/>
      <c r="H74" s="613"/>
      <c r="I74" s="613"/>
      <c r="J74" s="613"/>
      <c r="K74" s="613"/>
      <c r="L74" s="613"/>
      <c r="M74" s="613"/>
      <c r="N74" s="613"/>
      <c r="O74" s="613"/>
      <c r="P74" s="613"/>
      <c r="Q74" s="613"/>
      <c r="R74" s="613"/>
      <c r="S74" s="613"/>
      <c r="T74" s="613"/>
      <c r="U74" s="614"/>
      <c r="V74" s="615" t="s">
        <v>3</v>
      </c>
      <c r="W74" s="613"/>
      <c r="X74" s="614"/>
      <c r="Y74" s="615" t="s">
        <v>34</v>
      </c>
      <c r="Z74" s="613"/>
      <c r="AA74" s="614"/>
      <c r="AB74" s="615" t="s">
        <v>35</v>
      </c>
      <c r="AC74" s="613"/>
      <c r="AD74" s="613"/>
      <c r="AE74" s="613"/>
      <c r="AF74" s="613"/>
      <c r="AG74" s="613"/>
      <c r="AH74" s="613"/>
      <c r="AI74" s="613"/>
      <c r="AJ74" s="613"/>
      <c r="AK74" s="613"/>
      <c r="AL74" s="613"/>
      <c r="AM74" s="613"/>
      <c r="AN74" s="613"/>
      <c r="AO74" s="613"/>
      <c r="AP74" s="613"/>
      <c r="AQ74" s="613"/>
      <c r="AR74" s="613"/>
      <c r="AS74" s="616"/>
      <c r="BE74"/>
    </row>
    <row r="75" spans="2:57" ht="24" hidden="1" customHeight="1">
      <c r="B75" s="617"/>
      <c r="C75" s="618"/>
      <c r="D75" s="618"/>
      <c r="E75" s="619"/>
      <c r="F75" s="620"/>
      <c r="G75" s="618"/>
      <c r="H75" s="618"/>
      <c r="I75" s="618"/>
      <c r="J75" s="618"/>
      <c r="K75" s="618"/>
      <c r="L75" s="618"/>
      <c r="M75" s="618"/>
      <c r="N75" s="618"/>
      <c r="O75" s="618"/>
      <c r="P75" s="618"/>
      <c r="Q75" s="618"/>
      <c r="R75" s="618"/>
      <c r="S75" s="618"/>
      <c r="T75" s="618"/>
      <c r="U75" s="619"/>
      <c r="V75" s="620"/>
      <c r="W75" s="618"/>
      <c r="X75" s="619"/>
      <c r="Y75" s="620"/>
      <c r="Z75" s="618"/>
      <c r="AA75" s="619"/>
      <c r="AB75" s="620"/>
      <c r="AC75" s="618"/>
      <c r="AD75" s="618"/>
      <c r="AE75" s="618"/>
      <c r="AF75" s="618"/>
      <c r="AG75" s="618"/>
      <c r="AH75" s="618"/>
      <c r="AI75" s="618"/>
      <c r="AJ75" s="618"/>
      <c r="AK75" s="618"/>
      <c r="AL75" s="618"/>
      <c r="AM75" s="618"/>
      <c r="AN75" s="618"/>
      <c r="AO75" s="618"/>
      <c r="AP75" s="618"/>
      <c r="AQ75" s="618"/>
      <c r="AR75" s="618"/>
      <c r="AS75" s="621"/>
      <c r="BE75"/>
    </row>
    <row r="76" spans="2:57" ht="24" hidden="1" customHeight="1">
      <c r="B76" s="622"/>
      <c r="C76" s="623"/>
      <c r="D76" s="623"/>
      <c r="E76" s="624"/>
      <c r="F76" s="625"/>
      <c r="G76" s="623"/>
      <c r="H76" s="623"/>
      <c r="I76" s="623"/>
      <c r="J76" s="623"/>
      <c r="K76" s="623"/>
      <c r="L76" s="623"/>
      <c r="M76" s="623"/>
      <c r="N76" s="623"/>
      <c r="O76" s="623"/>
      <c r="P76" s="623"/>
      <c r="Q76" s="623"/>
      <c r="R76" s="623"/>
      <c r="S76" s="623"/>
      <c r="T76" s="623"/>
      <c r="U76" s="624"/>
      <c r="V76" s="625"/>
      <c r="W76" s="623"/>
      <c r="X76" s="624"/>
      <c r="Y76" s="625"/>
      <c r="Z76" s="623"/>
      <c r="AA76" s="624"/>
      <c r="AB76" s="625"/>
      <c r="AC76" s="623"/>
      <c r="AD76" s="623"/>
      <c r="AE76" s="623"/>
      <c r="AF76" s="623"/>
      <c r="AG76" s="623"/>
      <c r="AH76" s="623"/>
      <c r="AI76" s="623"/>
      <c r="AJ76" s="623"/>
      <c r="AK76" s="623"/>
      <c r="AL76" s="623"/>
      <c r="AM76" s="623"/>
      <c r="AN76" s="623"/>
      <c r="AO76" s="623"/>
      <c r="AP76" s="623"/>
      <c r="AQ76" s="623"/>
      <c r="AR76" s="623"/>
      <c r="AS76" s="626"/>
      <c r="BE76"/>
    </row>
    <row r="77" spans="2:57" ht="24" hidden="1" customHeight="1">
      <c r="B77" s="622"/>
      <c r="C77" s="623"/>
      <c r="D77" s="623"/>
      <c r="E77" s="624"/>
      <c r="F77" s="625"/>
      <c r="G77" s="623"/>
      <c r="H77" s="623"/>
      <c r="I77" s="623"/>
      <c r="J77" s="623"/>
      <c r="K77" s="623"/>
      <c r="L77" s="623"/>
      <c r="M77" s="623"/>
      <c r="N77" s="623"/>
      <c r="O77" s="623"/>
      <c r="P77" s="623"/>
      <c r="Q77" s="623"/>
      <c r="R77" s="623"/>
      <c r="S77" s="623"/>
      <c r="T77" s="623"/>
      <c r="U77" s="624"/>
      <c r="V77" s="625"/>
      <c r="W77" s="623"/>
      <c r="X77" s="624"/>
      <c r="Y77" s="625"/>
      <c r="Z77" s="623"/>
      <c r="AA77" s="624"/>
      <c r="AB77" s="625"/>
      <c r="AC77" s="623"/>
      <c r="AD77" s="623"/>
      <c r="AE77" s="623"/>
      <c r="AF77" s="623"/>
      <c r="AG77" s="623"/>
      <c r="AH77" s="623"/>
      <c r="AI77" s="623"/>
      <c r="AJ77" s="623"/>
      <c r="AK77" s="623"/>
      <c r="AL77" s="623"/>
      <c r="AM77" s="623"/>
      <c r="AN77" s="623"/>
      <c r="AO77" s="623"/>
      <c r="AP77" s="623"/>
      <c r="AQ77" s="623"/>
      <c r="AR77" s="623"/>
      <c r="AS77" s="626"/>
      <c r="BE77"/>
    </row>
    <row r="78" spans="2:57" ht="24" hidden="1" customHeight="1">
      <c r="B78" s="622"/>
      <c r="C78" s="623"/>
      <c r="D78" s="623"/>
      <c r="E78" s="624"/>
      <c r="F78" s="625"/>
      <c r="G78" s="623"/>
      <c r="H78" s="623"/>
      <c r="I78" s="623"/>
      <c r="J78" s="623"/>
      <c r="K78" s="623"/>
      <c r="L78" s="623"/>
      <c r="M78" s="623"/>
      <c r="N78" s="623"/>
      <c r="O78" s="623"/>
      <c r="P78" s="623"/>
      <c r="Q78" s="623"/>
      <c r="R78" s="623"/>
      <c r="S78" s="623"/>
      <c r="T78" s="623"/>
      <c r="U78" s="624"/>
      <c r="V78" s="625"/>
      <c r="W78" s="623"/>
      <c r="X78" s="624"/>
      <c r="Y78" s="625"/>
      <c r="Z78" s="623"/>
      <c r="AA78" s="624"/>
      <c r="AB78" s="625"/>
      <c r="AC78" s="623"/>
      <c r="AD78" s="623"/>
      <c r="AE78" s="623"/>
      <c r="AF78" s="623"/>
      <c r="AG78" s="623"/>
      <c r="AH78" s="623"/>
      <c r="AI78" s="623"/>
      <c r="AJ78" s="623"/>
      <c r="AK78" s="623"/>
      <c r="AL78" s="623"/>
      <c r="AM78" s="623"/>
      <c r="AN78" s="623"/>
      <c r="AO78" s="623"/>
      <c r="AP78" s="623"/>
      <c r="AQ78" s="623"/>
      <c r="AR78" s="623"/>
      <c r="AS78" s="626"/>
      <c r="BE78"/>
    </row>
    <row r="79" spans="2:57" ht="24" hidden="1" customHeight="1">
      <c r="B79" s="622"/>
      <c r="C79" s="623"/>
      <c r="D79" s="623"/>
      <c r="E79" s="624"/>
      <c r="F79" s="625"/>
      <c r="G79" s="623"/>
      <c r="H79" s="623"/>
      <c r="I79" s="623"/>
      <c r="J79" s="623"/>
      <c r="K79" s="623"/>
      <c r="L79" s="623"/>
      <c r="M79" s="623"/>
      <c r="N79" s="623"/>
      <c r="O79" s="623"/>
      <c r="P79" s="623"/>
      <c r="Q79" s="623"/>
      <c r="R79" s="623"/>
      <c r="S79" s="623"/>
      <c r="T79" s="623"/>
      <c r="U79" s="624"/>
      <c r="V79" s="625"/>
      <c r="W79" s="623"/>
      <c r="X79" s="624"/>
      <c r="Y79" s="625"/>
      <c r="Z79" s="623"/>
      <c r="AA79" s="624"/>
      <c r="AB79" s="625"/>
      <c r="AC79" s="623"/>
      <c r="AD79" s="623"/>
      <c r="AE79" s="623"/>
      <c r="AF79" s="623"/>
      <c r="AG79" s="623"/>
      <c r="AH79" s="623"/>
      <c r="AI79" s="623"/>
      <c r="AJ79" s="623"/>
      <c r="AK79" s="623"/>
      <c r="AL79" s="623"/>
      <c r="AM79" s="623"/>
      <c r="AN79" s="623"/>
      <c r="AO79" s="623"/>
      <c r="AP79" s="623"/>
      <c r="AQ79" s="623"/>
      <c r="AR79" s="623"/>
      <c r="AS79" s="626"/>
      <c r="BE79"/>
    </row>
    <row r="80" spans="2:57" ht="24" hidden="1" customHeight="1" thickBot="1">
      <c r="B80" s="622"/>
      <c r="C80" s="623"/>
      <c r="D80" s="623"/>
      <c r="E80" s="624"/>
      <c r="F80" s="625"/>
      <c r="G80" s="623"/>
      <c r="H80" s="623"/>
      <c r="I80" s="623"/>
      <c r="J80" s="623"/>
      <c r="K80" s="623"/>
      <c r="L80" s="623"/>
      <c r="M80" s="623"/>
      <c r="N80" s="623"/>
      <c r="O80" s="623"/>
      <c r="P80" s="623"/>
      <c r="Q80" s="623"/>
      <c r="R80" s="623"/>
      <c r="S80" s="623"/>
      <c r="T80" s="623"/>
      <c r="U80" s="624"/>
      <c r="V80" s="625"/>
      <c r="W80" s="623"/>
      <c r="X80" s="624"/>
      <c r="Y80" s="625"/>
      <c r="Z80" s="623"/>
      <c r="AA80" s="624"/>
      <c r="AB80" s="625"/>
      <c r="AC80" s="623"/>
      <c r="AD80" s="623"/>
      <c r="AE80" s="623"/>
      <c r="AF80" s="623"/>
      <c r="AG80" s="623"/>
      <c r="AH80" s="623"/>
      <c r="AI80" s="623"/>
      <c r="AJ80" s="623"/>
      <c r="AK80" s="623"/>
      <c r="AL80" s="623"/>
      <c r="AM80" s="623"/>
      <c r="AN80" s="623"/>
      <c r="AO80" s="623"/>
      <c r="AP80" s="623"/>
      <c r="AQ80" s="623"/>
      <c r="AR80" s="623"/>
      <c r="AS80" s="626"/>
      <c r="BE80"/>
    </row>
    <row r="81" spans="2:57">
      <c r="B81" s="612" t="s">
        <v>36</v>
      </c>
      <c r="C81" s="613"/>
      <c r="D81" s="613"/>
      <c r="E81" s="613"/>
      <c r="F81" s="613"/>
      <c r="G81" s="613"/>
      <c r="H81" s="613"/>
      <c r="I81" s="613"/>
      <c r="J81" s="613"/>
      <c r="K81" s="613"/>
      <c r="L81" s="613"/>
      <c r="M81" s="613"/>
      <c r="N81" s="613"/>
      <c r="O81" s="613"/>
      <c r="P81" s="613"/>
      <c r="Q81" s="613"/>
      <c r="R81" s="613"/>
      <c r="S81" s="613"/>
      <c r="T81" s="613"/>
      <c r="U81" s="613"/>
      <c r="V81" s="613"/>
      <c r="W81" s="613"/>
      <c r="X81" s="613"/>
      <c r="Y81" s="613"/>
      <c r="Z81" s="613"/>
      <c r="AA81" s="613"/>
      <c r="AB81" s="613"/>
      <c r="AC81" s="613"/>
      <c r="AD81" s="613"/>
      <c r="AE81" s="613"/>
      <c r="AF81" s="613"/>
      <c r="AG81" s="613"/>
      <c r="AH81" s="613"/>
      <c r="AI81" s="613"/>
      <c r="AJ81" s="613"/>
      <c r="AK81" s="613"/>
      <c r="AL81" s="613"/>
      <c r="AM81" s="613"/>
      <c r="AN81" s="613"/>
      <c r="AO81" s="613"/>
      <c r="AP81" s="613"/>
      <c r="AQ81" s="613"/>
      <c r="AR81" s="613"/>
      <c r="AS81" s="616"/>
      <c r="BE81"/>
    </row>
    <row r="82" spans="2:57" ht="69" customHeight="1" thickBot="1">
      <c r="B82" s="672">
        <v>42917</v>
      </c>
      <c r="C82" s="673"/>
      <c r="D82" s="673"/>
      <c r="E82" s="673"/>
      <c r="F82" s="673"/>
      <c r="G82" s="673"/>
      <c r="H82" s="673"/>
      <c r="I82" s="673"/>
      <c r="J82" s="673"/>
      <c r="K82" s="673"/>
      <c r="L82" s="673"/>
      <c r="M82" s="673"/>
      <c r="N82" s="673"/>
      <c r="O82" s="673"/>
      <c r="P82" s="673"/>
      <c r="Q82" s="673"/>
      <c r="R82" s="673"/>
      <c r="S82" s="673"/>
      <c r="T82" s="673"/>
      <c r="U82" s="673"/>
      <c r="V82" s="673"/>
      <c r="W82" s="673"/>
      <c r="X82" s="673"/>
      <c r="Y82" s="673"/>
      <c r="Z82" s="673"/>
      <c r="AA82" s="673"/>
      <c r="AB82" s="673"/>
      <c r="AC82" s="673"/>
      <c r="AD82" s="673"/>
      <c r="AE82" s="673"/>
      <c r="AF82" s="673"/>
      <c r="AG82" s="673"/>
      <c r="AH82" s="673"/>
      <c r="AI82" s="673"/>
      <c r="AJ82" s="673"/>
      <c r="AK82" s="673"/>
      <c r="AL82" s="673"/>
      <c r="AM82" s="673"/>
      <c r="AN82" s="673"/>
      <c r="AO82" s="673"/>
      <c r="AP82" s="673"/>
      <c r="AQ82" s="673"/>
      <c r="AR82" s="673"/>
      <c r="AS82" s="674"/>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88" t="s">
        <v>44</v>
      </c>
      <c r="D84" s="386"/>
      <c r="E84" s="386"/>
      <c r="F84" s="386"/>
      <c r="G84" s="386"/>
      <c r="H84" s="386"/>
      <c r="I84" s="386"/>
      <c r="J84" s="386"/>
      <c r="K84" s="386"/>
      <c r="L84" s="386"/>
      <c r="M84" s="386"/>
      <c r="N84" s="386"/>
      <c r="O84" s="386"/>
      <c r="P84" s="386"/>
      <c r="Q84" s="386"/>
      <c r="R84" s="386"/>
      <c r="S84" s="386"/>
      <c r="T84" s="386"/>
      <c r="U84" s="386"/>
      <c r="V84" s="386"/>
      <c r="W84" s="387"/>
      <c r="X84" s="406" t="s">
        <v>1706</v>
      </c>
      <c r="Y84" s="407"/>
      <c r="Z84" s="407"/>
      <c r="AA84" s="407"/>
      <c r="AB84" s="407"/>
      <c r="AC84" s="407"/>
      <c r="AD84" s="407"/>
      <c r="AE84" s="407"/>
      <c r="AF84" s="407"/>
      <c r="AG84" s="407"/>
      <c r="AH84" s="407"/>
      <c r="AI84" s="407"/>
      <c r="AJ84" s="407"/>
      <c r="AK84" s="407"/>
      <c r="AL84" s="407"/>
      <c r="AM84" s="407"/>
      <c r="AN84" s="407"/>
      <c r="AO84" s="407"/>
      <c r="AP84" s="407"/>
      <c r="AQ84" s="407"/>
      <c r="AR84" s="408"/>
      <c r="AS84" s="8"/>
      <c r="BE84"/>
    </row>
    <row r="85" spans="2:57" ht="46.5" customHeight="1">
      <c r="B85" s="10"/>
      <c r="C85" s="473" t="s">
        <v>40</v>
      </c>
      <c r="D85" s="438"/>
      <c r="E85" s="438"/>
      <c r="F85" s="438"/>
      <c r="G85" s="438"/>
      <c r="H85" s="438"/>
      <c r="I85" s="449"/>
      <c r="J85" s="473" t="s">
        <v>41</v>
      </c>
      <c r="K85" s="438"/>
      <c r="L85" s="438"/>
      <c r="M85" s="438"/>
      <c r="N85" s="438"/>
      <c r="O85" s="438"/>
      <c r="P85" s="449"/>
      <c r="Q85" s="473" t="s">
        <v>42</v>
      </c>
      <c r="R85" s="438"/>
      <c r="S85" s="438"/>
      <c r="T85" s="438"/>
      <c r="U85" s="438"/>
      <c r="V85" s="438"/>
      <c r="W85" s="449"/>
      <c r="X85" s="473" t="s">
        <v>40</v>
      </c>
      <c r="Y85" s="438"/>
      <c r="Z85" s="438"/>
      <c r="AA85" s="438"/>
      <c r="AB85" s="438"/>
      <c r="AC85" s="438"/>
      <c r="AD85" s="449"/>
      <c r="AE85" s="473" t="s">
        <v>41</v>
      </c>
      <c r="AF85" s="438"/>
      <c r="AG85" s="438"/>
      <c r="AH85" s="438"/>
      <c r="AI85" s="438"/>
      <c r="AJ85" s="438"/>
      <c r="AK85" s="449"/>
      <c r="AL85" s="473" t="s">
        <v>42</v>
      </c>
      <c r="AM85" s="438"/>
      <c r="AN85" s="438"/>
      <c r="AO85" s="438"/>
      <c r="AP85" s="438"/>
      <c r="AQ85" s="438"/>
      <c r="AR85" s="449"/>
      <c r="AS85" s="11"/>
      <c r="BE85"/>
    </row>
    <row r="86" spans="2:57" ht="46.5" customHeight="1">
      <c r="B86" s="10"/>
      <c r="C86" s="517" t="str">
        <f>'Lot Register'!$U$13</f>
        <v>Jan van Wyk</v>
      </c>
      <c r="D86" s="518"/>
      <c r="E86" s="518"/>
      <c r="F86" s="518"/>
      <c r="G86" s="518"/>
      <c r="H86" s="518"/>
      <c r="I86" s="519"/>
      <c r="J86" s="517"/>
      <c r="K86" s="518"/>
      <c r="L86" s="518"/>
      <c r="M86" s="518"/>
      <c r="N86" s="518"/>
      <c r="O86" s="518"/>
      <c r="P86" s="519"/>
      <c r="Q86" s="520"/>
      <c r="R86" s="521"/>
      <c r="S86" s="521"/>
      <c r="T86" s="521"/>
      <c r="U86" s="521"/>
      <c r="V86" s="521"/>
      <c r="W86" s="522"/>
      <c r="X86" s="517" t="str">
        <f>'Lot Register'!$U$12</f>
        <v>TBA</v>
      </c>
      <c r="Y86" s="518"/>
      <c r="Z86" s="518"/>
      <c r="AA86" s="518"/>
      <c r="AB86" s="518"/>
      <c r="AC86" s="518"/>
      <c r="AD86" s="519"/>
      <c r="AE86" s="517"/>
      <c r="AF86" s="518"/>
      <c r="AG86" s="518"/>
      <c r="AH86" s="518"/>
      <c r="AI86" s="518"/>
      <c r="AJ86" s="518"/>
      <c r="AK86" s="519"/>
      <c r="AL86" s="520"/>
      <c r="AM86" s="521"/>
      <c r="AN86" s="521"/>
      <c r="AO86" s="521"/>
      <c r="AP86" s="521"/>
      <c r="AQ86" s="521"/>
      <c r="AR86" s="522"/>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38">
    <mergeCell ref="AQ12:AS13"/>
    <mergeCell ref="Y13:AB13"/>
    <mergeCell ref="AK13:AN13"/>
    <mergeCell ref="AJ4:AS4"/>
    <mergeCell ref="AJ5:AS5"/>
    <mergeCell ref="AJ6:AS6"/>
    <mergeCell ref="AJ7:AS7"/>
    <mergeCell ref="AF10:AI10"/>
    <mergeCell ref="AF11:AI11"/>
    <mergeCell ref="J4:Z5"/>
    <mergeCell ref="AA4:AE4"/>
    <mergeCell ref="AF4:AI4"/>
    <mergeCell ref="AF9:AI9"/>
    <mergeCell ref="AA5:AE5"/>
    <mergeCell ref="AF5:AI5"/>
    <mergeCell ref="J6:L7"/>
    <mergeCell ref="M6:P9"/>
    <mergeCell ref="Q6:AE9"/>
    <mergeCell ref="AF6:AI6"/>
    <mergeCell ref="AF7:AI7"/>
    <mergeCell ref="J8:J9"/>
    <mergeCell ref="K8:K9"/>
    <mergeCell ref="L8:L9"/>
    <mergeCell ref="AF8:AI8"/>
    <mergeCell ref="B12:C13"/>
    <mergeCell ref="D12:P13"/>
    <mergeCell ref="Q12:X13"/>
    <mergeCell ref="Y12:AB12"/>
    <mergeCell ref="AC12:AN12"/>
    <mergeCell ref="AO12:AP13"/>
    <mergeCell ref="AC13:AJ13"/>
    <mergeCell ref="AC14:AJ15"/>
    <mergeCell ref="B10:I11"/>
    <mergeCell ref="J10:P11"/>
    <mergeCell ref="Q10:T11"/>
    <mergeCell ref="U10:W11"/>
    <mergeCell ref="X10:Z11"/>
    <mergeCell ref="AA10:AB11"/>
    <mergeCell ref="AC10:AC11"/>
    <mergeCell ref="AD10:AE11"/>
    <mergeCell ref="AK16:AN17"/>
    <mergeCell ref="AO16:AP17"/>
    <mergeCell ref="AQ16:AQ17"/>
    <mergeCell ref="AR16:AR17"/>
    <mergeCell ref="AS16:AS17"/>
    <mergeCell ref="B16:C17"/>
    <mergeCell ref="AK14:AN15"/>
    <mergeCell ref="AO14:AP15"/>
    <mergeCell ref="AQ14:AQ15"/>
    <mergeCell ref="AR14:AR15"/>
    <mergeCell ref="AS14:AS15"/>
    <mergeCell ref="AC16:AJ17"/>
    <mergeCell ref="B14:C15"/>
    <mergeCell ref="AK44:AN45"/>
    <mergeCell ref="AO44:AP45"/>
    <mergeCell ref="AQ44:AQ45"/>
    <mergeCell ref="AR44:AR45"/>
    <mergeCell ref="AS44:AS45"/>
    <mergeCell ref="B44:C45"/>
    <mergeCell ref="AC44:AF45"/>
    <mergeCell ref="AG44:AJ45"/>
    <mergeCell ref="AK42:AN43"/>
    <mergeCell ref="AO42:AP43"/>
    <mergeCell ref="AQ42:AQ43"/>
    <mergeCell ref="AR42:AR43"/>
    <mergeCell ref="AS42:AS43"/>
    <mergeCell ref="B42:C43"/>
    <mergeCell ref="AC42:AF43"/>
    <mergeCell ref="AG42:AJ43"/>
    <mergeCell ref="AK48:AN49"/>
    <mergeCell ref="AO48:AP49"/>
    <mergeCell ref="AQ48:AQ49"/>
    <mergeCell ref="AR48:AR49"/>
    <mergeCell ref="AS48:AS49"/>
    <mergeCell ref="B48:C49"/>
    <mergeCell ref="AC48:AF49"/>
    <mergeCell ref="AG48:AJ49"/>
    <mergeCell ref="AK46:AN47"/>
    <mergeCell ref="AO46:AP47"/>
    <mergeCell ref="AQ46:AQ47"/>
    <mergeCell ref="AR46:AR47"/>
    <mergeCell ref="AS46:AS47"/>
    <mergeCell ref="B46:C47"/>
    <mergeCell ref="AC46:AF47"/>
    <mergeCell ref="AG46:AJ47"/>
    <mergeCell ref="AK52:AN53"/>
    <mergeCell ref="AO52:AP53"/>
    <mergeCell ref="AQ52:AQ53"/>
    <mergeCell ref="AR52:AR53"/>
    <mergeCell ref="AS52:AS53"/>
    <mergeCell ref="B52:C53"/>
    <mergeCell ref="AC52:AF53"/>
    <mergeCell ref="AG52:AJ53"/>
    <mergeCell ref="AK50:AN51"/>
    <mergeCell ref="AO50:AP51"/>
    <mergeCell ref="AQ50:AQ51"/>
    <mergeCell ref="AR50:AR51"/>
    <mergeCell ref="AS50:AS51"/>
    <mergeCell ref="B50:C51"/>
    <mergeCell ref="AC50:AF51"/>
    <mergeCell ref="AG50:AJ51"/>
    <mergeCell ref="AK56:AN57"/>
    <mergeCell ref="AO56:AP57"/>
    <mergeCell ref="AQ56:AQ57"/>
    <mergeCell ref="AR56:AR57"/>
    <mergeCell ref="AS56:AS57"/>
    <mergeCell ref="B56:C57"/>
    <mergeCell ref="AC56:AF57"/>
    <mergeCell ref="AG56:AJ57"/>
    <mergeCell ref="AK54:AN55"/>
    <mergeCell ref="AO54:AP55"/>
    <mergeCell ref="AQ54:AQ55"/>
    <mergeCell ref="AR54:AR55"/>
    <mergeCell ref="AS54:AS55"/>
    <mergeCell ref="B54:C55"/>
    <mergeCell ref="AC54:AF55"/>
    <mergeCell ref="AG54:AJ55"/>
    <mergeCell ref="AK60:AN61"/>
    <mergeCell ref="AO60:AP61"/>
    <mergeCell ref="AQ60:AQ61"/>
    <mergeCell ref="AR60:AR61"/>
    <mergeCell ref="AS60:AS61"/>
    <mergeCell ref="B60:C61"/>
    <mergeCell ref="AC60:AF61"/>
    <mergeCell ref="AG60:AJ61"/>
    <mergeCell ref="AK58:AN59"/>
    <mergeCell ref="AO58:AP59"/>
    <mergeCell ref="AQ58:AQ59"/>
    <mergeCell ref="AR58:AR59"/>
    <mergeCell ref="AS58:AS59"/>
    <mergeCell ref="B58:C59"/>
    <mergeCell ref="AC58:AF59"/>
    <mergeCell ref="AG58:AJ59"/>
    <mergeCell ref="AK62:AN63"/>
    <mergeCell ref="AO62:AP63"/>
    <mergeCell ref="AQ62:AQ63"/>
    <mergeCell ref="AR62:AR63"/>
    <mergeCell ref="AS62:AS63"/>
    <mergeCell ref="Y63:AB63"/>
    <mergeCell ref="B62:C63"/>
    <mergeCell ref="D62:P63"/>
    <mergeCell ref="Q62:X63"/>
    <mergeCell ref="Y62:AB62"/>
    <mergeCell ref="AC62:AF63"/>
    <mergeCell ref="AG62:AJ63"/>
    <mergeCell ref="AK18:AN19"/>
    <mergeCell ref="AO18:AP19"/>
    <mergeCell ref="AQ18:AQ19"/>
    <mergeCell ref="AR18:AR19"/>
    <mergeCell ref="AS18:AS19"/>
    <mergeCell ref="Y19:AB19"/>
    <mergeCell ref="B18:C19"/>
    <mergeCell ref="D18:P19"/>
    <mergeCell ref="Q18:X19"/>
    <mergeCell ref="Y18:AB18"/>
    <mergeCell ref="AC18:AJ19"/>
    <mergeCell ref="AK20:AN21"/>
    <mergeCell ref="AO20:AP21"/>
    <mergeCell ref="AQ20:AQ21"/>
    <mergeCell ref="AR20:AR21"/>
    <mergeCell ref="AS20:AS21"/>
    <mergeCell ref="Y21:AB21"/>
    <mergeCell ref="B20:C21"/>
    <mergeCell ref="D20:P21"/>
    <mergeCell ref="Q20:X21"/>
    <mergeCell ref="Y20:AB20"/>
    <mergeCell ref="AC20:AJ21"/>
    <mergeCell ref="AK22:AN23"/>
    <mergeCell ref="AO22:AP23"/>
    <mergeCell ref="AQ22:AQ23"/>
    <mergeCell ref="AR22:AR23"/>
    <mergeCell ref="AS22:AS23"/>
    <mergeCell ref="Y23:AB23"/>
    <mergeCell ref="B22:C23"/>
    <mergeCell ref="D22:P23"/>
    <mergeCell ref="Q22:X23"/>
    <mergeCell ref="Y22:AB22"/>
    <mergeCell ref="AC22:AJ23"/>
    <mergeCell ref="AK24:AN25"/>
    <mergeCell ref="AO24:AP25"/>
    <mergeCell ref="AQ24:AQ25"/>
    <mergeCell ref="AR24:AR25"/>
    <mergeCell ref="AS24:AS25"/>
    <mergeCell ref="Y25:AB25"/>
    <mergeCell ref="B24:C25"/>
    <mergeCell ref="D24:P25"/>
    <mergeCell ref="Q24:X25"/>
    <mergeCell ref="Y24:AB24"/>
    <mergeCell ref="AC24:AJ25"/>
    <mergeCell ref="AK26:AN27"/>
    <mergeCell ref="AO26:AP27"/>
    <mergeCell ref="AQ26:AQ27"/>
    <mergeCell ref="AR26:AR27"/>
    <mergeCell ref="AS26:AS27"/>
    <mergeCell ref="Y27:AB27"/>
    <mergeCell ref="B26:C27"/>
    <mergeCell ref="D26:P27"/>
    <mergeCell ref="Q26:X27"/>
    <mergeCell ref="Y26:AB26"/>
    <mergeCell ref="AC26:AJ27"/>
    <mergeCell ref="AK64:AN65"/>
    <mergeCell ref="AO64:AP65"/>
    <mergeCell ref="AQ64:AQ65"/>
    <mergeCell ref="AR64:AR65"/>
    <mergeCell ref="AS64:AS65"/>
    <mergeCell ref="Y65:AB65"/>
    <mergeCell ref="B64:C65"/>
    <mergeCell ref="D64:P65"/>
    <mergeCell ref="Q64:X65"/>
    <mergeCell ref="Y64:AB64"/>
    <mergeCell ref="AC64:AF65"/>
    <mergeCell ref="AG64:AJ65"/>
    <mergeCell ref="AK28:AN29"/>
    <mergeCell ref="AO28:AP29"/>
    <mergeCell ref="AQ28:AQ29"/>
    <mergeCell ref="AR28:AR29"/>
    <mergeCell ref="AS28:AS29"/>
    <mergeCell ref="Y29:AB29"/>
    <mergeCell ref="B28:C29"/>
    <mergeCell ref="D28:P29"/>
    <mergeCell ref="Q28:X29"/>
    <mergeCell ref="Y28:AB28"/>
    <mergeCell ref="AC28:AJ29"/>
    <mergeCell ref="AK30:AN31"/>
    <mergeCell ref="AO30:AP31"/>
    <mergeCell ref="AQ30:AQ31"/>
    <mergeCell ref="AR30:AR31"/>
    <mergeCell ref="AS30:AS31"/>
    <mergeCell ref="Y31:AB31"/>
    <mergeCell ref="B30:C31"/>
    <mergeCell ref="D30:P31"/>
    <mergeCell ref="Q30:X31"/>
    <mergeCell ref="Y30:AB30"/>
    <mergeCell ref="AC30:AJ31"/>
    <mergeCell ref="AK32:AN33"/>
    <mergeCell ref="AO32:AP33"/>
    <mergeCell ref="AQ32:AQ33"/>
    <mergeCell ref="AR32:AR33"/>
    <mergeCell ref="AS32:AS33"/>
    <mergeCell ref="Y33:AB33"/>
    <mergeCell ref="B32:C33"/>
    <mergeCell ref="D32:P33"/>
    <mergeCell ref="Q32:X33"/>
    <mergeCell ref="Y32:AB32"/>
    <mergeCell ref="AC32:AJ33"/>
    <mergeCell ref="AK34:AN35"/>
    <mergeCell ref="AO34:AP35"/>
    <mergeCell ref="AQ34:AQ35"/>
    <mergeCell ref="AR34:AR35"/>
    <mergeCell ref="AS34:AS35"/>
    <mergeCell ref="Y35:AB35"/>
    <mergeCell ref="B34:C35"/>
    <mergeCell ref="D34:P35"/>
    <mergeCell ref="Q34:X35"/>
    <mergeCell ref="Y34:AB34"/>
    <mergeCell ref="AC34:AJ35"/>
    <mergeCell ref="AK36:AN37"/>
    <mergeCell ref="AO36:AP37"/>
    <mergeCell ref="AQ36:AQ37"/>
    <mergeCell ref="AR36:AR37"/>
    <mergeCell ref="AS36:AS37"/>
    <mergeCell ref="Y37:AB37"/>
    <mergeCell ref="B36:C37"/>
    <mergeCell ref="D36:P37"/>
    <mergeCell ref="Q36:X37"/>
    <mergeCell ref="Y36:AB36"/>
    <mergeCell ref="AC36:AJ37"/>
    <mergeCell ref="AK38:AN39"/>
    <mergeCell ref="AO38:AP39"/>
    <mergeCell ref="AQ38:AQ39"/>
    <mergeCell ref="AR38:AR39"/>
    <mergeCell ref="AS38:AS39"/>
    <mergeCell ref="Y39:AB39"/>
    <mergeCell ref="B38:C39"/>
    <mergeCell ref="D38:P39"/>
    <mergeCell ref="Q38:X39"/>
    <mergeCell ref="Y38:AB38"/>
    <mergeCell ref="AC38:AJ39"/>
    <mergeCell ref="AK40:AN41"/>
    <mergeCell ref="AO40:AP41"/>
    <mergeCell ref="AQ40:AQ41"/>
    <mergeCell ref="AR40:AR41"/>
    <mergeCell ref="AS40:AS41"/>
    <mergeCell ref="Y41:AB41"/>
    <mergeCell ref="B40:C41"/>
    <mergeCell ref="D40:P41"/>
    <mergeCell ref="Q40:X41"/>
    <mergeCell ref="Y40:AB40"/>
    <mergeCell ref="AC40:AJ41"/>
    <mergeCell ref="AK66:AN67"/>
    <mergeCell ref="AO66:AP67"/>
    <mergeCell ref="AQ66:AQ67"/>
    <mergeCell ref="AR66:AR67"/>
    <mergeCell ref="AS66:AS67"/>
    <mergeCell ref="Y67:AB67"/>
    <mergeCell ref="B66:C67"/>
    <mergeCell ref="D66:P67"/>
    <mergeCell ref="Q66:X67"/>
    <mergeCell ref="Y66:AB66"/>
    <mergeCell ref="AC66:AF67"/>
    <mergeCell ref="AG66:AJ67"/>
    <mergeCell ref="AQ68:AQ69"/>
    <mergeCell ref="AR68:AR69"/>
    <mergeCell ref="AS68:AS69"/>
    <mergeCell ref="Y69:AB69"/>
    <mergeCell ref="B68:C69"/>
    <mergeCell ref="D68:P69"/>
    <mergeCell ref="Q68:X69"/>
    <mergeCell ref="Y68:AB68"/>
    <mergeCell ref="AC68:AF69"/>
    <mergeCell ref="AG68:AJ69"/>
    <mergeCell ref="B72:C73"/>
    <mergeCell ref="D72:P73"/>
    <mergeCell ref="Q72:X73"/>
    <mergeCell ref="Y72:AB72"/>
    <mergeCell ref="AC72:AF73"/>
    <mergeCell ref="AG72:AJ73"/>
    <mergeCell ref="D56:P57"/>
    <mergeCell ref="D58:P59"/>
    <mergeCell ref="D60:P6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Q54:X55"/>
    <mergeCell ref="Y54:AB54"/>
    <mergeCell ref="Y57:AB57"/>
    <mergeCell ref="Q56:X57"/>
    <mergeCell ref="Y56:AB56"/>
    <mergeCell ref="Y59:AB59"/>
    <mergeCell ref="Q58:X59"/>
    <mergeCell ref="Y58:AB58"/>
    <mergeCell ref="Y61:AB61"/>
    <mergeCell ref="Q60:X61"/>
    <mergeCell ref="Y60:AB60"/>
    <mergeCell ref="AK70:AN71"/>
    <mergeCell ref="AO70:AP71"/>
    <mergeCell ref="AQ70:AQ71"/>
    <mergeCell ref="AR70:AR71"/>
    <mergeCell ref="AS70:AS71"/>
    <mergeCell ref="AK68:AN69"/>
    <mergeCell ref="AO68:AP69"/>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B78:E78"/>
    <mergeCell ref="F78:U78"/>
    <mergeCell ref="V78:X78"/>
    <mergeCell ref="Y78:AA78"/>
    <mergeCell ref="AB78:AS78"/>
    <mergeCell ref="B79:E79"/>
    <mergeCell ref="F79:U79"/>
    <mergeCell ref="V79:X79"/>
    <mergeCell ref="Y79:AA79"/>
    <mergeCell ref="AB79:AS79"/>
    <mergeCell ref="B80:E80"/>
    <mergeCell ref="F80:U80"/>
    <mergeCell ref="V80:X80"/>
    <mergeCell ref="Y80:AA80"/>
    <mergeCell ref="AB80:AS80"/>
    <mergeCell ref="B81:AS81"/>
    <mergeCell ref="Y47:AB47"/>
    <mergeCell ref="D46:P47"/>
    <mergeCell ref="Q46:X47"/>
    <mergeCell ref="Y46:AB46"/>
    <mergeCell ref="Y49:AB49"/>
    <mergeCell ref="D48:P49"/>
    <mergeCell ref="Q48:X49"/>
    <mergeCell ref="Y48:AB48"/>
    <mergeCell ref="Y51:AB51"/>
    <mergeCell ref="D50:P51"/>
    <mergeCell ref="Q50:X51"/>
    <mergeCell ref="Y50:AB50"/>
    <mergeCell ref="Y53:AB53"/>
    <mergeCell ref="D52:P53"/>
    <mergeCell ref="Q52:X53"/>
    <mergeCell ref="Y52:AB52"/>
    <mergeCell ref="Y55:AB55"/>
    <mergeCell ref="D54:P55"/>
    <mergeCell ref="B82:AS82"/>
    <mergeCell ref="C84:W84"/>
    <mergeCell ref="X84:AR84"/>
    <mergeCell ref="C85:I85"/>
    <mergeCell ref="J85:P85"/>
    <mergeCell ref="Q85:W85"/>
    <mergeCell ref="X85:AD85"/>
    <mergeCell ref="AE85:AK85"/>
    <mergeCell ref="AL85:AR85"/>
    <mergeCell ref="C86:I86"/>
    <mergeCell ref="J86:P86"/>
    <mergeCell ref="Q86:W86"/>
    <mergeCell ref="X86:AD86"/>
    <mergeCell ref="AE86:AK86"/>
    <mergeCell ref="AL86:AR86"/>
    <mergeCell ref="AJ8:AM11"/>
    <mergeCell ref="AN8:AS11"/>
    <mergeCell ref="Y15:AB15"/>
    <mergeCell ref="D14:P15"/>
    <mergeCell ref="Q14:X15"/>
    <mergeCell ref="Y14:AB14"/>
    <mergeCell ref="D16:P17"/>
    <mergeCell ref="Q16:X17"/>
    <mergeCell ref="Y16:AB16"/>
    <mergeCell ref="Y17:AB17"/>
    <mergeCell ref="Y43:AB43"/>
    <mergeCell ref="D42:P43"/>
    <mergeCell ref="Q42:X43"/>
    <mergeCell ref="Y42:AB42"/>
    <mergeCell ref="Y45:AB45"/>
    <mergeCell ref="D44:P45"/>
    <mergeCell ref="Q44:X45"/>
    <mergeCell ref="Y44:AB44"/>
  </mergeCells>
  <conditionalFormatting sqref="AF11">
    <cfRule type="expression" dxfId="324" priority="3">
      <formula>$V11="y"</formula>
    </cfRule>
    <cfRule type="expression" dxfId="323" priority="4">
      <formula>$T11="y"</formula>
    </cfRule>
  </conditionalFormatting>
  <conditionalFormatting sqref="AF7">
    <cfRule type="expression" dxfId="322" priority="7">
      <formula>$V7="y"</formula>
    </cfRule>
    <cfRule type="expression" dxfId="321" priority="8">
      <formula>$T7="y"</formula>
    </cfRule>
  </conditionalFormatting>
  <conditionalFormatting sqref="AF9">
    <cfRule type="expression" dxfId="320" priority="5">
      <formula>$V9="y"</formula>
    </cfRule>
    <cfRule type="expression" dxfId="319" priority="6">
      <formula>$T9="y"</formula>
    </cfRule>
  </conditionalFormatting>
  <conditionalFormatting sqref="Y14:AB73">
    <cfRule type="expression" dxfId="318" priority="2">
      <formula>OR(ISNUMBER(SEARCH("Hold Point",Y14)),ISNUMBER(SEARCH("Witness Point",Y14)))</formula>
    </cfRule>
  </conditionalFormatting>
  <conditionalFormatting sqref="AK14:AN73">
    <cfRule type="expression" dxfId="317" priority="1">
      <formula>OR(Y14="Check Item",Y14="Milestone")</formula>
    </cfRule>
  </conditionalFormatting>
  <pageMargins left="0.7" right="0.7" top="0.75" bottom="0.75" header="0.3" footer="0.3"/>
  <pageSetup paperSize="9" scale="54" orientation="portrait" horizontalDpi="300" verticalDpi="300" r:id="rId1"/>
  <drawing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Sheet22">
    <pageSetUpPr fitToPage="1"/>
  </sheetPr>
  <dimension ref="A1:BR100"/>
  <sheetViews>
    <sheetView topLeftCell="A3" zoomScale="85" zoomScaleNormal="85" workbookViewId="0">
      <selection activeCell="AQ14" sqref="AQ14:AQ15"/>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Reinforcing Steel (Redacted)</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Reinforcing Steel (Redacted)</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441" t="s">
        <v>28</v>
      </c>
      <c r="AK4" s="442"/>
      <c r="AL4" s="442"/>
      <c r="AM4" s="442"/>
      <c r="AN4" s="442"/>
      <c r="AO4" s="442"/>
      <c r="AP4" s="442"/>
      <c r="AQ4" s="442"/>
      <c r="AR4" s="442"/>
      <c r="AS4" s="564"/>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e">
        <f>'Lot Register'!#REF!</f>
        <v>#REF!</v>
      </c>
      <c r="AG5" s="460"/>
      <c r="AH5" s="460"/>
      <c r="AI5" s="461"/>
      <c r="AJ5" s="533"/>
      <c r="AK5" s="534"/>
      <c r="AL5" s="534"/>
      <c r="AM5" s="534"/>
      <c r="AN5" s="534"/>
      <c r="AO5" s="534"/>
      <c r="AP5" s="534"/>
      <c r="AQ5" s="534"/>
      <c r="AR5" s="534"/>
      <c r="AS5" s="565"/>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533"/>
      <c r="AK6" s="534"/>
      <c r="AL6" s="534"/>
      <c r="AM6" s="534"/>
      <c r="AN6" s="534"/>
      <c r="AO6" s="534"/>
      <c r="AP6" s="534"/>
      <c r="AQ6" s="534"/>
      <c r="AR6" s="534"/>
      <c r="AS6" s="565"/>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Register'!$I$2), "", 'Lot Register'!$I$2)</f>
        <v>0</v>
      </c>
      <c r="AG7" s="469"/>
      <c r="AH7" s="469"/>
      <c r="AI7" s="470"/>
      <c r="AJ7" s="533"/>
      <c r="AK7" s="534"/>
      <c r="AL7" s="534"/>
      <c r="AM7" s="534"/>
      <c r="AN7" s="534"/>
      <c r="AO7" s="534"/>
      <c r="AP7" s="534"/>
      <c r="AQ7" s="534"/>
      <c r="AR7" s="534"/>
      <c r="AS7" s="565"/>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v>71.02</v>
      </c>
      <c r="AK8" s="574"/>
      <c r="AL8" s="574"/>
      <c r="AM8" s="574"/>
      <c r="AN8" s="566" t="s">
        <v>260</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Register'!$J$2), "", 'Lot Register'!$J$2)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t="e">
        <f>IF(ISBLANK('Lot Register'!#REF!), "", 'Lot Register'!#REF!)</f>
        <v>#REF!</v>
      </c>
      <c r="AE10" s="449"/>
      <c r="AF10" s="451" t="s">
        <v>30</v>
      </c>
      <c r="AG10" s="451"/>
      <c r="AH10" s="451"/>
      <c r="AI10" s="452"/>
      <c r="AJ10" s="573"/>
      <c r="AK10" s="574"/>
      <c r="AL10" s="574"/>
      <c r="AM10" s="574"/>
      <c r="AN10" s="566"/>
      <c r="AO10" s="566"/>
      <c r="AP10" s="566"/>
      <c r="AQ10" s="566"/>
      <c r="AR10" s="566"/>
      <c r="AS10" s="567"/>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Register'!$K$2), "", 'Lot Register'!$K$2)</f>
        <v>45343</v>
      </c>
      <c r="AG11" s="496"/>
      <c r="AH11" s="496"/>
      <c r="AI11" s="497"/>
      <c r="AJ11" s="575"/>
      <c r="AK11" s="576"/>
      <c r="AL11" s="576"/>
      <c r="AM11" s="576"/>
      <c r="AN11" s="381"/>
      <c r="AO11" s="381"/>
      <c r="AP11" s="381"/>
      <c r="AQ11" s="381"/>
      <c r="AR11" s="381"/>
      <c r="AS11" s="568"/>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t="s">
        <v>39</v>
      </c>
      <c r="AH13" s="439"/>
      <c r="AI13" s="439"/>
      <c r="AJ13" s="439"/>
      <c r="AK13" s="439" t="s">
        <v>27</v>
      </c>
      <c r="AL13" s="439"/>
      <c r="AM13" s="439"/>
      <c r="AN13" s="439"/>
      <c r="AO13" s="571"/>
      <c r="AP13" s="571"/>
      <c r="AQ13" s="571"/>
      <c r="AR13" s="571"/>
      <c r="AS13" s="572"/>
      <c r="BE13"/>
    </row>
    <row r="14" spans="1:70" ht="22.5" customHeight="1">
      <c r="B14" s="553">
        <v>1</v>
      </c>
      <c r="C14" s="549"/>
      <c r="D14" s="507" t="s">
        <v>246</v>
      </c>
      <c r="E14" s="508"/>
      <c r="F14" s="508"/>
      <c r="G14" s="508"/>
      <c r="H14" s="508"/>
      <c r="I14" s="508"/>
      <c r="J14" s="508"/>
      <c r="K14" s="508"/>
      <c r="L14" s="508"/>
      <c r="M14" s="508"/>
      <c r="N14" s="508"/>
      <c r="O14" s="508"/>
      <c r="P14" s="509"/>
      <c r="Q14" s="597" t="s">
        <v>91</v>
      </c>
      <c r="R14" s="598"/>
      <c r="S14" s="598"/>
      <c r="T14" s="598"/>
      <c r="U14" s="598"/>
      <c r="V14" s="598"/>
      <c r="W14" s="598"/>
      <c r="X14" s="599"/>
      <c r="Y14" s="507" t="s">
        <v>81</v>
      </c>
      <c r="Z14" s="508"/>
      <c r="AA14" s="508"/>
      <c r="AB14" s="509"/>
      <c r="AC14" s="507"/>
      <c r="AD14" s="508"/>
      <c r="AE14" s="508"/>
      <c r="AF14" s="509"/>
      <c r="AG14" s="507"/>
      <c r="AH14" s="508"/>
      <c r="AI14" s="508"/>
      <c r="AJ14" s="509"/>
      <c r="AK14" s="507"/>
      <c r="AL14" s="508"/>
      <c r="AM14" s="508"/>
      <c r="AN14" s="509"/>
      <c r="AO14" s="475"/>
      <c r="AP14" s="593"/>
      <c r="AQ14" s="594"/>
      <c r="AR14" s="595"/>
      <c r="AS14" s="596"/>
      <c r="BE14"/>
    </row>
    <row r="15" spans="1:70" ht="56.25" customHeight="1">
      <c r="B15" s="592"/>
      <c r="C15" s="532"/>
      <c r="D15" s="412"/>
      <c r="E15" s="413"/>
      <c r="F15" s="413"/>
      <c r="G15" s="413"/>
      <c r="H15" s="413"/>
      <c r="I15" s="413"/>
      <c r="J15" s="413"/>
      <c r="K15" s="413"/>
      <c r="L15" s="413"/>
      <c r="M15" s="413"/>
      <c r="N15" s="413"/>
      <c r="O15" s="413"/>
      <c r="P15" s="414"/>
      <c r="Q15" s="600"/>
      <c r="R15" s="601"/>
      <c r="S15" s="601"/>
      <c r="T15" s="601"/>
      <c r="U15" s="601"/>
      <c r="V15" s="601"/>
      <c r="W15" s="601"/>
      <c r="X15" s="602"/>
      <c r="Y15" s="412" t="s">
        <v>247</v>
      </c>
      <c r="Z15" s="413"/>
      <c r="AA15" s="413"/>
      <c r="AB15" s="414"/>
      <c r="AC15" s="412"/>
      <c r="AD15" s="413"/>
      <c r="AE15" s="413"/>
      <c r="AF15" s="414"/>
      <c r="AG15" s="412"/>
      <c r="AH15" s="413"/>
      <c r="AI15" s="413"/>
      <c r="AJ15" s="414"/>
      <c r="AK15" s="412"/>
      <c r="AL15" s="413"/>
      <c r="AM15" s="413"/>
      <c r="AN15" s="414"/>
      <c r="AO15" s="545"/>
      <c r="AP15" s="556"/>
      <c r="AQ15" s="587"/>
      <c r="AR15" s="589"/>
      <c r="AS15" s="591"/>
      <c r="BE15"/>
    </row>
    <row r="16" spans="1:70" ht="22.5" customHeight="1">
      <c r="B16" s="592">
        <v>2</v>
      </c>
      <c r="C16" s="532"/>
      <c r="D16" s="406" t="s">
        <v>248</v>
      </c>
      <c r="E16" s="407"/>
      <c r="F16" s="407"/>
      <c r="G16" s="407"/>
      <c r="H16" s="407"/>
      <c r="I16" s="407"/>
      <c r="J16" s="407"/>
      <c r="K16" s="407"/>
      <c r="L16" s="407"/>
      <c r="M16" s="407"/>
      <c r="N16" s="407"/>
      <c r="O16" s="407"/>
      <c r="P16" s="408"/>
      <c r="Q16" s="603" t="s">
        <v>91</v>
      </c>
      <c r="R16" s="604"/>
      <c r="S16" s="604"/>
      <c r="T16" s="604"/>
      <c r="U16" s="604"/>
      <c r="V16" s="604"/>
      <c r="W16" s="604"/>
      <c r="X16" s="605"/>
      <c r="Y16" s="406" t="s">
        <v>85</v>
      </c>
      <c r="Z16" s="407"/>
      <c r="AA16" s="407"/>
      <c r="AB16" s="408"/>
      <c r="AC16" s="406"/>
      <c r="AD16" s="407"/>
      <c r="AE16" s="407"/>
      <c r="AF16" s="408"/>
      <c r="AG16" s="406"/>
      <c r="AH16" s="407"/>
      <c r="AI16" s="407"/>
      <c r="AJ16" s="408"/>
      <c r="AK16" s="406"/>
      <c r="AL16" s="407"/>
      <c r="AM16" s="407"/>
      <c r="AN16" s="408"/>
      <c r="AO16" s="542"/>
      <c r="AP16" s="554"/>
      <c r="AQ16" s="586"/>
      <c r="AR16" s="588"/>
      <c r="AS16" s="590"/>
      <c r="BE16"/>
    </row>
    <row r="17" spans="2:57" ht="31.5" customHeight="1">
      <c r="B17" s="592"/>
      <c r="C17" s="532"/>
      <c r="D17" s="412"/>
      <c r="E17" s="413"/>
      <c r="F17" s="413"/>
      <c r="G17" s="413"/>
      <c r="H17" s="413"/>
      <c r="I17" s="413"/>
      <c r="J17" s="413"/>
      <c r="K17" s="413"/>
      <c r="L17" s="413"/>
      <c r="M17" s="413"/>
      <c r="N17" s="413"/>
      <c r="O17" s="413"/>
      <c r="P17" s="414"/>
      <c r="Q17" s="600"/>
      <c r="R17" s="601"/>
      <c r="S17" s="601"/>
      <c r="T17" s="601"/>
      <c r="U17" s="601"/>
      <c r="V17" s="601"/>
      <c r="W17" s="601"/>
      <c r="X17" s="602"/>
      <c r="Y17" s="412" t="s">
        <v>247</v>
      </c>
      <c r="Z17" s="413"/>
      <c r="AA17" s="413"/>
      <c r="AB17" s="414"/>
      <c r="AC17" s="412"/>
      <c r="AD17" s="413"/>
      <c r="AE17" s="413"/>
      <c r="AF17" s="414"/>
      <c r="AG17" s="412"/>
      <c r="AH17" s="413"/>
      <c r="AI17" s="413"/>
      <c r="AJ17" s="414"/>
      <c r="AK17" s="412"/>
      <c r="AL17" s="413"/>
      <c r="AM17" s="413"/>
      <c r="AN17" s="414"/>
      <c r="AO17" s="545"/>
      <c r="AP17" s="556"/>
      <c r="AQ17" s="587"/>
      <c r="AR17" s="589"/>
      <c r="AS17" s="591"/>
      <c r="BE17"/>
    </row>
    <row r="18" spans="2:57" ht="22.5" hidden="1" customHeight="1">
      <c r="B18" s="592">
        <v>3</v>
      </c>
      <c r="C18" s="532"/>
      <c r="D18" s="406" t="s">
        <v>249</v>
      </c>
      <c r="E18" s="407"/>
      <c r="F18" s="407"/>
      <c r="G18" s="407"/>
      <c r="H18" s="407"/>
      <c r="I18" s="407"/>
      <c r="J18" s="407"/>
      <c r="K18" s="407"/>
      <c r="L18" s="407"/>
      <c r="M18" s="407"/>
      <c r="N18" s="407"/>
      <c r="O18" s="407"/>
      <c r="P18" s="408"/>
      <c r="Q18" s="603" t="s">
        <v>91</v>
      </c>
      <c r="R18" s="604"/>
      <c r="S18" s="604"/>
      <c r="T18" s="604"/>
      <c r="U18" s="604"/>
      <c r="V18" s="604"/>
      <c r="W18" s="604"/>
      <c r="X18" s="605"/>
      <c r="Y18" s="406" t="s">
        <v>81</v>
      </c>
      <c r="Z18" s="407"/>
      <c r="AA18" s="407"/>
      <c r="AB18" s="408"/>
      <c r="AC18" s="406"/>
      <c r="AD18" s="407"/>
      <c r="AE18" s="407"/>
      <c r="AF18" s="408"/>
      <c r="AG18" s="406"/>
      <c r="AH18" s="407"/>
      <c r="AI18" s="407"/>
      <c r="AJ18" s="408"/>
      <c r="AK18" s="406"/>
      <c r="AL18" s="407"/>
      <c r="AM18" s="407"/>
      <c r="AN18" s="408"/>
      <c r="AO18" s="542"/>
      <c r="AP18" s="554"/>
      <c r="AQ18" s="586"/>
      <c r="AR18" s="588"/>
      <c r="AS18" s="590"/>
      <c r="BE18"/>
    </row>
    <row r="19" spans="2:57" ht="31.5" hidden="1" customHeight="1">
      <c r="B19" s="592"/>
      <c r="C19" s="532"/>
      <c r="D19" s="412"/>
      <c r="E19" s="413"/>
      <c r="F19" s="413"/>
      <c r="G19" s="413"/>
      <c r="H19" s="413"/>
      <c r="I19" s="413"/>
      <c r="J19" s="413"/>
      <c r="K19" s="413"/>
      <c r="L19" s="413"/>
      <c r="M19" s="413"/>
      <c r="N19" s="413"/>
      <c r="O19" s="413"/>
      <c r="P19" s="414"/>
      <c r="Q19" s="600"/>
      <c r="R19" s="601"/>
      <c r="S19" s="601"/>
      <c r="T19" s="601"/>
      <c r="U19" s="601"/>
      <c r="V19" s="601"/>
      <c r="W19" s="601"/>
      <c r="X19" s="602"/>
      <c r="Y19" s="412" t="s">
        <v>247</v>
      </c>
      <c r="Z19" s="413"/>
      <c r="AA19" s="413"/>
      <c r="AB19" s="414"/>
      <c r="AC19" s="412"/>
      <c r="AD19" s="413"/>
      <c r="AE19" s="413"/>
      <c r="AF19" s="414"/>
      <c r="AG19" s="412"/>
      <c r="AH19" s="413"/>
      <c r="AI19" s="413"/>
      <c r="AJ19" s="414"/>
      <c r="AK19" s="412"/>
      <c r="AL19" s="413"/>
      <c r="AM19" s="413"/>
      <c r="AN19" s="414"/>
      <c r="AO19" s="545"/>
      <c r="AP19" s="556"/>
      <c r="AQ19" s="587"/>
      <c r="AR19" s="589"/>
      <c r="AS19" s="591"/>
      <c r="BE19"/>
    </row>
    <row r="20" spans="2:57" ht="22.5" hidden="1" customHeight="1">
      <c r="B20" s="592">
        <v>4</v>
      </c>
      <c r="C20" s="532"/>
      <c r="D20" s="406" t="s">
        <v>250</v>
      </c>
      <c r="E20" s="407"/>
      <c r="F20" s="407"/>
      <c r="G20" s="407"/>
      <c r="H20" s="407"/>
      <c r="I20" s="407"/>
      <c r="J20" s="407"/>
      <c r="K20" s="407"/>
      <c r="L20" s="407"/>
      <c r="M20" s="407"/>
      <c r="N20" s="407"/>
      <c r="O20" s="407"/>
      <c r="P20" s="408"/>
      <c r="Q20" s="603" t="s">
        <v>91</v>
      </c>
      <c r="R20" s="604"/>
      <c r="S20" s="604"/>
      <c r="T20" s="604"/>
      <c r="U20" s="604"/>
      <c r="V20" s="604"/>
      <c r="W20" s="604"/>
      <c r="X20" s="605"/>
      <c r="Y20" s="406" t="s">
        <v>85</v>
      </c>
      <c r="Z20" s="407"/>
      <c r="AA20" s="407"/>
      <c r="AB20" s="408"/>
      <c r="AC20" s="406"/>
      <c r="AD20" s="407"/>
      <c r="AE20" s="407"/>
      <c r="AF20" s="408"/>
      <c r="AG20" s="406"/>
      <c r="AH20" s="407"/>
      <c r="AI20" s="407"/>
      <c r="AJ20" s="408"/>
      <c r="AK20" s="406"/>
      <c r="AL20" s="407"/>
      <c r="AM20" s="407"/>
      <c r="AN20" s="408"/>
      <c r="AO20" s="542"/>
      <c r="AP20" s="554"/>
      <c r="AQ20" s="586"/>
      <c r="AR20" s="588"/>
      <c r="AS20" s="590"/>
      <c r="BE20"/>
    </row>
    <row r="21" spans="2:57" ht="31.5" hidden="1" customHeight="1">
      <c r="B21" s="592"/>
      <c r="C21" s="532"/>
      <c r="D21" s="412"/>
      <c r="E21" s="413"/>
      <c r="F21" s="413"/>
      <c r="G21" s="413"/>
      <c r="H21" s="413"/>
      <c r="I21" s="413"/>
      <c r="J21" s="413"/>
      <c r="K21" s="413"/>
      <c r="L21" s="413"/>
      <c r="M21" s="413"/>
      <c r="N21" s="413"/>
      <c r="O21" s="413"/>
      <c r="P21" s="414"/>
      <c r="Q21" s="600"/>
      <c r="R21" s="601"/>
      <c r="S21" s="601"/>
      <c r="T21" s="601"/>
      <c r="U21" s="601"/>
      <c r="V21" s="601"/>
      <c r="W21" s="601"/>
      <c r="X21" s="602"/>
      <c r="Y21" s="412" t="s">
        <v>247</v>
      </c>
      <c r="Z21" s="413"/>
      <c r="AA21" s="413"/>
      <c r="AB21" s="414"/>
      <c r="AC21" s="412"/>
      <c r="AD21" s="413"/>
      <c r="AE21" s="413"/>
      <c r="AF21" s="414"/>
      <c r="AG21" s="412"/>
      <c r="AH21" s="413"/>
      <c r="AI21" s="413"/>
      <c r="AJ21" s="414"/>
      <c r="AK21" s="412"/>
      <c r="AL21" s="413"/>
      <c r="AM21" s="413"/>
      <c r="AN21" s="414"/>
      <c r="AO21" s="545"/>
      <c r="AP21" s="556"/>
      <c r="AQ21" s="587"/>
      <c r="AR21" s="589"/>
      <c r="AS21" s="591"/>
      <c r="BE21"/>
    </row>
    <row r="22" spans="2:57" ht="22.5" hidden="1" customHeight="1">
      <c r="B22" s="592">
        <v>5</v>
      </c>
      <c r="C22" s="532"/>
      <c r="D22" s="406" t="s">
        <v>251</v>
      </c>
      <c r="E22" s="407"/>
      <c r="F22" s="407"/>
      <c r="G22" s="407"/>
      <c r="H22" s="407"/>
      <c r="I22" s="407"/>
      <c r="J22" s="407"/>
      <c r="K22" s="407"/>
      <c r="L22" s="407"/>
      <c r="M22" s="407"/>
      <c r="N22" s="407"/>
      <c r="O22" s="407"/>
      <c r="P22" s="408"/>
      <c r="Q22" s="603" t="s">
        <v>91</v>
      </c>
      <c r="R22" s="604"/>
      <c r="S22" s="604"/>
      <c r="T22" s="604"/>
      <c r="U22" s="604"/>
      <c r="V22" s="604"/>
      <c r="W22" s="604"/>
      <c r="X22" s="605"/>
      <c r="Y22" s="406" t="s">
        <v>81</v>
      </c>
      <c r="Z22" s="407"/>
      <c r="AA22" s="407"/>
      <c r="AB22" s="408"/>
      <c r="AC22" s="406"/>
      <c r="AD22" s="407"/>
      <c r="AE22" s="407"/>
      <c r="AF22" s="408"/>
      <c r="AG22" s="406"/>
      <c r="AH22" s="407"/>
      <c r="AI22" s="407"/>
      <c r="AJ22" s="408"/>
      <c r="AK22" s="406"/>
      <c r="AL22" s="407"/>
      <c r="AM22" s="407"/>
      <c r="AN22" s="408"/>
      <c r="AO22" s="542"/>
      <c r="AP22" s="554"/>
      <c r="AQ22" s="586"/>
      <c r="AR22" s="588"/>
      <c r="AS22" s="590"/>
      <c r="BE22"/>
    </row>
    <row r="23" spans="2:57" ht="31.5" hidden="1" customHeight="1">
      <c r="B23" s="592"/>
      <c r="C23" s="532"/>
      <c r="D23" s="412"/>
      <c r="E23" s="413"/>
      <c r="F23" s="413"/>
      <c r="G23" s="413"/>
      <c r="H23" s="413"/>
      <c r="I23" s="413"/>
      <c r="J23" s="413"/>
      <c r="K23" s="413"/>
      <c r="L23" s="413"/>
      <c r="M23" s="413"/>
      <c r="N23" s="413"/>
      <c r="O23" s="413"/>
      <c r="P23" s="414"/>
      <c r="Q23" s="600"/>
      <c r="R23" s="601"/>
      <c r="S23" s="601"/>
      <c r="T23" s="601"/>
      <c r="U23" s="601"/>
      <c r="V23" s="601"/>
      <c r="W23" s="601"/>
      <c r="X23" s="602"/>
      <c r="Y23" s="412" t="s">
        <v>247</v>
      </c>
      <c r="Z23" s="413"/>
      <c r="AA23" s="413"/>
      <c r="AB23" s="414"/>
      <c r="AC23" s="412"/>
      <c r="AD23" s="413"/>
      <c r="AE23" s="413"/>
      <c r="AF23" s="414"/>
      <c r="AG23" s="412"/>
      <c r="AH23" s="413"/>
      <c r="AI23" s="413"/>
      <c r="AJ23" s="414"/>
      <c r="AK23" s="412"/>
      <c r="AL23" s="413"/>
      <c r="AM23" s="413"/>
      <c r="AN23" s="414"/>
      <c r="AO23" s="545"/>
      <c r="AP23" s="556"/>
      <c r="AQ23" s="587"/>
      <c r="AR23" s="589"/>
      <c r="AS23" s="591"/>
      <c r="BE23"/>
    </row>
    <row r="24" spans="2:57" ht="22.5" hidden="1" customHeight="1">
      <c r="B24" s="592">
        <v>6</v>
      </c>
      <c r="C24" s="532"/>
      <c r="D24" s="406" t="s">
        <v>252</v>
      </c>
      <c r="E24" s="407"/>
      <c r="F24" s="407"/>
      <c r="G24" s="407"/>
      <c r="H24" s="407"/>
      <c r="I24" s="407"/>
      <c r="J24" s="407"/>
      <c r="K24" s="407"/>
      <c r="L24" s="407"/>
      <c r="M24" s="407"/>
      <c r="N24" s="407"/>
      <c r="O24" s="407"/>
      <c r="P24" s="408"/>
      <c r="Q24" s="603" t="s">
        <v>91</v>
      </c>
      <c r="R24" s="604"/>
      <c r="S24" s="604"/>
      <c r="T24" s="604"/>
      <c r="U24" s="604"/>
      <c r="V24" s="604"/>
      <c r="W24" s="604"/>
      <c r="X24" s="605"/>
      <c r="Y24" s="406" t="s">
        <v>85</v>
      </c>
      <c r="Z24" s="407"/>
      <c r="AA24" s="407"/>
      <c r="AB24" s="408"/>
      <c r="AC24" s="406"/>
      <c r="AD24" s="407"/>
      <c r="AE24" s="407"/>
      <c r="AF24" s="408"/>
      <c r="AG24" s="406"/>
      <c r="AH24" s="407"/>
      <c r="AI24" s="407"/>
      <c r="AJ24" s="408"/>
      <c r="AK24" s="406"/>
      <c r="AL24" s="407"/>
      <c r="AM24" s="407"/>
      <c r="AN24" s="408"/>
      <c r="AO24" s="542"/>
      <c r="AP24" s="554"/>
      <c r="AQ24" s="586"/>
      <c r="AR24" s="588"/>
      <c r="AS24" s="590"/>
      <c r="BE24"/>
    </row>
    <row r="25" spans="2:57" ht="31.5" hidden="1" customHeight="1">
      <c r="B25" s="592"/>
      <c r="C25" s="532"/>
      <c r="D25" s="412"/>
      <c r="E25" s="413"/>
      <c r="F25" s="413"/>
      <c r="G25" s="413"/>
      <c r="H25" s="413"/>
      <c r="I25" s="413"/>
      <c r="J25" s="413"/>
      <c r="K25" s="413"/>
      <c r="L25" s="413"/>
      <c r="M25" s="413"/>
      <c r="N25" s="413"/>
      <c r="O25" s="413"/>
      <c r="P25" s="414"/>
      <c r="Q25" s="600"/>
      <c r="R25" s="601"/>
      <c r="S25" s="601"/>
      <c r="T25" s="601"/>
      <c r="U25" s="601"/>
      <c r="V25" s="601"/>
      <c r="W25" s="601"/>
      <c r="X25" s="602"/>
      <c r="Y25" s="412" t="s">
        <v>247</v>
      </c>
      <c r="Z25" s="413"/>
      <c r="AA25" s="413"/>
      <c r="AB25" s="414"/>
      <c r="AC25" s="412"/>
      <c r="AD25" s="413"/>
      <c r="AE25" s="413"/>
      <c r="AF25" s="414"/>
      <c r="AG25" s="412"/>
      <c r="AH25" s="413"/>
      <c r="AI25" s="413"/>
      <c r="AJ25" s="414"/>
      <c r="AK25" s="412"/>
      <c r="AL25" s="413"/>
      <c r="AM25" s="413"/>
      <c r="AN25" s="414"/>
      <c r="AO25" s="545"/>
      <c r="AP25" s="556"/>
      <c r="AQ25" s="587"/>
      <c r="AR25" s="589"/>
      <c r="AS25" s="591"/>
      <c r="BE25"/>
    </row>
    <row r="26" spans="2:57" ht="22.5" hidden="1" customHeight="1">
      <c r="B26" s="592">
        <v>7</v>
      </c>
      <c r="C26" s="532"/>
      <c r="D26" s="406" t="s">
        <v>253</v>
      </c>
      <c r="E26" s="407"/>
      <c r="F26" s="407"/>
      <c r="G26" s="407"/>
      <c r="H26" s="407"/>
      <c r="I26" s="407"/>
      <c r="J26" s="407"/>
      <c r="K26" s="407"/>
      <c r="L26" s="407"/>
      <c r="M26" s="407"/>
      <c r="N26" s="407"/>
      <c r="O26" s="407"/>
      <c r="P26" s="408"/>
      <c r="Q26" s="603" t="s">
        <v>91</v>
      </c>
      <c r="R26" s="604"/>
      <c r="S26" s="604"/>
      <c r="T26" s="604"/>
      <c r="U26" s="604"/>
      <c r="V26" s="604"/>
      <c r="W26" s="604"/>
      <c r="X26" s="605"/>
      <c r="Y26" s="406" t="s">
        <v>85</v>
      </c>
      <c r="Z26" s="407"/>
      <c r="AA26" s="407"/>
      <c r="AB26" s="408"/>
      <c r="AC26" s="406"/>
      <c r="AD26" s="407"/>
      <c r="AE26" s="407"/>
      <c r="AF26" s="408"/>
      <c r="AG26" s="406"/>
      <c r="AH26" s="407"/>
      <c r="AI26" s="407"/>
      <c r="AJ26" s="408"/>
      <c r="AK26" s="406"/>
      <c r="AL26" s="407"/>
      <c r="AM26" s="407"/>
      <c r="AN26" s="408"/>
      <c r="AO26" s="542"/>
      <c r="AP26" s="554"/>
      <c r="AQ26" s="586"/>
      <c r="AR26" s="588"/>
      <c r="AS26" s="590"/>
      <c r="BE26"/>
    </row>
    <row r="27" spans="2:57" ht="31.5" hidden="1" customHeight="1">
      <c r="B27" s="592"/>
      <c r="C27" s="532"/>
      <c r="D27" s="412"/>
      <c r="E27" s="413"/>
      <c r="F27" s="413"/>
      <c r="G27" s="413"/>
      <c r="H27" s="413"/>
      <c r="I27" s="413"/>
      <c r="J27" s="413"/>
      <c r="K27" s="413"/>
      <c r="L27" s="413"/>
      <c r="M27" s="413"/>
      <c r="N27" s="413"/>
      <c r="O27" s="413"/>
      <c r="P27" s="414"/>
      <c r="Q27" s="600"/>
      <c r="R27" s="601"/>
      <c r="S27" s="601"/>
      <c r="T27" s="601"/>
      <c r="U27" s="601"/>
      <c r="V27" s="601"/>
      <c r="W27" s="601"/>
      <c r="X27" s="602"/>
      <c r="Y27" s="412" t="s">
        <v>254</v>
      </c>
      <c r="Z27" s="413"/>
      <c r="AA27" s="413"/>
      <c r="AB27" s="414"/>
      <c r="AC27" s="412"/>
      <c r="AD27" s="413"/>
      <c r="AE27" s="413"/>
      <c r="AF27" s="414"/>
      <c r="AG27" s="412"/>
      <c r="AH27" s="413"/>
      <c r="AI27" s="413"/>
      <c r="AJ27" s="414"/>
      <c r="AK27" s="412"/>
      <c r="AL27" s="413"/>
      <c r="AM27" s="413"/>
      <c r="AN27" s="414"/>
      <c r="AO27" s="545"/>
      <c r="AP27" s="556"/>
      <c r="AQ27" s="587"/>
      <c r="AR27" s="589"/>
      <c r="AS27" s="591"/>
      <c r="BE27"/>
    </row>
    <row r="28" spans="2:57" ht="22.5" hidden="1" customHeight="1">
      <c r="B28" s="592">
        <v>8</v>
      </c>
      <c r="C28" s="532"/>
      <c r="D28" s="406" t="s">
        <v>255</v>
      </c>
      <c r="E28" s="407"/>
      <c r="F28" s="407"/>
      <c r="G28" s="407"/>
      <c r="H28" s="407"/>
      <c r="I28" s="407"/>
      <c r="J28" s="407"/>
      <c r="K28" s="407"/>
      <c r="L28" s="407"/>
      <c r="M28" s="407"/>
      <c r="N28" s="407"/>
      <c r="O28" s="407"/>
      <c r="P28" s="408"/>
      <c r="Q28" s="603" t="s">
        <v>91</v>
      </c>
      <c r="R28" s="604"/>
      <c r="S28" s="604"/>
      <c r="T28" s="604"/>
      <c r="U28" s="604"/>
      <c r="V28" s="604"/>
      <c r="W28" s="604"/>
      <c r="X28" s="605"/>
      <c r="Y28" s="406" t="s">
        <v>86</v>
      </c>
      <c r="Z28" s="407"/>
      <c r="AA28" s="407"/>
      <c r="AB28" s="408"/>
      <c r="AC28" s="406"/>
      <c r="AD28" s="407"/>
      <c r="AE28" s="407"/>
      <c r="AF28" s="408"/>
      <c r="AG28" s="406"/>
      <c r="AH28" s="407"/>
      <c r="AI28" s="407"/>
      <c r="AJ28" s="408"/>
      <c r="AK28" s="406"/>
      <c r="AL28" s="407"/>
      <c r="AM28" s="407"/>
      <c r="AN28" s="408"/>
      <c r="AO28" s="542"/>
      <c r="AP28" s="554"/>
      <c r="AQ28" s="586"/>
      <c r="AR28" s="588"/>
      <c r="AS28" s="590"/>
      <c r="BE28"/>
    </row>
    <row r="29" spans="2:57" ht="31.5" hidden="1" customHeight="1">
      <c r="B29" s="592"/>
      <c r="C29" s="532"/>
      <c r="D29" s="412"/>
      <c r="E29" s="413"/>
      <c r="F29" s="413"/>
      <c r="G29" s="413"/>
      <c r="H29" s="413"/>
      <c r="I29" s="413"/>
      <c r="J29" s="413"/>
      <c r="K29" s="413"/>
      <c r="L29" s="413"/>
      <c r="M29" s="413"/>
      <c r="N29" s="413"/>
      <c r="O29" s="413"/>
      <c r="P29" s="414"/>
      <c r="Q29" s="600"/>
      <c r="R29" s="601"/>
      <c r="S29" s="601"/>
      <c r="T29" s="601"/>
      <c r="U29" s="601"/>
      <c r="V29" s="601"/>
      <c r="W29" s="601"/>
      <c r="X29" s="602"/>
      <c r="Y29" s="412" t="s">
        <v>247</v>
      </c>
      <c r="Z29" s="413"/>
      <c r="AA29" s="413"/>
      <c r="AB29" s="414"/>
      <c r="AC29" s="412"/>
      <c r="AD29" s="413"/>
      <c r="AE29" s="413"/>
      <c r="AF29" s="414"/>
      <c r="AG29" s="412"/>
      <c r="AH29" s="413"/>
      <c r="AI29" s="413"/>
      <c r="AJ29" s="414"/>
      <c r="AK29" s="412"/>
      <c r="AL29" s="413"/>
      <c r="AM29" s="413"/>
      <c r="AN29" s="414"/>
      <c r="AO29" s="545"/>
      <c r="AP29" s="556"/>
      <c r="AQ29" s="587"/>
      <c r="AR29" s="589"/>
      <c r="AS29" s="591"/>
      <c r="BE29"/>
    </row>
    <row r="30" spans="2:57" ht="22.5" hidden="1" customHeight="1">
      <c r="B30" s="592">
        <v>9</v>
      </c>
      <c r="C30" s="532"/>
      <c r="D30" s="406" t="s">
        <v>256</v>
      </c>
      <c r="E30" s="407"/>
      <c r="F30" s="407"/>
      <c r="G30" s="407"/>
      <c r="H30" s="407"/>
      <c r="I30" s="407"/>
      <c r="J30" s="407"/>
      <c r="K30" s="407"/>
      <c r="L30" s="407"/>
      <c r="M30" s="407"/>
      <c r="N30" s="407"/>
      <c r="O30" s="407"/>
      <c r="P30" s="408"/>
      <c r="Q30" s="603" t="s">
        <v>91</v>
      </c>
      <c r="R30" s="604"/>
      <c r="S30" s="604"/>
      <c r="T30" s="604"/>
      <c r="U30" s="604"/>
      <c r="V30" s="604"/>
      <c r="W30" s="604"/>
      <c r="X30" s="605"/>
      <c r="Y30" s="406" t="s">
        <v>86</v>
      </c>
      <c r="Z30" s="407"/>
      <c r="AA30" s="407"/>
      <c r="AB30" s="408"/>
      <c r="AC30" s="406"/>
      <c r="AD30" s="407"/>
      <c r="AE30" s="407"/>
      <c r="AF30" s="408"/>
      <c r="AG30" s="406"/>
      <c r="AH30" s="407"/>
      <c r="AI30" s="407"/>
      <c r="AJ30" s="408"/>
      <c r="AK30" s="406"/>
      <c r="AL30" s="407"/>
      <c r="AM30" s="407"/>
      <c r="AN30" s="408"/>
      <c r="AO30" s="542"/>
      <c r="AP30" s="554"/>
      <c r="AQ30" s="586"/>
      <c r="AR30" s="588"/>
      <c r="AS30" s="590"/>
      <c r="BE30"/>
    </row>
    <row r="31" spans="2:57" ht="45.75" hidden="1" customHeight="1">
      <c r="B31" s="592"/>
      <c r="C31" s="532"/>
      <c r="D31" s="412"/>
      <c r="E31" s="413"/>
      <c r="F31" s="413"/>
      <c r="G31" s="413"/>
      <c r="H31" s="413"/>
      <c r="I31" s="413"/>
      <c r="J31" s="413"/>
      <c r="K31" s="413"/>
      <c r="L31" s="413"/>
      <c r="M31" s="413"/>
      <c r="N31" s="413"/>
      <c r="O31" s="413"/>
      <c r="P31" s="414"/>
      <c r="Q31" s="600"/>
      <c r="R31" s="601"/>
      <c r="S31" s="601"/>
      <c r="T31" s="601"/>
      <c r="U31" s="601"/>
      <c r="V31" s="601"/>
      <c r="W31" s="601"/>
      <c r="X31" s="602"/>
      <c r="Y31" s="412" t="s">
        <v>247</v>
      </c>
      <c r="Z31" s="413"/>
      <c r="AA31" s="413"/>
      <c r="AB31" s="414"/>
      <c r="AC31" s="412"/>
      <c r="AD31" s="413"/>
      <c r="AE31" s="413"/>
      <c r="AF31" s="414"/>
      <c r="AG31" s="412"/>
      <c r="AH31" s="413"/>
      <c r="AI31" s="413"/>
      <c r="AJ31" s="414"/>
      <c r="AK31" s="412"/>
      <c r="AL31" s="413"/>
      <c r="AM31" s="413"/>
      <c r="AN31" s="414"/>
      <c r="AO31" s="545"/>
      <c r="AP31" s="556"/>
      <c r="AQ31" s="587"/>
      <c r="AR31" s="589"/>
      <c r="AS31" s="591"/>
      <c r="BE31"/>
    </row>
    <row r="32" spans="2:57" ht="22.5" customHeight="1">
      <c r="B32" s="592">
        <v>10</v>
      </c>
      <c r="C32" s="532"/>
      <c r="D32" s="406" t="s">
        <v>257</v>
      </c>
      <c r="E32" s="407"/>
      <c r="F32" s="407"/>
      <c r="G32" s="407"/>
      <c r="H32" s="407"/>
      <c r="I32" s="407"/>
      <c r="J32" s="407"/>
      <c r="K32" s="407"/>
      <c r="L32" s="407"/>
      <c r="M32" s="407"/>
      <c r="N32" s="407"/>
      <c r="O32" s="407"/>
      <c r="P32" s="408"/>
      <c r="Q32" s="603" t="s">
        <v>91</v>
      </c>
      <c r="R32" s="604"/>
      <c r="S32" s="604"/>
      <c r="T32" s="604"/>
      <c r="U32" s="604"/>
      <c r="V32" s="604"/>
      <c r="W32" s="604"/>
      <c r="X32" s="605"/>
      <c r="Y32" s="406" t="s">
        <v>85</v>
      </c>
      <c r="Z32" s="407"/>
      <c r="AA32" s="407"/>
      <c r="AB32" s="408"/>
      <c r="AC32" s="406"/>
      <c r="AD32" s="407"/>
      <c r="AE32" s="407"/>
      <c r="AF32" s="408"/>
      <c r="AG32" s="406"/>
      <c r="AH32" s="407"/>
      <c r="AI32" s="407"/>
      <c r="AJ32" s="408"/>
      <c r="AK32" s="406"/>
      <c r="AL32" s="407"/>
      <c r="AM32" s="407"/>
      <c r="AN32" s="408"/>
      <c r="AO32" s="542"/>
      <c r="AP32" s="554"/>
      <c r="AQ32" s="586"/>
      <c r="AR32" s="588"/>
      <c r="AS32" s="590"/>
      <c r="BE32"/>
    </row>
    <row r="33" spans="2:57" ht="43.5" customHeight="1">
      <c r="B33" s="592"/>
      <c r="C33" s="532"/>
      <c r="D33" s="412"/>
      <c r="E33" s="413"/>
      <c r="F33" s="413"/>
      <c r="G33" s="413"/>
      <c r="H33" s="413"/>
      <c r="I33" s="413"/>
      <c r="J33" s="413"/>
      <c r="K33" s="413"/>
      <c r="L33" s="413"/>
      <c r="M33" s="413"/>
      <c r="N33" s="413"/>
      <c r="O33" s="413"/>
      <c r="P33" s="414"/>
      <c r="Q33" s="600"/>
      <c r="R33" s="601"/>
      <c r="S33" s="601"/>
      <c r="T33" s="601"/>
      <c r="U33" s="601"/>
      <c r="V33" s="601"/>
      <c r="W33" s="601"/>
      <c r="X33" s="602"/>
      <c r="Y33" s="412" t="s">
        <v>247</v>
      </c>
      <c r="Z33" s="413"/>
      <c r="AA33" s="413"/>
      <c r="AB33" s="414"/>
      <c r="AC33" s="412"/>
      <c r="AD33" s="413"/>
      <c r="AE33" s="413"/>
      <c r="AF33" s="414"/>
      <c r="AG33" s="412"/>
      <c r="AH33" s="413"/>
      <c r="AI33" s="413"/>
      <c r="AJ33" s="414"/>
      <c r="AK33" s="412"/>
      <c r="AL33" s="413"/>
      <c r="AM33" s="413"/>
      <c r="AN33" s="414"/>
      <c r="AO33" s="545"/>
      <c r="AP33" s="556"/>
      <c r="AQ33" s="587"/>
      <c r="AR33" s="589"/>
      <c r="AS33" s="591"/>
      <c r="BE33"/>
    </row>
    <row r="34" spans="2:57" ht="22.5" customHeight="1">
      <c r="B34" s="592">
        <v>11</v>
      </c>
      <c r="C34" s="532"/>
      <c r="D34" s="406" t="s">
        <v>258</v>
      </c>
      <c r="E34" s="407"/>
      <c r="F34" s="407"/>
      <c r="G34" s="407"/>
      <c r="H34" s="407"/>
      <c r="I34" s="407"/>
      <c r="J34" s="407"/>
      <c r="K34" s="407"/>
      <c r="L34" s="407"/>
      <c r="M34" s="407"/>
      <c r="N34" s="407"/>
      <c r="O34" s="407"/>
      <c r="P34" s="408"/>
      <c r="Q34" s="603" t="s">
        <v>91</v>
      </c>
      <c r="R34" s="604"/>
      <c r="S34" s="604"/>
      <c r="T34" s="604"/>
      <c r="U34" s="604"/>
      <c r="V34" s="604"/>
      <c r="W34" s="604"/>
      <c r="X34" s="605"/>
      <c r="Y34" s="406" t="s">
        <v>85</v>
      </c>
      <c r="Z34" s="407"/>
      <c r="AA34" s="407"/>
      <c r="AB34" s="408"/>
      <c r="AC34" s="406"/>
      <c r="AD34" s="407"/>
      <c r="AE34" s="407"/>
      <c r="AF34" s="408"/>
      <c r="AG34" s="406"/>
      <c r="AH34" s="407"/>
      <c r="AI34" s="407"/>
      <c r="AJ34" s="408"/>
      <c r="AK34" s="406"/>
      <c r="AL34" s="407"/>
      <c r="AM34" s="407"/>
      <c r="AN34" s="408"/>
      <c r="AO34" s="542"/>
      <c r="AP34" s="554"/>
      <c r="AQ34" s="586"/>
      <c r="AR34" s="588"/>
      <c r="AS34" s="590"/>
      <c r="BE34"/>
    </row>
    <row r="35" spans="2:57" ht="31.5" customHeight="1">
      <c r="B35" s="592"/>
      <c r="C35" s="532"/>
      <c r="D35" s="412"/>
      <c r="E35" s="413"/>
      <c r="F35" s="413"/>
      <c r="G35" s="413"/>
      <c r="H35" s="413"/>
      <c r="I35" s="413"/>
      <c r="J35" s="413"/>
      <c r="K35" s="413"/>
      <c r="L35" s="413"/>
      <c r="M35" s="413"/>
      <c r="N35" s="413"/>
      <c r="O35" s="413"/>
      <c r="P35" s="414"/>
      <c r="Q35" s="600"/>
      <c r="R35" s="601"/>
      <c r="S35" s="601"/>
      <c r="T35" s="601"/>
      <c r="U35" s="601"/>
      <c r="V35" s="601"/>
      <c r="W35" s="601"/>
      <c r="X35" s="602"/>
      <c r="Y35" s="412" t="s">
        <v>247</v>
      </c>
      <c r="Z35" s="413"/>
      <c r="AA35" s="413"/>
      <c r="AB35" s="414"/>
      <c r="AC35" s="412"/>
      <c r="AD35" s="413"/>
      <c r="AE35" s="413"/>
      <c r="AF35" s="414"/>
      <c r="AG35" s="412"/>
      <c r="AH35" s="413"/>
      <c r="AI35" s="413"/>
      <c r="AJ35" s="414"/>
      <c r="AK35" s="412"/>
      <c r="AL35" s="413"/>
      <c r="AM35" s="413"/>
      <c r="AN35" s="414"/>
      <c r="AO35" s="545"/>
      <c r="AP35" s="556"/>
      <c r="AQ35" s="587"/>
      <c r="AR35" s="589"/>
      <c r="AS35" s="591"/>
      <c r="BE35"/>
    </row>
    <row r="36" spans="2:57" ht="22.5" customHeight="1">
      <c r="B36" s="592">
        <v>12</v>
      </c>
      <c r="C36" s="532"/>
      <c r="D36" s="406" t="s">
        <v>259</v>
      </c>
      <c r="E36" s="407"/>
      <c r="F36" s="407"/>
      <c r="G36" s="407"/>
      <c r="H36" s="407"/>
      <c r="I36" s="407"/>
      <c r="J36" s="407"/>
      <c r="K36" s="407"/>
      <c r="L36" s="407"/>
      <c r="M36" s="407"/>
      <c r="N36" s="407"/>
      <c r="O36" s="407"/>
      <c r="P36" s="408"/>
      <c r="Q36" s="603" t="s">
        <v>91</v>
      </c>
      <c r="R36" s="604"/>
      <c r="S36" s="604"/>
      <c r="T36" s="604"/>
      <c r="U36" s="604"/>
      <c r="V36" s="604"/>
      <c r="W36" s="604"/>
      <c r="X36" s="605"/>
      <c r="Y36" s="406" t="s">
        <v>85</v>
      </c>
      <c r="Z36" s="407"/>
      <c r="AA36" s="407"/>
      <c r="AB36" s="408"/>
      <c r="AC36" s="406"/>
      <c r="AD36" s="407"/>
      <c r="AE36" s="407"/>
      <c r="AF36" s="408"/>
      <c r="AG36" s="406"/>
      <c r="AH36" s="407"/>
      <c r="AI36" s="407"/>
      <c r="AJ36" s="408"/>
      <c r="AK36" s="406"/>
      <c r="AL36" s="407"/>
      <c r="AM36" s="407"/>
      <c r="AN36" s="408"/>
      <c r="AO36" s="542"/>
      <c r="AP36" s="554"/>
      <c r="AQ36" s="586"/>
      <c r="AR36" s="588"/>
      <c r="AS36" s="590"/>
      <c r="BE36"/>
    </row>
    <row r="37" spans="2:57" ht="31.5" customHeight="1" thickBot="1">
      <c r="B37" s="592"/>
      <c r="C37" s="532"/>
      <c r="D37" s="412"/>
      <c r="E37" s="413"/>
      <c r="F37" s="413"/>
      <c r="G37" s="413"/>
      <c r="H37" s="413"/>
      <c r="I37" s="413"/>
      <c r="J37" s="413"/>
      <c r="K37" s="413"/>
      <c r="L37" s="413"/>
      <c r="M37" s="413"/>
      <c r="N37" s="413"/>
      <c r="O37" s="413"/>
      <c r="P37" s="414"/>
      <c r="Q37" s="600"/>
      <c r="R37" s="601"/>
      <c r="S37" s="601"/>
      <c r="T37" s="601"/>
      <c r="U37" s="601"/>
      <c r="V37" s="601"/>
      <c r="W37" s="601"/>
      <c r="X37" s="602"/>
      <c r="Y37" s="412" t="s">
        <v>247</v>
      </c>
      <c r="Z37" s="413"/>
      <c r="AA37" s="413"/>
      <c r="AB37" s="414"/>
      <c r="AC37" s="412"/>
      <c r="AD37" s="413"/>
      <c r="AE37" s="413"/>
      <c r="AF37" s="414"/>
      <c r="AG37" s="412"/>
      <c r="AH37" s="413"/>
      <c r="AI37" s="413"/>
      <c r="AJ37" s="414"/>
      <c r="AK37" s="412"/>
      <c r="AL37" s="413"/>
      <c r="AM37" s="413"/>
      <c r="AN37" s="414"/>
      <c r="AO37" s="545"/>
      <c r="AP37" s="556"/>
      <c r="AQ37" s="587"/>
      <c r="AR37" s="589"/>
      <c r="AS37" s="591"/>
      <c r="BE37"/>
    </row>
    <row r="38" spans="2:57" ht="22.5" hidden="1" customHeight="1">
      <c r="B38" s="592">
        <v>13</v>
      </c>
      <c r="C38" s="532"/>
      <c r="D38" s="406"/>
      <c r="E38" s="407"/>
      <c r="F38" s="407"/>
      <c r="G38" s="407"/>
      <c r="H38" s="407"/>
      <c r="I38" s="407"/>
      <c r="J38" s="407"/>
      <c r="K38" s="407"/>
      <c r="L38" s="407"/>
      <c r="M38" s="407"/>
      <c r="N38" s="407"/>
      <c r="O38" s="407"/>
      <c r="P38" s="408"/>
      <c r="Q38" s="409"/>
      <c r="R38" s="410"/>
      <c r="S38" s="410"/>
      <c r="T38" s="410"/>
      <c r="U38" s="410"/>
      <c r="V38" s="410"/>
      <c r="W38" s="410"/>
      <c r="X38" s="411"/>
      <c r="Y38" s="406"/>
      <c r="Z38" s="407"/>
      <c r="AA38" s="407"/>
      <c r="AB38" s="408"/>
      <c r="AC38" s="406"/>
      <c r="AD38" s="407"/>
      <c r="AE38" s="407"/>
      <c r="AF38" s="408"/>
      <c r="AG38" s="406"/>
      <c r="AH38" s="407"/>
      <c r="AI38" s="407"/>
      <c r="AJ38" s="408"/>
      <c r="AK38" s="406"/>
      <c r="AL38" s="407"/>
      <c r="AM38" s="407"/>
      <c r="AN38" s="408"/>
      <c r="AO38" s="542"/>
      <c r="AP38" s="554"/>
      <c r="AQ38" s="586"/>
      <c r="AR38" s="588"/>
      <c r="AS38" s="590"/>
      <c r="BE38"/>
    </row>
    <row r="39" spans="2:57" ht="31.5" hidden="1"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c r="Z39" s="413"/>
      <c r="AA39" s="413"/>
      <c r="AB39" s="414"/>
      <c r="AC39" s="412"/>
      <c r="AD39" s="413"/>
      <c r="AE39" s="413"/>
      <c r="AF39" s="414"/>
      <c r="AG39" s="412"/>
      <c r="AH39" s="413"/>
      <c r="AI39" s="413"/>
      <c r="AJ39" s="414"/>
      <c r="AK39" s="412"/>
      <c r="AL39" s="413"/>
      <c r="AM39" s="413"/>
      <c r="AN39" s="414"/>
      <c r="AO39" s="545"/>
      <c r="AP39" s="556"/>
      <c r="AQ39" s="587"/>
      <c r="AR39" s="589"/>
      <c r="AS39" s="591"/>
      <c r="BE39"/>
    </row>
    <row r="40" spans="2:57" ht="22.5" hidden="1" customHeight="1">
      <c r="B40" s="592">
        <v>14</v>
      </c>
      <c r="C40" s="532"/>
      <c r="D40" s="406"/>
      <c r="E40" s="407"/>
      <c r="F40" s="407"/>
      <c r="G40" s="407"/>
      <c r="H40" s="407"/>
      <c r="I40" s="407"/>
      <c r="J40" s="407"/>
      <c r="K40" s="407"/>
      <c r="L40" s="407"/>
      <c r="M40" s="407"/>
      <c r="N40" s="407"/>
      <c r="O40" s="407"/>
      <c r="P40" s="408"/>
      <c r="Q40" s="409"/>
      <c r="R40" s="410"/>
      <c r="S40" s="410"/>
      <c r="T40" s="410"/>
      <c r="U40" s="410"/>
      <c r="V40" s="410"/>
      <c r="W40" s="410"/>
      <c r="X40" s="411"/>
      <c r="Y40" s="406"/>
      <c r="Z40" s="407"/>
      <c r="AA40" s="407"/>
      <c r="AB40" s="408"/>
      <c r="AC40" s="406"/>
      <c r="AD40" s="407"/>
      <c r="AE40" s="407"/>
      <c r="AF40" s="408"/>
      <c r="AG40" s="406"/>
      <c r="AH40" s="407"/>
      <c r="AI40" s="407"/>
      <c r="AJ40" s="408"/>
      <c r="AK40" s="406"/>
      <c r="AL40" s="407"/>
      <c r="AM40" s="407"/>
      <c r="AN40" s="408"/>
      <c r="AO40" s="542"/>
      <c r="AP40" s="554"/>
      <c r="AQ40" s="586"/>
      <c r="AR40" s="588"/>
      <c r="AS40" s="590"/>
      <c r="BE40"/>
    </row>
    <row r="41" spans="2:57" ht="31.5" hidden="1"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c r="Z41" s="413"/>
      <c r="AA41" s="413"/>
      <c r="AB41" s="414"/>
      <c r="AC41" s="412"/>
      <c r="AD41" s="413"/>
      <c r="AE41" s="413"/>
      <c r="AF41" s="414"/>
      <c r="AG41" s="412"/>
      <c r="AH41" s="413"/>
      <c r="AI41" s="413"/>
      <c r="AJ41" s="414"/>
      <c r="AK41" s="412"/>
      <c r="AL41" s="413"/>
      <c r="AM41" s="413"/>
      <c r="AN41" s="414"/>
      <c r="AO41" s="545"/>
      <c r="AP41" s="556"/>
      <c r="AQ41" s="587"/>
      <c r="AR41" s="589"/>
      <c r="AS41" s="591"/>
      <c r="BE41"/>
    </row>
    <row r="42" spans="2:57" ht="22.5" hidden="1" customHeight="1">
      <c r="B42" s="592">
        <v>15</v>
      </c>
      <c r="C42" s="532"/>
      <c r="D42" s="406"/>
      <c r="E42" s="407"/>
      <c r="F42" s="407"/>
      <c r="G42" s="407"/>
      <c r="H42" s="407"/>
      <c r="I42" s="407"/>
      <c r="J42" s="407"/>
      <c r="K42" s="407"/>
      <c r="L42" s="407"/>
      <c r="M42" s="407"/>
      <c r="N42" s="407"/>
      <c r="O42" s="407"/>
      <c r="P42" s="408"/>
      <c r="Q42" s="409"/>
      <c r="R42" s="410"/>
      <c r="S42" s="410"/>
      <c r="T42" s="410"/>
      <c r="U42" s="410"/>
      <c r="V42" s="410"/>
      <c r="W42" s="410"/>
      <c r="X42" s="411"/>
      <c r="Y42" s="406"/>
      <c r="Z42" s="407"/>
      <c r="AA42" s="407"/>
      <c r="AB42" s="408"/>
      <c r="AC42" s="406"/>
      <c r="AD42" s="407"/>
      <c r="AE42" s="407"/>
      <c r="AF42" s="408"/>
      <c r="AG42" s="406"/>
      <c r="AH42" s="407"/>
      <c r="AI42" s="407"/>
      <c r="AJ42" s="408"/>
      <c r="AK42" s="406"/>
      <c r="AL42" s="407"/>
      <c r="AM42" s="407"/>
      <c r="AN42" s="408"/>
      <c r="AO42" s="542"/>
      <c r="AP42" s="554"/>
      <c r="AQ42" s="586"/>
      <c r="AR42" s="588"/>
      <c r="AS42" s="590"/>
      <c r="BE42"/>
    </row>
    <row r="43" spans="2:57" ht="31.5" hidden="1"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c r="Z43" s="413"/>
      <c r="AA43" s="413"/>
      <c r="AB43" s="414"/>
      <c r="AC43" s="412"/>
      <c r="AD43" s="413"/>
      <c r="AE43" s="413"/>
      <c r="AF43" s="414"/>
      <c r="AG43" s="412"/>
      <c r="AH43" s="413"/>
      <c r="AI43" s="413"/>
      <c r="AJ43" s="414"/>
      <c r="AK43" s="412"/>
      <c r="AL43" s="413"/>
      <c r="AM43" s="413"/>
      <c r="AN43" s="414"/>
      <c r="AO43" s="545"/>
      <c r="AP43" s="556"/>
      <c r="AQ43" s="587"/>
      <c r="AR43" s="589"/>
      <c r="AS43" s="591"/>
      <c r="BE43"/>
    </row>
    <row r="44" spans="2:57" ht="22.5" hidden="1" customHeight="1">
      <c r="B44" s="592">
        <v>16</v>
      </c>
      <c r="C44" s="532"/>
      <c r="D44" s="406"/>
      <c r="E44" s="407"/>
      <c r="F44" s="407"/>
      <c r="G44" s="407"/>
      <c r="H44" s="407"/>
      <c r="I44" s="407"/>
      <c r="J44" s="407"/>
      <c r="K44" s="407"/>
      <c r="L44" s="407"/>
      <c r="M44" s="407"/>
      <c r="N44" s="407"/>
      <c r="O44" s="407"/>
      <c r="P44" s="408"/>
      <c r="Q44" s="409"/>
      <c r="R44" s="410"/>
      <c r="S44" s="410"/>
      <c r="T44" s="410"/>
      <c r="U44" s="410"/>
      <c r="V44" s="410"/>
      <c r="W44" s="410"/>
      <c r="X44" s="411"/>
      <c r="Y44" s="406"/>
      <c r="Z44" s="407"/>
      <c r="AA44" s="407"/>
      <c r="AB44" s="408"/>
      <c r="AC44" s="406"/>
      <c r="AD44" s="407"/>
      <c r="AE44" s="407"/>
      <c r="AF44" s="408"/>
      <c r="AG44" s="406"/>
      <c r="AH44" s="407"/>
      <c r="AI44" s="407"/>
      <c r="AJ44" s="408"/>
      <c r="AK44" s="406"/>
      <c r="AL44" s="407"/>
      <c r="AM44" s="407"/>
      <c r="AN44" s="408"/>
      <c r="AO44" s="542"/>
      <c r="AP44" s="554"/>
      <c r="AQ44" s="586"/>
      <c r="AR44" s="588"/>
      <c r="AS44" s="590"/>
      <c r="BE44"/>
    </row>
    <row r="45" spans="2:57" ht="31.5" hidden="1"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c r="Z45" s="413"/>
      <c r="AA45" s="413"/>
      <c r="AB45" s="414"/>
      <c r="AC45" s="412"/>
      <c r="AD45" s="413"/>
      <c r="AE45" s="413"/>
      <c r="AF45" s="414"/>
      <c r="AG45" s="412"/>
      <c r="AH45" s="413"/>
      <c r="AI45" s="413"/>
      <c r="AJ45" s="414"/>
      <c r="AK45" s="412"/>
      <c r="AL45" s="413"/>
      <c r="AM45" s="413"/>
      <c r="AN45" s="414"/>
      <c r="AO45" s="545"/>
      <c r="AP45" s="556"/>
      <c r="AQ45" s="587"/>
      <c r="AR45" s="589"/>
      <c r="AS45" s="591"/>
      <c r="BE45"/>
    </row>
    <row r="46" spans="2:57" ht="22.5" hidden="1" customHeight="1">
      <c r="B46" s="592">
        <v>17</v>
      </c>
      <c r="C46" s="532"/>
      <c r="D46" s="406"/>
      <c r="E46" s="407"/>
      <c r="F46" s="407"/>
      <c r="G46" s="407"/>
      <c r="H46" s="407"/>
      <c r="I46" s="407"/>
      <c r="J46" s="407"/>
      <c r="K46" s="407"/>
      <c r="L46" s="407"/>
      <c r="M46" s="407"/>
      <c r="N46" s="407"/>
      <c r="O46" s="407"/>
      <c r="P46" s="408"/>
      <c r="Q46" s="409"/>
      <c r="R46" s="410"/>
      <c r="S46" s="410"/>
      <c r="T46" s="410"/>
      <c r="U46" s="410"/>
      <c r="V46" s="410"/>
      <c r="W46" s="410"/>
      <c r="X46" s="411"/>
      <c r="Y46" s="406"/>
      <c r="Z46" s="407"/>
      <c r="AA46" s="407"/>
      <c r="AB46" s="408"/>
      <c r="AC46" s="406"/>
      <c r="AD46" s="407"/>
      <c r="AE46" s="407"/>
      <c r="AF46" s="408"/>
      <c r="AG46" s="406"/>
      <c r="AH46" s="407"/>
      <c r="AI46" s="407"/>
      <c r="AJ46" s="408"/>
      <c r="AK46" s="406"/>
      <c r="AL46" s="407"/>
      <c r="AM46" s="407"/>
      <c r="AN46" s="408"/>
      <c r="AO46" s="542"/>
      <c r="AP46" s="554"/>
      <c r="AQ46" s="586"/>
      <c r="AR46" s="588"/>
      <c r="AS46" s="590"/>
      <c r="BE46"/>
    </row>
    <row r="47" spans="2:57" ht="31.5" hidden="1"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c r="Z47" s="413"/>
      <c r="AA47" s="413"/>
      <c r="AB47" s="414"/>
      <c r="AC47" s="412"/>
      <c r="AD47" s="413"/>
      <c r="AE47" s="413"/>
      <c r="AF47" s="414"/>
      <c r="AG47" s="412"/>
      <c r="AH47" s="413"/>
      <c r="AI47" s="413"/>
      <c r="AJ47" s="414"/>
      <c r="AK47" s="412"/>
      <c r="AL47" s="413"/>
      <c r="AM47" s="413"/>
      <c r="AN47" s="414"/>
      <c r="AO47" s="545"/>
      <c r="AP47" s="556"/>
      <c r="AQ47" s="587"/>
      <c r="AR47" s="589"/>
      <c r="AS47" s="591"/>
      <c r="BE47"/>
    </row>
    <row r="48" spans="2:57" ht="22.5" hidden="1" customHeight="1">
      <c r="B48" s="592">
        <v>18</v>
      </c>
      <c r="C48" s="532"/>
      <c r="D48" s="406"/>
      <c r="E48" s="407"/>
      <c r="F48" s="407"/>
      <c r="G48" s="407"/>
      <c r="H48" s="407"/>
      <c r="I48" s="407"/>
      <c r="J48" s="407"/>
      <c r="K48" s="407"/>
      <c r="L48" s="407"/>
      <c r="M48" s="407"/>
      <c r="N48" s="407"/>
      <c r="O48" s="407"/>
      <c r="P48" s="408"/>
      <c r="Q48" s="409"/>
      <c r="R48" s="410"/>
      <c r="S48" s="410"/>
      <c r="T48" s="410"/>
      <c r="U48" s="410"/>
      <c r="V48" s="410"/>
      <c r="W48" s="410"/>
      <c r="X48" s="411"/>
      <c r="Y48" s="406"/>
      <c r="Z48" s="407"/>
      <c r="AA48" s="407"/>
      <c r="AB48" s="408"/>
      <c r="AC48" s="406"/>
      <c r="AD48" s="407"/>
      <c r="AE48" s="407"/>
      <c r="AF48" s="408"/>
      <c r="AG48" s="406"/>
      <c r="AH48" s="407"/>
      <c r="AI48" s="407"/>
      <c r="AJ48" s="408"/>
      <c r="AK48" s="406"/>
      <c r="AL48" s="407"/>
      <c r="AM48" s="407"/>
      <c r="AN48" s="408"/>
      <c r="AO48" s="542"/>
      <c r="AP48" s="554"/>
      <c r="AQ48" s="586"/>
      <c r="AR48" s="588"/>
      <c r="AS48" s="590"/>
      <c r="BE48"/>
    </row>
    <row r="49" spans="2:57" ht="31.5" hidden="1"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c r="Z49" s="413"/>
      <c r="AA49" s="413"/>
      <c r="AB49" s="414"/>
      <c r="AC49" s="412"/>
      <c r="AD49" s="413"/>
      <c r="AE49" s="413"/>
      <c r="AF49" s="414"/>
      <c r="AG49" s="412"/>
      <c r="AH49" s="413"/>
      <c r="AI49" s="413"/>
      <c r="AJ49" s="414"/>
      <c r="AK49" s="412"/>
      <c r="AL49" s="413"/>
      <c r="AM49" s="413"/>
      <c r="AN49" s="414"/>
      <c r="AO49" s="545"/>
      <c r="AP49" s="556"/>
      <c r="AQ49" s="587"/>
      <c r="AR49" s="589"/>
      <c r="AS49" s="591"/>
      <c r="BE49"/>
    </row>
    <row r="50" spans="2:57" ht="22.5" hidden="1" customHeight="1">
      <c r="B50" s="592">
        <v>19</v>
      </c>
      <c r="C50" s="532"/>
      <c r="D50" s="406"/>
      <c r="E50" s="407"/>
      <c r="F50" s="407"/>
      <c r="G50" s="407"/>
      <c r="H50" s="407"/>
      <c r="I50" s="407"/>
      <c r="J50" s="407"/>
      <c r="K50" s="407"/>
      <c r="L50" s="407"/>
      <c r="M50" s="407"/>
      <c r="N50" s="407"/>
      <c r="O50" s="407"/>
      <c r="P50" s="408"/>
      <c r="Q50" s="409"/>
      <c r="R50" s="410"/>
      <c r="S50" s="410"/>
      <c r="T50" s="410"/>
      <c r="U50" s="410"/>
      <c r="V50" s="410"/>
      <c r="W50" s="410"/>
      <c r="X50" s="411"/>
      <c r="Y50" s="406"/>
      <c r="Z50" s="407"/>
      <c r="AA50" s="407"/>
      <c r="AB50" s="408"/>
      <c r="AC50" s="406"/>
      <c r="AD50" s="407"/>
      <c r="AE50" s="407"/>
      <c r="AF50" s="408"/>
      <c r="AG50" s="406"/>
      <c r="AH50" s="407"/>
      <c r="AI50" s="407"/>
      <c r="AJ50" s="408"/>
      <c r="AK50" s="406"/>
      <c r="AL50" s="407"/>
      <c r="AM50" s="407"/>
      <c r="AN50" s="408"/>
      <c r="AO50" s="542"/>
      <c r="AP50" s="554"/>
      <c r="AQ50" s="586"/>
      <c r="AR50" s="588"/>
      <c r="AS50" s="590"/>
      <c r="BE50"/>
    </row>
    <row r="51" spans="2:57" ht="31.5" hidden="1"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c r="Z51" s="413"/>
      <c r="AA51" s="413"/>
      <c r="AB51" s="414"/>
      <c r="AC51" s="412"/>
      <c r="AD51" s="413"/>
      <c r="AE51" s="413"/>
      <c r="AF51" s="414"/>
      <c r="AG51" s="412"/>
      <c r="AH51" s="413"/>
      <c r="AI51" s="413"/>
      <c r="AJ51" s="414"/>
      <c r="AK51" s="412"/>
      <c r="AL51" s="413"/>
      <c r="AM51" s="413"/>
      <c r="AN51" s="414"/>
      <c r="AO51" s="545"/>
      <c r="AP51" s="556"/>
      <c r="AQ51" s="587"/>
      <c r="AR51" s="589"/>
      <c r="AS51" s="591"/>
      <c r="BE51"/>
    </row>
    <row r="52" spans="2:57" ht="22.5" hidden="1" customHeight="1">
      <c r="B52" s="592">
        <v>20</v>
      </c>
      <c r="C52" s="532"/>
      <c r="D52" s="406"/>
      <c r="E52" s="407"/>
      <c r="F52" s="407"/>
      <c r="G52" s="407"/>
      <c r="H52" s="407"/>
      <c r="I52" s="407"/>
      <c r="J52" s="407"/>
      <c r="K52" s="407"/>
      <c r="L52" s="407"/>
      <c r="M52" s="407"/>
      <c r="N52" s="407"/>
      <c r="O52" s="407"/>
      <c r="P52" s="408"/>
      <c r="Q52" s="409"/>
      <c r="R52" s="410"/>
      <c r="S52" s="410"/>
      <c r="T52" s="410"/>
      <c r="U52" s="410"/>
      <c r="V52" s="410"/>
      <c r="W52" s="410"/>
      <c r="X52" s="411"/>
      <c r="Y52" s="406"/>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hidden="1"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hidden="1" customHeight="1">
      <c r="B54" s="592">
        <v>21</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hidden="1" customHeight="1">
      <c r="B56" s="592">
        <v>22</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31.5" hidden="1"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hidden="1" customHeight="1">
      <c r="B58" s="592">
        <v>23</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24</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25</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26</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27</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28</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29</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c r="B71" s="592"/>
      <c r="C71" s="532"/>
      <c r="D71" s="412"/>
      <c r="E71" s="413"/>
      <c r="F71" s="413"/>
      <c r="G71" s="413"/>
      <c r="H71" s="413"/>
      <c r="I71" s="413"/>
      <c r="J71" s="413"/>
      <c r="K71" s="413"/>
      <c r="L71" s="413"/>
      <c r="M71" s="413"/>
      <c r="N71" s="413"/>
      <c r="O71" s="413"/>
      <c r="P71" s="414"/>
      <c r="Q71" s="412"/>
      <c r="R71" s="413"/>
      <c r="S71" s="413"/>
      <c r="T71" s="413"/>
      <c r="U71" s="413"/>
      <c r="V71" s="413"/>
      <c r="W71" s="413"/>
      <c r="X71" s="414"/>
      <c r="Y71" s="412"/>
      <c r="Z71" s="413"/>
      <c r="AA71" s="413"/>
      <c r="AB71" s="414"/>
      <c r="AC71" s="412"/>
      <c r="AD71" s="413"/>
      <c r="AE71" s="413"/>
      <c r="AF71" s="414"/>
      <c r="AG71" s="412"/>
      <c r="AH71" s="413"/>
      <c r="AI71" s="413"/>
      <c r="AJ71" s="414"/>
      <c r="AK71" s="412"/>
      <c r="AL71" s="413"/>
      <c r="AM71" s="413"/>
      <c r="AN71" s="414"/>
      <c r="AO71" s="545"/>
      <c r="AP71" s="556"/>
      <c r="AQ71" s="587"/>
      <c r="AR71" s="589"/>
      <c r="AS71" s="591"/>
      <c r="BE71"/>
    </row>
    <row r="72" spans="2:57" ht="22.5" hidden="1" customHeight="1">
      <c r="B72" s="592">
        <v>30</v>
      </c>
      <c r="C72" s="532"/>
      <c r="D72" s="406"/>
      <c r="E72" s="407"/>
      <c r="F72" s="407"/>
      <c r="G72" s="407"/>
      <c r="H72" s="407"/>
      <c r="I72" s="407"/>
      <c r="J72" s="407"/>
      <c r="K72" s="407"/>
      <c r="L72" s="407"/>
      <c r="M72" s="407"/>
      <c r="N72" s="407"/>
      <c r="O72" s="407"/>
      <c r="P72" s="408"/>
      <c r="Q72" s="409"/>
      <c r="R72" s="410"/>
      <c r="S72" s="410"/>
      <c r="T72" s="410"/>
      <c r="U72" s="410"/>
      <c r="V72" s="410"/>
      <c r="W72" s="410"/>
      <c r="X72" s="411"/>
      <c r="Y72" s="406"/>
      <c r="Z72" s="407"/>
      <c r="AA72" s="407"/>
      <c r="AB72" s="408"/>
      <c r="AC72" s="406"/>
      <c r="AD72" s="407"/>
      <c r="AE72" s="407"/>
      <c r="AF72" s="408"/>
      <c r="AG72" s="406"/>
      <c r="AH72" s="407"/>
      <c r="AI72" s="407"/>
      <c r="AJ72" s="408"/>
      <c r="AK72" s="406"/>
      <c r="AL72" s="407"/>
      <c r="AM72" s="407"/>
      <c r="AN72" s="408"/>
      <c r="AO72" s="542"/>
      <c r="AP72" s="554"/>
      <c r="AQ72" s="586"/>
      <c r="AR72" s="588"/>
      <c r="AS72" s="590"/>
      <c r="BE72"/>
    </row>
    <row r="73" spans="2:57" ht="31.5" hidden="1" customHeight="1" thickBot="1">
      <c r="B73" s="610"/>
      <c r="C73" s="611"/>
      <c r="D73" s="581"/>
      <c r="E73" s="582"/>
      <c r="F73" s="582"/>
      <c r="G73" s="582"/>
      <c r="H73" s="582"/>
      <c r="I73" s="582"/>
      <c r="J73" s="582"/>
      <c r="K73" s="582"/>
      <c r="L73" s="582"/>
      <c r="M73" s="582"/>
      <c r="N73" s="582"/>
      <c r="O73" s="582"/>
      <c r="P73" s="583"/>
      <c r="Q73" s="412"/>
      <c r="R73" s="413"/>
      <c r="S73" s="413"/>
      <c r="T73" s="413"/>
      <c r="U73" s="413"/>
      <c r="V73" s="413"/>
      <c r="W73" s="413"/>
      <c r="X73" s="414"/>
      <c r="Y73" s="581"/>
      <c r="Z73" s="582"/>
      <c r="AA73" s="582"/>
      <c r="AB73" s="583"/>
      <c r="AC73" s="581"/>
      <c r="AD73" s="582"/>
      <c r="AE73" s="582"/>
      <c r="AF73" s="583"/>
      <c r="AG73" s="581"/>
      <c r="AH73" s="582"/>
      <c r="AI73" s="582"/>
      <c r="AJ73" s="583"/>
      <c r="AK73" s="581"/>
      <c r="AL73" s="582"/>
      <c r="AM73" s="582"/>
      <c r="AN73" s="583"/>
      <c r="AO73" s="481"/>
      <c r="AP73" s="606"/>
      <c r="AQ73" s="607"/>
      <c r="AR73" s="608"/>
      <c r="AS73" s="609"/>
      <c r="BE73"/>
    </row>
    <row r="74" spans="2:57" ht="46.5" customHeight="1" thickBot="1">
      <c r="B74" s="612" t="s">
        <v>33</v>
      </c>
      <c r="C74" s="613"/>
      <c r="D74" s="613"/>
      <c r="E74" s="614"/>
      <c r="F74" s="615" t="s">
        <v>2</v>
      </c>
      <c r="G74" s="613"/>
      <c r="H74" s="613"/>
      <c r="I74" s="613"/>
      <c r="J74" s="613"/>
      <c r="K74" s="613"/>
      <c r="L74" s="613"/>
      <c r="M74" s="613"/>
      <c r="N74" s="613"/>
      <c r="O74" s="613"/>
      <c r="P74" s="613"/>
      <c r="Q74" s="613"/>
      <c r="R74" s="613"/>
      <c r="S74" s="613"/>
      <c r="T74" s="613"/>
      <c r="U74" s="614"/>
      <c r="V74" s="615" t="s">
        <v>3</v>
      </c>
      <c r="W74" s="613"/>
      <c r="X74" s="614"/>
      <c r="Y74" s="615" t="s">
        <v>34</v>
      </c>
      <c r="Z74" s="613"/>
      <c r="AA74" s="614"/>
      <c r="AB74" s="615" t="s">
        <v>35</v>
      </c>
      <c r="AC74" s="613"/>
      <c r="AD74" s="613"/>
      <c r="AE74" s="613"/>
      <c r="AF74" s="613"/>
      <c r="AG74" s="613"/>
      <c r="AH74" s="613"/>
      <c r="AI74" s="613"/>
      <c r="AJ74" s="613"/>
      <c r="AK74" s="613"/>
      <c r="AL74" s="613"/>
      <c r="AM74" s="613"/>
      <c r="AN74" s="613"/>
      <c r="AO74" s="613"/>
      <c r="AP74" s="613"/>
      <c r="AQ74" s="613"/>
      <c r="AR74" s="613"/>
      <c r="AS74" s="616"/>
      <c r="BE74"/>
    </row>
    <row r="75" spans="2:57" ht="46.5" customHeight="1">
      <c r="B75" s="617"/>
      <c r="C75" s="618"/>
      <c r="D75" s="618"/>
      <c r="E75" s="619"/>
      <c r="F75" s="620"/>
      <c r="G75" s="618"/>
      <c r="H75" s="618"/>
      <c r="I75" s="618"/>
      <c r="J75" s="618"/>
      <c r="K75" s="618"/>
      <c r="L75" s="618"/>
      <c r="M75" s="618"/>
      <c r="N75" s="618"/>
      <c r="O75" s="618"/>
      <c r="P75" s="618"/>
      <c r="Q75" s="618"/>
      <c r="R75" s="618"/>
      <c r="S75" s="618"/>
      <c r="T75" s="618"/>
      <c r="U75" s="619"/>
      <c r="V75" s="620"/>
      <c r="W75" s="618"/>
      <c r="X75" s="619"/>
      <c r="Y75" s="620"/>
      <c r="Z75" s="618"/>
      <c r="AA75" s="619"/>
      <c r="AB75" s="620"/>
      <c r="AC75" s="618"/>
      <c r="AD75" s="618"/>
      <c r="AE75" s="618"/>
      <c r="AF75" s="618"/>
      <c r="AG75" s="618"/>
      <c r="AH75" s="618"/>
      <c r="AI75" s="618"/>
      <c r="AJ75" s="618"/>
      <c r="AK75" s="618"/>
      <c r="AL75" s="618"/>
      <c r="AM75" s="618"/>
      <c r="AN75" s="618"/>
      <c r="AO75" s="618"/>
      <c r="AP75" s="618"/>
      <c r="AQ75" s="618"/>
      <c r="AR75" s="618"/>
      <c r="AS75" s="621"/>
      <c r="BE75"/>
    </row>
    <row r="76" spans="2:57" ht="46.5" customHeight="1">
      <c r="B76" s="622"/>
      <c r="C76" s="623"/>
      <c r="D76" s="623"/>
      <c r="E76" s="624"/>
      <c r="F76" s="625"/>
      <c r="G76" s="623"/>
      <c r="H76" s="623"/>
      <c r="I76" s="623"/>
      <c r="J76" s="623"/>
      <c r="K76" s="623"/>
      <c r="L76" s="623"/>
      <c r="M76" s="623"/>
      <c r="N76" s="623"/>
      <c r="O76" s="623"/>
      <c r="P76" s="623"/>
      <c r="Q76" s="623"/>
      <c r="R76" s="623"/>
      <c r="S76" s="623"/>
      <c r="T76" s="623"/>
      <c r="U76" s="624"/>
      <c r="V76" s="625"/>
      <c r="W76" s="623"/>
      <c r="X76" s="624"/>
      <c r="Y76" s="625"/>
      <c r="Z76" s="623"/>
      <c r="AA76" s="624"/>
      <c r="AB76" s="625"/>
      <c r="AC76" s="623"/>
      <c r="AD76" s="623"/>
      <c r="AE76" s="623"/>
      <c r="AF76" s="623"/>
      <c r="AG76" s="623"/>
      <c r="AH76" s="623"/>
      <c r="AI76" s="623"/>
      <c r="AJ76" s="623"/>
      <c r="AK76" s="623"/>
      <c r="AL76" s="623"/>
      <c r="AM76" s="623"/>
      <c r="AN76" s="623"/>
      <c r="AO76" s="623"/>
      <c r="AP76" s="623"/>
      <c r="AQ76" s="623"/>
      <c r="AR76" s="623"/>
      <c r="AS76" s="626"/>
      <c r="BE76"/>
    </row>
    <row r="77" spans="2:57" ht="46.5" customHeight="1">
      <c r="B77" s="622"/>
      <c r="C77" s="623"/>
      <c r="D77" s="623"/>
      <c r="E77" s="624"/>
      <c r="F77" s="625"/>
      <c r="G77" s="623"/>
      <c r="H77" s="623"/>
      <c r="I77" s="623"/>
      <c r="J77" s="623"/>
      <c r="K77" s="623"/>
      <c r="L77" s="623"/>
      <c r="M77" s="623"/>
      <c r="N77" s="623"/>
      <c r="O77" s="623"/>
      <c r="P77" s="623"/>
      <c r="Q77" s="623"/>
      <c r="R77" s="623"/>
      <c r="S77" s="623"/>
      <c r="T77" s="623"/>
      <c r="U77" s="624"/>
      <c r="V77" s="625"/>
      <c r="W77" s="623"/>
      <c r="X77" s="624"/>
      <c r="Y77" s="625"/>
      <c r="Z77" s="623"/>
      <c r="AA77" s="624"/>
      <c r="AB77" s="625"/>
      <c r="AC77" s="623"/>
      <c r="AD77" s="623"/>
      <c r="AE77" s="623"/>
      <c r="AF77" s="623"/>
      <c r="AG77" s="623"/>
      <c r="AH77" s="623"/>
      <c r="AI77" s="623"/>
      <c r="AJ77" s="623"/>
      <c r="AK77" s="623"/>
      <c r="AL77" s="623"/>
      <c r="AM77" s="623"/>
      <c r="AN77" s="623"/>
      <c r="AO77" s="623"/>
      <c r="AP77" s="623"/>
      <c r="AQ77" s="623"/>
      <c r="AR77" s="623"/>
      <c r="AS77" s="626"/>
      <c r="BE77"/>
    </row>
    <row r="78" spans="2:57" ht="46.5" customHeight="1">
      <c r="B78" s="622"/>
      <c r="C78" s="623"/>
      <c r="D78" s="623"/>
      <c r="E78" s="624"/>
      <c r="F78" s="625"/>
      <c r="G78" s="623"/>
      <c r="H78" s="623"/>
      <c r="I78" s="623"/>
      <c r="J78" s="623"/>
      <c r="K78" s="623"/>
      <c r="L78" s="623"/>
      <c r="M78" s="623"/>
      <c r="N78" s="623"/>
      <c r="O78" s="623"/>
      <c r="P78" s="623"/>
      <c r="Q78" s="623"/>
      <c r="R78" s="623"/>
      <c r="S78" s="623"/>
      <c r="T78" s="623"/>
      <c r="U78" s="624"/>
      <c r="V78" s="625"/>
      <c r="W78" s="623"/>
      <c r="X78" s="624"/>
      <c r="Y78" s="625"/>
      <c r="Z78" s="623"/>
      <c r="AA78" s="624"/>
      <c r="AB78" s="625"/>
      <c r="AC78" s="623"/>
      <c r="AD78" s="623"/>
      <c r="AE78" s="623"/>
      <c r="AF78" s="623"/>
      <c r="AG78" s="623"/>
      <c r="AH78" s="623"/>
      <c r="AI78" s="623"/>
      <c r="AJ78" s="623"/>
      <c r="AK78" s="623"/>
      <c r="AL78" s="623"/>
      <c r="AM78" s="623"/>
      <c r="AN78" s="623"/>
      <c r="AO78" s="623"/>
      <c r="AP78" s="623"/>
      <c r="AQ78" s="623"/>
      <c r="AR78" s="623"/>
      <c r="AS78" s="626"/>
      <c r="BE78"/>
    </row>
    <row r="79" spans="2:57" ht="46.5" customHeight="1">
      <c r="B79" s="622"/>
      <c r="C79" s="623"/>
      <c r="D79" s="623"/>
      <c r="E79" s="624"/>
      <c r="F79" s="625"/>
      <c r="G79" s="623"/>
      <c r="H79" s="623"/>
      <c r="I79" s="623"/>
      <c r="J79" s="623"/>
      <c r="K79" s="623"/>
      <c r="L79" s="623"/>
      <c r="M79" s="623"/>
      <c r="N79" s="623"/>
      <c r="O79" s="623"/>
      <c r="P79" s="623"/>
      <c r="Q79" s="623"/>
      <c r="R79" s="623"/>
      <c r="S79" s="623"/>
      <c r="T79" s="623"/>
      <c r="U79" s="624"/>
      <c r="V79" s="625"/>
      <c r="W79" s="623"/>
      <c r="X79" s="624"/>
      <c r="Y79" s="625"/>
      <c r="Z79" s="623"/>
      <c r="AA79" s="624"/>
      <c r="AB79" s="625"/>
      <c r="AC79" s="623"/>
      <c r="AD79" s="623"/>
      <c r="AE79" s="623"/>
      <c r="AF79" s="623"/>
      <c r="AG79" s="623"/>
      <c r="AH79" s="623"/>
      <c r="AI79" s="623"/>
      <c r="AJ79" s="623"/>
      <c r="AK79" s="623"/>
      <c r="AL79" s="623"/>
      <c r="AM79" s="623"/>
      <c r="AN79" s="623"/>
      <c r="AO79" s="623"/>
      <c r="AP79" s="623"/>
      <c r="AQ79" s="623"/>
      <c r="AR79" s="623"/>
      <c r="AS79" s="626"/>
      <c r="BE79"/>
    </row>
    <row r="80" spans="2:57" ht="46.5" customHeight="1" thickBot="1">
      <c r="B80" s="622"/>
      <c r="C80" s="623"/>
      <c r="D80" s="623"/>
      <c r="E80" s="624"/>
      <c r="F80" s="625"/>
      <c r="G80" s="623"/>
      <c r="H80" s="623"/>
      <c r="I80" s="623"/>
      <c r="J80" s="623"/>
      <c r="K80" s="623"/>
      <c r="L80" s="623"/>
      <c r="M80" s="623"/>
      <c r="N80" s="623"/>
      <c r="O80" s="623"/>
      <c r="P80" s="623"/>
      <c r="Q80" s="623"/>
      <c r="R80" s="623"/>
      <c r="S80" s="623"/>
      <c r="T80" s="623"/>
      <c r="U80" s="624"/>
      <c r="V80" s="625"/>
      <c r="W80" s="623"/>
      <c r="X80" s="624"/>
      <c r="Y80" s="625"/>
      <c r="Z80" s="623"/>
      <c r="AA80" s="624"/>
      <c r="AB80" s="625"/>
      <c r="AC80" s="623"/>
      <c r="AD80" s="623"/>
      <c r="AE80" s="623"/>
      <c r="AF80" s="623"/>
      <c r="AG80" s="623"/>
      <c r="AH80" s="623"/>
      <c r="AI80" s="623"/>
      <c r="AJ80" s="623"/>
      <c r="AK80" s="623"/>
      <c r="AL80" s="623"/>
      <c r="AM80" s="623"/>
      <c r="AN80" s="623"/>
      <c r="AO80" s="623"/>
      <c r="AP80" s="623"/>
      <c r="AQ80" s="623"/>
      <c r="AR80" s="623"/>
      <c r="AS80" s="626"/>
      <c r="BE80"/>
    </row>
    <row r="81" spans="2:57" ht="46.5" customHeight="1">
      <c r="B81" s="612" t="s">
        <v>36</v>
      </c>
      <c r="C81" s="613"/>
      <c r="D81" s="613"/>
      <c r="E81" s="613"/>
      <c r="F81" s="613"/>
      <c r="G81" s="613"/>
      <c r="H81" s="613"/>
      <c r="I81" s="613"/>
      <c r="J81" s="613"/>
      <c r="K81" s="613"/>
      <c r="L81" s="613"/>
      <c r="M81" s="613"/>
      <c r="N81" s="613"/>
      <c r="O81" s="613"/>
      <c r="P81" s="613"/>
      <c r="Q81" s="613"/>
      <c r="R81" s="613"/>
      <c r="S81" s="613"/>
      <c r="T81" s="613"/>
      <c r="U81" s="613"/>
      <c r="V81" s="613"/>
      <c r="W81" s="613"/>
      <c r="X81" s="613"/>
      <c r="Y81" s="613"/>
      <c r="Z81" s="613"/>
      <c r="AA81" s="613"/>
      <c r="AB81" s="613"/>
      <c r="AC81" s="613"/>
      <c r="AD81" s="613"/>
      <c r="AE81" s="613"/>
      <c r="AF81" s="613"/>
      <c r="AG81" s="613"/>
      <c r="AH81" s="613"/>
      <c r="AI81" s="613"/>
      <c r="AJ81" s="613"/>
      <c r="AK81" s="613"/>
      <c r="AL81" s="613"/>
      <c r="AM81" s="613"/>
      <c r="AN81" s="613"/>
      <c r="AO81" s="613"/>
      <c r="AP81" s="613"/>
      <c r="AQ81" s="613"/>
      <c r="AR81" s="613"/>
      <c r="AS81" s="616"/>
      <c r="BE81"/>
    </row>
    <row r="82" spans="2:57" ht="192.75" customHeight="1" thickBot="1">
      <c r="B82" s="627"/>
      <c r="C82" s="628"/>
      <c r="D82" s="628"/>
      <c r="E82" s="628"/>
      <c r="F82" s="628"/>
      <c r="G82" s="628"/>
      <c r="H82" s="628"/>
      <c r="I82" s="628"/>
      <c r="J82" s="628"/>
      <c r="K82" s="628"/>
      <c r="L82" s="628"/>
      <c r="M82" s="628"/>
      <c r="N82" s="628"/>
      <c r="O82" s="628"/>
      <c r="P82" s="628"/>
      <c r="Q82" s="628"/>
      <c r="R82" s="628"/>
      <c r="S82" s="628"/>
      <c r="T82" s="628"/>
      <c r="U82" s="628"/>
      <c r="V82" s="628"/>
      <c r="W82" s="628"/>
      <c r="X82" s="628"/>
      <c r="Y82" s="628"/>
      <c r="Z82" s="628"/>
      <c r="AA82" s="628"/>
      <c r="AB82" s="628"/>
      <c r="AC82" s="628"/>
      <c r="AD82" s="628"/>
      <c r="AE82" s="628"/>
      <c r="AF82" s="628"/>
      <c r="AG82" s="628"/>
      <c r="AH82" s="628"/>
      <c r="AI82" s="628"/>
      <c r="AJ82" s="628"/>
      <c r="AK82" s="628"/>
      <c r="AL82" s="628"/>
      <c r="AM82" s="628"/>
      <c r="AN82" s="628"/>
      <c r="AO82" s="628"/>
      <c r="AP82" s="628"/>
      <c r="AQ82" s="628"/>
      <c r="AR82" s="628"/>
      <c r="AS82" s="629"/>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406" t="s">
        <v>43</v>
      </c>
      <c r="D84" s="407"/>
      <c r="E84" s="407"/>
      <c r="F84" s="407"/>
      <c r="G84" s="407"/>
      <c r="H84" s="407"/>
      <c r="I84" s="407"/>
      <c r="J84" s="407"/>
      <c r="K84" s="407"/>
      <c r="L84" s="407"/>
      <c r="M84" s="407"/>
      <c r="N84" s="407"/>
      <c r="O84" s="407"/>
      <c r="P84" s="407"/>
      <c r="Q84" s="407"/>
      <c r="R84" s="407"/>
      <c r="S84" s="407"/>
      <c r="T84" s="407"/>
      <c r="U84" s="407"/>
      <c r="V84" s="407"/>
      <c r="W84" s="408"/>
      <c r="X84" s="406" t="s">
        <v>44</v>
      </c>
      <c r="Y84" s="407"/>
      <c r="Z84" s="407"/>
      <c r="AA84" s="407"/>
      <c r="AB84" s="407"/>
      <c r="AC84" s="407"/>
      <c r="AD84" s="407"/>
      <c r="AE84" s="407"/>
      <c r="AF84" s="407"/>
      <c r="AG84" s="407"/>
      <c r="AH84" s="407"/>
      <c r="AI84" s="407"/>
      <c r="AJ84" s="407"/>
      <c r="AK84" s="407"/>
      <c r="AL84" s="407"/>
      <c r="AM84" s="407"/>
      <c r="AN84" s="407"/>
      <c r="AO84" s="407"/>
      <c r="AP84" s="407"/>
      <c r="AQ84" s="407"/>
      <c r="AR84" s="408"/>
      <c r="AS84" s="8"/>
      <c r="BE84"/>
    </row>
    <row r="85" spans="2:57" ht="46.5" customHeight="1">
      <c r="B85" s="10"/>
      <c r="C85" s="473" t="s">
        <v>40</v>
      </c>
      <c r="D85" s="438"/>
      <c r="E85" s="438"/>
      <c r="F85" s="438"/>
      <c r="G85" s="438"/>
      <c r="H85" s="438"/>
      <c r="I85" s="449"/>
      <c r="J85" s="473" t="s">
        <v>41</v>
      </c>
      <c r="K85" s="438"/>
      <c r="L85" s="438"/>
      <c r="M85" s="438"/>
      <c r="N85" s="438"/>
      <c r="O85" s="438"/>
      <c r="P85" s="449"/>
      <c r="Q85" s="473" t="s">
        <v>42</v>
      </c>
      <c r="R85" s="438"/>
      <c r="S85" s="438"/>
      <c r="T85" s="438"/>
      <c r="U85" s="438"/>
      <c r="V85" s="438"/>
      <c r="W85" s="449"/>
      <c r="X85" s="473" t="s">
        <v>40</v>
      </c>
      <c r="Y85" s="438"/>
      <c r="Z85" s="438"/>
      <c r="AA85" s="438"/>
      <c r="AB85" s="438"/>
      <c r="AC85" s="438"/>
      <c r="AD85" s="449"/>
      <c r="AE85" s="473" t="s">
        <v>41</v>
      </c>
      <c r="AF85" s="438"/>
      <c r="AG85" s="438"/>
      <c r="AH85" s="438"/>
      <c r="AI85" s="438"/>
      <c r="AJ85" s="438"/>
      <c r="AK85" s="449"/>
      <c r="AL85" s="473" t="s">
        <v>42</v>
      </c>
      <c r="AM85" s="438"/>
      <c r="AN85" s="438"/>
      <c r="AO85" s="438"/>
      <c r="AP85" s="438"/>
      <c r="AQ85" s="438"/>
      <c r="AR85" s="449"/>
      <c r="AS85" s="11"/>
      <c r="BE85"/>
    </row>
    <row r="86" spans="2:57" ht="46.5" customHeight="1">
      <c r="B86" s="10"/>
      <c r="C86" s="517"/>
      <c r="D86" s="518"/>
      <c r="E86" s="518"/>
      <c r="F86" s="518"/>
      <c r="G86" s="518"/>
      <c r="H86" s="518"/>
      <c r="I86" s="519"/>
      <c r="J86" s="517"/>
      <c r="K86" s="518"/>
      <c r="L86" s="518"/>
      <c r="M86" s="518"/>
      <c r="N86" s="518"/>
      <c r="O86" s="518"/>
      <c r="P86" s="519"/>
      <c r="Q86" s="520"/>
      <c r="R86" s="521"/>
      <c r="S86" s="521"/>
      <c r="T86" s="521"/>
      <c r="U86" s="521"/>
      <c r="V86" s="521"/>
      <c r="W86" s="522"/>
      <c r="X86" s="517"/>
      <c r="Y86" s="518"/>
      <c r="Z86" s="518"/>
      <c r="AA86" s="518"/>
      <c r="AB86" s="518"/>
      <c r="AC86" s="518"/>
      <c r="AD86" s="519"/>
      <c r="AE86" s="517"/>
      <c r="AF86" s="518"/>
      <c r="AG86" s="518"/>
      <c r="AH86" s="518"/>
      <c r="AI86" s="518"/>
      <c r="AJ86" s="518"/>
      <c r="AK86" s="519"/>
      <c r="AL86" s="520"/>
      <c r="AM86" s="521"/>
      <c r="AN86" s="521"/>
      <c r="AO86" s="521"/>
      <c r="AP86" s="521"/>
      <c r="AQ86" s="521"/>
      <c r="AR86" s="522"/>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heet="1" objects="1" scenarios="1" selectLockedCells="1" autoFilter="0"/>
  <mergeCells count="450">
    <mergeCell ref="J4:Z5"/>
    <mergeCell ref="AA4:AE4"/>
    <mergeCell ref="AF4:AI4"/>
    <mergeCell ref="AJ4:AS7"/>
    <mergeCell ref="AA5:AE5"/>
    <mergeCell ref="AF5:AI5"/>
    <mergeCell ref="J6:L7"/>
    <mergeCell ref="M6:P9"/>
    <mergeCell ref="Q6:AE9"/>
    <mergeCell ref="AF6:AI6"/>
    <mergeCell ref="AN8:AS11"/>
    <mergeCell ref="AF9:AI9"/>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AK18:AN19"/>
    <mergeCell ref="AO18:AP19"/>
    <mergeCell ref="AQ18:AQ19"/>
    <mergeCell ref="AR18:AR19"/>
    <mergeCell ref="AS18:AS19"/>
    <mergeCell ref="Y19:AB19"/>
    <mergeCell ref="B18:C19"/>
    <mergeCell ref="D18:P19"/>
    <mergeCell ref="Q18:X19"/>
    <mergeCell ref="Y18:AB18"/>
    <mergeCell ref="AC18:AF19"/>
    <mergeCell ref="AG18:AJ19"/>
    <mergeCell ref="AK20:AN21"/>
    <mergeCell ref="AO20:AP21"/>
    <mergeCell ref="AQ20:AQ21"/>
    <mergeCell ref="AR20:AR21"/>
    <mergeCell ref="AS20:AS21"/>
    <mergeCell ref="Y21:AB21"/>
    <mergeCell ref="B20:C21"/>
    <mergeCell ref="D20:P21"/>
    <mergeCell ref="Q20:X21"/>
    <mergeCell ref="Y20:AB20"/>
    <mergeCell ref="AC20:AF21"/>
    <mergeCell ref="AG20:AJ21"/>
    <mergeCell ref="AK22:AN23"/>
    <mergeCell ref="AO22:AP23"/>
    <mergeCell ref="AQ22:AQ23"/>
    <mergeCell ref="AR22:AR23"/>
    <mergeCell ref="AS22:AS23"/>
    <mergeCell ref="Y23:AB23"/>
    <mergeCell ref="B22:C23"/>
    <mergeCell ref="D22:P23"/>
    <mergeCell ref="Q22:X23"/>
    <mergeCell ref="Y22:AB22"/>
    <mergeCell ref="AC22:AF23"/>
    <mergeCell ref="AG22:AJ23"/>
    <mergeCell ref="AK24:AN25"/>
    <mergeCell ref="AO24:AP25"/>
    <mergeCell ref="AQ24:AQ25"/>
    <mergeCell ref="AR24:AR25"/>
    <mergeCell ref="AS24:AS25"/>
    <mergeCell ref="Y25:AB25"/>
    <mergeCell ref="B24:C25"/>
    <mergeCell ref="D24:P25"/>
    <mergeCell ref="Q24:X25"/>
    <mergeCell ref="Y24:AB24"/>
    <mergeCell ref="AC24:AF25"/>
    <mergeCell ref="AG24:AJ25"/>
    <mergeCell ref="AK26:AN27"/>
    <mergeCell ref="AO26:AP27"/>
    <mergeCell ref="AQ26:AQ27"/>
    <mergeCell ref="AR26:AR27"/>
    <mergeCell ref="AS26:AS27"/>
    <mergeCell ref="Y27:AB27"/>
    <mergeCell ref="B26:C27"/>
    <mergeCell ref="D26:P27"/>
    <mergeCell ref="Q26:X27"/>
    <mergeCell ref="Y26:AB26"/>
    <mergeCell ref="AC26:AF27"/>
    <mergeCell ref="AG26:AJ27"/>
    <mergeCell ref="AK28:AN29"/>
    <mergeCell ref="AO28:AP29"/>
    <mergeCell ref="AQ28:AQ29"/>
    <mergeCell ref="AR28:AR29"/>
    <mergeCell ref="AS28:AS29"/>
    <mergeCell ref="Y29:AB29"/>
    <mergeCell ref="B28:C29"/>
    <mergeCell ref="D28:P29"/>
    <mergeCell ref="Q28:X29"/>
    <mergeCell ref="Y28:AB28"/>
    <mergeCell ref="AC28:AF29"/>
    <mergeCell ref="AG28:AJ29"/>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s>
  <conditionalFormatting sqref="AF11">
    <cfRule type="expression" dxfId="316" priority="3">
      <formula>$V11="y"</formula>
    </cfRule>
    <cfRule type="expression" dxfId="315" priority="4">
      <formula>$T11="y"</formula>
    </cfRule>
  </conditionalFormatting>
  <conditionalFormatting sqref="AF7">
    <cfRule type="expression" dxfId="314" priority="7">
      <formula>$V7="y"</formula>
    </cfRule>
    <cfRule type="expression" dxfId="313" priority="8">
      <formula>$T7="y"</formula>
    </cfRule>
  </conditionalFormatting>
  <conditionalFormatting sqref="AF9">
    <cfRule type="expression" dxfId="312" priority="5">
      <formula>$V9="y"</formula>
    </cfRule>
    <cfRule type="expression" dxfId="311" priority="6">
      <formula>$T9="y"</formula>
    </cfRule>
  </conditionalFormatting>
  <conditionalFormatting sqref="Y14:AB73">
    <cfRule type="expression" dxfId="310" priority="2">
      <formula>OR(ISNUMBER(SEARCH("Hold Point",Y14)),ISNUMBER(SEARCH("Witness Point",Y14)))</formula>
    </cfRule>
  </conditionalFormatting>
  <conditionalFormatting sqref="AK14:AN73">
    <cfRule type="expression" dxfId="309" priority="1">
      <formula>OR(Y14="Check Item",Y14="Milestone")</formula>
    </cfRule>
  </conditionalFormatting>
  <pageMargins left="0.62992125984251968" right="0.23622047244094488" top="0.82677165354330706" bottom="0.23622047244094488" header="0.31496062992125984" footer="0.31496062992125984"/>
  <pageSetup paperSize="9" scale="57" orientation="portrait" r:id="rId1"/>
  <drawing r:id="rId2"/>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Sheet52">
    <pageSetUpPr fitToPage="1"/>
  </sheetPr>
  <dimension ref="A1:BR110"/>
  <sheetViews>
    <sheetView view="pageBreakPreview" topLeftCell="A3" zoomScale="85" zoomScaleNormal="85" zoomScaleSheetLayoutView="85" workbookViewId="0">
      <selection activeCell="B90" sqref="B90:AS90"/>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Supply and Erection of Prestressed Concrete Deck Units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Supply and Erection of Prestressed Concrete Deck Units</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633" t="s">
        <v>1939</v>
      </c>
      <c r="AK4" s="634"/>
      <c r="AL4" s="634"/>
      <c r="AM4" s="634"/>
      <c r="AN4" s="634"/>
      <c r="AO4" s="634"/>
      <c r="AP4" s="634"/>
      <c r="AQ4" s="634"/>
      <c r="AR4" s="634"/>
      <c r="AS4" s="635"/>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str">
        <f>'Lot Register'!$M$13</f>
        <v>CN22189</v>
      </c>
      <c r="AG5" s="460"/>
      <c r="AH5" s="460"/>
      <c r="AI5" s="461"/>
      <c r="AJ5" s="636" t="s">
        <v>1704</v>
      </c>
      <c r="AK5" s="637"/>
      <c r="AL5" s="637"/>
      <c r="AM5" s="637"/>
      <c r="AN5" s="637"/>
      <c r="AO5" s="637"/>
      <c r="AP5" s="637"/>
      <c r="AQ5" s="637"/>
      <c r="AR5" s="637"/>
      <c r="AS5" s="638"/>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636" t="s">
        <v>2095</v>
      </c>
      <c r="AK6" s="637"/>
      <c r="AL6" s="637"/>
      <c r="AM6" s="637"/>
      <c r="AN6" s="637"/>
      <c r="AO6" s="637"/>
      <c r="AP6" s="637"/>
      <c r="AQ6" s="637"/>
      <c r="AR6" s="637"/>
      <c r="AS6" s="638"/>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Register'!$J$2), "", 'Lot Register'!$J$2)</f>
        <v>45343</v>
      </c>
      <c r="AG7" s="469"/>
      <c r="AH7" s="469"/>
      <c r="AI7" s="470"/>
      <c r="AJ7" s="636" t="s">
        <v>2096</v>
      </c>
      <c r="AK7" s="637"/>
      <c r="AL7" s="637"/>
      <c r="AM7" s="637"/>
      <c r="AN7" s="637"/>
      <c r="AO7" s="637"/>
      <c r="AP7" s="637"/>
      <c r="AQ7" s="637"/>
      <c r="AR7" s="637"/>
      <c r="AS7" s="638"/>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v>74.010000000000005</v>
      </c>
      <c r="AK8" s="574"/>
      <c r="AL8" s="574"/>
      <c r="AM8" s="574"/>
      <c r="AN8" s="709" t="s">
        <v>842</v>
      </c>
      <c r="AO8" s="709"/>
      <c r="AP8" s="709"/>
      <c r="AQ8" s="709"/>
      <c r="AR8" s="709"/>
      <c r="AS8" s="710"/>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Register'!$K$2), "", 'Lot Register'!$K$2)</f>
        <v>45343</v>
      </c>
      <c r="AG9" s="469"/>
      <c r="AH9" s="469"/>
      <c r="AI9" s="470"/>
      <c r="AJ9" s="573"/>
      <c r="AK9" s="574"/>
      <c r="AL9" s="574"/>
      <c r="AM9" s="574"/>
      <c r="AN9" s="709"/>
      <c r="AO9" s="709"/>
      <c r="AP9" s="709"/>
      <c r="AQ9" s="709"/>
      <c r="AR9" s="709"/>
      <c r="AS9" s="710"/>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f>IF(ISBLANK('Lot Register'!$I$2), "", 'Lot Register'!$I$2)</f>
        <v>0</v>
      </c>
      <c r="AE10" s="449"/>
      <c r="AF10" s="451" t="s">
        <v>30</v>
      </c>
      <c r="AG10" s="451"/>
      <c r="AH10" s="451"/>
      <c r="AI10" s="452"/>
      <c r="AJ10" s="573"/>
      <c r="AK10" s="574"/>
      <c r="AL10" s="574"/>
      <c r="AM10" s="574"/>
      <c r="AN10" s="709"/>
      <c r="AO10" s="709"/>
      <c r="AP10" s="709"/>
      <c r="AQ10" s="709"/>
      <c r="AR10" s="709"/>
      <c r="AS10" s="710"/>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Register'!$L$2), "", 'Lot Register'!$L$2)</f>
        <v>45343</v>
      </c>
      <c r="AG11" s="496"/>
      <c r="AH11" s="496"/>
      <c r="AI11" s="497"/>
      <c r="AJ11" s="575"/>
      <c r="AK11" s="576"/>
      <c r="AL11" s="576"/>
      <c r="AM11" s="576"/>
      <c r="AN11" s="711"/>
      <c r="AO11" s="711"/>
      <c r="AP11" s="711"/>
      <c r="AQ11" s="711"/>
      <c r="AR11" s="711"/>
      <c r="AS11" s="712"/>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c r="AH13" s="439"/>
      <c r="AI13" s="439"/>
      <c r="AJ13" s="439"/>
      <c r="AK13" s="439" t="s">
        <v>27</v>
      </c>
      <c r="AL13" s="439"/>
      <c r="AM13" s="439"/>
      <c r="AN13" s="439"/>
      <c r="AO13" s="571"/>
      <c r="AP13" s="571"/>
      <c r="AQ13" s="571"/>
      <c r="AR13" s="571"/>
      <c r="AS13" s="572"/>
      <c r="BE13"/>
    </row>
    <row r="14" spans="1:70">
      <c r="B14" s="553">
        <v>1</v>
      </c>
      <c r="C14" s="549"/>
      <c r="D14" s="507" t="s">
        <v>843</v>
      </c>
      <c r="E14" s="508"/>
      <c r="F14" s="508"/>
      <c r="G14" s="508"/>
      <c r="H14" s="508"/>
      <c r="I14" s="508"/>
      <c r="J14" s="508"/>
      <c r="K14" s="508"/>
      <c r="L14" s="508"/>
      <c r="M14" s="508"/>
      <c r="N14" s="508"/>
      <c r="O14" s="508"/>
      <c r="P14" s="509"/>
      <c r="Q14" s="597" t="s">
        <v>91</v>
      </c>
      <c r="R14" s="598"/>
      <c r="S14" s="598"/>
      <c r="T14" s="598"/>
      <c r="U14" s="598"/>
      <c r="V14" s="598"/>
      <c r="W14" s="598"/>
      <c r="X14" s="599"/>
      <c r="Y14" s="507" t="s">
        <v>81</v>
      </c>
      <c r="Z14" s="508"/>
      <c r="AA14" s="508"/>
      <c r="AB14" s="509"/>
      <c r="AC14" s="406"/>
      <c r="AD14" s="407"/>
      <c r="AE14" s="407"/>
      <c r="AF14" s="407"/>
      <c r="AG14" s="407"/>
      <c r="AH14" s="407"/>
      <c r="AI14" s="407"/>
      <c r="AJ14" s="408"/>
      <c r="AK14" s="507"/>
      <c r="AL14" s="508"/>
      <c r="AM14" s="508"/>
      <c r="AN14" s="509"/>
      <c r="AO14" s="475"/>
      <c r="AP14" s="593"/>
      <c r="AQ14" s="594"/>
      <c r="AR14" s="595"/>
      <c r="AS14" s="596"/>
      <c r="BE14"/>
    </row>
    <row r="15" spans="1:70" ht="31.5" customHeight="1">
      <c r="B15" s="592"/>
      <c r="C15" s="532"/>
      <c r="D15" s="412"/>
      <c r="E15" s="413"/>
      <c r="F15" s="413"/>
      <c r="G15" s="413"/>
      <c r="H15" s="413"/>
      <c r="I15" s="413"/>
      <c r="J15" s="413"/>
      <c r="K15" s="413"/>
      <c r="L15" s="413"/>
      <c r="M15" s="413"/>
      <c r="N15" s="413"/>
      <c r="O15" s="413"/>
      <c r="P15" s="414"/>
      <c r="Q15" s="600"/>
      <c r="R15" s="601"/>
      <c r="S15" s="601"/>
      <c r="T15" s="601"/>
      <c r="U15" s="601"/>
      <c r="V15" s="601"/>
      <c r="W15" s="601"/>
      <c r="X15" s="602"/>
      <c r="Y15" s="412" t="s">
        <v>1995</v>
      </c>
      <c r="Z15" s="413"/>
      <c r="AA15" s="413"/>
      <c r="AB15" s="414"/>
      <c r="AC15" s="412"/>
      <c r="AD15" s="413"/>
      <c r="AE15" s="413"/>
      <c r="AF15" s="413"/>
      <c r="AG15" s="413"/>
      <c r="AH15" s="413"/>
      <c r="AI15" s="413"/>
      <c r="AJ15" s="414"/>
      <c r="AK15" s="412"/>
      <c r="AL15" s="413"/>
      <c r="AM15" s="413"/>
      <c r="AN15" s="414"/>
      <c r="AO15" s="545"/>
      <c r="AP15" s="556"/>
      <c r="AQ15" s="587"/>
      <c r="AR15" s="589"/>
      <c r="AS15" s="591"/>
      <c r="BE15"/>
    </row>
    <row r="16" spans="1:70">
      <c r="B16" s="592">
        <v>2</v>
      </c>
      <c r="C16" s="532"/>
      <c r="D16" s="406" t="s">
        <v>844</v>
      </c>
      <c r="E16" s="407"/>
      <c r="F16" s="407"/>
      <c r="G16" s="407"/>
      <c r="H16" s="407"/>
      <c r="I16" s="407"/>
      <c r="J16" s="407"/>
      <c r="K16" s="407"/>
      <c r="L16" s="407"/>
      <c r="M16" s="407"/>
      <c r="N16" s="407"/>
      <c r="O16" s="407"/>
      <c r="P16" s="408"/>
      <c r="Q16" s="644" t="s">
        <v>91</v>
      </c>
      <c r="R16" s="645"/>
      <c r="S16" s="645"/>
      <c r="T16" s="645"/>
      <c r="U16" s="645"/>
      <c r="V16" s="645"/>
      <c r="W16" s="645"/>
      <c r="X16" s="646"/>
      <c r="Y16" s="406" t="s">
        <v>82</v>
      </c>
      <c r="Z16" s="407"/>
      <c r="AA16" s="407"/>
      <c r="AB16" s="408"/>
      <c r="AC16" s="406"/>
      <c r="AD16" s="407"/>
      <c r="AE16" s="407"/>
      <c r="AF16" s="407"/>
      <c r="AG16" s="407"/>
      <c r="AH16" s="407"/>
      <c r="AI16" s="407"/>
      <c r="AJ16" s="408"/>
      <c r="AK16" s="406"/>
      <c r="AL16" s="407"/>
      <c r="AM16" s="407"/>
      <c r="AN16" s="408"/>
      <c r="AO16" s="542"/>
      <c r="AP16" s="554"/>
      <c r="AQ16" s="586"/>
      <c r="AR16" s="588"/>
      <c r="AS16" s="590"/>
      <c r="BE16"/>
    </row>
    <row r="17" spans="2:57" ht="31.5" customHeight="1">
      <c r="B17" s="592"/>
      <c r="C17" s="532"/>
      <c r="D17" s="412"/>
      <c r="E17" s="413"/>
      <c r="F17" s="413"/>
      <c r="G17" s="413"/>
      <c r="H17" s="413"/>
      <c r="I17" s="413"/>
      <c r="J17" s="413"/>
      <c r="K17" s="413"/>
      <c r="L17" s="413"/>
      <c r="M17" s="413"/>
      <c r="N17" s="413"/>
      <c r="O17" s="413"/>
      <c r="P17" s="414"/>
      <c r="Q17" s="600"/>
      <c r="R17" s="601"/>
      <c r="S17" s="601"/>
      <c r="T17" s="601"/>
      <c r="U17" s="601"/>
      <c r="V17" s="601"/>
      <c r="W17" s="601"/>
      <c r="X17" s="602"/>
      <c r="Y17" s="412" t="s">
        <v>1995</v>
      </c>
      <c r="Z17" s="413"/>
      <c r="AA17" s="413"/>
      <c r="AB17" s="414"/>
      <c r="AC17" s="412"/>
      <c r="AD17" s="413"/>
      <c r="AE17" s="413"/>
      <c r="AF17" s="413"/>
      <c r="AG17" s="413"/>
      <c r="AH17" s="413"/>
      <c r="AI17" s="413"/>
      <c r="AJ17" s="414"/>
      <c r="AK17" s="412"/>
      <c r="AL17" s="413"/>
      <c r="AM17" s="413"/>
      <c r="AN17" s="414"/>
      <c r="AO17" s="545"/>
      <c r="AP17" s="556"/>
      <c r="AQ17" s="587"/>
      <c r="AR17" s="589"/>
      <c r="AS17" s="591"/>
      <c r="BE17"/>
    </row>
    <row r="18" spans="2:57">
      <c r="B18" s="592">
        <v>3</v>
      </c>
      <c r="C18" s="532"/>
      <c r="D18" s="406" t="s">
        <v>1586</v>
      </c>
      <c r="E18" s="407"/>
      <c r="F18" s="407"/>
      <c r="G18" s="407"/>
      <c r="H18" s="407"/>
      <c r="I18" s="407"/>
      <c r="J18" s="407"/>
      <c r="K18" s="407"/>
      <c r="L18" s="407"/>
      <c r="M18" s="407"/>
      <c r="N18" s="407"/>
      <c r="O18" s="407"/>
      <c r="P18" s="408"/>
      <c r="Q18" s="603" t="s">
        <v>91</v>
      </c>
      <c r="R18" s="604"/>
      <c r="S18" s="604"/>
      <c r="T18" s="604"/>
      <c r="U18" s="604"/>
      <c r="V18" s="604"/>
      <c r="W18" s="604"/>
      <c r="X18" s="605"/>
      <c r="Y18" s="406" t="s">
        <v>24</v>
      </c>
      <c r="Z18" s="407"/>
      <c r="AA18" s="407"/>
      <c r="AB18" s="408"/>
      <c r="AC18" s="406"/>
      <c r="AD18" s="407"/>
      <c r="AE18" s="407"/>
      <c r="AF18" s="407"/>
      <c r="AG18" s="407"/>
      <c r="AH18" s="407"/>
      <c r="AI18" s="407"/>
      <c r="AJ18" s="408"/>
      <c r="AK18" s="406"/>
      <c r="AL18" s="407"/>
      <c r="AM18" s="407"/>
      <c r="AN18" s="408"/>
      <c r="AO18" s="542"/>
      <c r="AP18" s="554"/>
      <c r="AQ18" s="586"/>
      <c r="AR18" s="588"/>
      <c r="AS18" s="590"/>
      <c r="BE18"/>
    </row>
    <row r="19" spans="2:57" ht="45" customHeight="1">
      <c r="B19" s="592"/>
      <c r="C19" s="532"/>
      <c r="D19" s="412"/>
      <c r="E19" s="413"/>
      <c r="F19" s="413"/>
      <c r="G19" s="413"/>
      <c r="H19" s="413"/>
      <c r="I19" s="413"/>
      <c r="J19" s="413"/>
      <c r="K19" s="413"/>
      <c r="L19" s="413"/>
      <c r="M19" s="413"/>
      <c r="N19" s="413"/>
      <c r="O19" s="413"/>
      <c r="P19" s="414"/>
      <c r="Q19" s="600"/>
      <c r="R19" s="601"/>
      <c r="S19" s="601"/>
      <c r="T19" s="601"/>
      <c r="U19" s="601"/>
      <c r="V19" s="601"/>
      <c r="W19" s="601"/>
      <c r="X19" s="602"/>
      <c r="Y19" s="412" t="s">
        <v>1998</v>
      </c>
      <c r="Z19" s="413"/>
      <c r="AA19" s="413"/>
      <c r="AB19" s="414"/>
      <c r="AC19" s="412"/>
      <c r="AD19" s="413"/>
      <c r="AE19" s="413"/>
      <c r="AF19" s="413"/>
      <c r="AG19" s="413"/>
      <c r="AH19" s="413"/>
      <c r="AI19" s="413"/>
      <c r="AJ19" s="414"/>
      <c r="AK19" s="412"/>
      <c r="AL19" s="413"/>
      <c r="AM19" s="413"/>
      <c r="AN19" s="414"/>
      <c r="AO19" s="545"/>
      <c r="AP19" s="556"/>
      <c r="AQ19" s="587"/>
      <c r="AR19" s="589"/>
      <c r="AS19" s="591"/>
      <c r="BE19"/>
    </row>
    <row r="20" spans="2:57">
      <c r="B20" s="592">
        <v>4</v>
      </c>
      <c r="C20" s="532"/>
      <c r="D20" s="406" t="s">
        <v>845</v>
      </c>
      <c r="E20" s="407"/>
      <c r="F20" s="407"/>
      <c r="G20" s="407"/>
      <c r="H20" s="407"/>
      <c r="I20" s="407"/>
      <c r="J20" s="407"/>
      <c r="K20" s="407"/>
      <c r="L20" s="407"/>
      <c r="M20" s="407"/>
      <c r="N20" s="407"/>
      <c r="O20" s="407"/>
      <c r="P20" s="408"/>
      <c r="Q20" s="603" t="s">
        <v>91</v>
      </c>
      <c r="R20" s="604"/>
      <c r="S20" s="604"/>
      <c r="T20" s="604"/>
      <c r="U20" s="604"/>
      <c r="V20" s="604"/>
      <c r="W20" s="604"/>
      <c r="X20" s="605"/>
      <c r="Y20" s="406" t="s">
        <v>24</v>
      </c>
      <c r="Z20" s="407"/>
      <c r="AA20" s="407"/>
      <c r="AB20" s="408"/>
      <c r="AC20" s="406"/>
      <c r="AD20" s="407"/>
      <c r="AE20" s="407"/>
      <c r="AF20" s="407"/>
      <c r="AG20" s="407"/>
      <c r="AH20" s="407"/>
      <c r="AI20" s="407"/>
      <c r="AJ20" s="408"/>
      <c r="AK20" s="406"/>
      <c r="AL20" s="407"/>
      <c r="AM20" s="407"/>
      <c r="AN20" s="408"/>
      <c r="AO20" s="542"/>
      <c r="AP20" s="554"/>
      <c r="AQ20" s="586"/>
      <c r="AR20" s="588"/>
      <c r="AS20" s="590"/>
      <c r="BE20"/>
    </row>
    <row r="21" spans="2:57" ht="32.25" customHeight="1">
      <c r="B21" s="592"/>
      <c r="C21" s="532"/>
      <c r="D21" s="412"/>
      <c r="E21" s="413"/>
      <c r="F21" s="413"/>
      <c r="G21" s="413"/>
      <c r="H21" s="413"/>
      <c r="I21" s="413"/>
      <c r="J21" s="413"/>
      <c r="K21" s="413"/>
      <c r="L21" s="413"/>
      <c r="M21" s="413"/>
      <c r="N21" s="413"/>
      <c r="O21" s="413"/>
      <c r="P21" s="414"/>
      <c r="Q21" s="600"/>
      <c r="R21" s="601"/>
      <c r="S21" s="601"/>
      <c r="T21" s="601"/>
      <c r="U21" s="601"/>
      <c r="V21" s="601"/>
      <c r="W21" s="601"/>
      <c r="X21" s="602"/>
      <c r="Y21" s="412" t="s">
        <v>1999</v>
      </c>
      <c r="Z21" s="413"/>
      <c r="AA21" s="413"/>
      <c r="AB21" s="414"/>
      <c r="AC21" s="412"/>
      <c r="AD21" s="413"/>
      <c r="AE21" s="413"/>
      <c r="AF21" s="413"/>
      <c r="AG21" s="413"/>
      <c r="AH21" s="413"/>
      <c r="AI21" s="413"/>
      <c r="AJ21" s="414"/>
      <c r="AK21" s="412"/>
      <c r="AL21" s="413"/>
      <c r="AM21" s="413"/>
      <c r="AN21" s="414"/>
      <c r="AO21" s="545"/>
      <c r="AP21" s="556"/>
      <c r="AQ21" s="587"/>
      <c r="AR21" s="589"/>
      <c r="AS21" s="591"/>
      <c r="BE21"/>
    </row>
    <row r="22" spans="2:57">
      <c r="B22" s="592">
        <v>5</v>
      </c>
      <c r="C22" s="532"/>
      <c r="D22" s="406" t="s">
        <v>846</v>
      </c>
      <c r="E22" s="407"/>
      <c r="F22" s="407"/>
      <c r="G22" s="407"/>
      <c r="H22" s="407"/>
      <c r="I22" s="407"/>
      <c r="J22" s="407"/>
      <c r="K22" s="407"/>
      <c r="L22" s="407"/>
      <c r="M22" s="407"/>
      <c r="N22" s="407"/>
      <c r="O22" s="407"/>
      <c r="P22" s="408"/>
      <c r="Q22" s="603" t="s">
        <v>91</v>
      </c>
      <c r="R22" s="604"/>
      <c r="S22" s="604"/>
      <c r="T22" s="604"/>
      <c r="U22" s="604"/>
      <c r="V22" s="604"/>
      <c r="W22" s="604"/>
      <c r="X22" s="605"/>
      <c r="Y22" s="406" t="s">
        <v>24</v>
      </c>
      <c r="Z22" s="407"/>
      <c r="AA22" s="407"/>
      <c r="AB22" s="408"/>
      <c r="AC22" s="406"/>
      <c r="AD22" s="407"/>
      <c r="AE22" s="407"/>
      <c r="AF22" s="407"/>
      <c r="AG22" s="407"/>
      <c r="AH22" s="407"/>
      <c r="AI22" s="407"/>
      <c r="AJ22" s="408"/>
      <c r="AK22" s="406"/>
      <c r="AL22" s="407"/>
      <c r="AM22" s="407"/>
      <c r="AN22" s="408"/>
      <c r="AO22" s="542"/>
      <c r="AP22" s="554"/>
      <c r="AQ22" s="586"/>
      <c r="AR22" s="588"/>
      <c r="AS22" s="590"/>
      <c r="BE22"/>
    </row>
    <row r="23" spans="2:57" ht="45.75" customHeight="1">
      <c r="B23" s="592"/>
      <c r="C23" s="532"/>
      <c r="D23" s="412"/>
      <c r="E23" s="413"/>
      <c r="F23" s="413"/>
      <c r="G23" s="413"/>
      <c r="H23" s="413"/>
      <c r="I23" s="413"/>
      <c r="J23" s="413"/>
      <c r="K23" s="413"/>
      <c r="L23" s="413"/>
      <c r="M23" s="413"/>
      <c r="N23" s="413"/>
      <c r="O23" s="413"/>
      <c r="P23" s="414"/>
      <c r="Q23" s="600"/>
      <c r="R23" s="601"/>
      <c r="S23" s="601"/>
      <c r="T23" s="601"/>
      <c r="U23" s="601"/>
      <c r="V23" s="601"/>
      <c r="W23" s="601"/>
      <c r="X23" s="602"/>
      <c r="Y23" s="412" t="s">
        <v>2000</v>
      </c>
      <c r="Z23" s="413"/>
      <c r="AA23" s="413"/>
      <c r="AB23" s="414"/>
      <c r="AC23" s="412"/>
      <c r="AD23" s="413"/>
      <c r="AE23" s="413"/>
      <c r="AF23" s="413"/>
      <c r="AG23" s="413"/>
      <c r="AH23" s="413"/>
      <c r="AI23" s="413"/>
      <c r="AJ23" s="414"/>
      <c r="AK23" s="412"/>
      <c r="AL23" s="413"/>
      <c r="AM23" s="413"/>
      <c r="AN23" s="414"/>
      <c r="AO23" s="545"/>
      <c r="AP23" s="556"/>
      <c r="AQ23" s="587"/>
      <c r="AR23" s="589"/>
      <c r="AS23" s="591"/>
      <c r="BE23"/>
    </row>
    <row r="24" spans="2:57">
      <c r="B24" s="592">
        <v>6</v>
      </c>
      <c r="C24" s="532"/>
      <c r="D24" s="406" t="s">
        <v>847</v>
      </c>
      <c r="E24" s="407"/>
      <c r="F24" s="407"/>
      <c r="G24" s="407"/>
      <c r="H24" s="407"/>
      <c r="I24" s="407"/>
      <c r="J24" s="407"/>
      <c r="K24" s="407"/>
      <c r="L24" s="407"/>
      <c r="M24" s="407"/>
      <c r="N24" s="407"/>
      <c r="O24" s="407"/>
      <c r="P24" s="408"/>
      <c r="Q24" s="603" t="s">
        <v>91</v>
      </c>
      <c r="R24" s="604"/>
      <c r="S24" s="604"/>
      <c r="T24" s="604"/>
      <c r="U24" s="604"/>
      <c r="V24" s="604"/>
      <c r="W24" s="604"/>
      <c r="X24" s="605"/>
      <c r="Y24" s="409" t="s">
        <v>24</v>
      </c>
      <c r="Z24" s="410"/>
      <c r="AA24" s="410"/>
      <c r="AB24" s="411"/>
      <c r="AC24" s="406"/>
      <c r="AD24" s="407"/>
      <c r="AE24" s="407"/>
      <c r="AF24" s="407"/>
      <c r="AG24" s="407"/>
      <c r="AH24" s="407"/>
      <c r="AI24" s="407"/>
      <c r="AJ24" s="408"/>
      <c r="AK24" s="406"/>
      <c r="AL24" s="407"/>
      <c r="AM24" s="407"/>
      <c r="AN24" s="408"/>
      <c r="AO24" s="542"/>
      <c r="AP24" s="554"/>
      <c r="AQ24" s="586"/>
      <c r="AR24" s="588"/>
      <c r="AS24" s="590"/>
      <c r="BE24"/>
    </row>
    <row r="25" spans="2:57" ht="31.5" customHeight="1">
      <c r="B25" s="592"/>
      <c r="C25" s="532"/>
      <c r="D25" s="412"/>
      <c r="E25" s="413"/>
      <c r="F25" s="413"/>
      <c r="G25" s="413"/>
      <c r="H25" s="413"/>
      <c r="I25" s="413"/>
      <c r="J25" s="413"/>
      <c r="K25" s="413"/>
      <c r="L25" s="413"/>
      <c r="M25" s="413"/>
      <c r="N25" s="413"/>
      <c r="O25" s="413"/>
      <c r="P25" s="414"/>
      <c r="Q25" s="600"/>
      <c r="R25" s="601"/>
      <c r="S25" s="601"/>
      <c r="T25" s="601"/>
      <c r="U25" s="601"/>
      <c r="V25" s="601"/>
      <c r="W25" s="601"/>
      <c r="X25" s="602"/>
      <c r="Y25" s="412" t="s">
        <v>848</v>
      </c>
      <c r="Z25" s="413"/>
      <c r="AA25" s="413"/>
      <c r="AB25" s="414"/>
      <c r="AC25" s="412"/>
      <c r="AD25" s="413"/>
      <c r="AE25" s="413"/>
      <c r="AF25" s="413"/>
      <c r="AG25" s="413"/>
      <c r="AH25" s="413"/>
      <c r="AI25" s="413"/>
      <c r="AJ25" s="414"/>
      <c r="AK25" s="412"/>
      <c r="AL25" s="413"/>
      <c r="AM25" s="413"/>
      <c r="AN25" s="414"/>
      <c r="AO25" s="545"/>
      <c r="AP25" s="556"/>
      <c r="AQ25" s="587"/>
      <c r="AR25" s="589"/>
      <c r="AS25" s="591"/>
      <c r="BE25"/>
    </row>
    <row r="26" spans="2:57">
      <c r="B26" s="592">
        <v>7</v>
      </c>
      <c r="C26" s="532"/>
      <c r="D26" s="406" t="s">
        <v>1558</v>
      </c>
      <c r="E26" s="407"/>
      <c r="F26" s="407"/>
      <c r="G26" s="407"/>
      <c r="H26" s="407"/>
      <c r="I26" s="407"/>
      <c r="J26" s="407"/>
      <c r="K26" s="407"/>
      <c r="L26" s="407"/>
      <c r="M26" s="407"/>
      <c r="N26" s="407"/>
      <c r="O26" s="407"/>
      <c r="P26" s="408"/>
      <c r="Q26" s="603" t="s">
        <v>91</v>
      </c>
      <c r="R26" s="604"/>
      <c r="S26" s="604"/>
      <c r="T26" s="604"/>
      <c r="U26" s="604"/>
      <c r="V26" s="604"/>
      <c r="W26" s="604"/>
      <c r="X26" s="605"/>
      <c r="Y26" s="409" t="s">
        <v>24</v>
      </c>
      <c r="Z26" s="410"/>
      <c r="AA26" s="410"/>
      <c r="AB26" s="411"/>
      <c r="AC26" s="406"/>
      <c r="AD26" s="407"/>
      <c r="AE26" s="407"/>
      <c r="AF26" s="407"/>
      <c r="AG26" s="407"/>
      <c r="AH26" s="407"/>
      <c r="AI26" s="407"/>
      <c r="AJ26" s="408"/>
      <c r="AK26" s="406"/>
      <c r="AL26" s="407"/>
      <c r="AM26" s="407"/>
      <c r="AN26" s="408"/>
      <c r="AO26" s="542"/>
      <c r="AP26" s="554"/>
      <c r="AQ26" s="586"/>
      <c r="AR26" s="588"/>
      <c r="AS26" s="590"/>
      <c r="BE26"/>
    </row>
    <row r="27" spans="2:57" ht="31.5" customHeight="1">
      <c r="B27" s="592"/>
      <c r="C27" s="532"/>
      <c r="D27" s="412"/>
      <c r="E27" s="413"/>
      <c r="F27" s="413"/>
      <c r="G27" s="413"/>
      <c r="H27" s="413"/>
      <c r="I27" s="413"/>
      <c r="J27" s="413"/>
      <c r="K27" s="413"/>
      <c r="L27" s="413"/>
      <c r="M27" s="413"/>
      <c r="N27" s="413"/>
      <c r="O27" s="413"/>
      <c r="P27" s="414"/>
      <c r="Q27" s="600"/>
      <c r="R27" s="601"/>
      <c r="S27" s="601"/>
      <c r="T27" s="601"/>
      <c r="U27" s="601"/>
      <c r="V27" s="601"/>
      <c r="W27" s="601"/>
      <c r="X27" s="602"/>
      <c r="Y27" s="412" t="s">
        <v>850</v>
      </c>
      <c r="Z27" s="413"/>
      <c r="AA27" s="413"/>
      <c r="AB27" s="414"/>
      <c r="AC27" s="412"/>
      <c r="AD27" s="413"/>
      <c r="AE27" s="413"/>
      <c r="AF27" s="413"/>
      <c r="AG27" s="413"/>
      <c r="AH27" s="413"/>
      <c r="AI27" s="413"/>
      <c r="AJ27" s="414"/>
      <c r="AK27" s="412"/>
      <c r="AL27" s="413"/>
      <c r="AM27" s="413"/>
      <c r="AN27" s="414"/>
      <c r="AO27" s="545"/>
      <c r="AP27" s="556"/>
      <c r="AQ27" s="587"/>
      <c r="AR27" s="589"/>
      <c r="AS27" s="591"/>
      <c r="BE27"/>
    </row>
    <row r="28" spans="2:57">
      <c r="B28" s="592">
        <v>8</v>
      </c>
      <c r="C28" s="532"/>
      <c r="D28" s="406" t="s">
        <v>849</v>
      </c>
      <c r="E28" s="407"/>
      <c r="F28" s="407"/>
      <c r="G28" s="407"/>
      <c r="H28" s="407"/>
      <c r="I28" s="407"/>
      <c r="J28" s="407"/>
      <c r="K28" s="407"/>
      <c r="L28" s="407"/>
      <c r="M28" s="407"/>
      <c r="N28" s="407"/>
      <c r="O28" s="407"/>
      <c r="P28" s="408"/>
      <c r="Q28" s="603" t="s">
        <v>91</v>
      </c>
      <c r="R28" s="604"/>
      <c r="S28" s="604"/>
      <c r="T28" s="604"/>
      <c r="U28" s="604"/>
      <c r="V28" s="604"/>
      <c r="W28" s="604"/>
      <c r="X28" s="605"/>
      <c r="Y28" s="409" t="s">
        <v>24</v>
      </c>
      <c r="Z28" s="410"/>
      <c r="AA28" s="410"/>
      <c r="AB28" s="411"/>
      <c r="AC28" s="406"/>
      <c r="AD28" s="407"/>
      <c r="AE28" s="407"/>
      <c r="AF28" s="407"/>
      <c r="AG28" s="407"/>
      <c r="AH28" s="407"/>
      <c r="AI28" s="407"/>
      <c r="AJ28" s="408"/>
      <c r="AK28" s="406"/>
      <c r="AL28" s="407"/>
      <c r="AM28" s="407"/>
      <c r="AN28" s="408"/>
      <c r="AO28" s="542"/>
      <c r="AP28" s="554"/>
      <c r="AQ28" s="586"/>
      <c r="AR28" s="588"/>
      <c r="AS28" s="590"/>
      <c r="BE28"/>
    </row>
    <row r="29" spans="2:57" ht="31.5" customHeight="1">
      <c r="B29" s="592"/>
      <c r="C29" s="532"/>
      <c r="D29" s="412"/>
      <c r="E29" s="413"/>
      <c r="F29" s="413"/>
      <c r="G29" s="413"/>
      <c r="H29" s="413"/>
      <c r="I29" s="413"/>
      <c r="J29" s="413"/>
      <c r="K29" s="413"/>
      <c r="L29" s="413"/>
      <c r="M29" s="413"/>
      <c r="N29" s="413"/>
      <c r="O29" s="413"/>
      <c r="P29" s="414"/>
      <c r="Q29" s="600"/>
      <c r="R29" s="601"/>
      <c r="S29" s="601"/>
      <c r="T29" s="601"/>
      <c r="U29" s="601"/>
      <c r="V29" s="601"/>
      <c r="W29" s="601"/>
      <c r="X29" s="602"/>
      <c r="Y29" s="412" t="s">
        <v>851</v>
      </c>
      <c r="Z29" s="413"/>
      <c r="AA29" s="413"/>
      <c r="AB29" s="414"/>
      <c r="AC29" s="412"/>
      <c r="AD29" s="413"/>
      <c r="AE29" s="413"/>
      <c r="AF29" s="413"/>
      <c r="AG29" s="413"/>
      <c r="AH29" s="413"/>
      <c r="AI29" s="413"/>
      <c r="AJ29" s="414"/>
      <c r="AK29" s="412"/>
      <c r="AL29" s="413"/>
      <c r="AM29" s="413"/>
      <c r="AN29" s="414"/>
      <c r="AO29" s="545"/>
      <c r="AP29" s="556"/>
      <c r="AQ29" s="587"/>
      <c r="AR29" s="589"/>
      <c r="AS29" s="591"/>
      <c r="BE29"/>
    </row>
    <row r="30" spans="2:57">
      <c r="B30" s="592">
        <v>9</v>
      </c>
      <c r="C30" s="532"/>
      <c r="D30" s="406" t="s">
        <v>1559</v>
      </c>
      <c r="E30" s="407"/>
      <c r="F30" s="407"/>
      <c r="G30" s="407"/>
      <c r="H30" s="407"/>
      <c r="I30" s="407"/>
      <c r="J30" s="407"/>
      <c r="K30" s="407"/>
      <c r="L30" s="407"/>
      <c r="M30" s="407"/>
      <c r="N30" s="407"/>
      <c r="O30" s="407"/>
      <c r="P30" s="408"/>
      <c r="Q30" s="603" t="s">
        <v>91</v>
      </c>
      <c r="R30" s="604"/>
      <c r="S30" s="604"/>
      <c r="T30" s="604"/>
      <c r="U30" s="604"/>
      <c r="V30" s="604"/>
      <c r="W30" s="604"/>
      <c r="X30" s="605"/>
      <c r="Y30" s="409" t="s">
        <v>24</v>
      </c>
      <c r="Z30" s="410"/>
      <c r="AA30" s="410"/>
      <c r="AB30" s="411"/>
      <c r="AC30" s="406"/>
      <c r="AD30" s="407"/>
      <c r="AE30" s="407"/>
      <c r="AF30" s="407"/>
      <c r="AG30" s="407"/>
      <c r="AH30" s="407"/>
      <c r="AI30" s="407"/>
      <c r="AJ30" s="408"/>
      <c r="AK30" s="406"/>
      <c r="AL30" s="407"/>
      <c r="AM30" s="407"/>
      <c r="AN30" s="408"/>
      <c r="AO30" s="542"/>
      <c r="AP30" s="554"/>
      <c r="AQ30" s="586"/>
      <c r="AR30" s="588"/>
      <c r="AS30" s="590"/>
      <c r="BE30"/>
    </row>
    <row r="31" spans="2:57" ht="30.75" customHeight="1">
      <c r="B31" s="592"/>
      <c r="C31" s="532"/>
      <c r="D31" s="412"/>
      <c r="E31" s="413"/>
      <c r="F31" s="413"/>
      <c r="G31" s="413"/>
      <c r="H31" s="413"/>
      <c r="I31" s="413"/>
      <c r="J31" s="413"/>
      <c r="K31" s="413"/>
      <c r="L31" s="413"/>
      <c r="M31" s="413"/>
      <c r="N31" s="413"/>
      <c r="O31" s="413"/>
      <c r="P31" s="414"/>
      <c r="Q31" s="600"/>
      <c r="R31" s="601"/>
      <c r="S31" s="601"/>
      <c r="T31" s="601"/>
      <c r="U31" s="601"/>
      <c r="V31" s="601"/>
      <c r="W31" s="601"/>
      <c r="X31" s="602"/>
      <c r="Y31" s="412" t="s">
        <v>2001</v>
      </c>
      <c r="Z31" s="413"/>
      <c r="AA31" s="413"/>
      <c r="AB31" s="414"/>
      <c r="AC31" s="412"/>
      <c r="AD31" s="413"/>
      <c r="AE31" s="413"/>
      <c r="AF31" s="413"/>
      <c r="AG31" s="413"/>
      <c r="AH31" s="413"/>
      <c r="AI31" s="413"/>
      <c r="AJ31" s="414"/>
      <c r="AK31" s="412"/>
      <c r="AL31" s="413"/>
      <c r="AM31" s="413"/>
      <c r="AN31" s="414"/>
      <c r="AO31" s="545"/>
      <c r="AP31" s="556"/>
      <c r="AQ31" s="587"/>
      <c r="AR31" s="589"/>
      <c r="AS31" s="591"/>
      <c r="BE31"/>
    </row>
    <row r="32" spans="2:57" hidden="1">
      <c r="B32" s="592">
        <v>10</v>
      </c>
      <c r="C32" s="532"/>
      <c r="D32" s="406" t="s">
        <v>1560</v>
      </c>
      <c r="E32" s="407"/>
      <c r="F32" s="407"/>
      <c r="G32" s="407"/>
      <c r="H32" s="407"/>
      <c r="I32" s="407"/>
      <c r="J32" s="407"/>
      <c r="K32" s="407"/>
      <c r="L32" s="407"/>
      <c r="M32" s="407"/>
      <c r="N32" s="407"/>
      <c r="O32" s="407"/>
      <c r="P32" s="408"/>
      <c r="Q32" s="603" t="s">
        <v>91</v>
      </c>
      <c r="R32" s="604"/>
      <c r="S32" s="604"/>
      <c r="T32" s="604"/>
      <c r="U32" s="604"/>
      <c r="V32" s="604"/>
      <c r="W32" s="604"/>
      <c r="X32" s="605"/>
      <c r="Y32" s="409" t="s">
        <v>24</v>
      </c>
      <c r="Z32" s="410"/>
      <c r="AA32" s="410"/>
      <c r="AB32" s="411"/>
      <c r="AC32" s="406"/>
      <c r="AD32" s="407"/>
      <c r="AE32" s="407"/>
      <c r="AF32" s="407"/>
      <c r="AG32" s="407"/>
      <c r="AH32" s="407"/>
      <c r="AI32" s="407"/>
      <c r="AJ32" s="408"/>
      <c r="AK32" s="406"/>
      <c r="AL32" s="407"/>
      <c r="AM32" s="407"/>
      <c r="AN32" s="408"/>
      <c r="AO32" s="542"/>
      <c r="AP32" s="554"/>
      <c r="AQ32" s="586"/>
      <c r="AR32" s="588"/>
      <c r="AS32" s="590"/>
      <c r="BE32"/>
    </row>
    <row r="33" spans="2:57" ht="35.25" hidden="1" customHeight="1">
      <c r="B33" s="592"/>
      <c r="C33" s="532"/>
      <c r="D33" s="412"/>
      <c r="E33" s="413"/>
      <c r="F33" s="413"/>
      <c r="G33" s="413"/>
      <c r="H33" s="413"/>
      <c r="I33" s="413"/>
      <c r="J33" s="413"/>
      <c r="K33" s="413"/>
      <c r="L33" s="413"/>
      <c r="M33" s="413"/>
      <c r="N33" s="413"/>
      <c r="O33" s="413"/>
      <c r="P33" s="414"/>
      <c r="Q33" s="600"/>
      <c r="R33" s="601"/>
      <c r="S33" s="601"/>
      <c r="T33" s="601"/>
      <c r="U33" s="601"/>
      <c r="V33" s="601"/>
      <c r="W33" s="601"/>
      <c r="X33" s="602"/>
      <c r="Y33" s="412" t="s">
        <v>851</v>
      </c>
      <c r="Z33" s="413"/>
      <c r="AA33" s="413"/>
      <c r="AB33" s="414"/>
      <c r="AC33" s="412"/>
      <c r="AD33" s="413"/>
      <c r="AE33" s="413"/>
      <c r="AF33" s="413"/>
      <c r="AG33" s="413"/>
      <c r="AH33" s="413"/>
      <c r="AI33" s="413"/>
      <c r="AJ33" s="414"/>
      <c r="AK33" s="412"/>
      <c r="AL33" s="413"/>
      <c r="AM33" s="413"/>
      <c r="AN33" s="414"/>
      <c r="AO33" s="545"/>
      <c r="AP33" s="556"/>
      <c r="AQ33" s="587"/>
      <c r="AR33" s="589"/>
      <c r="AS33" s="591"/>
      <c r="BE33"/>
    </row>
    <row r="34" spans="2:57">
      <c r="B34" s="592">
        <v>11</v>
      </c>
      <c r="C34" s="532"/>
      <c r="D34" s="406" t="s">
        <v>1561</v>
      </c>
      <c r="E34" s="407"/>
      <c r="F34" s="407"/>
      <c r="G34" s="407"/>
      <c r="H34" s="407"/>
      <c r="I34" s="407"/>
      <c r="J34" s="407"/>
      <c r="K34" s="407"/>
      <c r="L34" s="407"/>
      <c r="M34" s="407"/>
      <c r="N34" s="407"/>
      <c r="O34" s="407"/>
      <c r="P34" s="408"/>
      <c r="Q34" s="603" t="s">
        <v>91</v>
      </c>
      <c r="R34" s="604"/>
      <c r="S34" s="604"/>
      <c r="T34" s="604"/>
      <c r="U34" s="604"/>
      <c r="V34" s="604"/>
      <c r="W34" s="604"/>
      <c r="X34" s="605"/>
      <c r="Y34" s="409" t="s">
        <v>24</v>
      </c>
      <c r="Z34" s="410"/>
      <c r="AA34" s="410"/>
      <c r="AB34" s="411"/>
      <c r="AC34" s="406"/>
      <c r="AD34" s="407"/>
      <c r="AE34" s="407"/>
      <c r="AF34" s="407"/>
      <c r="AG34" s="407"/>
      <c r="AH34" s="407"/>
      <c r="AI34" s="407"/>
      <c r="AJ34" s="408"/>
      <c r="AK34" s="406"/>
      <c r="AL34" s="407"/>
      <c r="AM34" s="407"/>
      <c r="AN34" s="408"/>
      <c r="AO34" s="542"/>
      <c r="AP34" s="554"/>
      <c r="AQ34" s="586"/>
      <c r="AR34" s="588"/>
      <c r="AS34" s="590"/>
      <c r="BE34"/>
    </row>
    <row r="35" spans="2:57" ht="31.5" customHeight="1">
      <c r="B35" s="592"/>
      <c r="C35" s="532"/>
      <c r="D35" s="409"/>
      <c r="E35" s="410"/>
      <c r="F35" s="410"/>
      <c r="G35" s="410"/>
      <c r="H35" s="410"/>
      <c r="I35" s="410"/>
      <c r="J35" s="410"/>
      <c r="K35" s="410"/>
      <c r="L35" s="410"/>
      <c r="M35" s="410"/>
      <c r="N35" s="410"/>
      <c r="O35" s="410"/>
      <c r="P35" s="411"/>
      <c r="Q35" s="603"/>
      <c r="R35" s="604"/>
      <c r="S35" s="604"/>
      <c r="T35" s="604"/>
      <c r="U35" s="604"/>
      <c r="V35" s="604"/>
      <c r="W35" s="604"/>
      <c r="X35" s="605"/>
      <c r="Y35" s="409" t="s">
        <v>852</v>
      </c>
      <c r="Z35" s="410"/>
      <c r="AA35" s="410"/>
      <c r="AB35" s="411"/>
      <c r="AC35" s="412"/>
      <c r="AD35" s="413"/>
      <c r="AE35" s="413"/>
      <c r="AF35" s="413"/>
      <c r="AG35" s="413"/>
      <c r="AH35" s="413"/>
      <c r="AI35" s="413"/>
      <c r="AJ35" s="414"/>
      <c r="AK35" s="412"/>
      <c r="AL35" s="413"/>
      <c r="AM35" s="413"/>
      <c r="AN35" s="414"/>
      <c r="AO35" s="545"/>
      <c r="AP35" s="556"/>
      <c r="AQ35" s="587"/>
      <c r="AR35" s="589"/>
      <c r="AS35" s="591"/>
      <c r="BE35"/>
    </row>
    <row r="36" spans="2:57">
      <c r="B36" s="592">
        <v>12</v>
      </c>
      <c r="C36" s="532"/>
      <c r="D36" s="406" t="s">
        <v>853</v>
      </c>
      <c r="E36" s="407"/>
      <c r="F36" s="407"/>
      <c r="G36" s="407"/>
      <c r="H36" s="407"/>
      <c r="I36" s="407"/>
      <c r="J36" s="407"/>
      <c r="K36" s="407"/>
      <c r="L36" s="407"/>
      <c r="M36" s="407"/>
      <c r="N36" s="407"/>
      <c r="O36" s="407"/>
      <c r="P36" s="408"/>
      <c r="Q36" s="644" t="s">
        <v>91</v>
      </c>
      <c r="R36" s="645"/>
      <c r="S36" s="645"/>
      <c r="T36" s="645"/>
      <c r="U36" s="645"/>
      <c r="V36" s="645"/>
      <c r="W36" s="645"/>
      <c r="X36" s="646"/>
      <c r="Y36" s="406" t="s">
        <v>81</v>
      </c>
      <c r="Z36" s="407"/>
      <c r="AA36" s="407"/>
      <c r="AB36" s="408"/>
      <c r="AC36" s="406"/>
      <c r="AD36" s="407"/>
      <c r="AE36" s="407"/>
      <c r="AF36" s="407"/>
      <c r="AG36" s="407"/>
      <c r="AH36" s="407"/>
      <c r="AI36" s="407"/>
      <c r="AJ36" s="408"/>
      <c r="AK36" s="406"/>
      <c r="AL36" s="407"/>
      <c r="AM36" s="407"/>
      <c r="AN36" s="408"/>
      <c r="AO36" s="542"/>
      <c r="AP36" s="554"/>
      <c r="AQ36" s="586"/>
      <c r="AR36" s="588"/>
      <c r="AS36" s="590"/>
      <c r="BE36"/>
    </row>
    <row r="37" spans="2:57" ht="31.5" customHeight="1">
      <c r="B37" s="592"/>
      <c r="C37" s="532"/>
      <c r="D37" s="412"/>
      <c r="E37" s="413"/>
      <c r="F37" s="413"/>
      <c r="G37" s="413"/>
      <c r="H37" s="413"/>
      <c r="I37" s="413"/>
      <c r="J37" s="413"/>
      <c r="K37" s="413"/>
      <c r="L37" s="413"/>
      <c r="M37" s="413"/>
      <c r="N37" s="413"/>
      <c r="O37" s="413"/>
      <c r="P37" s="414"/>
      <c r="Q37" s="600"/>
      <c r="R37" s="601"/>
      <c r="S37" s="601"/>
      <c r="T37" s="601"/>
      <c r="U37" s="601"/>
      <c r="V37" s="601"/>
      <c r="W37" s="601"/>
      <c r="X37" s="602"/>
      <c r="Y37" s="409" t="s">
        <v>852</v>
      </c>
      <c r="Z37" s="410"/>
      <c r="AA37" s="410"/>
      <c r="AB37" s="411"/>
      <c r="AC37" s="412"/>
      <c r="AD37" s="413"/>
      <c r="AE37" s="413"/>
      <c r="AF37" s="413"/>
      <c r="AG37" s="413"/>
      <c r="AH37" s="413"/>
      <c r="AI37" s="413"/>
      <c r="AJ37" s="414"/>
      <c r="AK37" s="412"/>
      <c r="AL37" s="413"/>
      <c r="AM37" s="413"/>
      <c r="AN37" s="414"/>
      <c r="AO37" s="545"/>
      <c r="AP37" s="556"/>
      <c r="AQ37" s="587"/>
      <c r="AR37" s="589"/>
      <c r="AS37" s="591"/>
      <c r="BE37"/>
    </row>
    <row r="38" spans="2:57">
      <c r="B38" s="592">
        <v>13</v>
      </c>
      <c r="C38" s="532"/>
      <c r="D38" s="406" t="s">
        <v>1562</v>
      </c>
      <c r="E38" s="407"/>
      <c r="F38" s="407"/>
      <c r="G38" s="407"/>
      <c r="H38" s="407"/>
      <c r="I38" s="407"/>
      <c r="J38" s="407"/>
      <c r="K38" s="407"/>
      <c r="L38" s="407"/>
      <c r="M38" s="407"/>
      <c r="N38" s="407"/>
      <c r="O38" s="407"/>
      <c r="P38" s="408"/>
      <c r="Q38" s="644" t="s">
        <v>91</v>
      </c>
      <c r="R38" s="645"/>
      <c r="S38" s="645"/>
      <c r="T38" s="645"/>
      <c r="U38" s="645"/>
      <c r="V38" s="645"/>
      <c r="W38" s="645"/>
      <c r="X38" s="646"/>
      <c r="Y38" s="406" t="s">
        <v>1563</v>
      </c>
      <c r="Z38" s="407"/>
      <c r="AA38" s="407"/>
      <c r="AB38" s="408"/>
      <c r="AC38" s="406"/>
      <c r="AD38" s="407"/>
      <c r="AE38" s="407"/>
      <c r="AF38" s="407"/>
      <c r="AG38" s="407"/>
      <c r="AH38" s="407"/>
      <c r="AI38" s="407"/>
      <c r="AJ38" s="408"/>
      <c r="AK38" s="406"/>
      <c r="AL38" s="407"/>
      <c r="AM38" s="407"/>
      <c r="AN38" s="408"/>
      <c r="AO38" s="542"/>
      <c r="AP38" s="554"/>
      <c r="AQ38" s="586"/>
      <c r="AR38" s="588"/>
      <c r="AS38" s="590"/>
      <c r="BE38"/>
    </row>
    <row r="39" spans="2:57" ht="31.5" customHeight="1">
      <c r="B39" s="592"/>
      <c r="C39" s="532"/>
      <c r="D39" s="412"/>
      <c r="E39" s="413"/>
      <c r="F39" s="413"/>
      <c r="G39" s="413"/>
      <c r="H39" s="413"/>
      <c r="I39" s="413"/>
      <c r="J39" s="413"/>
      <c r="K39" s="413"/>
      <c r="L39" s="413"/>
      <c r="M39" s="413"/>
      <c r="N39" s="413"/>
      <c r="O39" s="413"/>
      <c r="P39" s="414"/>
      <c r="Q39" s="600"/>
      <c r="R39" s="601"/>
      <c r="S39" s="601"/>
      <c r="T39" s="601"/>
      <c r="U39" s="601"/>
      <c r="V39" s="601"/>
      <c r="W39" s="601"/>
      <c r="X39" s="602"/>
      <c r="Y39" s="409" t="s">
        <v>1564</v>
      </c>
      <c r="Z39" s="410"/>
      <c r="AA39" s="410"/>
      <c r="AB39" s="411"/>
      <c r="AC39" s="412"/>
      <c r="AD39" s="413"/>
      <c r="AE39" s="413"/>
      <c r="AF39" s="413"/>
      <c r="AG39" s="413"/>
      <c r="AH39" s="413"/>
      <c r="AI39" s="413"/>
      <c r="AJ39" s="414"/>
      <c r="AK39" s="412"/>
      <c r="AL39" s="413"/>
      <c r="AM39" s="413"/>
      <c r="AN39" s="414"/>
      <c r="AO39" s="545"/>
      <c r="AP39" s="556"/>
      <c r="AQ39" s="587"/>
      <c r="AR39" s="589"/>
      <c r="AS39" s="591"/>
      <c r="BE39"/>
    </row>
    <row r="40" spans="2:57">
      <c r="B40" s="592">
        <v>14</v>
      </c>
      <c r="C40" s="532"/>
      <c r="D40" s="406" t="s">
        <v>1565</v>
      </c>
      <c r="E40" s="407"/>
      <c r="F40" s="407"/>
      <c r="G40" s="407"/>
      <c r="H40" s="407"/>
      <c r="I40" s="407"/>
      <c r="J40" s="407"/>
      <c r="K40" s="407"/>
      <c r="L40" s="407"/>
      <c r="M40" s="407"/>
      <c r="N40" s="407"/>
      <c r="O40" s="407"/>
      <c r="P40" s="408"/>
      <c r="Q40" s="644" t="s">
        <v>91</v>
      </c>
      <c r="R40" s="645"/>
      <c r="S40" s="645"/>
      <c r="T40" s="645"/>
      <c r="U40" s="645"/>
      <c r="V40" s="645"/>
      <c r="W40" s="645"/>
      <c r="X40" s="646"/>
      <c r="Y40" s="406" t="s">
        <v>86</v>
      </c>
      <c r="Z40" s="407"/>
      <c r="AA40" s="407"/>
      <c r="AB40" s="408"/>
      <c r="AC40" s="406"/>
      <c r="AD40" s="407"/>
      <c r="AE40" s="407"/>
      <c r="AF40" s="407"/>
      <c r="AG40" s="407"/>
      <c r="AH40" s="407"/>
      <c r="AI40" s="407"/>
      <c r="AJ40" s="408"/>
      <c r="AK40" s="406"/>
      <c r="AL40" s="407"/>
      <c r="AM40" s="407"/>
      <c r="AN40" s="408"/>
      <c r="AO40" s="542"/>
      <c r="AP40" s="554"/>
      <c r="AQ40" s="586"/>
      <c r="AR40" s="588"/>
      <c r="AS40" s="590"/>
      <c r="BE40"/>
    </row>
    <row r="41" spans="2:57" ht="31.5" customHeight="1">
      <c r="B41" s="592"/>
      <c r="C41" s="532"/>
      <c r="D41" s="412"/>
      <c r="E41" s="413"/>
      <c r="F41" s="413"/>
      <c r="G41" s="413"/>
      <c r="H41" s="413"/>
      <c r="I41" s="413"/>
      <c r="J41" s="413"/>
      <c r="K41" s="413"/>
      <c r="L41" s="413"/>
      <c r="M41" s="413"/>
      <c r="N41" s="413"/>
      <c r="O41" s="413"/>
      <c r="P41" s="414"/>
      <c r="Q41" s="600"/>
      <c r="R41" s="601"/>
      <c r="S41" s="601"/>
      <c r="T41" s="601"/>
      <c r="U41" s="601"/>
      <c r="V41" s="601"/>
      <c r="W41" s="601"/>
      <c r="X41" s="602"/>
      <c r="Y41" s="412" t="s">
        <v>1564</v>
      </c>
      <c r="Z41" s="413"/>
      <c r="AA41" s="413"/>
      <c r="AB41" s="414"/>
      <c r="AC41" s="412"/>
      <c r="AD41" s="413"/>
      <c r="AE41" s="413"/>
      <c r="AF41" s="413"/>
      <c r="AG41" s="413"/>
      <c r="AH41" s="413"/>
      <c r="AI41" s="413"/>
      <c r="AJ41" s="414"/>
      <c r="AK41" s="412"/>
      <c r="AL41" s="413"/>
      <c r="AM41" s="413"/>
      <c r="AN41" s="414"/>
      <c r="AO41" s="545"/>
      <c r="AP41" s="556"/>
      <c r="AQ41" s="587"/>
      <c r="AR41" s="589"/>
      <c r="AS41" s="591"/>
      <c r="BE41"/>
    </row>
    <row r="42" spans="2:57">
      <c r="B42" s="592">
        <v>15</v>
      </c>
      <c r="C42" s="532"/>
      <c r="D42" s="406" t="s">
        <v>854</v>
      </c>
      <c r="E42" s="407"/>
      <c r="F42" s="407"/>
      <c r="G42" s="407"/>
      <c r="H42" s="407"/>
      <c r="I42" s="407"/>
      <c r="J42" s="407"/>
      <c r="K42" s="407"/>
      <c r="L42" s="407"/>
      <c r="M42" s="407"/>
      <c r="N42" s="407"/>
      <c r="O42" s="407"/>
      <c r="P42" s="408"/>
      <c r="Q42" s="644" t="s">
        <v>1566</v>
      </c>
      <c r="R42" s="645"/>
      <c r="S42" s="645"/>
      <c r="T42" s="645"/>
      <c r="U42" s="645"/>
      <c r="V42" s="645"/>
      <c r="W42" s="645"/>
      <c r="X42" s="646"/>
      <c r="Y42" s="406" t="s">
        <v>24</v>
      </c>
      <c r="Z42" s="407"/>
      <c r="AA42" s="407"/>
      <c r="AB42" s="408"/>
      <c r="AC42" s="406"/>
      <c r="AD42" s="407"/>
      <c r="AE42" s="407"/>
      <c r="AF42" s="407"/>
      <c r="AG42" s="407"/>
      <c r="AH42" s="407"/>
      <c r="AI42" s="407"/>
      <c r="AJ42" s="408"/>
      <c r="AK42" s="406"/>
      <c r="AL42" s="407"/>
      <c r="AM42" s="407"/>
      <c r="AN42" s="408"/>
      <c r="AO42" s="542"/>
      <c r="AP42" s="554"/>
      <c r="AQ42" s="586"/>
      <c r="AR42" s="588"/>
      <c r="AS42" s="590"/>
      <c r="BE42"/>
    </row>
    <row r="43" spans="2:57" ht="31.5" customHeight="1">
      <c r="B43" s="592"/>
      <c r="C43" s="532"/>
      <c r="D43" s="412"/>
      <c r="E43" s="413"/>
      <c r="F43" s="413"/>
      <c r="G43" s="413"/>
      <c r="H43" s="413"/>
      <c r="I43" s="413"/>
      <c r="J43" s="413"/>
      <c r="K43" s="413"/>
      <c r="L43" s="413"/>
      <c r="M43" s="413"/>
      <c r="N43" s="413"/>
      <c r="O43" s="413"/>
      <c r="P43" s="414"/>
      <c r="Q43" s="600"/>
      <c r="R43" s="601"/>
      <c r="S43" s="601"/>
      <c r="T43" s="601"/>
      <c r="U43" s="601"/>
      <c r="V43" s="601"/>
      <c r="W43" s="601"/>
      <c r="X43" s="602"/>
      <c r="Y43" s="409" t="s">
        <v>855</v>
      </c>
      <c r="Z43" s="410"/>
      <c r="AA43" s="410"/>
      <c r="AB43" s="411"/>
      <c r="AC43" s="412"/>
      <c r="AD43" s="413"/>
      <c r="AE43" s="413"/>
      <c r="AF43" s="413"/>
      <c r="AG43" s="413"/>
      <c r="AH43" s="413"/>
      <c r="AI43" s="413"/>
      <c r="AJ43" s="414"/>
      <c r="AK43" s="412"/>
      <c r="AL43" s="413"/>
      <c r="AM43" s="413"/>
      <c r="AN43" s="414"/>
      <c r="AO43" s="545"/>
      <c r="AP43" s="556"/>
      <c r="AQ43" s="587"/>
      <c r="AR43" s="589"/>
      <c r="AS43" s="591"/>
      <c r="BE43"/>
    </row>
    <row r="44" spans="2:57">
      <c r="B44" s="592">
        <v>16</v>
      </c>
      <c r="C44" s="532"/>
      <c r="D44" s="406" t="s">
        <v>856</v>
      </c>
      <c r="E44" s="407"/>
      <c r="F44" s="407"/>
      <c r="G44" s="407"/>
      <c r="H44" s="407"/>
      <c r="I44" s="407"/>
      <c r="J44" s="407"/>
      <c r="K44" s="407"/>
      <c r="L44" s="407"/>
      <c r="M44" s="407"/>
      <c r="N44" s="407"/>
      <c r="O44" s="407"/>
      <c r="P44" s="408"/>
      <c r="Q44" s="644" t="s">
        <v>91</v>
      </c>
      <c r="R44" s="645"/>
      <c r="S44" s="645"/>
      <c r="T44" s="645"/>
      <c r="U44" s="645"/>
      <c r="V44" s="645"/>
      <c r="W44" s="645"/>
      <c r="X44" s="646"/>
      <c r="Y44" s="406" t="s">
        <v>24</v>
      </c>
      <c r="Z44" s="407"/>
      <c r="AA44" s="407"/>
      <c r="AB44" s="408"/>
      <c r="AC44" s="406"/>
      <c r="AD44" s="407"/>
      <c r="AE44" s="407"/>
      <c r="AF44" s="407"/>
      <c r="AG44" s="407"/>
      <c r="AH44" s="407"/>
      <c r="AI44" s="407"/>
      <c r="AJ44" s="408"/>
      <c r="AK44" s="406"/>
      <c r="AL44" s="407"/>
      <c r="AM44" s="407"/>
      <c r="AN44" s="408"/>
      <c r="AO44" s="542"/>
      <c r="AP44" s="554"/>
      <c r="AQ44" s="586"/>
      <c r="AR44" s="588"/>
      <c r="AS44" s="590"/>
      <c r="BE44"/>
    </row>
    <row r="45" spans="2:57" ht="33" customHeight="1">
      <c r="B45" s="592"/>
      <c r="C45" s="532"/>
      <c r="D45" s="412"/>
      <c r="E45" s="413"/>
      <c r="F45" s="413"/>
      <c r="G45" s="413"/>
      <c r="H45" s="413"/>
      <c r="I45" s="413"/>
      <c r="J45" s="413"/>
      <c r="K45" s="413"/>
      <c r="L45" s="413"/>
      <c r="M45" s="413"/>
      <c r="N45" s="413"/>
      <c r="O45" s="413"/>
      <c r="P45" s="414"/>
      <c r="Q45" s="600"/>
      <c r="R45" s="601"/>
      <c r="S45" s="601"/>
      <c r="T45" s="601"/>
      <c r="U45" s="601"/>
      <c r="V45" s="601"/>
      <c r="W45" s="601"/>
      <c r="X45" s="602"/>
      <c r="Y45" s="412" t="s">
        <v>857</v>
      </c>
      <c r="Z45" s="413"/>
      <c r="AA45" s="413"/>
      <c r="AB45" s="414"/>
      <c r="AC45" s="412"/>
      <c r="AD45" s="413"/>
      <c r="AE45" s="413"/>
      <c r="AF45" s="413"/>
      <c r="AG45" s="413"/>
      <c r="AH45" s="413"/>
      <c r="AI45" s="413"/>
      <c r="AJ45" s="414"/>
      <c r="AK45" s="412"/>
      <c r="AL45" s="413"/>
      <c r="AM45" s="413"/>
      <c r="AN45" s="414"/>
      <c r="AO45" s="545"/>
      <c r="AP45" s="556"/>
      <c r="AQ45" s="587"/>
      <c r="AR45" s="589"/>
      <c r="AS45" s="591"/>
      <c r="BE45"/>
    </row>
    <row r="46" spans="2:57">
      <c r="B46" s="592">
        <v>17</v>
      </c>
      <c r="C46" s="532"/>
      <c r="D46" s="406" t="s">
        <v>1567</v>
      </c>
      <c r="E46" s="407"/>
      <c r="F46" s="407"/>
      <c r="G46" s="407"/>
      <c r="H46" s="407"/>
      <c r="I46" s="407"/>
      <c r="J46" s="407"/>
      <c r="K46" s="407"/>
      <c r="L46" s="407"/>
      <c r="M46" s="407"/>
      <c r="N46" s="407"/>
      <c r="O46" s="407"/>
      <c r="P46" s="408"/>
      <c r="Q46" s="603" t="s">
        <v>91</v>
      </c>
      <c r="R46" s="604"/>
      <c r="S46" s="604"/>
      <c r="T46" s="604"/>
      <c r="U46" s="604"/>
      <c r="V46" s="604"/>
      <c r="W46" s="604"/>
      <c r="X46" s="605"/>
      <c r="Y46" s="409" t="s">
        <v>24</v>
      </c>
      <c r="Z46" s="410"/>
      <c r="AA46" s="410"/>
      <c r="AB46" s="411"/>
      <c r="AC46" s="406"/>
      <c r="AD46" s="407"/>
      <c r="AE46" s="407"/>
      <c r="AF46" s="407"/>
      <c r="AG46" s="407"/>
      <c r="AH46" s="407"/>
      <c r="AI46" s="407"/>
      <c r="AJ46" s="408"/>
      <c r="AK46" s="406"/>
      <c r="AL46" s="407"/>
      <c r="AM46" s="407"/>
      <c r="AN46" s="408"/>
      <c r="AO46" s="542"/>
      <c r="AP46" s="554"/>
      <c r="AQ46" s="586"/>
      <c r="AR46" s="588"/>
      <c r="AS46" s="590"/>
      <c r="BE46"/>
    </row>
    <row r="47" spans="2:57" ht="31.5" customHeight="1">
      <c r="B47" s="592"/>
      <c r="C47" s="532"/>
      <c r="D47" s="412"/>
      <c r="E47" s="413"/>
      <c r="F47" s="413"/>
      <c r="G47" s="413"/>
      <c r="H47" s="413"/>
      <c r="I47" s="413"/>
      <c r="J47" s="413"/>
      <c r="K47" s="413"/>
      <c r="L47" s="413"/>
      <c r="M47" s="413"/>
      <c r="N47" s="413"/>
      <c r="O47" s="413"/>
      <c r="P47" s="414"/>
      <c r="Q47" s="600"/>
      <c r="R47" s="601"/>
      <c r="S47" s="601"/>
      <c r="T47" s="601"/>
      <c r="U47" s="601"/>
      <c r="V47" s="601"/>
      <c r="W47" s="601"/>
      <c r="X47" s="602"/>
      <c r="Y47" s="412" t="s">
        <v>2002</v>
      </c>
      <c r="Z47" s="413"/>
      <c r="AA47" s="413"/>
      <c r="AB47" s="414"/>
      <c r="AC47" s="412"/>
      <c r="AD47" s="413"/>
      <c r="AE47" s="413"/>
      <c r="AF47" s="413"/>
      <c r="AG47" s="413"/>
      <c r="AH47" s="413"/>
      <c r="AI47" s="413"/>
      <c r="AJ47" s="414"/>
      <c r="AK47" s="412"/>
      <c r="AL47" s="413"/>
      <c r="AM47" s="413"/>
      <c r="AN47" s="414"/>
      <c r="AO47" s="545"/>
      <c r="AP47" s="556"/>
      <c r="AQ47" s="587"/>
      <c r="AR47" s="589"/>
      <c r="AS47" s="591"/>
      <c r="BE47"/>
    </row>
    <row r="48" spans="2:57">
      <c r="B48" s="592">
        <v>18</v>
      </c>
      <c r="C48" s="532"/>
      <c r="D48" s="406" t="s">
        <v>1568</v>
      </c>
      <c r="E48" s="407"/>
      <c r="F48" s="407"/>
      <c r="G48" s="407"/>
      <c r="H48" s="407"/>
      <c r="I48" s="407"/>
      <c r="J48" s="407"/>
      <c r="K48" s="407"/>
      <c r="L48" s="407"/>
      <c r="M48" s="407"/>
      <c r="N48" s="407"/>
      <c r="O48" s="407"/>
      <c r="P48" s="408"/>
      <c r="Q48" s="603" t="s">
        <v>91</v>
      </c>
      <c r="R48" s="604"/>
      <c r="S48" s="604"/>
      <c r="T48" s="604"/>
      <c r="U48" s="604"/>
      <c r="V48" s="604"/>
      <c r="W48" s="604"/>
      <c r="X48" s="605"/>
      <c r="Y48" s="409" t="s">
        <v>24</v>
      </c>
      <c r="Z48" s="410"/>
      <c r="AA48" s="410"/>
      <c r="AB48" s="411"/>
      <c r="AC48" s="406"/>
      <c r="AD48" s="407"/>
      <c r="AE48" s="407"/>
      <c r="AF48" s="407"/>
      <c r="AG48" s="407"/>
      <c r="AH48" s="407"/>
      <c r="AI48" s="407"/>
      <c r="AJ48" s="408"/>
      <c r="AK48" s="406"/>
      <c r="AL48" s="407"/>
      <c r="AM48" s="407"/>
      <c r="AN48" s="408"/>
      <c r="AO48" s="542"/>
      <c r="AP48" s="554"/>
      <c r="AQ48" s="586"/>
      <c r="AR48" s="588"/>
      <c r="AS48" s="590"/>
      <c r="BE48"/>
    </row>
    <row r="49" spans="2:57" ht="31.5" customHeight="1">
      <c r="B49" s="592"/>
      <c r="C49" s="532"/>
      <c r="D49" s="412"/>
      <c r="E49" s="413"/>
      <c r="F49" s="413"/>
      <c r="G49" s="413"/>
      <c r="H49" s="413"/>
      <c r="I49" s="413"/>
      <c r="J49" s="413"/>
      <c r="K49" s="413"/>
      <c r="L49" s="413"/>
      <c r="M49" s="413"/>
      <c r="N49" s="413"/>
      <c r="O49" s="413"/>
      <c r="P49" s="414"/>
      <c r="Q49" s="600"/>
      <c r="R49" s="601"/>
      <c r="S49" s="601"/>
      <c r="T49" s="601"/>
      <c r="U49" s="601"/>
      <c r="V49" s="601"/>
      <c r="W49" s="601"/>
      <c r="X49" s="602"/>
      <c r="Y49" s="412" t="s">
        <v>858</v>
      </c>
      <c r="Z49" s="413"/>
      <c r="AA49" s="413"/>
      <c r="AB49" s="414"/>
      <c r="AC49" s="412"/>
      <c r="AD49" s="413"/>
      <c r="AE49" s="413"/>
      <c r="AF49" s="413"/>
      <c r="AG49" s="413"/>
      <c r="AH49" s="413"/>
      <c r="AI49" s="413"/>
      <c r="AJ49" s="414"/>
      <c r="AK49" s="412"/>
      <c r="AL49" s="413"/>
      <c r="AM49" s="413"/>
      <c r="AN49" s="414"/>
      <c r="AO49" s="545"/>
      <c r="AP49" s="556"/>
      <c r="AQ49" s="587"/>
      <c r="AR49" s="589"/>
      <c r="AS49" s="591"/>
      <c r="BE49"/>
    </row>
    <row r="50" spans="2:57">
      <c r="B50" s="592">
        <v>19</v>
      </c>
      <c r="C50" s="532"/>
      <c r="D50" s="406" t="s">
        <v>860</v>
      </c>
      <c r="E50" s="407"/>
      <c r="F50" s="407"/>
      <c r="G50" s="407"/>
      <c r="H50" s="407"/>
      <c r="I50" s="407"/>
      <c r="J50" s="407"/>
      <c r="K50" s="407"/>
      <c r="L50" s="407"/>
      <c r="M50" s="407"/>
      <c r="N50" s="407"/>
      <c r="O50" s="407"/>
      <c r="P50" s="408"/>
      <c r="Q50" s="603" t="s">
        <v>91</v>
      </c>
      <c r="R50" s="604"/>
      <c r="S50" s="604"/>
      <c r="T50" s="604"/>
      <c r="U50" s="604"/>
      <c r="V50" s="604"/>
      <c r="W50" s="604"/>
      <c r="X50" s="605"/>
      <c r="Y50" s="409" t="s">
        <v>24</v>
      </c>
      <c r="Z50" s="410"/>
      <c r="AA50" s="410"/>
      <c r="AB50" s="411"/>
      <c r="AC50" s="406"/>
      <c r="AD50" s="407"/>
      <c r="AE50" s="407"/>
      <c r="AF50" s="407"/>
      <c r="AG50" s="407"/>
      <c r="AH50" s="407"/>
      <c r="AI50" s="407"/>
      <c r="AJ50" s="408"/>
      <c r="AK50" s="406"/>
      <c r="AL50" s="407"/>
      <c r="AM50" s="407"/>
      <c r="AN50" s="408"/>
      <c r="AO50" s="542"/>
      <c r="AP50" s="554"/>
      <c r="AQ50" s="586"/>
      <c r="AR50" s="588"/>
      <c r="AS50" s="590"/>
      <c r="BE50"/>
    </row>
    <row r="51" spans="2:57" ht="38.25" customHeight="1">
      <c r="B51" s="592"/>
      <c r="C51" s="532"/>
      <c r="D51" s="412"/>
      <c r="E51" s="413"/>
      <c r="F51" s="413"/>
      <c r="G51" s="413"/>
      <c r="H51" s="413"/>
      <c r="I51" s="413"/>
      <c r="J51" s="413"/>
      <c r="K51" s="413"/>
      <c r="L51" s="413"/>
      <c r="M51" s="413"/>
      <c r="N51" s="413"/>
      <c r="O51" s="413"/>
      <c r="P51" s="414"/>
      <c r="Q51" s="600"/>
      <c r="R51" s="601"/>
      <c r="S51" s="601"/>
      <c r="T51" s="601"/>
      <c r="U51" s="601"/>
      <c r="V51" s="601"/>
      <c r="W51" s="601"/>
      <c r="X51" s="602"/>
      <c r="Y51" s="412" t="s">
        <v>859</v>
      </c>
      <c r="Z51" s="413"/>
      <c r="AA51" s="413"/>
      <c r="AB51" s="414"/>
      <c r="AC51" s="412"/>
      <c r="AD51" s="413"/>
      <c r="AE51" s="413"/>
      <c r="AF51" s="413"/>
      <c r="AG51" s="413"/>
      <c r="AH51" s="413"/>
      <c r="AI51" s="413"/>
      <c r="AJ51" s="414"/>
      <c r="AK51" s="412"/>
      <c r="AL51" s="413"/>
      <c r="AM51" s="413"/>
      <c r="AN51" s="414"/>
      <c r="AO51" s="545"/>
      <c r="AP51" s="556"/>
      <c r="AQ51" s="587"/>
      <c r="AR51" s="589"/>
      <c r="AS51" s="591"/>
      <c r="BE51"/>
    </row>
    <row r="52" spans="2:57">
      <c r="B52" s="592">
        <v>20</v>
      </c>
      <c r="C52" s="532"/>
      <c r="D52" s="406" t="s">
        <v>1569</v>
      </c>
      <c r="E52" s="407"/>
      <c r="F52" s="407"/>
      <c r="G52" s="407"/>
      <c r="H52" s="407"/>
      <c r="I52" s="407"/>
      <c r="J52" s="407"/>
      <c r="K52" s="407"/>
      <c r="L52" s="407"/>
      <c r="M52" s="407"/>
      <c r="N52" s="407"/>
      <c r="O52" s="407"/>
      <c r="P52" s="408"/>
      <c r="Q52" s="603" t="s">
        <v>91</v>
      </c>
      <c r="R52" s="604"/>
      <c r="S52" s="604"/>
      <c r="T52" s="604"/>
      <c r="U52" s="604"/>
      <c r="V52" s="604"/>
      <c r="W52" s="604"/>
      <c r="X52" s="605"/>
      <c r="Y52" s="409" t="s">
        <v>24</v>
      </c>
      <c r="Z52" s="410"/>
      <c r="AA52" s="410"/>
      <c r="AB52" s="411"/>
      <c r="AC52" s="406"/>
      <c r="AD52" s="407"/>
      <c r="AE52" s="407"/>
      <c r="AF52" s="407"/>
      <c r="AG52" s="407"/>
      <c r="AH52" s="407"/>
      <c r="AI52" s="407"/>
      <c r="AJ52" s="408"/>
      <c r="AK52" s="406"/>
      <c r="AL52" s="407"/>
      <c r="AM52" s="407"/>
      <c r="AN52" s="408"/>
      <c r="AO52" s="542"/>
      <c r="AP52" s="554"/>
      <c r="AQ52" s="586"/>
      <c r="AR52" s="588"/>
      <c r="AS52" s="590"/>
      <c r="BE52"/>
    </row>
    <row r="53" spans="2:57" ht="31.5" customHeight="1">
      <c r="B53" s="592"/>
      <c r="C53" s="532"/>
      <c r="D53" s="412"/>
      <c r="E53" s="413"/>
      <c r="F53" s="413"/>
      <c r="G53" s="413"/>
      <c r="H53" s="413"/>
      <c r="I53" s="413"/>
      <c r="J53" s="413"/>
      <c r="K53" s="413"/>
      <c r="L53" s="413"/>
      <c r="M53" s="413"/>
      <c r="N53" s="413"/>
      <c r="O53" s="413"/>
      <c r="P53" s="414"/>
      <c r="Q53" s="600"/>
      <c r="R53" s="601"/>
      <c r="S53" s="601"/>
      <c r="T53" s="601"/>
      <c r="U53" s="601"/>
      <c r="V53" s="601"/>
      <c r="W53" s="601"/>
      <c r="X53" s="602"/>
      <c r="Y53" s="412" t="s">
        <v>861</v>
      </c>
      <c r="Z53" s="413"/>
      <c r="AA53" s="413"/>
      <c r="AB53" s="414"/>
      <c r="AC53" s="412"/>
      <c r="AD53" s="413"/>
      <c r="AE53" s="413"/>
      <c r="AF53" s="413"/>
      <c r="AG53" s="413"/>
      <c r="AH53" s="413"/>
      <c r="AI53" s="413"/>
      <c r="AJ53" s="414"/>
      <c r="AK53" s="412"/>
      <c r="AL53" s="413"/>
      <c r="AM53" s="413"/>
      <c r="AN53" s="414"/>
      <c r="AO53" s="545"/>
      <c r="AP53" s="556"/>
      <c r="AQ53" s="587"/>
      <c r="AR53" s="589"/>
      <c r="AS53" s="591"/>
      <c r="BE53"/>
    </row>
    <row r="54" spans="2:57">
      <c r="B54" s="592">
        <v>21</v>
      </c>
      <c r="C54" s="532"/>
      <c r="D54" s="406" t="s">
        <v>1570</v>
      </c>
      <c r="E54" s="407"/>
      <c r="F54" s="407"/>
      <c r="G54" s="407"/>
      <c r="H54" s="407"/>
      <c r="I54" s="407"/>
      <c r="J54" s="407"/>
      <c r="K54" s="407"/>
      <c r="L54" s="407"/>
      <c r="M54" s="407"/>
      <c r="N54" s="407"/>
      <c r="O54" s="407"/>
      <c r="P54" s="408"/>
      <c r="Q54" s="603" t="s">
        <v>1571</v>
      </c>
      <c r="R54" s="604"/>
      <c r="S54" s="604"/>
      <c r="T54" s="604"/>
      <c r="U54" s="604"/>
      <c r="V54" s="604"/>
      <c r="W54" s="604"/>
      <c r="X54" s="605"/>
      <c r="Y54" s="409" t="s">
        <v>24</v>
      </c>
      <c r="Z54" s="410"/>
      <c r="AA54" s="410"/>
      <c r="AB54" s="411"/>
      <c r="AC54" s="406"/>
      <c r="AD54" s="407"/>
      <c r="AE54" s="407"/>
      <c r="AF54" s="407"/>
      <c r="AG54" s="407"/>
      <c r="AH54" s="407"/>
      <c r="AI54" s="407"/>
      <c r="AJ54" s="408"/>
      <c r="AK54" s="406"/>
      <c r="AL54" s="407"/>
      <c r="AM54" s="407"/>
      <c r="AN54" s="408"/>
      <c r="AO54" s="542"/>
      <c r="AP54" s="554"/>
      <c r="AQ54" s="586"/>
      <c r="AR54" s="588"/>
      <c r="AS54" s="590"/>
      <c r="BE54"/>
    </row>
    <row r="55" spans="2:57" ht="50.25" customHeight="1">
      <c r="B55" s="592"/>
      <c r="C55" s="532"/>
      <c r="D55" s="412"/>
      <c r="E55" s="413"/>
      <c r="F55" s="413"/>
      <c r="G55" s="413"/>
      <c r="H55" s="413"/>
      <c r="I55" s="413"/>
      <c r="J55" s="413"/>
      <c r="K55" s="413"/>
      <c r="L55" s="413"/>
      <c r="M55" s="413"/>
      <c r="N55" s="413"/>
      <c r="O55" s="413"/>
      <c r="P55" s="414"/>
      <c r="Q55" s="600"/>
      <c r="R55" s="601"/>
      <c r="S55" s="601"/>
      <c r="T55" s="601"/>
      <c r="U55" s="601"/>
      <c r="V55" s="601"/>
      <c r="W55" s="601"/>
      <c r="X55" s="602"/>
      <c r="Y55" s="412" t="s">
        <v>862</v>
      </c>
      <c r="Z55" s="413"/>
      <c r="AA55" s="413"/>
      <c r="AB55" s="414"/>
      <c r="AC55" s="412"/>
      <c r="AD55" s="413"/>
      <c r="AE55" s="413"/>
      <c r="AF55" s="413"/>
      <c r="AG55" s="413"/>
      <c r="AH55" s="413"/>
      <c r="AI55" s="413"/>
      <c r="AJ55" s="414"/>
      <c r="AK55" s="412"/>
      <c r="AL55" s="413"/>
      <c r="AM55" s="413"/>
      <c r="AN55" s="414"/>
      <c r="AO55" s="545"/>
      <c r="AP55" s="556"/>
      <c r="AQ55" s="587"/>
      <c r="AR55" s="589"/>
      <c r="AS55" s="591"/>
      <c r="BE55"/>
    </row>
    <row r="56" spans="2:57">
      <c r="B56" s="592">
        <v>22</v>
      </c>
      <c r="C56" s="532"/>
      <c r="D56" s="406" t="s">
        <v>863</v>
      </c>
      <c r="E56" s="407"/>
      <c r="F56" s="407"/>
      <c r="G56" s="407"/>
      <c r="H56" s="407"/>
      <c r="I56" s="407"/>
      <c r="J56" s="407"/>
      <c r="K56" s="407"/>
      <c r="L56" s="407"/>
      <c r="M56" s="407"/>
      <c r="N56" s="407"/>
      <c r="O56" s="407"/>
      <c r="P56" s="408"/>
      <c r="Q56" s="603" t="s">
        <v>91</v>
      </c>
      <c r="R56" s="604"/>
      <c r="S56" s="604"/>
      <c r="T56" s="604"/>
      <c r="U56" s="604"/>
      <c r="V56" s="604"/>
      <c r="W56" s="604"/>
      <c r="X56" s="605"/>
      <c r="Y56" s="409" t="s">
        <v>24</v>
      </c>
      <c r="Z56" s="410"/>
      <c r="AA56" s="410"/>
      <c r="AB56" s="411"/>
      <c r="AC56" s="406"/>
      <c r="AD56" s="407"/>
      <c r="AE56" s="407"/>
      <c r="AF56" s="407"/>
      <c r="AG56" s="407"/>
      <c r="AH56" s="407"/>
      <c r="AI56" s="407"/>
      <c r="AJ56" s="408"/>
      <c r="AK56" s="406"/>
      <c r="AL56" s="407"/>
      <c r="AM56" s="407"/>
      <c r="AN56" s="408"/>
      <c r="AO56" s="542"/>
      <c r="AP56" s="554"/>
      <c r="AQ56" s="586"/>
      <c r="AR56" s="588"/>
      <c r="AS56" s="590"/>
      <c r="BE56"/>
    </row>
    <row r="57" spans="2:57" ht="31.5" customHeight="1">
      <c r="B57" s="592"/>
      <c r="C57" s="532"/>
      <c r="D57" s="412"/>
      <c r="E57" s="413"/>
      <c r="F57" s="413"/>
      <c r="G57" s="413"/>
      <c r="H57" s="413"/>
      <c r="I57" s="413"/>
      <c r="J57" s="413"/>
      <c r="K57" s="413"/>
      <c r="L57" s="413"/>
      <c r="M57" s="413"/>
      <c r="N57" s="413"/>
      <c r="O57" s="413"/>
      <c r="P57" s="414"/>
      <c r="Q57" s="600"/>
      <c r="R57" s="601"/>
      <c r="S57" s="601"/>
      <c r="T57" s="601"/>
      <c r="U57" s="601"/>
      <c r="V57" s="601"/>
      <c r="W57" s="601"/>
      <c r="X57" s="602"/>
      <c r="Y57" s="412" t="s">
        <v>864</v>
      </c>
      <c r="Z57" s="413"/>
      <c r="AA57" s="413"/>
      <c r="AB57" s="414"/>
      <c r="AC57" s="412"/>
      <c r="AD57" s="413"/>
      <c r="AE57" s="413"/>
      <c r="AF57" s="413"/>
      <c r="AG57" s="413"/>
      <c r="AH57" s="413"/>
      <c r="AI57" s="413"/>
      <c r="AJ57" s="414"/>
      <c r="AK57" s="412"/>
      <c r="AL57" s="413"/>
      <c r="AM57" s="413"/>
      <c r="AN57" s="414"/>
      <c r="AO57" s="545"/>
      <c r="AP57" s="556"/>
      <c r="AQ57" s="587"/>
      <c r="AR57" s="589"/>
      <c r="AS57" s="591"/>
      <c r="BE57"/>
    </row>
    <row r="58" spans="2:57">
      <c r="B58" s="592">
        <v>23</v>
      </c>
      <c r="C58" s="532"/>
      <c r="D58" s="406" t="s">
        <v>1572</v>
      </c>
      <c r="E58" s="407"/>
      <c r="F58" s="407"/>
      <c r="G58" s="407"/>
      <c r="H58" s="407"/>
      <c r="I58" s="407"/>
      <c r="J58" s="407"/>
      <c r="K58" s="407"/>
      <c r="L58" s="407"/>
      <c r="M58" s="407"/>
      <c r="N58" s="407"/>
      <c r="O58" s="407"/>
      <c r="P58" s="408"/>
      <c r="Q58" s="603" t="s">
        <v>91</v>
      </c>
      <c r="R58" s="604"/>
      <c r="S58" s="604"/>
      <c r="T58" s="604"/>
      <c r="U58" s="604"/>
      <c r="V58" s="604"/>
      <c r="W58" s="604"/>
      <c r="X58" s="605"/>
      <c r="Y58" s="409" t="s">
        <v>136</v>
      </c>
      <c r="Z58" s="410"/>
      <c r="AA58" s="410"/>
      <c r="AB58" s="411"/>
      <c r="AC58" s="406"/>
      <c r="AD58" s="407"/>
      <c r="AE58" s="407"/>
      <c r="AF58" s="407"/>
      <c r="AG58" s="407"/>
      <c r="AH58" s="407"/>
      <c r="AI58" s="407"/>
      <c r="AJ58" s="408"/>
      <c r="AK58" s="406"/>
      <c r="AL58" s="407"/>
      <c r="AM58" s="407"/>
      <c r="AN58" s="408"/>
      <c r="AO58" s="542"/>
      <c r="AP58" s="554"/>
      <c r="AQ58" s="586"/>
      <c r="AR58" s="588"/>
      <c r="AS58" s="590"/>
      <c r="BE58"/>
    </row>
    <row r="59" spans="2:57" ht="33.75" customHeight="1">
      <c r="B59" s="592"/>
      <c r="C59" s="532"/>
      <c r="D59" s="412"/>
      <c r="E59" s="413"/>
      <c r="F59" s="413"/>
      <c r="G59" s="413"/>
      <c r="H59" s="413"/>
      <c r="I59" s="413"/>
      <c r="J59" s="413"/>
      <c r="K59" s="413"/>
      <c r="L59" s="413"/>
      <c r="M59" s="413"/>
      <c r="N59" s="413"/>
      <c r="O59" s="413"/>
      <c r="P59" s="414"/>
      <c r="Q59" s="600"/>
      <c r="R59" s="601"/>
      <c r="S59" s="601"/>
      <c r="T59" s="601"/>
      <c r="U59" s="601"/>
      <c r="V59" s="601"/>
      <c r="W59" s="601"/>
      <c r="X59" s="602"/>
      <c r="Y59" s="412" t="s">
        <v>864</v>
      </c>
      <c r="Z59" s="413"/>
      <c r="AA59" s="413"/>
      <c r="AB59" s="414"/>
      <c r="AC59" s="412"/>
      <c r="AD59" s="413"/>
      <c r="AE59" s="413"/>
      <c r="AF59" s="413"/>
      <c r="AG59" s="413"/>
      <c r="AH59" s="413"/>
      <c r="AI59" s="413"/>
      <c r="AJ59" s="414"/>
      <c r="AK59" s="412"/>
      <c r="AL59" s="413"/>
      <c r="AM59" s="413"/>
      <c r="AN59" s="414"/>
      <c r="AO59" s="545"/>
      <c r="AP59" s="556"/>
      <c r="AQ59" s="587"/>
      <c r="AR59" s="589"/>
      <c r="AS59" s="591"/>
      <c r="BE59"/>
    </row>
    <row r="60" spans="2:57">
      <c r="B60" s="592">
        <v>24</v>
      </c>
      <c r="C60" s="532"/>
      <c r="D60" s="406" t="s">
        <v>1573</v>
      </c>
      <c r="E60" s="407"/>
      <c r="F60" s="407"/>
      <c r="G60" s="407"/>
      <c r="H60" s="407"/>
      <c r="I60" s="407"/>
      <c r="J60" s="407"/>
      <c r="K60" s="407"/>
      <c r="L60" s="407"/>
      <c r="M60" s="407"/>
      <c r="N60" s="407"/>
      <c r="O60" s="407"/>
      <c r="P60" s="408"/>
      <c r="Q60" s="603" t="s">
        <v>91</v>
      </c>
      <c r="R60" s="604"/>
      <c r="S60" s="604"/>
      <c r="T60" s="604"/>
      <c r="U60" s="604"/>
      <c r="V60" s="604"/>
      <c r="W60" s="604"/>
      <c r="X60" s="605"/>
      <c r="Y60" s="409" t="s">
        <v>24</v>
      </c>
      <c r="Z60" s="410"/>
      <c r="AA60" s="410"/>
      <c r="AB60" s="411"/>
      <c r="AC60" s="406"/>
      <c r="AD60" s="407"/>
      <c r="AE60" s="407"/>
      <c r="AF60" s="407"/>
      <c r="AG60" s="407"/>
      <c r="AH60" s="407"/>
      <c r="AI60" s="407"/>
      <c r="AJ60" s="408"/>
      <c r="AK60" s="406"/>
      <c r="AL60" s="407"/>
      <c r="AM60" s="407"/>
      <c r="AN60" s="408"/>
      <c r="AO60" s="542"/>
      <c r="AP60" s="554"/>
      <c r="AQ60" s="586"/>
      <c r="AR60" s="588"/>
      <c r="AS60" s="590"/>
      <c r="BE60"/>
    </row>
    <row r="61" spans="2:57" ht="31.5" customHeight="1">
      <c r="B61" s="592"/>
      <c r="C61" s="532"/>
      <c r="D61" s="412"/>
      <c r="E61" s="413"/>
      <c r="F61" s="413"/>
      <c r="G61" s="413"/>
      <c r="H61" s="413"/>
      <c r="I61" s="413"/>
      <c r="J61" s="413"/>
      <c r="K61" s="413"/>
      <c r="L61" s="413"/>
      <c r="M61" s="413"/>
      <c r="N61" s="413"/>
      <c r="O61" s="413"/>
      <c r="P61" s="414"/>
      <c r="Q61" s="600"/>
      <c r="R61" s="601"/>
      <c r="S61" s="601"/>
      <c r="T61" s="601"/>
      <c r="U61" s="601"/>
      <c r="V61" s="601"/>
      <c r="W61" s="601"/>
      <c r="X61" s="602"/>
      <c r="Y61" s="412" t="s">
        <v>865</v>
      </c>
      <c r="Z61" s="413"/>
      <c r="AA61" s="413"/>
      <c r="AB61" s="414"/>
      <c r="AC61" s="412"/>
      <c r="AD61" s="413"/>
      <c r="AE61" s="413"/>
      <c r="AF61" s="413"/>
      <c r="AG61" s="413"/>
      <c r="AH61" s="413"/>
      <c r="AI61" s="413"/>
      <c r="AJ61" s="414"/>
      <c r="AK61" s="412"/>
      <c r="AL61" s="413"/>
      <c r="AM61" s="413"/>
      <c r="AN61" s="414"/>
      <c r="AO61" s="545"/>
      <c r="AP61" s="556"/>
      <c r="AQ61" s="587"/>
      <c r="AR61" s="589"/>
      <c r="AS61" s="591"/>
      <c r="BE61"/>
    </row>
    <row r="62" spans="2:57">
      <c r="B62" s="592">
        <v>25</v>
      </c>
      <c r="C62" s="532"/>
      <c r="D62" s="406" t="s">
        <v>922</v>
      </c>
      <c r="E62" s="407"/>
      <c r="F62" s="407"/>
      <c r="G62" s="407"/>
      <c r="H62" s="407"/>
      <c r="I62" s="407"/>
      <c r="J62" s="407"/>
      <c r="K62" s="407"/>
      <c r="L62" s="407"/>
      <c r="M62" s="407"/>
      <c r="N62" s="407"/>
      <c r="O62" s="407"/>
      <c r="P62" s="408"/>
      <c r="Q62" s="603" t="s">
        <v>91</v>
      </c>
      <c r="R62" s="604"/>
      <c r="S62" s="604"/>
      <c r="T62" s="604"/>
      <c r="U62" s="604"/>
      <c r="V62" s="604"/>
      <c r="W62" s="604"/>
      <c r="X62" s="605"/>
      <c r="Y62" s="409" t="s">
        <v>867</v>
      </c>
      <c r="Z62" s="410"/>
      <c r="AA62" s="410"/>
      <c r="AB62" s="411"/>
      <c r="AC62" s="406"/>
      <c r="AD62" s="407"/>
      <c r="AE62" s="407"/>
      <c r="AF62" s="407"/>
      <c r="AG62" s="407"/>
      <c r="AH62" s="407"/>
      <c r="AI62" s="407"/>
      <c r="AJ62" s="408"/>
      <c r="AK62" s="406"/>
      <c r="AL62" s="407"/>
      <c r="AM62" s="407"/>
      <c r="AN62" s="408"/>
      <c r="AO62" s="542"/>
      <c r="AP62" s="554"/>
      <c r="AQ62" s="586"/>
      <c r="AR62" s="588"/>
      <c r="AS62" s="590"/>
      <c r="BE62"/>
    </row>
    <row r="63" spans="2:57" ht="33" customHeight="1">
      <c r="B63" s="592"/>
      <c r="C63" s="532"/>
      <c r="D63" s="412"/>
      <c r="E63" s="413"/>
      <c r="F63" s="413"/>
      <c r="G63" s="413"/>
      <c r="H63" s="413"/>
      <c r="I63" s="413"/>
      <c r="J63" s="413"/>
      <c r="K63" s="413"/>
      <c r="L63" s="413"/>
      <c r="M63" s="413"/>
      <c r="N63" s="413"/>
      <c r="O63" s="413"/>
      <c r="P63" s="414"/>
      <c r="Q63" s="600"/>
      <c r="R63" s="601"/>
      <c r="S63" s="601"/>
      <c r="T63" s="601"/>
      <c r="U63" s="601"/>
      <c r="V63" s="601"/>
      <c r="W63" s="601"/>
      <c r="X63" s="602"/>
      <c r="Y63" s="412" t="s">
        <v>866</v>
      </c>
      <c r="Z63" s="413"/>
      <c r="AA63" s="413"/>
      <c r="AB63" s="414"/>
      <c r="AC63" s="412"/>
      <c r="AD63" s="413"/>
      <c r="AE63" s="413"/>
      <c r="AF63" s="413"/>
      <c r="AG63" s="413"/>
      <c r="AH63" s="413"/>
      <c r="AI63" s="413"/>
      <c r="AJ63" s="414"/>
      <c r="AK63" s="412"/>
      <c r="AL63" s="413"/>
      <c r="AM63" s="413"/>
      <c r="AN63" s="414"/>
      <c r="AO63" s="545"/>
      <c r="AP63" s="556"/>
      <c r="AQ63" s="587"/>
      <c r="AR63" s="589"/>
      <c r="AS63" s="591"/>
      <c r="BE63"/>
    </row>
    <row r="64" spans="2:57">
      <c r="B64" s="592">
        <v>26</v>
      </c>
      <c r="C64" s="532"/>
      <c r="D64" s="406" t="s">
        <v>1575</v>
      </c>
      <c r="E64" s="407"/>
      <c r="F64" s="407"/>
      <c r="G64" s="407"/>
      <c r="H64" s="407"/>
      <c r="I64" s="407"/>
      <c r="J64" s="407"/>
      <c r="K64" s="407"/>
      <c r="L64" s="407"/>
      <c r="M64" s="407"/>
      <c r="N64" s="407"/>
      <c r="O64" s="407"/>
      <c r="P64" s="408"/>
      <c r="Q64" s="603" t="s">
        <v>91</v>
      </c>
      <c r="R64" s="604"/>
      <c r="S64" s="604"/>
      <c r="T64" s="604"/>
      <c r="U64" s="604"/>
      <c r="V64" s="604"/>
      <c r="W64" s="604"/>
      <c r="X64" s="605"/>
      <c r="Y64" s="406" t="s">
        <v>1574</v>
      </c>
      <c r="Z64" s="407"/>
      <c r="AA64" s="407"/>
      <c r="AB64" s="408"/>
      <c r="AC64" s="406"/>
      <c r="AD64" s="407"/>
      <c r="AE64" s="407"/>
      <c r="AF64" s="407"/>
      <c r="AG64" s="407"/>
      <c r="AH64" s="407"/>
      <c r="AI64" s="407"/>
      <c r="AJ64" s="408"/>
      <c r="AK64" s="406"/>
      <c r="AL64" s="407"/>
      <c r="AM64" s="407"/>
      <c r="AN64" s="408"/>
      <c r="AO64" s="542"/>
      <c r="AP64" s="554"/>
      <c r="AQ64" s="586"/>
      <c r="AR64" s="588"/>
      <c r="AS64" s="590"/>
      <c r="BE64"/>
    </row>
    <row r="65" spans="2:57" ht="36" customHeight="1">
      <c r="B65" s="592"/>
      <c r="C65" s="532"/>
      <c r="D65" s="412"/>
      <c r="E65" s="413"/>
      <c r="F65" s="413"/>
      <c r="G65" s="413"/>
      <c r="H65" s="413"/>
      <c r="I65" s="413"/>
      <c r="J65" s="413"/>
      <c r="K65" s="413"/>
      <c r="L65" s="413"/>
      <c r="M65" s="413"/>
      <c r="N65" s="413"/>
      <c r="O65" s="413"/>
      <c r="P65" s="414"/>
      <c r="Q65" s="600"/>
      <c r="R65" s="601"/>
      <c r="S65" s="601"/>
      <c r="T65" s="601"/>
      <c r="U65" s="601"/>
      <c r="V65" s="601"/>
      <c r="W65" s="601"/>
      <c r="X65" s="602"/>
      <c r="Y65" s="412" t="s">
        <v>868</v>
      </c>
      <c r="Z65" s="413"/>
      <c r="AA65" s="413"/>
      <c r="AB65" s="414"/>
      <c r="AC65" s="412"/>
      <c r="AD65" s="413"/>
      <c r="AE65" s="413"/>
      <c r="AF65" s="413"/>
      <c r="AG65" s="413"/>
      <c r="AH65" s="413"/>
      <c r="AI65" s="413"/>
      <c r="AJ65" s="414"/>
      <c r="AK65" s="412"/>
      <c r="AL65" s="413"/>
      <c r="AM65" s="413"/>
      <c r="AN65" s="414"/>
      <c r="AO65" s="545"/>
      <c r="AP65" s="556"/>
      <c r="AQ65" s="587"/>
      <c r="AR65" s="589"/>
      <c r="AS65" s="591"/>
      <c r="BE65"/>
    </row>
    <row r="66" spans="2:57">
      <c r="B66" s="592">
        <v>27</v>
      </c>
      <c r="C66" s="532"/>
      <c r="D66" s="406" t="s">
        <v>1576</v>
      </c>
      <c r="E66" s="407"/>
      <c r="F66" s="407"/>
      <c r="G66" s="407"/>
      <c r="H66" s="407"/>
      <c r="I66" s="407"/>
      <c r="J66" s="407"/>
      <c r="K66" s="407"/>
      <c r="L66" s="407"/>
      <c r="M66" s="407"/>
      <c r="N66" s="407"/>
      <c r="O66" s="407"/>
      <c r="P66" s="408"/>
      <c r="Q66" s="603" t="s">
        <v>91</v>
      </c>
      <c r="R66" s="604"/>
      <c r="S66" s="604"/>
      <c r="T66" s="604"/>
      <c r="U66" s="604"/>
      <c r="V66" s="604"/>
      <c r="W66" s="604"/>
      <c r="X66" s="605"/>
      <c r="Y66" s="406" t="s">
        <v>24</v>
      </c>
      <c r="Z66" s="407"/>
      <c r="AA66" s="407"/>
      <c r="AB66" s="408"/>
      <c r="AC66" s="406"/>
      <c r="AD66" s="407"/>
      <c r="AE66" s="407"/>
      <c r="AF66" s="407"/>
      <c r="AG66" s="407"/>
      <c r="AH66" s="407"/>
      <c r="AI66" s="407"/>
      <c r="AJ66" s="408"/>
      <c r="AK66" s="406"/>
      <c r="AL66" s="407"/>
      <c r="AM66" s="407"/>
      <c r="AN66" s="408"/>
      <c r="AO66" s="542"/>
      <c r="AP66" s="554"/>
      <c r="AQ66" s="586"/>
      <c r="AR66" s="588"/>
      <c r="AS66" s="590"/>
      <c r="BE66"/>
    </row>
    <row r="67" spans="2:57" ht="33.75" customHeight="1">
      <c r="B67" s="592"/>
      <c r="C67" s="532"/>
      <c r="D67" s="412"/>
      <c r="E67" s="413"/>
      <c r="F67" s="413"/>
      <c r="G67" s="413"/>
      <c r="H67" s="413"/>
      <c r="I67" s="413"/>
      <c r="J67" s="413"/>
      <c r="K67" s="413"/>
      <c r="L67" s="413"/>
      <c r="M67" s="413"/>
      <c r="N67" s="413"/>
      <c r="O67" s="413"/>
      <c r="P67" s="414"/>
      <c r="Q67" s="600"/>
      <c r="R67" s="601"/>
      <c r="S67" s="601"/>
      <c r="T67" s="601"/>
      <c r="U67" s="601"/>
      <c r="V67" s="601"/>
      <c r="W67" s="601"/>
      <c r="X67" s="602"/>
      <c r="Y67" s="412" t="s">
        <v>1577</v>
      </c>
      <c r="Z67" s="413"/>
      <c r="AA67" s="413"/>
      <c r="AB67" s="414"/>
      <c r="AC67" s="412"/>
      <c r="AD67" s="413"/>
      <c r="AE67" s="413"/>
      <c r="AF67" s="413"/>
      <c r="AG67" s="413"/>
      <c r="AH67" s="413"/>
      <c r="AI67" s="413"/>
      <c r="AJ67" s="414"/>
      <c r="AK67" s="412"/>
      <c r="AL67" s="413"/>
      <c r="AM67" s="413"/>
      <c r="AN67" s="414"/>
      <c r="AO67" s="545"/>
      <c r="AP67" s="556"/>
      <c r="AQ67" s="587"/>
      <c r="AR67" s="589"/>
      <c r="AS67" s="591"/>
      <c r="BE67"/>
    </row>
    <row r="68" spans="2:57">
      <c r="B68" s="592">
        <v>28</v>
      </c>
      <c r="C68" s="532"/>
      <c r="D68" s="406" t="s">
        <v>1996</v>
      </c>
      <c r="E68" s="407"/>
      <c r="F68" s="407"/>
      <c r="G68" s="407"/>
      <c r="H68" s="407"/>
      <c r="I68" s="407"/>
      <c r="J68" s="407"/>
      <c r="K68" s="407"/>
      <c r="L68" s="407"/>
      <c r="M68" s="407"/>
      <c r="N68" s="407"/>
      <c r="O68" s="407"/>
      <c r="P68" s="408"/>
      <c r="Q68" s="603" t="s">
        <v>91</v>
      </c>
      <c r="R68" s="604"/>
      <c r="S68" s="604"/>
      <c r="T68" s="604"/>
      <c r="U68" s="604"/>
      <c r="V68" s="604"/>
      <c r="W68" s="604"/>
      <c r="X68" s="605"/>
      <c r="Y68" s="406" t="s">
        <v>86</v>
      </c>
      <c r="Z68" s="407"/>
      <c r="AA68" s="407"/>
      <c r="AB68" s="408"/>
      <c r="AC68" s="406"/>
      <c r="AD68" s="407"/>
      <c r="AE68" s="407"/>
      <c r="AF68" s="407"/>
      <c r="AG68" s="407"/>
      <c r="AH68" s="407"/>
      <c r="AI68" s="407"/>
      <c r="AJ68" s="408"/>
      <c r="AK68" s="406"/>
      <c r="AL68" s="407"/>
      <c r="AM68" s="407"/>
      <c r="AN68" s="408"/>
      <c r="AO68" s="542"/>
      <c r="AP68" s="554"/>
      <c r="AQ68" s="586"/>
      <c r="AR68" s="588"/>
      <c r="AS68" s="590"/>
      <c r="BE68"/>
    </row>
    <row r="69" spans="2:57" ht="30" customHeight="1">
      <c r="B69" s="592"/>
      <c r="C69" s="532"/>
      <c r="D69" s="412"/>
      <c r="E69" s="413"/>
      <c r="F69" s="413"/>
      <c r="G69" s="413"/>
      <c r="H69" s="413"/>
      <c r="I69" s="413"/>
      <c r="J69" s="413"/>
      <c r="K69" s="413"/>
      <c r="L69" s="413"/>
      <c r="M69" s="413"/>
      <c r="N69" s="413"/>
      <c r="O69" s="413"/>
      <c r="P69" s="414"/>
      <c r="Q69" s="600"/>
      <c r="R69" s="601"/>
      <c r="S69" s="601"/>
      <c r="T69" s="601"/>
      <c r="U69" s="601"/>
      <c r="V69" s="601"/>
      <c r="W69" s="601"/>
      <c r="X69" s="602"/>
      <c r="Y69" s="412" t="s">
        <v>1997</v>
      </c>
      <c r="Z69" s="413"/>
      <c r="AA69" s="413"/>
      <c r="AB69" s="414"/>
      <c r="AC69" s="412"/>
      <c r="AD69" s="413"/>
      <c r="AE69" s="413"/>
      <c r="AF69" s="413"/>
      <c r="AG69" s="413"/>
      <c r="AH69" s="413"/>
      <c r="AI69" s="413"/>
      <c r="AJ69" s="414"/>
      <c r="AK69" s="412"/>
      <c r="AL69" s="413"/>
      <c r="AM69" s="413"/>
      <c r="AN69" s="414"/>
      <c r="AO69" s="545"/>
      <c r="AP69" s="556"/>
      <c r="AQ69" s="587"/>
      <c r="AR69" s="589"/>
      <c r="AS69" s="591"/>
      <c r="BE69"/>
    </row>
    <row r="70" spans="2:57">
      <c r="B70" s="592">
        <v>24</v>
      </c>
      <c r="C70" s="532"/>
      <c r="D70" s="406" t="s">
        <v>869</v>
      </c>
      <c r="E70" s="407"/>
      <c r="F70" s="407"/>
      <c r="G70" s="407"/>
      <c r="H70" s="407"/>
      <c r="I70" s="407"/>
      <c r="J70" s="407"/>
      <c r="K70" s="407"/>
      <c r="L70" s="407"/>
      <c r="M70" s="407"/>
      <c r="N70" s="407"/>
      <c r="O70" s="407"/>
      <c r="P70" s="408"/>
      <c r="Q70" s="603" t="s">
        <v>91</v>
      </c>
      <c r="R70" s="604"/>
      <c r="S70" s="604"/>
      <c r="T70" s="604"/>
      <c r="U70" s="604"/>
      <c r="V70" s="604"/>
      <c r="W70" s="604"/>
      <c r="X70" s="605"/>
      <c r="Y70" s="406" t="s">
        <v>24</v>
      </c>
      <c r="Z70" s="407"/>
      <c r="AA70" s="407"/>
      <c r="AB70" s="408"/>
      <c r="AC70" s="406"/>
      <c r="AD70" s="407"/>
      <c r="AE70" s="407"/>
      <c r="AF70" s="407"/>
      <c r="AG70" s="407"/>
      <c r="AH70" s="407"/>
      <c r="AI70" s="407"/>
      <c r="AJ70" s="408"/>
      <c r="AK70" s="406"/>
      <c r="AL70" s="407"/>
      <c r="AM70" s="407"/>
      <c r="AN70" s="408"/>
      <c r="AO70" s="542"/>
      <c r="AP70" s="554"/>
      <c r="AQ70" s="586"/>
      <c r="AR70" s="588"/>
      <c r="AS70" s="590"/>
      <c r="BE70"/>
    </row>
    <row r="71" spans="2:57" ht="31.5" customHeight="1">
      <c r="B71" s="592"/>
      <c r="C71" s="532"/>
      <c r="D71" s="412"/>
      <c r="E71" s="413"/>
      <c r="F71" s="413"/>
      <c r="G71" s="413"/>
      <c r="H71" s="413"/>
      <c r="I71" s="413"/>
      <c r="J71" s="413"/>
      <c r="K71" s="413"/>
      <c r="L71" s="413"/>
      <c r="M71" s="413"/>
      <c r="N71" s="413"/>
      <c r="O71" s="413"/>
      <c r="P71" s="414"/>
      <c r="Q71" s="600"/>
      <c r="R71" s="601"/>
      <c r="S71" s="601"/>
      <c r="T71" s="601"/>
      <c r="U71" s="601"/>
      <c r="V71" s="601"/>
      <c r="W71" s="601"/>
      <c r="X71" s="602"/>
      <c r="Y71" s="412" t="s">
        <v>870</v>
      </c>
      <c r="Z71" s="413"/>
      <c r="AA71" s="413"/>
      <c r="AB71" s="414"/>
      <c r="AC71" s="412"/>
      <c r="AD71" s="413"/>
      <c r="AE71" s="413"/>
      <c r="AF71" s="413"/>
      <c r="AG71" s="413"/>
      <c r="AH71" s="413"/>
      <c r="AI71" s="413"/>
      <c r="AJ71" s="414"/>
      <c r="AK71" s="412"/>
      <c r="AL71" s="413"/>
      <c r="AM71" s="413"/>
      <c r="AN71" s="414"/>
      <c r="AO71" s="545"/>
      <c r="AP71" s="556"/>
      <c r="AQ71" s="587"/>
      <c r="AR71" s="589"/>
      <c r="AS71" s="591"/>
      <c r="BE71"/>
    </row>
    <row r="72" spans="2:57">
      <c r="B72" s="592">
        <v>25</v>
      </c>
      <c r="C72" s="532"/>
      <c r="D72" s="406" t="s">
        <v>1578</v>
      </c>
      <c r="E72" s="407"/>
      <c r="F72" s="407"/>
      <c r="G72" s="407"/>
      <c r="H72" s="407"/>
      <c r="I72" s="407"/>
      <c r="J72" s="407"/>
      <c r="K72" s="407"/>
      <c r="L72" s="407"/>
      <c r="M72" s="407"/>
      <c r="N72" s="407"/>
      <c r="O72" s="407"/>
      <c r="P72" s="408"/>
      <c r="Q72" s="603" t="s">
        <v>91</v>
      </c>
      <c r="R72" s="604"/>
      <c r="S72" s="604"/>
      <c r="T72" s="604"/>
      <c r="U72" s="604"/>
      <c r="V72" s="604"/>
      <c r="W72" s="604"/>
      <c r="X72" s="605"/>
      <c r="Y72" s="406" t="s">
        <v>24</v>
      </c>
      <c r="Z72" s="407"/>
      <c r="AA72" s="407"/>
      <c r="AB72" s="408"/>
      <c r="AC72" s="406"/>
      <c r="AD72" s="407"/>
      <c r="AE72" s="407"/>
      <c r="AF72" s="407"/>
      <c r="AG72" s="407"/>
      <c r="AH72" s="407"/>
      <c r="AI72" s="407"/>
      <c r="AJ72" s="408"/>
      <c r="AK72" s="406"/>
      <c r="AL72" s="407"/>
      <c r="AM72" s="407"/>
      <c r="AN72" s="408"/>
      <c r="AO72" s="542"/>
      <c r="AP72" s="554"/>
      <c r="AQ72" s="586"/>
      <c r="AR72" s="588"/>
      <c r="AS72" s="590"/>
      <c r="BE72"/>
    </row>
    <row r="73" spans="2:57" ht="81" customHeight="1">
      <c r="B73" s="592"/>
      <c r="C73" s="532"/>
      <c r="D73" s="412"/>
      <c r="E73" s="413"/>
      <c r="F73" s="413"/>
      <c r="G73" s="413"/>
      <c r="H73" s="413"/>
      <c r="I73" s="413"/>
      <c r="J73" s="413"/>
      <c r="K73" s="413"/>
      <c r="L73" s="413"/>
      <c r="M73" s="413"/>
      <c r="N73" s="413"/>
      <c r="O73" s="413"/>
      <c r="P73" s="414"/>
      <c r="Q73" s="600"/>
      <c r="R73" s="601"/>
      <c r="S73" s="601"/>
      <c r="T73" s="601"/>
      <c r="U73" s="601"/>
      <c r="V73" s="601"/>
      <c r="W73" s="601"/>
      <c r="X73" s="602"/>
      <c r="Y73" s="412" t="s">
        <v>872</v>
      </c>
      <c r="Z73" s="413"/>
      <c r="AA73" s="413"/>
      <c r="AB73" s="414"/>
      <c r="AC73" s="412"/>
      <c r="AD73" s="413"/>
      <c r="AE73" s="413"/>
      <c r="AF73" s="413"/>
      <c r="AG73" s="413"/>
      <c r="AH73" s="413"/>
      <c r="AI73" s="413"/>
      <c r="AJ73" s="414"/>
      <c r="AK73" s="412"/>
      <c r="AL73" s="413"/>
      <c r="AM73" s="413"/>
      <c r="AN73" s="414"/>
      <c r="AO73" s="545"/>
      <c r="AP73" s="556"/>
      <c r="AQ73" s="587"/>
      <c r="AR73" s="589"/>
      <c r="AS73" s="591"/>
      <c r="BE73"/>
    </row>
    <row r="74" spans="2:57">
      <c r="B74" s="592">
        <v>26</v>
      </c>
      <c r="C74" s="532"/>
      <c r="D74" s="406" t="s">
        <v>871</v>
      </c>
      <c r="E74" s="407"/>
      <c r="F74" s="407"/>
      <c r="G74" s="407"/>
      <c r="H74" s="407"/>
      <c r="I74" s="407"/>
      <c r="J74" s="407"/>
      <c r="K74" s="407"/>
      <c r="L74" s="407"/>
      <c r="M74" s="407"/>
      <c r="N74" s="407"/>
      <c r="O74" s="407"/>
      <c r="P74" s="408"/>
      <c r="Q74" s="603" t="s">
        <v>91</v>
      </c>
      <c r="R74" s="604"/>
      <c r="S74" s="604"/>
      <c r="T74" s="604"/>
      <c r="U74" s="604"/>
      <c r="V74" s="604"/>
      <c r="W74" s="604"/>
      <c r="X74" s="605"/>
      <c r="Y74" s="406" t="s">
        <v>24</v>
      </c>
      <c r="Z74" s="407"/>
      <c r="AA74" s="407"/>
      <c r="AB74" s="408"/>
      <c r="AC74" s="406"/>
      <c r="AD74" s="407"/>
      <c r="AE74" s="407"/>
      <c r="AF74" s="407"/>
      <c r="AG74" s="407"/>
      <c r="AH74" s="407"/>
      <c r="AI74" s="407"/>
      <c r="AJ74" s="408"/>
      <c r="AK74" s="406"/>
      <c r="AL74" s="407"/>
      <c r="AM74" s="407"/>
      <c r="AN74" s="408"/>
      <c r="AO74" s="542"/>
      <c r="AP74" s="554"/>
      <c r="AQ74" s="586"/>
      <c r="AR74" s="588"/>
      <c r="AS74" s="590"/>
      <c r="BE74"/>
    </row>
    <row r="75" spans="2:57" ht="31.5" customHeight="1" thickBot="1">
      <c r="B75" s="592"/>
      <c r="C75" s="532"/>
      <c r="D75" s="412"/>
      <c r="E75" s="413"/>
      <c r="F75" s="413"/>
      <c r="G75" s="413"/>
      <c r="H75" s="413"/>
      <c r="I75" s="413"/>
      <c r="J75" s="413"/>
      <c r="K75" s="413"/>
      <c r="L75" s="413"/>
      <c r="M75" s="413"/>
      <c r="N75" s="413"/>
      <c r="O75" s="413"/>
      <c r="P75" s="414"/>
      <c r="Q75" s="600"/>
      <c r="R75" s="601"/>
      <c r="S75" s="601"/>
      <c r="T75" s="601"/>
      <c r="U75" s="601"/>
      <c r="V75" s="601"/>
      <c r="W75" s="601"/>
      <c r="X75" s="602"/>
      <c r="Y75" s="412" t="s">
        <v>873</v>
      </c>
      <c r="Z75" s="413"/>
      <c r="AA75" s="413"/>
      <c r="AB75" s="414"/>
      <c r="AC75" s="412"/>
      <c r="AD75" s="413"/>
      <c r="AE75" s="413"/>
      <c r="AF75" s="413"/>
      <c r="AG75" s="413"/>
      <c r="AH75" s="413"/>
      <c r="AI75" s="413"/>
      <c r="AJ75" s="414"/>
      <c r="AK75" s="412"/>
      <c r="AL75" s="413"/>
      <c r="AM75" s="413"/>
      <c r="AN75" s="414"/>
      <c r="AO75" s="545"/>
      <c r="AP75" s="556"/>
      <c r="AQ75" s="587"/>
      <c r="AR75" s="589"/>
      <c r="AS75" s="591"/>
      <c r="BE75"/>
    </row>
    <row r="76" spans="2:57" hidden="1">
      <c r="B76" s="592">
        <v>27</v>
      </c>
      <c r="C76" s="532"/>
      <c r="D76" s="649" t="s">
        <v>1579</v>
      </c>
      <c r="E76" s="934"/>
      <c r="F76" s="934"/>
      <c r="G76" s="934"/>
      <c r="H76" s="934"/>
      <c r="I76" s="934"/>
      <c r="J76" s="934"/>
      <c r="K76" s="934"/>
      <c r="L76" s="934"/>
      <c r="M76" s="934"/>
      <c r="N76" s="934"/>
      <c r="O76" s="934"/>
      <c r="P76" s="935"/>
      <c r="Q76" s="409" t="s">
        <v>91</v>
      </c>
      <c r="R76" s="410"/>
      <c r="S76" s="410"/>
      <c r="T76" s="410"/>
      <c r="U76" s="410"/>
      <c r="V76" s="410"/>
      <c r="W76" s="410"/>
      <c r="X76" s="411"/>
      <c r="Y76" s="406" t="s">
        <v>24</v>
      </c>
      <c r="Z76" s="407"/>
      <c r="AA76" s="407"/>
      <c r="AB76" s="408"/>
      <c r="AC76" s="406"/>
      <c r="AD76" s="407"/>
      <c r="AE76" s="407"/>
      <c r="AF76" s="407"/>
      <c r="AG76" s="407"/>
      <c r="AH76" s="407"/>
      <c r="AI76" s="407"/>
      <c r="AJ76" s="408"/>
      <c r="AK76" s="406"/>
      <c r="AL76" s="407"/>
      <c r="AM76" s="407"/>
      <c r="AN76" s="408"/>
      <c r="AO76" s="542"/>
      <c r="AP76" s="554"/>
      <c r="AQ76" s="586"/>
      <c r="AR76" s="588"/>
      <c r="AS76" s="590"/>
      <c r="BE76"/>
    </row>
    <row r="77" spans="2:57" ht="31.5" hidden="1" customHeight="1" thickBot="1">
      <c r="B77" s="592"/>
      <c r="C77" s="532"/>
      <c r="D77" s="653"/>
      <c r="E77" s="654"/>
      <c r="F77" s="654"/>
      <c r="G77" s="654"/>
      <c r="H77" s="654"/>
      <c r="I77" s="654"/>
      <c r="J77" s="654"/>
      <c r="K77" s="654"/>
      <c r="L77" s="654"/>
      <c r="M77" s="654"/>
      <c r="N77" s="654"/>
      <c r="O77" s="654"/>
      <c r="P77" s="655"/>
      <c r="Q77" s="412"/>
      <c r="R77" s="413"/>
      <c r="S77" s="413"/>
      <c r="T77" s="413"/>
      <c r="U77" s="413"/>
      <c r="V77" s="413"/>
      <c r="W77" s="413"/>
      <c r="X77" s="414"/>
      <c r="Y77" s="412" t="s">
        <v>1580</v>
      </c>
      <c r="Z77" s="413"/>
      <c r="AA77" s="413"/>
      <c r="AB77" s="414"/>
      <c r="AC77" s="412"/>
      <c r="AD77" s="413"/>
      <c r="AE77" s="413"/>
      <c r="AF77" s="413"/>
      <c r="AG77" s="413"/>
      <c r="AH77" s="413"/>
      <c r="AI77" s="413"/>
      <c r="AJ77" s="414"/>
      <c r="AK77" s="412"/>
      <c r="AL77" s="413"/>
      <c r="AM77" s="413"/>
      <c r="AN77" s="414"/>
      <c r="AO77" s="545"/>
      <c r="AP77" s="556"/>
      <c r="AQ77" s="587"/>
      <c r="AR77" s="589"/>
      <c r="AS77" s="591"/>
      <c r="BE77"/>
    </row>
    <row r="78" spans="2:57" ht="22.5" hidden="1" customHeight="1">
      <c r="B78" s="592">
        <v>28</v>
      </c>
      <c r="C78" s="532"/>
      <c r="D78" s="406"/>
      <c r="E78" s="407"/>
      <c r="F78" s="407"/>
      <c r="G78" s="407"/>
      <c r="H78" s="407"/>
      <c r="I78" s="407"/>
      <c r="J78" s="407"/>
      <c r="K78" s="407"/>
      <c r="L78" s="407"/>
      <c r="M78" s="407"/>
      <c r="N78" s="407"/>
      <c r="O78" s="407"/>
      <c r="P78" s="408"/>
      <c r="Q78" s="409"/>
      <c r="R78" s="410"/>
      <c r="S78" s="410"/>
      <c r="T78" s="410"/>
      <c r="U78" s="410"/>
      <c r="V78" s="410"/>
      <c r="W78" s="410"/>
      <c r="X78" s="411"/>
      <c r="Y78" s="406"/>
      <c r="Z78" s="407"/>
      <c r="AA78" s="407"/>
      <c r="AB78" s="408"/>
      <c r="AC78" s="406"/>
      <c r="AD78" s="407"/>
      <c r="AE78" s="407"/>
      <c r="AF78" s="407"/>
      <c r="AG78" s="407"/>
      <c r="AH78" s="407"/>
      <c r="AI78" s="407"/>
      <c r="AJ78" s="408"/>
      <c r="AK78" s="406"/>
      <c r="AL78" s="407"/>
      <c r="AM78" s="407"/>
      <c r="AN78" s="408"/>
      <c r="AO78" s="542"/>
      <c r="AP78" s="554"/>
      <c r="AQ78" s="586"/>
      <c r="AR78" s="588"/>
      <c r="AS78" s="590"/>
      <c r="BE78"/>
    </row>
    <row r="79" spans="2:57" ht="31.5" hidden="1" customHeight="1">
      <c r="B79" s="592"/>
      <c r="C79" s="532"/>
      <c r="D79" s="412"/>
      <c r="E79" s="413"/>
      <c r="F79" s="413"/>
      <c r="G79" s="413"/>
      <c r="H79" s="413"/>
      <c r="I79" s="413"/>
      <c r="J79" s="413"/>
      <c r="K79" s="413"/>
      <c r="L79" s="413"/>
      <c r="M79" s="413"/>
      <c r="N79" s="413"/>
      <c r="O79" s="413"/>
      <c r="P79" s="414"/>
      <c r="Q79" s="412"/>
      <c r="R79" s="413"/>
      <c r="S79" s="413"/>
      <c r="T79" s="413"/>
      <c r="U79" s="413"/>
      <c r="V79" s="413"/>
      <c r="W79" s="413"/>
      <c r="X79" s="414"/>
      <c r="Y79" s="412"/>
      <c r="Z79" s="413"/>
      <c r="AA79" s="413"/>
      <c r="AB79" s="414"/>
      <c r="AC79" s="412"/>
      <c r="AD79" s="413"/>
      <c r="AE79" s="413"/>
      <c r="AF79" s="413"/>
      <c r="AG79" s="413"/>
      <c r="AH79" s="413"/>
      <c r="AI79" s="413"/>
      <c r="AJ79" s="414"/>
      <c r="AK79" s="412"/>
      <c r="AL79" s="413"/>
      <c r="AM79" s="413"/>
      <c r="AN79" s="414"/>
      <c r="AO79" s="545"/>
      <c r="AP79" s="556"/>
      <c r="AQ79" s="587"/>
      <c r="AR79" s="589"/>
      <c r="AS79" s="591"/>
      <c r="BE79"/>
    </row>
    <row r="80" spans="2:57" ht="22.5" hidden="1" customHeight="1">
      <c r="B80" s="592">
        <v>29</v>
      </c>
      <c r="C80" s="532"/>
      <c r="D80" s="406"/>
      <c r="E80" s="407"/>
      <c r="F80" s="407"/>
      <c r="G80" s="407"/>
      <c r="H80" s="407"/>
      <c r="I80" s="407"/>
      <c r="J80" s="407"/>
      <c r="K80" s="407"/>
      <c r="L80" s="407"/>
      <c r="M80" s="407"/>
      <c r="N80" s="407"/>
      <c r="O80" s="407"/>
      <c r="P80" s="408"/>
      <c r="Q80" s="409"/>
      <c r="R80" s="410"/>
      <c r="S80" s="410"/>
      <c r="T80" s="410"/>
      <c r="U80" s="410"/>
      <c r="V80" s="410"/>
      <c r="W80" s="410"/>
      <c r="X80" s="411"/>
      <c r="Y80" s="406"/>
      <c r="Z80" s="407"/>
      <c r="AA80" s="407"/>
      <c r="AB80" s="408"/>
      <c r="AC80" s="406"/>
      <c r="AD80" s="407"/>
      <c r="AE80" s="407"/>
      <c r="AF80" s="407"/>
      <c r="AG80" s="407"/>
      <c r="AH80" s="407"/>
      <c r="AI80" s="407"/>
      <c r="AJ80" s="408"/>
      <c r="AK80" s="406"/>
      <c r="AL80" s="407"/>
      <c r="AM80" s="407"/>
      <c r="AN80" s="408"/>
      <c r="AO80" s="542"/>
      <c r="AP80" s="554"/>
      <c r="AQ80" s="586"/>
      <c r="AR80" s="588"/>
      <c r="AS80" s="590"/>
      <c r="BE80"/>
    </row>
    <row r="81" spans="2:57" ht="31.5" hidden="1" customHeight="1">
      <c r="B81" s="592"/>
      <c r="C81" s="532"/>
      <c r="D81" s="412"/>
      <c r="E81" s="413"/>
      <c r="F81" s="413"/>
      <c r="G81" s="413"/>
      <c r="H81" s="413"/>
      <c r="I81" s="413"/>
      <c r="J81" s="413"/>
      <c r="K81" s="413"/>
      <c r="L81" s="413"/>
      <c r="M81" s="413"/>
      <c r="N81" s="413"/>
      <c r="O81" s="413"/>
      <c r="P81" s="414"/>
      <c r="Q81" s="412"/>
      <c r="R81" s="413"/>
      <c r="S81" s="413"/>
      <c r="T81" s="413"/>
      <c r="U81" s="413"/>
      <c r="V81" s="413"/>
      <c r="W81" s="413"/>
      <c r="X81" s="414"/>
      <c r="Y81" s="412"/>
      <c r="Z81" s="413"/>
      <c r="AA81" s="413"/>
      <c r="AB81" s="414"/>
      <c r="AC81" s="412"/>
      <c r="AD81" s="413"/>
      <c r="AE81" s="413"/>
      <c r="AF81" s="413"/>
      <c r="AG81" s="413"/>
      <c r="AH81" s="413"/>
      <c r="AI81" s="413"/>
      <c r="AJ81" s="414"/>
      <c r="AK81" s="412"/>
      <c r="AL81" s="413"/>
      <c r="AM81" s="413"/>
      <c r="AN81" s="414"/>
      <c r="AO81" s="545"/>
      <c r="AP81" s="556"/>
      <c r="AQ81" s="587"/>
      <c r="AR81" s="589"/>
      <c r="AS81" s="591"/>
      <c r="BE81"/>
    </row>
    <row r="82" spans="2:57" ht="22.5" hidden="1" customHeight="1">
      <c r="B82" s="592">
        <v>30</v>
      </c>
      <c r="C82" s="532"/>
      <c r="D82" s="406"/>
      <c r="E82" s="407"/>
      <c r="F82" s="407"/>
      <c r="G82" s="407"/>
      <c r="H82" s="407"/>
      <c r="I82" s="407"/>
      <c r="J82" s="407"/>
      <c r="K82" s="407"/>
      <c r="L82" s="407"/>
      <c r="M82" s="407"/>
      <c r="N82" s="407"/>
      <c r="O82" s="407"/>
      <c r="P82" s="408"/>
      <c r="Q82" s="409"/>
      <c r="R82" s="410"/>
      <c r="S82" s="410"/>
      <c r="T82" s="410"/>
      <c r="U82" s="410"/>
      <c r="V82" s="410"/>
      <c r="W82" s="410"/>
      <c r="X82" s="411"/>
      <c r="Y82" s="406"/>
      <c r="Z82" s="407"/>
      <c r="AA82" s="407"/>
      <c r="AB82" s="408"/>
      <c r="AC82" s="406"/>
      <c r="AD82" s="407"/>
      <c r="AE82" s="407"/>
      <c r="AF82" s="408"/>
      <c r="AG82" s="406"/>
      <c r="AH82" s="407"/>
      <c r="AI82" s="407"/>
      <c r="AJ82" s="408"/>
      <c r="AK82" s="406"/>
      <c r="AL82" s="407"/>
      <c r="AM82" s="407"/>
      <c r="AN82" s="408"/>
      <c r="AO82" s="542"/>
      <c r="AP82" s="554"/>
      <c r="AQ82" s="586"/>
      <c r="AR82" s="588"/>
      <c r="AS82" s="590"/>
      <c r="BE82"/>
    </row>
    <row r="83" spans="2:57" ht="31.5" hidden="1" customHeight="1" thickBot="1">
      <c r="B83" s="610"/>
      <c r="C83" s="611"/>
      <c r="D83" s="581"/>
      <c r="E83" s="582"/>
      <c r="F83" s="582"/>
      <c r="G83" s="582"/>
      <c r="H83" s="582"/>
      <c r="I83" s="582"/>
      <c r="J83" s="582"/>
      <c r="K83" s="582"/>
      <c r="L83" s="582"/>
      <c r="M83" s="582"/>
      <c r="N83" s="582"/>
      <c r="O83" s="582"/>
      <c r="P83" s="583"/>
      <c r="Q83" s="412"/>
      <c r="R83" s="413"/>
      <c r="S83" s="413"/>
      <c r="T83" s="413"/>
      <c r="U83" s="413"/>
      <c r="V83" s="413"/>
      <c r="W83" s="413"/>
      <c r="X83" s="414"/>
      <c r="Y83" s="581"/>
      <c r="Z83" s="582"/>
      <c r="AA83" s="582"/>
      <c r="AB83" s="583"/>
      <c r="AC83" s="581"/>
      <c r="AD83" s="582"/>
      <c r="AE83" s="582"/>
      <c r="AF83" s="583"/>
      <c r="AG83" s="581"/>
      <c r="AH83" s="582"/>
      <c r="AI83" s="582"/>
      <c r="AJ83" s="583"/>
      <c r="AK83" s="581"/>
      <c r="AL83" s="582"/>
      <c r="AM83" s="582"/>
      <c r="AN83" s="583"/>
      <c r="AO83" s="481"/>
      <c r="AP83" s="606"/>
      <c r="AQ83" s="607"/>
      <c r="AR83" s="608"/>
      <c r="AS83" s="609"/>
      <c r="BE83"/>
    </row>
    <row r="84" spans="2:57" ht="15.75" hidden="1" thickBot="1">
      <c r="B84" s="612" t="s">
        <v>33</v>
      </c>
      <c r="C84" s="613"/>
      <c r="D84" s="613"/>
      <c r="E84" s="614"/>
      <c r="F84" s="615" t="s">
        <v>2</v>
      </c>
      <c r="G84" s="613"/>
      <c r="H84" s="613"/>
      <c r="I84" s="613"/>
      <c r="J84" s="613"/>
      <c r="K84" s="613"/>
      <c r="L84" s="613"/>
      <c r="M84" s="613"/>
      <c r="N84" s="613"/>
      <c r="O84" s="613"/>
      <c r="P84" s="613"/>
      <c r="Q84" s="613"/>
      <c r="R84" s="613"/>
      <c r="S84" s="613"/>
      <c r="T84" s="613"/>
      <c r="U84" s="614"/>
      <c r="V84" s="615" t="s">
        <v>3</v>
      </c>
      <c r="W84" s="613"/>
      <c r="X84" s="614"/>
      <c r="Y84" s="615" t="s">
        <v>34</v>
      </c>
      <c r="Z84" s="613"/>
      <c r="AA84" s="614"/>
      <c r="AB84" s="615" t="s">
        <v>35</v>
      </c>
      <c r="AC84" s="613"/>
      <c r="AD84" s="613"/>
      <c r="AE84" s="613"/>
      <c r="AF84" s="613"/>
      <c r="AG84" s="613"/>
      <c r="AH84" s="613"/>
      <c r="AI84" s="613"/>
      <c r="AJ84" s="613"/>
      <c r="AK84" s="613"/>
      <c r="AL84" s="613"/>
      <c r="AM84" s="613"/>
      <c r="AN84" s="613"/>
      <c r="AO84" s="613"/>
      <c r="AP84" s="613"/>
      <c r="AQ84" s="613"/>
      <c r="AR84" s="613"/>
      <c r="AS84" s="616"/>
      <c r="BE84"/>
    </row>
    <row r="85" spans="2:57" ht="24.75" hidden="1" customHeight="1">
      <c r="B85" s="617"/>
      <c r="C85" s="618"/>
      <c r="D85" s="618"/>
      <c r="E85" s="619"/>
      <c r="F85" s="620"/>
      <c r="G85" s="618"/>
      <c r="H85" s="618"/>
      <c r="I85" s="618"/>
      <c r="J85" s="618"/>
      <c r="K85" s="618"/>
      <c r="L85" s="618"/>
      <c r="M85" s="618"/>
      <c r="N85" s="618"/>
      <c r="O85" s="618"/>
      <c r="P85" s="618"/>
      <c r="Q85" s="618"/>
      <c r="R85" s="618"/>
      <c r="S85" s="618"/>
      <c r="T85" s="618"/>
      <c r="U85" s="619"/>
      <c r="V85" s="620"/>
      <c r="W85" s="618"/>
      <c r="X85" s="619"/>
      <c r="Y85" s="620"/>
      <c r="Z85" s="618"/>
      <c r="AA85" s="619"/>
      <c r="AB85" s="620"/>
      <c r="AC85" s="618"/>
      <c r="AD85" s="618"/>
      <c r="AE85" s="618"/>
      <c r="AF85" s="618"/>
      <c r="AG85" s="618"/>
      <c r="AH85" s="618"/>
      <c r="AI85" s="618"/>
      <c r="AJ85" s="618"/>
      <c r="AK85" s="618"/>
      <c r="AL85" s="618"/>
      <c r="AM85" s="618"/>
      <c r="AN85" s="618"/>
      <c r="AO85" s="618"/>
      <c r="AP85" s="618"/>
      <c r="AQ85" s="618"/>
      <c r="AR85" s="618"/>
      <c r="AS85" s="621"/>
      <c r="BE85"/>
    </row>
    <row r="86" spans="2:57" ht="24.75" hidden="1" customHeight="1">
      <c r="B86" s="622"/>
      <c r="C86" s="623"/>
      <c r="D86" s="623"/>
      <c r="E86" s="624"/>
      <c r="F86" s="625"/>
      <c r="G86" s="623"/>
      <c r="H86" s="623"/>
      <c r="I86" s="623"/>
      <c r="J86" s="623"/>
      <c r="K86" s="623"/>
      <c r="L86" s="623"/>
      <c r="M86" s="623"/>
      <c r="N86" s="623"/>
      <c r="O86" s="623"/>
      <c r="P86" s="623"/>
      <c r="Q86" s="623"/>
      <c r="R86" s="623"/>
      <c r="S86" s="623"/>
      <c r="T86" s="623"/>
      <c r="U86" s="624"/>
      <c r="V86" s="625"/>
      <c r="W86" s="623"/>
      <c r="X86" s="624"/>
      <c r="Y86" s="625"/>
      <c r="Z86" s="623"/>
      <c r="AA86" s="624"/>
      <c r="AB86" s="625"/>
      <c r="AC86" s="623"/>
      <c r="AD86" s="623"/>
      <c r="AE86" s="623"/>
      <c r="AF86" s="623"/>
      <c r="AG86" s="623"/>
      <c r="AH86" s="623"/>
      <c r="AI86" s="623"/>
      <c r="AJ86" s="623"/>
      <c r="AK86" s="623"/>
      <c r="AL86" s="623"/>
      <c r="AM86" s="623"/>
      <c r="AN86" s="623"/>
      <c r="AO86" s="623"/>
      <c r="AP86" s="623"/>
      <c r="AQ86" s="623"/>
      <c r="AR86" s="623"/>
      <c r="AS86" s="626"/>
      <c r="BE86"/>
    </row>
    <row r="87" spans="2:57" ht="24.75" hidden="1" customHeight="1">
      <c r="B87" s="622"/>
      <c r="C87" s="623"/>
      <c r="D87" s="623"/>
      <c r="E87" s="624"/>
      <c r="F87" s="625"/>
      <c r="G87" s="623"/>
      <c r="H87" s="623"/>
      <c r="I87" s="623"/>
      <c r="J87" s="623"/>
      <c r="K87" s="623"/>
      <c r="L87" s="623"/>
      <c r="M87" s="623"/>
      <c r="N87" s="623"/>
      <c r="O87" s="623"/>
      <c r="P87" s="623"/>
      <c r="Q87" s="623"/>
      <c r="R87" s="623"/>
      <c r="S87" s="623"/>
      <c r="T87" s="623"/>
      <c r="U87" s="624"/>
      <c r="V87" s="625"/>
      <c r="W87" s="623"/>
      <c r="X87" s="624"/>
      <c r="Y87" s="625"/>
      <c r="Z87" s="623"/>
      <c r="AA87" s="624"/>
      <c r="AB87" s="625"/>
      <c r="AC87" s="623"/>
      <c r="AD87" s="623"/>
      <c r="AE87" s="623"/>
      <c r="AF87" s="623"/>
      <c r="AG87" s="623"/>
      <c r="AH87" s="623"/>
      <c r="AI87" s="623"/>
      <c r="AJ87" s="623"/>
      <c r="AK87" s="623"/>
      <c r="AL87" s="623"/>
      <c r="AM87" s="623"/>
      <c r="AN87" s="623"/>
      <c r="AO87" s="623"/>
      <c r="AP87" s="623"/>
      <c r="AQ87" s="623"/>
      <c r="AR87" s="623"/>
      <c r="AS87" s="626"/>
      <c r="BE87"/>
    </row>
    <row r="88" spans="2:57" ht="24.75" hidden="1" customHeight="1">
      <c r="B88" s="622"/>
      <c r="C88" s="623"/>
      <c r="D88" s="623"/>
      <c r="E88" s="624"/>
      <c r="F88" s="625"/>
      <c r="G88" s="623"/>
      <c r="H88" s="623"/>
      <c r="I88" s="623"/>
      <c r="J88" s="623"/>
      <c r="K88" s="623"/>
      <c r="L88" s="623"/>
      <c r="M88" s="623"/>
      <c r="N88" s="623"/>
      <c r="O88" s="623"/>
      <c r="P88" s="623"/>
      <c r="Q88" s="623"/>
      <c r="R88" s="623"/>
      <c r="S88" s="623"/>
      <c r="T88" s="623"/>
      <c r="U88" s="624"/>
      <c r="V88" s="625"/>
      <c r="W88" s="623"/>
      <c r="X88" s="624"/>
      <c r="Y88" s="625"/>
      <c r="Z88" s="623"/>
      <c r="AA88" s="624"/>
      <c r="AB88" s="625"/>
      <c r="AC88" s="623"/>
      <c r="AD88" s="623"/>
      <c r="AE88" s="623"/>
      <c r="AF88" s="623"/>
      <c r="AG88" s="623"/>
      <c r="AH88" s="623"/>
      <c r="AI88" s="623"/>
      <c r="AJ88" s="623"/>
      <c r="AK88" s="623"/>
      <c r="AL88" s="623"/>
      <c r="AM88" s="623"/>
      <c r="AN88" s="623"/>
      <c r="AO88" s="623"/>
      <c r="AP88" s="623"/>
      <c r="AQ88" s="623"/>
      <c r="AR88" s="623"/>
      <c r="AS88" s="626"/>
      <c r="BE88"/>
    </row>
    <row r="89" spans="2:57" ht="24.75" hidden="1" customHeight="1">
      <c r="B89" s="622"/>
      <c r="C89" s="623"/>
      <c r="D89" s="623"/>
      <c r="E89" s="624"/>
      <c r="F89" s="625"/>
      <c r="G89" s="623"/>
      <c r="H89" s="623"/>
      <c r="I89" s="623"/>
      <c r="J89" s="623"/>
      <c r="K89" s="623"/>
      <c r="L89" s="623"/>
      <c r="M89" s="623"/>
      <c r="N89" s="623"/>
      <c r="O89" s="623"/>
      <c r="P89" s="623"/>
      <c r="Q89" s="623"/>
      <c r="R89" s="623"/>
      <c r="S89" s="623"/>
      <c r="T89" s="623"/>
      <c r="U89" s="624"/>
      <c r="V89" s="625"/>
      <c r="W89" s="623"/>
      <c r="X89" s="624"/>
      <c r="Y89" s="625"/>
      <c r="Z89" s="623"/>
      <c r="AA89" s="624"/>
      <c r="AB89" s="625"/>
      <c r="AC89" s="623"/>
      <c r="AD89" s="623"/>
      <c r="AE89" s="623"/>
      <c r="AF89" s="623"/>
      <c r="AG89" s="623"/>
      <c r="AH89" s="623"/>
      <c r="AI89" s="623"/>
      <c r="AJ89" s="623"/>
      <c r="AK89" s="623"/>
      <c r="AL89" s="623"/>
      <c r="AM89" s="623"/>
      <c r="AN89" s="623"/>
      <c r="AO89" s="623"/>
      <c r="AP89" s="623"/>
      <c r="AQ89" s="623"/>
      <c r="AR89" s="623"/>
      <c r="AS89" s="626"/>
      <c r="BE89"/>
    </row>
    <row r="90" spans="2:57" ht="24.75" hidden="1" customHeight="1" thickBot="1">
      <c r="B90" s="622"/>
      <c r="C90" s="623"/>
      <c r="D90" s="623"/>
      <c r="E90" s="624"/>
      <c r="F90" s="625"/>
      <c r="G90" s="623"/>
      <c r="H90" s="623"/>
      <c r="I90" s="623"/>
      <c r="J90" s="623"/>
      <c r="K90" s="623"/>
      <c r="L90" s="623"/>
      <c r="M90" s="623"/>
      <c r="N90" s="623"/>
      <c r="O90" s="623"/>
      <c r="P90" s="623"/>
      <c r="Q90" s="623"/>
      <c r="R90" s="623"/>
      <c r="S90" s="623"/>
      <c r="T90" s="623"/>
      <c r="U90" s="624"/>
      <c r="V90" s="625"/>
      <c r="W90" s="623"/>
      <c r="X90" s="624"/>
      <c r="Y90" s="625"/>
      <c r="Z90" s="623"/>
      <c r="AA90" s="624"/>
      <c r="AB90" s="625"/>
      <c r="AC90" s="623"/>
      <c r="AD90" s="623"/>
      <c r="AE90" s="623"/>
      <c r="AF90" s="623"/>
      <c r="AG90" s="623"/>
      <c r="AH90" s="623"/>
      <c r="AI90" s="623"/>
      <c r="AJ90" s="623"/>
      <c r="AK90" s="623"/>
      <c r="AL90" s="623"/>
      <c r="AM90" s="623"/>
      <c r="AN90" s="623"/>
      <c r="AO90" s="623"/>
      <c r="AP90" s="623"/>
      <c r="AQ90" s="623"/>
      <c r="AR90" s="623"/>
      <c r="AS90" s="626"/>
      <c r="BE90"/>
    </row>
    <row r="91" spans="2:57">
      <c r="B91" s="612" t="s">
        <v>36</v>
      </c>
      <c r="C91" s="613"/>
      <c r="D91" s="613"/>
      <c r="E91" s="613"/>
      <c r="F91" s="613"/>
      <c r="G91" s="613"/>
      <c r="H91" s="613"/>
      <c r="I91" s="613"/>
      <c r="J91" s="613"/>
      <c r="K91" s="613"/>
      <c r="L91" s="613"/>
      <c r="M91" s="613"/>
      <c r="N91" s="613"/>
      <c r="O91" s="613"/>
      <c r="P91" s="613"/>
      <c r="Q91" s="613"/>
      <c r="R91" s="613"/>
      <c r="S91" s="613"/>
      <c r="T91" s="613"/>
      <c r="U91" s="613"/>
      <c r="V91" s="613"/>
      <c r="W91" s="613"/>
      <c r="X91" s="613"/>
      <c r="Y91" s="613"/>
      <c r="Z91" s="613"/>
      <c r="AA91" s="613"/>
      <c r="AB91" s="613"/>
      <c r="AC91" s="613"/>
      <c r="AD91" s="613"/>
      <c r="AE91" s="613"/>
      <c r="AF91" s="613"/>
      <c r="AG91" s="613"/>
      <c r="AH91" s="613"/>
      <c r="AI91" s="613"/>
      <c r="AJ91" s="613"/>
      <c r="AK91" s="613"/>
      <c r="AL91" s="613"/>
      <c r="AM91" s="613"/>
      <c r="AN91" s="613"/>
      <c r="AO91" s="613"/>
      <c r="AP91" s="613"/>
      <c r="AQ91" s="613"/>
      <c r="AR91" s="613"/>
      <c r="AS91" s="616"/>
      <c r="BE91"/>
    </row>
    <row r="92" spans="2:57" ht="82.5" customHeight="1" thickBot="1">
      <c r="B92" s="672">
        <v>43282</v>
      </c>
      <c r="C92" s="673"/>
      <c r="D92" s="673"/>
      <c r="E92" s="673"/>
      <c r="F92" s="673"/>
      <c r="G92" s="673"/>
      <c r="H92" s="673"/>
      <c r="I92" s="673"/>
      <c r="J92" s="673"/>
      <c r="K92" s="673"/>
      <c r="L92" s="673"/>
      <c r="M92" s="673"/>
      <c r="N92" s="673"/>
      <c r="O92" s="673"/>
      <c r="P92" s="673"/>
      <c r="Q92" s="673"/>
      <c r="R92" s="673"/>
      <c r="S92" s="673"/>
      <c r="T92" s="673"/>
      <c r="U92" s="673"/>
      <c r="V92" s="673"/>
      <c r="W92" s="673"/>
      <c r="X92" s="673"/>
      <c r="Y92" s="673"/>
      <c r="Z92" s="673"/>
      <c r="AA92" s="673"/>
      <c r="AB92" s="673"/>
      <c r="AC92" s="673"/>
      <c r="AD92" s="673"/>
      <c r="AE92" s="673"/>
      <c r="AF92" s="673"/>
      <c r="AG92" s="673"/>
      <c r="AH92" s="673"/>
      <c r="AI92" s="673"/>
      <c r="AJ92" s="673"/>
      <c r="AK92" s="673"/>
      <c r="AL92" s="673"/>
      <c r="AM92" s="673"/>
      <c r="AN92" s="673"/>
      <c r="AO92" s="673"/>
      <c r="AP92" s="673"/>
      <c r="AQ92" s="673"/>
      <c r="AR92" s="673"/>
      <c r="AS92" s="674"/>
      <c r="BE92"/>
    </row>
    <row r="93" spans="2:57" ht="22.5" customHeight="1">
      <c r="B93" s="9"/>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c r="AS93" s="14"/>
      <c r="BE93"/>
    </row>
    <row r="94" spans="2:57" ht="46.5" customHeight="1">
      <c r="B94" s="10"/>
      <c r="C94" s="388" t="s">
        <v>44</v>
      </c>
      <c r="D94" s="386"/>
      <c r="E94" s="386"/>
      <c r="F94" s="386"/>
      <c r="G94" s="386"/>
      <c r="H94" s="386"/>
      <c r="I94" s="386"/>
      <c r="J94" s="386"/>
      <c r="K94" s="386"/>
      <c r="L94" s="386"/>
      <c r="M94" s="386"/>
      <c r="N94" s="386"/>
      <c r="O94" s="386"/>
      <c r="P94" s="386"/>
      <c r="Q94" s="386"/>
      <c r="R94" s="386"/>
      <c r="S94" s="386"/>
      <c r="T94" s="386"/>
      <c r="U94" s="386"/>
      <c r="V94" s="386"/>
      <c r="W94" s="387"/>
      <c r="X94" s="406" t="s">
        <v>1706</v>
      </c>
      <c r="Y94" s="407"/>
      <c r="Z94" s="407"/>
      <c r="AA94" s="407"/>
      <c r="AB94" s="407"/>
      <c r="AC94" s="407"/>
      <c r="AD94" s="407"/>
      <c r="AE94" s="407"/>
      <c r="AF94" s="407"/>
      <c r="AG94" s="407"/>
      <c r="AH94" s="407"/>
      <c r="AI94" s="407"/>
      <c r="AJ94" s="407"/>
      <c r="AK94" s="407"/>
      <c r="AL94" s="407"/>
      <c r="AM94" s="407"/>
      <c r="AN94" s="407"/>
      <c r="AO94" s="407"/>
      <c r="AP94" s="407"/>
      <c r="AQ94" s="407"/>
      <c r="AR94" s="408"/>
      <c r="AS94" s="8"/>
      <c r="BE94"/>
    </row>
    <row r="95" spans="2:57" ht="46.5" customHeight="1">
      <c r="B95" s="10"/>
      <c r="C95" s="473" t="s">
        <v>40</v>
      </c>
      <c r="D95" s="438"/>
      <c r="E95" s="438"/>
      <c r="F95" s="438"/>
      <c r="G95" s="438"/>
      <c r="H95" s="438"/>
      <c r="I95" s="449"/>
      <c r="J95" s="473" t="s">
        <v>41</v>
      </c>
      <c r="K95" s="438"/>
      <c r="L95" s="438"/>
      <c r="M95" s="438"/>
      <c r="N95" s="438"/>
      <c r="O95" s="438"/>
      <c r="P95" s="449"/>
      <c r="Q95" s="473" t="s">
        <v>42</v>
      </c>
      <c r="R95" s="438"/>
      <c r="S95" s="438"/>
      <c r="T95" s="438"/>
      <c r="U95" s="438"/>
      <c r="V95" s="438"/>
      <c r="W95" s="449"/>
      <c r="X95" s="473" t="s">
        <v>40</v>
      </c>
      <c r="Y95" s="438"/>
      <c r="Z95" s="438"/>
      <c r="AA95" s="438"/>
      <c r="AB95" s="438"/>
      <c r="AC95" s="438"/>
      <c r="AD95" s="449"/>
      <c r="AE95" s="473" t="s">
        <v>41</v>
      </c>
      <c r="AF95" s="438"/>
      <c r="AG95" s="438"/>
      <c r="AH95" s="438"/>
      <c r="AI95" s="438"/>
      <c r="AJ95" s="438"/>
      <c r="AK95" s="449"/>
      <c r="AL95" s="473" t="s">
        <v>42</v>
      </c>
      <c r="AM95" s="438"/>
      <c r="AN95" s="438"/>
      <c r="AO95" s="438"/>
      <c r="AP95" s="438"/>
      <c r="AQ95" s="438"/>
      <c r="AR95" s="449"/>
      <c r="AS95" s="11"/>
      <c r="BE95"/>
    </row>
    <row r="96" spans="2:57" ht="46.5" customHeight="1">
      <c r="B96" s="10"/>
      <c r="C96" s="517" t="str">
        <f>'Lot Register'!$U$13</f>
        <v>Jan van Wyk</v>
      </c>
      <c r="D96" s="518"/>
      <c r="E96" s="518"/>
      <c r="F96" s="518"/>
      <c r="G96" s="518"/>
      <c r="H96" s="518"/>
      <c r="I96" s="519"/>
      <c r="J96" s="517"/>
      <c r="K96" s="518"/>
      <c r="L96" s="518"/>
      <c r="M96" s="518"/>
      <c r="N96" s="518"/>
      <c r="O96" s="518"/>
      <c r="P96" s="519"/>
      <c r="Q96" s="520"/>
      <c r="R96" s="521"/>
      <c r="S96" s="521"/>
      <c r="T96" s="521"/>
      <c r="U96" s="521"/>
      <c r="V96" s="521"/>
      <c r="W96" s="522"/>
      <c r="X96" s="517" t="str">
        <f>'Lot Register'!$U$12</f>
        <v>TBA</v>
      </c>
      <c r="Y96" s="518"/>
      <c r="Z96" s="518"/>
      <c r="AA96" s="518"/>
      <c r="AB96" s="518"/>
      <c r="AC96" s="518"/>
      <c r="AD96" s="519"/>
      <c r="AE96" s="517"/>
      <c r="AF96" s="518"/>
      <c r="AG96" s="518"/>
      <c r="AH96" s="518"/>
      <c r="AI96" s="518"/>
      <c r="AJ96" s="518"/>
      <c r="AK96" s="519"/>
      <c r="AL96" s="520"/>
      <c r="AM96" s="521"/>
      <c r="AN96" s="521"/>
      <c r="AO96" s="521"/>
      <c r="AP96" s="521"/>
      <c r="AQ96" s="521"/>
      <c r="AR96" s="522"/>
      <c r="AS96" s="8"/>
      <c r="BE96"/>
    </row>
    <row r="97" spans="2:57" ht="22.5" customHeight="1" thickBot="1">
      <c r="B97" s="12"/>
      <c r="C97" s="13"/>
      <c r="D97" s="13"/>
      <c r="E97" s="13"/>
      <c r="F97" s="13"/>
      <c r="G97" s="13"/>
      <c r="H97" s="13"/>
      <c r="I97" s="13"/>
      <c r="J97" s="13"/>
      <c r="K97" s="13"/>
      <c r="L97" s="13"/>
      <c r="M97" s="13"/>
      <c r="N97" s="13"/>
      <c r="O97" s="13"/>
      <c r="P97" s="13"/>
      <c r="Q97" s="13"/>
      <c r="R97" s="13"/>
      <c r="S97" s="13"/>
      <c r="T97" s="13"/>
      <c r="U97" s="13"/>
      <c r="V97" s="13"/>
      <c r="W97" s="13"/>
      <c r="X97" s="13"/>
      <c r="Y97" s="13"/>
      <c r="Z97" s="13"/>
      <c r="AA97" s="13"/>
      <c r="AB97" s="13"/>
      <c r="AC97" s="13"/>
      <c r="AD97" s="13"/>
      <c r="AE97" s="13"/>
      <c r="AF97" s="13"/>
      <c r="AG97" s="13"/>
      <c r="AH97" s="13"/>
      <c r="AI97" s="13"/>
      <c r="AJ97" s="13"/>
      <c r="AK97" s="13"/>
      <c r="AL97" s="13"/>
      <c r="AM97" s="13"/>
      <c r="AN97" s="13"/>
      <c r="AO97" s="13"/>
      <c r="AP97" s="13"/>
      <c r="AQ97" s="13"/>
      <c r="AR97" s="13"/>
      <c r="AS97" s="15"/>
      <c r="BE97"/>
    </row>
    <row r="98" spans="2:57">
      <c r="C98" s="5"/>
      <c r="D98" s="5"/>
      <c r="E98" s="5"/>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BE98"/>
    </row>
    <row r="99" spans="2:57">
      <c r="C99" s="5"/>
      <c r="D99" s="5"/>
      <c r="E99" s="5"/>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BE99"/>
    </row>
    <row r="100" spans="2:57">
      <c r="BE100"/>
    </row>
    <row r="101" spans="2:57">
      <c r="BE101"/>
    </row>
    <row r="102" spans="2:57">
      <c r="C102" s="7"/>
      <c r="BE102"/>
    </row>
    <row r="103" spans="2:57">
      <c r="C103" s="7"/>
      <c r="BE103"/>
    </row>
    <row r="104" spans="2:57">
      <c r="C104" s="7"/>
      <c r="BE104"/>
    </row>
    <row r="105" spans="2:57">
      <c r="C105" s="7"/>
      <c r="BE105"/>
    </row>
    <row r="106" spans="2:57">
      <c r="BE106"/>
    </row>
    <row r="107" spans="2:57">
      <c r="BE107"/>
    </row>
    <row r="108" spans="2:57">
      <c r="BE108"/>
    </row>
    <row r="109" spans="2:57">
      <c r="BE109"/>
    </row>
    <row r="110" spans="2:57">
      <c r="BE110"/>
    </row>
  </sheetData>
  <sheetProtection selectLockedCells="1" autoFilter="0"/>
  <mergeCells count="478">
    <mergeCell ref="AF4:AI4"/>
    <mergeCell ref="AA5:AE5"/>
    <mergeCell ref="AF5:AI5"/>
    <mergeCell ref="J6:L7"/>
    <mergeCell ref="M6:P9"/>
    <mergeCell ref="Q6:AE9"/>
    <mergeCell ref="AF6:AI6"/>
    <mergeCell ref="AN8:AS11"/>
    <mergeCell ref="AF9:AI9"/>
    <mergeCell ref="AJ4:AS4"/>
    <mergeCell ref="AJ5:AS5"/>
    <mergeCell ref="AJ6:AS6"/>
    <mergeCell ref="AJ7:AS7"/>
    <mergeCell ref="AJ8:AM11"/>
    <mergeCell ref="J4:Z5"/>
    <mergeCell ref="AA4:AE4"/>
    <mergeCell ref="B10:I11"/>
    <mergeCell ref="J10:P11"/>
    <mergeCell ref="Q10:T11"/>
    <mergeCell ref="U10:W11"/>
    <mergeCell ref="X10:Z11"/>
    <mergeCell ref="AA10:AB11"/>
    <mergeCell ref="AC10:AC11"/>
    <mergeCell ref="AD10:AE11"/>
    <mergeCell ref="AF7:AI7"/>
    <mergeCell ref="J8:J9"/>
    <mergeCell ref="K8:K9"/>
    <mergeCell ref="L8:L9"/>
    <mergeCell ref="AF8:AI8"/>
    <mergeCell ref="AF10:AI10"/>
    <mergeCell ref="AF11:AI11"/>
    <mergeCell ref="B14:C15"/>
    <mergeCell ref="D14:P15"/>
    <mergeCell ref="Q14:X15"/>
    <mergeCell ref="Y14:AB14"/>
    <mergeCell ref="B12:C13"/>
    <mergeCell ref="D12:P13"/>
    <mergeCell ref="Q12:X13"/>
    <mergeCell ref="Y12:AB12"/>
    <mergeCell ref="AC12:AN12"/>
    <mergeCell ref="Y15:AB15"/>
    <mergeCell ref="AK14:AN15"/>
    <mergeCell ref="AC13:AJ13"/>
    <mergeCell ref="AC14:AJ15"/>
    <mergeCell ref="AO14:AP15"/>
    <mergeCell ref="AQ14:AQ15"/>
    <mergeCell ref="AR14:AR15"/>
    <mergeCell ref="AS14:AS15"/>
    <mergeCell ref="AQ12:AS13"/>
    <mergeCell ref="Y13:AB13"/>
    <mergeCell ref="AK13:AN13"/>
    <mergeCell ref="AO12:AP13"/>
    <mergeCell ref="AK16:AN17"/>
    <mergeCell ref="AO16:AP17"/>
    <mergeCell ref="AQ16:AQ17"/>
    <mergeCell ref="AR16:AR17"/>
    <mergeCell ref="AS16:AS17"/>
    <mergeCell ref="Y17:AB17"/>
    <mergeCell ref="B16:C17"/>
    <mergeCell ref="D16:P17"/>
    <mergeCell ref="Q16:X17"/>
    <mergeCell ref="Y16:AB16"/>
    <mergeCell ref="AC16:AJ17"/>
    <mergeCell ref="AK18:AN19"/>
    <mergeCell ref="AO18:AP19"/>
    <mergeCell ref="AQ18:AQ19"/>
    <mergeCell ref="AR18:AR19"/>
    <mergeCell ref="AS18:AS19"/>
    <mergeCell ref="Y19:AB19"/>
    <mergeCell ref="B18:C19"/>
    <mergeCell ref="D18:P19"/>
    <mergeCell ref="Q18:X19"/>
    <mergeCell ref="Y18:AB18"/>
    <mergeCell ref="AC18:AJ19"/>
    <mergeCell ref="AK20:AN21"/>
    <mergeCell ref="AO20:AP21"/>
    <mergeCell ref="AQ20:AQ21"/>
    <mergeCell ref="AR20:AR21"/>
    <mergeCell ref="AS20:AS21"/>
    <mergeCell ref="Y21:AB21"/>
    <mergeCell ref="B20:C21"/>
    <mergeCell ref="D20:P21"/>
    <mergeCell ref="Q20:X21"/>
    <mergeCell ref="Y20:AB20"/>
    <mergeCell ref="AC20:AJ21"/>
    <mergeCell ref="AK22:AN23"/>
    <mergeCell ref="AO22:AP23"/>
    <mergeCell ref="AQ22:AQ23"/>
    <mergeCell ref="AR22:AR23"/>
    <mergeCell ref="AS22:AS23"/>
    <mergeCell ref="Y23:AB23"/>
    <mergeCell ref="B22:C23"/>
    <mergeCell ref="D22:P23"/>
    <mergeCell ref="Q22:X23"/>
    <mergeCell ref="Y22:AB22"/>
    <mergeCell ref="AC22:AJ23"/>
    <mergeCell ref="AK24:AN25"/>
    <mergeCell ref="AO24:AP25"/>
    <mergeCell ref="AQ24:AQ25"/>
    <mergeCell ref="AR24:AR25"/>
    <mergeCell ref="AS24:AS25"/>
    <mergeCell ref="Y25:AB25"/>
    <mergeCell ref="B24:C25"/>
    <mergeCell ref="D24:P25"/>
    <mergeCell ref="Q24:X25"/>
    <mergeCell ref="Y24:AB24"/>
    <mergeCell ref="AC24:AJ25"/>
    <mergeCell ref="AK26:AN27"/>
    <mergeCell ref="AO26:AP27"/>
    <mergeCell ref="AQ26:AQ27"/>
    <mergeCell ref="AR26:AR27"/>
    <mergeCell ref="AS26:AS27"/>
    <mergeCell ref="Y27:AB27"/>
    <mergeCell ref="B26:C27"/>
    <mergeCell ref="D26:P27"/>
    <mergeCell ref="Q26:X27"/>
    <mergeCell ref="Y26:AB26"/>
    <mergeCell ref="AC26:AJ27"/>
    <mergeCell ref="AK28:AN29"/>
    <mergeCell ref="AO28:AP29"/>
    <mergeCell ref="AQ28:AQ29"/>
    <mergeCell ref="AR28:AR29"/>
    <mergeCell ref="AS28:AS29"/>
    <mergeCell ref="Y29:AB29"/>
    <mergeCell ref="B28:C29"/>
    <mergeCell ref="D28:P29"/>
    <mergeCell ref="Q28:X29"/>
    <mergeCell ref="Y28:AB28"/>
    <mergeCell ref="AC28:AJ29"/>
    <mergeCell ref="AK30:AN31"/>
    <mergeCell ref="AO30:AP31"/>
    <mergeCell ref="AQ30:AQ31"/>
    <mergeCell ref="AR30:AR31"/>
    <mergeCell ref="AS30:AS31"/>
    <mergeCell ref="Y31:AB31"/>
    <mergeCell ref="B30:C31"/>
    <mergeCell ref="D30:P31"/>
    <mergeCell ref="Q30:X31"/>
    <mergeCell ref="Y30:AB30"/>
    <mergeCell ref="AC30:AJ31"/>
    <mergeCell ref="AK32:AN33"/>
    <mergeCell ref="AO32:AP33"/>
    <mergeCell ref="AQ32:AQ33"/>
    <mergeCell ref="AR32:AR33"/>
    <mergeCell ref="AS32:AS33"/>
    <mergeCell ref="Y33:AB33"/>
    <mergeCell ref="B32:C33"/>
    <mergeCell ref="D32:P33"/>
    <mergeCell ref="Q32:X33"/>
    <mergeCell ref="Y32:AB32"/>
    <mergeCell ref="AC32:AJ33"/>
    <mergeCell ref="AK34:AN35"/>
    <mergeCell ref="AO34:AP35"/>
    <mergeCell ref="AQ34:AQ35"/>
    <mergeCell ref="AR34:AR35"/>
    <mergeCell ref="AS34:AS35"/>
    <mergeCell ref="Y35:AB35"/>
    <mergeCell ref="B34:C35"/>
    <mergeCell ref="D34:P35"/>
    <mergeCell ref="Q34:X35"/>
    <mergeCell ref="Y34:AB34"/>
    <mergeCell ref="AC34:AJ35"/>
    <mergeCell ref="AK36:AN37"/>
    <mergeCell ref="AO36:AP37"/>
    <mergeCell ref="AQ36:AQ37"/>
    <mergeCell ref="AR36:AR37"/>
    <mergeCell ref="AS36:AS37"/>
    <mergeCell ref="Y37:AB37"/>
    <mergeCell ref="B36:C37"/>
    <mergeCell ref="D36:P37"/>
    <mergeCell ref="Q36:X37"/>
    <mergeCell ref="Y36:AB36"/>
    <mergeCell ref="AC36:AJ37"/>
    <mergeCell ref="AK38:AN39"/>
    <mergeCell ref="AO38:AP39"/>
    <mergeCell ref="AQ38:AQ39"/>
    <mergeCell ref="AR38:AR39"/>
    <mergeCell ref="AS38:AS39"/>
    <mergeCell ref="Y39:AB39"/>
    <mergeCell ref="B38:C39"/>
    <mergeCell ref="D38:P39"/>
    <mergeCell ref="Q38:X39"/>
    <mergeCell ref="Y38:AB38"/>
    <mergeCell ref="AC38:AJ39"/>
    <mergeCell ref="AK40:AN41"/>
    <mergeCell ref="AO40:AP41"/>
    <mergeCell ref="AQ40:AQ41"/>
    <mergeCell ref="AR40:AR41"/>
    <mergeCell ref="AS40:AS41"/>
    <mergeCell ref="Y41:AB41"/>
    <mergeCell ref="B40:C41"/>
    <mergeCell ref="D40:P41"/>
    <mergeCell ref="Q40:X41"/>
    <mergeCell ref="Y40:AB40"/>
    <mergeCell ref="AC40:AJ41"/>
    <mergeCell ref="AK42:AN43"/>
    <mergeCell ref="AO42:AP43"/>
    <mergeCell ref="AQ42:AQ43"/>
    <mergeCell ref="AR42:AR43"/>
    <mergeCell ref="AS42:AS43"/>
    <mergeCell ref="Y43:AB43"/>
    <mergeCell ref="B42:C43"/>
    <mergeCell ref="D42:P43"/>
    <mergeCell ref="Q42:X43"/>
    <mergeCell ref="Y42:AB42"/>
    <mergeCell ref="AC42:AJ43"/>
    <mergeCell ref="AK44:AN45"/>
    <mergeCell ref="AO44:AP45"/>
    <mergeCell ref="AQ44:AQ45"/>
    <mergeCell ref="AR44:AR45"/>
    <mergeCell ref="AS44:AS45"/>
    <mergeCell ref="Y45:AB45"/>
    <mergeCell ref="B44:C45"/>
    <mergeCell ref="D44:P45"/>
    <mergeCell ref="Q44:X45"/>
    <mergeCell ref="Y44:AB44"/>
    <mergeCell ref="AC44:AJ45"/>
    <mergeCell ref="AK46:AN47"/>
    <mergeCell ref="AO46:AP47"/>
    <mergeCell ref="AQ46:AQ47"/>
    <mergeCell ref="AR46:AR47"/>
    <mergeCell ref="AS46:AS47"/>
    <mergeCell ref="Y47:AB47"/>
    <mergeCell ref="B46:C47"/>
    <mergeCell ref="D46:P47"/>
    <mergeCell ref="Q46:X47"/>
    <mergeCell ref="Y46:AB46"/>
    <mergeCell ref="AC46:AJ47"/>
    <mergeCell ref="AK48:AN49"/>
    <mergeCell ref="AO48:AP49"/>
    <mergeCell ref="AQ48:AQ49"/>
    <mergeCell ref="AR48:AR49"/>
    <mergeCell ref="AS48:AS49"/>
    <mergeCell ref="Y49:AB49"/>
    <mergeCell ref="B48:C49"/>
    <mergeCell ref="D48:P49"/>
    <mergeCell ref="Q48:X49"/>
    <mergeCell ref="Y48:AB48"/>
    <mergeCell ref="AC48:AJ49"/>
    <mergeCell ref="AK50:AN51"/>
    <mergeCell ref="AO50:AP51"/>
    <mergeCell ref="AQ50:AQ51"/>
    <mergeCell ref="AR50:AR51"/>
    <mergeCell ref="AS50:AS51"/>
    <mergeCell ref="Y51:AB51"/>
    <mergeCell ref="B50:C51"/>
    <mergeCell ref="D50:P51"/>
    <mergeCell ref="Q50:X51"/>
    <mergeCell ref="Y50:AB50"/>
    <mergeCell ref="AC50:AJ51"/>
    <mergeCell ref="AK52:AN53"/>
    <mergeCell ref="AO52:AP53"/>
    <mergeCell ref="AQ52:AQ53"/>
    <mergeCell ref="AR52:AR53"/>
    <mergeCell ref="AS52:AS53"/>
    <mergeCell ref="Y53:AB53"/>
    <mergeCell ref="B52:C53"/>
    <mergeCell ref="D52:P53"/>
    <mergeCell ref="Q52:X53"/>
    <mergeCell ref="Y52:AB52"/>
    <mergeCell ref="AC52:AJ53"/>
    <mergeCell ref="AK54:AN55"/>
    <mergeCell ref="AO54:AP55"/>
    <mergeCell ref="AQ54:AQ55"/>
    <mergeCell ref="AR54:AR55"/>
    <mergeCell ref="AS54:AS55"/>
    <mergeCell ref="Y55:AB55"/>
    <mergeCell ref="B54:C55"/>
    <mergeCell ref="D54:P55"/>
    <mergeCell ref="Q54:X55"/>
    <mergeCell ref="Y54:AB54"/>
    <mergeCell ref="AC54:AJ55"/>
    <mergeCell ref="AK56:AN57"/>
    <mergeCell ref="AO56:AP57"/>
    <mergeCell ref="AQ56:AQ57"/>
    <mergeCell ref="AR56:AR57"/>
    <mergeCell ref="AS56:AS57"/>
    <mergeCell ref="Y57:AB57"/>
    <mergeCell ref="B56:C57"/>
    <mergeCell ref="D56:P57"/>
    <mergeCell ref="Q56:X57"/>
    <mergeCell ref="Y56:AB56"/>
    <mergeCell ref="AC56:AJ57"/>
    <mergeCell ref="AK58:AN59"/>
    <mergeCell ref="AO58:AP59"/>
    <mergeCell ref="AQ58:AQ59"/>
    <mergeCell ref="AR58:AR59"/>
    <mergeCell ref="AS58:AS59"/>
    <mergeCell ref="Y59:AB59"/>
    <mergeCell ref="B58:C59"/>
    <mergeCell ref="D58:P59"/>
    <mergeCell ref="Q58:X59"/>
    <mergeCell ref="Y58:AB58"/>
    <mergeCell ref="AC58:AJ59"/>
    <mergeCell ref="AK60:AN61"/>
    <mergeCell ref="AO60:AP61"/>
    <mergeCell ref="AQ60:AQ61"/>
    <mergeCell ref="AR60:AR61"/>
    <mergeCell ref="AS60:AS61"/>
    <mergeCell ref="Y61:AB61"/>
    <mergeCell ref="B60:C61"/>
    <mergeCell ref="D60:P61"/>
    <mergeCell ref="Q60:X61"/>
    <mergeCell ref="Y60:AB60"/>
    <mergeCell ref="AC60:AJ61"/>
    <mergeCell ref="AK62:AN63"/>
    <mergeCell ref="AO62:AP63"/>
    <mergeCell ref="AQ62:AQ63"/>
    <mergeCell ref="AR62:AR63"/>
    <mergeCell ref="AS62:AS63"/>
    <mergeCell ref="Y63:AB63"/>
    <mergeCell ref="B62:C63"/>
    <mergeCell ref="D62:P63"/>
    <mergeCell ref="Q62:X63"/>
    <mergeCell ref="Y62:AB62"/>
    <mergeCell ref="AC62:AJ63"/>
    <mergeCell ref="AK64:AN65"/>
    <mergeCell ref="AO64:AP65"/>
    <mergeCell ref="AQ64:AQ65"/>
    <mergeCell ref="AR64:AR65"/>
    <mergeCell ref="AS64:AS65"/>
    <mergeCell ref="Y65:AB65"/>
    <mergeCell ref="B64:C65"/>
    <mergeCell ref="D64:P65"/>
    <mergeCell ref="Q64:X65"/>
    <mergeCell ref="Y64:AB64"/>
    <mergeCell ref="AC64:AJ65"/>
    <mergeCell ref="AK66:AN67"/>
    <mergeCell ref="AO66:AP67"/>
    <mergeCell ref="AQ66:AQ67"/>
    <mergeCell ref="AR66:AR67"/>
    <mergeCell ref="AS66:AS67"/>
    <mergeCell ref="Y67:AB67"/>
    <mergeCell ref="B66:C67"/>
    <mergeCell ref="D66:P67"/>
    <mergeCell ref="Q66:X67"/>
    <mergeCell ref="Y66:AB66"/>
    <mergeCell ref="AC66:AJ67"/>
    <mergeCell ref="AK70:AN71"/>
    <mergeCell ref="AO70:AP71"/>
    <mergeCell ref="AQ70:AQ71"/>
    <mergeCell ref="AR70:AR71"/>
    <mergeCell ref="AS70:AS71"/>
    <mergeCell ref="Y71:AB71"/>
    <mergeCell ref="B70:C71"/>
    <mergeCell ref="D70:P71"/>
    <mergeCell ref="Q70:X71"/>
    <mergeCell ref="Y70:AB70"/>
    <mergeCell ref="AC70:AJ71"/>
    <mergeCell ref="AK72:AN73"/>
    <mergeCell ref="AO72:AP73"/>
    <mergeCell ref="AQ72:AQ73"/>
    <mergeCell ref="AR72:AR73"/>
    <mergeCell ref="AS72:AS73"/>
    <mergeCell ref="Y73:AB73"/>
    <mergeCell ref="B72:C73"/>
    <mergeCell ref="D72:P73"/>
    <mergeCell ref="Q72:X73"/>
    <mergeCell ref="Y72:AB72"/>
    <mergeCell ref="AC72:AJ73"/>
    <mergeCell ref="AK74:AN75"/>
    <mergeCell ref="AO74:AP75"/>
    <mergeCell ref="AQ74:AQ75"/>
    <mergeCell ref="AR74:AR75"/>
    <mergeCell ref="AS74:AS75"/>
    <mergeCell ref="Y75:AB75"/>
    <mergeCell ref="B74:C75"/>
    <mergeCell ref="D74:P75"/>
    <mergeCell ref="Q74:X75"/>
    <mergeCell ref="Y74:AB74"/>
    <mergeCell ref="AC74:AJ75"/>
    <mergeCell ref="AK76:AN77"/>
    <mergeCell ref="AO76:AP77"/>
    <mergeCell ref="AQ76:AQ77"/>
    <mergeCell ref="AR76:AR77"/>
    <mergeCell ref="AS76:AS77"/>
    <mergeCell ref="Y77:AB77"/>
    <mergeCell ref="B76:C77"/>
    <mergeCell ref="D76:P77"/>
    <mergeCell ref="Q76:X77"/>
    <mergeCell ref="Y76:AB76"/>
    <mergeCell ref="AC76:AJ77"/>
    <mergeCell ref="AK78:AN79"/>
    <mergeCell ref="AO78:AP79"/>
    <mergeCell ref="AQ78:AQ79"/>
    <mergeCell ref="AR78:AR79"/>
    <mergeCell ref="AS78:AS79"/>
    <mergeCell ref="Y79:AB79"/>
    <mergeCell ref="B78:C79"/>
    <mergeCell ref="D78:P79"/>
    <mergeCell ref="Q78:X79"/>
    <mergeCell ref="Y78:AB78"/>
    <mergeCell ref="AC78:AJ79"/>
    <mergeCell ref="AK80:AN81"/>
    <mergeCell ref="AO80:AP81"/>
    <mergeCell ref="AQ80:AQ81"/>
    <mergeCell ref="AR80:AR81"/>
    <mergeCell ref="AS80:AS81"/>
    <mergeCell ref="Y81:AB81"/>
    <mergeCell ref="B80:C81"/>
    <mergeCell ref="D80:P81"/>
    <mergeCell ref="Q80:X81"/>
    <mergeCell ref="Y80:AB80"/>
    <mergeCell ref="AC80:AJ81"/>
    <mergeCell ref="AK82:AN83"/>
    <mergeCell ref="AO82:AP83"/>
    <mergeCell ref="AQ82:AQ83"/>
    <mergeCell ref="AR82:AR83"/>
    <mergeCell ref="AS82:AS83"/>
    <mergeCell ref="Y83:AB83"/>
    <mergeCell ref="B82:C83"/>
    <mergeCell ref="D82:P83"/>
    <mergeCell ref="Q82:X83"/>
    <mergeCell ref="Y82:AB82"/>
    <mergeCell ref="AC82:AF83"/>
    <mergeCell ref="AG82:AJ83"/>
    <mergeCell ref="B84:E84"/>
    <mergeCell ref="F84:U84"/>
    <mergeCell ref="V84:X84"/>
    <mergeCell ref="Y84:AA84"/>
    <mergeCell ref="AB84:AS84"/>
    <mergeCell ref="B85:E85"/>
    <mergeCell ref="F85:U85"/>
    <mergeCell ref="V85:X85"/>
    <mergeCell ref="Y85:AA85"/>
    <mergeCell ref="AB85:AS85"/>
    <mergeCell ref="B86:E86"/>
    <mergeCell ref="F86:U86"/>
    <mergeCell ref="V86:X86"/>
    <mergeCell ref="Y86:AA86"/>
    <mergeCell ref="AB86:AS86"/>
    <mergeCell ref="B87:E87"/>
    <mergeCell ref="F87:U87"/>
    <mergeCell ref="V87:X87"/>
    <mergeCell ref="Y87:AA87"/>
    <mergeCell ref="AB87:AS87"/>
    <mergeCell ref="B90:E90"/>
    <mergeCell ref="F90:U90"/>
    <mergeCell ref="V90:X90"/>
    <mergeCell ref="Y90:AA90"/>
    <mergeCell ref="AB90:AS90"/>
    <mergeCell ref="B91:AS91"/>
    <mergeCell ref="B88:E88"/>
    <mergeCell ref="F88:U88"/>
    <mergeCell ref="V88:X88"/>
    <mergeCell ref="Y88:AA88"/>
    <mergeCell ref="AB88:AS88"/>
    <mergeCell ref="B89:E89"/>
    <mergeCell ref="F89:U89"/>
    <mergeCell ref="V89:X89"/>
    <mergeCell ref="Y89:AA89"/>
    <mergeCell ref="AB89:AS89"/>
    <mergeCell ref="C96:I96"/>
    <mergeCell ref="J96:P96"/>
    <mergeCell ref="Q96:W96"/>
    <mergeCell ref="X96:AD96"/>
    <mergeCell ref="AE96:AK96"/>
    <mergeCell ref="AL96:AR96"/>
    <mergeCell ref="B92:AS92"/>
    <mergeCell ref="C94:W94"/>
    <mergeCell ref="X94:AR94"/>
    <mergeCell ref="C95:I95"/>
    <mergeCell ref="J95:P95"/>
    <mergeCell ref="Q95:W95"/>
    <mergeCell ref="X95:AD95"/>
    <mergeCell ref="AE95:AK95"/>
    <mergeCell ref="AL95:AR95"/>
    <mergeCell ref="AS68:AS69"/>
    <mergeCell ref="Y69:AB69"/>
    <mergeCell ref="B68:C69"/>
    <mergeCell ref="D68:P69"/>
    <mergeCell ref="Q68:X69"/>
    <mergeCell ref="Y68:AB68"/>
    <mergeCell ref="AC68:AJ69"/>
    <mergeCell ref="AK68:AN69"/>
    <mergeCell ref="AO68:AP69"/>
    <mergeCell ref="AQ68:AQ69"/>
    <mergeCell ref="AR68:AR69"/>
  </mergeCells>
  <conditionalFormatting sqref="AF11">
    <cfRule type="expression" dxfId="308" priority="112">
      <formula>$V11="y"</formula>
    </cfRule>
    <cfRule type="expression" dxfId="307" priority="113">
      <formula>$T11="y"</formula>
    </cfRule>
  </conditionalFormatting>
  <conditionalFormatting sqref="AF7">
    <cfRule type="expression" dxfId="306" priority="116">
      <formula>$V7="y"</formula>
    </cfRule>
    <cfRule type="expression" dxfId="305" priority="117">
      <formula>$T7="y"</formula>
    </cfRule>
  </conditionalFormatting>
  <conditionalFormatting sqref="AF9">
    <cfRule type="expression" dxfId="304" priority="114">
      <formula>$V9="y"</formula>
    </cfRule>
    <cfRule type="expression" dxfId="303" priority="115">
      <formula>$T9="y"</formula>
    </cfRule>
  </conditionalFormatting>
  <conditionalFormatting sqref="Y14:AB15 Y24:AB24 Y18:AB18 Y76:AB83">
    <cfRule type="expression" dxfId="302" priority="111">
      <formula>OR(ISNUMBER(SEARCH("Hold Point",Y14)),ISNUMBER(SEARCH("Witness Point",Y14)))</formula>
    </cfRule>
  </conditionalFormatting>
  <conditionalFormatting sqref="AK24:AN31 AK18:AN21 AK34:AN37 AK40:AN51 AK54:AN57 AK60:AN67 AK14:AN15 AK70:AN83">
    <cfRule type="expression" dxfId="301" priority="110">
      <formula>OR(Y14="Check Item",Y14="Milestone")</formula>
    </cfRule>
  </conditionalFormatting>
  <conditionalFormatting sqref="AK22:AN23">
    <cfRule type="expression" dxfId="300" priority="108">
      <formula>OR(Y22="Check Item",Y22="Milestone")</formula>
    </cfRule>
  </conditionalFormatting>
  <conditionalFormatting sqref="Y38:AB38">
    <cfRule type="expression" dxfId="299" priority="76">
      <formula>OR(ISNUMBER(SEARCH("Hold Point",Y38)),ISNUMBER(SEARCH("Witness Point",Y38)))</formula>
    </cfRule>
  </conditionalFormatting>
  <conditionalFormatting sqref="AK16:AN17">
    <cfRule type="expression" dxfId="298" priority="106">
      <formula>OR(Y16="Check Item",Y16="Milestone")</formula>
    </cfRule>
  </conditionalFormatting>
  <conditionalFormatting sqref="AK32:AN33">
    <cfRule type="expression" dxfId="297" priority="104">
      <formula>OR(Y32="Check Item",Y32="Milestone")</formula>
    </cfRule>
  </conditionalFormatting>
  <conditionalFormatting sqref="AK38:AN39">
    <cfRule type="expression" dxfId="296" priority="102">
      <formula>OR(Y38="Check Item",Y38="Milestone")</formula>
    </cfRule>
  </conditionalFormatting>
  <conditionalFormatting sqref="AK52:AN53">
    <cfRule type="expression" dxfId="295" priority="100">
      <formula>OR(Y52="Check Item",Y52="Milestone")</formula>
    </cfRule>
  </conditionalFormatting>
  <conditionalFormatting sqref="Y22:AB22">
    <cfRule type="expression" dxfId="294" priority="93">
      <formula>OR(ISNUMBER(SEARCH("Hold Point",Y22)),ISNUMBER(SEARCH("Witness Point",Y22)))</formula>
    </cfRule>
  </conditionalFormatting>
  <conditionalFormatting sqref="AK58:AN59">
    <cfRule type="expression" dxfId="293" priority="98">
      <formula>OR(Y58="Check Item",Y58="Milestone")</formula>
    </cfRule>
  </conditionalFormatting>
  <conditionalFormatting sqref="Y16:AB17">
    <cfRule type="expression" dxfId="292" priority="97">
      <formula>OR(ISNUMBER(SEARCH("Hold Point",Y16)),ISNUMBER(SEARCH("Witness Point",Y16)))</formula>
    </cfRule>
  </conditionalFormatting>
  <conditionalFormatting sqref="Y19:AB19">
    <cfRule type="expression" dxfId="291" priority="96">
      <formula>OR(ISNUMBER(SEARCH("Hold Point",Y19)),ISNUMBER(SEARCH("Witness Point",Y19)))</formula>
    </cfRule>
  </conditionalFormatting>
  <conditionalFormatting sqref="Y20:AB20">
    <cfRule type="expression" dxfId="290" priority="95">
      <formula>OR(ISNUMBER(SEARCH("Hold Point",Y20)),ISNUMBER(SEARCH("Witness Point",Y20)))</formula>
    </cfRule>
  </conditionalFormatting>
  <conditionalFormatting sqref="Y21:AB21">
    <cfRule type="expression" dxfId="289" priority="94">
      <formula>OR(ISNUMBER(SEARCH("Hold Point",Y21)),ISNUMBER(SEARCH("Witness Point",Y21)))</formula>
    </cfRule>
  </conditionalFormatting>
  <conditionalFormatting sqref="Y23:AB23">
    <cfRule type="expression" dxfId="288" priority="92">
      <formula>OR(ISNUMBER(SEARCH("Hold Point",Y23)),ISNUMBER(SEARCH("Witness Point",Y23)))</formula>
    </cfRule>
  </conditionalFormatting>
  <conditionalFormatting sqref="Y25:AB25">
    <cfRule type="expression" dxfId="287" priority="91">
      <formula>OR(ISNUMBER(SEARCH("Hold Point",Y25)),ISNUMBER(SEARCH("Witness Point",Y25)))</formula>
    </cfRule>
  </conditionalFormatting>
  <conditionalFormatting sqref="Y26:AB26">
    <cfRule type="expression" dxfId="286" priority="90">
      <formula>OR(ISNUMBER(SEARCH("Hold Point",Y26)),ISNUMBER(SEARCH("Witness Point",Y26)))</formula>
    </cfRule>
  </conditionalFormatting>
  <conditionalFormatting sqref="Y27:AB27">
    <cfRule type="expression" dxfId="285" priority="89">
      <formula>OR(ISNUMBER(SEARCH("Hold Point",Y27)),ISNUMBER(SEARCH("Witness Point",Y27)))</formula>
    </cfRule>
  </conditionalFormatting>
  <conditionalFormatting sqref="Y28:AB28">
    <cfRule type="expression" dxfId="284" priority="88">
      <formula>OR(ISNUMBER(SEARCH("Hold Point",Y28)),ISNUMBER(SEARCH("Witness Point",Y28)))</formula>
    </cfRule>
  </conditionalFormatting>
  <conditionalFormatting sqref="Y29:AB29">
    <cfRule type="expression" dxfId="283" priority="87">
      <formula>OR(ISNUMBER(SEARCH("Hold Point",Y29)),ISNUMBER(SEARCH("Witness Point",Y29)))</formula>
    </cfRule>
  </conditionalFormatting>
  <conditionalFormatting sqref="Y30:AB30">
    <cfRule type="expression" dxfId="282" priority="86">
      <formula>OR(ISNUMBER(SEARCH("Hold Point",Y30)),ISNUMBER(SEARCH("Witness Point",Y30)))</formula>
    </cfRule>
  </conditionalFormatting>
  <conditionalFormatting sqref="Y31:AB31">
    <cfRule type="expression" dxfId="281" priority="85">
      <formula>OR(ISNUMBER(SEARCH("Hold Point",Y31)),ISNUMBER(SEARCH("Witness Point",Y31)))</formula>
    </cfRule>
  </conditionalFormatting>
  <conditionalFormatting sqref="Y32:AB32">
    <cfRule type="expression" dxfId="280" priority="84">
      <formula>OR(ISNUMBER(SEARCH("Hold Point",Y32)),ISNUMBER(SEARCH("Witness Point",Y32)))</formula>
    </cfRule>
  </conditionalFormatting>
  <conditionalFormatting sqref="Y33:AB33">
    <cfRule type="expression" dxfId="279" priority="83">
      <formula>OR(ISNUMBER(SEARCH("Hold Point",Y33)),ISNUMBER(SEARCH("Witness Point",Y33)))</formula>
    </cfRule>
  </conditionalFormatting>
  <conditionalFormatting sqref="Y34:AB34">
    <cfRule type="expression" dxfId="278" priority="82">
      <formula>OR(ISNUMBER(SEARCH("Hold Point",Y34)),ISNUMBER(SEARCH("Witness Point",Y34)))</formula>
    </cfRule>
  </conditionalFormatting>
  <conditionalFormatting sqref="Y35:AB35">
    <cfRule type="expression" dxfId="277" priority="81">
      <formula>OR(ISNUMBER(SEARCH("Hold Point",Y35)),ISNUMBER(SEARCH("Witness Point",Y35)))</formula>
    </cfRule>
  </conditionalFormatting>
  <conditionalFormatting sqref="Y36:AB36">
    <cfRule type="expression" dxfId="276" priority="80">
      <formula>OR(ISNUMBER(SEARCH("Hold Point",Y36)),ISNUMBER(SEARCH("Witness Point",Y36)))</formula>
    </cfRule>
  </conditionalFormatting>
  <conditionalFormatting sqref="Y37:AB37">
    <cfRule type="expression" dxfId="275" priority="78">
      <formula>OR(ISNUMBER(SEARCH("Hold Point",Y37)),ISNUMBER(SEARCH("Witness Point",Y37)))</formula>
    </cfRule>
  </conditionalFormatting>
  <conditionalFormatting sqref="Y39:AB39">
    <cfRule type="expression" dxfId="274" priority="75">
      <formula>OR(ISNUMBER(SEARCH("Hold Point",Y39)),ISNUMBER(SEARCH("Witness Point",Y39)))</formula>
    </cfRule>
  </conditionalFormatting>
  <conditionalFormatting sqref="Y40:AB40">
    <cfRule type="expression" dxfId="273" priority="74">
      <formula>OR(ISNUMBER(SEARCH("Hold Point",Y40)),ISNUMBER(SEARCH("Witness Point",Y40)))</formula>
    </cfRule>
  </conditionalFormatting>
  <conditionalFormatting sqref="Y41:AB41">
    <cfRule type="expression" dxfId="272" priority="73">
      <formula>OR(ISNUMBER(SEARCH("Hold Point",Y41)),ISNUMBER(SEARCH("Witness Point",Y41)))</formula>
    </cfRule>
  </conditionalFormatting>
  <conditionalFormatting sqref="Y75:AB75">
    <cfRule type="expression" dxfId="271" priority="54">
      <formula>OR(ISNUMBER(SEARCH("Hold Point",Y75)),ISNUMBER(SEARCH("Witness Point",Y75)))</formula>
    </cfRule>
  </conditionalFormatting>
  <conditionalFormatting sqref="Y74:AB74">
    <cfRule type="expression" dxfId="270" priority="55">
      <formula>OR(ISNUMBER(SEARCH("Hold Point",Y74)),ISNUMBER(SEARCH("Witness Point",Y74)))</formula>
    </cfRule>
  </conditionalFormatting>
  <conditionalFormatting sqref="Y73:AB73">
    <cfRule type="expression" dxfId="269" priority="52">
      <formula>OR(ISNUMBER(SEARCH("Hold Point",Y73)),ISNUMBER(SEARCH("Witness Point",Y73)))</formula>
    </cfRule>
  </conditionalFormatting>
  <conditionalFormatting sqref="Y72:AB72">
    <cfRule type="expression" dxfId="268" priority="53">
      <formula>OR(ISNUMBER(SEARCH("Hold Point",Y72)),ISNUMBER(SEARCH("Witness Point",Y72)))</formula>
    </cfRule>
  </conditionalFormatting>
  <conditionalFormatting sqref="Y70:AB70">
    <cfRule type="expression" dxfId="267" priority="51">
      <formula>OR(ISNUMBER(SEARCH("Hold Point",Y70)),ISNUMBER(SEARCH("Witness Point",Y70)))</formula>
    </cfRule>
  </conditionalFormatting>
  <conditionalFormatting sqref="Y71:AB71">
    <cfRule type="expression" dxfId="266" priority="50">
      <formula>OR(ISNUMBER(SEARCH("Hold Point",Y71)),ISNUMBER(SEARCH("Witness Point",Y71)))</formula>
    </cfRule>
  </conditionalFormatting>
  <conditionalFormatting sqref="Y66:AB66">
    <cfRule type="expression" dxfId="265" priority="49">
      <formula>OR(ISNUMBER(SEARCH("Hold Point",Y66)),ISNUMBER(SEARCH("Witness Point",Y66)))</formula>
    </cfRule>
  </conditionalFormatting>
  <conditionalFormatting sqref="Y67:AB67">
    <cfRule type="expression" dxfId="264" priority="45">
      <formula>OR(ISNUMBER(SEARCH("Hold Point",Y67)),ISNUMBER(SEARCH("Witness Point",Y67)))</formula>
    </cfRule>
  </conditionalFormatting>
  <conditionalFormatting sqref="Y42:AB42">
    <cfRule type="expression" dxfId="263" priority="27">
      <formula>OR(ISNUMBER(SEARCH("Hold Point",Y42)),ISNUMBER(SEARCH("Witness Point",Y42)))</formula>
    </cfRule>
  </conditionalFormatting>
  <conditionalFormatting sqref="Y43:AB43">
    <cfRule type="expression" dxfId="262" priority="26">
      <formula>OR(ISNUMBER(SEARCH("Hold Point",Y43)),ISNUMBER(SEARCH("Witness Point",Y43)))</formula>
    </cfRule>
  </conditionalFormatting>
  <conditionalFormatting sqref="Y44:AB44">
    <cfRule type="expression" dxfId="261" priority="25">
      <formula>OR(ISNUMBER(SEARCH("Hold Point",Y44)),ISNUMBER(SEARCH("Witness Point",Y44)))</formula>
    </cfRule>
  </conditionalFormatting>
  <conditionalFormatting sqref="Y45:AB45">
    <cfRule type="expression" dxfId="260" priority="24">
      <formula>OR(ISNUMBER(SEARCH("Hold Point",Y45)),ISNUMBER(SEARCH("Witness Point",Y45)))</formula>
    </cfRule>
  </conditionalFormatting>
  <conditionalFormatting sqref="Y46:AB46">
    <cfRule type="expression" dxfId="259" priority="23">
      <formula>OR(ISNUMBER(SEARCH("Hold Point",Y46)),ISNUMBER(SEARCH("Witness Point",Y46)))</formula>
    </cfRule>
  </conditionalFormatting>
  <conditionalFormatting sqref="Y47:AB47">
    <cfRule type="expression" dxfId="258" priority="22">
      <formula>OR(ISNUMBER(SEARCH("Hold Point",Y47)),ISNUMBER(SEARCH("Witness Point",Y47)))</formula>
    </cfRule>
  </conditionalFormatting>
  <conditionalFormatting sqref="Y48:AB48">
    <cfRule type="expression" dxfId="257" priority="21">
      <formula>OR(ISNUMBER(SEARCH("Hold Point",Y48)),ISNUMBER(SEARCH("Witness Point",Y48)))</formula>
    </cfRule>
  </conditionalFormatting>
  <conditionalFormatting sqref="Y49:AB49">
    <cfRule type="expression" dxfId="256" priority="20">
      <formula>OR(ISNUMBER(SEARCH("Hold Point",Y49)),ISNUMBER(SEARCH("Witness Point",Y49)))</formula>
    </cfRule>
  </conditionalFormatting>
  <conditionalFormatting sqref="Y50:AB50">
    <cfRule type="expression" dxfId="255" priority="19">
      <formula>OR(ISNUMBER(SEARCH("Hold Point",Y50)),ISNUMBER(SEARCH("Witness Point",Y50)))</formula>
    </cfRule>
  </conditionalFormatting>
  <conditionalFormatting sqref="Y51:AB51">
    <cfRule type="expression" dxfId="254" priority="18">
      <formula>OR(ISNUMBER(SEARCH("Hold Point",Y51)),ISNUMBER(SEARCH("Witness Point",Y51)))</formula>
    </cfRule>
  </conditionalFormatting>
  <conditionalFormatting sqref="Y52:AB52">
    <cfRule type="expression" dxfId="253" priority="17">
      <formula>OR(ISNUMBER(SEARCH("Hold Point",Y52)),ISNUMBER(SEARCH("Witness Point",Y52)))</formula>
    </cfRule>
  </conditionalFormatting>
  <conditionalFormatting sqref="Y53:AB53">
    <cfRule type="expression" dxfId="252" priority="16">
      <formula>OR(ISNUMBER(SEARCH("Hold Point",Y53)),ISNUMBER(SEARCH("Witness Point",Y53)))</formula>
    </cfRule>
  </conditionalFormatting>
  <conditionalFormatting sqref="Y54:AB54">
    <cfRule type="expression" dxfId="251" priority="15">
      <formula>OR(ISNUMBER(SEARCH("Hold Point",Y54)),ISNUMBER(SEARCH("Witness Point",Y54)))</formula>
    </cfRule>
  </conditionalFormatting>
  <conditionalFormatting sqref="Y55:AB55">
    <cfRule type="expression" dxfId="250" priority="14">
      <formula>OR(ISNUMBER(SEARCH("Hold Point",Y55)),ISNUMBER(SEARCH("Witness Point",Y55)))</formula>
    </cfRule>
  </conditionalFormatting>
  <conditionalFormatting sqref="Y56:AB56">
    <cfRule type="expression" dxfId="249" priority="13">
      <formula>OR(ISNUMBER(SEARCH("Hold Point",Y56)),ISNUMBER(SEARCH("Witness Point",Y56)))</formula>
    </cfRule>
  </conditionalFormatting>
  <conditionalFormatting sqref="Y57:AB57">
    <cfRule type="expression" dxfId="248" priority="12">
      <formula>OR(ISNUMBER(SEARCH("Hold Point",Y57)),ISNUMBER(SEARCH("Witness Point",Y57)))</formula>
    </cfRule>
  </conditionalFormatting>
  <conditionalFormatting sqref="Y58:AB58">
    <cfRule type="expression" dxfId="247" priority="11">
      <formula>OR(ISNUMBER(SEARCH("Hold Point",Y58)),ISNUMBER(SEARCH("Witness Point",Y58)))</formula>
    </cfRule>
  </conditionalFormatting>
  <conditionalFormatting sqref="Y59:AB59">
    <cfRule type="expression" dxfId="246" priority="10">
      <formula>OR(ISNUMBER(SEARCH("Hold Point",Y59)),ISNUMBER(SEARCH("Witness Point",Y59)))</formula>
    </cfRule>
  </conditionalFormatting>
  <conditionalFormatting sqref="Y60:AB60">
    <cfRule type="expression" dxfId="245" priority="9">
      <formula>OR(ISNUMBER(SEARCH("Hold Point",Y60)),ISNUMBER(SEARCH("Witness Point",Y60)))</formula>
    </cfRule>
  </conditionalFormatting>
  <conditionalFormatting sqref="Y61:AB61">
    <cfRule type="expression" dxfId="244" priority="8">
      <formula>OR(ISNUMBER(SEARCH("Hold Point",Y61)),ISNUMBER(SEARCH("Witness Point",Y61)))</formula>
    </cfRule>
  </conditionalFormatting>
  <conditionalFormatting sqref="Y62:AB62">
    <cfRule type="expression" dxfId="243" priority="7">
      <formula>OR(ISNUMBER(SEARCH("Hold Point",Y62)),ISNUMBER(SEARCH("Witness Point",Y62)))</formula>
    </cfRule>
  </conditionalFormatting>
  <conditionalFormatting sqref="Y63:AB63">
    <cfRule type="expression" dxfId="242" priority="6">
      <formula>OR(ISNUMBER(SEARCH("Hold Point",Y63)),ISNUMBER(SEARCH("Witness Point",Y63)))</formula>
    </cfRule>
  </conditionalFormatting>
  <conditionalFormatting sqref="Y64:AB64">
    <cfRule type="expression" dxfId="241" priority="5">
      <formula>OR(ISNUMBER(SEARCH("Hold Point",Y64)),ISNUMBER(SEARCH("Witness Point",Y64)))</formula>
    </cfRule>
  </conditionalFormatting>
  <conditionalFormatting sqref="Y65:AB65">
    <cfRule type="expression" dxfId="240" priority="4">
      <formula>OR(ISNUMBER(SEARCH("Hold Point",Y65)),ISNUMBER(SEARCH("Witness Point",Y65)))</formula>
    </cfRule>
  </conditionalFormatting>
  <conditionalFormatting sqref="AK68:AN69">
    <cfRule type="expression" dxfId="239" priority="3">
      <formula>OR(Y68="Check Item",Y68="Milestone")</formula>
    </cfRule>
  </conditionalFormatting>
  <conditionalFormatting sqref="Y68:AB68">
    <cfRule type="expression" dxfId="238" priority="2">
      <formula>OR(ISNUMBER(SEARCH("Hold Point",Y68)),ISNUMBER(SEARCH("Witness Point",Y68)))</formula>
    </cfRule>
  </conditionalFormatting>
  <conditionalFormatting sqref="Y69:AB69">
    <cfRule type="expression" dxfId="237" priority="1">
      <formula>OR(ISNUMBER(SEARCH("Hold Point",Y69)),ISNUMBER(SEARCH("Witness Point",Y69)))</formula>
    </cfRule>
  </conditionalFormatting>
  <pageMargins left="0.62992125984251968" right="0.23622047244094491" top="0.82677165354330717" bottom="0.23622047244094491" header="0.31496062992125984" footer="0.31496062992125984"/>
  <pageSetup paperSize="9" scale="56" fitToHeight="0" orientation="portrait" horizontalDpi="300" verticalDpi="300" r:id="rId1"/>
  <rowBreaks count="1" manualBreakCount="1">
    <brk id="55" min="1" max="44" man="1"/>
  </rowBreaks>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Sheet60">
    <pageSetUpPr fitToPage="1"/>
  </sheetPr>
  <dimension ref="A1:BR67"/>
  <sheetViews>
    <sheetView topLeftCell="A6" zoomScale="85" zoomScaleNormal="85" workbookViewId="0">
      <selection activeCell="B90" sqref="B90:AS90"/>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Precast Deck Unit Tracking Sheet</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Precast Deck Unit Tracking Sheet</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441" t="s">
        <v>916</v>
      </c>
      <c r="AK4" s="442"/>
      <c r="AL4" s="442"/>
      <c r="AM4" s="442"/>
      <c r="AN4" s="442"/>
      <c r="AO4" s="442"/>
      <c r="AP4" s="442"/>
      <c r="AQ4" s="442"/>
      <c r="AR4" s="442"/>
      <c r="AS4" s="564"/>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e">
        <f>'Lot Register'!#REF!</f>
        <v>#REF!</v>
      </c>
      <c r="AG5" s="460"/>
      <c r="AH5" s="460"/>
      <c r="AI5" s="461"/>
      <c r="AJ5" s="533"/>
      <c r="AK5" s="534"/>
      <c r="AL5" s="534"/>
      <c r="AM5" s="534"/>
      <c r="AN5" s="534"/>
      <c r="AO5" s="534"/>
      <c r="AP5" s="534"/>
      <c r="AQ5" s="534"/>
      <c r="AR5" s="534"/>
      <c r="AS5" s="565"/>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533"/>
      <c r="AK6" s="534"/>
      <c r="AL6" s="534"/>
      <c r="AM6" s="534"/>
      <c r="AN6" s="534"/>
      <c r="AO6" s="534"/>
      <c r="AP6" s="534"/>
      <c r="AQ6" s="534"/>
      <c r="AR6" s="534"/>
      <c r="AS6" s="565"/>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Register'!$I$2), "", 'Lot Register'!$I$2)</f>
        <v>0</v>
      </c>
      <c r="AG7" s="469"/>
      <c r="AH7" s="469"/>
      <c r="AI7" s="470"/>
      <c r="AJ7" s="533"/>
      <c r="AK7" s="534"/>
      <c r="AL7" s="534"/>
      <c r="AM7" s="534"/>
      <c r="AN7" s="534"/>
      <c r="AO7" s="534"/>
      <c r="AP7" s="534"/>
      <c r="AQ7" s="534"/>
      <c r="AR7" s="534"/>
      <c r="AS7" s="565"/>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v>74.02</v>
      </c>
      <c r="AK8" s="574"/>
      <c r="AL8" s="574"/>
      <c r="AM8" s="574"/>
      <c r="AN8" s="566" t="s">
        <v>915</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Register'!$J$2), "", 'Lot Register'!$J$2)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t="e">
        <f>IF(ISBLANK('Lot Register'!#REF!), "", 'Lot Register'!#REF!)</f>
        <v>#REF!</v>
      </c>
      <c r="AE10" s="449"/>
      <c r="AF10" s="451" t="s">
        <v>30</v>
      </c>
      <c r="AG10" s="451"/>
      <c r="AH10" s="451"/>
      <c r="AI10" s="452"/>
      <c r="AJ10" s="573"/>
      <c r="AK10" s="574"/>
      <c r="AL10" s="574"/>
      <c r="AM10" s="574"/>
      <c r="AN10" s="566"/>
      <c r="AO10" s="566"/>
      <c r="AP10" s="566"/>
      <c r="AQ10" s="566"/>
      <c r="AR10" s="566"/>
      <c r="AS10" s="567"/>
      <c r="BE10"/>
    </row>
    <row r="11" spans="1:70" ht="15.75" customHeight="1" thickBot="1">
      <c r="B11" s="472"/>
      <c r="C11" s="401"/>
      <c r="D11" s="401"/>
      <c r="E11" s="401"/>
      <c r="F11" s="401"/>
      <c r="G11" s="401"/>
      <c r="H11" s="401"/>
      <c r="I11" s="402"/>
      <c r="J11" s="418"/>
      <c r="K11" s="427"/>
      <c r="L11" s="427"/>
      <c r="M11" s="427"/>
      <c r="N11" s="427"/>
      <c r="O11" s="427"/>
      <c r="P11" s="888"/>
      <c r="Q11" s="401"/>
      <c r="R11" s="401"/>
      <c r="S11" s="401"/>
      <c r="T11" s="401"/>
      <c r="U11" s="427"/>
      <c r="V11" s="427"/>
      <c r="W11" s="427"/>
      <c r="X11" s="401"/>
      <c r="Y11" s="401"/>
      <c r="Z11" s="401"/>
      <c r="AA11" s="427"/>
      <c r="AB11" s="427"/>
      <c r="AC11" s="427"/>
      <c r="AD11" s="427"/>
      <c r="AE11" s="888"/>
      <c r="AF11" s="889">
        <f>IF(ISBLANK('Lot Register'!$K$2), "", 'Lot Register'!$K$2)</f>
        <v>45343</v>
      </c>
      <c r="AG11" s="890"/>
      <c r="AH11" s="890"/>
      <c r="AI11" s="891"/>
      <c r="AJ11" s="573"/>
      <c r="AK11" s="574"/>
      <c r="AL11" s="574"/>
      <c r="AM11" s="574"/>
      <c r="AN11" s="566"/>
      <c r="AO11" s="566"/>
      <c r="AP11" s="566"/>
      <c r="AQ11" s="566"/>
      <c r="AR11" s="566"/>
      <c r="AS11" s="567"/>
      <c r="BE11"/>
    </row>
    <row r="12" spans="1:70" ht="22.5" customHeight="1">
      <c r="B12" s="950" t="s">
        <v>917</v>
      </c>
      <c r="C12" s="951"/>
      <c r="D12" s="951"/>
      <c r="E12" s="951"/>
      <c r="F12" s="951"/>
      <c r="G12" s="951"/>
      <c r="H12" s="951"/>
      <c r="I12" s="951"/>
      <c r="J12" s="952"/>
      <c r="K12" s="950" t="s">
        <v>918</v>
      </c>
      <c r="L12" s="951"/>
      <c r="M12" s="951"/>
      <c r="N12" s="951"/>
      <c r="O12" s="951"/>
      <c r="P12" s="951"/>
      <c r="Q12" s="951"/>
      <c r="R12" s="951"/>
      <c r="S12" s="952"/>
      <c r="T12" s="950" t="s">
        <v>919</v>
      </c>
      <c r="U12" s="951"/>
      <c r="V12" s="951"/>
      <c r="W12" s="951"/>
      <c r="X12" s="951"/>
      <c r="Y12" s="951"/>
      <c r="Z12" s="951"/>
      <c r="AA12" s="951"/>
      <c r="AB12" s="952"/>
      <c r="AC12" s="950" t="s">
        <v>920</v>
      </c>
      <c r="AD12" s="951"/>
      <c r="AE12" s="951"/>
      <c r="AF12" s="951"/>
      <c r="AG12" s="951"/>
      <c r="AH12" s="951"/>
      <c r="AI12" s="951"/>
      <c r="AJ12" s="951"/>
      <c r="AK12" s="952"/>
      <c r="AL12" s="950" t="s">
        <v>921</v>
      </c>
      <c r="AM12" s="951"/>
      <c r="AN12" s="951"/>
      <c r="AO12" s="951"/>
      <c r="AP12" s="951"/>
      <c r="AQ12" s="951"/>
      <c r="AR12" s="951"/>
      <c r="AS12" s="952"/>
      <c r="BE12"/>
    </row>
    <row r="13" spans="1:70" ht="22.5" customHeight="1" thickBot="1">
      <c r="B13" s="472" t="s">
        <v>22</v>
      </c>
      <c r="C13" s="401"/>
      <c r="D13" s="402"/>
      <c r="E13" s="400" t="s">
        <v>914</v>
      </c>
      <c r="F13" s="401"/>
      <c r="G13" s="402"/>
      <c r="H13" s="400" t="s">
        <v>363</v>
      </c>
      <c r="I13" s="401"/>
      <c r="J13" s="840"/>
      <c r="K13" s="472" t="s">
        <v>22</v>
      </c>
      <c r="L13" s="401"/>
      <c r="M13" s="402"/>
      <c r="N13" s="400" t="s">
        <v>914</v>
      </c>
      <c r="O13" s="401"/>
      <c r="P13" s="402"/>
      <c r="Q13" s="400" t="s">
        <v>363</v>
      </c>
      <c r="R13" s="401"/>
      <c r="S13" s="840"/>
      <c r="T13" s="472" t="s">
        <v>22</v>
      </c>
      <c r="U13" s="401"/>
      <c r="V13" s="402"/>
      <c r="W13" s="400" t="s">
        <v>914</v>
      </c>
      <c r="X13" s="401"/>
      <c r="Y13" s="402"/>
      <c r="Z13" s="400" t="s">
        <v>363</v>
      </c>
      <c r="AA13" s="401"/>
      <c r="AB13" s="840"/>
      <c r="AC13" s="472" t="s">
        <v>22</v>
      </c>
      <c r="AD13" s="401"/>
      <c r="AE13" s="402"/>
      <c r="AF13" s="400" t="s">
        <v>914</v>
      </c>
      <c r="AG13" s="401"/>
      <c r="AH13" s="402"/>
      <c r="AI13" s="400" t="s">
        <v>363</v>
      </c>
      <c r="AJ13" s="401"/>
      <c r="AK13" s="840"/>
      <c r="AL13" s="953" t="s">
        <v>22</v>
      </c>
      <c r="AM13" s="954"/>
      <c r="AN13" s="955"/>
      <c r="AO13" s="956" t="s">
        <v>914</v>
      </c>
      <c r="AP13" s="954"/>
      <c r="AQ13" s="955"/>
      <c r="AR13" s="401" t="s">
        <v>363</v>
      </c>
      <c r="AS13" s="840"/>
      <c r="BE13"/>
    </row>
    <row r="14" spans="1:70" ht="24.95" customHeight="1">
      <c r="B14" s="946">
        <v>1</v>
      </c>
      <c r="C14" s="944"/>
      <c r="D14" s="944"/>
      <c r="E14" s="944"/>
      <c r="F14" s="944"/>
      <c r="G14" s="944"/>
      <c r="H14" s="944"/>
      <c r="I14" s="944"/>
      <c r="J14" s="945"/>
      <c r="K14" s="946">
        <v>16</v>
      </c>
      <c r="L14" s="944"/>
      <c r="M14" s="944"/>
      <c r="N14" s="944"/>
      <c r="O14" s="944"/>
      <c r="P14" s="944"/>
      <c r="Q14" s="944"/>
      <c r="R14" s="944"/>
      <c r="S14" s="945"/>
      <c r="T14" s="946">
        <v>31</v>
      </c>
      <c r="U14" s="944"/>
      <c r="V14" s="944"/>
      <c r="W14" s="944"/>
      <c r="X14" s="944"/>
      <c r="Y14" s="944"/>
      <c r="Z14" s="944"/>
      <c r="AA14" s="944"/>
      <c r="AB14" s="945"/>
      <c r="AC14" s="946">
        <v>46</v>
      </c>
      <c r="AD14" s="944"/>
      <c r="AE14" s="944"/>
      <c r="AF14" s="944"/>
      <c r="AG14" s="944"/>
      <c r="AH14" s="944"/>
      <c r="AI14" s="944"/>
      <c r="AJ14" s="944"/>
      <c r="AK14" s="945"/>
      <c r="AL14" s="946">
        <v>61</v>
      </c>
      <c r="AM14" s="944"/>
      <c r="AN14" s="944"/>
      <c r="AO14" s="944"/>
      <c r="AP14" s="944"/>
      <c r="AQ14" s="944"/>
      <c r="AR14" s="944"/>
      <c r="AS14" s="945"/>
      <c r="BE14"/>
    </row>
    <row r="15" spans="1:70" ht="24.95" customHeight="1">
      <c r="B15" s="941"/>
      <c r="C15" s="937"/>
      <c r="D15" s="937"/>
      <c r="E15" s="937"/>
      <c r="F15" s="937"/>
      <c r="G15" s="937"/>
      <c r="H15" s="937"/>
      <c r="I15" s="937"/>
      <c r="J15" s="939"/>
      <c r="K15" s="941"/>
      <c r="L15" s="937"/>
      <c r="M15" s="937"/>
      <c r="N15" s="937"/>
      <c r="O15" s="937"/>
      <c r="P15" s="937"/>
      <c r="Q15" s="937"/>
      <c r="R15" s="937"/>
      <c r="S15" s="939"/>
      <c r="T15" s="941"/>
      <c r="U15" s="937"/>
      <c r="V15" s="937"/>
      <c r="W15" s="937"/>
      <c r="X15" s="937"/>
      <c r="Y15" s="937"/>
      <c r="Z15" s="937"/>
      <c r="AA15" s="937"/>
      <c r="AB15" s="939"/>
      <c r="AC15" s="941"/>
      <c r="AD15" s="937"/>
      <c r="AE15" s="937"/>
      <c r="AF15" s="937"/>
      <c r="AG15" s="937"/>
      <c r="AH15" s="937"/>
      <c r="AI15" s="937"/>
      <c r="AJ15" s="937"/>
      <c r="AK15" s="939"/>
      <c r="AL15" s="941"/>
      <c r="AM15" s="937"/>
      <c r="AN15" s="937"/>
      <c r="AO15" s="937"/>
      <c r="AP15" s="937"/>
      <c r="AQ15" s="937"/>
      <c r="AR15" s="937"/>
      <c r="AS15" s="939"/>
      <c r="BE15"/>
    </row>
    <row r="16" spans="1:70" ht="50.1" customHeight="1">
      <c r="B16" s="948">
        <v>2</v>
      </c>
      <c r="C16" s="949"/>
      <c r="D16" s="949"/>
      <c r="E16" s="942"/>
      <c r="F16" s="942"/>
      <c r="G16" s="942"/>
      <c r="H16" s="942"/>
      <c r="I16" s="942"/>
      <c r="J16" s="943"/>
      <c r="K16" s="948">
        <v>17</v>
      </c>
      <c r="L16" s="949"/>
      <c r="M16" s="949"/>
      <c r="N16" s="942"/>
      <c r="O16" s="942"/>
      <c r="P16" s="942"/>
      <c r="Q16" s="942"/>
      <c r="R16" s="942"/>
      <c r="S16" s="943"/>
      <c r="T16" s="948">
        <v>32</v>
      </c>
      <c r="U16" s="949"/>
      <c r="V16" s="949"/>
      <c r="W16" s="942"/>
      <c r="X16" s="942"/>
      <c r="Y16" s="942"/>
      <c r="Z16" s="942"/>
      <c r="AA16" s="942"/>
      <c r="AB16" s="943"/>
      <c r="AC16" s="948">
        <v>47</v>
      </c>
      <c r="AD16" s="949"/>
      <c r="AE16" s="949"/>
      <c r="AF16" s="942"/>
      <c r="AG16" s="942"/>
      <c r="AH16" s="942"/>
      <c r="AI16" s="942"/>
      <c r="AJ16" s="942"/>
      <c r="AK16" s="943"/>
      <c r="AL16" s="948">
        <v>62</v>
      </c>
      <c r="AM16" s="949"/>
      <c r="AN16" s="949"/>
      <c r="AO16" s="942"/>
      <c r="AP16" s="942"/>
      <c r="AQ16" s="942"/>
      <c r="AR16" s="942"/>
      <c r="AS16" s="943"/>
      <c r="BE16"/>
    </row>
    <row r="17" spans="2:57" ht="50.1" customHeight="1">
      <c r="B17" s="948">
        <v>3</v>
      </c>
      <c r="C17" s="949"/>
      <c r="D17" s="949"/>
      <c r="E17" s="942"/>
      <c r="F17" s="942"/>
      <c r="G17" s="942"/>
      <c r="H17" s="942"/>
      <c r="I17" s="942"/>
      <c r="J17" s="943"/>
      <c r="K17" s="948">
        <v>18</v>
      </c>
      <c r="L17" s="949"/>
      <c r="M17" s="949"/>
      <c r="N17" s="942"/>
      <c r="O17" s="942"/>
      <c r="P17" s="942"/>
      <c r="Q17" s="942"/>
      <c r="R17" s="942"/>
      <c r="S17" s="943"/>
      <c r="T17" s="948">
        <v>33</v>
      </c>
      <c r="U17" s="949"/>
      <c r="V17" s="949"/>
      <c r="W17" s="942"/>
      <c r="X17" s="942"/>
      <c r="Y17" s="942"/>
      <c r="Z17" s="942"/>
      <c r="AA17" s="942"/>
      <c r="AB17" s="943"/>
      <c r="AC17" s="948">
        <v>48</v>
      </c>
      <c r="AD17" s="949"/>
      <c r="AE17" s="949"/>
      <c r="AF17" s="942"/>
      <c r="AG17" s="942"/>
      <c r="AH17" s="942"/>
      <c r="AI17" s="942"/>
      <c r="AJ17" s="942"/>
      <c r="AK17" s="943"/>
      <c r="AL17" s="948">
        <v>63</v>
      </c>
      <c r="AM17" s="949"/>
      <c r="AN17" s="949"/>
      <c r="AO17" s="942"/>
      <c r="AP17" s="942"/>
      <c r="AQ17" s="942"/>
      <c r="AR17" s="942"/>
      <c r="AS17" s="943"/>
      <c r="BE17"/>
    </row>
    <row r="18" spans="2:57" ht="50.1" customHeight="1">
      <c r="B18" s="947">
        <v>4</v>
      </c>
      <c r="C18" s="396"/>
      <c r="D18" s="396"/>
      <c r="E18" s="433"/>
      <c r="F18" s="433"/>
      <c r="G18" s="433"/>
      <c r="H18" s="433"/>
      <c r="I18" s="433"/>
      <c r="J18" s="434"/>
      <c r="K18" s="947">
        <v>19</v>
      </c>
      <c r="L18" s="396"/>
      <c r="M18" s="396"/>
      <c r="N18" s="433"/>
      <c r="O18" s="433"/>
      <c r="P18" s="433"/>
      <c r="Q18" s="433"/>
      <c r="R18" s="433"/>
      <c r="S18" s="434"/>
      <c r="T18" s="947">
        <v>34</v>
      </c>
      <c r="U18" s="396"/>
      <c r="V18" s="396"/>
      <c r="W18" s="433"/>
      <c r="X18" s="433"/>
      <c r="Y18" s="433"/>
      <c r="Z18" s="433"/>
      <c r="AA18" s="433"/>
      <c r="AB18" s="434"/>
      <c r="AC18" s="947">
        <v>49</v>
      </c>
      <c r="AD18" s="396"/>
      <c r="AE18" s="396"/>
      <c r="AF18" s="433"/>
      <c r="AG18" s="433"/>
      <c r="AH18" s="433"/>
      <c r="AI18" s="433"/>
      <c r="AJ18" s="433"/>
      <c r="AK18" s="434"/>
      <c r="AL18" s="947">
        <v>64</v>
      </c>
      <c r="AM18" s="396"/>
      <c r="AN18" s="396"/>
      <c r="AO18" s="433"/>
      <c r="AP18" s="433"/>
      <c r="AQ18" s="433"/>
      <c r="AR18" s="433"/>
      <c r="AS18" s="434"/>
      <c r="BE18"/>
    </row>
    <row r="19" spans="2:57" ht="24.95" customHeight="1">
      <c r="B19" s="940">
        <v>5</v>
      </c>
      <c r="C19" s="936"/>
      <c r="D19" s="936"/>
      <c r="E19" s="936"/>
      <c r="F19" s="936"/>
      <c r="G19" s="936"/>
      <c r="H19" s="936"/>
      <c r="I19" s="936"/>
      <c r="J19" s="938"/>
      <c r="K19" s="940">
        <v>20</v>
      </c>
      <c r="L19" s="936"/>
      <c r="M19" s="936"/>
      <c r="N19" s="936"/>
      <c r="O19" s="936"/>
      <c r="P19" s="936"/>
      <c r="Q19" s="936"/>
      <c r="R19" s="936"/>
      <c r="S19" s="938"/>
      <c r="T19" s="940">
        <v>35</v>
      </c>
      <c r="U19" s="936"/>
      <c r="V19" s="936"/>
      <c r="W19" s="936"/>
      <c r="X19" s="936"/>
      <c r="Y19" s="936"/>
      <c r="Z19" s="936"/>
      <c r="AA19" s="936"/>
      <c r="AB19" s="938"/>
      <c r="AC19" s="940">
        <v>50</v>
      </c>
      <c r="AD19" s="936"/>
      <c r="AE19" s="936"/>
      <c r="AF19" s="936"/>
      <c r="AG19" s="936"/>
      <c r="AH19" s="936"/>
      <c r="AI19" s="936"/>
      <c r="AJ19" s="936"/>
      <c r="AK19" s="938"/>
      <c r="AL19" s="940">
        <v>65</v>
      </c>
      <c r="AM19" s="936"/>
      <c r="AN19" s="936"/>
      <c r="AO19" s="936"/>
      <c r="AP19" s="936"/>
      <c r="AQ19" s="936"/>
      <c r="AR19" s="936"/>
      <c r="AS19" s="938"/>
      <c r="BE19"/>
    </row>
    <row r="20" spans="2:57" ht="24.95" customHeight="1">
      <c r="B20" s="941"/>
      <c r="C20" s="937"/>
      <c r="D20" s="937"/>
      <c r="E20" s="937"/>
      <c r="F20" s="937"/>
      <c r="G20" s="937"/>
      <c r="H20" s="937"/>
      <c r="I20" s="937"/>
      <c r="J20" s="939"/>
      <c r="K20" s="941"/>
      <c r="L20" s="937"/>
      <c r="M20" s="937"/>
      <c r="N20" s="937"/>
      <c r="O20" s="937"/>
      <c r="P20" s="937"/>
      <c r="Q20" s="937"/>
      <c r="R20" s="937"/>
      <c r="S20" s="939"/>
      <c r="T20" s="941"/>
      <c r="U20" s="937"/>
      <c r="V20" s="937"/>
      <c r="W20" s="937"/>
      <c r="X20" s="937"/>
      <c r="Y20" s="937"/>
      <c r="Z20" s="937"/>
      <c r="AA20" s="937"/>
      <c r="AB20" s="939"/>
      <c r="AC20" s="941"/>
      <c r="AD20" s="937"/>
      <c r="AE20" s="937"/>
      <c r="AF20" s="937"/>
      <c r="AG20" s="937"/>
      <c r="AH20" s="937"/>
      <c r="AI20" s="937"/>
      <c r="AJ20" s="937"/>
      <c r="AK20" s="939"/>
      <c r="AL20" s="941"/>
      <c r="AM20" s="937"/>
      <c r="AN20" s="937"/>
      <c r="AO20" s="937"/>
      <c r="AP20" s="937"/>
      <c r="AQ20" s="937"/>
      <c r="AR20" s="937"/>
      <c r="AS20" s="939"/>
      <c r="BE20"/>
    </row>
    <row r="21" spans="2:57" ht="50.1" customHeight="1">
      <c r="B21" s="947">
        <v>6</v>
      </c>
      <c r="C21" s="396"/>
      <c r="D21" s="396"/>
      <c r="E21" s="433"/>
      <c r="F21" s="433"/>
      <c r="G21" s="433"/>
      <c r="H21" s="433"/>
      <c r="I21" s="433"/>
      <c r="J21" s="434"/>
      <c r="K21" s="947">
        <v>21</v>
      </c>
      <c r="L21" s="396"/>
      <c r="M21" s="396"/>
      <c r="N21" s="433"/>
      <c r="O21" s="433"/>
      <c r="P21" s="433"/>
      <c r="Q21" s="433"/>
      <c r="R21" s="433"/>
      <c r="S21" s="434"/>
      <c r="T21" s="947">
        <v>36</v>
      </c>
      <c r="U21" s="396"/>
      <c r="V21" s="396"/>
      <c r="W21" s="433"/>
      <c r="X21" s="433"/>
      <c r="Y21" s="433"/>
      <c r="Z21" s="433"/>
      <c r="AA21" s="433"/>
      <c r="AB21" s="434"/>
      <c r="AC21" s="947">
        <v>51</v>
      </c>
      <c r="AD21" s="396"/>
      <c r="AE21" s="396"/>
      <c r="AF21" s="433"/>
      <c r="AG21" s="433"/>
      <c r="AH21" s="433"/>
      <c r="AI21" s="433"/>
      <c r="AJ21" s="433"/>
      <c r="AK21" s="434"/>
      <c r="AL21" s="947">
        <v>66</v>
      </c>
      <c r="AM21" s="396"/>
      <c r="AN21" s="396"/>
      <c r="AO21" s="433"/>
      <c r="AP21" s="433"/>
      <c r="AQ21" s="433"/>
      <c r="AR21" s="433"/>
      <c r="AS21" s="434"/>
      <c r="BE21"/>
    </row>
    <row r="22" spans="2:57" ht="50.1" customHeight="1">
      <c r="B22" s="947">
        <v>7</v>
      </c>
      <c r="C22" s="396"/>
      <c r="D22" s="396"/>
      <c r="E22" s="433"/>
      <c r="F22" s="433"/>
      <c r="G22" s="433"/>
      <c r="H22" s="433"/>
      <c r="I22" s="433"/>
      <c r="J22" s="434"/>
      <c r="K22" s="947">
        <v>22</v>
      </c>
      <c r="L22" s="396"/>
      <c r="M22" s="396"/>
      <c r="N22" s="433"/>
      <c r="O22" s="433"/>
      <c r="P22" s="433"/>
      <c r="Q22" s="433"/>
      <c r="R22" s="433"/>
      <c r="S22" s="434"/>
      <c r="T22" s="947">
        <v>37</v>
      </c>
      <c r="U22" s="396"/>
      <c r="V22" s="396"/>
      <c r="W22" s="433"/>
      <c r="X22" s="433"/>
      <c r="Y22" s="433"/>
      <c r="Z22" s="433"/>
      <c r="AA22" s="433"/>
      <c r="AB22" s="434"/>
      <c r="AC22" s="947">
        <v>52</v>
      </c>
      <c r="AD22" s="396"/>
      <c r="AE22" s="396"/>
      <c r="AF22" s="433"/>
      <c r="AG22" s="433"/>
      <c r="AH22" s="433"/>
      <c r="AI22" s="433"/>
      <c r="AJ22" s="433"/>
      <c r="AK22" s="434"/>
      <c r="AL22" s="947">
        <v>67</v>
      </c>
      <c r="AM22" s="396"/>
      <c r="AN22" s="396"/>
      <c r="AO22" s="433"/>
      <c r="AP22" s="433"/>
      <c r="AQ22" s="433"/>
      <c r="AR22" s="433"/>
      <c r="AS22" s="434"/>
      <c r="BE22"/>
    </row>
    <row r="23" spans="2:57" ht="50.1" customHeight="1">
      <c r="B23" s="947">
        <v>8</v>
      </c>
      <c r="C23" s="396"/>
      <c r="D23" s="396"/>
      <c r="E23" s="433"/>
      <c r="F23" s="433"/>
      <c r="G23" s="433"/>
      <c r="H23" s="433"/>
      <c r="I23" s="433"/>
      <c r="J23" s="434"/>
      <c r="K23" s="947">
        <v>23</v>
      </c>
      <c r="L23" s="396"/>
      <c r="M23" s="396"/>
      <c r="N23" s="433"/>
      <c r="O23" s="433"/>
      <c r="P23" s="433"/>
      <c r="Q23" s="433"/>
      <c r="R23" s="433"/>
      <c r="S23" s="434"/>
      <c r="T23" s="947">
        <v>38</v>
      </c>
      <c r="U23" s="396"/>
      <c r="V23" s="396"/>
      <c r="W23" s="433"/>
      <c r="X23" s="433"/>
      <c r="Y23" s="433"/>
      <c r="Z23" s="433"/>
      <c r="AA23" s="433"/>
      <c r="AB23" s="434"/>
      <c r="AC23" s="947">
        <v>53</v>
      </c>
      <c r="AD23" s="396"/>
      <c r="AE23" s="396"/>
      <c r="AF23" s="433"/>
      <c r="AG23" s="433"/>
      <c r="AH23" s="433"/>
      <c r="AI23" s="433"/>
      <c r="AJ23" s="433"/>
      <c r="AK23" s="434"/>
      <c r="AL23" s="947">
        <v>68</v>
      </c>
      <c r="AM23" s="396"/>
      <c r="AN23" s="396"/>
      <c r="AO23" s="433"/>
      <c r="AP23" s="433"/>
      <c r="AQ23" s="433"/>
      <c r="AR23" s="433"/>
      <c r="AS23" s="434"/>
      <c r="BE23"/>
    </row>
    <row r="24" spans="2:57" ht="24.95" customHeight="1">
      <c r="B24" s="940">
        <v>9</v>
      </c>
      <c r="C24" s="936"/>
      <c r="D24" s="936"/>
      <c r="E24" s="936"/>
      <c r="F24" s="936"/>
      <c r="G24" s="936"/>
      <c r="H24" s="936"/>
      <c r="I24" s="936"/>
      <c r="J24" s="938"/>
      <c r="K24" s="940">
        <v>24</v>
      </c>
      <c r="L24" s="936"/>
      <c r="M24" s="936"/>
      <c r="N24" s="936"/>
      <c r="O24" s="936"/>
      <c r="P24" s="936"/>
      <c r="Q24" s="936"/>
      <c r="R24" s="936"/>
      <c r="S24" s="938"/>
      <c r="T24" s="940">
        <v>39</v>
      </c>
      <c r="U24" s="936"/>
      <c r="V24" s="936"/>
      <c r="W24" s="936"/>
      <c r="X24" s="936"/>
      <c r="Y24" s="936"/>
      <c r="Z24" s="936"/>
      <c r="AA24" s="936"/>
      <c r="AB24" s="938"/>
      <c r="AC24" s="940">
        <v>54</v>
      </c>
      <c r="AD24" s="936"/>
      <c r="AE24" s="936"/>
      <c r="AF24" s="936"/>
      <c r="AG24" s="936"/>
      <c r="AH24" s="936"/>
      <c r="AI24" s="936"/>
      <c r="AJ24" s="936"/>
      <c r="AK24" s="938"/>
      <c r="AL24" s="940">
        <v>69</v>
      </c>
      <c r="AM24" s="936"/>
      <c r="AN24" s="936"/>
      <c r="AO24" s="936"/>
      <c r="AP24" s="936"/>
      <c r="AQ24" s="936"/>
      <c r="AR24" s="936"/>
      <c r="AS24" s="938"/>
      <c r="BE24"/>
    </row>
    <row r="25" spans="2:57" ht="24.95" customHeight="1">
      <c r="B25" s="941"/>
      <c r="C25" s="937"/>
      <c r="D25" s="937"/>
      <c r="E25" s="937"/>
      <c r="F25" s="937"/>
      <c r="G25" s="937"/>
      <c r="H25" s="937"/>
      <c r="I25" s="937"/>
      <c r="J25" s="939"/>
      <c r="K25" s="941"/>
      <c r="L25" s="937"/>
      <c r="M25" s="937"/>
      <c r="N25" s="937"/>
      <c r="O25" s="937"/>
      <c r="P25" s="937"/>
      <c r="Q25" s="937"/>
      <c r="R25" s="937"/>
      <c r="S25" s="939"/>
      <c r="T25" s="941"/>
      <c r="U25" s="937"/>
      <c r="V25" s="937"/>
      <c r="W25" s="937"/>
      <c r="X25" s="937"/>
      <c r="Y25" s="937"/>
      <c r="Z25" s="937"/>
      <c r="AA25" s="937"/>
      <c r="AB25" s="939"/>
      <c r="AC25" s="941"/>
      <c r="AD25" s="937"/>
      <c r="AE25" s="937"/>
      <c r="AF25" s="937"/>
      <c r="AG25" s="937"/>
      <c r="AH25" s="937"/>
      <c r="AI25" s="937"/>
      <c r="AJ25" s="937"/>
      <c r="AK25" s="939"/>
      <c r="AL25" s="941"/>
      <c r="AM25" s="937"/>
      <c r="AN25" s="937"/>
      <c r="AO25" s="937"/>
      <c r="AP25" s="937"/>
      <c r="AQ25" s="937"/>
      <c r="AR25" s="937"/>
      <c r="AS25" s="939"/>
      <c r="BE25"/>
    </row>
    <row r="26" spans="2:57" ht="24.95" customHeight="1">
      <c r="B26" s="940">
        <v>10</v>
      </c>
      <c r="C26" s="936"/>
      <c r="D26" s="936"/>
      <c r="E26" s="936"/>
      <c r="F26" s="936"/>
      <c r="G26" s="936"/>
      <c r="H26" s="936"/>
      <c r="I26" s="936"/>
      <c r="J26" s="938"/>
      <c r="K26" s="940">
        <v>25</v>
      </c>
      <c r="L26" s="936"/>
      <c r="M26" s="936"/>
      <c r="N26" s="936"/>
      <c r="O26" s="936"/>
      <c r="P26" s="936"/>
      <c r="Q26" s="936"/>
      <c r="R26" s="936"/>
      <c r="S26" s="938"/>
      <c r="T26" s="940">
        <v>40</v>
      </c>
      <c r="U26" s="936"/>
      <c r="V26" s="936"/>
      <c r="W26" s="936"/>
      <c r="X26" s="936"/>
      <c r="Y26" s="936"/>
      <c r="Z26" s="936"/>
      <c r="AA26" s="936"/>
      <c r="AB26" s="938"/>
      <c r="AC26" s="940">
        <v>55</v>
      </c>
      <c r="AD26" s="936"/>
      <c r="AE26" s="936"/>
      <c r="AF26" s="936"/>
      <c r="AG26" s="936"/>
      <c r="AH26" s="936"/>
      <c r="AI26" s="936"/>
      <c r="AJ26" s="936"/>
      <c r="AK26" s="938"/>
      <c r="AL26" s="940">
        <v>70</v>
      </c>
      <c r="AM26" s="936"/>
      <c r="AN26" s="936"/>
      <c r="AO26" s="936"/>
      <c r="AP26" s="936"/>
      <c r="AQ26" s="936"/>
      <c r="AR26" s="936"/>
      <c r="AS26" s="938"/>
      <c r="BE26"/>
    </row>
    <row r="27" spans="2:57" ht="24.95" customHeight="1">
      <c r="B27" s="941"/>
      <c r="C27" s="937"/>
      <c r="D27" s="937"/>
      <c r="E27" s="937"/>
      <c r="F27" s="937"/>
      <c r="G27" s="937"/>
      <c r="H27" s="937"/>
      <c r="I27" s="937"/>
      <c r="J27" s="939"/>
      <c r="K27" s="941"/>
      <c r="L27" s="937"/>
      <c r="M27" s="937"/>
      <c r="N27" s="937"/>
      <c r="O27" s="937"/>
      <c r="P27" s="937"/>
      <c r="Q27" s="937"/>
      <c r="R27" s="937"/>
      <c r="S27" s="939"/>
      <c r="T27" s="941"/>
      <c r="U27" s="937"/>
      <c r="V27" s="937"/>
      <c r="W27" s="937"/>
      <c r="X27" s="937"/>
      <c r="Y27" s="937"/>
      <c r="Z27" s="937"/>
      <c r="AA27" s="937"/>
      <c r="AB27" s="939"/>
      <c r="AC27" s="941"/>
      <c r="AD27" s="937"/>
      <c r="AE27" s="937"/>
      <c r="AF27" s="937"/>
      <c r="AG27" s="937"/>
      <c r="AH27" s="937"/>
      <c r="AI27" s="937"/>
      <c r="AJ27" s="937"/>
      <c r="AK27" s="939"/>
      <c r="AL27" s="941"/>
      <c r="AM27" s="937"/>
      <c r="AN27" s="937"/>
      <c r="AO27" s="937"/>
      <c r="AP27" s="937"/>
      <c r="AQ27" s="937"/>
      <c r="AR27" s="937"/>
      <c r="AS27" s="939"/>
      <c r="BE27"/>
    </row>
    <row r="28" spans="2:57" ht="24.95" customHeight="1">
      <c r="B28" s="940">
        <v>11</v>
      </c>
      <c r="C28" s="936"/>
      <c r="D28" s="936"/>
      <c r="E28" s="936"/>
      <c r="F28" s="936"/>
      <c r="G28" s="936"/>
      <c r="H28" s="936"/>
      <c r="I28" s="936"/>
      <c r="J28" s="938"/>
      <c r="K28" s="940">
        <v>26</v>
      </c>
      <c r="L28" s="936"/>
      <c r="M28" s="936"/>
      <c r="N28" s="936"/>
      <c r="O28" s="936"/>
      <c r="P28" s="936"/>
      <c r="Q28" s="936"/>
      <c r="R28" s="936"/>
      <c r="S28" s="938"/>
      <c r="T28" s="940">
        <v>41</v>
      </c>
      <c r="U28" s="936"/>
      <c r="V28" s="936"/>
      <c r="W28" s="936"/>
      <c r="X28" s="936"/>
      <c r="Y28" s="936"/>
      <c r="Z28" s="936"/>
      <c r="AA28" s="936"/>
      <c r="AB28" s="938"/>
      <c r="AC28" s="940">
        <v>56</v>
      </c>
      <c r="AD28" s="936"/>
      <c r="AE28" s="936"/>
      <c r="AF28" s="936"/>
      <c r="AG28" s="936"/>
      <c r="AH28" s="936"/>
      <c r="AI28" s="936"/>
      <c r="AJ28" s="936"/>
      <c r="AK28" s="938"/>
      <c r="AL28" s="940">
        <v>71</v>
      </c>
      <c r="AM28" s="936"/>
      <c r="AN28" s="936"/>
      <c r="AO28" s="936"/>
      <c r="AP28" s="936"/>
      <c r="AQ28" s="936"/>
      <c r="AR28" s="936"/>
      <c r="AS28" s="938"/>
      <c r="BE28"/>
    </row>
    <row r="29" spans="2:57" ht="24.95" customHeight="1">
      <c r="B29" s="941"/>
      <c r="C29" s="937"/>
      <c r="D29" s="937"/>
      <c r="E29" s="937"/>
      <c r="F29" s="937"/>
      <c r="G29" s="937"/>
      <c r="H29" s="937"/>
      <c r="I29" s="937"/>
      <c r="J29" s="939"/>
      <c r="K29" s="941"/>
      <c r="L29" s="937"/>
      <c r="M29" s="937"/>
      <c r="N29" s="937"/>
      <c r="O29" s="937"/>
      <c r="P29" s="937"/>
      <c r="Q29" s="937"/>
      <c r="R29" s="937"/>
      <c r="S29" s="939"/>
      <c r="T29" s="941"/>
      <c r="U29" s="937"/>
      <c r="V29" s="937"/>
      <c r="W29" s="937"/>
      <c r="X29" s="937"/>
      <c r="Y29" s="937"/>
      <c r="Z29" s="937"/>
      <c r="AA29" s="937"/>
      <c r="AB29" s="939"/>
      <c r="AC29" s="941"/>
      <c r="AD29" s="937"/>
      <c r="AE29" s="937"/>
      <c r="AF29" s="937"/>
      <c r="AG29" s="937"/>
      <c r="AH29" s="937"/>
      <c r="AI29" s="937"/>
      <c r="AJ29" s="937"/>
      <c r="AK29" s="939"/>
      <c r="AL29" s="941"/>
      <c r="AM29" s="937"/>
      <c r="AN29" s="937"/>
      <c r="AO29" s="937"/>
      <c r="AP29" s="937"/>
      <c r="AQ29" s="937"/>
      <c r="AR29" s="937"/>
      <c r="AS29" s="939"/>
      <c r="BE29"/>
    </row>
    <row r="30" spans="2:57" ht="24.95" customHeight="1">
      <c r="B30" s="940">
        <v>12</v>
      </c>
      <c r="C30" s="936"/>
      <c r="D30" s="936"/>
      <c r="E30" s="936"/>
      <c r="F30" s="936"/>
      <c r="G30" s="936"/>
      <c r="H30" s="936"/>
      <c r="I30" s="936"/>
      <c r="J30" s="938"/>
      <c r="K30" s="940">
        <v>27</v>
      </c>
      <c r="L30" s="936"/>
      <c r="M30" s="936"/>
      <c r="N30" s="936"/>
      <c r="O30" s="936"/>
      <c r="P30" s="936"/>
      <c r="Q30" s="936"/>
      <c r="R30" s="936"/>
      <c r="S30" s="938"/>
      <c r="T30" s="940">
        <v>42</v>
      </c>
      <c r="U30" s="936"/>
      <c r="V30" s="936"/>
      <c r="W30" s="936"/>
      <c r="X30" s="936"/>
      <c r="Y30" s="936"/>
      <c r="Z30" s="936"/>
      <c r="AA30" s="936"/>
      <c r="AB30" s="938"/>
      <c r="AC30" s="940">
        <v>57</v>
      </c>
      <c r="AD30" s="936"/>
      <c r="AE30" s="936"/>
      <c r="AF30" s="936"/>
      <c r="AG30" s="936"/>
      <c r="AH30" s="936"/>
      <c r="AI30" s="936"/>
      <c r="AJ30" s="936"/>
      <c r="AK30" s="938"/>
      <c r="AL30" s="940">
        <v>72</v>
      </c>
      <c r="AM30" s="936"/>
      <c r="AN30" s="936"/>
      <c r="AO30" s="936"/>
      <c r="AP30" s="936"/>
      <c r="AQ30" s="936"/>
      <c r="AR30" s="936"/>
      <c r="AS30" s="938"/>
      <c r="BE30"/>
    </row>
    <row r="31" spans="2:57" ht="24.95" customHeight="1">
      <c r="B31" s="941"/>
      <c r="C31" s="937"/>
      <c r="D31" s="937"/>
      <c r="E31" s="937"/>
      <c r="F31" s="937"/>
      <c r="G31" s="937"/>
      <c r="H31" s="937"/>
      <c r="I31" s="937"/>
      <c r="J31" s="939"/>
      <c r="K31" s="941"/>
      <c r="L31" s="937"/>
      <c r="M31" s="937"/>
      <c r="N31" s="937"/>
      <c r="O31" s="937"/>
      <c r="P31" s="937"/>
      <c r="Q31" s="937"/>
      <c r="R31" s="937"/>
      <c r="S31" s="939"/>
      <c r="T31" s="941"/>
      <c r="U31" s="937"/>
      <c r="V31" s="937"/>
      <c r="W31" s="937"/>
      <c r="X31" s="937"/>
      <c r="Y31" s="937"/>
      <c r="Z31" s="937"/>
      <c r="AA31" s="937"/>
      <c r="AB31" s="939"/>
      <c r="AC31" s="941"/>
      <c r="AD31" s="937"/>
      <c r="AE31" s="937"/>
      <c r="AF31" s="937"/>
      <c r="AG31" s="937"/>
      <c r="AH31" s="937"/>
      <c r="AI31" s="937"/>
      <c r="AJ31" s="937"/>
      <c r="AK31" s="939"/>
      <c r="AL31" s="941"/>
      <c r="AM31" s="937"/>
      <c r="AN31" s="937"/>
      <c r="AO31" s="937"/>
      <c r="AP31" s="937"/>
      <c r="AQ31" s="937"/>
      <c r="AR31" s="937"/>
      <c r="AS31" s="939"/>
      <c r="BE31"/>
    </row>
    <row r="32" spans="2:57" ht="22.5" customHeight="1">
      <c r="B32" s="940">
        <v>13</v>
      </c>
      <c r="C32" s="936"/>
      <c r="D32" s="936"/>
      <c r="E32" s="936"/>
      <c r="F32" s="936"/>
      <c r="G32" s="936"/>
      <c r="H32" s="936"/>
      <c r="I32" s="936"/>
      <c r="J32" s="938"/>
      <c r="K32" s="940">
        <v>28</v>
      </c>
      <c r="L32" s="936"/>
      <c r="M32" s="936"/>
      <c r="N32" s="936"/>
      <c r="O32" s="936"/>
      <c r="P32" s="936"/>
      <c r="Q32" s="936"/>
      <c r="R32" s="936"/>
      <c r="S32" s="938"/>
      <c r="T32" s="940">
        <v>43</v>
      </c>
      <c r="U32" s="936"/>
      <c r="V32" s="936"/>
      <c r="W32" s="936"/>
      <c r="X32" s="936"/>
      <c r="Y32" s="936"/>
      <c r="Z32" s="936"/>
      <c r="AA32" s="936"/>
      <c r="AB32" s="938"/>
      <c r="AC32" s="940">
        <v>58</v>
      </c>
      <c r="AD32" s="936"/>
      <c r="AE32" s="936"/>
      <c r="AF32" s="936"/>
      <c r="AG32" s="936"/>
      <c r="AH32" s="936"/>
      <c r="AI32" s="936"/>
      <c r="AJ32" s="936"/>
      <c r="AK32" s="938"/>
      <c r="AL32" s="940">
        <v>73</v>
      </c>
      <c r="AM32" s="936"/>
      <c r="AN32" s="936"/>
      <c r="AO32" s="936"/>
      <c r="AP32" s="936"/>
      <c r="AQ32" s="936"/>
      <c r="AR32" s="936"/>
      <c r="AS32" s="938"/>
      <c r="BE32"/>
    </row>
    <row r="33" spans="2:57" ht="31.5" customHeight="1">
      <c r="B33" s="941"/>
      <c r="C33" s="937"/>
      <c r="D33" s="937"/>
      <c r="E33" s="937"/>
      <c r="F33" s="937"/>
      <c r="G33" s="937"/>
      <c r="H33" s="937"/>
      <c r="I33" s="937"/>
      <c r="J33" s="939"/>
      <c r="K33" s="941"/>
      <c r="L33" s="937"/>
      <c r="M33" s="937"/>
      <c r="N33" s="937"/>
      <c r="O33" s="937"/>
      <c r="P33" s="937"/>
      <c r="Q33" s="937"/>
      <c r="R33" s="937"/>
      <c r="S33" s="939"/>
      <c r="T33" s="941"/>
      <c r="U33" s="937"/>
      <c r="V33" s="937"/>
      <c r="W33" s="937"/>
      <c r="X33" s="937"/>
      <c r="Y33" s="937"/>
      <c r="Z33" s="937"/>
      <c r="AA33" s="937"/>
      <c r="AB33" s="939"/>
      <c r="AC33" s="941"/>
      <c r="AD33" s="937"/>
      <c r="AE33" s="937"/>
      <c r="AF33" s="937"/>
      <c r="AG33" s="937"/>
      <c r="AH33" s="937"/>
      <c r="AI33" s="937"/>
      <c r="AJ33" s="937"/>
      <c r="AK33" s="939"/>
      <c r="AL33" s="941"/>
      <c r="AM33" s="937"/>
      <c r="AN33" s="937"/>
      <c r="AO33" s="937"/>
      <c r="AP33" s="937"/>
      <c r="AQ33" s="937"/>
      <c r="AR33" s="937"/>
      <c r="AS33" s="939"/>
      <c r="BE33"/>
    </row>
    <row r="34" spans="2:57" ht="22.5" customHeight="1">
      <c r="B34" s="940">
        <v>14</v>
      </c>
      <c r="C34" s="936"/>
      <c r="D34" s="936"/>
      <c r="E34" s="936"/>
      <c r="F34" s="936"/>
      <c r="G34" s="936"/>
      <c r="H34" s="936"/>
      <c r="I34" s="936"/>
      <c r="J34" s="938"/>
      <c r="K34" s="940">
        <v>29</v>
      </c>
      <c r="L34" s="936"/>
      <c r="M34" s="936"/>
      <c r="N34" s="936"/>
      <c r="O34" s="936"/>
      <c r="P34" s="936"/>
      <c r="Q34" s="936"/>
      <c r="R34" s="936"/>
      <c r="S34" s="938"/>
      <c r="T34" s="940">
        <v>44</v>
      </c>
      <c r="U34" s="936"/>
      <c r="V34" s="936"/>
      <c r="W34" s="936"/>
      <c r="X34" s="936"/>
      <c r="Y34" s="936"/>
      <c r="Z34" s="936"/>
      <c r="AA34" s="936"/>
      <c r="AB34" s="938"/>
      <c r="AC34" s="940">
        <v>59</v>
      </c>
      <c r="AD34" s="936"/>
      <c r="AE34" s="936"/>
      <c r="AF34" s="936"/>
      <c r="AG34" s="936"/>
      <c r="AH34" s="936"/>
      <c r="AI34" s="936"/>
      <c r="AJ34" s="936"/>
      <c r="AK34" s="938"/>
      <c r="AL34" s="940">
        <v>74</v>
      </c>
      <c r="AM34" s="936"/>
      <c r="AN34" s="936"/>
      <c r="AO34" s="936"/>
      <c r="AP34" s="936"/>
      <c r="AQ34" s="936"/>
      <c r="AR34" s="936"/>
      <c r="AS34" s="938"/>
      <c r="BE34"/>
    </row>
    <row r="35" spans="2:57" ht="31.5" customHeight="1">
      <c r="B35" s="941"/>
      <c r="C35" s="937"/>
      <c r="D35" s="937"/>
      <c r="E35" s="937"/>
      <c r="F35" s="937"/>
      <c r="G35" s="937"/>
      <c r="H35" s="937"/>
      <c r="I35" s="937"/>
      <c r="J35" s="939"/>
      <c r="K35" s="941"/>
      <c r="L35" s="937"/>
      <c r="M35" s="937"/>
      <c r="N35" s="937"/>
      <c r="O35" s="937"/>
      <c r="P35" s="937"/>
      <c r="Q35" s="937"/>
      <c r="R35" s="937"/>
      <c r="S35" s="939"/>
      <c r="T35" s="941"/>
      <c r="U35" s="937"/>
      <c r="V35" s="937"/>
      <c r="W35" s="937"/>
      <c r="X35" s="937"/>
      <c r="Y35" s="937"/>
      <c r="Z35" s="937"/>
      <c r="AA35" s="937"/>
      <c r="AB35" s="939"/>
      <c r="AC35" s="941"/>
      <c r="AD35" s="937"/>
      <c r="AE35" s="937"/>
      <c r="AF35" s="937"/>
      <c r="AG35" s="937"/>
      <c r="AH35" s="937"/>
      <c r="AI35" s="937"/>
      <c r="AJ35" s="937"/>
      <c r="AK35" s="939"/>
      <c r="AL35" s="941"/>
      <c r="AM35" s="937"/>
      <c r="AN35" s="937"/>
      <c r="AO35" s="937"/>
      <c r="AP35" s="937"/>
      <c r="AQ35" s="937"/>
      <c r="AR35" s="937"/>
      <c r="AS35" s="939"/>
      <c r="BE35"/>
    </row>
    <row r="36" spans="2:57" ht="22.5" customHeight="1">
      <c r="B36" s="940">
        <v>15</v>
      </c>
      <c r="C36" s="936"/>
      <c r="D36" s="936"/>
      <c r="E36" s="936"/>
      <c r="F36" s="936"/>
      <c r="G36" s="936"/>
      <c r="H36" s="936"/>
      <c r="I36" s="936"/>
      <c r="J36" s="938"/>
      <c r="K36" s="940">
        <v>30</v>
      </c>
      <c r="L36" s="936"/>
      <c r="M36" s="936"/>
      <c r="N36" s="936"/>
      <c r="O36" s="936"/>
      <c r="P36" s="936"/>
      <c r="Q36" s="936"/>
      <c r="R36" s="936"/>
      <c r="S36" s="938"/>
      <c r="T36" s="940">
        <v>45</v>
      </c>
      <c r="U36" s="936"/>
      <c r="V36" s="936"/>
      <c r="W36" s="936"/>
      <c r="X36" s="936"/>
      <c r="Y36" s="936"/>
      <c r="Z36" s="936"/>
      <c r="AA36" s="936"/>
      <c r="AB36" s="938"/>
      <c r="AC36" s="940">
        <v>60</v>
      </c>
      <c r="AD36" s="936"/>
      <c r="AE36" s="936"/>
      <c r="AF36" s="936"/>
      <c r="AG36" s="936"/>
      <c r="AH36" s="936"/>
      <c r="AI36" s="936"/>
      <c r="AJ36" s="936"/>
      <c r="AK36" s="938"/>
      <c r="AL36" s="940">
        <v>75</v>
      </c>
      <c r="AM36" s="936"/>
      <c r="AN36" s="936"/>
      <c r="AO36" s="936"/>
      <c r="AP36" s="936"/>
      <c r="AQ36" s="936"/>
      <c r="AR36" s="936"/>
      <c r="AS36" s="938"/>
      <c r="BE36"/>
    </row>
    <row r="37" spans="2:57" ht="31.5" customHeight="1" thickBot="1">
      <c r="B37" s="941"/>
      <c r="C37" s="937"/>
      <c r="D37" s="937"/>
      <c r="E37" s="937"/>
      <c r="F37" s="937"/>
      <c r="G37" s="937"/>
      <c r="H37" s="937"/>
      <c r="I37" s="937"/>
      <c r="J37" s="939"/>
      <c r="K37" s="941"/>
      <c r="L37" s="937"/>
      <c r="M37" s="937"/>
      <c r="N37" s="937"/>
      <c r="O37" s="937"/>
      <c r="P37" s="937"/>
      <c r="Q37" s="937"/>
      <c r="R37" s="937"/>
      <c r="S37" s="939"/>
      <c r="T37" s="941"/>
      <c r="U37" s="937"/>
      <c r="V37" s="937"/>
      <c r="W37" s="937"/>
      <c r="X37" s="937"/>
      <c r="Y37" s="937"/>
      <c r="Z37" s="937"/>
      <c r="AA37" s="937"/>
      <c r="AB37" s="939"/>
      <c r="AC37" s="941"/>
      <c r="AD37" s="937"/>
      <c r="AE37" s="937"/>
      <c r="AF37" s="937"/>
      <c r="AG37" s="937"/>
      <c r="AH37" s="937"/>
      <c r="AI37" s="937"/>
      <c r="AJ37" s="937"/>
      <c r="AK37" s="939"/>
      <c r="AL37" s="941"/>
      <c r="AM37" s="937"/>
      <c r="AN37" s="937"/>
      <c r="AO37" s="937"/>
      <c r="AP37" s="937"/>
      <c r="AQ37" s="937"/>
      <c r="AR37" s="937"/>
      <c r="AS37" s="939"/>
      <c r="BE37"/>
    </row>
    <row r="38" spans="2:57" ht="22.5" hidden="1" customHeight="1">
      <c r="B38" s="92">
        <v>28</v>
      </c>
      <c r="C38" s="93"/>
      <c r="D38" s="73"/>
      <c r="E38" s="74"/>
      <c r="F38" s="74"/>
      <c r="G38" s="74"/>
      <c r="H38" s="74"/>
      <c r="I38" s="74"/>
      <c r="J38" s="74"/>
      <c r="K38" s="74"/>
      <c r="L38" s="74"/>
      <c r="M38" s="74"/>
      <c r="N38" s="74"/>
      <c r="O38" s="74"/>
      <c r="P38" s="75"/>
      <c r="Q38" s="73"/>
      <c r="R38" s="74"/>
      <c r="S38" s="74"/>
      <c r="T38" s="74"/>
      <c r="U38" s="74"/>
      <c r="V38" s="74"/>
      <c r="W38" s="74"/>
      <c r="X38" s="75"/>
      <c r="Y38" s="73"/>
      <c r="Z38" s="74"/>
      <c r="AA38" s="74"/>
      <c r="AB38" s="75"/>
      <c r="AC38" s="73"/>
      <c r="AD38" s="74"/>
      <c r="AE38" s="74"/>
      <c r="AF38" s="75"/>
      <c r="AG38" s="73"/>
      <c r="AH38" s="74"/>
      <c r="AI38" s="74"/>
      <c r="AJ38" s="75"/>
      <c r="AK38" s="73"/>
      <c r="AL38" s="74"/>
      <c r="AM38" s="74"/>
      <c r="AN38" s="75"/>
      <c r="AO38" s="76"/>
      <c r="AP38" s="77"/>
      <c r="AQ38" s="78"/>
      <c r="AR38" s="79"/>
      <c r="AS38" s="80"/>
      <c r="BE38"/>
    </row>
    <row r="39" spans="2:57" ht="31.5" hidden="1" customHeight="1">
      <c r="B39" s="90"/>
      <c r="C39" s="91"/>
      <c r="D39" s="65"/>
      <c r="E39" s="66"/>
      <c r="F39" s="66"/>
      <c r="G39" s="66"/>
      <c r="H39" s="66"/>
      <c r="I39" s="66"/>
      <c r="J39" s="66"/>
      <c r="K39" s="66"/>
      <c r="L39" s="66"/>
      <c r="M39" s="66"/>
      <c r="N39" s="66"/>
      <c r="O39" s="66"/>
      <c r="P39" s="67"/>
      <c r="Q39" s="65"/>
      <c r="R39" s="66"/>
      <c r="S39" s="66"/>
      <c r="T39" s="66"/>
      <c r="U39" s="66"/>
      <c r="V39" s="66"/>
      <c r="W39" s="66"/>
      <c r="X39" s="67"/>
      <c r="Y39" s="65"/>
      <c r="Z39" s="66"/>
      <c r="AA39" s="66"/>
      <c r="AB39" s="67"/>
      <c r="AC39" s="65"/>
      <c r="AD39" s="66"/>
      <c r="AE39" s="66"/>
      <c r="AF39" s="67"/>
      <c r="AG39" s="65"/>
      <c r="AH39" s="66"/>
      <c r="AI39" s="66"/>
      <c r="AJ39" s="67"/>
      <c r="AK39" s="65"/>
      <c r="AL39" s="66"/>
      <c r="AM39" s="66"/>
      <c r="AN39" s="67"/>
      <c r="AO39" s="68"/>
      <c r="AP39" s="69"/>
      <c r="AQ39" s="70"/>
      <c r="AR39" s="71"/>
      <c r="AS39" s="72"/>
      <c r="BE39"/>
    </row>
    <row r="40" spans="2:57" ht="22.5" hidden="1" customHeight="1">
      <c r="B40" s="92">
        <v>29</v>
      </c>
      <c r="C40" s="93"/>
      <c r="D40" s="73"/>
      <c r="E40" s="74"/>
      <c r="F40" s="74"/>
      <c r="G40" s="74"/>
      <c r="H40" s="74"/>
      <c r="I40" s="74"/>
      <c r="J40" s="74"/>
      <c r="K40" s="74"/>
      <c r="L40" s="74"/>
      <c r="M40" s="74"/>
      <c r="N40" s="74"/>
      <c r="O40" s="74"/>
      <c r="P40" s="75"/>
      <c r="Q40" s="73"/>
      <c r="R40" s="74"/>
      <c r="S40" s="74"/>
      <c r="T40" s="74"/>
      <c r="U40" s="74"/>
      <c r="V40" s="74"/>
      <c r="W40" s="74"/>
      <c r="X40" s="75"/>
      <c r="Y40" s="73"/>
      <c r="Z40" s="74"/>
      <c r="AA40" s="74"/>
      <c r="AB40" s="75"/>
      <c r="AC40" s="73"/>
      <c r="AD40" s="74"/>
      <c r="AE40" s="74"/>
      <c r="AF40" s="75"/>
      <c r="AG40" s="73"/>
      <c r="AH40" s="74"/>
      <c r="AI40" s="74"/>
      <c r="AJ40" s="75"/>
      <c r="AK40" s="73"/>
      <c r="AL40" s="74"/>
      <c r="AM40" s="74"/>
      <c r="AN40" s="75"/>
      <c r="AO40" s="76"/>
      <c r="AP40" s="77"/>
      <c r="AQ40" s="78"/>
      <c r="AR40" s="79"/>
      <c r="AS40" s="80"/>
      <c r="BE40"/>
    </row>
    <row r="41" spans="2:57" ht="31.5" hidden="1" customHeight="1">
      <c r="B41" s="90"/>
      <c r="C41" s="91"/>
      <c r="D41" s="65"/>
      <c r="E41" s="66"/>
      <c r="F41" s="66"/>
      <c r="G41" s="66"/>
      <c r="H41" s="66"/>
      <c r="I41" s="66"/>
      <c r="J41" s="66"/>
      <c r="K41" s="66"/>
      <c r="L41" s="66"/>
      <c r="M41" s="66"/>
      <c r="N41" s="66"/>
      <c r="O41" s="66"/>
      <c r="P41" s="67"/>
      <c r="Q41" s="65"/>
      <c r="R41" s="66"/>
      <c r="S41" s="66"/>
      <c r="T41" s="66"/>
      <c r="U41" s="66"/>
      <c r="V41" s="66"/>
      <c r="W41" s="66"/>
      <c r="X41" s="67"/>
      <c r="Y41" s="65"/>
      <c r="Z41" s="66"/>
      <c r="AA41" s="66"/>
      <c r="AB41" s="67"/>
      <c r="AC41" s="65"/>
      <c r="AD41" s="66"/>
      <c r="AE41" s="66"/>
      <c r="AF41" s="67"/>
      <c r="AG41" s="65"/>
      <c r="AH41" s="66"/>
      <c r="AI41" s="66"/>
      <c r="AJ41" s="67"/>
      <c r="AK41" s="65"/>
      <c r="AL41" s="66"/>
      <c r="AM41" s="66"/>
      <c r="AN41" s="67"/>
      <c r="AO41" s="68"/>
      <c r="AP41" s="69"/>
      <c r="AQ41" s="70"/>
      <c r="AR41" s="71"/>
      <c r="AS41" s="72"/>
      <c r="BE41"/>
    </row>
    <row r="42" spans="2:57" ht="22.5" hidden="1" customHeight="1">
      <c r="B42" s="92">
        <v>30</v>
      </c>
      <c r="C42" s="93"/>
      <c r="D42" s="73"/>
      <c r="E42" s="74"/>
      <c r="F42" s="74"/>
      <c r="G42" s="74"/>
      <c r="H42" s="74"/>
      <c r="I42" s="74"/>
      <c r="J42" s="74"/>
      <c r="K42" s="74"/>
      <c r="L42" s="74"/>
      <c r="M42" s="74"/>
      <c r="N42" s="74"/>
      <c r="O42" s="74"/>
      <c r="P42" s="75"/>
      <c r="Q42" s="73"/>
      <c r="R42" s="74"/>
      <c r="S42" s="74"/>
      <c r="T42" s="74"/>
      <c r="U42" s="74"/>
      <c r="V42" s="74"/>
      <c r="W42" s="74"/>
      <c r="X42" s="75"/>
      <c r="Y42" s="73"/>
      <c r="Z42" s="74"/>
      <c r="AA42" s="74"/>
      <c r="AB42" s="75"/>
      <c r="AC42" s="73"/>
      <c r="AD42" s="74"/>
      <c r="AE42" s="74"/>
      <c r="AF42" s="75"/>
      <c r="AG42" s="73"/>
      <c r="AH42" s="74"/>
      <c r="AI42" s="74"/>
      <c r="AJ42" s="75"/>
      <c r="AK42" s="73"/>
      <c r="AL42" s="74"/>
      <c r="AM42" s="74"/>
      <c r="AN42" s="75"/>
      <c r="AO42" s="76"/>
      <c r="AP42" s="77"/>
      <c r="AQ42" s="78"/>
      <c r="AR42" s="79"/>
      <c r="AS42" s="80"/>
      <c r="BE42"/>
    </row>
    <row r="43" spans="2:57" ht="12.95" hidden="1" customHeight="1" thickBot="1">
      <c r="B43" s="12"/>
      <c r="C43" s="94"/>
      <c r="D43" s="81"/>
      <c r="E43" s="17"/>
      <c r="F43" s="17"/>
      <c r="G43" s="17"/>
      <c r="H43" s="17"/>
      <c r="I43" s="17"/>
      <c r="J43" s="17"/>
      <c r="K43" s="17"/>
      <c r="L43" s="17"/>
      <c r="M43" s="17"/>
      <c r="N43" s="17"/>
      <c r="O43" s="17"/>
      <c r="P43" s="82"/>
      <c r="Q43" s="81"/>
      <c r="R43" s="17"/>
      <c r="S43" s="17"/>
      <c r="T43" s="17"/>
      <c r="U43" s="17"/>
      <c r="V43" s="17"/>
      <c r="W43" s="17"/>
      <c r="X43" s="82"/>
      <c r="Y43" s="81"/>
      <c r="Z43" s="17"/>
      <c r="AA43" s="17"/>
      <c r="AB43" s="82"/>
      <c r="AC43" s="81"/>
      <c r="AD43" s="17"/>
      <c r="AE43" s="17"/>
      <c r="AF43" s="82"/>
      <c r="AG43" s="81"/>
      <c r="AH43" s="17"/>
      <c r="AI43" s="17"/>
      <c r="AJ43" s="82"/>
      <c r="AK43" s="81"/>
      <c r="AL43" s="17"/>
      <c r="AM43" s="17"/>
      <c r="AN43" s="82"/>
      <c r="AO43" s="83"/>
      <c r="AP43" s="84"/>
      <c r="AQ43" s="85"/>
      <c r="AR43" s="86"/>
      <c r="AS43" s="87"/>
      <c r="BE43"/>
    </row>
    <row r="44" spans="2:57" ht="46.5" customHeight="1" thickBot="1">
      <c r="B44" s="612" t="s">
        <v>33</v>
      </c>
      <c r="C44" s="613"/>
      <c r="D44" s="613"/>
      <c r="E44" s="614"/>
      <c r="F44" s="615" t="s">
        <v>2</v>
      </c>
      <c r="G44" s="613"/>
      <c r="H44" s="613"/>
      <c r="I44" s="613"/>
      <c r="J44" s="613"/>
      <c r="K44" s="613"/>
      <c r="L44" s="613"/>
      <c r="M44" s="613"/>
      <c r="N44" s="613"/>
      <c r="O44" s="613"/>
      <c r="P44" s="613"/>
      <c r="Q44" s="613"/>
      <c r="R44" s="613"/>
      <c r="S44" s="613"/>
      <c r="T44" s="613"/>
      <c r="U44" s="614"/>
      <c r="V44" s="615" t="s">
        <v>3</v>
      </c>
      <c r="W44" s="613"/>
      <c r="X44" s="614"/>
      <c r="Y44" s="615" t="s">
        <v>34</v>
      </c>
      <c r="Z44" s="613"/>
      <c r="AA44" s="614"/>
      <c r="AB44" s="615" t="s">
        <v>35</v>
      </c>
      <c r="AC44" s="613"/>
      <c r="AD44" s="613"/>
      <c r="AE44" s="613"/>
      <c r="AF44" s="613"/>
      <c r="AG44" s="613"/>
      <c r="AH44" s="613"/>
      <c r="AI44" s="613"/>
      <c r="AJ44" s="613"/>
      <c r="AK44" s="613"/>
      <c r="AL44" s="613"/>
      <c r="AM44" s="613"/>
      <c r="AN44" s="613"/>
      <c r="AO44" s="613"/>
      <c r="AP44" s="613"/>
      <c r="AQ44" s="613"/>
      <c r="AR44" s="613"/>
      <c r="AS44" s="616"/>
      <c r="BE44"/>
    </row>
    <row r="45" spans="2:57" ht="46.5" customHeight="1">
      <c r="B45" s="617"/>
      <c r="C45" s="618"/>
      <c r="D45" s="618"/>
      <c r="E45" s="619"/>
      <c r="F45" s="620"/>
      <c r="G45" s="618"/>
      <c r="H45" s="618"/>
      <c r="I45" s="618"/>
      <c r="J45" s="618"/>
      <c r="K45" s="618"/>
      <c r="L45" s="618"/>
      <c r="M45" s="618"/>
      <c r="N45" s="618"/>
      <c r="O45" s="618"/>
      <c r="P45" s="618"/>
      <c r="Q45" s="618"/>
      <c r="R45" s="618"/>
      <c r="S45" s="618"/>
      <c r="T45" s="618"/>
      <c r="U45" s="619"/>
      <c r="V45" s="620"/>
      <c r="W45" s="618"/>
      <c r="X45" s="619"/>
      <c r="Y45" s="620"/>
      <c r="Z45" s="618"/>
      <c r="AA45" s="619"/>
      <c r="AB45" s="620"/>
      <c r="AC45" s="618"/>
      <c r="AD45" s="618"/>
      <c r="AE45" s="618"/>
      <c r="AF45" s="618"/>
      <c r="AG45" s="618"/>
      <c r="AH45" s="618"/>
      <c r="AI45" s="618"/>
      <c r="AJ45" s="618"/>
      <c r="AK45" s="618"/>
      <c r="AL45" s="618"/>
      <c r="AM45" s="618"/>
      <c r="AN45" s="618"/>
      <c r="AO45" s="618"/>
      <c r="AP45" s="618"/>
      <c r="AQ45" s="618"/>
      <c r="AR45" s="618"/>
      <c r="AS45" s="621"/>
      <c r="BE45"/>
    </row>
    <row r="46" spans="2:57" ht="46.5" customHeight="1">
      <c r="B46" s="622"/>
      <c r="C46" s="623"/>
      <c r="D46" s="623"/>
      <c r="E46" s="624"/>
      <c r="F46" s="625"/>
      <c r="G46" s="623"/>
      <c r="H46" s="623"/>
      <c r="I46" s="623"/>
      <c r="J46" s="623"/>
      <c r="K46" s="623"/>
      <c r="L46" s="623"/>
      <c r="M46" s="623"/>
      <c r="N46" s="623"/>
      <c r="O46" s="623"/>
      <c r="P46" s="623"/>
      <c r="Q46" s="623"/>
      <c r="R46" s="623"/>
      <c r="S46" s="623"/>
      <c r="T46" s="623"/>
      <c r="U46" s="624"/>
      <c r="V46" s="625"/>
      <c r="W46" s="623"/>
      <c r="X46" s="624"/>
      <c r="Y46" s="625"/>
      <c r="Z46" s="623"/>
      <c r="AA46" s="624"/>
      <c r="AB46" s="625"/>
      <c r="AC46" s="623"/>
      <c r="AD46" s="623"/>
      <c r="AE46" s="623"/>
      <c r="AF46" s="623"/>
      <c r="AG46" s="623"/>
      <c r="AH46" s="623"/>
      <c r="AI46" s="623"/>
      <c r="AJ46" s="623"/>
      <c r="AK46" s="623"/>
      <c r="AL46" s="623"/>
      <c r="AM46" s="623"/>
      <c r="AN46" s="623"/>
      <c r="AO46" s="623"/>
      <c r="AP46" s="623"/>
      <c r="AQ46" s="623"/>
      <c r="AR46" s="623"/>
      <c r="AS46" s="626"/>
      <c r="BE46"/>
    </row>
    <row r="47" spans="2:57" ht="46.5" customHeight="1" thickBot="1">
      <c r="B47" s="622"/>
      <c r="C47" s="623"/>
      <c r="D47" s="623"/>
      <c r="E47" s="624"/>
      <c r="F47" s="625"/>
      <c r="G47" s="623"/>
      <c r="H47" s="623"/>
      <c r="I47" s="623"/>
      <c r="J47" s="623"/>
      <c r="K47" s="623"/>
      <c r="L47" s="623"/>
      <c r="M47" s="623"/>
      <c r="N47" s="623"/>
      <c r="O47" s="623"/>
      <c r="P47" s="623"/>
      <c r="Q47" s="623"/>
      <c r="R47" s="623"/>
      <c r="S47" s="623"/>
      <c r="T47" s="623"/>
      <c r="U47" s="624"/>
      <c r="V47" s="625"/>
      <c r="W47" s="623"/>
      <c r="X47" s="624"/>
      <c r="Y47" s="625"/>
      <c r="Z47" s="623"/>
      <c r="AA47" s="624"/>
      <c r="AB47" s="625"/>
      <c r="AC47" s="623"/>
      <c r="AD47" s="623"/>
      <c r="AE47" s="623"/>
      <c r="AF47" s="623"/>
      <c r="AG47" s="623"/>
      <c r="AH47" s="623"/>
      <c r="AI47" s="623"/>
      <c r="AJ47" s="623"/>
      <c r="AK47" s="623"/>
      <c r="AL47" s="623"/>
      <c r="AM47" s="623"/>
      <c r="AN47" s="623"/>
      <c r="AO47" s="623"/>
      <c r="AP47" s="623"/>
      <c r="AQ47" s="623"/>
      <c r="AR47" s="623"/>
      <c r="AS47" s="626"/>
      <c r="BE47"/>
    </row>
    <row r="48" spans="2:57" ht="46.5" customHeight="1">
      <c r="B48" s="612" t="s">
        <v>36</v>
      </c>
      <c r="C48" s="613"/>
      <c r="D48" s="613"/>
      <c r="E48" s="613"/>
      <c r="F48" s="613"/>
      <c r="G48" s="613"/>
      <c r="H48" s="613"/>
      <c r="I48" s="613"/>
      <c r="J48" s="613"/>
      <c r="K48" s="613"/>
      <c r="L48" s="613"/>
      <c r="M48" s="613"/>
      <c r="N48" s="613"/>
      <c r="O48" s="613"/>
      <c r="P48" s="613"/>
      <c r="Q48" s="613"/>
      <c r="R48" s="613"/>
      <c r="S48" s="613"/>
      <c r="T48" s="613"/>
      <c r="U48" s="613"/>
      <c r="V48" s="613"/>
      <c r="W48" s="613"/>
      <c r="X48" s="613"/>
      <c r="Y48" s="613"/>
      <c r="Z48" s="613"/>
      <c r="AA48" s="613"/>
      <c r="AB48" s="613"/>
      <c r="AC48" s="613"/>
      <c r="AD48" s="613"/>
      <c r="AE48" s="613"/>
      <c r="AF48" s="613"/>
      <c r="AG48" s="613"/>
      <c r="AH48" s="613"/>
      <c r="AI48" s="613"/>
      <c r="AJ48" s="613"/>
      <c r="AK48" s="613"/>
      <c r="AL48" s="613"/>
      <c r="AM48" s="613"/>
      <c r="AN48" s="613"/>
      <c r="AO48" s="613"/>
      <c r="AP48" s="613"/>
      <c r="AQ48" s="613"/>
      <c r="AR48" s="613"/>
      <c r="AS48" s="616"/>
      <c r="BE48"/>
    </row>
    <row r="49" spans="2:57" ht="192.75" customHeight="1" thickBot="1">
      <c r="B49" s="627"/>
      <c r="C49" s="628"/>
      <c r="D49" s="628"/>
      <c r="E49" s="628"/>
      <c r="F49" s="628"/>
      <c r="G49" s="628"/>
      <c r="H49" s="628"/>
      <c r="I49" s="628"/>
      <c r="J49" s="628"/>
      <c r="K49" s="628"/>
      <c r="L49" s="628"/>
      <c r="M49" s="628"/>
      <c r="N49" s="628"/>
      <c r="O49" s="628"/>
      <c r="P49" s="628"/>
      <c r="Q49" s="628"/>
      <c r="R49" s="628"/>
      <c r="S49" s="628"/>
      <c r="T49" s="628"/>
      <c r="U49" s="628"/>
      <c r="V49" s="628"/>
      <c r="W49" s="628"/>
      <c r="X49" s="628"/>
      <c r="Y49" s="628"/>
      <c r="Z49" s="628"/>
      <c r="AA49" s="628"/>
      <c r="AB49" s="628"/>
      <c r="AC49" s="628"/>
      <c r="AD49" s="628"/>
      <c r="AE49" s="628"/>
      <c r="AF49" s="628"/>
      <c r="AG49" s="628"/>
      <c r="AH49" s="628"/>
      <c r="AI49" s="628"/>
      <c r="AJ49" s="628"/>
      <c r="AK49" s="628"/>
      <c r="AL49" s="628"/>
      <c r="AM49" s="628"/>
      <c r="AN49" s="628"/>
      <c r="AO49" s="628"/>
      <c r="AP49" s="628"/>
      <c r="AQ49" s="628"/>
      <c r="AR49" s="628"/>
      <c r="AS49" s="629"/>
      <c r="BE49"/>
    </row>
    <row r="50" spans="2:57" ht="22.5" customHeight="1">
      <c r="B50" s="4"/>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c r="AQ50" s="4"/>
      <c r="AR50" s="4"/>
      <c r="AS50" s="4"/>
      <c r="BE50"/>
    </row>
    <row r="51" spans="2:57" ht="46.5" customHeight="1">
      <c r="B51" s="5"/>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7"/>
      <c r="BE51"/>
    </row>
    <row r="52" spans="2:57" ht="46.5" customHeight="1">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BE52"/>
    </row>
    <row r="53" spans="2:57" ht="46.5" customHeight="1">
      <c r="B53" s="5"/>
      <c r="C53" s="88"/>
      <c r="D53" s="88"/>
      <c r="E53" s="88"/>
      <c r="F53" s="88"/>
      <c r="G53" s="88"/>
      <c r="H53" s="88"/>
      <c r="I53" s="88"/>
      <c r="J53" s="88"/>
      <c r="K53" s="88"/>
      <c r="L53" s="88"/>
      <c r="M53" s="88"/>
      <c r="N53" s="88"/>
      <c r="O53" s="88"/>
      <c r="P53" s="88"/>
      <c r="Q53" s="89"/>
      <c r="R53" s="89"/>
      <c r="S53" s="89"/>
      <c r="T53" s="89"/>
      <c r="U53" s="89"/>
      <c r="V53" s="89"/>
      <c r="W53" s="89"/>
      <c r="X53" s="88"/>
      <c r="Y53" s="88"/>
      <c r="Z53" s="88"/>
      <c r="AA53" s="88"/>
      <c r="AB53" s="88"/>
      <c r="AC53" s="88"/>
      <c r="AD53" s="88"/>
      <c r="AE53" s="88"/>
      <c r="AF53" s="88"/>
      <c r="AG53" s="88"/>
      <c r="AH53" s="88"/>
      <c r="AI53" s="88"/>
      <c r="AJ53" s="88"/>
      <c r="AK53" s="88"/>
      <c r="AL53" s="89"/>
      <c r="AM53" s="89"/>
      <c r="AN53" s="89"/>
      <c r="AO53" s="89"/>
      <c r="AP53" s="89"/>
      <c r="AQ53" s="89"/>
      <c r="AR53" s="89"/>
      <c r="AS53" s="7"/>
      <c r="BE53"/>
    </row>
    <row r="54" spans="2:57" ht="22.5" customHeight="1">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BE54"/>
    </row>
    <row r="55" spans="2:57">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BE55"/>
    </row>
    <row r="56" spans="2:57">
      <c r="C56" s="5"/>
      <c r="D56" s="5"/>
      <c r="E56" s="5"/>
      <c r="F56" s="5"/>
      <c r="G56" s="5"/>
      <c r="H56" s="5"/>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BE56"/>
    </row>
    <row r="57" spans="2:57">
      <c r="BE57"/>
    </row>
    <row r="58" spans="2:57">
      <c r="BE58"/>
    </row>
    <row r="59" spans="2:57">
      <c r="C59" s="7"/>
      <c r="BE59"/>
    </row>
    <row r="60" spans="2:57">
      <c r="C60" s="7"/>
      <c r="BE60"/>
    </row>
    <row r="61" spans="2:57">
      <c r="C61" s="7"/>
      <c r="BE61"/>
    </row>
    <row r="62" spans="2:57">
      <c r="C62" s="7"/>
      <c r="BE62"/>
    </row>
    <row r="63" spans="2:57">
      <c r="BE63"/>
    </row>
    <row r="64" spans="2:57">
      <c r="BE64"/>
    </row>
    <row r="65" spans="57:57">
      <c r="BE65"/>
    </row>
    <row r="66" spans="57:57">
      <c r="BE66"/>
    </row>
    <row r="67" spans="57:57">
      <c r="BE67"/>
    </row>
  </sheetData>
  <sheetProtection sheet="1" objects="1" scenarios="1" selectLockedCells="1" autoFilter="0"/>
  <mergeCells count="295">
    <mergeCell ref="AL12:AS12"/>
    <mergeCell ref="K12:S12"/>
    <mergeCell ref="K13:M13"/>
    <mergeCell ref="N13:P13"/>
    <mergeCell ref="Q13:S13"/>
    <mergeCell ref="T12:AB12"/>
    <mergeCell ref="T13:V13"/>
    <mergeCell ref="W13:Y13"/>
    <mergeCell ref="Z13:AB13"/>
    <mergeCell ref="AC12:AK12"/>
    <mergeCell ref="AC13:AE13"/>
    <mergeCell ref="AF13:AH13"/>
    <mergeCell ref="AI13:AK13"/>
    <mergeCell ref="B13:D13"/>
    <mergeCell ref="E13:G13"/>
    <mergeCell ref="H13:J13"/>
    <mergeCell ref="B12:J12"/>
    <mergeCell ref="AO32:AQ33"/>
    <mergeCell ref="AR32:AS33"/>
    <mergeCell ref="B34:D35"/>
    <mergeCell ref="E34:G35"/>
    <mergeCell ref="H34:J35"/>
    <mergeCell ref="K34:M35"/>
    <mergeCell ref="N34:P35"/>
    <mergeCell ref="Q34:S35"/>
    <mergeCell ref="T34:V35"/>
    <mergeCell ref="W34:Y35"/>
    <mergeCell ref="AF30:AH31"/>
    <mergeCell ref="AI30:AK31"/>
    <mergeCell ref="AL30:AN31"/>
    <mergeCell ref="AO30:AQ31"/>
    <mergeCell ref="AR30:AS31"/>
    <mergeCell ref="B32:D33"/>
    <mergeCell ref="E32:G33"/>
    <mergeCell ref="AL13:AN13"/>
    <mergeCell ref="AO13:AQ13"/>
    <mergeCell ref="AR13:AS13"/>
    <mergeCell ref="H32:J33"/>
    <mergeCell ref="K32:M33"/>
    <mergeCell ref="N32:P33"/>
    <mergeCell ref="N30:P31"/>
    <mergeCell ref="Q30:S31"/>
    <mergeCell ref="T30:V31"/>
    <mergeCell ref="W30:Y31"/>
    <mergeCell ref="Z30:AB31"/>
    <mergeCell ref="AC30:AE31"/>
    <mergeCell ref="Q32:S33"/>
    <mergeCell ref="T32:V33"/>
    <mergeCell ref="W32:Y33"/>
    <mergeCell ref="Z32:AB33"/>
    <mergeCell ref="AC32:AE33"/>
    <mergeCell ref="AC28:AE29"/>
    <mergeCell ref="AF28:AH29"/>
    <mergeCell ref="AI28:AK29"/>
    <mergeCell ref="AL28:AN29"/>
    <mergeCell ref="AO28:AQ29"/>
    <mergeCell ref="AR28:AS29"/>
    <mergeCell ref="AF26:AH27"/>
    <mergeCell ref="AI26:AK27"/>
    <mergeCell ref="AL26:AN27"/>
    <mergeCell ref="AO26:AQ27"/>
    <mergeCell ref="AR26:AS27"/>
    <mergeCell ref="B28:D29"/>
    <mergeCell ref="E28:G29"/>
    <mergeCell ref="H28:J29"/>
    <mergeCell ref="K28:M29"/>
    <mergeCell ref="N28:P29"/>
    <mergeCell ref="N26:P27"/>
    <mergeCell ref="Q26:S27"/>
    <mergeCell ref="T26:V27"/>
    <mergeCell ref="W26:Y27"/>
    <mergeCell ref="E26:G27"/>
    <mergeCell ref="H26:J27"/>
    <mergeCell ref="K26:M27"/>
    <mergeCell ref="Z26:AB27"/>
    <mergeCell ref="AC26:AE27"/>
    <mergeCell ref="AC24:AE25"/>
    <mergeCell ref="AF24:AH25"/>
    <mergeCell ref="AI24:AK25"/>
    <mergeCell ref="AL24:AN25"/>
    <mergeCell ref="AO24:AQ25"/>
    <mergeCell ref="AR24:AS25"/>
    <mergeCell ref="AF23:AH23"/>
    <mergeCell ref="AI23:AK23"/>
    <mergeCell ref="AL23:AN23"/>
    <mergeCell ref="AO23:AQ23"/>
    <mergeCell ref="AR23:AS23"/>
    <mergeCell ref="Z23:AB23"/>
    <mergeCell ref="AC23:AE23"/>
    <mergeCell ref="Z24:AB25"/>
    <mergeCell ref="B24:D25"/>
    <mergeCell ref="E24:G25"/>
    <mergeCell ref="H24:J25"/>
    <mergeCell ref="K24:M25"/>
    <mergeCell ref="N24:P25"/>
    <mergeCell ref="N23:P23"/>
    <mergeCell ref="Q23:S23"/>
    <mergeCell ref="T23:V23"/>
    <mergeCell ref="W23:Y23"/>
    <mergeCell ref="Q24:S25"/>
    <mergeCell ref="T24:V25"/>
    <mergeCell ref="W24:Y25"/>
    <mergeCell ref="B23:D23"/>
    <mergeCell ref="E23:G23"/>
    <mergeCell ref="H23:J23"/>
    <mergeCell ref="K23:M23"/>
    <mergeCell ref="AR22:AS22"/>
    <mergeCell ref="AR21:AS21"/>
    <mergeCell ref="B22:D22"/>
    <mergeCell ref="E22:G22"/>
    <mergeCell ref="H22:J22"/>
    <mergeCell ref="K22:M22"/>
    <mergeCell ref="N22:P22"/>
    <mergeCell ref="Q22:S22"/>
    <mergeCell ref="T22:V22"/>
    <mergeCell ref="W22:Y22"/>
    <mergeCell ref="Z22:AB22"/>
    <mergeCell ref="Z21:AB21"/>
    <mergeCell ref="AC21:AE21"/>
    <mergeCell ref="AF21:AH21"/>
    <mergeCell ref="AI21:AK21"/>
    <mergeCell ref="AL21:AN21"/>
    <mergeCell ref="AO21:AQ21"/>
    <mergeCell ref="B21:D21"/>
    <mergeCell ref="E21:G21"/>
    <mergeCell ref="H21:J21"/>
    <mergeCell ref="K21:M21"/>
    <mergeCell ref="N21:P21"/>
    <mergeCell ref="Q21:S21"/>
    <mergeCell ref="T21:V21"/>
    <mergeCell ref="W21:Y21"/>
    <mergeCell ref="AC22:AE22"/>
    <mergeCell ref="AL17:AN17"/>
    <mergeCell ref="AO17:AQ17"/>
    <mergeCell ref="AC18:AE18"/>
    <mergeCell ref="AF18:AH18"/>
    <mergeCell ref="AI18:AK18"/>
    <mergeCell ref="AL18:AN18"/>
    <mergeCell ref="AO18:AQ18"/>
    <mergeCell ref="Z17:AB17"/>
    <mergeCell ref="AC17:AE17"/>
    <mergeCell ref="AF17:AH17"/>
    <mergeCell ref="AI17:AK17"/>
    <mergeCell ref="W18:Y18"/>
    <mergeCell ref="Z18:AB18"/>
    <mergeCell ref="K18:M18"/>
    <mergeCell ref="AF22:AH22"/>
    <mergeCell ref="AI22:AK22"/>
    <mergeCell ref="AL22:AN22"/>
    <mergeCell ref="AO22:AQ22"/>
    <mergeCell ref="AR18:AS18"/>
    <mergeCell ref="B19:D20"/>
    <mergeCell ref="E19:G20"/>
    <mergeCell ref="H19:J20"/>
    <mergeCell ref="K19:M20"/>
    <mergeCell ref="N19:P20"/>
    <mergeCell ref="Q19:S20"/>
    <mergeCell ref="T19:V20"/>
    <mergeCell ref="W19:Y20"/>
    <mergeCell ref="Z19:AB20"/>
    <mergeCell ref="AC19:AE20"/>
    <mergeCell ref="AF19:AH20"/>
    <mergeCell ref="AI19:AK20"/>
    <mergeCell ref="AL19:AN20"/>
    <mergeCell ref="AO19:AQ20"/>
    <mergeCell ref="AR19:AS20"/>
    <mergeCell ref="N18:P18"/>
    <mergeCell ref="Q18:S18"/>
    <mergeCell ref="T18:V18"/>
    <mergeCell ref="B18:D18"/>
    <mergeCell ref="E18:G18"/>
    <mergeCell ref="H18:J18"/>
    <mergeCell ref="AO16:AQ16"/>
    <mergeCell ref="AR16:AS16"/>
    <mergeCell ref="B17:D17"/>
    <mergeCell ref="E17:G17"/>
    <mergeCell ref="H17:J17"/>
    <mergeCell ref="K17:M17"/>
    <mergeCell ref="N17:P17"/>
    <mergeCell ref="Q17:S17"/>
    <mergeCell ref="T17:V17"/>
    <mergeCell ref="W17:Y17"/>
    <mergeCell ref="AC16:AE16"/>
    <mergeCell ref="AF16:AH16"/>
    <mergeCell ref="AI16:AK16"/>
    <mergeCell ref="AL16:AN16"/>
    <mergeCell ref="B16:D16"/>
    <mergeCell ref="E16:G16"/>
    <mergeCell ref="H16:J16"/>
    <mergeCell ref="K16:M16"/>
    <mergeCell ref="N16:P16"/>
    <mergeCell ref="Q16:S16"/>
    <mergeCell ref="T16:V16"/>
    <mergeCell ref="W16:Y16"/>
    <mergeCell ref="Z16:AB16"/>
    <mergeCell ref="AR17:AS17"/>
    <mergeCell ref="AI14:AK15"/>
    <mergeCell ref="AL14:AN15"/>
    <mergeCell ref="AO14:AQ15"/>
    <mergeCell ref="AR14:AS15"/>
    <mergeCell ref="B14:D15"/>
    <mergeCell ref="E14:G15"/>
    <mergeCell ref="H14:J15"/>
    <mergeCell ref="K14:M15"/>
    <mergeCell ref="N14:P15"/>
    <mergeCell ref="Q14:S15"/>
    <mergeCell ref="T14:V15"/>
    <mergeCell ref="W14:Y15"/>
    <mergeCell ref="Z14:AB15"/>
    <mergeCell ref="AC14:AE15"/>
    <mergeCell ref="AF14:AH15"/>
    <mergeCell ref="B45:E45"/>
    <mergeCell ref="F45:U45"/>
    <mergeCell ref="V45:X45"/>
    <mergeCell ref="Y45:AA45"/>
    <mergeCell ref="AB45:AS45"/>
    <mergeCell ref="B48:AS48"/>
    <mergeCell ref="B49:AS49"/>
    <mergeCell ref="B46:E46"/>
    <mergeCell ref="F46:U46"/>
    <mergeCell ref="V46:X46"/>
    <mergeCell ref="Y46:AA46"/>
    <mergeCell ref="AB46:AS46"/>
    <mergeCell ref="B47:E47"/>
    <mergeCell ref="F47:U47"/>
    <mergeCell ref="V47:X47"/>
    <mergeCell ref="Y47:AA47"/>
    <mergeCell ref="AB47:AS47"/>
    <mergeCell ref="B36:D37"/>
    <mergeCell ref="E36:G37"/>
    <mergeCell ref="H36:J37"/>
    <mergeCell ref="K36:M37"/>
    <mergeCell ref="Z34:AB35"/>
    <mergeCell ref="AC34:AE35"/>
    <mergeCell ref="AF34:AH35"/>
    <mergeCell ref="B44:E44"/>
    <mergeCell ref="F44:U44"/>
    <mergeCell ref="V44:X44"/>
    <mergeCell ref="Y44:AA44"/>
    <mergeCell ref="AB44:AS44"/>
    <mergeCell ref="AL36:AN37"/>
    <mergeCell ref="AO36:AQ37"/>
    <mergeCell ref="AR36:AS37"/>
    <mergeCell ref="AI34:AK35"/>
    <mergeCell ref="N36:P37"/>
    <mergeCell ref="Q36:S37"/>
    <mergeCell ref="T36:V37"/>
    <mergeCell ref="AI36:AK37"/>
    <mergeCell ref="AL34:AN35"/>
    <mergeCell ref="AO34:AQ35"/>
    <mergeCell ref="AR34:AS35"/>
    <mergeCell ref="AF32:AH33"/>
    <mergeCell ref="AI32:AK33"/>
    <mergeCell ref="AL32:AN33"/>
    <mergeCell ref="W36:Y37"/>
    <mergeCell ref="Z36:AB37"/>
    <mergeCell ref="AC36:AE37"/>
    <mergeCell ref="AF36:AH37"/>
    <mergeCell ref="B10:I11"/>
    <mergeCell ref="J10:P11"/>
    <mergeCell ref="Q10:T11"/>
    <mergeCell ref="U10:W11"/>
    <mergeCell ref="X10:Z11"/>
    <mergeCell ref="AA10:AB11"/>
    <mergeCell ref="AC10:AC11"/>
    <mergeCell ref="AD10:AE11"/>
    <mergeCell ref="B30:D31"/>
    <mergeCell ref="E30:G31"/>
    <mergeCell ref="H30:J31"/>
    <mergeCell ref="K30:M31"/>
    <mergeCell ref="Q28:S29"/>
    <mergeCell ref="T28:V29"/>
    <mergeCell ref="W28:Y29"/>
    <mergeCell ref="Z28:AB29"/>
    <mergeCell ref="B26:D27"/>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s>
  <conditionalFormatting sqref="AF11">
    <cfRule type="expression" dxfId="236" priority="3">
      <formula>$V11="y"</formula>
    </cfRule>
    <cfRule type="expression" dxfId="235" priority="4">
      <formula>$T11="y"</formula>
    </cfRule>
  </conditionalFormatting>
  <conditionalFormatting sqref="AF7">
    <cfRule type="expression" dxfId="234" priority="7">
      <formula>$V7="y"</formula>
    </cfRule>
    <cfRule type="expression" dxfId="233" priority="8">
      <formula>$T7="y"</formula>
    </cfRule>
  </conditionalFormatting>
  <conditionalFormatting sqref="AF9">
    <cfRule type="expression" dxfId="232" priority="5">
      <formula>$V9="y"</formula>
    </cfRule>
    <cfRule type="expression" dxfId="231" priority="6">
      <formula>$T9="y"</formula>
    </cfRule>
  </conditionalFormatting>
  <conditionalFormatting sqref="Y38:AB43">
    <cfRule type="expression" dxfId="230" priority="2">
      <formula>OR(ISNUMBER(SEARCH("Hold Point",Y38)),ISNUMBER(SEARCH("Witness Point",Y38)))</formula>
    </cfRule>
  </conditionalFormatting>
  <conditionalFormatting sqref="AK38:AN43">
    <cfRule type="expression" dxfId="229" priority="1">
      <formula>OR(Y38="Check Item",Y38="Milestone")</formula>
    </cfRule>
  </conditionalFormatting>
  <pageMargins left="0.62992125984251968" right="0.23622047244094488" top="0.82677165354330706" bottom="0.23622047244094488" header="0.31496062992125984" footer="0.31496062992125984"/>
  <pageSetup paperSize="9" scale="57" fitToHeight="0" orientation="portrait" verticalDpi="4294967293" r:id="rId1"/>
  <drawing r:id="rId2"/>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Sheet86">
    <pageSetUpPr fitToPage="1"/>
  </sheetPr>
  <dimension ref="A1:BR108"/>
  <sheetViews>
    <sheetView topLeftCell="A3" zoomScale="85" zoomScaleNormal="85" zoomScaleSheetLayoutView="55" workbookViewId="0">
      <selection activeCell="B90" sqref="B90:AS90"/>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Supply and Erection of Prestressed Concrete Girders</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Supply and Erection of Prestressed Concrete Girders</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615" t="s">
        <v>28</v>
      </c>
      <c r="AK4" s="613"/>
      <c r="AL4" s="613"/>
      <c r="AM4" s="613"/>
      <c r="AN4" s="613"/>
      <c r="AO4" s="613"/>
      <c r="AP4" s="613"/>
      <c r="AQ4" s="613"/>
      <c r="AR4" s="613"/>
      <c r="AS4" s="616"/>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e">
        <f>'Lot Register'!#REF!</f>
        <v>#REF!</v>
      </c>
      <c r="AG5" s="460"/>
      <c r="AH5" s="460"/>
      <c r="AI5" s="461"/>
      <c r="AJ5" s="636" t="s">
        <v>1704</v>
      </c>
      <c r="AK5" s="637"/>
      <c r="AL5" s="637"/>
      <c r="AM5" s="637"/>
      <c r="AN5" s="637"/>
      <c r="AO5" s="637"/>
      <c r="AP5" s="637"/>
      <c r="AQ5" s="637"/>
      <c r="AR5" s="637"/>
      <c r="AS5" s="638"/>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636" t="s">
        <v>1705</v>
      </c>
      <c r="AK6" s="637"/>
      <c r="AL6" s="637"/>
      <c r="AM6" s="637"/>
      <c r="AN6" s="637"/>
      <c r="AO6" s="637"/>
      <c r="AP6" s="637"/>
      <c r="AQ6" s="637"/>
      <c r="AR6" s="637"/>
      <c r="AS6" s="638"/>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Register'!$I$2), "", 'Lot Register'!$I$2)</f>
        <v>0</v>
      </c>
      <c r="AG7" s="469"/>
      <c r="AH7" s="469"/>
      <c r="AI7" s="470"/>
      <c r="AJ7" s="636" t="s">
        <v>1703</v>
      </c>
      <c r="AK7" s="637"/>
      <c r="AL7" s="637"/>
      <c r="AM7" s="637"/>
      <c r="AN7" s="637"/>
      <c r="AO7" s="637"/>
      <c r="AP7" s="637"/>
      <c r="AQ7" s="637"/>
      <c r="AR7" s="637"/>
      <c r="AS7" s="638"/>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v>75.010000000000005</v>
      </c>
      <c r="AK8" s="574"/>
      <c r="AL8" s="574"/>
      <c r="AM8" s="574"/>
      <c r="AN8" s="709" t="s">
        <v>1581</v>
      </c>
      <c r="AO8" s="709"/>
      <c r="AP8" s="709"/>
      <c r="AQ8" s="709"/>
      <c r="AR8" s="709"/>
      <c r="AS8" s="710"/>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Register'!$J$2), "", 'Lot Register'!$J$2)</f>
        <v>45343</v>
      </c>
      <c r="AG9" s="469"/>
      <c r="AH9" s="469"/>
      <c r="AI9" s="470"/>
      <c r="AJ9" s="573"/>
      <c r="AK9" s="574"/>
      <c r="AL9" s="574"/>
      <c r="AM9" s="574"/>
      <c r="AN9" s="709"/>
      <c r="AO9" s="709"/>
      <c r="AP9" s="709"/>
      <c r="AQ9" s="709"/>
      <c r="AR9" s="709"/>
      <c r="AS9" s="710"/>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t="e">
        <f>IF(ISBLANK('Lot Register'!#REF!), "", 'Lot Register'!#REF!)</f>
        <v>#REF!</v>
      </c>
      <c r="AE10" s="449"/>
      <c r="AF10" s="451" t="s">
        <v>30</v>
      </c>
      <c r="AG10" s="451"/>
      <c r="AH10" s="451"/>
      <c r="AI10" s="452"/>
      <c r="AJ10" s="573"/>
      <c r="AK10" s="574"/>
      <c r="AL10" s="574"/>
      <c r="AM10" s="574"/>
      <c r="AN10" s="709"/>
      <c r="AO10" s="709"/>
      <c r="AP10" s="709"/>
      <c r="AQ10" s="709"/>
      <c r="AR10" s="709"/>
      <c r="AS10" s="710"/>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Register'!$K$2), "", 'Lot Register'!$K$2)</f>
        <v>45343</v>
      </c>
      <c r="AG11" s="496"/>
      <c r="AH11" s="496"/>
      <c r="AI11" s="497"/>
      <c r="AJ11" s="575"/>
      <c r="AK11" s="576"/>
      <c r="AL11" s="576"/>
      <c r="AM11" s="576"/>
      <c r="AN11" s="711"/>
      <c r="AO11" s="711"/>
      <c r="AP11" s="711"/>
      <c r="AQ11" s="711"/>
      <c r="AR11" s="711"/>
      <c r="AS11" s="712"/>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c r="AH13" s="439"/>
      <c r="AI13" s="439"/>
      <c r="AJ13" s="439"/>
      <c r="AK13" s="439" t="s">
        <v>27</v>
      </c>
      <c r="AL13" s="439"/>
      <c r="AM13" s="439"/>
      <c r="AN13" s="439"/>
      <c r="AO13" s="571"/>
      <c r="AP13" s="571"/>
      <c r="AQ13" s="571"/>
      <c r="AR13" s="571"/>
      <c r="AS13" s="572"/>
      <c r="BE13"/>
    </row>
    <row r="14" spans="1:70">
      <c r="B14" s="553">
        <v>1</v>
      </c>
      <c r="C14" s="549"/>
      <c r="D14" s="507" t="s">
        <v>1582</v>
      </c>
      <c r="E14" s="508"/>
      <c r="F14" s="508"/>
      <c r="G14" s="508"/>
      <c r="H14" s="508"/>
      <c r="I14" s="508"/>
      <c r="J14" s="508"/>
      <c r="K14" s="508"/>
      <c r="L14" s="508"/>
      <c r="M14" s="508"/>
      <c r="N14" s="508"/>
      <c r="O14" s="508"/>
      <c r="P14" s="509"/>
      <c r="Q14" s="597" t="s">
        <v>91</v>
      </c>
      <c r="R14" s="598"/>
      <c r="S14" s="598"/>
      <c r="T14" s="598"/>
      <c r="U14" s="598"/>
      <c r="V14" s="598"/>
      <c r="W14" s="598"/>
      <c r="X14" s="599"/>
      <c r="Y14" s="507" t="s">
        <v>81</v>
      </c>
      <c r="Z14" s="508"/>
      <c r="AA14" s="508"/>
      <c r="AB14" s="509"/>
      <c r="AC14" s="406"/>
      <c r="AD14" s="407"/>
      <c r="AE14" s="407"/>
      <c r="AF14" s="407"/>
      <c r="AG14" s="407"/>
      <c r="AH14" s="407"/>
      <c r="AI14" s="407"/>
      <c r="AJ14" s="408"/>
      <c r="AK14" s="507"/>
      <c r="AL14" s="508"/>
      <c r="AM14" s="508"/>
      <c r="AN14" s="509"/>
      <c r="AO14" s="475"/>
      <c r="AP14" s="593"/>
      <c r="AQ14" s="594"/>
      <c r="AR14" s="595"/>
      <c r="AS14" s="596"/>
      <c r="BE14"/>
    </row>
    <row r="15" spans="1:70" ht="31.5" customHeight="1">
      <c r="B15" s="592"/>
      <c r="C15" s="532"/>
      <c r="D15" s="412"/>
      <c r="E15" s="413"/>
      <c r="F15" s="413"/>
      <c r="G15" s="413"/>
      <c r="H15" s="413"/>
      <c r="I15" s="413"/>
      <c r="J15" s="413"/>
      <c r="K15" s="413"/>
      <c r="L15" s="413"/>
      <c r="M15" s="413"/>
      <c r="N15" s="413"/>
      <c r="O15" s="413"/>
      <c r="P15" s="414"/>
      <c r="Q15" s="600"/>
      <c r="R15" s="601"/>
      <c r="S15" s="601"/>
      <c r="T15" s="601"/>
      <c r="U15" s="601"/>
      <c r="V15" s="601"/>
      <c r="W15" s="601"/>
      <c r="X15" s="602"/>
      <c r="Y15" s="412" t="s">
        <v>1584</v>
      </c>
      <c r="Z15" s="413"/>
      <c r="AA15" s="413"/>
      <c r="AB15" s="414"/>
      <c r="AC15" s="412"/>
      <c r="AD15" s="413"/>
      <c r="AE15" s="413"/>
      <c r="AF15" s="413"/>
      <c r="AG15" s="413"/>
      <c r="AH15" s="413"/>
      <c r="AI15" s="413"/>
      <c r="AJ15" s="414"/>
      <c r="AK15" s="412"/>
      <c r="AL15" s="413"/>
      <c r="AM15" s="413"/>
      <c r="AN15" s="414"/>
      <c r="AO15" s="545"/>
      <c r="AP15" s="556"/>
      <c r="AQ15" s="587"/>
      <c r="AR15" s="589"/>
      <c r="AS15" s="591"/>
      <c r="BE15"/>
    </row>
    <row r="16" spans="1:70">
      <c r="B16" s="592">
        <v>2</v>
      </c>
      <c r="C16" s="532"/>
      <c r="D16" s="406" t="s">
        <v>1583</v>
      </c>
      <c r="E16" s="407"/>
      <c r="F16" s="407"/>
      <c r="G16" s="407"/>
      <c r="H16" s="407"/>
      <c r="I16" s="407"/>
      <c r="J16" s="407"/>
      <c r="K16" s="407"/>
      <c r="L16" s="407"/>
      <c r="M16" s="407"/>
      <c r="N16" s="407"/>
      <c r="O16" s="407"/>
      <c r="P16" s="408"/>
      <c r="Q16" s="644" t="s">
        <v>91</v>
      </c>
      <c r="R16" s="645"/>
      <c r="S16" s="645"/>
      <c r="T16" s="645"/>
      <c r="U16" s="645"/>
      <c r="V16" s="645"/>
      <c r="W16" s="645"/>
      <c r="X16" s="646"/>
      <c r="Y16" s="406" t="s">
        <v>82</v>
      </c>
      <c r="Z16" s="407"/>
      <c r="AA16" s="407"/>
      <c r="AB16" s="408"/>
      <c r="AC16" s="406"/>
      <c r="AD16" s="407"/>
      <c r="AE16" s="407"/>
      <c r="AF16" s="407"/>
      <c r="AG16" s="407"/>
      <c r="AH16" s="407"/>
      <c r="AI16" s="407"/>
      <c r="AJ16" s="408"/>
      <c r="AK16" s="406"/>
      <c r="AL16" s="407"/>
      <c r="AM16" s="407"/>
      <c r="AN16" s="408"/>
      <c r="AO16" s="542"/>
      <c r="AP16" s="554"/>
      <c r="AQ16" s="586"/>
      <c r="AR16" s="588"/>
      <c r="AS16" s="590"/>
      <c r="BE16"/>
    </row>
    <row r="17" spans="2:57" ht="31.5" customHeight="1">
      <c r="B17" s="592"/>
      <c r="C17" s="532"/>
      <c r="D17" s="412"/>
      <c r="E17" s="413"/>
      <c r="F17" s="413"/>
      <c r="G17" s="413"/>
      <c r="H17" s="413"/>
      <c r="I17" s="413"/>
      <c r="J17" s="413"/>
      <c r="K17" s="413"/>
      <c r="L17" s="413"/>
      <c r="M17" s="413"/>
      <c r="N17" s="413"/>
      <c r="O17" s="413"/>
      <c r="P17" s="414"/>
      <c r="Q17" s="600"/>
      <c r="R17" s="601"/>
      <c r="S17" s="601"/>
      <c r="T17" s="601"/>
      <c r="U17" s="601"/>
      <c r="V17" s="601"/>
      <c r="W17" s="601"/>
      <c r="X17" s="602"/>
      <c r="Y17" s="412" t="s">
        <v>1584</v>
      </c>
      <c r="Z17" s="413"/>
      <c r="AA17" s="413"/>
      <c r="AB17" s="414"/>
      <c r="AC17" s="412"/>
      <c r="AD17" s="413"/>
      <c r="AE17" s="413"/>
      <c r="AF17" s="413"/>
      <c r="AG17" s="413"/>
      <c r="AH17" s="413"/>
      <c r="AI17" s="413"/>
      <c r="AJ17" s="414"/>
      <c r="AK17" s="412"/>
      <c r="AL17" s="413"/>
      <c r="AM17" s="413"/>
      <c r="AN17" s="414"/>
      <c r="AO17" s="545"/>
      <c r="AP17" s="556"/>
      <c r="AQ17" s="587"/>
      <c r="AR17" s="589"/>
      <c r="AS17" s="591"/>
      <c r="BE17"/>
    </row>
    <row r="18" spans="2:57">
      <c r="B18" s="592">
        <v>3</v>
      </c>
      <c r="C18" s="532"/>
      <c r="D18" s="406" t="s">
        <v>1585</v>
      </c>
      <c r="E18" s="407"/>
      <c r="F18" s="407"/>
      <c r="G18" s="407"/>
      <c r="H18" s="407"/>
      <c r="I18" s="407"/>
      <c r="J18" s="407"/>
      <c r="K18" s="407"/>
      <c r="L18" s="407"/>
      <c r="M18" s="407"/>
      <c r="N18" s="407"/>
      <c r="O18" s="407"/>
      <c r="P18" s="408"/>
      <c r="Q18" s="603" t="s">
        <v>91</v>
      </c>
      <c r="R18" s="604"/>
      <c r="S18" s="604"/>
      <c r="T18" s="604"/>
      <c r="U18" s="604"/>
      <c r="V18" s="604"/>
      <c r="W18" s="604"/>
      <c r="X18" s="605"/>
      <c r="Y18" s="406" t="s">
        <v>24</v>
      </c>
      <c r="Z18" s="407"/>
      <c r="AA18" s="407"/>
      <c r="AB18" s="408"/>
      <c r="AC18" s="406"/>
      <c r="AD18" s="407"/>
      <c r="AE18" s="407"/>
      <c r="AF18" s="407"/>
      <c r="AG18" s="407"/>
      <c r="AH18" s="407"/>
      <c r="AI18" s="407"/>
      <c r="AJ18" s="408"/>
      <c r="AK18" s="406"/>
      <c r="AL18" s="407"/>
      <c r="AM18" s="407"/>
      <c r="AN18" s="408"/>
      <c r="AO18" s="542"/>
      <c r="AP18" s="554"/>
      <c r="AQ18" s="586"/>
      <c r="AR18" s="588"/>
      <c r="AS18" s="590"/>
      <c r="BE18"/>
    </row>
    <row r="19" spans="2:57" ht="47.25" customHeight="1">
      <c r="B19" s="592"/>
      <c r="C19" s="532"/>
      <c r="D19" s="412"/>
      <c r="E19" s="413"/>
      <c r="F19" s="413"/>
      <c r="G19" s="413"/>
      <c r="H19" s="413"/>
      <c r="I19" s="413"/>
      <c r="J19" s="413"/>
      <c r="K19" s="413"/>
      <c r="L19" s="413"/>
      <c r="M19" s="413"/>
      <c r="N19" s="413"/>
      <c r="O19" s="413"/>
      <c r="P19" s="414"/>
      <c r="Q19" s="600"/>
      <c r="R19" s="601"/>
      <c r="S19" s="601"/>
      <c r="T19" s="601"/>
      <c r="U19" s="601"/>
      <c r="V19" s="601"/>
      <c r="W19" s="601"/>
      <c r="X19" s="602"/>
      <c r="Y19" s="412" t="s">
        <v>1587</v>
      </c>
      <c r="Z19" s="413"/>
      <c r="AA19" s="413"/>
      <c r="AB19" s="414"/>
      <c r="AC19" s="412"/>
      <c r="AD19" s="413"/>
      <c r="AE19" s="413"/>
      <c r="AF19" s="413"/>
      <c r="AG19" s="413"/>
      <c r="AH19" s="413"/>
      <c r="AI19" s="413"/>
      <c r="AJ19" s="414"/>
      <c r="AK19" s="412"/>
      <c r="AL19" s="413"/>
      <c r="AM19" s="413"/>
      <c r="AN19" s="414"/>
      <c r="AO19" s="545"/>
      <c r="AP19" s="556"/>
      <c r="AQ19" s="587"/>
      <c r="AR19" s="589"/>
      <c r="AS19" s="591"/>
      <c r="BE19"/>
    </row>
    <row r="20" spans="2:57">
      <c r="B20" s="592">
        <v>4</v>
      </c>
      <c r="C20" s="532"/>
      <c r="D20" s="406" t="s">
        <v>845</v>
      </c>
      <c r="E20" s="407"/>
      <c r="F20" s="407"/>
      <c r="G20" s="407"/>
      <c r="H20" s="407"/>
      <c r="I20" s="407"/>
      <c r="J20" s="407"/>
      <c r="K20" s="407"/>
      <c r="L20" s="407"/>
      <c r="M20" s="407"/>
      <c r="N20" s="407"/>
      <c r="O20" s="407"/>
      <c r="P20" s="408"/>
      <c r="Q20" s="603" t="s">
        <v>91</v>
      </c>
      <c r="R20" s="604"/>
      <c r="S20" s="604"/>
      <c r="T20" s="604"/>
      <c r="U20" s="604"/>
      <c r="V20" s="604"/>
      <c r="W20" s="604"/>
      <c r="X20" s="605"/>
      <c r="Y20" s="406" t="s">
        <v>24</v>
      </c>
      <c r="Z20" s="407"/>
      <c r="AA20" s="407"/>
      <c r="AB20" s="408"/>
      <c r="AC20" s="406"/>
      <c r="AD20" s="407"/>
      <c r="AE20" s="407"/>
      <c r="AF20" s="407"/>
      <c r="AG20" s="407"/>
      <c r="AH20" s="407"/>
      <c r="AI20" s="407"/>
      <c r="AJ20" s="408"/>
      <c r="AK20" s="406"/>
      <c r="AL20" s="407"/>
      <c r="AM20" s="407"/>
      <c r="AN20" s="408"/>
      <c r="AO20" s="542"/>
      <c r="AP20" s="554"/>
      <c r="AQ20" s="586"/>
      <c r="AR20" s="588"/>
      <c r="AS20" s="590"/>
      <c r="BE20"/>
    </row>
    <row r="21" spans="2:57" ht="31.5" customHeight="1">
      <c r="B21" s="592"/>
      <c r="C21" s="532"/>
      <c r="D21" s="412"/>
      <c r="E21" s="413"/>
      <c r="F21" s="413"/>
      <c r="G21" s="413"/>
      <c r="H21" s="413"/>
      <c r="I21" s="413"/>
      <c r="J21" s="413"/>
      <c r="K21" s="413"/>
      <c r="L21" s="413"/>
      <c r="M21" s="413"/>
      <c r="N21" s="413"/>
      <c r="O21" s="413"/>
      <c r="P21" s="414"/>
      <c r="Q21" s="600"/>
      <c r="R21" s="601"/>
      <c r="S21" s="601"/>
      <c r="T21" s="601"/>
      <c r="U21" s="601"/>
      <c r="V21" s="601"/>
      <c r="W21" s="601"/>
      <c r="X21" s="602"/>
      <c r="Y21" s="412" t="s">
        <v>1588</v>
      </c>
      <c r="Z21" s="413"/>
      <c r="AA21" s="413"/>
      <c r="AB21" s="414"/>
      <c r="AC21" s="412"/>
      <c r="AD21" s="413"/>
      <c r="AE21" s="413"/>
      <c r="AF21" s="413"/>
      <c r="AG21" s="413"/>
      <c r="AH21" s="413"/>
      <c r="AI21" s="413"/>
      <c r="AJ21" s="414"/>
      <c r="AK21" s="412"/>
      <c r="AL21" s="413"/>
      <c r="AM21" s="413"/>
      <c r="AN21" s="414"/>
      <c r="AO21" s="545"/>
      <c r="AP21" s="556"/>
      <c r="AQ21" s="587"/>
      <c r="AR21" s="589"/>
      <c r="AS21" s="591"/>
      <c r="BE21"/>
    </row>
    <row r="22" spans="2:57">
      <c r="B22" s="592">
        <v>5</v>
      </c>
      <c r="C22" s="532"/>
      <c r="D22" s="406" t="s">
        <v>846</v>
      </c>
      <c r="E22" s="407"/>
      <c r="F22" s="407"/>
      <c r="G22" s="407"/>
      <c r="H22" s="407"/>
      <c r="I22" s="407"/>
      <c r="J22" s="407"/>
      <c r="K22" s="407"/>
      <c r="L22" s="407"/>
      <c r="M22" s="407"/>
      <c r="N22" s="407"/>
      <c r="O22" s="407"/>
      <c r="P22" s="408"/>
      <c r="Q22" s="603" t="s">
        <v>91</v>
      </c>
      <c r="R22" s="604"/>
      <c r="S22" s="604"/>
      <c r="T22" s="604"/>
      <c r="U22" s="604"/>
      <c r="V22" s="604"/>
      <c r="W22" s="604"/>
      <c r="X22" s="605"/>
      <c r="Y22" s="406" t="s">
        <v>24</v>
      </c>
      <c r="Z22" s="407"/>
      <c r="AA22" s="407"/>
      <c r="AB22" s="408"/>
      <c r="AC22" s="406"/>
      <c r="AD22" s="407"/>
      <c r="AE22" s="407"/>
      <c r="AF22" s="407"/>
      <c r="AG22" s="407"/>
      <c r="AH22" s="407"/>
      <c r="AI22" s="407"/>
      <c r="AJ22" s="408"/>
      <c r="AK22" s="406"/>
      <c r="AL22" s="407"/>
      <c r="AM22" s="407"/>
      <c r="AN22" s="408"/>
      <c r="AO22" s="542"/>
      <c r="AP22" s="554"/>
      <c r="AQ22" s="586"/>
      <c r="AR22" s="588"/>
      <c r="AS22" s="590"/>
      <c r="BE22"/>
    </row>
    <row r="23" spans="2:57" ht="31.5" customHeight="1">
      <c r="B23" s="592"/>
      <c r="C23" s="532"/>
      <c r="D23" s="412"/>
      <c r="E23" s="413"/>
      <c r="F23" s="413"/>
      <c r="G23" s="413"/>
      <c r="H23" s="413"/>
      <c r="I23" s="413"/>
      <c r="J23" s="413"/>
      <c r="K23" s="413"/>
      <c r="L23" s="413"/>
      <c r="M23" s="413"/>
      <c r="N23" s="413"/>
      <c r="O23" s="413"/>
      <c r="P23" s="414"/>
      <c r="Q23" s="600"/>
      <c r="R23" s="601"/>
      <c r="S23" s="601"/>
      <c r="T23" s="601"/>
      <c r="U23" s="601"/>
      <c r="V23" s="601"/>
      <c r="W23" s="601"/>
      <c r="X23" s="602"/>
      <c r="Y23" s="412" t="s">
        <v>1588</v>
      </c>
      <c r="Z23" s="413"/>
      <c r="AA23" s="413"/>
      <c r="AB23" s="414"/>
      <c r="AC23" s="412"/>
      <c r="AD23" s="413"/>
      <c r="AE23" s="413"/>
      <c r="AF23" s="413"/>
      <c r="AG23" s="413"/>
      <c r="AH23" s="413"/>
      <c r="AI23" s="413"/>
      <c r="AJ23" s="414"/>
      <c r="AK23" s="412"/>
      <c r="AL23" s="413"/>
      <c r="AM23" s="413"/>
      <c r="AN23" s="414"/>
      <c r="AO23" s="545"/>
      <c r="AP23" s="556"/>
      <c r="AQ23" s="587"/>
      <c r="AR23" s="589"/>
      <c r="AS23" s="591"/>
      <c r="BE23"/>
    </row>
    <row r="24" spans="2:57">
      <c r="B24" s="592">
        <v>6</v>
      </c>
      <c r="C24" s="532"/>
      <c r="D24" s="406" t="s">
        <v>847</v>
      </c>
      <c r="E24" s="407"/>
      <c r="F24" s="407"/>
      <c r="G24" s="407"/>
      <c r="H24" s="407"/>
      <c r="I24" s="407"/>
      <c r="J24" s="407"/>
      <c r="K24" s="407"/>
      <c r="L24" s="407"/>
      <c r="M24" s="407"/>
      <c r="N24" s="407"/>
      <c r="O24" s="407"/>
      <c r="P24" s="408"/>
      <c r="Q24" s="603" t="s">
        <v>91</v>
      </c>
      <c r="R24" s="604"/>
      <c r="S24" s="604"/>
      <c r="T24" s="604"/>
      <c r="U24" s="604"/>
      <c r="V24" s="604"/>
      <c r="W24" s="604"/>
      <c r="X24" s="605"/>
      <c r="Y24" s="409" t="s">
        <v>24</v>
      </c>
      <c r="Z24" s="410"/>
      <c r="AA24" s="410"/>
      <c r="AB24" s="411"/>
      <c r="AC24" s="406"/>
      <c r="AD24" s="407"/>
      <c r="AE24" s="407"/>
      <c r="AF24" s="407"/>
      <c r="AG24" s="407"/>
      <c r="AH24" s="407"/>
      <c r="AI24" s="407"/>
      <c r="AJ24" s="408"/>
      <c r="AK24" s="406"/>
      <c r="AL24" s="407"/>
      <c r="AM24" s="407"/>
      <c r="AN24" s="408"/>
      <c r="AO24" s="542"/>
      <c r="AP24" s="554"/>
      <c r="AQ24" s="586"/>
      <c r="AR24" s="588"/>
      <c r="AS24" s="590"/>
      <c r="BE24"/>
    </row>
    <row r="25" spans="2:57" ht="29.25" customHeight="1">
      <c r="B25" s="592"/>
      <c r="C25" s="532"/>
      <c r="D25" s="412"/>
      <c r="E25" s="413"/>
      <c r="F25" s="413"/>
      <c r="G25" s="413"/>
      <c r="H25" s="413"/>
      <c r="I25" s="413"/>
      <c r="J25" s="413"/>
      <c r="K25" s="413"/>
      <c r="L25" s="413"/>
      <c r="M25" s="413"/>
      <c r="N25" s="413"/>
      <c r="O25" s="413"/>
      <c r="P25" s="414"/>
      <c r="Q25" s="600"/>
      <c r="R25" s="601"/>
      <c r="S25" s="601"/>
      <c r="T25" s="601"/>
      <c r="U25" s="601"/>
      <c r="V25" s="601"/>
      <c r="W25" s="601"/>
      <c r="X25" s="602"/>
      <c r="Y25" s="412" t="s">
        <v>1589</v>
      </c>
      <c r="Z25" s="413"/>
      <c r="AA25" s="413"/>
      <c r="AB25" s="414"/>
      <c r="AC25" s="412"/>
      <c r="AD25" s="413"/>
      <c r="AE25" s="413"/>
      <c r="AF25" s="413"/>
      <c r="AG25" s="413"/>
      <c r="AH25" s="413"/>
      <c r="AI25" s="413"/>
      <c r="AJ25" s="414"/>
      <c r="AK25" s="412"/>
      <c r="AL25" s="413"/>
      <c r="AM25" s="413"/>
      <c r="AN25" s="414"/>
      <c r="AO25" s="545"/>
      <c r="AP25" s="556"/>
      <c r="AQ25" s="587"/>
      <c r="AR25" s="589"/>
      <c r="AS25" s="591"/>
      <c r="BE25"/>
    </row>
    <row r="26" spans="2:57">
      <c r="B26" s="592">
        <v>7</v>
      </c>
      <c r="C26" s="532"/>
      <c r="D26" s="406" t="s">
        <v>1558</v>
      </c>
      <c r="E26" s="407"/>
      <c r="F26" s="407"/>
      <c r="G26" s="407"/>
      <c r="H26" s="407"/>
      <c r="I26" s="407"/>
      <c r="J26" s="407"/>
      <c r="K26" s="407"/>
      <c r="L26" s="407"/>
      <c r="M26" s="407"/>
      <c r="N26" s="407"/>
      <c r="O26" s="407"/>
      <c r="P26" s="408"/>
      <c r="Q26" s="603" t="s">
        <v>91</v>
      </c>
      <c r="R26" s="604"/>
      <c r="S26" s="604"/>
      <c r="T26" s="604"/>
      <c r="U26" s="604"/>
      <c r="V26" s="604"/>
      <c r="W26" s="604"/>
      <c r="X26" s="605"/>
      <c r="Y26" s="409" t="s">
        <v>24</v>
      </c>
      <c r="Z26" s="410"/>
      <c r="AA26" s="410"/>
      <c r="AB26" s="411"/>
      <c r="AC26" s="406"/>
      <c r="AD26" s="407"/>
      <c r="AE26" s="407"/>
      <c r="AF26" s="407"/>
      <c r="AG26" s="407"/>
      <c r="AH26" s="407"/>
      <c r="AI26" s="407"/>
      <c r="AJ26" s="408"/>
      <c r="AK26" s="406"/>
      <c r="AL26" s="407"/>
      <c r="AM26" s="407"/>
      <c r="AN26" s="408"/>
      <c r="AO26" s="542"/>
      <c r="AP26" s="554"/>
      <c r="AQ26" s="586"/>
      <c r="AR26" s="588"/>
      <c r="AS26" s="590"/>
      <c r="BE26"/>
    </row>
    <row r="27" spans="2:57" ht="31.5" customHeight="1">
      <c r="B27" s="592"/>
      <c r="C27" s="532"/>
      <c r="D27" s="412"/>
      <c r="E27" s="413"/>
      <c r="F27" s="413"/>
      <c r="G27" s="413"/>
      <c r="H27" s="413"/>
      <c r="I27" s="413"/>
      <c r="J27" s="413"/>
      <c r="K27" s="413"/>
      <c r="L27" s="413"/>
      <c r="M27" s="413"/>
      <c r="N27" s="413"/>
      <c r="O27" s="413"/>
      <c r="P27" s="414"/>
      <c r="Q27" s="600"/>
      <c r="R27" s="601"/>
      <c r="S27" s="601"/>
      <c r="T27" s="601"/>
      <c r="U27" s="601"/>
      <c r="V27" s="601"/>
      <c r="W27" s="601"/>
      <c r="X27" s="602"/>
      <c r="Y27" s="412" t="s">
        <v>1590</v>
      </c>
      <c r="Z27" s="413"/>
      <c r="AA27" s="413"/>
      <c r="AB27" s="414"/>
      <c r="AC27" s="412"/>
      <c r="AD27" s="413"/>
      <c r="AE27" s="413"/>
      <c r="AF27" s="413"/>
      <c r="AG27" s="413"/>
      <c r="AH27" s="413"/>
      <c r="AI27" s="413"/>
      <c r="AJ27" s="414"/>
      <c r="AK27" s="412"/>
      <c r="AL27" s="413"/>
      <c r="AM27" s="413"/>
      <c r="AN27" s="414"/>
      <c r="AO27" s="545"/>
      <c r="AP27" s="556"/>
      <c r="AQ27" s="587"/>
      <c r="AR27" s="589"/>
      <c r="AS27" s="591"/>
      <c r="BE27"/>
    </row>
    <row r="28" spans="2:57">
      <c r="B28" s="592">
        <v>8</v>
      </c>
      <c r="C28" s="532"/>
      <c r="D28" s="406" t="s">
        <v>849</v>
      </c>
      <c r="E28" s="407"/>
      <c r="F28" s="407"/>
      <c r="G28" s="407"/>
      <c r="H28" s="407"/>
      <c r="I28" s="407"/>
      <c r="J28" s="407"/>
      <c r="K28" s="407"/>
      <c r="L28" s="407"/>
      <c r="M28" s="407"/>
      <c r="N28" s="407"/>
      <c r="O28" s="407"/>
      <c r="P28" s="408"/>
      <c r="Q28" s="603" t="s">
        <v>91</v>
      </c>
      <c r="R28" s="604"/>
      <c r="S28" s="604"/>
      <c r="T28" s="604"/>
      <c r="U28" s="604"/>
      <c r="V28" s="604"/>
      <c r="W28" s="604"/>
      <c r="X28" s="605"/>
      <c r="Y28" s="409" t="s">
        <v>24</v>
      </c>
      <c r="Z28" s="410"/>
      <c r="AA28" s="410"/>
      <c r="AB28" s="411"/>
      <c r="AC28" s="406"/>
      <c r="AD28" s="407"/>
      <c r="AE28" s="407"/>
      <c r="AF28" s="407"/>
      <c r="AG28" s="407"/>
      <c r="AH28" s="407"/>
      <c r="AI28" s="407"/>
      <c r="AJ28" s="408"/>
      <c r="AK28" s="406"/>
      <c r="AL28" s="407"/>
      <c r="AM28" s="407"/>
      <c r="AN28" s="408"/>
      <c r="AO28" s="542"/>
      <c r="AP28" s="554"/>
      <c r="AQ28" s="586"/>
      <c r="AR28" s="588"/>
      <c r="AS28" s="590"/>
      <c r="BE28"/>
    </row>
    <row r="29" spans="2:57" ht="31.5" customHeight="1">
      <c r="B29" s="592"/>
      <c r="C29" s="532"/>
      <c r="D29" s="412"/>
      <c r="E29" s="413"/>
      <c r="F29" s="413"/>
      <c r="G29" s="413"/>
      <c r="H29" s="413"/>
      <c r="I29" s="413"/>
      <c r="J29" s="413"/>
      <c r="K29" s="413"/>
      <c r="L29" s="413"/>
      <c r="M29" s="413"/>
      <c r="N29" s="413"/>
      <c r="O29" s="413"/>
      <c r="P29" s="414"/>
      <c r="Q29" s="600"/>
      <c r="R29" s="601"/>
      <c r="S29" s="601"/>
      <c r="T29" s="601"/>
      <c r="U29" s="601"/>
      <c r="V29" s="601"/>
      <c r="W29" s="601"/>
      <c r="X29" s="602"/>
      <c r="Y29" s="412" t="s">
        <v>1591</v>
      </c>
      <c r="Z29" s="413"/>
      <c r="AA29" s="413"/>
      <c r="AB29" s="414"/>
      <c r="AC29" s="412"/>
      <c r="AD29" s="413"/>
      <c r="AE29" s="413"/>
      <c r="AF29" s="413"/>
      <c r="AG29" s="413"/>
      <c r="AH29" s="413"/>
      <c r="AI29" s="413"/>
      <c r="AJ29" s="414"/>
      <c r="AK29" s="412"/>
      <c r="AL29" s="413"/>
      <c r="AM29" s="413"/>
      <c r="AN29" s="414"/>
      <c r="AO29" s="545"/>
      <c r="AP29" s="556"/>
      <c r="AQ29" s="587"/>
      <c r="AR29" s="589"/>
      <c r="AS29" s="591"/>
      <c r="BE29"/>
    </row>
    <row r="30" spans="2:57">
      <c r="B30" s="592">
        <v>9</v>
      </c>
      <c r="C30" s="532"/>
      <c r="D30" s="406" t="s">
        <v>1592</v>
      </c>
      <c r="E30" s="407"/>
      <c r="F30" s="407"/>
      <c r="G30" s="407"/>
      <c r="H30" s="407"/>
      <c r="I30" s="407"/>
      <c r="J30" s="407"/>
      <c r="K30" s="407"/>
      <c r="L30" s="407"/>
      <c r="M30" s="407"/>
      <c r="N30" s="407"/>
      <c r="O30" s="407"/>
      <c r="P30" s="408"/>
      <c r="Q30" s="603" t="s">
        <v>91</v>
      </c>
      <c r="R30" s="604"/>
      <c r="S30" s="604"/>
      <c r="T30" s="604"/>
      <c r="U30" s="604"/>
      <c r="V30" s="604"/>
      <c r="W30" s="604"/>
      <c r="X30" s="605"/>
      <c r="Y30" s="409" t="s">
        <v>24</v>
      </c>
      <c r="Z30" s="410"/>
      <c r="AA30" s="410"/>
      <c r="AB30" s="411"/>
      <c r="AC30" s="406"/>
      <c r="AD30" s="407"/>
      <c r="AE30" s="407"/>
      <c r="AF30" s="407"/>
      <c r="AG30" s="407"/>
      <c r="AH30" s="407"/>
      <c r="AI30" s="407"/>
      <c r="AJ30" s="408"/>
      <c r="AK30" s="406"/>
      <c r="AL30" s="407"/>
      <c r="AM30" s="407"/>
      <c r="AN30" s="408"/>
      <c r="AO30" s="542"/>
      <c r="AP30" s="554"/>
      <c r="AQ30" s="586"/>
      <c r="AR30" s="588"/>
      <c r="AS30" s="590"/>
      <c r="BE30"/>
    </row>
    <row r="31" spans="2:57" ht="30.75" customHeight="1">
      <c r="B31" s="592"/>
      <c r="C31" s="532"/>
      <c r="D31" s="412"/>
      <c r="E31" s="413"/>
      <c r="F31" s="413"/>
      <c r="G31" s="413"/>
      <c r="H31" s="413"/>
      <c r="I31" s="413"/>
      <c r="J31" s="413"/>
      <c r="K31" s="413"/>
      <c r="L31" s="413"/>
      <c r="M31" s="413"/>
      <c r="N31" s="413"/>
      <c r="O31" s="413"/>
      <c r="P31" s="414"/>
      <c r="Q31" s="600"/>
      <c r="R31" s="601"/>
      <c r="S31" s="601"/>
      <c r="T31" s="601"/>
      <c r="U31" s="601"/>
      <c r="V31" s="601"/>
      <c r="W31" s="601"/>
      <c r="X31" s="602"/>
      <c r="Y31" s="412" t="s">
        <v>1593</v>
      </c>
      <c r="Z31" s="413"/>
      <c r="AA31" s="413"/>
      <c r="AB31" s="414"/>
      <c r="AC31" s="412"/>
      <c r="AD31" s="413"/>
      <c r="AE31" s="413"/>
      <c r="AF31" s="413"/>
      <c r="AG31" s="413"/>
      <c r="AH31" s="413"/>
      <c r="AI31" s="413"/>
      <c r="AJ31" s="414"/>
      <c r="AK31" s="412"/>
      <c r="AL31" s="413"/>
      <c r="AM31" s="413"/>
      <c r="AN31" s="414"/>
      <c r="AO31" s="545"/>
      <c r="AP31" s="556"/>
      <c r="AQ31" s="587"/>
      <c r="AR31" s="589"/>
      <c r="AS31" s="591"/>
      <c r="BE31"/>
    </row>
    <row r="32" spans="2:57">
      <c r="B32" s="592">
        <v>10</v>
      </c>
      <c r="C32" s="532"/>
      <c r="D32" s="406" t="s">
        <v>1594</v>
      </c>
      <c r="E32" s="407"/>
      <c r="F32" s="407"/>
      <c r="G32" s="407"/>
      <c r="H32" s="407"/>
      <c r="I32" s="407"/>
      <c r="J32" s="407"/>
      <c r="K32" s="407"/>
      <c r="L32" s="407"/>
      <c r="M32" s="407"/>
      <c r="N32" s="407"/>
      <c r="O32" s="407"/>
      <c r="P32" s="408"/>
      <c r="Q32" s="603" t="s">
        <v>91</v>
      </c>
      <c r="R32" s="604"/>
      <c r="S32" s="604"/>
      <c r="T32" s="604"/>
      <c r="U32" s="604"/>
      <c r="V32" s="604"/>
      <c r="W32" s="604"/>
      <c r="X32" s="605"/>
      <c r="Y32" s="409" t="s">
        <v>24</v>
      </c>
      <c r="Z32" s="410"/>
      <c r="AA32" s="410"/>
      <c r="AB32" s="411"/>
      <c r="AC32" s="406"/>
      <c r="AD32" s="407"/>
      <c r="AE32" s="407"/>
      <c r="AF32" s="407"/>
      <c r="AG32" s="407"/>
      <c r="AH32" s="407"/>
      <c r="AI32" s="407"/>
      <c r="AJ32" s="408"/>
      <c r="AK32" s="406"/>
      <c r="AL32" s="407"/>
      <c r="AM32" s="407"/>
      <c r="AN32" s="408"/>
      <c r="AO32" s="542"/>
      <c r="AP32" s="554"/>
      <c r="AQ32" s="586"/>
      <c r="AR32" s="588"/>
      <c r="AS32" s="590"/>
      <c r="BE32"/>
    </row>
    <row r="33" spans="2:57" ht="35.25" customHeight="1">
      <c r="B33" s="592"/>
      <c r="C33" s="532"/>
      <c r="D33" s="412"/>
      <c r="E33" s="413"/>
      <c r="F33" s="413"/>
      <c r="G33" s="413"/>
      <c r="H33" s="413"/>
      <c r="I33" s="413"/>
      <c r="J33" s="413"/>
      <c r="K33" s="413"/>
      <c r="L33" s="413"/>
      <c r="M33" s="413"/>
      <c r="N33" s="413"/>
      <c r="O33" s="413"/>
      <c r="P33" s="414"/>
      <c r="Q33" s="600"/>
      <c r="R33" s="601"/>
      <c r="S33" s="601"/>
      <c r="T33" s="601"/>
      <c r="U33" s="601"/>
      <c r="V33" s="601"/>
      <c r="W33" s="601"/>
      <c r="X33" s="602"/>
      <c r="Y33" s="412" t="s">
        <v>1595</v>
      </c>
      <c r="Z33" s="413"/>
      <c r="AA33" s="413"/>
      <c r="AB33" s="414"/>
      <c r="AC33" s="412"/>
      <c r="AD33" s="413"/>
      <c r="AE33" s="413"/>
      <c r="AF33" s="413"/>
      <c r="AG33" s="413"/>
      <c r="AH33" s="413"/>
      <c r="AI33" s="413"/>
      <c r="AJ33" s="414"/>
      <c r="AK33" s="412"/>
      <c r="AL33" s="413"/>
      <c r="AM33" s="413"/>
      <c r="AN33" s="414"/>
      <c r="AO33" s="545"/>
      <c r="AP33" s="556"/>
      <c r="AQ33" s="587"/>
      <c r="AR33" s="589"/>
      <c r="AS33" s="591"/>
      <c r="BE33"/>
    </row>
    <row r="34" spans="2:57">
      <c r="B34" s="592">
        <v>11</v>
      </c>
      <c r="C34" s="532"/>
      <c r="D34" s="406" t="s">
        <v>1596</v>
      </c>
      <c r="E34" s="407"/>
      <c r="F34" s="407"/>
      <c r="G34" s="407"/>
      <c r="H34" s="407"/>
      <c r="I34" s="407"/>
      <c r="J34" s="407"/>
      <c r="K34" s="407"/>
      <c r="L34" s="407"/>
      <c r="M34" s="407"/>
      <c r="N34" s="407"/>
      <c r="O34" s="407"/>
      <c r="P34" s="408"/>
      <c r="Q34" s="603" t="s">
        <v>91</v>
      </c>
      <c r="R34" s="604"/>
      <c r="S34" s="604"/>
      <c r="T34" s="604"/>
      <c r="U34" s="604"/>
      <c r="V34" s="604"/>
      <c r="W34" s="604"/>
      <c r="X34" s="605"/>
      <c r="Y34" s="409" t="s">
        <v>24</v>
      </c>
      <c r="Z34" s="410"/>
      <c r="AA34" s="410"/>
      <c r="AB34" s="411"/>
      <c r="AC34" s="406"/>
      <c r="AD34" s="407"/>
      <c r="AE34" s="407"/>
      <c r="AF34" s="407"/>
      <c r="AG34" s="407"/>
      <c r="AH34" s="407"/>
      <c r="AI34" s="407"/>
      <c r="AJ34" s="408"/>
      <c r="AK34" s="406"/>
      <c r="AL34" s="407"/>
      <c r="AM34" s="407"/>
      <c r="AN34" s="408"/>
      <c r="AO34" s="542"/>
      <c r="AP34" s="554"/>
      <c r="AQ34" s="586"/>
      <c r="AR34" s="588"/>
      <c r="AS34" s="590"/>
      <c r="BE34"/>
    </row>
    <row r="35" spans="2:57" ht="31.5" customHeight="1">
      <c r="B35" s="592"/>
      <c r="C35" s="532"/>
      <c r="D35" s="409"/>
      <c r="E35" s="410"/>
      <c r="F35" s="410"/>
      <c r="G35" s="410"/>
      <c r="H35" s="410"/>
      <c r="I35" s="410"/>
      <c r="J35" s="410"/>
      <c r="K35" s="410"/>
      <c r="L35" s="410"/>
      <c r="M35" s="410"/>
      <c r="N35" s="410"/>
      <c r="O35" s="410"/>
      <c r="P35" s="411"/>
      <c r="Q35" s="603"/>
      <c r="R35" s="604"/>
      <c r="S35" s="604"/>
      <c r="T35" s="604"/>
      <c r="U35" s="604"/>
      <c r="V35" s="604"/>
      <c r="W35" s="604"/>
      <c r="X35" s="605"/>
      <c r="Y35" s="409" t="s">
        <v>852</v>
      </c>
      <c r="Z35" s="410"/>
      <c r="AA35" s="410"/>
      <c r="AB35" s="411"/>
      <c r="AC35" s="412"/>
      <c r="AD35" s="413"/>
      <c r="AE35" s="413"/>
      <c r="AF35" s="413"/>
      <c r="AG35" s="413"/>
      <c r="AH35" s="413"/>
      <c r="AI35" s="413"/>
      <c r="AJ35" s="414"/>
      <c r="AK35" s="412"/>
      <c r="AL35" s="413"/>
      <c r="AM35" s="413"/>
      <c r="AN35" s="414"/>
      <c r="AO35" s="545"/>
      <c r="AP35" s="556"/>
      <c r="AQ35" s="587"/>
      <c r="AR35" s="589"/>
      <c r="AS35" s="591"/>
      <c r="BE35"/>
    </row>
    <row r="36" spans="2:57">
      <c r="B36" s="592">
        <v>12</v>
      </c>
      <c r="C36" s="532"/>
      <c r="D36" s="406" t="s">
        <v>1597</v>
      </c>
      <c r="E36" s="407"/>
      <c r="F36" s="407"/>
      <c r="G36" s="407"/>
      <c r="H36" s="407"/>
      <c r="I36" s="407"/>
      <c r="J36" s="407"/>
      <c r="K36" s="407"/>
      <c r="L36" s="407"/>
      <c r="M36" s="407"/>
      <c r="N36" s="407"/>
      <c r="O36" s="407"/>
      <c r="P36" s="408"/>
      <c r="Q36" s="644" t="s">
        <v>91</v>
      </c>
      <c r="R36" s="645"/>
      <c r="S36" s="645"/>
      <c r="T36" s="645"/>
      <c r="U36" s="645"/>
      <c r="V36" s="645"/>
      <c r="W36" s="645"/>
      <c r="X36" s="646"/>
      <c r="Y36" s="406" t="s">
        <v>81</v>
      </c>
      <c r="Z36" s="407"/>
      <c r="AA36" s="407"/>
      <c r="AB36" s="408"/>
      <c r="AC36" s="406"/>
      <c r="AD36" s="407"/>
      <c r="AE36" s="407"/>
      <c r="AF36" s="407"/>
      <c r="AG36" s="407"/>
      <c r="AH36" s="407"/>
      <c r="AI36" s="407"/>
      <c r="AJ36" s="408"/>
      <c r="AK36" s="406"/>
      <c r="AL36" s="407"/>
      <c r="AM36" s="407"/>
      <c r="AN36" s="408"/>
      <c r="AO36" s="542"/>
      <c r="AP36" s="554"/>
      <c r="AQ36" s="586"/>
      <c r="AR36" s="588"/>
      <c r="AS36" s="590"/>
      <c r="BE36"/>
    </row>
    <row r="37" spans="2:57" ht="31.5" customHeight="1">
      <c r="B37" s="592"/>
      <c r="C37" s="532"/>
      <c r="D37" s="412"/>
      <c r="E37" s="413"/>
      <c r="F37" s="413"/>
      <c r="G37" s="413"/>
      <c r="H37" s="413"/>
      <c r="I37" s="413"/>
      <c r="J37" s="413"/>
      <c r="K37" s="413"/>
      <c r="L37" s="413"/>
      <c r="M37" s="413"/>
      <c r="N37" s="413"/>
      <c r="O37" s="413"/>
      <c r="P37" s="414"/>
      <c r="Q37" s="600"/>
      <c r="R37" s="601"/>
      <c r="S37" s="601"/>
      <c r="T37" s="601"/>
      <c r="U37" s="601"/>
      <c r="V37" s="601"/>
      <c r="W37" s="601"/>
      <c r="X37" s="602"/>
      <c r="Y37" s="409" t="s">
        <v>852</v>
      </c>
      <c r="Z37" s="410"/>
      <c r="AA37" s="410"/>
      <c r="AB37" s="411"/>
      <c r="AC37" s="412"/>
      <c r="AD37" s="413"/>
      <c r="AE37" s="413"/>
      <c r="AF37" s="413"/>
      <c r="AG37" s="413"/>
      <c r="AH37" s="413"/>
      <c r="AI37" s="413"/>
      <c r="AJ37" s="414"/>
      <c r="AK37" s="412"/>
      <c r="AL37" s="413"/>
      <c r="AM37" s="413"/>
      <c r="AN37" s="414"/>
      <c r="AO37" s="545"/>
      <c r="AP37" s="556"/>
      <c r="AQ37" s="587"/>
      <c r="AR37" s="589"/>
      <c r="AS37" s="591"/>
      <c r="BE37"/>
    </row>
    <row r="38" spans="2:57">
      <c r="B38" s="592">
        <v>13</v>
      </c>
      <c r="C38" s="532"/>
      <c r="D38" s="406" t="s">
        <v>1598</v>
      </c>
      <c r="E38" s="407"/>
      <c r="F38" s="407"/>
      <c r="G38" s="407"/>
      <c r="H38" s="407"/>
      <c r="I38" s="407"/>
      <c r="J38" s="407"/>
      <c r="K38" s="407"/>
      <c r="L38" s="407"/>
      <c r="M38" s="407"/>
      <c r="N38" s="407"/>
      <c r="O38" s="407"/>
      <c r="P38" s="408"/>
      <c r="Q38" s="644" t="s">
        <v>91</v>
      </c>
      <c r="R38" s="645"/>
      <c r="S38" s="645"/>
      <c r="T38" s="645"/>
      <c r="U38" s="645"/>
      <c r="V38" s="645"/>
      <c r="W38" s="645"/>
      <c r="X38" s="646"/>
      <c r="Y38" s="406" t="s">
        <v>1563</v>
      </c>
      <c r="Z38" s="407"/>
      <c r="AA38" s="407"/>
      <c r="AB38" s="408"/>
      <c r="AC38" s="406"/>
      <c r="AD38" s="407"/>
      <c r="AE38" s="407"/>
      <c r="AF38" s="407"/>
      <c r="AG38" s="407"/>
      <c r="AH38" s="407"/>
      <c r="AI38" s="407"/>
      <c r="AJ38" s="408"/>
      <c r="AK38" s="406"/>
      <c r="AL38" s="407"/>
      <c r="AM38" s="407"/>
      <c r="AN38" s="408"/>
      <c r="AO38" s="542"/>
      <c r="AP38" s="554"/>
      <c r="AQ38" s="586"/>
      <c r="AR38" s="588"/>
      <c r="AS38" s="590"/>
      <c r="BE38"/>
    </row>
    <row r="39" spans="2:57" ht="31.5" customHeight="1">
      <c r="B39" s="592"/>
      <c r="C39" s="532"/>
      <c r="D39" s="412"/>
      <c r="E39" s="413"/>
      <c r="F39" s="413"/>
      <c r="G39" s="413"/>
      <c r="H39" s="413"/>
      <c r="I39" s="413"/>
      <c r="J39" s="413"/>
      <c r="K39" s="413"/>
      <c r="L39" s="413"/>
      <c r="M39" s="413"/>
      <c r="N39" s="413"/>
      <c r="O39" s="413"/>
      <c r="P39" s="414"/>
      <c r="Q39" s="600"/>
      <c r="R39" s="601"/>
      <c r="S39" s="601"/>
      <c r="T39" s="601"/>
      <c r="U39" s="601"/>
      <c r="V39" s="601"/>
      <c r="W39" s="601"/>
      <c r="X39" s="602"/>
      <c r="Y39" s="409" t="s">
        <v>1564</v>
      </c>
      <c r="Z39" s="410"/>
      <c r="AA39" s="410"/>
      <c r="AB39" s="411"/>
      <c r="AC39" s="412"/>
      <c r="AD39" s="413"/>
      <c r="AE39" s="413"/>
      <c r="AF39" s="413"/>
      <c r="AG39" s="413"/>
      <c r="AH39" s="413"/>
      <c r="AI39" s="413"/>
      <c r="AJ39" s="414"/>
      <c r="AK39" s="412"/>
      <c r="AL39" s="413"/>
      <c r="AM39" s="413"/>
      <c r="AN39" s="414"/>
      <c r="AO39" s="545"/>
      <c r="AP39" s="556"/>
      <c r="AQ39" s="587"/>
      <c r="AR39" s="589"/>
      <c r="AS39" s="591"/>
      <c r="BE39"/>
    </row>
    <row r="40" spans="2:57">
      <c r="B40" s="592">
        <v>14</v>
      </c>
      <c r="C40" s="532"/>
      <c r="D40" s="406" t="s">
        <v>1599</v>
      </c>
      <c r="E40" s="407"/>
      <c r="F40" s="407"/>
      <c r="G40" s="407"/>
      <c r="H40" s="407"/>
      <c r="I40" s="407"/>
      <c r="J40" s="407"/>
      <c r="K40" s="407"/>
      <c r="L40" s="407"/>
      <c r="M40" s="407"/>
      <c r="N40" s="407"/>
      <c r="O40" s="407"/>
      <c r="P40" s="408"/>
      <c r="Q40" s="644" t="s">
        <v>91</v>
      </c>
      <c r="R40" s="645"/>
      <c r="S40" s="645"/>
      <c r="T40" s="645"/>
      <c r="U40" s="645"/>
      <c r="V40" s="645"/>
      <c r="W40" s="645"/>
      <c r="X40" s="646"/>
      <c r="Y40" s="406" t="s">
        <v>86</v>
      </c>
      <c r="Z40" s="407"/>
      <c r="AA40" s="407"/>
      <c r="AB40" s="408"/>
      <c r="AC40" s="406"/>
      <c r="AD40" s="407"/>
      <c r="AE40" s="407"/>
      <c r="AF40" s="407"/>
      <c r="AG40" s="407"/>
      <c r="AH40" s="407"/>
      <c r="AI40" s="407"/>
      <c r="AJ40" s="408"/>
      <c r="AK40" s="406"/>
      <c r="AL40" s="407"/>
      <c r="AM40" s="407"/>
      <c r="AN40" s="408"/>
      <c r="AO40" s="542"/>
      <c r="AP40" s="554"/>
      <c r="AQ40" s="586"/>
      <c r="AR40" s="588"/>
      <c r="AS40" s="590"/>
      <c r="BE40"/>
    </row>
    <row r="41" spans="2:57" ht="31.5" customHeight="1">
      <c r="B41" s="592"/>
      <c r="C41" s="532"/>
      <c r="D41" s="412"/>
      <c r="E41" s="413"/>
      <c r="F41" s="413"/>
      <c r="G41" s="413"/>
      <c r="H41" s="413"/>
      <c r="I41" s="413"/>
      <c r="J41" s="413"/>
      <c r="K41" s="413"/>
      <c r="L41" s="413"/>
      <c r="M41" s="413"/>
      <c r="N41" s="413"/>
      <c r="O41" s="413"/>
      <c r="P41" s="414"/>
      <c r="Q41" s="600"/>
      <c r="R41" s="601"/>
      <c r="S41" s="601"/>
      <c r="T41" s="601"/>
      <c r="U41" s="601"/>
      <c r="V41" s="601"/>
      <c r="W41" s="601"/>
      <c r="X41" s="602"/>
      <c r="Y41" s="412" t="s">
        <v>1564</v>
      </c>
      <c r="Z41" s="413"/>
      <c r="AA41" s="413"/>
      <c r="AB41" s="414"/>
      <c r="AC41" s="412"/>
      <c r="AD41" s="413"/>
      <c r="AE41" s="413"/>
      <c r="AF41" s="413"/>
      <c r="AG41" s="413"/>
      <c r="AH41" s="413"/>
      <c r="AI41" s="413"/>
      <c r="AJ41" s="414"/>
      <c r="AK41" s="412"/>
      <c r="AL41" s="413"/>
      <c r="AM41" s="413"/>
      <c r="AN41" s="414"/>
      <c r="AO41" s="545"/>
      <c r="AP41" s="556"/>
      <c r="AQ41" s="587"/>
      <c r="AR41" s="589"/>
      <c r="AS41" s="591"/>
      <c r="BE41"/>
    </row>
    <row r="42" spans="2:57">
      <c r="B42" s="592">
        <v>15</v>
      </c>
      <c r="C42" s="532"/>
      <c r="D42" s="406" t="s">
        <v>854</v>
      </c>
      <c r="E42" s="407"/>
      <c r="F42" s="407"/>
      <c r="G42" s="407"/>
      <c r="H42" s="407"/>
      <c r="I42" s="407"/>
      <c r="J42" s="407"/>
      <c r="K42" s="407"/>
      <c r="L42" s="407"/>
      <c r="M42" s="407"/>
      <c r="N42" s="407"/>
      <c r="O42" s="407"/>
      <c r="P42" s="408"/>
      <c r="Q42" s="644" t="s">
        <v>1566</v>
      </c>
      <c r="R42" s="645"/>
      <c r="S42" s="645"/>
      <c r="T42" s="645"/>
      <c r="U42" s="645"/>
      <c r="V42" s="645"/>
      <c r="W42" s="645"/>
      <c r="X42" s="646"/>
      <c r="Y42" s="406" t="s">
        <v>24</v>
      </c>
      <c r="Z42" s="407"/>
      <c r="AA42" s="407"/>
      <c r="AB42" s="408"/>
      <c r="AC42" s="406"/>
      <c r="AD42" s="407"/>
      <c r="AE42" s="407"/>
      <c r="AF42" s="407"/>
      <c r="AG42" s="407"/>
      <c r="AH42" s="407"/>
      <c r="AI42" s="407"/>
      <c r="AJ42" s="408"/>
      <c r="AK42" s="406"/>
      <c r="AL42" s="407"/>
      <c r="AM42" s="407"/>
      <c r="AN42" s="408"/>
      <c r="AO42" s="542"/>
      <c r="AP42" s="554"/>
      <c r="AQ42" s="586"/>
      <c r="AR42" s="588"/>
      <c r="AS42" s="590"/>
      <c r="BE42"/>
    </row>
    <row r="43" spans="2:57" ht="31.5" customHeight="1">
      <c r="B43" s="592"/>
      <c r="C43" s="532"/>
      <c r="D43" s="412"/>
      <c r="E43" s="413"/>
      <c r="F43" s="413"/>
      <c r="G43" s="413"/>
      <c r="H43" s="413"/>
      <c r="I43" s="413"/>
      <c r="J43" s="413"/>
      <c r="K43" s="413"/>
      <c r="L43" s="413"/>
      <c r="M43" s="413"/>
      <c r="N43" s="413"/>
      <c r="O43" s="413"/>
      <c r="P43" s="414"/>
      <c r="Q43" s="600"/>
      <c r="R43" s="601"/>
      <c r="S43" s="601"/>
      <c r="T43" s="601"/>
      <c r="U43" s="601"/>
      <c r="V43" s="601"/>
      <c r="W43" s="601"/>
      <c r="X43" s="602"/>
      <c r="Y43" s="409" t="s">
        <v>855</v>
      </c>
      <c r="Z43" s="410"/>
      <c r="AA43" s="410"/>
      <c r="AB43" s="411"/>
      <c r="AC43" s="412"/>
      <c r="AD43" s="413"/>
      <c r="AE43" s="413"/>
      <c r="AF43" s="413"/>
      <c r="AG43" s="413"/>
      <c r="AH43" s="413"/>
      <c r="AI43" s="413"/>
      <c r="AJ43" s="414"/>
      <c r="AK43" s="412"/>
      <c r="AL43" s="413"/>
      <c r="AM43" s="413"/>
      <c r="AN43" s="414"/>
      <c r="AO43" s="545"/>
      <c r="AP43" s="556"/>
      <c r="AQ43" s="587"/>
      <c r="AR43" s="589"/>
      <c r="AS43" s="591"/>
      <c r="BE43"/>
    </row>
    <row r="44" spans="2:57">
      <c r="B44" s="592">
        <v>16</v>
      </c>
      <c r="C44" s="532"/>
      <c r="D44" s="406" t="s">
        <v>1600</v>
      </c>
      <c r="E44" s="407"/>
      <c r="F44" s="407"/>
      <c r="G44" s="407"/>
      <c r="H44" s="407"/>
      <c r="I44" s="407"/>
      <c r="J44" s="407"/>
      <c r="K44" s="407"/>
      <c r="L44" s="407"/>
      <c r="M44" s="407"/>
      <c r="N44" s="407"/>
      <c r="O44" s="407"/>
      <c r="P44" s="408"/>
      <c r="Q44" s="644" t="s">
        <v>91</v>
      </c>
      <c r="R44" s="645"/>
      <c r="S44" s="645"/>
      <c r="T44" s="645"/>
      <c r="U44" s="645"/>
      <c r="V44" s="645"/>
      <c r="W44" s="645"/>
      <c r="X44" s="646"/>
      <c r="Y44" s="406" t="s">
        <v>136</v>
      </c>
      <c r="Z44" s="407"/>
      <c r="AA44" s="407"/>
      <c r="AB44" s="408"/>
      <c r="AC44" s="406"/>
      <c r="AD44" s="407"/>
      <c r="AE44" s="407"/>
      <c r="AF44" s="407"/>
      <c r="AG44" s="407"/>
      <c r="AH44" s="407"/>
      <c r="AI44" s="407"/>
      <c r="AJ44" s="408"/>
      <c r="AK44" s="406"/>
      <c r="AL44" s="407"/>
      <c r="AM44" s="407"/>
      <c r="AN44" s="408"/>
      <c r="AO44" s="542"/>
      <c r="AP44" s="554"/>
      <c r="AQ44" s="586"/>
      <c r="AR44" s="588"/>
      <c r="AS44" s="590"/>
      <c r="BE44"/>
    </row>
    <row r="45" spans="2:57" ht="33" customHeight="1">
      <c r="B45" s="592"/>
      <c r="C45" s="532"/>
      <c r="D45" s="412"/>
      <c r="E45" s="413"/>
      <c r="F45" s="413"/>
      <c r="G45" s="413"/>
      <c r="H45" s="413"/>
      <c r="I45" s="413"/>
      <c r="J45" s="413"/>
      <c r="K45" s="413"/>
      <c r="L45" s="413"/>
      <c r="M45" s="413"/>
      <c r="N45" s="413"/>
      <c r="O45" s="413"/>
      <c r="P45" s="414"/>
      <c r="Q45" s="600"/>
      <c r="R45" s="601"/>
      <c r="S45" s="601"/>
      <c r="T45" s="601"/>
      <c r="U45" s="601"/>
      <c r="V45" s="601"/>
      <c r="W45" s="601"/>
      <c r="X45" s="602"/>
      <c r="Y45" s="412" t="s">
        <v>1601</v>
      </c>
      <c r="Z45" s="413"/>
      <c r="AA45" s="413"/>
      <c r="AB45" s="414"/>
      <c r="AC45" s="412"/>
      <c r="AD45" s="413"/>
      <c r="AE45" s="413"/>
      <c r="AF45" s="413"/>
      <c r="AG45" s="413"/>
      <c r="AH45" s="413"/>
      <c r="AI45" s="413"/>
      <c r="AJ45" s="414"/>
      <c r="AK45" s="412"/>
      <c r="AL45" s="413"/>
      <c r="AM45" s="413"/>
      <c r="AN45" s="414"/>
      <c r="AO45" s="545"/>
      <c r="AP45" s="556"/>
      <c r="AQ45" s="587"/>
      <c r="AR45" s="589"/>
      <c r="AS45" s="591"/>
      <c r="BE45"/>
    </row>
    <row r="46" spans="2:57">
      <c r="B46" s="592">
        <v>17</v>
      </c>
      <c r="C46" s="532"/>
      <c r="D46" s="406" t="s">
        <v>1602</v>
      </c>
      <c r="E46" s="407"/>
      <c r="F46" s="407"/>
      <c r="G46" s="407"/>
      <c r="H46" s="407"/>
      <c r="I46" s="407"/>
      <c r="J46" s="407"/>
      <c r="K46" s="407"/>
      <c r="L46" s="407"/>
      <c r="M46" s="407"/>
      <c r="N46" s="407"/>
      <c r="O46" s="407"/>
      <c r="P46" s="408"/>
      <c r="Q46" s="603" t="s">
        <v>91</v>
      </c>
      <c r="R46" s="604"/>
      <c r="S46" s="604"/>
      <c r="T46" s="604"/>
      <c r="U46" s="604"/>
      <c r="V46" s="604"/>
      <c r="W46" s="604"/>
      <c r="X46" s="605"/>
      <c r="Y46" s="409" t="s">
        <v>24</v>
      </c>
      <c r="Z46" s="410"/>
      <c r="AA46" s="410"/>
      <c r="AB46" s="411"/>
      <c r="AC46" s="406"/>
      <c r="AD46" s="407"/>
      <c r="AE46" s="407"/>
      <c r="AF46" s="407"/>
      <c r="AG46" s="407"/>
      <c r="AH46" s="407"/>
      <c r="AI46" s="407"/>
      <c r="AJ46" s="408"/>
      <c r="AK46" s="406"/>
      <c r="AL46" s="407"/>
      <c r="AM46" s="407"/>
      <c r="AN46" s="408"/>
      <c r="AO46" s="542"/>
      <c r="AP46" s="554"/>
      <c r="AQ46" s="586"/>
      <c r="AR46" s="588"/>
      <c r="AS46" s="590"/>
      <c r="BE46"/>
    </row>
    <row r="47" spans="2:57" ht="47.25" customHeight="1" thickBot="1">
      <c r="B47" s="592"/>
      <c r="C47" s="532"/>
      <c r="D47" s="412"/>
      <c r="E47" s="413"/>
      <c r="F47" s="413"/>
      <c r="G47" s="413"/>
      <c r="H47" s="413"/>
      <c r="I47" s="413"/>
      <c r="J47" s="413"/>
      <c r="K47" s="413"/>
      <c r="L47" s="413"/>
      <c r="M47" s="413"/>
      <c r="N47" s="413"/>
      <c r="O47" s="413"/>
      <c r="P47" s="414"/>
      <c r="Q47" s="600"/>
      <c r="R47" s="601"/>
      <c r="S47" s="601"/>
      <c r="T47" s="601"/>
      <c r="U47" s="601"/>
      <c r="V47" s="601"/>
      <c r="W47" s="601"/>
      <c r="X47" s="602"/>
      <c r="Y47" s="412" t="s">
        <v>1603</v>
      </c>
      <c r="Z47" s="413"/>
      <c r="AA47" s="413"/>
      <c r="AB47" s="414"/>
      <c r="AC47" s="412"/>
      <c r="AD47" s="413"/>
      <c r="AE47" s="413"/>
      <c r="AF47" s="413"/>
      <c r="AG47" s="413"/>
      <c r="AH47" s="413"/>
      <c r="AI47" s="413"/>
      <c r="AJ47" s="414"/>
      <c r="AK47" s="412"/>
      <c r="AL47" s="413"/>
      <c r="AM47" s="413"/>
      <c r="AN47" s="414"/>
      <c r="AO47" s="545"/>
      <c r="AP47" s="556"/>
      <c r="AQ47" s="587"/>
      <c r="AR47" s="589"/>
      <c r="AS47" s="591"/>
      <c r="BE47"/>
    </row>
    <row r="48" spans="2:57" ht="22.5" hidden="1" customHeight="1">
      <c r="B48" s="592">
        <v>18</v>
      </c>
      <c r="C48" s="532"/>
      <c r="D48" s="406"/>
      <c r="E48" s="407"/>
      <c r="F48" s="407"/>
      <c r="G48" s="407"/>
      <c r="H48" s="407"/>
      <c r="I48" s="407"/>
      <c r="J48" s="407"/>
      <c r="K48" s="407"/>
      <c r="L48" s="407"/>
      <c r="M48" s="407"/>
      <c r="N48" s="407"/>
      <c r="O48" s="407"/>
      <c r="P48" s="408"/>
      <c r="Q48" s="603"/>
      <c r="R48" s="604"/>
      <c r="S48" s="604"/>
      <c r="T48" s="604"/>
      <c r="U48" s="604"/>
      <c r="V48" s="604"/>
      <c r="W48" s="604"/>
      <c r="X48" s="605"/>
      <c r="Y48" s="409"/>
      <c r="Z48" s="410"/>
      <c r="AA48" s="410"/>
      <c r="AB48" s="411"/>
      <c r="AC48" s="406"/>
      <c r="AD48" s="407"/>
      <c r="AE48" s="407"/>
      <c r="AF48" s="407"/>
      <c r="AG48" s="407"/>
      <c r="AH48" s="407"/>
      <c r="AI48" s="407"/>
      <c r="AJ48" s="408"/>
      <c r="AK48" s="406"/>
      <c r="AL48" s="407"/>
      <c r="AM48" s="407"/>
      <c r="AN48" s="408"/>
      <c r="AO48" s="542"/>
      <c r="AP48" s="554"/>
      <c r="AQ48" s="586"/>
      <c r="AR48" s="588"/>
      <c r="AS48" s="590"/>
      <c r="BE48"/>
    </row>
    <row r="49" spans="2:57" ht="31.5" hidden="1" customHeight="1">
      <c r="B49" s="592"/>
      <c r="C49" s="532"/>
      <c r="D49" s="412"/>
      <c r="E49" s="413"/>
      <c r="F49" s="413"/>
      <c r="G49" s="413"/>
      <c r="H49" s="413"/>
      <c r="I49" s="413"/>
      <c r="J49" s="413"/>
      <c r="K49" s="413"/>
      <c r="L49" s="413"/>
      <c r="M49" s="413"/>
      <c r="N49" s="413"/>
      <c r="O49" s="413"/>
      <c r="P49" s="414"/>
      <c r="Q49" s="600"/>
      <c r="R49" s="601"/>
      <c r="S49" s="601"/>
      <c r="T49" s="601"/>
      <c r="U49" s="601"/>
      <c r="V49" s="601"/>
      <c r="W49" s="601"/>
      <c r="X49" s="602"/>
      <c r="Y49" s="412"/>
      <c r="Z49" s="413"/>
      <c r="AA49" s="413"/>
      <c r="AB49" s="414"/>
      <c r="AC49" s="412"/>
      <c r="AD49" s="413"/>
      <c r="AE49" s="413"/>
      <c r="AF49" s="413"/>
      <c r="AG49" s="413"/>
      <c r="AH49" s="413"/>
      <c r="AI49" s="413"/>
      <c r="AJ49" s="414"/>
      <c r="AK49" s="412"/>
      <c r="AL49" s="413"/>
      <c r="AM49" s="413"/>
      <c r="AN49" s="414"/>
      <c r="AO49" s="545"/>
      <c r="AP49" s="556"/>
      <c r="AQ49" s="587"/>
      <c r="AR49" s="589"/>
      <c r="AS49" s="591"/>
      <c r="BE49"/>
    </row>
    <row r="50" spans="2:57" ht="22.5" hidden="1" customHeight="1">
      <c r="B50" s="592">
        <v>19</v>
      </c>
      <c r="C50" s="532"/>
      <c r="D50" s="406"/>
      <c r="E50" s="407"/>
      <c r="F50" s="407"/>
      <c r="G50" s="407"/>
      <c r="H50" s="407"/>
      <c r="I50" s="407"/>
      <c r="J50" s="407"/>
      <c r="K50" s="407"/>
      <c r="L50" s="407"/>
      <c r="M50" s="407"/>
      <c r="N50" s="407"/>
      <c r="O50" s="407"/>
      <c r="P50" s="408"/>
      <c r="Q50" s="603"/>
      <c r="R50" s="604"/>
      <c r="S50" s="604"/>
      <c r="T50" s="604"/>
      <c r="U50" s="604"/>
      <c r="V50" s="604"/>
      <c r="W50" s="604"/>
      <c r="X50" s="605"/>
      <c r="Y50" s="409"/>
      <c r="Z50" s="410"/>
      <c r="AA50" s="410"/>
      <c r="AB50" s="411"/>
      <c r="AC50" s="406"/>
      <c r="AD50" s="407"/>
      <c r="AE50" s="407"/>
      <c r="AF50" s="407"/>
      <c r="AG50" s="407"/>
      <c r="AH50" s="407"/>
      <c r="AI50" s="407"/>
      <c r="AJ50" s="408"/>
      <c r="AK50" s="406"/>
      <c r="AL50" s="407"/>
      <c r="AM50" s="407"/>
      <c r="AN50" s="408"/>
      <c r="AO50" s="542"/>
      <c r="AP50" s="554"/>
      <c r="AQ50" s="586"/>
      <c r="AR50" s="588"/>
      <c r="AS50" s="590"/>
      <c r="BE50"/>
    </row>
    <row r="51" spans="2:57" ht="38.25" hidden="1" customHeight="1">
      <c r="B51" s="592"/>
      <c r="C51" s="532"/>
      <c r="D51" s="412"/>
      <c r="E51" s="413"/>
      <c r="F51" s="413"/>
      <c r="G51" s="413"/>
      <c r="H51" s="413"/>
      <c r="I51" s="413"/>
      <c r="J51" s="413"/>
      <c r="K51" s="413"/>
      <c r="L51" s="413"/>
      <c r="M51" s="413"/>
      <c r="N51" s="413"/>
      <c r="O51" s="413"/>
      <c r="P51" s="414"/>
      <c r="Q51" s="600"/>
      <c r="R51" s="601"/>
      <c r="S51" s="601"/>
      <c r="T51" s="601"/>
      <c r="U51" s="601"/>
      <c r="V51" s="601"/>
      <c r="W51" s="601"/>
      <c r="X51" s="602"/>
      <c r="Y51" s="412"/>
      <c r="Z51" s="413"/>
      <c r="AA51" s="413"/>
      <c r="AB51" s="414"/>
      <c r="AC51" s="412"/>
      <c r="AD51" s="413"/>
      <c r="AE51" s="413"/>
      <c r="AF51" s="413"/>
      <c r="AG51" s="413"/>
      <c r="AH51" s="413"/>
      <c r="AI51" s="413"/>
      <c r="AJ51" s="414"/>
      <c r="AK51" s="412"/>
      <c r="AL51" s="413"/>
      <c r="AM51" s="413"/>
      <c r="AN51" s="414"/>
      <c r="AO51" s="545"/>
      <c r="AP51" s="556"/>
      <c r="AQ51" s="587"/>
      <c r="AR51" s="589"/>
      <c r="AS51" s="591"/>
      <c r="BE51"/>
    </row>
    <row r="52" spans="2:57" ht="22.5" hidden="1" customHeight="1">
      <c r="B52" s="592">
        <v>20</v>
      </c>
      <c r="C52" s="532"/>
      <c r="D52" s="406"/>
      <c r="E52" s="407"/>
      <c r="F52" s="407"/>
      <c r="G52" s="407"/>
      <c r="H52" s="407"/>
      <c r="I52" s="407"/>
      <c r="J52" s="407"/>
      <c r="K52" s="407"/>
      <c r="L52" s="407"/>
      <c r="M52" s="407"/>
      <c r="N52" s="407"/>
      <c r="O52" s="407"/>
      <c r="P52" s="408"/>
      <c r="Q52" s="603"/>
      <c r="R52" s="604"/>
      <c r="S52" s="604"/>
      <c r="T52" s="604"/>
      <c r="U52" s="604"/>
      <c r="V52" s="604"/>
      <c r="W52" s="604"/>
      <c r="X52" s="605"/>
      <c r="Y52" s="409"/>
      <c r="Z52" s="410"/>
      <c r="AA52" s="410"/>
      <c r="AB52" s="411"/>
      <c r="AC52" s="406"/>
      <c r="AD52" s="407"/>
      <c r="AE52" s="407"/>
      <c r="AF52" s="407"/>
      <c r="AG52" s="407"/>
      <c r="AH52" s="407"/>
      <c r="AI52" s="407"/>
      <c r="AJ52" s="408"/>
      <c r="AK52" s="406"/>
      <c r="AL52" s="407"/>
      <c r="AM52" s="407"/>
      <c r="AN52" s="408"/>
      <c r="AO52" s="542"/>
      <c r="AP52" s="554"/>
      <c r="AQ52" s="586"/>
      <c r="AR52" s="588"/>
      <c r="AS52" s="590"/>
      <c r="BE52"/>
    </row>
    <row r="53" spans="2:57" ht="31.5" hidden="1" customHeight="1">
      <c r="B53" s="592"/>
      <c r="C53" s="532"/>
      <c r="D53" s="412"/>
      <c r="E53" s="413"/>
      <c r="F53" s="413"/>
      <c r="G53" s="413"/>
      <c r="H53" s="413"/>
      <c r="I53" s="413"/>
      <c r="J53" s="413"/>
      <c r="K53" s="413"/>
      <c r="L53" s="413"/>
      <c r="M53" s="413"/>
      <c r="N53" s="413"/>
      <c r="O53" s="413"/>
      <c r="P53" s="414"/>
      <c r="Q53" s="600"/>
      <c r="R53" s="601"/>
      <c r="S53" s="601"/>
      <c r="T53" s="601"/>
      <c r="U53" s="601"/>
      <c r="V53" s="601"/>
      <c r="W53" s="601"/>
      <c r="X53" s="602"/>
      <c r="Y53" s="412"/>
      <c r="Z53" s="413"/>
      <c r="AA53" s="413"/>
      <c r="AB53" s="414"/>
      <c r="AC53" s="412"/>
      <c r="AD53" s="413"/>
      <c r="AE53" s="413"/>
      <c r="AF53" s="413"/>
      <c r="AG53" s="413"/>
      <c r="AH53" s="413"/>
      <c r="AI53" s="413"/>
      <c r="AJ53" s="414"/>
      <c r="AK53" s="412"/>
      <c r="AL53" s="413"/>
      <c r="AM53" s="413"/>
      <c r="AN53" s="414"/>
      <c r="AO53" s="545"/>
      <c r="AP53" s="556"/>
      <c r="AQ53" s="587"/>
      <c r="AR53" s="589"/>
      <c r="AS53" s="591"/>
      <c r="BE53"/>
    </row>
    <row r="54" spans="2:57" ht="22.5" hidden="1" customHeight="1">
      <c r="B54" s="592">
        <v>21</v>
      </c>
      <c r="C54" s="532"/>
      <c r="D54" s="406"/>
      <c r="E54" s="407"/>
      <c r="F54" s="407"/>
      <c r="G54" s="407"/>
      <c r="H54" s="407"/>
      <c r="I54" s="407"/>
      <c r="J54" s="407"/>
      <c r="K54" s="407"/>
      <c r="L54" s="407"/>
      <c r="M54" s="407"/>
      <c r="N54" s="407"/>
      <c r="O54" s="407"/>
      <c r="P54" s="408"/>
      <c r="Q54" s="603"/>
      <c r="R54" s="604"/>
      <c r="S54" s="604"/>
      <c r="T54" s="604"/>
      <c r="U54" s="604"/>
      <c r="V54" s="604"/>
      <c r="W54" s="604"/>
      <c r="X54" s="605"/>
      <c r="Y54" s="409"/>
      <c r="Z54" s="410"/>
      <c r="AA54" s="410"/>
      <c r="AB54" s="411"/>
      <c r="AC54" s="406"/>
      <c r="AD54" s="407"/>
      <c r="AE54" s="407"/>
      <c r="AF54" s="407"/>
      <c r="AG54" s="407"/>
      <c r="AH54" s="407"/>
      <c r="AI54" s="407"/>
      <c r="AJ54" s="408"/>
      <c r="AK54" s="406"/>
      <c r="AL54" s="407"/>
      <c r="AM54" s="407"/>
      <c r="AN54" s="408"/>
      <c r="AO54" s="542"/>
      <c r="AP54" s="554"/>
      <c r="AQ54" s="586"/>
      <c r="AR54" s="588"/>
      <c r="AS54" s="590"/>
      <c r="BE54"/>
    </row>
    <row r="55" spans="2:57" ht="63.75" hidden="1" customHeight="1">
      <c r="B55" s="592"/>
      <c r="C55" s="532"/>
      <c r="D55" s="412"/>
      <c r="E55" s="413"/>
      <c r="F55" s="413"/>
      <c r="G55" s="413"/>
      <c r="H55" s="413"/>
      <c r="I55" s="413"/>
      <c r="J55" s="413"/>
      <c r="K55" s="413"/>
      <c r="L55" s="413"/>
      <c r="M55" s="413"/>
      <c r="N55" s="413"/>
      <c r="O55" s="413"/>
      <c r="P55" s="414"/>
      <c r="Q55" s="600"/>
      <c r="R55" s="601"/>
      <c r="S55" s="601"/>
      <c r="T55" s="601"/>
      <c r="U55" s="601"/>
      <c r="V55" s="601"/>
      <c r="W55" s="601"/>
      <c r="X55" s="602"/>
      <c r="Y55" s="412"/>
      <c r="Z55" s="413"/>
      <c r="AA55" s="413"/>
      <c r="AB55" s="414"/>
      <c r="AC55" s="412"/>
      <c r="AD55" s="413"/>
      <c r="AE55" s="413"/>
      <c r="AF55" s="413"/>
      <c r="AG55" s="413"/>
      <c r="AH55" s="413"/>
      <c r="AI55" s="413"/>
      <c r="AJ55" s="414"/>
      <c r="AK55" s="412"/>
      <c r="AL55" s="413"/>
      <c r="AM55" s="413"/>
      <c r="AN55" s="414"/>
      <c r="AO55" s="545"/>
      <c r="AP55" s="556"/>
      <c r="AQ55" s="587"/>
      <c r="AR55" s="589"/>
      <c r="AS55" s="591"/>
      <c r="BE55"/>
    </row>
    <row r="56" spans="2:57" ht="22.5" hidden="1" customHeight="1">
      <c r="B56" s="592">
        <v>22</v>
      </c>
      <c r="C56" s="532"/>
      <c r="D56" s="406"/>
      <c r="E56" s="407"/>
      <c r="F56" s="407"/>
      <c r="G56" s="407"/>
      <c r="H56" s="407"/>
      <c r="I56" s="407"/>
      <c r="J56" s="407"/>
      <c r="K56" s="407"/>
      <c r="L56" s="407"/>
      <c r="M56" s="407"/>
      <c r="N56" s="407"/>
      <c r="O56" s="407"/>
      <c r="P56" s="408"/>
      <c r="Q56" s="603"/>
      <c r="R56" s="604"/>
      <c r="S56" s="604"/>
      <c r="T56" s="604"/>
      <c r="U56" s="604"/>
      <c r="V56" s="604"/>
      <c r="W56" s="604"/>
      <c r="X56" s="605"/>
      <c r="Y56" s="409"/>
      <c r="Z56" s="410"/>
      <c r="AA56" s="410"/>
      <c r="AB56" s="411"/>
      <c r="AC56" s="406"/>
      <c r="AD56" s="407"/>
      <c r="AE56" s="407"/>
      <c r="AF56" s="407"/>
      <c r="AG56" s="407"/>
      <c r="AH56" s="407"/>
      <c r="AI56" s="407"/>
      <c r="AJ56" s="408"/>
      <c r="AK56" s="406"/>
      <c r="AL56" s="407"/>
      <c r="AM56" s="407"/>
      <c r="AN56" s="408"/>
      <c r="AO56" s="542"/>
      <c r="AP56" s="554"/>
      <c r="AQ56" s="586"/>
      <c r="AR56" s="588"/>
      <c r="AS56" s="590"/>
      <c r="BE56"/>
    </row>
    <row r="57" spans="2:57" ht="40.5" hidden="1" customHeight="1">
      <c r="B57" s="592"/>
      <c r="C57" s="532"/>
      <c r="D57" s="412"/>
      <c r="E57" s="413"/>
      <c r="F57" s="413"/>
      <c r="G57" s="413"/>
      <c r="H57" s="413"/>
      <c r="I57" s="413"/>
      <c r="J57" s="413"/>
      <c r="K57" s="413"/>
      <c r="L57" s="413"/>
      <c r="M57" s="413"/>
      <c r="N57" s="413"/>
      <c r="O57" s="413"/>
      <c r="P57" s="414"/>
      <c r="Q57" s="600"/>
      <c r="R57" s="601"/>
      <c r="S57" s="601"/>
      <c r="T57" s="601"/>
      <c r="U57" s="601"/>
      <c r="V57" s="601"/>
      <c r="W57" s="601"/>
      <c r="X57" s="602"/>
      <c r="Y57" s="412"/>
      <c r="Z57" s="413"/>
      <c r="AA57" s="413"/>
      <c r="AB57" s="414"/>
      <c r="AC57" s="412"/>
      <c r="AD57" s="413"/>
      <c r="AE57" s="413"/>
      <c r="AF57" s="413"/>
      <c r="AG57" s="413"/>
      <c r="AH57" s="413"/>
      <c r="AI57" s="413"/>
      <c r="AJ57" s="414"/>
      <c r="AK57" s="412"/>
      <c r="AL57" s="413"/>
      <c r="AM57" s="413"/>
      <c r="AN57" s="414"/>
      <c r="AO57" s="545"/>
      <c r="AP57" s="556"/>
      <c r="AQ57" s="587"/>
      <c r="AR57" s="589"/>
      <c r="AS57" s="591"/>
      <c r="BE57"/>
    </row>
    <row r="58" spans="2:57" ht="22.5" hidden="1" customHeight="1">
      <c r="B58" s="592">
        <v>23</v>
      </c>
      <c r="C58" s="532"/>
      <c r="D58" s="406"/>
      <c r="E58" s="407"/>
      <c r="F58" s="407"/>
      <c r="G58" s="407"/>
      <c r="H58" s="407"/>
      <c r="I58" s="407"/>
      <c r="J58" s="407"/>
      <c r="K58" s="407"/>
      <c r="L58" s="407"/>
      <c r="M58" s="407"/>
      <c r="N58" s="407"/>
      <c r="O58" s="407"/>
      <c r="P58" s="408"/>
      <c r="Q58" s="603"/>
      <c r="R58" s="604"/>
      <c r="S58" s="604"/>
      <c r="T58" s="604"/>
      <c r="U58" s="604"/>
      <c r="V58" s="604"/>
      <c r="W58" s="604"/>
      <c r="X58" s="605"/>
      <c r="Y58" s="409"/>
      <c r="Z58" s="410"/>
      <c r="AA58" s="410"/>
      <c r="AB58" s="411"/>
      <c r="AC58" s="406"/>
      <c r="AD58" s="407"/>
      <c r="AE58" s="407"/>
      <c r="AF58" s="408"/>
      <c r="AG58" s="406"/>
      <c r="AH58" s="407"/>
      <c r="AI58" s="407"/>
      <c r="AJ58" s="408"/>
      <c r="AK58" s="406"/>
      <c r="AL58" s="407"/>
      <c r="AM58" s="407"/>
      <c r="AN58" s="408"/>
      <c r="AO58" s="542"/>
      <c r="AP58" s="554"/>
      <c r="AQ58" s="586"/>
      <c r="AR58" s="588"/>
      <c r="AS58" s="590"/>
      <c r="BE58"/>
    </row>
    <row r="59" spans="2:57" ht="33.75" hidden="1" customHeight="1">
      <c r="B59" s="592"/>
      <c r="C59" s="532"/>
      <c r="D59" s="412"/>
      <c r="E59" s="413"/>
      <c r="F59" s="413"/>
      <c r="G59" s="413"/>
      <c r="H59" s="413"/>
      <c r="I59" s="413"/>
      <c r="J59" s="413"/>
      <c r="K59" s="413"/>
      <c r="L59" s="413"/>
      <c r="M59" s="413"/>
      <c r="N59" s="413"/>
      <c r="O59" s="413"/>
      <c r="P59" s="414"/>
      <c r="Q59" s="600"/>
      <c r="R59" s="601"/>
      <c r="S59" s="601"/>
      <c r="T59" s="601"/>
      <c r="U59" s="601"/>
      <c r="V59" s="601"/>
      <c r="W59" s="601"/>
      <c r="X59" s="602"/>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24</v>
      </c>
      <c r="C60" s="532"/>
      <c r="D60" s="406"/>
      <c r="E60" s="407"/>
      <c r="F60" s="407"/>
      <c r="G60" s="407"/>
      <c r="H60" s="407"/>
      <c r="I60" s="407"/>
      <c r="J60" s="407"/>
      <c r="K60" s="407"/>
      <c r="L60" s="407"/>
      <c r="M60" s="407"/>
      <c r="N60" s="407"/>
      <c r="O60" s="407"/>
      <c r="P60" s="408"/>
      <c r="Q60" s="603"/>
      <c r="R60" s="604"/>
      <c r="S60" s="604"/>
      <c r="T60" s="604"/>
      <c r="U60" s="604"/>
      <c r="V60" s="604"/>
      <c r="W60" s="604"/>
      <c r="X60" s="605"/>
      <c r="Y60" s="409"/>
      <c r="Z60" s="410"/>
      <c r="AA60" s="410"/>
      <c r="AB60" s="411"/>
      <c r="AC60" s="406"/>
      <c r="AD60" s="407"/>
      <c r="AE60" s="407"/>
      <c r="AF60" s="408"/>
      <c r="AG60" s="406"/>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600"/>
      <c r="R61" s="601"/>
      <c r="S61" s="601"/>
      <c r="T61" s="601"/>
      <c r="U61" s="601"/>
      <c r="V61" s="601"/>
      <c r="W61" s="601"/>
      <c r="X61" s="602"/>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25</v>
      </c>
      <c r="C62" s="532"/>
      <c r="D62" s="406"/>
      <c r="E62" s="407"/>
      <c r="F62" s="407"/>
      <c r="G62" s="407"/>
      <c r="H62" s="407"/>
      <c r="I62" s="407"/>
      <c r="J62" s="407"/>
      <c r="K62" s="407"/>
      <c r="L62" s="407"/>
      <c r="M62" s="407"/>
      <c r="N62" s="407"/>
      <c r="O62" s="407"/>
      <c r="P62" s="408"/>
      <c r="Q62" s="603"/>
      <c r="R62" s="604"/>
      <c r="S62" s="604"/>
      <c r="T62" s="604"/>
      <c r="U62" s="604"/>
      <c r="V62" s="604"/>
      <c r="W62" s="604"/>
      <c r="X62" s="605"/>
      <c r="Y62" s="409"/>
      <c r="Z62" s="410"/>
      <c r="AA62" s="410"/>
      <c r="AB62" s="411"/>
      <c r="AC62" s="406"/>
      <c r="AD62" s="407"/>
      <c r="AE62" s="407"/>
      <c r="AF62" s="408"/>
      <c r="AG62" s="406"/>
      <c r="AH62" s="407"/>
      <c r="AI62" s="407"/>
      <c r="AJ62" s="408"/>
      <c r="AK62" s="406"/>
      <c r="AL62" s="407"/>
      <c r="AM62" s="407"/>
      <c r="AN62" s="408"/>
      <c r="AO62" s="542"/>
      <c r="AP62" s="554"/>
      <c r="AQ62" s="586"/>
      <c r="AR62" s="588"/>
      <c r="AS62" s="590"/>
      <c r="BE62"/>
    </row>
    <row r="63" spans="2:57" ht="33" hidden="1" customHeight="1">
      <c r="B63" s="592"/>
      <c r="C63" s="532"/>
      <c r="D63" s="412"/>
      <c r="E63" s="413"/>
      <c r="F63" s="413"/>
      <c r="G63" s="413"/>
      <c r="H63" s="413"/>
      <c r="I63" s="413"/>
      <c r="J63" s="413"/>
      <c r="K63" s="413"/>
      <c r="L63" s="413"/>
      <c r="M63" s="413"/>
      <c r="N63" s="413"/>
      <c r="O63" s="413"/>
      <c r="P63" s="414"/>
      <c r="Q63" s="600"/>
      <c r="R63" s="601"/>
      <c r="S63" s="601"/>
      <c r="T63" s="601"/>
      <c r="U63" s="601"/>
      <c r="V63" s="601"/>
      <c r="W63" s="601"/>
      <c r="X63" s="602"/>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26</v>
      </c>
      <c r="C64" s="532"/>
      <c r="D64" s="406"/>
      <c r="E64" s="407"/>
      <c r="F64" s="407"/>
      <c r="G64" s="407"/>
      <c r="H64" s="407"/>
      <c r="I64" s="407"/>
      <c r="J64" s="407"/>
      <c r="K64" s="407"/>
      <c r="L64" s="407"/>
      <c r="M64" s="407"/>
      <c r="N64" s="407"/>
      <c r="O64" s="407"/>
      <c r="P64" s="408"/>
      <c r="Q64" s="603"/>
      <c r="R64" s="604"/>
      <c r="S64" s="604"/>
      <c r="T64" s="604"/>
      <c r="U64" s="604"/>
      <c r="V64" s="604"/>
      <c r="W64" s="604"/>
      <c r="X64" s="605"/>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6" hidden="1" customHeight="1">
      <c r="B65" s="592"/>
      <c r="C65" s="532"/>
      <c r="D65" s="412"/>
      <c r="E65" s="413"/>
      <c r="F65" s="413"/>
      <c r="G65" s="413"/>
      <c r="H65" s="413"/>
      <c r="I65" s="413"/>
      <c r="J65" s="413"/>
      <c r="K65" s="413"/>
      <c r="L65" s="413"/>
      <c r="M65" s="413"/>
      <c r="N65" s="413"/>
      <c r="O65" s="413"/>
      <c r="P65" s="414"/>
      <c r="Q65" s="600"/>
      <c r="R65" s="601"/>
      <c r="S65" s="601"/>
      <c r="T65" s="601"/>
      <c r="U65" s="601"/>
      <c r="V65" s="601"/>
      <c r="W65" s="601"/>
      <c r="X65" s="602"/>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27</v>
      </c>
      <c r="C66" s="532"/>
      <c r="D66" s="406"/>
      <c r="E66" s="407"/>
      <c r="F66" s="407"/>
      <c r="G66" s="407"/>
      <c r="H66" s="407"/>
      <c r="I66" s="407"/>
      <c r="J66" s="407"/>
      <c r="K66" s="407"/>
      <c r="L66" s="407"/>
      <c r="M66" s="407"/>
      <c r="N66" s="407"/>
      <c r="O66" s="407"/>
      <c r="P66" s="408"/>
      <c r="Q66" s="603"/>
      <c r="R66" s="604"/>
      <c r="S66" s="604"/>
      <c r="T66" s="604"/>
      <c r="U66" s="604"/>
      <c r="V66" s="604"/>
      <c r="W66" s="604"/>
      <c r="X66" s="605"/>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3.75" hidden="1" customHeight="1">
      <c r="B67" s="592"/>
      <c r="C67" s="532"/>
      <c r="D67" s="412"/>
      <c r="E67" s="413"/>
      <c r="F67" s="413"/>
      <c r="G67" s="413"/>
      <c r="H67" s="413"/>
      <c r="I67" s="413"/>
      <c r="J67" s="413"/>
      <c r="K67" s="413"/>
      <c r="L67" s="413"/>
      <c r="M67" s="413"/>
      <c r="N67" s="413"/>
      <c r="O67" s="413"/>
      <c r="P67" s="414"/>
      <c r="Q67" s="600"/>
      <c r="R67" s="601"/>
      <c r="S67" s="601"/>
      <c r="T67" s="601"/>
      <c r="U67" s="601"/>
      <c r="V67" s="601"/>
      <c r="W67" s="601"/>
      <c r="X67" s="602"/>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24</v>
      </c>
      <c r="C68" s="532"/>
      <c r="D68" s="406"/>
      <c r="E68" s="407"/>
      <c r="F68" s="407"/>
      <c r="G68" s="407"/>
      <c r="H68" s="407"/>
      <c r="I68" s="407"/>
      <c r="J68" s="407"/>
      <c r="K68" s="407"/>
      <c r="L68" s="407"/>
      <c r="M68" s="407"/>
      <c r="N68" s="407"/>
      <c r="O68" s="407"/>
      <c r="P68" s="408"/>
      <c r="Q68" s="603"/>
      <c r="R68" s="604"/>
      <c r="S68" s="604"/>
      <c r="T68" s="604"/>
      <c r="U68" s="604"/>
      <c r="V68" s="604"/>
      <c r="W68" s="604"/>
      <c r="X68" s="605"/>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600"/>
      <c r="R69" s="601"/>
      <c r="S69" s="601"/>
      <c r="T69" s="601"/>
      <c r="U69" s="601"/>
      <c r="V69" s="601"/>
      <c r="W69" s="601"/>
      <c r="X69" s="602"/>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25</v>
      </c>
      <c r="C70" s="532"/>
      <c r="D70" s="406"/>
      <c r="E70" s="407"/>
      <c r="F70" s="407"/>
      <c r="G70" s="407"/>
      <c r="H70" s="407"/>
      <c r="I70" s="407"/>
      <c r="J70" s="407"/>
      <c r="K70" s="407"/>
      <c r="L70" s="407"/>
      <c r="M70" s="407"/>
      <c r="N70" s="407"/>
      <c r="O70" s="407"/>
      <c r="P70" s="408"/>
      <c r="Q70" s="603"/>
      <c r="R70" s="604"/>
      <c r="S70" s="604"/>
      <c r="T70" s="604"/>
      <c r="U70" s="604"/>
      <c r="V70" s="604"/>
      <c r="W70" s="604"/>
      <c r="X70" s="605"/>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81" hidden="1" customHeight="1">
      <c r="B71" s="592"/>
      <c r="C71" s="532"/>
      <c r="D71" s="412"/>
      <c r="E71" s="413"/>
      <c r="F71" s="413"/>
      <c r="G71" s="413"/>
      <c r="H71" s="413"/>
      <c r="I71" s="413"/>
      <c r="J71" s="413"/>
      <c r="K71" s="413"/>
      <c r="L71" s="413"/>
      <c r="M71" s="413"/>
      <c r="N71" s="413"/>
      <c r="O71" s="413"/>
      <c r="P71" s="414"/>
      <c r="Q71" s="600"/>
      <c r="R71" s="601"/>
      <c r="S71" s="601"/>
      <c r="T71" s="601"/>
      <c r="U71" s="601"/>
      <c r="V71" s="601"/>
      <c r="W71" s="601"/>
      <c r="X71" s="602"/>
      <c r="Y71" s="412"/>
      <c r="Z71" s="413"/>
      <c r="AA71" s="413"/>
      <c r="AB71" s="414"/>
      <c r="AC71" s="412"/>
      <c r="AD71" s="413"/>
      <c r="AE71" s="413"/>
      <c r="AF71" s="414"/>
      <c r="AG71" s="412"/>
      <c r="AH71" s="413"/>
      <c r="AI71" s="413"/>
      <c r="AJ71" s="414"/>
      <c r="AK71" s="412"/>
      <c r="AL71" s="413"/>
      <c r="AM71" s="413"/>
      <c r="AN71" s="414"/>
      <c r="AO71" s="545"/>
      <c r="AP71" s="556"/>
      <c r="AQ71" s="587"/>
      <c r="AR71" s="589"/>
      <c r="AS71" s="591"/>
      <c r="BE71"/>
    </row>
    <row r="72" spans="2:57" ht="22.5" hidden="1" customHeight="1">
      <c r="B72" s="592">
        <v>26</v>
      </c>
      <c r="C72" s="532"/>
      <c r="D72" s="406"/>
      <c r="E72" s="407"/>
      <c r="F72" s="407"/>
      <c r="G72" s="407"/>
      <c r="H72" s="407"/>
      <c r="I72" s="407"/>
      <c r="J72" s="407"/>
      <c r="K72" s="407"/>
      <c r="L72" s="407"/>
      <c r="M72" s="407"/>
      <c r="N72" s="407"/>
      <c r="O72" s="407"/>
      <c r="P72" s="408"/>
      <c r="Q72" s="603"/>
      <c r="R72" s="604"/>
      <c r="S72" s="604"/>
      <c r="T72" s="604"/>
      <c r="U72" s="604"/>
      <c r="V72" s="604"/>
      <c r="W72" s="604"/>
      <c r="X72" s="605"/>
      <c r="Y72" s="406"/>
      <c r="Z72" s="407"/>
      <c r="AA72" s="407"/>
      <c r="AB72" s="408"/>
      <c r="AC72" s="406"/>
      <c r="AD72" s="407"/>
      <c r="AE72" s="407"/>
      <c r="AF72" s="408"/>
      <c r="AG72" s="406"/>
      <c r="AH72" s="407"/>
      <c r="AI72" s="407"/>
      <c r="AJ72" s="408"/>
      <c r="AK72" s="406"/>
      <c r="AL72" s="407"/>
      <c r="AM72" s="407"/>
      <c r="AN72" s="408"/>
      <c r="AO72" s="542"/>
      <c r="AP72" s="554"/>
      <c r="AQ72" s="586"/>
      <c r="AR72" s="588"/>
      <c r="AS72" s="590"/>
      <c r="BE72"/>
    </row>
    <row r="73" spans="2:57" ht="31.5" hidden="1" customHeight="1">
      <c r="B73" s="592"/>
      <c r="C73" s="532"/>
      <c r="D73" s="412"/>
      <c r="E73" s="413"/>
      <c r="F73" s="413"/>
      <c r="G73" s="413"/>
      <c r="H73" s="413"/>
      <c r="I73" s="413"/>
      <c r="J73" s="413"/>
      <c r="K73" s="413"/>
      <c r="L73" s="413"/>
      <c r="M73" s="413"/>
      <c r="N73" s="413"/>
      <c r="O73" s="413"/>
      <c r="P73" s="414"/>
      <c r="Q73" s="600"/>
      <c r="R73" s="601"/>
      <c r="S73" s="601"/>
      <c r="T73" s="601"/>
      <c r="U73" s="601"/>
      <c r="V73" s="601"/>
      <c r="W73" s="601"/>
      <c r="X73" s="602"/>
      <c r="Y73" s="412"/>
      <c r="Z73" s="413"/>
      <c r="AA73" s="413"/>
      <c r="AB73" s="414"/>
      <c r="AC73" s="412"/>
      <c r="AD73" s="413"/>
      <c r="AE73" s="413"/>
      <c r="AF73" s="414"/>
      <c r="AG73" s="412"/>
      <c r="AH73" s="413"/>
      <c r="AI73" s="413"/>
      <c r="AJ73" s="414"/>
      <c r="AK73" s="412"/>
      <c r="AL73" s="413"/>
      <c r="AM73" s="413"/>
      <c r="AN73" s="414"/>
      <c r="AO73" s="545"/>
      <c r="AP73" s="556"/>
      <c r="AQ73" s="587"/>
      <c r="AR73" s="589"/>
      <c r="AS73" s="591"/>
      <c r="BE73"/>
    </row>
    <row r="74" spans="2:57" ht="22.5" hidden="1" customHeight="1">
      <c r="B74" s="592">
        <v>27</v>
      </c>
      <c r="C74" s="532"/>
      <c r="D74" s="649"/>
      <c r="E74" s="934"/>
      <c r="F74" s="934"/>
      <c r="G74" s="934"/>
      <c r="H74" s="934"/>
      <c r="I74" s="934"/>
      <c r="J74" s="934"/>
      <c r="K74" s="934"/>
      <c r="L74" s="934"/>
      <c r="M74" s="934"/>
      <c r="N74" s="934"/>
      <c r="O74" s="934"/>
      <c r="P74" s="935"/>
      <c r="Q74" s="409"/>
      <c r="R74" s="410"/>
      <c r="S74" s="410"/>
      <c r="T74" s="410"/>
      <c r="U74" s="410"/>
      <c r="V74" s="410"/>
      <c r="W74" s="410"/>
      <c r="X74" s="411"/>
      <c r="Y74" s="406"/>
      <c r="Z74" s="407"/>
      <c r="AA74" s="407"/>
      <c r="AB74" s="408"/>
      <c r="AC74" s="406"/>
      <c r="AD74" s="407"/>
      <c r="AE74" s="407"/>
      <c r="AF74" s="408"/>
      <c r="AG74" s="406"/>
      <c r="AH74" s="407"/>
      <c r="AI74" s="407"/>
      <c r="AJ74" s="408"/>
      <c r="AK74" s="406"/>
      <c r="AL74" s="407"/>
      <c r="AM74" s="407"/>
      <c r="AN74" s="408"/>
      <c r="AO74" s="542"/>
      <c r="AP74" s="554"/>
      <c r="AQ74" s="586"/>
      <c r="AR74" s="588"/>
      <c r="AS74" s="590"/>
      <c r="BE74"/>
    </row>
    <row r="75" spans="2:57" ht="31.5" hidden="1" customHeight="1" thickBot="1">
      <c r="B75" s="592"/>
      <c r="C75" s="532"/>
      <c r="D75" s="653"/>
      <c r="E75" s="654"/>
      <c r="F75" s="654"/>
      <c r="G75" s="654"/>
      <c r="H75" s="654"/>
      <c r="I75" s="654"/>
      <c r="J75" s="654"/>
      <c r="K75" s="654"/>
      <c r="L75" s="654"/>
      <c r="M75" s="654"/>
      <c r="N75" s="654"/>
      <c r="O75" s="654"/>
      <c r="P75" s="655"/>
      <c r="Q75" s="412"/>
      <c r="R75" s="413"/>
      <c r="S75" s="413"/>
      <c r="T75" s="413"/>
      <c r="U75" s="413"/>
      <c r="V75" s="413"/>
      <c r="W75" s="413"/>
      <c r="X75" s="414"/>
      <c r="Y75" s="412"/>
      <c r="Z75" s="413"/>
      <c r="AA75" s="413"/>
      <c r="AB75" s="414"/>
      <c r="AC75" s="412"/>
      <c r="AD75" s="413"/>
      <c r="AE75" s="413"/>
      <c r="AF75" s="414"/>
      <c r="AG75" s="412"/>
      <c r="AH75" s="413"/>
      <c r="AI75" s="413"/>
      <c r="AJ75" s="414"/>
      <c r="AK75" s="412"/>
      <c r="AL75" s="413"/>
      <c r="AM75" s="413"/>
      <c r="AN75" s="414"/>
      <c r="AO75" s="545"/>
      <c r="AP75" s="556"/>
      <c r="AQ75" s="587"/>
      <c r="AR75" s="589"/>
      <c r="AS75" s="591"/>
      <c r="BE75"/>
    </row>
    <row r="76" spans="2:57" ht="22.5" hidden="1" customHeight="1">
      <c r="B76" s="592">
        <v>28</v>
      </c>
      <c r="C76" s="532"/>
      <c r="D76" s="406"/>
      <c r="E76" s="407"/>
      <c r="F76" s="407"/>
      <c r="G76" s="407"/>
      <c r="H76" s="407"/>
      <c r="I76" s="407"/>
      <c r="J76" s="407"/>
      <c r="K76" s="407"/>
      <c r="L76" s="407"/>
      <c r="M76" s="407"/>
      <c r="N76" s="407"/>
      <c r="O76" s="407"/>
      <c r="P76" s="408"/>
      <c r="Q76" s="409"/>
      <c r="R76" s="410"/>
      <c r="S76" s="410"/>
      <c r="T76" s="410"/>
      <c r="U76" s="410"/>
      <c r="V76" s="410"/>
      <c r="W76" s="410"/>
      <c r="X76" s="411"/>
      <c r="Y76" s="406"/>
      <c r="Z76" s="407"/>
      <c r="AA76" s="407"/>
      <c r="AB76" s="408"/>
      <c r="AC76" s="406"/>
      <c r="AD76" s="407"/>
      <c r="AE76" s="407"/>
      <c r="AF76" s="408"/>
      <c r="AG76" s="406"/>
      <c r="AH76" s="407"/>
      <c r="AI76" s="407"/>
      <c r="AJ76" s="408"/>
      <c r="AK76" s="406"/>
      <c r="AL76" s="407"/>
      <c r="AM76" s="407"/>
      <c r="AN76" s="408"/>
      <c r="AO76" s="542"/>
      <c r="AP76" s="554"/>
      <c r="AQ76" s="586"/>
      <c r="AR76" s="588"/>
      <c r="AS76" s="590"/>
      <c r="BE76"/>
    </row>
    <row r="77" spans="2:57" ht="31.5" hidden="1" customHeight="1">
      <c r="B77" s="592"/>
      <c r="C77" s="532"/>
      <c r="D77" s="412"/>
      <c r="E77" s="413"/>
      <c r="F77" s="413"/>
      <c r="G77" s="413"/>
      <c r="H77" s="413"/>
      <c r="I77" s="413"/>
      <c r="J77" s="413"/>
      <c r="K77" s="413"/>
      <c r="L77" s="413"/>
      <c r="M77" s="413"/>
      <c r="N77" s="413"/>
      <c r="O77" s="413"/>
      <c r="P77" s="414"/>
      <c r="Q77" s="412"/>
      <c r="R77" s="413"/>
      <c r="S77" s="413"/>
      <c r="T77" s="413"/>
      <c r="U77" s="413"/>
      <c r="V77" s="413"/>
      <c r="W77" s="413"/>
      <c r="X77" s="414"/>
      <c r="Y77" s="412"/>
      <c r="Z77" s="413"/>
      <c r="AA77" s="413"/>
      <c r="AB77" s="414"/>
      <c r="AC77" s="412"/>
      <c r="AD77" s="413"/>
      <c r="AE77" s="413"/>
      <c r="AF77" s="414"/>
      <c r="AG77" s="412"/>
      <c r="AH77" s="413"/>
      <c r="AI77" s="413"/>
      <c r="AJ77" s="414"/>
      <c r="AK77" s="412"/>
      <c r="AL77" s="413"/>
      <c r="AM77" s="413"/>
      <c r="AN77" s="414"/>
      <c r="AO77" s="545"/>
      <c r="AP77" s="556"/>
      <c r="AQ77" s="587"/>
      <c r="AR77" s="589"/>
      <c r="AS77" s="591"/>
      <c r="BE77"/>
    </row>
    <row r="78" spans="2:57" ht="22.5" hidden="1" customHeight="1">
      <c r="B78" s="592">
        <v>29</v>
      </c>
      <c r="C78" s="532"/>
      <c r="D78" s="406"/>
      <c r="E78" s="407"/>
      <c r="F78" s="407"/>
      <c r="G78" s="407"/>
      <c r="H78" s="407"/>
      <c r="I78" s="407"/>
      <c r="J78" s="407"/>
      <c r="K78" s="407"/>
      <c r="L78" s="407"/>
      <c r="M78" s="407"/>
      <c r="N78" s="407"/>
      <c r="O78" s="407"/>
      <c r="P78" s="408"/>
      <c r="Q78" s="409"/>
      <c r="R78" s="410"/>
      <c r="S78" s="410"/>
      <c r="T78" s="410"/>
      <c r="U78" s="410"/>
      <c r="V78" s="410"/>
      <c r="W78" s="410"/>
      <c r="X78" s="411"/>
      <c r="Y78" s="406"/>
      <c r="Z78" s="407"/>
      <c r="AA78" s="407"/>
      <c r="AB78" s="408"/>
      <c r="AC78" s="406"/>
      <c r="AD78" s="407"/>
      <c r="AE78" s="407"/>
      <c r="AF78" s="408"/>
      <c r="AG78" s="406"/>
      <c r="AH78" s="407"/>
      <c r="AI78" s="407"/>
      <c r="AJ78" s="408"/>
      <c r="AK78" s="406"/>
      <c r="AL78" s="407"/>
      <c r="AM78" s="407"/>
      <c r="AN78" s="408"/>
      <c r="AO78" s="542"/>
      <c r="AP78" s="554"/>
      <c r="AQ78" s="586"/>
      <c r="AR78" s="588"/>
      <c r="AS78" s="590"/>
      <c r="BE78"/>
    </row>
    <row r="79" spans="2:57" ht="31.5" hidden="1" customHeight="1">
      <c r="B79" s="592"/>
      <c r="C79" s="532"/>
      <c r="D79" s="412"/>
      <c r="E79" s="413"/>
      <c r="F79" s="413"/>
      <c r="G79" s="413"/>
      <c r="H79" s="413"/>
      <c r="I79" s="413"/>
      <c r="J79" s="413"/>
      <c r="K79" s="413"/>
      <c r="L79" s="413"/>
      <c r="M79" s="413"/>
      <c r="N79" s="413"/>
      <c r="O79" s="413"/>
      <c r="P79" s="414"/>
      <c r="Q79" s="412"/>
      <c r="R79" s="413"/>
      <c r="S79" s="413"/>
      <c r="T79" s="413"/>
      <c r="U79" s="413"/>
      <c r="V79" s="413"/>
      <c r="W79" s="413"/>
      <c r="X79" s="414"/>
      <c r="Y79" s="412"/>
      <c r="Z79" s="413"/>
      <c r="AA79" s="413"/>
      <c r="AB79" s="414"/>
      <c r="AC79" s="412"/>
      <c r="AD79" s="413"/>
      <c r="AE79" s="413"/>
      <c r="AF79" s="414"/>
      <c r="AG79" s="412"/>
      <c r="AH79" s="413"/>
      <c r="AI79" s="413"/>
      <c r="AJ79" s="414"/>
      <c r="AK79" s="412"/>
      <c r="AL79" s="413"/>
      <c r="AM79" s="413"/>
      <c r="AN79" s="414"/>
      <c r="AO79" s="545"/>
      <c r="AP79" s="556"/>
      <c r="AQ79" s="587"/>
      <c r="AR79" s="589"/>
      <c r="AS79" s="591"/>
      <c r="BE79"/>
    </row>
    <row r="80" spans="2:57" ht="22.5" hidden="1" customHeight="1">
      <c r="B80" s="592">
        <v>30</v>
      </c>
      <c r="C80" s="532"/>
      <c r="D80" s="406"/>
      <c r="E80" s="407"/>
      <c r="F80" s="407"/>
      <c r="G80" s="407"/>
      <c r="H80" s="407"/>
      <c r="I80" s="407"/>
      <c r="J80" s="407"/>
      <c r="K80" s="407"/>
      <c r="L80" s="407"/>
      <c r="M80" s="407"/>
      <c r="N80" s="407"/>
      <c r="O80" s="407"/>
      <c r="P80" s="408"/>
      <c r="Q80" s="409"/>
      <c r="R80" s="410"/>
      <c r="S80" s="410"/>
      <c r="T80" s="410"/>
      <c r="U80" s="410"/>
      <c r="V80" s="410"/>
      <c r="W80" s="410"/>
      <c r="X80" s="411"/>
      <c r="Y80" s="406"/>
      <c r="Z80" s="407"/>
      <c r="AA80" s="407"/>
      <c r="AB80" s="408"/>
      <c r="AC80" s="406"/>
      <c r="AD80" s="407"/>
      <c r="AE80" s="407"/>
      <c r="AF80" s="408"/>
      <c r="AG80" s="406"/>
      <c r="AH80" s="407"/>
      <c r="AI80" s="407"/>
      <c r="AJ80" s="408"/>
      <c r="AK80" s="406"/>
      <c r="AL80" s="407"/>
      <c r="AM80" s="407"/>
      <c r="AN80" s="408"/>
      <c r="AO80" s="542"/>
      <c r="AP80" s="554"/>
      <c r="AQ80" s="586"/>
      <c r="AR80" s="588"/>
      <c r="AS80" s="590"/>
      <c r="BE80"/>
    </row>
    <row r="81" spans="2:57" ht="31.5" hidden="1" customHeight="1" thickBot="1">
      <c r="B81" s="610"/>
      <c r="C81" s="611"/>
      <c r="D81" s="581"/>
      <c r="E81" s="582"/>
      <c r="F81" s="582"/>
      <c r="G81" s="582"/>
      <c r="H81" s="582"/>
      <c r="I81" s="582"/>
      <c r="J81" s="582"/>
      <c r="K81" s="582"/>
      <c r="L81" s="582"/>
      <c r="M81" s="582"/>
      <c r="N81" s="582"/>
      <c r="O81" s="582"/>
      <c r="P81" s="583"/>
      <c r="Q81" s="412"/>
      <c r="R81" s="413"/>
      <c r="S81" s="413"/>
      <c r="T81" s="413"/>
      <c r="U81" s="413"/>
      <c r="V81" s="413"/>
      <c r="W81" s="413"/>
      <c r="X81" s="414"/>
      <c r="Y81" s="581"/>
      <c r="Z81" s="582"/>
      <c r="AA81" s="582"/>
      <c r="AB81" s="583"/>
      <c r="AC81" s="581"/>
      <c r="AD81" s="582"/>
      <c r="AE81" s="582"/>
      <c r="AF81" s="583"/>
      <c r="AG81" s="581"/>
      <c r="AH81" s="582"/>
      <c r="AI81" s="582"/>
      <c r="AJ81" s="583"/>
      <c r="AK81" s="581"/>
      <c r="AL81" s="582"/>
      <c r="AM81" s="582"/>
      <c r="AN81" s="583"/>
      <c r="AO81" s="481"/>
      <c r="AP81" s="606"/>
      <c r="AQ81" s="607"/>
      <c r="AR81" s="608"/>
      <c r="AS81" s="609"/>
      <c r="BE81"/>
    </row>
    <row r="82" spans="2:57" ht="15.75" hidden="1" thickBot="1">
      <c r="B82" s="612" t="s">
        <v>33</v>
      </c>
      <c r="C82" s="613"/>
      <c r="D82" s="613"/>
      <c r="E82" s="614"/>
      <c r="F82" s="615" t="s">
        <v>2</v>
      </c>
      <c r="G82" s="613"/>
      <c r="H82" s="613"/>
      <c r="I82" s="613"/>
      <c r="J82" s="613"/>
      <c r="K82" s="613"/>
      <c r="L82" s="613"/>
      <c r="M82" s="613"/>
      <c r="N82" s="613"/>
      <c r="O82" s="613"/>
      <c r="P82" s="613"/>
      <c r="Q82" s="613"/>
      <c r="R82" s="613"/>
      <c r="S82" s="613"/>
      <c r="T82" s="613"/>
      <c r="U82" s="614"/>
      <c r="V82" s="615" t="s">
        <v>3</v>
      </c>
      <c r="W82" s="613"/>
      <c r="X82" s="614"/>
      <c r="Y82" s="615" t="s">
        <v>34</v>
      </c>
      <c r="Z82" s="613"/>
      <c r="AA82" s="614"/>
      <c r="AB82" s="615" t="s">
        <v>35</v>
      </c>
      <c r="AC82" s="613"/>
      <c r="AD82" s="613"/>
      <c r="AE82" s="613"/>
      <c r="AF82" s="613"/>
      <c r="AG82" s="613"/>
      <c r="AH82" s="613"/>
      <c r="AI82" s="613"/>
      <c r="AJ82" s="613"/>
      <c r="AK82" s="613"/>
      <c r="AL82" s="613"/>
      <c r="AM82" s="613"/>
      <c r="AN82" s="613"/>
      <c r="AO82" s="613"/>
      <c r="AP82" s="613"/>
      <c r="AQ82" s="613"/>
      <c r="AR82" s="613"/>
      <c r="AS82" s="616"/>
      <c r="BE82"/>
    </row>
    <row r="83" spans="2:57" ht="24.75" hidden="1" customHeight="1">
      <c r="B83" s="617"/>
      <c r="C83" s="618"/>
      <c r="D83" s="618"/>
      <c r="E83" s="619"/>
      <c r="F83" s="620"/>
      <c r="G83" s="618"/>
      <c r="H83" s="618"/>
      <c r="I83" s="618"/>
      <c r="J83" s="618"/>
      <c r="K83" s="618"/>
      <c r="L83" s="618"/>
      <c r="M83" s="618"/>
      <c r="N83" s="618"/>
      <c r="O83" s="618"/>
      <c r="P83" s="618"/>
      <c r="Q83" s="618"/>
      <c r="R83" s="618"/>
      <c r="S83" s="618"/>
      <c r="T83" s="618"/>
      <c r="U83" s="619"/>
      <c r="V83" s="620"/>
      <c r="W83" s="618"/>
      <c r="X83" s="619"/>
      <c r="Y83" s="620"/>
      <c r="Z83" s="618"/>
      <c r="AA83" s="619"/>
      <c r="AB83" s="620"/>
      <c r="AC83" s="618"/>
      <c r="AD83" s="618"/>
      <c r="AE83" s="618"/>
      <c r="AF83" s="618"/>
      <c r="AG83" s="618"/>
      <c r="AH83" s="618"/>
      <c r="AI83" s="618"/>
      <c r="AJ83" s="618"/>
      <c r="AK83" s="618"/>
      <c r="AL83" s="618"/>
      <c r="AM83" s="618"/>
      <c r="AN83" s="618"/>
      <c r="AO83" s="618"/>
      <c r="AP83" s="618"/>
      <c r="AQ83" s="618"/>
      <c r="AR83" s="618"/>
      <c r="AS83" s="621"/>
      <c r="BE83"/>
    </row>
    <row r="84" spans="2:57" ht="24.75" hidden="1" customHeight="1">
      <c r="B84" s="622"/>
      <c r="C84" s="623"/>
      <c r="D84" s="623"/>
      <c r="E84" s="624"/>
      <c r="F84" s="625"/>
      <c r="G84" s="623"/>
      <c r="H84" s="623"/>
      <c r="I84" s="623"/>
      <c r="J84" s="623"/>
      <c r="K84" s="623"/>
      <c r="L84" s="623"/>
      <c r="M84" s="623"/>
      <c r="N84" s="623"/>
      <c r="O84" s="623"/>
      <c r="P84" s="623"/>
      <c r="Q84" s="623"/>
      <c r="R84" s="623"/>
      <c r="S84" s="623"/>
      <c r="T84" s="623"/>
      <c r="U84" s="624"/>
      <c r="V84" s="625"/>
      <c r="W84" s="623"/>
      <c r="X84" s="624"/>
      <c r="Y84" s="625"/>
      <c r="Z84" s="623"/>
      <c r="AA84" s="624"/>
      <c r="AB84" s="625"/>
      <c r="AC84" s="623"/>
      <c r="AD84" s="623"/>
      <c r="AE84" s="623"/>
      <c r="AF84" s="623"/>
      <c r="AG84" s="623"/>
      <c r="AH84" s="623"/>
      <c r="AI84" s="623"/>
      <c r="AJ84" s="623"/>
      <c r="AK84" s="623"/>
      <c r="AL84" s="623"/>
      <c r="AM84" s="623"/>
      <c r="AN84" s="623"/>
      <c r="AO84" s="623"/>
      <c r="AP84" s="623"/>
      <c r="AQ84" s="623"/>
      <c r="AR84" s="623"/>
      <c r="AS84" s="626"/>
      <c r="BE84"/>
    </row>
    <row r="85" spans="2:57" ht="24.75" hidden="1" customHeight="1">
      <c r="B85" s="622"/>
      <c r="C85" s="623"/>
      <c r="D85" s="623"/>
      <c r="E85" s="624"/>
      <c r="F85" s="625"/>
      <c r="G85" s="623"/>
      <c r="H85" s="623"/>
      <c r="I85" s="623"/>
      <c r="J85" s="623"/>
      <c r="K85" s="623"/>
      <c r="L85" s="623"/>
      <c r="M85" s="623"/>
      <c r="N85" s="623"/>
      <c r="O85" s="623"/>
      <c r="P85" s="623"/>
      <c r="Q85" s="623"/>
      <c r="R85" s="623"/>
      <c r="S85" s="623"/>
      <c r="T85" s="623"/>
      <c r="U85" s="624"/>
      <c r="V85" s="625"/>
      <c r="W85" s="623"/>
      <c r="X85" s="624"/>
      <c r="Y85" s="625"/>
      <c r="Z85" s="623"/>
      <c r="AA85" s="624"/>
      <c r="AB85" s="625"/>
      <c r="AC85" s="623"/>
      <c r="AD85" s="623"/>
      <c r="AE85" s="623"/>
      <c r="AF85" s="623"/>
      <c r="AG85" s="623"/>
      <c r="AH85" s="623"/>
      <c r="AI85" s="623"/>
      <c r="AJ85" s="623"/>
      <c r="AK85" s="623"/>
      <c r="AL85" s="623"/>
      <c r="AM85" s="623"/>
      <c r="AN85" s="623"/>
      <c r="AO85" s="623"/>
      <c r="AP85" s="623"/>
      <c r="AQ85" s="623"/>
      <c r="AR85" s="623"/>
      <c r="AS85" s="626"/>
      <c r="BE85"/>
    </row>
    <row r="86" spans="2:57" ht="24.75" hidden="1" customHeight="1">
      <c r="B86" s="622"/>
      <c r="C86" s="623"/>
      <c r="D86" s="623"/>
      <c r="E86" s="624"/>
      <c r="F86" s="625"/>
      <c r="G86" s="623"/>
      <c r="H86" s="623"/>
      <c r="I86" s="623"/>
      <c r="J86" s="623"/>
      <c r="K86" s="623"/>
      <c r="L86" s="623"/>
      <c r="M86" s="623"/>
      <c r="N86" s="623"/>
      <c r="O86" s="623"/>
      <c r="P86" s="623"/>
      <c r="Q86" s="623"/>
      <c r="R86" s="623"/>
      <c r="S86" s="623"/>
      <c r="T86" s="623"/>
      <c r="U86" s="624"/>
      <c r="V86" s="625"/>
      <c r="W86" s="623"/>
      <c r="X86" s="624"/>
      <c r="Y86" s="625"/>
      <c r="Z86" s="623"/>
      <c r="AA86" s="624"/>
      <c r="AB86" s="625"/>
      <c r="AC86" s="623"/>
      <c r="AD86" s="623"/>
      <c r="AE86" s="623"/>
      <c r="AF86" s="623"/>
      <c r="AG86" s="623"/>
      <c r="AH86" s="623"/>
      <c r="AI86" s="623"/>
      <c r="AJ86" s="623"/>
      <c r="AK86" s="623"/>
      <c r="AL86" s="623"/>
      <c r="AM86" s="623"/>
      <c r="AN86" s="623"/>
      <c r="AO86" s="623"/>
      <c r="AP86" s="623"/>
      <c r="AQ86" s="623"/>
      <c r="AR86" s="623"/>
      <c r="AS86" s="626"/>
      <c r="BE86"/>
    </row>
    <row r="87" spans="2:57" ht="24.75" hidden="1" customHeight="1">
      <c r="B87" s="622"/>
      <c r="C87" s="623"/>
      <c r="D87" s="623"/>
      <c r="E87" s="624"/>
      <c r="F87" s="625"/>
      <c r="G87" s="623"/>
      <c r="H87" s="623"/>
      <c r="I87" s="623"/>
      <c r="J87" s="623"/>
      <c r="K87" s="623"/>
      <c r="L87" s="623"/>
      <c r="M87" s="623"/>
      <c r="N87" s="623"/>
      <c r="O87" s="623"/>
      <c r="P87" s="623"/>
      <c r="Q87" s="623"/>
      <c r="R87" s="623"/>
      <c r="S87" s="623"/>
      <c r="T87" s="623"/>
      <c r="U87" s="624"/>
      <c r="V87" s="625"/>
      <c r="W87" s="623"/>
      <c r="X87" s="624"/>
      <c r="Y87" s="625"/>
      <c r="Z87" s="623"/>
      <c r="AA87" s="624"/>
      <c r="AB87" s="625"/>
      <c r="AC87" s="623"/>
      <c r="AD87" s="623"/>
      <c r="AE87" s="623"/>
      <c r="AF87" s="623"/>
      <c r="AG87" s="623"/>
      <c r="AH87" s="623"/>
      <c r="AI87" s="623"/>
      <c r="AJ87" s="623"/>
      <c r="AK87" s="623"/>
      <c r="AL87" s="623"/>
      <c r="AM87" s="623"/>
      <c r="AN87" s="623"/>
      <c r="AO87" s="623"/>
      <c r="AP87" s="623"/>
      <c r="AQ87" s="623"/>
      <c r="AR87" s="623"/>
      <c r="AS87" s="626"/>
      <c r="BE87"/>
    </row>
    <row r="88" spans="2:57" ht="24.75" hidden="1" customHeight="1" thickBot="1">
      <c r="B88" s="622"/>
      <c r="C88" s="623"/>
      <c r="D88" s="623"/>
      <c r="E88" s="624"/>
      <c r="F88" s="625"/>
      <c r="G88" s="623"/>
      <c r="H88" s="623"/>
      <c r="I88" s="623"/>
      <c r="J88" s="623"/>
      <c r="K88" s="623"/>
      <c r="L88" s="623"/>
      <c r="M88" s="623"/>
      <c r="N88" s="623"/>
      <c r="O88" s="623"/>
      <c r="P88" s="623"/>
      <c r="Q88" s="623"/>
      <c r="R88" s="623"/>
      <c r="S88" s="623"/>
      <c r="T88" s="623"/>
      <c r="U88" s="624"/>
      <c r="V88" s="625"/>
      <c r="W88" s="623"/>
      <c r="X88" s="624"/>
      <c r="Y88" s="625"/>
      <c r="Z88" s="623"/>
      <c r="AA88" s="624"/>
      <c r="AB88" s="625"/>
      <c r="AC88" s="623"/>
      <c r="AD88" s="623"/>
      <c r="AE88" s="623"/>
      <c r="AF88" s="623"/>
      <c r="AG88" s="623"/>
      <c r="AH88" s="623"/>
      <c r="AI88" s="623"/>
      <c r="AJ88" s="623"/>
      <c r="AK88" s="623"/>
      <c r="AL88" s="623"/>
      <c r="AM88" s="623"/>
      <c r="AN88" s="623"/>
      <c r="AO88" s="623"/>
      <c r="AP88" s="623"/>
      <c r="AQ88" s="623"/>
      <c r="AR88" s="623"/>
      <c r="AS88" s="626"/>
      <c r="BE88"/>
    </row>
    <row r="89" spans="2:57">
      <c r="B89" s="612" t="s">
        <v>36</v>
      </c>
      <c r="C89" s="613"/>
      <c r="D89" s="613"/>
      <c r="E89" s="613"/>
      <c r="F89" s="613"/>
      <c r="G89" s="613"/>
      <c r="H89" s="613"/>
      <c r="I89" s="613"/>
      <c r="J89" s="613"/>
      <c r="K89" s="613"/>
      <c r="L89" s="613"/>
      <c r="M89" s="613"/>
      <c r="N89" s="613"/>
      <c r="O89" s="613"/>
      <c r="P89" s="613"/>
      <c r="Q89" s="613"/>
      <c r="R89" s="613"/>
      <c r="S89" s="613"/>
      <c r="T89" s="613"/>
      <c r="U89" s="613"/>
      <c r="V89" s="613"/>
      <c r="W89" s="613"/>
      <c r="X89" s="613"/>
      <c r="Y89" s="613"/>
      <c r="Z89" s="613"/>
      <c r="AA89" s="613"/>
      <c r="AB89" s="613"/>
      <c r="AC89" s="613"/>
      <c r="AD89" s="613"/>
      <c r="AE89" s="613"/>
      <c r="AF89" s="613"/>
      <c r="AG89" s="613"/>
      <c r="AH89" s="613"/>
      <c r="AI89" s="613"/>
      <c r="AJ89" s="613"/>
      <c r="AK89" s="613"/>
      <c r="AL89" s="613"/>
      <c r="AM89" s="613"/>
      <c r="AN89" s="613"/>
      <c r="AO89" s="613"/>
      <c r="AP89" s="613"/>
      <c r="AQ89" s="613"/>
      <c r="AR89" s="613"/>
      <c r="AS89" s="616"/>
      <c r="BE89"/>
    </row>
    <row r="90" spans="2:57" ht="69" customHeight="1" thickBot="1">
      <c r="B90" s="672">
        <v>42917</v>
      </c>
      <c r="C90" s="673"/>
      <c r="D90" s="673"/>
      <c r="E90" s="673"/>
      <c r="F90" s="673"/>
      <c r="G90" s="673"/>
      <c r="H90" s="673"/>
      <c r="I90" s="673"/>
      <c r="J90" s="673"/>
      <c r="K90" s="673"/>
      <c r="L90" s="673"/>
      <c r="M90" s="673"/>
      <c r="N90" s="673"/>
      <c r="O90" s="673"/>
      <c r="P90" s="673"/>
      <c r="Q90" s="673"/>
      <c r="R90" s="673"/>
      <c r="S90" s="673"/>
      <c r="T90" s="673"/>
      <c r="U90" s="673"/>
      <c r="V90" s="673"/>
      <c r="W90" s="673"/>
      <c r="X90" s="673"/>
      <c r="Y90" s="673"/>
      <c r="Z90" s="673"/>
      <c r="AA90" s="673"/>
      <c r="AB90" s="673"/>
      <c r="AC90" s="673"/>
      <c r="AD90" s="673"/>
      <c r="AE90" s="673"/>
      <c r="AF90" s="673"/>
      <c r="AG90" s="673"/>
      <c r="AH90" s="673"/>
      <c r="AI90" s="673"/>
      <c r="AJ90" s="673"/>
      <c r="AK90" s="673"/>
      <c r="AL90" s="673"/>
      <c r="AM90" s="673"/>
      <c r="AN90" s="673"/>
      <c r="AO90" s="673"/>
      <c r="AP90" s="673"/>
      <c r="AQ90" s="673"/>
      <c r="AR90" s="673"/>
      <c r="AS90" s="674"/>
      <c r="BE90"/>
    </row>
    <row r="91" spans="2:57" ht="22.5" customHeight="1">
      <c r="B91" s="9"/>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c r="AQ91" s="4"/>
      <c r="AR91" s="4"/>
      <c r="AS91" s="14"/>
      <c r="BE91"/>
    </row>
    <row r="92" spans="2:57" ht="46.5" customHeight="1">
      <c r="B92" s="10"/>
      <c r="C92" s="388" t="s">
        <v>44</v>
      </c>
      <c r="D92" s="386"/>
      <c r="E92" s="386"/>
      <c r="F92" s="386"/>
      <c r="G92" s="386"/>
      <c r="H92" s="386"/>
      <c r="I92" s="386"/>
      <c r="J92" s="386"/>
      <c r="K92" s="386"/>
      <c r="L92" s="386"/>
      <c r="M92" s="386"/>
      <c r="N92" s="386"/>
      <c r="O92" s="386"/>
      <c r="P92" s="386"/>
      <c r="Q92" s="386"/>
      <c r="R92" s="386"/>
      <c r="S92" s="386"/>
      <c r="T92" s="386"/>
      <c r="U92" s="386"/>
      <c r="V92" s="386"/>
      <c r="W92" s="387"/>
      <c r="X92" s="406" t="s">
        <v>1706</v>
      </c>
      <c r="Y92" s="407"/>
      <c r="Z92" s="407"/>
      <c r="AA92" s="407"/>
      <c r="AB92" s="407"/>
      <c r="AC92" s="407"/>
      <c r="AD92" s="407"/>
      <c r="AE92" s="407"/>
      <c r="AF92" s="407"/>
      <c r="AG92" s="407"/>
      <c r="AH92" s="407"/>
      <c r="AI92" s="407"/>
      <c r="AJ92" s="407"/>
      <c r="AK92" s="407"/>
      <c r="AL92" s="407"/>
      <c r="AM92" s="407"/>
      <c r="AN92" s="407"/>
      <c r="AO92" s="407"/>
      <c r="AP92" s="407"/>
      <c r="AQ92" s="407"/>
      <c r="AR92" s="408"/>
      <c r="AS92" s="8"/>
      <c r="BE92"/>
    </row>
    <row r="93" spans="2:57" ht="46.5" customHeight="1">
      <c r="B93" s="10"/>
      <c r="C93" s="473" t="s">
        <v>40</v>
      </c>
      <c r="D93" s="438"/>
      <c r="E93" s="438"/>
      <c r="F93" s="438"/>
      <c r="G93" s="438"/>
      <c r="H93" s="438"/>
      <c r="I93" s="449"/>
      <c r="J93" s="473" t="s">
        <v>41</v>
      </c>
      <c r="K93" s="438"/>
      <c r="L93" s="438"/>
      <c r="M93" s="438"/>
      <c r="N93" s="438"/>
      <c r="O93" s="438"/>
      <c r="P93" s="449"/>
      <c r="Q93" s="473" t="s">
        <v>42</v>
      </c>
      <c r="R93" s="438"/>
      <c r="S93" s="438"/>
      <c r="T93" s="438"/>
      <c r="U93" s="438"/>
      <c r="V93" s="438"/>
      <c r="W93" s="449"/>
      <c r="X93" s="473" t="s">
        <v>40</v>
      </c>
      <c r="Y93" s="438"/>
      <c r="Z93" s="438"/>
      <c r="AA93" s="438"/>
      <c r="AB93" s="438"/>
      <c r="AC93" s="438"/>
      <c r="AD93" s="449"/>
      <c r="AE93" s="473" t="s">
        <v>41</v>
      </c>
      <c r="AF93" s="438"/>
      <c r="AG93" s="438"/>
      <c r="AH93" s="438"/>
      <c r="AI93" s="438"/>
      <c r="AJ93" s="438"/>
      <c r="AK93" s="449"/>
      <c r="AL93" s="473" t="s">
        <v>42</v>
      </c>
      <c r="AM93" s="438"/>
      <c r="AN93" s="438"/>
      <c r="AO93" s="438"/>
      <c r="AP93" s="438"/>
      <c r="AQ93" s="438"/>
      <c r="AR93" s="449"/>
      <c r="AS93" s="11"/>
      <c r="BE93"/>
    </row>
    <row r="94" spans="2:57" ht="46.5" customHeight="1">
      <c r="B94" s="10"/>
      <c r="C94" s="517"/>
      <c r="D94" s="518"/>
      <c r="E94" s="518"/>
      <c r="F94" s="518"/>
      <c r="G94" s="518"/>
      <c r="H94" s="518"/>
      <c r="I94" s="519"/>
      <c r="J94" s="517"/>
      <c r="K94" s="518"/>
      <c r="L94" s="518"/>
      <c r="M94" s="518"/>
      <c r="N94" s="518"/>
      <c r="O94" s="518"/>
      <c r="P94" s="519"/>
      <c r="Q94" s="520"/>
      <c r="R94" s="521"/>
      <c r="S94" s="521"/>
      <c r="T94" s="521"/>
      <c r="U94" s="521"/>
      <c r="V94" s="521"/>
      <c r="W94" s="522"/>
      <c r="X94" s="517"/>
      <c r="Y94" s="518"/>
      <c r="Z94" s="518"/>
      <c r="AA94" s="518"/>
      <c r="AB94" s="518"/>
      <c r="AC94" s="518"/>
      <c r="AD94" s="519"/>
      <c r="AE94" s="517"/>
      <c r="AF94" s="518"/>
      <c r="AG94" s="518"/>
      <c r="AH94" s="518"/>
      <c r="AI94" s="518"/>
      <c r="AJ94" s="518"/>
      <c r="AK94" s="519"/>
      <c r="AL94" s="520"/>
      <c r="AM94" s="521"/>
      <c r="AN94" s="521"/>
      <c r="AO94" s="521"/>
      <c r="AP94" s="521"/>
      <c r="AQ94" s="521"/>
      <c r="AR94" s="522"/>
      <c r="AS94" s="8"/>
      <c r="BE94"/>
    </row>
    <row r="95" spans="2:57" ht="22.5" customHeight="1" thickBot="1">
      <c r="B95" s="12"/>
      <c r="C95" s="13"/>
      <c r="D95" s="13"/>
      <c r="E95" s="13"/>
      <c r="F95" s="13"/>
      <c r="G95" s="13"/>
      <c r="H95" s="13"/>
      <c r="I95" s="13"/>
      <c r="J95" s="13"/>
      <c r="K95" s="13"/>
      <c r="L95" s="13"/>
      <c r="M95" s="13"/>
      <c r="N95" s="13"/>
      <c r="O95" s="13"/>
      <c r="P95" s="13"/>
      <c r="Q95" s="13"/>
      <c r="R95" s="13"/>
      <c r="S95" s="13"/>
      <c r="T95" s="13"/>
      <c r="U95" s="13"/>
      <c r="V95" s="13"/>
      <c r="W95" s="13"/>
      <c r="X95" s="13"/>
      <c r="Y95" s="13"/>
      <c r="Z95" s="13"/>
      <c r="AA95" s="13"/>
      <c r="AB95" s="13"/>
      <c r="AC95" s="13"/>
      <c r="AD95" s="13"/>
      <c r="AE95" s="13"/>
      <c r="AF95" s="13"/>
      <c r="AG95" s="13"/>
      <c r="AH95" s="13"/>
      <c r="AI95" s="13"/>
      <c r="AJ95" s="13"/>
      <c r="AK95" s="13"/>
      <c r="AL95" s="13"/>
      <c r="AM95" s="13"/>
      <c r="AN95" s="13"/>
      <c r="AO95" s="13"/>
      <c r="AP95" s="13"/>
      <c r="AQ95" s="13"/>
      <c r="AR95" s="13"/>
      <c r="AS95" s="15"/>
      <c r="BE95"/>
    </row>
    <row r="96" spans="2:57">
      <c r="C96" s="5"/>
      <c r="D96" s="5"/>
      <c r="E96" s="5"/>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BE96"/>
    </row>
    <row r="97" spans="3:57">
      <c r="C97" s="5"/>
      <c r="D97" s="5"/>
      <c r="E97" s="5"/>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BE97"/>
    </row>
    <row r="98" spans="3:57">
      <c r="BE98"/>
    </row>
    <row r="99" spans="3:57">
      <c r="BE99"/>
    </row>
    <row r="100" spans="3:57">
      <c r="C100" s="7"/>
      <c r="BE100"/>
    </row>
    <row r="101" spans="3:57">
      <c r="C101" s="7"/>
      <c r="BE101"/>
    </row>
    <row r="102" spans="3:57">
      <c r="C102" s="7"/>
      <c r="BE102"/>
    </row>
    <row r="103" spans="3:57">
      <c r="C103" s="7"/>
      <c r="BE103"/>
    </row>
    <row r="104" spans="3:57">
      <c r="BE104"/>
    </row>
    <row r="105" spans="3:57">
      <c r="BE105"/>
    </row>
    <row r="106" spans="3:57">
      <c r="BE106"/>
    </row>
    <row r="107" spans="3:57">
      <c r="BE107"/>
    </row>
    <row r="108" spans="3:57">
      <c r="BE108"/>
    </row>
  </sheetData>
  <sheetProtection sheet="1" objects="1" scenarios="1" selectLockedCells="1" autoFilter="0"/>
  <mergeCells count="478">
    <mergeCell ref="AJ4:AS4"/>
    <mergeCell ref="AJ5:AS5"/>
    <mergeCell ref="AJ6:AS6"/>
    <mergeCell ref="AJ7:AS7"/>
    <mergeCell ref="AQ12:AS13"/>
    <mergeCell ref="Y13:AB13"/>
    <mergeCell ref="AK13:AN13"/>
    <mergeCell ref="AO12:AP13"/>
    <mergeCell ref="AF7:AI7"/>
    <mergeCell ref="AF8:AI8"/>
    <mergeCell ref="AJ8:AM11"/>
    <mergeCell ref="AF10:AI10"/>
    <mergeCell ref="AF11:AI11"/>
    <mergeCell ref="AC13:AJ13"/>
    <mergeCell ref="J4:Z5"/>
    <mergeCell ref="AA4:AE4"/>
    <mergeCell ref="AF4:AI4"/>
    <mergeCell ref="AA5:AE5"/>
    <mergeCell ref="AF5:AI5"/>
    <mergeCell ref="J6:L7"/>
    <mergeCell ref="M6:P9"/>
    <mergeCell ref="Q6:AE9"/>
    <mergeCell ref="AF6:AI6"/>
    <mergeCell ref="J8:J9"/>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K8:K9"/>
    <mergeCell ref="L8:L9"/>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AK18:AN19"/>
    <mergeCell ref="AO18:AP19"/>
    <mergeCell ref="AQ18:AQ19"/>
    <mergeCell ref="AR18:AR19"/>
    <mergeCell ref="AS18:AS19"/>
    <mergeCell ref="Y19:AB19"/>
    <mergeCell ref="B18:C19"/>
    <mergeCell ref="D18:P19"/>
    <mergeCell ref="Q18:X19"/>
    <mergeCell ref="Y18:AB18"/>
    <mergeCell ref="AC18:AJ19"/>
    <mergeCell ref="AK20:AN21"/>
    <mergeCell ref="AO20:AP21"/>
    <mergeCell ref="AQ20:AQ21"/>
    <mergeCell ref="AR20:AR21"/>
    <mergeCell ref="AS20:AS21"/>
    <mergeCell ref="Y21:AB21"/>
    <mergeCell ref="B20:C21"/>
    <mergeCell ref="D20:P21"/>
    <mergeCell ref="Q20:X21"/>
    <mergeCell ref="Y20:AB20"/>
    <mergeCell ref="AC20:AJ21"/>
    <mergeCell ref="AK22:AN23"/>
    <mergeCell ref="AO22:AP23"/>
    <mergeCell ref="AQ22:AQ23"/>
    <mergeCell ref="AR22:AR23"/>
    <mergeCell ref="AS22:AS23"/>
    <mergeCell ref="Y23:AB23"/>
    <mergeCell ref="B22:C23"/>
    <mergeCell ref="D22:P23"/>
    <mergeCell ref="Q22:X23"/>
    <mergeCell ref="Y22:AB22"/>
    <mergeCell ref="AC22:AJ23"/>
    <mergeCell ref="AK24:AN25"/>
    <mergeCell ref="AO24:AP25"/>
    <mergeCell ref="AQ24:AQ25"/>
    <mergeCell ref="AR24:AR25"/>
    <mergeCell ref="AS24:AS25"/>
    <mergeCell ref="Y25:AB25"/>
    <mergeCell ref="B24:C25"/>
    <mergeCell ref="D24:P25"/>
    <mergeCell ref="Q24:X25"/>
    <mergeCell ref="Y24:AB24"/>
    <mergeCell ref="AC24:AJ25"/>
    <mergeCell ref="AK26:AN27"/>
    <mergeCell ref="AO26:AP27"/>
    <mergeCell ref="AQ26:AQ27"/>
    <mergeCell ref="AR26:AR27"/>
    <mergeCell ref="AS26:AS27"/>
    <mergeCell ref="Y27:AB27"/>
    <mergeCell ref="B26:C27"/>
    <mergeCell ref="D26:P27"/>
    <mergeCell ref="Q26:X27"/>
    <mergeCell ref="Y26:AB26"/>
    <mergeCell ref="AC26:AJ27"/>
    <mergeCell ref="AK28:AN29"/>
    <mergeCell ref="AO28:AP29"/>
    <mergeCell ref="AQ28:AQ29"/>
    <mergeCell ref="AR28:AR29"/>
    <mergeCell ref="AS28:AS29"/>
    <mergeCell ref="Y29:AB29"/>
    <mergeCell ref="B28:C29"/>
    <mergeCell ref="D28:P29"/>
    <mergeCell ref="Q28:X29"/>
    <mergeCell ref="Y28:AB28"/>
    <mergeCell ref="AC28:AJ29"/>
    <mergeCell ref="AK30:AN31"/>
    <mergeCell ref="AO30:AP31"/>
    <mergeCell ref="AQ30:AQ31"/>
    <mergeCell ref="AR30:AR31"/>
    <mergeCell ref="AS30:AS31"/>
    <mergeCell ref="Y31:AB31"/>
    <mergeCell ref="B30:C31"/>
    <mergeCell ref="D30:P31"/>
    <mergeCell ref="Q30:X31"/>
    <mergeCell ref="Y30:AB30"/>
    <mergeCell ref="AC30:AJ31"/>
    <mergeCell ref="AK32:AN33"/>
    <mergeCell ref="AO32:AP33"/>
    <mergeCell ref="AQ32:AQ33"/>
    <mergeCell ref="AR32:AR33"/>
    <mergeCell ref="AS32:AS33"/>
    <mergeCell ref="Y33:AB33"/>
    <mergeCell ref="B32:C33"/>
    <mergeCell ref="D32:P33"/>
    <mergeCell ref="Q32:X33"/>
    <mergeCell ref="Y32:AB32"/>
    <mergeCell ref="AC32:AJ33"/>
    <mergeCell ref="AK34:AN35"/>
    <mergeCell ref="AO34:AP35"/>
    <mergeCell ref="AQ34:AQ35"/>
    <mergeCell ref="AR34:AR35"/>
    <mergeCell ref="AS34:AS35"/>
    <mergeCell ref="Y35:AB35"/>
    <mergeCell ref="B34:C35"/>
    <mergeCell ref="D34:P35"/>
    <mergeCell ref="Q34:X35"/>
    <mergeCell ref="Y34:AB34"/>
    <mergeCell ref="AC34:AJ35"/>
    <mergeCell ref="AK36:AN37"/>
    <mergeCell ref="AO36:AP37"/>
    <mergeCell ref="AQ36:AQ37"/>
    <mergeCell ref="AR36:AR37"/>
    <mergeCell ref="AS36:AS37"/>
    <mergeCell ref="Y37:AB37"/>
    <mergeCell ref="B36:C37"/>
    <mergeCell ref="D36:P37"/>
    <mergeCell ref="Q36:X37"/>
    <mergeCell ref="Y36:AB36"/>
    <mergeCell ref="AC36:AJ37"/>
    <mergeCell ref="AK38:AN39"/>
    <mergeCell ref="AO38:AP39"/>
    <mergeCell ref="AQ38:AQ39"/>
    <mergeCell ref="AR38:AR39"/>
    <mergeCell ref="AS38:AS39"/>
    <mergeCell ref="Y39:AB39"/>
    <mergeCell ref="B38:C39"/>
    <mergeCell ref="D38:P39"/>
    <mergeCell ref="Q38:X39"/>
    <mergeCell ref="Y38:AB38"/>
    <mergeCell ref="AC38:AJ39"/>
    <mergeCell ref="AK40:AN41"/>
    <mergeCell ref="AO40:AP41"/>
    <mergeCell ref="AQ40:AQ41"/>
    <mergeCell ref="AR40:AR41"/>
    <mergeCell ref="AS40:AS41"/>
    <mergeCell ref="Y41:AB41"/>
    <mergeCell ref="B40:C41"/>
    <mergeCell ref="D40:P41"/>
    <mergeCell ref="Q40:X41"/>
    <mergeCell ref="Y40:AB40"/>
    <mergeCell ref="AC40:AJ41"/>
    <mergeCell ref="AK42:AN43"/>
    <mergeCell ref="AO42:AP43"/>
    <mergeCell ref="AQ42:AQ43"/>
    <mergeCell ref="AR42:AR43"/>
    <mergeCell ref="AS42:AS43"/>
    <mergeCell ref="Y43:AB43"/>
    <mergeCell ref="B42:C43"/>
    <mergeCell ref="D42:P43"/>
    <mergeCell ref="Q42:X43"/>
    <mergeCell ref="Y42:AB42"/>
    <mergeCell ref="AC42:AJ43"/>
    <mergeCell ref="AK44:AN45"/>
    <mergeCell ref="AO44:AP45"/>
    <mergeCell ref="AQ44:AQ45"/>
    <mergeCell ref="AR44:AR45"/>
    <mergeCell ref="AS44:AS45"/>
    <mergeCell ref="Y45:AB45"/>
    <mergeCell ref="B44:C45"/>
    <mergeCell ref="D44:P45"/>
    <mergeCell ref="Q44:X45"/>
    <mergeCell ref="Y44:AB44"/>
    <mergeCell ref="AC44:AJ45"/>
    <mergeCell ref="AK46:AN47"/>
    <mergeCell ref="AO46:AP47"/>
    <mergeCell ref="AQ46:AQ47"/>
    <mergeCell ref="AR46:AR47"/>
    <mergeCell ref="AS46:AS47"/>
    <mergeCell ref="Y47:AB47"/>
    <mergeCell ref="B46:C47"/>
    <mergeCell ref="D46:P47"/>
    <mergeCell ref="Q46:X47"/>
    <mergeCell ref="Y46:AB46"/>
    <mergeCell ref="AC46:AJ47"/>
    <mergeCell ref="AK48:AN49"/>
    <mergeCell ref="AO48:AP49"/>
    <mergeCell ref="AQ48:AQ49"/>
    <mergeCell ref="AR48:AR49"/>
    <mergeCell ref="AS48:AS49"/>
    <mergeCell ref="Y49:AB49"/>
    <mergeCell ref="B48:C49"/>
    <mergeCell ref="D48:P49"/>
    <mergeCell ref="Q48:X49"/>
    <mergeCell ref="Y48:AB48"/>
    <mergeCell ref="AC48:AJ49"/>
    <mergeCell ref="AK50:AN51"/>
    <mergeCell ref="AO50:AP51"/>
    <mergeCell ref="AQ50:AQ51"/>
    <mergeCell ref="AR50:AR51"/>
    <mergeCell ref="AS50:AS51"/>
    <mergeCell ref="Y51:AB51"/>
    <mergeCell ref="B50:C51"/>
    <mergeCell ref="D50:P51"/>
    <mergeCell ref="Q50:X51"/>
    <mergeCell ref="Y50:AB50"/>
    <mergeCell ref="AC50:AJ51"/>
    <mergeCell ref="AK52:AN53"/>
    <mergeCell ref="AO52:AP53"/>
    <mergeCell ref="AQ52:AQ53"/>
    <mergeCell ref="AR52:AR53"/>
    <mergeCell ref="AS52:AS53"/>
    <mergeCell ref="Y53:AB53"/>
    <mergeCell ref="B52:C53"/>
    <mergeCell ref="D52:P53"/>
    <mergeCell ref="Q52:X53"/>
    <mergeCell ref="Y52:AB52"/>
    <mergeCell ref="AC52:AJ53"/>
    <mergeCell ref="AK54:AN55"/>
    <mergeCell ref="AO54:AP55"/>
    <mergeCell ref="AQ54:AQ55"/>
    <mergeCell ref="AR54:AR55"/>
    <mergeCell ref="AS54:AS55"/>
    <mergeCell ref="Y55:AB55"/>
    <mergeCell ref="B54:C55"/>
    <mergeCell ref="D54:P55"/>
    <mergeCell ref="Q54:X55"/>
    <mergeCell ref="Y54:AB54"/>
    <mergeCell ref="AC54:AJ55"/>
    <mergeCell ref="AK56:AN57"/>
    <mergeCell ref="AO56:AP57"/>
    <mergeCell ref="AQ56:AQ57"/>
    <mergeCell ref="AR56:AR57"/>
    <mergeCell ref="AS56:AS57"/>
    <mergeCell ref="Y57:AB57"/>
    <mergeCell ref="B56:C57"/>
    <mergeCell ref="D56:P57"/>
    <mergeCell ref="Q56:X57"/>
    <mergeCell ref="Y56:AB56"/>
    <mergeCell ref="AC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AK74:AN75"/>
    <mergeCell ref="AO74:AP75"/>
    <mergeCell ref="AQ74:AQ75"/>
    <mergeCell ref="AR74:AR75"/>
    <mergeCell ref="AS74:AS75"/>
    <mergeCell ref="Y75:AB75"/>
    <mergeCell ref="B74:C75"/>
    <mergeCell ref="D74:P75"/>
    <mergeCell ref="Q74:X75"/>
    <mergeCell ref="Y74:AB74"/>
    <mergeCell ref="AC74:AF75"/>
    <mergeCell ref="AG74:AJ75"/>
    <mergeCell ref="AK76:AN77"/>
    <mergeCell ref="AO76:AP77"/>
    <mergeCell ref="AQ76:AQ77"/>
    <mergeCell ref="AR76:AR77"/>
    <mergeCell ref="AS76:AS77"/>
    <mergeCell ref="Y77:AB77"/>
    <mergeCell ref="B76:C77"/>
    <mergeCell ref="D76:P77"/>
    <mergeCell ref="Q76:X77"/>
    <mergeCell ref="Y76:AB76"/>
    <mergeCell ref="AC76:AF77"/>
    <mergeCell ref="AG76:AJ77"/>
    <mergeCell ref="AK78:AN79"/>
    <mergeCell ref="AO78:AP79"/>
    <mergeCell ref="AQ78:AQ79"/>
    <mergeCell ref="AR78:AR79"/>
    <mergeCell ref="AS78:AS79"/>
    <mergeCell ref="Y79:AB79"/>
    <mergeCell ref="B78:C79"/>
    <mergeCell ref="D78:P79"/>
    <mergeCell ref="Q78:X79"/>
    <mergeCell ref="Y78:AB78"/>
    <mergeCell ref="AC78:AF79"/>
    <mergeCell ref="AG78:AJ79"/>
    <mergeCell ref="AK80:AN81"/>
    <mergeCell ref="AO80:AP81"/>
    <mergeCell ref="AQ80:AQ81"/>
    <mergeCell ref="AR80:AR81"/>
    <mergeCell ref="AS80:AS81"/>
    <mergeCell ref="Y81:AB81"/>
    <mergeCell ref="B80:C81"/>
    <mergeCell ref="D80:P81"/>
    <mergeCell ref="Q80:X81"/>
    <mergeCell ref="Y80:AB80"/>
    <mergeCell ref="AC80:AF81"/>
    <mergeCell ref="AG80:AJ81"/>
    <mergeCell ref="B82:E82"/>
    <mergeCell ref="F82:U82"/>
    <mergeCell ref="V82:X82"/>
    <mergeCell ref="Y82:AA82"/>
    <mergeCell ref="AB82:AS82"/>
    <mergeCell ref="B83:E83"/>
    <mergeCell ref="F83:U83"/>
    <mergeCell ref="V83:X83"/>
    <mergeCell ref="Y83:AA83"/>
    <mergeCell ref="AB83:AS83"/>
    <mergeCell ref="B84:E84"/>
    <mergeCell ref="F84:U84"/>
    <mergeCell ref="V84:X84"/>
    <mergeCell ref="Y84:AA84"/>
    <mergeCell ref="AB84:AS84"/>
    <mergeCell ref="B85:E85"/>
    <mergeCell ref="F85:U85"/>
    <mergeCell ref="V85:X85"/>
    <mergeCell ref="Y85:AA85"/>
    <mergeCell ref="AB85:AS85"/>
    <mergeCell ref="B88:E88"/>
    <mergeCell ref="F88:U88"/>
    <mergeCell ref="V88:X88"/>
    <mergeCell ref="Y88:AA88"/>
    <mergeCell ref="AB88:AS88"/>
    <mergeCell ref="B89:AS89"/>
    <mergeCell ref="B86:E86"/>
    <mergeCell ref="F86:U86"/>
    <mergeCell ref="V86:X86"/>
    <mergeCell ref="Y86:AA86"/>
    <mergeCell ref="AB86:AS86"/>
    <mergeCell ref="B87:E87"/>
    <mergeCell ref="F87:U87"/>
    <mergeCell ref="V87:X87"/>
    <mergeCell ref="Y87:AA87"/>
    <mergeCell ref="AB87:AS87"/>
    <mergeCell ref="C94:I94"/>
    <mergeCell ref="J94:P94"/>
    <mergeCell ref="Q94:W94"/>
    <mergeCell ref="X94:AD94"/>
    <mergeCell ref="AE94:AK94"/>
    <mergeCell ref="AL94:AR94"/>
    <mergeCell ref="B90:AS90"/>
    <mergeCell ref="C92:W92"/>
    <mergeCell ref="X92:AR92"/>
    <mergeCell ref="C93:I93"/>
    <mergeCell ref="J93:P93"/>
    <mergeCell ref="Q93:W93"/>
    <mergeCell ref="X93:AD93"/>
    <mergeCell ref="AE93:AK93"/>
    <mergeCell ref="AL93:AR93"/>
  </mergeCells>
  <conditionalFormatting sqref="AF11">
    <cfRule type="expression" dxfId="228" priority="64">
      <formula>$V11="y"</formula>
    </cfRule>
    <cfRule type="expression" dxfId="227" priority="65">
      <formula>$T11="y"</formula>
    </cfRule>
  </conditionalFormatting>
  <conditionalFormatting sqref="AF7">
    <cfRule type="expression" dxfId="226" priority="68">
      <formula>$V7="y"</formula>
    </cfRule>
    <cfRule type="expression" dxfId="225" priority="69">
      <formula>$T7="y"</formula>
    </cfRule>
  </conditionalFormatting>
  <conditionalFormatting sqref="AF9">
    <cfRule type="expression" dxfId="224" priority="66">
      <formula>$V9="y"</formula>
    </cfRule>
    <cfRule type="expression" dxfId="223" priority="67">
      <formula>$T9="y"</formula>
    </cfRule>
  </conditionalFormatting>
  <conditionalFormatting sqref="Y14:AB15 Y24:AB24 Y18:AB18 Y74:AB81">
    <cfRule type="expression" dxfId="222" priority="63">
      <formula>OR(ISNUMBER(SEARCH("Hold Point",Y14)),ISNUMBER(SEARCH("Witness Point",Y14)))</formula>
    </cfRule>
  </conditionalFormatting>
  <conditionalFormatting sqref="AK24:AN31 AK18:AN21 AK34:AN37 AK40:AN51 AK54:AN57 AK60:AN81 AK14:AN15">
    <cfRule type="expression" dxfId="221" priority="62">
      <formula>OR(Y14="Check Item",Y14="Milestone")</formula>
    </cfRule>
  </conditionalFormatting>
  <conditionalFormatting sqref="AK22:AN23">
    <cfRule type="expression" dxfId="220" priority="61">
      <formula>OR(Y22="Check Item",Y22="Milestone")</formula>
    </cfRule>
  </conditionalFormatting>
  <conditionalFormatting sqref="Y38:AB38">
    <cfRule type="expression" dxfId="219" priority="36">
      <formula>OR(ISNUMBER(SEARCH("Hold Point",Y38)),ISNUMBER(SEARCH("Witness Point",Y38)))</formula>
    </cfRule>
  </conditionalFormatting>
  <conditionalFormatting sqref="AK16:AN17">
    <cfRule type="expression" dxfId="218" priority="60">
      <formula>OR(Y16="Check Item",Y16="Milestone")</formula>
    </cfRule>
  </conditionalFormatting>
  <conditionalFormatting sqref="AK32:AN33">
    <cfRule type="expression" dxfId="217" priority="59">
      <formula>OR(Y32="Check Item",Y32="Milestone")</formula>
    </cfRule>
  </conditionalFormatting>
  <conditionalFormatting sqref="AK38:AN39">
    <cfRule type="expression" dxfId="216" priority="58">
      <formula>OR(Y38="Check Item",Y38="Milestone")</formula>
    </cfRule>
  </conditionalFormatting>
  <conditionalFormatting sqref="AK52:AN53">
    <cfRule type="expression" dxfId="215" priority="57">
      <formula>OR(Y52="Check Item",Y52="Milestone")</formula>
    </cfRule>
  </conditionalFormatting>
  <conditionalFormatting sqref="Y22:AB22">
    <cfRule type="expression" dxfId="214" priority="51">
      <formula>OR(ISNUMBER(SEARCH("Hold Point",Y22)),ISNUMBER(SEARCH("Witness Point",Y22)))</formula>
    </cfRule>
  </conditionalFormatting>
  <conditionalFormatting sqref="AK58:AN59">
    <cfRule type="expression" dxfId="213" priority="56">
      <formula>OR(Y58="Check Item",Y58="Milestone")</formula>
    </cfRule>
  </conditionalFormatting>
  <conditionalFormatting sqref="Y16:AB17">
    <cfRule type="expression" dxfId="212" priority="55">
      <formula>OR(ISNUMBER(SEARCH("Hold Point",Y16)),ISNUMBER(SEARCH("Witness Point",Y16)))</formula>
    </cfRule>
  </conditionalFormatting>
  <conditionalFormatting sqref="Y19:AB19">
    <cfRule type="expression" dxfId="211" priority="54">
      <formula>OR(ISNUMBER(SEARCH("Hold Point",Y19)),ISNUMBER(SEARCH("Witness Point",Y19)))</formula>
    </cfRule>
  </conditionalFormatting>
  <conditionalFormatting sqref="Y20:AB20">
    <cfRule type="expression" dxfId="210" priority="53">
      <formula>OR(ISNUMBER(SEARCH("Hold Point",Y20)),ISNUMBER(SEARCH("Witness Point",Y20)))</formula>
    </cfRule>
  </conditionalFormatting>
  <conditionalFormatting sqref="Y21:AB21">
    <cfRule type="expression" dxfId="209" priority="52">
      <formula>OR(ISNUMBER(SEARCH("Hold Point",Y21)),ISNUMBER(SEARCH("Witness Point",Y21)))</formula>
    </cfRule>
  </conditionalFormatting>
  <conditionalFormatting sqref="Y23:AB23">
    <cfRule type="expression" dxfId="208" priority="50">
      <formula>OR(ISNUMBER(SEARCH("Hold Point",Y23)),ISNUMBER(SEARCH("Witness Point",Y23)))</formula>
    </cfRule>
  </conditionalFormatting>
  <conditionalFormatting sqref="Y25:AB25">
    <cfRule type="expression" dxfId="207" priority="49">
      <formula>OR(ISNUMBER(SEARCH("Hold Point",Y25)),ISNUMBER(SEARCH("Witness Point",Y25)))</formula>
    </cfRule>
  </conditionalFormatting>
  <conditionalFormatting sqref="Y26:AB26">
    <cfRule type="expression" dxfId="206" priority="48">
      <formula>OR(ISNUMBER(SEARCH("Hold Point",Y26)),ISNUMBER(SEARCH("Witness Point",Y26)))</formula>
    </cfRule>
  </conditionalFormatting>
  <conditionalFormatting sqref="Y27:AB27">
    <cfRule type="expression" dxfId="205" priority="47">
      <formula>OR(ISNUMBER(SEARCH("Hold Point",Y27)),ISNUMBER(SEARCH("Witness Point",Y27)))</formula>
    </cfRule>
  </conditionalFormatting>
  <conditionalFormatting sqref="Y28:AB28">
    <cfRule type="expression" dxfId="204" priority="46">
      <formula>OR(ISNUMBER(SEARCH("Hold Point",Y28)),ISNUMBER(SEARCH("Witness Point",Y28)))</formula>
    </cfRule>
  </conditionalFormatting>
  <conditionalFormatting sqref="Y29:AB29">
    <cfRule type="expression" dxfId="203" priority="45">
      <formula>OR(ISNUMBER(SEARCH("Hold Point",Y29)),ISNUMBER(SEARCH("Witness Point",Y29)))</formula>
    </cfRule>
  </conditionalFormatting>
  <conditionalFormatting sqref="Y30:AB30">
    <cfRule type="expression" dxfId="202" priority="44">
      <formula>OR(ISNUMBER(SEARCH("Hold Point",Y30)),ISNUMBER(SEARCH("Witness Point",Y30)))</formula>
    </cfRule>
  </conditionalFormatting>
  <conditionalFormatting sqref="Y31:AB31">
    <cfRule type="expression" dxfId="201" priority="43">
      <formula>OR(ISNUMBER(SEARCH("Hold Point",Y31)),ISNUMBER(SEARCH("Witness Point",Y31)))</formula>
    </cfRule>
  </conditionalFormatting>
  <conditionalFormatting sqref="Y32:AB32">
    <cfRule type="expression" dxfId="200" priority="42">
      <formula>OR(ISNUMBER(SEARCH("Hold Point",Y32)),ISNUMBER(SEARCH("Witness Point",Y32)))</formula>
    </cfRule>
  </conditionalFormatting>
  <conditionalFormatting sqref="Y33:AB33">
    <cfRule type="expression" dxfId="199" priority="41">
      <formula>OR(ISNUMBER(SEARCH("Hold Point",Y33)),ISNUMBER(SEARCH("Witness Point",Y33)))</formula>
    </cfRule>
  </conditionalFormatting>
  <conditionalFormatting sqref="Y34:AB34">
    <cfRule type="expression" dxfId="198" priority="40">
      <formula>OR(ISNUMBER(SEARCH("Hold Point",Y34)),ISNUMBER(SEARCH("Witness Point",Y34)))</formula>
    </cfRule>
  </conditionalFormatting>
  <conditionalFormatting sqref="Y35:AB35">
    <cfRule type="expression" dxfId="197" priority="39">
      <formula>OR(ISNUMBER(SEARCH("Hold Point",Y35)),ISNUMBER(SEARCH("Witness Point",Y35)))</formula>
    </cfRule>
  </conditionalFormatting>
  <conditionalFormatting sqref="Y36:AB36">
    <cfRule type="expression" dxfId="196" priority="38">
      <formula>OR(ISNUMBER(SEARCH("Hold Point",Y36)),ISNUMBER(SEARCH("Witness Point",Y36)))</formula>
    </cfRule>
  </conditionalFormatting>
  <conditionalFormatting sqref="Y37:AB37">
    <cfRule type="expression" dxfId="195" priority="37">
      <formula>OR(ISNUMBER(SEARCH("Hold Point",Y37)),ISNUMBER(SEARCH("Witness Point",Y37)))</formula>
    </cfRule>
  </conditionalFormatting>
  <conditionalFormatting sqref="Y39:AB39">
    <cfRule type="expression" dxfId="194" priority="35">
      <formula>OR(ISNUMBER(SEARCH("Hold Point",Y39)),ISNUMBER(SEARCH("Witness Point",Y39)))</formula>
    </cfRule>
  </conditionalFormatting>
  <conditionalFormatting sqref="Y40:AB40">
    <cfRule type="expression" dxfId="193" priority="34">
      <formula>OR(ISNUMBER(SEARCH("Hold Point",Y40)),ISNUMBER(SEARCH("Witness Point",Y40)))</formula>
    </cfRule>
  </conditionalFormatting>
  <conditionalFormatting sqref="Y41:AB41">
    <cfRule type="expression" dxfId="192" priority="33">
      <formula>OR(ISNUMBER(SEARCH("Hold Point",Y41)),ISNUMBER(SEARCH("Witness Point",Y41)))</formula>
    </cfRule>
  </conditionalFormatting>
  <conditionalFormatting sqref="Y73:AB73">
    <cfRule type="expression" dxfId="191" priority="31">
      <formula>OR(ISNUMBER(SEARCH("Hold Point",Y73)),ISNUMBER(SEARCH("Witness Point",Y73)))</formula>
    </cfRule>
  </conditionalFormatting>
  <conditionalFormatting sqref="Y72:AB72">
    <cfRule type="expression" dxfId="190" priority="32">
      <formula>OR(ISNUMBER(SEARCH("Hold Point",Y72)),ISNUMBER(SEARCH("Witness Point",Y72)))</formula>
    </cfRule>
  </conditionalFormatting>
  <conditionalFormatting sqref="Y71:AB71">
    <cfRule type="expression" dxfId="189" priority="29">
      <formula>OR(ISNUMBER(SEARCH("Hold Point",Y71)),ISNUMBER(SEARCH("Witness Point",Y71)))</formula>
    </cfRule>
  </conditionalFormatting>
  <conditionalFormatting sqref="Y70:AB70">
    <cfRule type="expression" dxfId="188" priority="30">
      <formula>OR(ISNUMBER(SEARCH("Hold Point",Y70)),ISNUMBER(SEARCH("Witness Point",Y70)))</formula>
    </cfRule>
  </conditionalFormatting>
  <conditionalFormatting sqref="Y68:AB68">
    <cfRule type="expression" dxfId="187" priority="28">
      <formula>OR(ISNUMBER(SEARCH("Hold Point",Y68)),ISNUMBER(SEARCH("Witness Point",Y68)))</formula>
    </cfRule>
  </conditionalFormatting>
  <conditionalFormatting sqref="Y69:AB69">
    <cfRule type="expression" dxfId="186" priority="27">
      <formula>OR(ISNUMBER(SEARCH("Hold Point",Y69)),ISNUMBER(SEARCH("Witness Point",Y69)))</formula>
    </cfRule>
  </conditionalFormatting>
  <conditionalFormatting sqref="Y66:AB66">
    <cfRule type="expression" dxfId="185" priority="26">
      <formula>OR(ISNUMBER(SEARCH("Hold Point",Y66)),ISNUMBER(SEARCH("Witness Point",Y66)))</formula>
    </cfRule>
  </conditionalFormatting>
  <conditionalFormatting sqref="Y67:AB67">
    <cfRule type="expression" dxfId="184" priority="25">
      <formula>OR(ISNUMBER(SEARCH("Hold Point",Y67)),ISNUMBER(SEARCH("Witness Point",Y67)))</formula>
    </cfRule>
  </conditionalFormatting>
  <conditionalFormatting sqref="Y42:AB42">
    <cfRule type="expression" dxfId="183" priority="24">
      <formula>OR(ISNUMBER(SEARCH("Hold Point",Y42)),ISNUMBER(SEARCH("Witness Point",Y42)))</formula>
    </cfRule>
  </conditionalFormatting>
  <conditionalFormatting sqref="Y43:AB43">
    <cfRule type="expression" dxfId="182" priority="23">
      <formula>OR(ISNUMBER(SEARCH("Hold Point",Y43)),ISNUMBER(SEARCH("Witness Point",Y43)))</formula>
    </cfRule>
  </conditionalFormatting>
  <conditionalFormatting sqref="Y44:AB44">
    <cfRule type="expression" dxfId="181" priority="22">
      <formula>OR(ISNUMBER(SEARCH("Hold Point",Y44)),ISNUMBER(SEARCH("Witness Point",Y44)))</formula>
    </cfRule>
  </conditionalFormatting>
  <conditionalFormatting sqref="Y45:AB45">
    <cfRule type="expression" dxfId="180" priority="21">
      <formula>OR(ISNUMBER(SEARCH("Hold Point",Y45)),ISNUMBER(SEARCH("Witness Point",Y45)))</formula>
    </cfRule>
  </conditionalFormatting>
  <conditionalFormatting sqref="Y46:AB46">
    <cfRule type="expression" dxfId="179" priority="20">
      <formula>OR(ISNUMBER(SEARCH("Hold Point",Y46)),ISNUMBER(SEARCH("Witness Point",Y46)))</formula>
    </cfRule>
  </conditionalFormatting>
  <conditionalFormatting sqref="Y47:AB47">
    <cfRule type="expression" dxfId="178" priority="19">
      <formula>OR(ISNUMBER(SEARCH("Hold Point",Y47)),ISNUMBER(SEARCH("Witness Point",Y47)))</formula>
    </cfRule>
  </conditionalFormatting>
  <conditionalFormatting sqref="Y48:AB48">
    <cfRule type="expression" dxfId="177" priority="18">
      <formula>OR(ISNUMBER(SEARCH("Hold Point",Y48)),ISNUMBER(SEARCH("Witness Point",Y48)))</formula>
    </cfRule>
  </conditionalFormatting>
  <conditionalFormatting sqref="Y49:AB49">
    <cfRule type="expression" dxfId="176" priority="17">
      <formula>OR(ISNUMBER(SEARCH("Hold Point",Y49)),ISNUMBER(SEARCH("Witness Point",Y49)))</formula>
    </cfRule>
  </conditionalFormatting>
  <conditionalFormatting sqref="Y50:AB50">
    <cfRule type="expression" dxfId="175" priority="16">
      <formula>OR(ISNUMBER(SEARCH("Hold Point",Y50)),ISNUMBER(SEARCH("Witness Point",Y50)))</formula>
    </cfRule>
  </conditionalFormatting>
  <conditionalFormatting sqref="Y51:AB51">
    <cfRule type="expression" dxfId="174" priority="15">
      <formula>OR(ISNUMBER(SEARCH("Hold Point",Y51)),ISNUMBER(SEARCH("Witness Point",Y51)))</formula>
    </cfRule>
  </conditionalFormatting>
  <conditionalFormatting sqref="Y52:AB52">
    <cfRule type="expression" dxfId="173" priority="14">
      <formula>OR(ISNUMBER(SEARCH("Hold Point",Y52)),ISNUMBER(SEARCH("Witness Point",Y52)))</formula>
    </cfRule>
  </conditionalFormatting>
  <conditionalFormatting sqref="Y53:AB53">
    <cfRule type="expression" dxfId="172" priority="13">
      <formula>OR(ISNUMBER(SEARCH("Hold Point",Y53)),ISNUMBER(SEARCH("Witness Point",Y53)))</formula>
    </cfRule>
  </conditionalFormatting>
  <conditionalFormatting sqref="Y54:AB54">
    <cfRule type="expression" dxfId="171" priority="12">
      <formula>OR(ISNUMBER(SEARCH("Hold Point",Y54)),ISNUMBER(SEARCH("Witness Point",Y54)))</formula>
    </cfRule>
  </conditionalFormatting>
  <conditionalFormatting sqref="Y55:AB55">
    <cfRule type="expression" dxfId="170" priority="11">
      <formula>OR(ISNUMBER(SEARCH("Hold Point",Y55)),ISNUMBER(SEARCH("Witness Point",Y55)))</formula>
    </cfRule>
  </conditionalFormatting>
  <conditionalFormatting sqref="Y56:AB56">
    <cfRule type="expression" dxfId="169" priority="10">
      <formula>OR(ISNUMBER(SEARCH("Hold Point",Y56)),ISNUMBER(SEARCH("Witness Point",Y56)))</formula>
    </cfRule>
  </conditionalFormatting>
  <conditionalFormatting sqref="Y57:AB57">
    <cfRule type="expression" dxfId="168" priority="9">
      <formula>OR(ISNUMBER(SEARCH("Hold Point",Y57)),ISNUMBER(SEARCH("Witness Point",Y57)))</formula>
    </cfRule>
  </conditionalFormatting>
  <conditionalFormatting sqref="Y58:AB58">
    <cfRule type="expression" dxfId="167" priority="8">
      <formula>OR(ISNUMBER(SEARCH("Hold Point",Y58)),ISNUMBER(SEARCH("Witness Point",Y58)))</formula>
    </cfRule>
  </conditionalFormatting>
  <conditionalFormatting sqref="Y59:AB59">
    <cfRule type="expression" dxfId="166" priority="7">
      <formula>OR(ISNUMBER(SEARCH("Hold Point",Y59)),ISNUMBER(SEARCH("Witness Point",Y59)))</formula>
    </cfRule>
  </conditionalFormatting>
  <conditionalFormatting sqref="Y60:AB60">
    <cfRule type="expression" dxfId="165" priority="6">
      <formula>OR(ISNUMBER(SEARCH("Hold Point",Y60)),ISNUMBER(SEARCH("Witness Point",Y60)))</formula>
    </cfRule>
  </conditionalFormatting>
  <conditionalFormatting sqref="Y61:AB61">
    <cfRule type="expression" dxfId="164" priority="5">
      <formula>OR(ISNUMBER(SEARCH("Hold Point",Y61)),ISNUMBER(SEARCH("Witness Point",Y61)))</formula>
    </cfRule>
  </conditionalFormatting>
  <conditionalFormatting sqref="Y62:AB62">
    <cfRule type="expression" dxfId="163" priority="4">
      <formula>OR(ISNUMBER(SEARCH("Hold Point",Y62)),ISNUMBER(SEARCH("Witness Point",Y62)))</formula>
    </cfRule>
  </conditionalFormatting>
  <conditionalFormatting sqref="Y63:AB63">
    <cfRule type="expression" dxfId="162" priority="3">
      <formula>OR(ISNUMBER(SEARCH("Hold Point",Y63)),ISNUMBER(SEARCH("Witness Point",Y63)))</formula>
    </cfRule>
  </conditionalFormatting>
  <conditionalFormatting sqref="Y64:AB64">
    <cfRule type="expression" dxfId="161" priority="2">
      <formula>OR(ISNUMBER(SEARCH("Hold Point",Y64)),ISNUMBER(SEARCH("Witness Point",Y64)))</formula>
    </cfRule>
  </conditionalFormatting>
  <conditionalFormatting sqref="Y65:AB65">
    <cfRule type="expression" dxfId="160" priority="1">
      <formula>OR(ISNUMBER(SEARCH("Hold Point",Y65)),ISNUMBER(SEARCH("Witness Point",Y65)))</formula>
    </cfRule>
  </conditionalFormatting>
  <pageMargins left="0.62992125984251968" right="0.23622047244094491" top="0.82677165354330717" bottom="0.23622047244094491" header="0.31496062992125984" footer="0.31496062992125984"/>
  <pageSetup paperSize="9" scale="57" fitToHeight="0" orientation="portrait" r:id="rId1"/>
  <rowBreaks count="1" manualBreakCount="1">
    <brk id="55" min="1" max="44" man="1"/>
  </rowBreaks>
  <drawing r:id="rId2"/>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Sheet87">
    <pageSetUpPr fitToPage="1"/>
  </sheetPr>
  <dimension ref="A1:BR108"/>
  <sheetViews>
    <sheetView topLeftCell="A3" zoomScale="85" zoomScaleNormal="85" zoomScaleSheetLayoutView="55" workbookViewId="0">
      <selection activeCell="B84" sqref="B84:AS86"/>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Bridge Deck</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Bridge Deck</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633" t="s">
        <v>1939</v>
      </c>
      <c r="AK4" s="634"/>
      <c r="AL4" s="634"/>
      <c r="AM4" s="634"/>
      <c r="AN4" s="634"/>
      <c r="AO4" s="634"/>
      <c r="AP4" s="634"/>
      <c r="AQ4" s="634"/>
      <c r="AR4" s="634"/>
      <c r="AS4" s="635"/>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str">
        <f>'Lot Register'!$M$13</f>
        <v>CN22189</v>
      </c>
      <c r="AG5" s="460"/>
      <c r="AH5" s="460"/>
      <c r="AI5" s="461"/>
      <c r="AJ5" s="636" t="s">
        <v>1704</v>
      </c>
      <c r="AK5" s="637"/>
      <c r="AL5" s="637"/>
      <c r="AM5" s="637"/>
      <c r="AN5" s="637"/>
      <c r="AO5" s="637"/>
      <c r="AP5" s="637"/>
      <c r="AQ5" s="637"/>
      <c r="AR5" s="637"/>
      <c r="AS5" s="638"/>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636" t="s">
        <v>2095</v>
      </c>
      <c r="AK6" s="637"/>
      <c r="AL6" s="637"/>
      <c r="AM6" s="637"/>
      <c r="AN6" s="637"/>
      <c r="AO6" s="637"/>
      <c r="AP6" s="637"/>
      <c r="AQ6" s="637"/>
      <c r="AR6" s="637"/>
      <c r="AS6" s="638"/>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Register'!$J$2), "", 'Lot Register'!$J$2)</f>
        <v>45343</v>
      </c>
      <c r="AG7" s="469"/>
      <c r="AH7" s="469"/>
      <c r="AI7" s="470"/>
      <c r="AJ7" s="636" t="s">
        <v>2096</v>
      </c>
      <c r="AK7" s="637"/>
      <c r="AL7" s="637"/>
      <c r="AM7" s="637"/>
      <c r="AN7" s="637"/>
      <c r="AO7" s="637"/>
      <c r="AP7" s="637"/>
      <c r="AQ7" s="637"/>
      <c r="AR7" s="637"/>
      <c r="AS7" s="638"/>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v>77.010000000000005</v>
      </c>
      <c r="AK8" s="574"/>
      <c r="AL8" s="574"/>
      <c r="AM8" s="574"/>
      <c r="AN8" s="709" t="s">
        <v>1651</v>
      </c>
      <c r="AO8" s="709"/>
      <c r="AP8" s="709"/>
      <c r="AQ8" s="709"/>
      <c r="AR8" s="709"/>
      <c r="AS8" s="710"/>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Register'!$K$2), "", 'Lot Register'!$K$2)</f>
        <v>45343</v>
      </c>
      <c r="AG9" s="469"/>
      <c r="AH9" s="469"/>
      <c r="AI9" s="470"/>
      <c r="AJ9" s="573"/>
      <c r="AK9" s="574"/>
      <c r="AL9" s="574"/>
      <c r="AM9" s="574"/>
      <c r="AN9" s="709"/>
      <c r="AO9" s="709"/>
      <c r="AP9" s="709"/>
      <c r="AQ9" s="709"/>
      <c r="AR9" s="709"/>
      <c r="AS9" s="710"/>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f>IF(ISBLANK('Lot Register'!$I$2), "", 'Lot Register'!$I$2)</f>
        <v>0</v>
      </c>
      <c r="AE10" s="449"/>
      <c r="AF10" s="451" t="s">
        <v>30</v>
      </c>
      <c r="AG10" s="451"/>
      <c r="AH10" s="451"/>
      <c r="AI10" s="452"/>
      <c r="AJ10" s="573"/>
      <c r="AK10" s="574"/>
      <c r="AL10" s="574"/>
      <c r="AM10" s="574"/>
      <c r="AN10" s="709"/>
      <c r="AO10" s="709"/>
      <c r="AP10" s="709"/>
      <c r="AQ10" s="709"/>
      <c r="AR10" s="709"/>
      <c r="AS10" s="710"/>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Register'!$L$2), "", 'Lot Register'!$L$2)</f>
        <v>45343</v>
      </c>
      <c r="AG11" s="496"/>
      <c r="AH11" s="496"/>
      <c r="AI11" s="497"/>
      <c r="AJ11" s="575"/>
      <c r="AK11" s="576"/>
      <c r="AL11" s="576"/>
      <c r="AM11" s="576"/>
      <c r="AN11" s="711"/>
      <c r="AO11" s="711"/>
      <c r="AP11" s="711"/>
      <c r="AQ11" s="711"/>
      <c r="AR11" s="711"/>
      <c r="AS11" s="712"/>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c r="AH13" s="439"/>
      <c r="AI13" s="439"/>
      <c r="AJ13" s="439"/>
      <c r="AK13" s="439" t="s">
        <v>27</v>
      </c>
      <c r="AL13" s="439"/>
      <c r="AM13" s="439"/>
      <c r="AN13" s="439"/>
      <c r="AO13" s="571"/>
      <c r="AP13" s="571"/>
      <c r="AQ13" s="571"/>
      <c r="AR13" s="571"/>
      <c r="AS13" s="572"/>
      <c r="BE13"/>
    </row>
    <row r="14" spans="1:70">
      <c r="B14" s="553">
        <v>1</v>
      </c>
      <c r="C14" s="549"/>
      <c r="D14" s="507" t="s">
        <v>1652</v>
      </c>
      <c r="E14" s="508"/>
      <c r="F14" s="508"/>
      <c r="G14" s="508"/>
      <c r="H14" s="508"/>
      <c r="I14" s="508"/>
      <c r="J14" s="508"/>
      <c r="K14" s="508"/>
      <c r="L14" s="508"/>
      <c r="M14" s="508"/>
      <c r="N14" s="508"/>
      <c r="O14" s="508"/>
      <c r="P14" s="509"/>
      <c r="Q14" s="597" t="s">
        <v>91</v>
      </c>
      <c r="R14" s="598"/>
      <c r="S14" s="598"/>
      <c r="T14" s="598"/>
      <c r="U14" s="598"/>
      <c r="V14" s="598"/>
      <c r="W14" s="598"/>
      <c r="X14" s="599"/>
      <c r="Y14" s="507" t="s">
        <v>24</v>
      </c>
      <c r="Z14" s="508"/>
      <c r="AA14" s="508"/>
      <c r="AB14" s="509"/>
      <c r="AC14" s="507"/>
      <c r="AD14" s="508"/>
      <c r="AE14" s="508"/>
      <c r="AF14" s="508"/>
      <c r="AG14" s="508"/>
      <c r="AH14" s="508"/>
      <c r="AI14" s="508"/>
      <c r="AJ14" s="509"/>
      <c r="AK14" s="507"/>
      <c r="AL14" s="508"/>
      <c r="AM14" s="508"/>
      <c r="AN14" s="509"/>
      <c r="AO14" s="475"/>
      <c r="AP14" s="593"/>
      <c r="AQ14" s="594"/>
      <c r="AR14" s="595"/>
      <c r="AS14" s="596"/>
      <c r="BE14"/>
    </row>
    <row r="15" spans="1:70" ht="31.5" customHeight="1">
      <c r="B15" s="592"/>
      <c r="C15" s="532"/>
      <c r="D15" s="412"/>
      <c r="E15" s="413"/>
      <c r="F15" s="413"/>
      <c r="G15" s="413"/>
      <c r="H15" s="413"/>
      <c r="I15" s="413"/>
      <c r="J15" s="413"/>
      <c r="K15" s="413"/>
      <c r="L15" s="413"/>
      <c r="M15" s="413"/>
      <c r="N15" s="413"/>
      <c r="O15" s="413"/>
      <c r="P15" s="414"/>
      <c r="Q15" s="600"/>
      <c r="R15" s="601"/>
      <c r="S15" s="601"/>
      <c r="T15" s="601"/>
      <c r="U15" s="601"/>
      <c r="V15" s="601"/>
      <c r="W15" s="601"/>
      <c r="X15" s="602"/>
      <c r="Y15" s="412" t="s">
        <v>1653</v>
      </c>
      <c r="Z15" s="413"/>
      <c r="AA15" s="413"/>
      <c r="AB15" s="414"/>
      <c r="AC15" s="412"/>
      <c r="AD15" s="413"/>
      <c r="AE15" s="413"/>
      <c r="AF15" s="413"/>
      <c r="AG15" s="413"/>
      <c r="AH15" s="413"/>
      <c r="AI15" s="413"/>
      <c r="AJ15" s="414"/>
      <c r="AK15" s="412"/>
      <c r="AL15" s="413"/>
      <c r="AM15" s="413"/>
      <c r="AN15" s="414"/>
      <c r="AO15" s="545"/>
      <c r="AP15" s="556"/>
      <c r="AQ15" s="587"/>
      <c r="AR15" s="589"/>
      <c r="AS15" s="591"/>
      <c r="BE15"/>
    </row>
    <row r="16" spans="1:70">
      <c r="B16" s="592">
        <v>2</v>
      </c>
      <c r="C16" s="532"/>
      <c r="D16" s="406" t="s">
        <v>1654</v>
      </c>
      <c r="E16" s="407"/>
      <c r="F16" s="407"/>
      <c r="G16" s="407"/>
      <c r="H16" s="407"/>
      <c r="I16" s="407"/>
      <c r="J16" s="407"/>
      <c r="K16" s="407"/>
      <c r="L16" s="407"/>
      <c r="M16" s="407"/>
      <c r="N16" s="407"/>
      <c r="O16" s="407"/>
      <c r="P16" s="408"/>
      <c r="Q16" s="644" t="s">
        <v>91</v>
      </c>
      <c r="R16" s="645"/>
      <c r="S16" s="645"/>
      <c r="T16" s="645"/>
      <c r="U16" s="645"/>
      <c r="V16" s="645"/>
      <c r="W16" s="645"/>
      <c r="X16" s="646"/>
      <c r="Y16" s="406" t="s">
        <v>24</v>
      </c>
      <c r="Z16" s="407"/>
      <c r="AA16" s="407"/>
      <c r="AB16" s="408"/>
      <c r="AC16" s="406"/>
      <c r="AD16" s="407"/>
      <c r="AE16" s="407"/>
      <c r="AF16" s="407"/>
      <c r="AG16" s="407"/>
      <c r="AH16" s="407"/>
      <c r="AI16" s="407"/>
      <c r="AJ16" s="408"/>
      <c r="AK16" s="406"/>
      <c r="AL16" s="407"/>
      <c r="AM16" s="407"/>
      <c r="AN16" s="408"/>
      <c r="AO16" s="542"/>
      <c r="AP16" s="554"/>
      <c r="AQ16" s="586"/>
      <c r="AR16" s="588"/>
      <c r="AS16" s="590"/>
      <c r="BE16"/>
    </row>
    <row r="17" spans="2:57" ht="31.5" customHeight="1">
      <c r="B17" s="592"/>
      <c r="C17" s="532"/>
      <c r="D17" s="412"/>
      <c r="E17" s="413"/>
      <c r="F17" s="413"/>
      <c r="G17" s="413"/>
      <c r="H17" s="413"/>
      <c r="I17" s="413"/>
      <c r="J17" s="413"/>
      <c r="K17" s="413"/>
      <c r="L17" s="413"/>
      <c r="M17" s="413"/>
      <c r="N17" s="413"/>
      <c r="O17" s="413"/>
      <c r="P17" s="414"/>
      <c r="Q17" s="600"/>
      <c r="R17" s="601"/>
      <c r="S17" s="601"/>
      <c r="T17" s="601"/>
      <c r="U17" s="601"/>
      <c r="V17" s="601"/>
      <c r="W17" s="601"/>
      <c r="X17" s="602"/>
      <c r="Y17" s="412" t="s">
        <v>1656</v>
      </c>
      <c r="Z17" s="413"/>
      <c r="AA17" s="413"/>
      <c r="AB17" s="414"/>
      <c r="AC17" s="412"/>
      <c r="AD17" s="413"/>
      <c r="AE17" s="413"/>
      <c r="AF17" s="413"/>
      <c r="AG17" s="413"/>
      <c r="AH17" s="413"/>
      <c r="AI17" s="413"/>
      <c r="AJ17" s="414"/>
      <c r="AK17" s="412"/>
      <c r="AL17" s="413"/>
      <c r="AM17" s="413"/>
      <c r="AN17" s="414"/>
      <c r="AO17" s="545"/>
      <c r="AP17" s="556"/>
      <c r="AQ17" s="587"/>
      <c r="AR17" s="589"/>
      <c r="AS17" s="591"/>
      <c r="BE17"/>
    </row>
    <row r="18" spans="2:57">
      <c r="B18" s="592">
        <v>3</v>
      </c>
      <c r="C18" s="532"/>
      <c r="D18" s="406" t="s">
        <v>1655</v>
      </c>
      <c r="E18" s="407"/>
      <c r="F18" s="407"/>
      <c r="G18" s="407"/>
      <c r="H18" s="407"/>
      <c r="I18" s="407"/>
      <c r="J18" s="407"/>
      <c r="K18" s="407"/>
      <c r="L18" s="407"/>
      <c r="M18" s="407"/>
      <c r="N18" s="407"/>
      <c r="O18" s="407"/>
      <c r="P18" s="408"/>
      <c r="Q18" s="603" t="s">
        <v>91</v>
      </c>
      <c r="R18" s="604"/>
      <c r="S18" s="604"/>
      <c r="T18" s="604"/>
      <c r="U18" s="604"/>
      <c r="V18" s="604"/>
      <c r="W18" s="604"/>
      <c r="X18" s="605"/>
      <c r="Y18" s="406" t="s">
        <v>24</v>
      </c>
      <c r="Z18" s="407"/>
      <c r="AA18" s="407"/>
      <c r="AB18" s="408"/>
      <c r="AC18" s="406"/>
      <c r="AD18" s="407"/>
      <c r="AE18" s="407"/>
      <c r="AF18" s="407"/>
      <c r="AG18" s="407"/>
      <c r="AH18" s="407"/>
      <c r="AI18" s="407"/>
      <c r="AJ18" s="408"/>
      <c r="AK18" s="406"/>
      <c r="AL18" s="407"/>
      <c r="AM18" s="407"/>
      <c r="AN18" s="408"/>
      <c r="AO18" s="542"/>
      <c r="AP18" s="554"/>
      <c r="AQ18" s="586"/>
      <c r="AR18" s="588"/>
      <c r="AS18" s="590"/>
      <c r="BE18"/>
    </row>
    <row r="19" spans="2:57" ht="47.25" customHeight="1">
      <c r="B19" s="592"/>
      <c r="C19" s="532"/>
      <c r="D19" s="412"/>
      <c r="E19" s="413"/>
      <c r="F19" s="413"/>
      <c r="G19" s="413"/>
      <c r="H19" s="413"/>
      <c r="I19" s="413"/>
      <c r="J19" s="413"/>
      <c r="K19" s="413"/>
      <c r="L19" s="413"/>
      <c r="M19" s="413"/>
      <c r="N19" s="413"/>
      <c r="O19" s="413"/>
      <c r="P19" s="414"/>
      <c r="Q19" s="600"/>
      <c r="R19" s="601"/>
      <c r="S19" s="601"/>
      <c r="T19" s="601"/>
      <c r="U19" s="601"/>
      <c r="V19" s="601"/>
      <c r="W19" s="601"/>
      <c r="X19" s="602"/>
      <c r="Y19" s="412" t="s">
        <v>1657</v>
      </c>
      <c r="Z19" s="413"/>
      <c r="AA19" s="413"/>
      <c r="AB19" s="414"/>
      <c r="AC19" s="412"/>
      <c r="AD19" s="413"/>
      <c r="AE19" s="413"/>
      <c r="AF19" s="413"/>
      <c r="AG19" s="413"/>
      <c r="AH19" s="413"/>
      <c r="AI19" s="413"/>
      <c r="AJ19" s="414"/>
      <c r="AK19" s="412"/>
      <c r="AL19" s="413"/>
      <c r="AM19" s="413"/>
      <c r="AN19" s="414"/>
      <c r="AO19" s="545"/>
      <c r="AP19" s="556"/>
      <c r="AQ19" s="587"/>
      <c r="AR19" s="589"/>
      <c r="AS19" s="591"/>
      <c r="BE19"/>
    </row>
    <row r="20" spans="2:57" ht="15" customHeight="1">
      <c r="B20" s="592">
        <v>4</v>
      </c>
      <c r="C20" s="532"/>
      <c r="D20" s="406" t="s">
        <v>1658</v>
      </c>
      <c r="E20" s="407"/>
      <c r="F20" s="407"/>
      <c r="G20" s="407"/>
      <c r="H20" s="407"/>
      <c r="I20" s="407"/>
      <c r="J20" s="407"/>
      <c r="K20" s="407"/>
      <c r="L20" s="407"/>
      <c r="M20" s="407"/>
      <c r="N20" s="407"/>
      <c r="O20" s="407"/>
      <c r="P20" s="408"/>
      <c r="Q20" s="603" t="s">
        <v>91</v>
      </c>
      <c r="R20" s="604"/>
      <c r="S20" s="604"/>
      <c r="T20" s="604"/>
      <c r="U20" s="604"/>
      <c r="V20" s="604"/>
      <c r="W20" s="604"/>
      <c r="X20" s="605"/>
      <c r="Y20" s="406" t="s">
        <v>24</v>
      </c>
      <c r="Z20" s="407"/>
      <c r="AA20" s="407"/>
      <c r="AB20" s="408"/>
      <c r="AC20" s="406" t="s">
        <v>283</v>
      </c>
      <c r="AD20" s="407"/>
      <c r="AE20" s="407"/>
      <c r="AF20" s="407"/>
      <c r="AG20" s="407"/>
      <c r="AH20" s="407"/>
      <c r="AI20" s="407"/>
      <c r="AJ20" s="408"/>
      <c r="AK20" s="406"/>
      <c r="AL20" s="407"/>
      <c r="AM20" s="407"/>
      <c r="AN20" s="408"/>
      <c r="AO20" s="542"/>
      <c r="AP20" s="554"/>
      <c r="AQ20" s="586"/>
      <c r="AR20" s="588"/>
      <c r="AS20" s="590"/>
      <c r="BE20"/>
    </row>
    <row r="21" spans="2:57" ht="31.5" customHeight="1">
      <c r="B21" s="592"/>
      <c r="C21" s="532"/>
      <c r="D21" s="412"/>
      <c r="E21" s="413"/>
      <c r="F21" s="413"/>
      <c r="G21" s="413"/>
      <c r="H21" s="413"/>
      <c r="I21" s="413"/>
      <c r="J21" s="413"/>
      <c r="K21" s="413"/>
      <c r="L21" s="413"/>
      <c r="M21" s="413"/>
      <c r="N21" s="413"/>
      <c r="O21" s="413"/>
      <c r="P21" s="414"/>
      <c r="Q21" s="600"/>
      <c r="R21" s="601"/>
      <c r="S21" s="601"/>
      <c r="T21" s="601"/>
      <c r="U21" s="601"/>
      <c r="V21" s="601"/>
      <c r="W21" s="601"/>
      <c r="X21" s="602"/>
      <c r="Y21" s="412" t="s">
        <v>1659</v>
      </c>
      <c r="Z21" s="413"/>
      <c r="AA21" s="413"/>
      <c r="AB21" s="414"/>
      <c r="AC21" s="412"/>
      <c r="AD21" s="413"/>
      <c r="AE21" s="413"/>
      <c r="AF21" s="413"/>
      <c r="AG21" s="413"/>
      <c r="AH21" s="413"/>
      <c r="AI21" s="413"/>
      <c r="AJ21" s="414"/>
      <c r="AK21" s="412"/>
      <c r="AL21" s="413"/>
      <c r="AM21" s="413"/>
      <c r="AN21" s="414"/>
      <c r="AO21" s="545"/>
      <c r="AP21" s="556"/>
      <c r="AQ21" s="587"/>
      <c r="AR21" s="589"/>
      <c r="AS21" s="591"/>
      <c r="BE21"/>
    </row>
    <row r="22" spans="2:57">
      <c r="B22" s="592">
        <v>5</v>
      </c>
      <c r="C22" s="532"/>
      <c r="D22" s="406" t="s">
        <v>1660</v>
      </c>
      <c r="E22" s="407"/>
      <c r="F22" s="407"/>
      <c r="G22" s="407"/>
      <c r="H22" s="407"/>
      <c r="I22" s="407"/>
      <c r="J22" s="407"/>
      <c r="K22" s="407"/>
      <c r="L22" s="407"/>
      <c r="M22" s="407"/>
      <c r="N22" s="407"/>
      <c r="O22" s="407"/>
      <c r="P22" s="408"/>
      <c r="Q22" s="603" t="s">
        <v>91</v>
      </c>
      <c r="R22" s="604"/>
      <c r="S22" s="604"/>
      <c r="T22" s="604"/>
      <c r="U22" s="604"/>
      <c r="V22" s="604"/>
      <c r="W22" s="604"/>
      <c r="X22" s="605"/>
      <c r="Y22" s="406" t="s">
        <v>81</v>
      </c>
      <c r="Z22" s="407"/>
      <c r="AA22" s="407"/>
      <c r="AB22" s="408"/>
      <c r="AC22" s="406"/>
      <c r="AD22" s="407"/>
      <c r="AE22" s="407"/>
      <c r="AF22" s="407"/>
      <c r="AG22" s="407"/>
      <c r="AH22" s="407"/>
      <c r="AI22" s="407"/>
      <c r="AJ22" s="408"/>
      <c r="AK22" s="406"/>
      <c r="AL22" s="407"/>
      <c r="AM22" s="407"/>
      <c r="AN22" s="408"/>
      <c r="AO22" s="542"/>
      <c r="AP22" s="554"/>
      <c r="AQ22" s="586"/>
      <c r="AR22" s="588"/>
      <c r="AS22" s="590"/>
      <c r="BE22"/>
    </row>
    <row r="23" spans="2:57" ht="31.5" customHeight="1">
      <c r="B23" s="592"/>
      <c r="C23" s="532"/>
      <c r="D23" s="412"/>
      <c r="E23" s="413"/>
      <c r="F23" s="413"/>
      <c r="G23" s="413"/>
      <c r="H23" s="413"/>
      <c r="I23" s="413"/>
      <c r="J23" s="413"/>
      <c r="K23" s="413"/>
      <c r="L23" s="413"/>
      <c r="M23" s="413"/>
      <c r="N23" s="413"/>
      <c r="O23" s="413"/>
      <c r="P23" s="414"/>
      <c r="Q23" s="600"/>
      <c r="R23" s="601"/>
      <c r="S23" s="601"/>
      <c r="T23" s="601"/>
      <c r="U23" s="601"/>
      <c r="V23" s="601"/>
      <c r="W23" s="601"/>
      <c r="X23" s="602"/>
      <c r="Y23" s="412" t="s">
        <v>1661</v>
      </c>
      <c r="Z23" s="413"/>
      <c r="AA23" s="413"/>
      <c r="AB23" s="414"/>
      <c r="AC23" s="412"/>
      <c r="AD23" s="413"/>
      <c r="AE23" s="413"/>
      <c r="AF23" s="413"/>
      <c r="AG23" s="413"/>
      <c r="AH23" s="413"/>
      <c r="AI23" s="413"/>
      <c r="AJ23" s="414"/>
      <c r="AK23" s="412"/>
      <c r="AL23" s="413"/>
      <c r="AM23" s="413"/>
      <c r="AN23" s="414"/>
      <c r="AO23" s="545"/>
      <c r="AP23" s="556"/>
      <c r="AQ23" s="587"/>
      <c r="AR23" s="589"/>
      <c r="AS23" s="591"/>
      <c r="BE23"/>
    </row>
    <row r="24" spans="2:57">
      <c r="B24" s="592">
        <v>6</v>
      </c>
      <c r="C24" s="532"/>
      <c r="D24" s="406" t="s">
        <v>1662</v>
      </c>
      <c r="E24" s="407"/>
      <c r="F24" s="407"/>
      <c r="G24" s="407"/>
      <c r="H24" s="407"/>
      <c r="I24" s="407"/>
      <c r="J24" s="407"/>
      <c r="K24" s="407"/>
      <c r="L24" s="407"/>
      <c r="M24" s="407"/>
      <c r="N24" s="407"/>
      <c r="O24" s="407"/>
      <c r="P24" s="408"/>
      <c r="Q24" s="603" t="s">
        <v>91</v>
      </c>
      <c r="R24" s="604"/>
      <c r="S24" s="604"/>
      <c r="T24" s="604"/>
      <c r="U24" s="604"/>
      <c r="V24" s="604"/>
      <c r="W24" s="604"/>
      <c r="X24" s="605"/>
      <c r="Y24" s="409" t="s">
        <v>82</v>
      </c>
      <c r="Z24" s="410"/>
      <c r="AA24" s="410"/>
      <c r="AB24" s="411"/>
      <c r="AC24" s="406"/>
      <c r="AD24" s="407"/>
      <c r="AE24" s="407"/>
      <c r="AF24" s="407"/>
      <c r="AG24" s="407"/>
      <c r="AH24" s="407"/>
      <c r="AI24" s="407"/>
      <c r="AJ24" s="408"/>
      <c r="AK24" s="406"/>
      <c r="AL24" s="407"/>
      <c r="AM24" s="407"/>
      <c r="AN24" s="408"/>
      <c r="AO24" s="542"/>
      <c r="AP24" s="554"/>
      <c r="AQ24" s="586"/>
      <c r="AR24" s="588"/>
      <c r="AS24" s="590"/>
      <c r="BE24"/>
    </row>
    <row r="25" spans="2:57" ht="31.5" customHeight="1">
      <c r="B25" s="592"/>
      <c r="C25" s="532"/>
      <c r="D25" s="412"/>
      <c r="E25" s="413"/>
      <c r="F25" s="413"/>
      <c r="G25" s="413"/>
      <c r="H25" s="413"/>
      <c r="I25" s="413"/>
      <c r="J25" s="413"/>
      <c r="K25" s="413"/>
      <c r="L25" s="413"/>
      <c r="M25" s="413"/>
      <c r="N25" s="413"/>
      <c r="O25" s="413"/>
      <c r="P25" s="414"/>
      <c r="Q25" s="600"/>
      <c r="R25" s="601"/>
      <c r="S25" s="601"/>
      <c r="T25" s="601"/>
      <c r="U25" s="601"/>
      <c r="V25" s="601"/>
      <c r="W25" s="601"/>
      <c r="X25" s="602"/>
      <c r="Y25" s="412" t="s">
        <v>1663</v>
      </c>
      <c r="Z25" s="413"/>
      <c r="AA25" s="413"/>
      <c r="AB25" s="414"/>
      <c r="AC25" s="412"/>
      <c r="AD25" s="413"/>
      <c r="AE25" s="413"/>
      <c r="AF25" s="413"/>
      <c r="AG25" s="413"/>
      <c r="AH25" s="413"/>
      <c r="AI25" s="413"/>
      <c r="AJ25" s="414"/>
      <c r="AK25" s="412"/>
      <c r="AL25" s="413"/>
      <c r="AM25" s="413"/>
      <c r="AN25" s="414"/>
      <c r="AO25" s="545"/>
      <c r="AP25" s="556"/>
      <c r="AQ25" s="587"/>
      <c r="AR25" s="589"/>
      <c r="AS25" s="591"/>
      <c r="BE25"/>
    </row>
    <row r="26" spans="2:57">
      <c r="B26" s="592">
        <v>7</v>
      </c>
      <c r="C26" s="532"/>
      <c r="D26" s="406" t="s">
        <v>1664</v>
      </c>
      <c r="E26" s="407"/>
      <c r="F26" s="407"/>
      <c r="G26" s="407"/>
      <c r="H26" s="407"/>
      <c r="I26" s="407"/>
      <c r="J26" s="407"/>
      <c r="K26" s="407"/>
      <c r="L26" s="407"/>
      <c r="M26" s="407"/>
      <c r="N26" s="407"/>
      <c r="O26" s="407"/>
      <c r="P26" s="408"/>
      <c r="Q26" s="603" t="s">
        <v>91</v>
      </c>
      <c r="R26" s="604"/>
      <c r="S26" s="604"/>
      <c r="T26" s="604"/>
      <c r="U26" s="604"/>
      <c r="V26" s="604"/>
      <c r="W26" s="604"/>
      <c r="X26" s="605"/>
      <c r="Y26" s="409" t="s">
        <v>83</v>
      </c>
      <c r="Z26" s="410"/>
      <c r="AA26" s="410"/>
      <c r="AB26" s="411"/>
      <c r="AC26" s="406"/>
      <c r="AD26" s="407"/>
      <c r="AE26" s="407"/>
      <c r="AF26" s="407"/>
      <c r="AG26" s="407"/>
      <c r="AH26" s="407"/>
      <c r="AI26" s="407"/>
      <c r="AJ26" s="408"/>
      <c r="AK26" s="406"/>
      <c r="AL26" s="407"/>
      <c r="AM26" s="407"/>
      <c r="AN26" s="408"/>
      <c r="AO26" s="542"/>
      <c r="AP26" s="554"/>
      <c r="AQ26" s="586"/>
      <c r="AR26" s="588"/>
      <c r="AS26" s="590"/>
      <c r="BE26"/>
    </row>
    <row r="27" spans="2:57" ht="47.25" customHeight="1">
      <c r="B27" s="592"/>
      <c r="C27" s="532"/>
      <c r="D27" s="412"/>
      <c r="E27" s="413"/>
      <c r="F27" s="413"/>
      <c r="G27" s="413"/>
      <c r="H27" s="413"/>
      <c r="I27" s="413"/>
      <c r="J27" s="413"/>
      <c r="K27" s="413"/>
      <c r="L27" s="413"/>
      <c r="M27" s="413"/>
      <c r="N27" s="413"/>
      <c r="O27" s="413"/>
      <c r="P27" s="414"/>
      <c r="Q27" s="600"/>
      <c r="R27" s="601"/>
      <c r="S27" s="601"/>
      <c r="T27" s="601"/>
      <c r="U27" s="601"/>
      <c r="V27" s="601"/>
      <c r="W27" s="601"/>
      <c r="X27" s="602"/>
      <c r="Y27" s="412" t="s">
        <v>1665</v>
      </c>
      <c r="Z27" s="413"/>
      <c r="AA27" s="413"/>
      <c r="AB27" s="414"/>
      <c r="AC27" s="412"/>
      <c r="AD27" s="413"/>
      <c r="AE27" s="413"/>
      <c r="AF27" s="413"/>
      <c r="AG27" s="413"/>
      <c r="AH27" s="413"/>
      <c r="AI27" s="413"/>
      <c r="AJ27" s="414"/>
      <c r="AK27" s="412"/>
      <c r="AL27" s="413"/>
      <c r="AM27" s="413"/>
      <c r="AN27" s="414"/>
      <c r="AO27" s="545"/>
      <c r="AP27" s="556"/>
      <c r="AQ27" s="587"/>
      <c r="AR27" s="589"/>
      <c r="AS27" s="591"/>
      <c r="BE27"/>
    </row>
    <row r="28" spans="2:57">
      <c r="B28" s="592">
        <v>8</v>
      </c>
      <c r="C28" s="532"/>
      <c r="D28" s="406" t="s">
        <v>1666</v>
      </c>
      <c r="E28" s="407"/>
      <c r="F28" s="407"/>
      <c r="G28" s="407"/>
      <c r="H28" s="407"/>
      <c r="I28" s="407"/>
      <c r="J28" s="407"/>
      <c r="K28" s="407"/>
      <c r="L28" s="407"/>
      <c r="M28" s="407"/>
      <c r="N28" s="407"/>
      <c r="O28" s="407"/>
      <c r="P28" s="408"/>
      <c r="Q28" s="603" t="s">
        <v>91</v>
      </c>
      <c r="R28" s="604"/>
      <c r="S28" s="604"/>
      <c r="T28" s="604"/>
      <c r="U28" s="604"/>
      <c r="V28" s="604"/>
      <c r="W28" s="604"/>
      <c r="X28" s="605"/>
      <c r="Y28" s="409" t="s">
        <v>24</v>
      </c>
      <c r="Z28" s="410"/>
      <c r="AA28" s="410"/>
      <c r="AB28" s="411"/>
      <c r="AC28" s="406"/>
      <c r="AD28" s="407"/>
      <c r="AE28" s="407"/>
      <c r="AF28" s="407"/>
      <c r="AG28" s="407"/>
      <c r="AH28" s="407"/>
      <c r="AI28" s="407"/>
      <c r="AJ28" s="408"/>
      <c r="AK28" s="406"/>
      <c r="AL28" s="407"/>
      <c r="AM28" s="407"/>
      <c r="AN28" s="408"/>
      <c r="AO28" s="542"/>
      <c r="AP28" s="554"/>
      <c r="AQ28" s="586"/>
      <c r="AR28" s="588"/>
      <c r="AS28" s="590"/>
      <c r="BE28"/>
    </row>
    <row r="29" spans="2:57" ht="31.5" customHeight="1">
      <c r="B29" s="592"/>
      <c r="C29" s="532"/>
      <c r="D29" s="412"/>
      <c r="E29" s="413"/>
      <c r="F29" s="413"/>
      <c r="G29" s="413"/>
      <c r="H29" s="413"/>
      <c r="I29" s="413"/>
      <c r="J29" s="413"/>
      <c r="K29" s="413"/>
      <c r="L29" s="413"/>
      <c r="M29" s="413"/>
      <c r="N29" s="413"/>
      <c r="O29" s="413"/>
      <c r="P29" s="414"/>
      <c r="Q29" s="600"/>
      <c r="R29" s="601"/>
      <c r="S29" s="601"/>
      <c r="T29" s="601"/>
      <c r="U29" s="601"/>
      <c r="V29" s="601"/>
      <c r="W29" s="601"/>
      <c r="X29" s="602"/>
      <c r="Y29" s="412" t="s">
        <v>1665</v>
      </c>
      <c r="Z29" s="413"/>
      <c r="AA29" s="413"/>
      <c r="AB29" s="414"/>
      <c r="AC29" s="412"/>
      <c r="AD29" s="413"/>
      <c r="AE29" s="413"/>
      <c r="AF29" s="413"/>
      <c r="AG29" s="413"/>
      <c r="AH29" s="413"/>
      <c r="AI29" s="413"/>
      <c r="AJ29" s="414"/>
      <c r="AK29" s="412"/>
      <c r="AL29" s="413"/>
      <c r="AM29" s="413"/>
      <c r="AN29" s="414"/>
      <c r="AO29" s="545"/>
      <c r="AP29" s="556"/>
      <c r="AQ29" s="587"/>
      <c r="AR29" s="589"/>
      <c r="AS29" s="591"/>
      <c r="BE29"/>
    </row>
    <row r="30" spans="2:57">
      <c r="B30" s="592">
        <v>9</v>
      </c>
      <c r="C30" s="532"/>
      <c r="D30" s="406" t="s">
        <v>1667</v>
      </c>
      <c r="E30" s="407"/>
      <c r="F30" s="407"/>
      <c r="G30" s="407"/>
      <c r="H30" s="407"/>
      <c r="I30" s="407"/>
      <c r="J30" s="407"/>
      <c r="K30" s="407"/>
      <c r="L30" s="407"/>
      <c r="M30" s="407"/>
      <c r="N30" s="407"/>
      <c r="O30" s="407"/>
      <c r="P30" s="408"/>
      <c r="Q30" s="603" t="s">
        <v>91</v>
      </c>
      <c r="R30" s="604"/>
      <c r="S30" s="604"/>
      <c r="T30" s="604"/>
      <c r="U30" s="604"/>
      <c r="V30" s="604"/>
      <c r="W30" s="604"/>
      <c r="X30" s="605"/>
      <c r="Y30" s="409" t="s">
        <v>136</v>
      </c>
      <c r="Z30" s="410"/>
      <c r="AA30" s="410"/>
      <c r="AB30" s="411"/>
      <c r="AC30" s="406"/>
      <c r="AD30" s="407"/>
      <c r="AE30" s="407"/>
      <c r="AF30" s="407"/>
      <c r="AG30" s="407"/>
      <c r="AH30" s="407"/>
      <c r="AI30" s="407"/>
      <c r="AJ30" s="408"/>
      <c r="AK30" s="406"/>
      <c r="AL30" s="407"/>
      <c r="AM30" s="407"/>
      <c r="AN30" s="408"/>
      <c r="AO30" s="542"/>
      <c r="AP30" s="554"/>
      <c r="AQ30" s="586"/>
      <c r="AR30" s="588"/>
      <c r="AS30" s="590"/>
      <c r="BE30"/>
    </row>
    <row r="31" spans="2:57" ht="30.75" customHeight="1">
      <c r="B31" s="592"/>
      <c r="C31" s="532"/>
      <c r="D31" s="412"/>
      <c r="E31" s="413"/>
      <c r="F31" s="413"/>
      <c r="G31" s="413"/>
      <c r="H31" s="413"/>
      <c r="I31" s="413"/>
      <c r="J31" s="413"/>
      <c r="K31" s="413"/>
      <c r="L31" s="413"/>
      <c r="M31" s="413"/>
      <c r="N31" s="413"/>
      <c r="O31" s="413"/>
      <c r="P31" s="414"/>
      <c r="Q31" s="600"/>
      <c r="R31" s="601"/>
      <c r="S31" s="601"/>
      <c r="T31" s="601"/>
      <c r="U31" s="601"/>
      <c r="V31" s="601"/>
      <c r="W31" s="601"/>
      <c r="X31" s="602"/>
      <c r="Y31" s="412" t="s">
        <v>1668</v>
      </c>
      <c r="Z31" s="413"/>
      <c r="AA31" s="413"/>
      <c r="AB31" s="414"/>
      <c r="AC31" s="412"/>
      <c r="AD31" s="413"/>
      <c r="AE31" s="413"/>
      <c r="AF31" s="413"/>
      <c r="AG31" s="413"/>
      <c r="AH31" s="413"/>
      <c r="AI31" s="413"/>
      <c r="AJ31" s="414"/>
      <c r="AK31" s="412"/>
      <c r="AL31" s="413"/>
      <c r="AM31" s="413"/>
      <c r="AN31" s="414"/>
      <c r="AO31" s="545"/>
      <c r="AP31" s="556"/>
      <c r="AQ31" s="587"/>
      <c r="AR31" s="589"/>
      <c r="AS31" s="591"/>
      <c r="BE31"/>
    </row>
    <row r="32" spans="2:57">
      <c r="B32" s="592">
        <v>10</v>
      </c>
      <c r="C32" s="532"/>
      <c r="D32" s="406" t="s">
        <v>1669</v>
      </c>
      <c r="E32" s="407"/>
      <c r="F32" s="407"/>
      <c r="G32" s="407"/>
      <c r="H32" s="407"/>
      <c r="I32" s="407"/>
      <c r="J32" s="407"/>
      <c r="K32" s="407"/>
      <c r="L32" s="407"/>
      <c r="M32" s="407"/>
      <c r="N32" s="407"/>
      <c r="O32" s="407"/>
      <c r="P32" s="408"/>
      <c r="Q32" s="603" t="s">
        <v>91</v>
      </c>
      <c r="R32" s="604"/>
      <c r="S32" s="604"/>
      <c r="T32" s="604"/>
      <c r="U32" s="604"/>
      <c r="V32" s="604"/>
      <c r="W32" s="604"/>
      <c r="X32" s="605"/>
      <c r="Y32" s="409" t="s">
        <v>81</v>
      </c>
      <c r="Z32" s="410"/>
      <c r="AA32" s="410"/>
      <c r="AB32" s="411"/>
      <c r="AC32" s="406"/>
      <c r="AD32" s="407"/>
      <c r="AE32" s="407"/>
      <c r="AF32" s="407"/>
      <c r="AG32" s="407"/>
      <c r="AH32" s="407"/>
      <c r="AI32" s="407"/>
      <c r="AJ32" s="408"/>
      <c r="AK32" s="406"/>
      <c r="AL32" s="407"/>
      <c r="AM32" s="407"/>
      <c r="AN32" s="408"/>
      <c r="AO32" s="542"/>
      <c r="AP32" s="554"/>
      <c r="AQ32" s="586"/>
      <c r="AR32" s="588"/>
      <c r="AS32" s="590"/>
      <c r="BE32"/>
    </row>
    <row r="33" spans="2:57" ht="35.25" customHeight="1">
      <c r="B33" s="592"/>
      <c r="C33" s="532"/>
      <c r="D33" s="412"/>
      <c r="E33" s="413"/>
      <c r="F33" s="413"/>
      <c r="G33" s="413"/>
      <c r="H33" s="413"/>
      <c r="I33" s="413"/>
      <c r="J33" s="413"/>
      <c r="K33" s="413"/>
      <c r="L33" s="413"/>
      <c r="M33" s="413"/>
      <c r="N33" s="413"/>
      <c r="O33" s="413"/>
      <c r="P33" s="414"/>
      <c r="Q33" s="600"/>
      <c r="R33" s="601"/>
      <c r="S33" s="601"/>
      <c r="T33" s="601"/>
      <c r="U33" s="601"/>
      <c r="V33" s="601"/>
      <c r="W33" s="601"/>
      <c r="X33" s="602"/>
      <c r="Y33" s="412" t="s">
        <v>1670</v>
      </c>
      <c r="Z33" s="413"/>
      <c r="AA33" s="413"/>
      <c r="AB33" s="414"/>
      <c r="AC33" s="412"/>
      <c r="AD33" s="413"/>
      <c r="AE33" s="413"/>
      <c r="AF33" s="413"/>
      <c r="AG33" s="413"/>
      <c r="AH33" s="413"/>
      <c r="AI33" s="413"/>
      <c r="AJ33" s="414"/>
      <c r="AK33" s="412"/>
      <c r="AL33" s="413"/>
      <c r="AM33" s="413"/>
      <c r="AN33" s="414"/>
      <c r="AO33" s="545"/>
      <c r="AP33" s="556"/>
      <c r="AQ33" s="587"/>
      <c r="AR33" s="589"/>
      <c r="AS33" s="591"/>
      <c r="BE33"/>
    </row>
    <row r="34" spans="2:57">
      <c r="B34" s="592">
        <v>11</v>
      </c>
      <c r="C34" s="532"/>
      <c r="D34" s="406" t="s">
        <v>1671</v>
      </c>
      <c r="E34" s="407"/>
      <c r="F34" s="407"/>
      <c r="G34" s="407"/>
      <c r="H34" s="407"/>
      <c r="I34" s="407"/>
      <c r="J34" s="407"/>
      <c r="K34" s="407"/>
      <c r="L34" s="407"/>
      <c r="M34" s="407"/>
      <c r="N34" s="407"/>
      <c r="O34" s="407"/>
      <c r="P34" s="408"/>
      <c r="Q34" s="603" t="s">
        <v>91</v>
      </c>
      <c r="R34" s="604"/>
      <c r="S34" s="604"/>
      <c r="T34" s="604"/>
      <c r="U34" s="604"/>
      <c r="V34" s="604"/>
      <c r="W34" s="604"/>
      <c r="X34" s="605"/>
      <c r="Y34" s="409" t="s">
        <v>346</v>
      </c>
      <c r="Z34" s="410"/>
      <c r="AA34" s="410"/>
      <c r="AB34" s="411"/>
      <c r="AC34" s="406"/>
      <c r="AD34" s="407"/>
      <c r="AE34" s="407"/>
      <c r="AF34" s="407"/>
      <c r="AG34" s="407"/>
      <c r="AH34" s="407"/>
      <c r="AI34" s="407"/>
      <c r="AJ34" s="408"/>
      <c r="AK34" s="406"/>
      <c r="AL34" s="407"/>
      <c r="AM34" s="407"/>
      <c r="AN34" s="408"/>
      <c r="AO34" s="542"/>
      <c r="AP34" s="554"/>
      <c r="AQ34" s="586"/>
      <c r="AR34" s="588"/>
      <c r="AS34" s="590"/>
      <c r="BE34"/>
    </row>
    <row r="35" spans="2:57" ht="31.5" customHeight="1">
      <c r="B35" s="592"/>
      <c r="C35" s="532"/>
      <c r="D35" s="409"/>
      <c r="E35" s="410"/>
      <c r="F35" s="410"/>
      <c r="G35" s="410"/>
      <c r="H35" s="410"/>
      <c r="I35" s="410"/>
      <c r="J35" s="410"/>
      <c r="K35" s="410"/>
      <c r="L35" s="410"/>
      <c r="M35" s="410"/>
      <c r="N35" s="410"/>
      <c r="O35" s="410"/>
      <c r="P35" s="411"/>
      <c r="Q35" s="603"/>
      <c r="R35" s="604"/>
      <c r="S35" s="604"/>
      <c r="T35" s="604"/>
      <c r="U35" s="604"/>
      <c r="V35" s="604"/>
      <c r="W35" s="604"/>
      <c r="X35" s="605"/>
      <c r="Y35" s="409" t="s">
        <v>1670</v>
      </c>
      <c r="Z35" s="410"/>
      <c r="AA35" s="410"/>
      <c r="AB35" s="411"/>
      <c r="AC35" s="412"/>
      <c r="AD35" s="413"/>
      <c r="AE35" s="413"/>
      <c r="AF35" s="413"/>
      <c r="AG35" s="413"/>
      <c r="AH35" s="413"/>
      <c r="AI35" s="413"/>
      <c r="AJ35" s="414"/>
      <c r="AK35" s="412"/>
      <c r="AL35" s="413"/>
      <c r="AM35" s="413"/>
      <c r="AN35" s="414"/>
      <c r="AO35" s="545"/>
      <c r="AP35" s="556"/>
      <c r="AQ35" s="587"/>
      <c r="AR35" s="589"/>
      <c r="AS35" s="591"/>
      <c r="BE35"/>
    </row>
    <row r="36" spans="2:57">
      <c r="B36" s="592">
        <v>12</v>
      </c>
      <c r="C36" s="532"/>
      <c r="D36" s="406" t="s">
        <v>1672</v>
      </c>
      <c r="E36" s="407"/>
      <c r="F36" s="407"/>
      <c r="G36" s="407"/>
      <c r="H36" s="407"/>
      <c r="I36" s="407"/>
      <c r="J36" s="407"/>
      <c r="K36" s="407"/>
      <c r="L36" s="407"/>
      <c r="M36" s="407"/>
      <c r="N36" s="407"/>
      <c r="O36" s="407"/>
      <c r="P36" s="408"/>
      <c r="Q36" s="644" t="s">
        <v>91</v>
      </c>
      <c r="R36" s="645"/>
      <c r="S36" s="645"/>
      <c r="T36" s="645"/>
      <c r="U36" s="645"/>
      <c r="V36" s="645"/>
      <c r="W36" s="645"/>
      <c r="X36" s="646"/>
      <c r="Y36" s="406" t="s">
        <v>24</v>
      </c>
      <c r="Z36" s="407"/>
      <c r="AA36" s="407"/>
      <c r="AB36" s="408"/>
      <c r="AC36" s="406"/>
      <c r="AD36" s="407"/>
      <c r="AE36" s="407"/>
      <c r="AF36" s="407"/>
      <c r="AG36" s="407"/>
      <c r="AH36" s="407"/>
      <c r="AI36" s="407"/>
      <c r="AJ36" s="408"/>
      <c r="AK36" s="406"/>
      <c r="AL36" s="407"/>
      <c r="AM36" s="407"/>
      <c r="AN36" s="408"/>
      <c r="AO36" s="542"/>
      <c r="AP36" s="554"/>
      <c r="AQ36" s="586"/>
      <c r="AR36" s="588"/>
      <c r="AS36" s="590"/>
      <c r="BE36"/>
    </row>
    <row r="37" spans="2:57" ht="31.5" customHeight="1">
      <c r="B37" s="592"/>
      <c r="C37" s="532"/>
      <c r="D37" s="412"/>
      <c r="E37" s="413"/>
      <c r="F37" s="413"/>
      <c r="G37" s="413"/>
      <c r="H37" s="413"/>
      <c r="I37" s="413"/>
      <c r="J37" s="413"/>
      <c r="K37" s="413"/>
      <c r="L37" s="413"/>
      <c r="M37" s="413"/>
      <c r="N37" s="413"/>
      <c r="O37" s="413"/>
      <c r="P37" s="414"/>
      <c r="Q37" s="600"/>
      <c r="R37" s="601"/>
      <c r="S37" s="601"/>
      <c r="T37" s="601"/>
      <c r="U37" s="601"/>
      <c r="V37" s="601"/>
      <c r="W37" s="601"/>
      <c r="X37" s="602"/>
      <c r="Y37" s="409" t="s">
        <v>1673</v>
      </c>
      <c r="Z37" s="410"/>
      <c r="AA37" s="410"/>
      <c r="AB37" s="411"/>
      <c r="AC37" s="412"/>
      <c r="AD37" s="413"/>
      <c r="AE37" s="413"/>
      <c r="AF37" s="413"/>
      <c r="AG37" s="413"/>
      <c r="AH37" s="413"/>
      <c r="AI37" s="413"/>
      <c r="AJ37" s="414"/>
      <c r="AK37" s="412"/>
      <c r="AL37" s="413"/>
      <c r="AM37" s="413"/>
      <c r="AN37" s="414"/>
      <c r="AO37" s="545"/>
      <c r="AP37" s="556"/>
      <c r="AQ37" s="587"/>
      <c r="AR37" s="589"/>
      <c r="AS37" s="591"/>
      <c r="BE37"/>
    </row>
    <row r="38" spans="2:57">
      <c r="B38" s="592">
        <v>13</v>
      </c>
      <c r="C38" s="532"/>
      <c r="D38" s="406" t="s">
        <v>1674</v>
      </c>
      <c r="E38" s="407"/>
      <c r="F38" s="407"/>
      <c r="G38" s="407"/>
      <c r="H38" s="407"/>
      <c r="I38" s="407"/>
      <c r="J38" s="407"/>
      <c r="K38" s="407"/>
      <c r="L38" s="407"/>
      <c r="M38" s="407"/>
      <c r="N38" s="407"/>
      <c r="O38" s="407"/>
      <c r="P38" s="408"/>
      <c r="Q38" s="644" t="s">
        <v>91</v>
      </c>
      <c r="R38" s="645"/>
      <c r="S38" s="645"/>
      <c r="T38" s="645"/>
      <c r="U38" s="645"/>
      <c r="V38" s="645"/>
      <c r="W38" s="645"/>
      <c r="X38" s="646"/>
      <c r="Y38" s="406" t="s">
        <v>24</v>
      </c>
      <c r="Z38" s="407"/>
      <c r="AA38" s="407"/>
      <c r="AB38" s="408"/>
      <c r="AC38" s="406"/>
      <c r="AD38" s="407"/>
      <c r="AE38" s="407"/>
      <c r="AF38" s="407"/>
      <c r="AG38" s="407"/>
      <c r="AH38" s="407"/>
      <c r="AI38" s="407"/>
      <c r="AJ38" s="408"/>
      <c r="AK38" s="406"/>
      <c r="AL38" s="407"/>
      <c r="AM38" s="407"/>
      <c r="AN38" s="408"/>
      <c r="AO38" s="542"/>
      <c r="AP38" s="554"/>
      <c r="AQ38" s="586"/>
      <c r="AR38" s="588"/>
      <c r="AS38" s="590"/>
      <c r="BE38"/>
    </row>
    <row r="39" spans="2:57" ht="31.5" customHeight="1">
      <c r="B39" s="592"/>
      <c r="C39" s="532"/>
      <c r="D39" s="412"/>
      <c r="E39" s="413"/>
      <c r="F39" s="413"/>
      <c r="G39" s="413"/>
      <c r="H39" s="413"/>
      <c r="I39" s="413"/>
      <c r="J39" s="413"/>
      <c r="K39" s="413"/>
      <c r="L39" s="413"/>
      <c r="M39" s="413"/>
      <c r="N39" s="413"/>
      <c r="O39" s="413"/>
      <c r="P39" s="414"/>
      <c r="Q39" s="600"/>
      <c r="R39" s="601"/>
      <c r="S39" s="601"/>
      <c r="T39" s="601"/>
      <c r="U39" s="601"/>
      <c r="V39" s="601"/>
      <c r="W39" s="601"/>
      <c r="X39" s="602"/>
      <c r="Y39" s="409" t="s">
        <v>1675</v>
      </c>
      <c r="Z39" s="410"/>
      <c r="AA39" s="410"/>
      <c r="AB39" s="411"/>
      <c r="AC39" s="412"/>
      <c r="AD39" s="413"/>
      <c r="AE39" s="413"/>
      <c r="AF39" s="413"/>
      <c r="AG39" s="413"/>
      <c r="AH39" s="413"/>
      <c r="AI39" s="413"/>
      <c r="AJ39" s="414"/>
      <c r="AK39" s="412"/>
      <c r="AL39" s="413"/>
      <c r="AM39" s="413"/>
      <c r="AN39" s="414"/>
      <c r="AO39" s="545"/>
      <c r="AP39" s="556"/>
      <c r="AQ39" s="587"/>
      <c r="AR39" s="589"/>
      <c r="AS39" s="591"/>
      <c r="BE39"/>
    </row>
    <row r="40" spans="2:57">
      <c r="B40" s="592">
        <v>14</v>
      </c>
      <c r="C40" s="532"/>
      <c r="D40" s="406" t="s">
        <v>1676</v>
      </c>
      <c r="E40" s="407"/>
      <c r="F40" s="407"/>
      <c r="G40" s="407"/>
      <c r="H40" s="407"/>
      <c r="I40" s="407"/>
      <c r="J40" s="407"/>
      <c r="K40" s="407"/>
      <c r="L40" s="407"/>
      <c r="M40" s="407"/>
      <c r="N40" s="407"/>
      <c r="O40" s="407"/>
      <c r="P40" s="408"/>
      <c r="Q40" s="644" t="s">
        <v>91</v>
      </c>
      <c r="R40" s="645"/>
      <c r="S40" s="645"/>
      <c r="T40" s="645"/>
      <c r="U40" s="645"/>
      <c r="V40" s="645"/>
      <c r="W40" s="645"/>
      <c r="X40" s="646"/>
      <c r="Y40" s="406" t="s">
        <v>24</v>
      </c>
      <c r="Z40" s="407"/>
      <c r="AA40" s="407"/>
      <c r="AB40" s="408"/>
      <c r="AC40" s="406"/>
      <c r="AD40" s="407"/>
      <c r="AE40" s="407"/>
      <c r="AF40" s="407"/>
      <c r="AG40" s="407"/>
      <c r="AH40" s="407"/>
      <c r="AI40" s="407"/>
      <c r="AJ40" s="408"/>
      <c r="AK40" s="406"/>
      <c r="AL40" s="407"/>
      <c r="AM40" s="407"/>
      <c r="AN40" s="408"/>
      <c r="AO40" s="542"/>
      <c r="AP40" s="554"/>
      <c r="AQ40" s="586"/>
      <c r="AR40" s="588"/>
      <c r="AS40" s="590"/>
      <c r="BE40"/>
    </row>
    <row r="41" spans="2:57" ht="31.5" customHeight="1">
      <c r="B41" s="592"/>
      <c r="C41" s="532"/>
      <c r="D41" s="412"/>
      <c r="E41" s="413"/>
      <c r="F41" s="413"/>
      <c r="G41" s="413"/>
      <c r="H41" s="413"/>
      <c r="I41" s="413"/>
      <c r="J41" s="413"/>
      <c r="K41" s="413"/>
      <c r="L41" s="413"/>
      <c r="M41" s="413"/>
      <c r="N41" s="413"/>
      <c r="O41" s="413"/>
      <c r="P41" s="414"/>
      <c r="Q41" s="600"/>
      <c r="R41" s="601"/>
      <c r="S41" s="601"/>
      <c r="T41" s="601"/>
      <c r="U41" s="601"/>
      <c r="V41" s="601"/>
      <c r="W41" s="601"/>
      <c r="X41" s="602"/>
      <c r="Y41" s="412" t="s">
        <v>1677</v>
      </c>
      <c r="Z41" s="413"/>
      <c r="AA41" s="413"/>
      <c r="AB41" s="414"/>
      <c r="AC41" s="412"/>
      <c r="AD41" s="413"/>
      <c r="AE41" s="413"/>
      <c r="AF41" s="413"/>
      <c r="AG41" s="413"/>
      <c r="AH41" s="413"/>
      <c r="AI41" s="413"/>
      <c r="AJ41" s="414"/>
      <c r="AK41" s="412"/>
      <c r="AL41" s="413"/>
      <c r="AM41" s="413"/>
      <c r="AN41" s="414"/>
      <c r="AO41" s="545"/>
      <c r="AP41" s="556"/>
      <c r="AQ41" s="587"/>
      <c r="AR41" s="589"/>
      <c r="AS41" s="591"/>
      <c r="BE41"/>
    </row>
    <row r="42" spans="2:57">
      <c r="B42" s="592">
        <v>15</v>
      </c>
      <c r="C42" s="532"/>
      <c r="D42" s="406" t="s">
        <v>1858</v>
      </c>
      <c r="E42" s="407"/>
      <c r="F42" s="407"/>
      <c r="G42" s="407"/>
      <c r="H42" s="407"/>
      <c r="I42" s="407"/>
      <c r="J42" s="407"/>
      <c r="K42" s="407"/>
      <c r="L42" s="407"/>
      <c r="M42" s="407"/>
      <c r="N42" s="407"/>
      <c r="O42" s="407"/>
      <c r="P42" s="408"/>
      <c r="Q42" s="644" t="s">
        <v>91</v>
      </c>
      <c r="R42" s="645"/>
      <c r="S42" s="645"/>
      <c r="T42" s="645"/>
      <c r="U42" s="645"/>
      <c r="V42" s="645"/>
      <c r="W42" s="645"/>
      <c r="X42" s="646"/>
      <c r="Y42" s="406" t="s">
        <v>578</v>
      </c>
      <c r="Z42" s="407"/>
      <c r="AA42" s="407"/>
      <c r="AB42" s="408"/>
      <c r="AC42" s="406"/>
      <c r="AD42" s="407"/>
      <c r="AE42" s="407"/>
      <c r="AF42" s="407"/>
      <c r="AG42" s="407"/>
      <c r="AH42" s="407"/>
      <c r="AI42" s="407"/>
      <c r="AJ42" s="408"/>
      <c r="AK42" s="406"/>
      <c r="AL42" s="407"/>
      <c r="AM42" s="407"/>
      <c r="AN42" s="408"/>
      <c r="AO42" s="542"/>
      <c r="AP42" s="554"/>
      <c r="AQ42" s="586"/>
      <c r="AR42" s="588"/>
      <c r="AS42" s="590"/>
      <c r="BE42"/>
    </row>
    <row r="43" spans="2:57" ht="31.5" customHeight="1">
      <c r="B43" s="592"/>
      <c r="C43" s="532"/>
      <c r="D43" s="412"/>
      <c r="E43" s="413"/>
      <c r="F43" s="413"/>
      <c r="G43" s="413"/>
      <c r="H43" s="413"/>
      <c r="I43" s="413"/>
      <c r="J43" s="413"/>
      <c r="K43" s="413"/>
      <c r="L43" s="413"/>
      <c r="M43" s="413"/>
      <c r="N43" s="413"/>
      <c r="O43" s="413"/>
      <c r="P43" s="414"/>
      <c r="Q43" s="600"/>
      <c r="R43" s="601"/>
      <c r="S43" s="601"/>
      <c r="T43" s="601"/>
      <c r="U43" s="601"/>
      <c r="V43" s="601"/>
      <c r="W43" s="601"/>
      <c r="X43" s="602"/>
      <c r="Y43" s="409" t="s">
        <v>1857</v>
      </c>
      <c r="Z43" s="410"/>
      <c r="AA43" s="410"/>
      <c r="AB43" s="411"/>
      <c r="AC43" s="412"/>
      <c r="AD43" s="413"/>
      <c r="AE43" s="413"/>
      <c r="AF43" s="413"/>
      <c r="AG43" s="413"/>
      <c r="AH43" s="413"/>
      <c r="AI43" s="413"/>
      <c r="AJ43" s="414"/>
      <c r="AK43" s="412"/>
      <c r="AL43" s="413"/>
      <c r="AM43" s="413"/>
      <c r="AN43" s="414"/>
      <c r="AO43" s="545"/>
      <c r="AP43" s="556"/>
      <c r="AQ43" s="587"/>
      <c r="AR43" s="589"/>
      <c r="AS43" s="591"/>
      <c r="BE43"/>
    </row>
    <row r="44" spans="2:57">
      <c r="B44" s="592">
        <v>16</v>
      </c>
      <c r="C44" s="532"/>
      <c r="D44" s="406" t="s">
        <v>1860</v>
      </c>
      <c r="E44" s="407"/>
      <c r="F44" s="407"/>
      <c r="G44" s="407"/>
      <c r="H44" s="407"/>
      <c r="I44" s="407"/>
      <c r="J44" s="407"/>
      <c r="K44" s="407"/>
      <c r="L44" s="407"/>
      <c r="M44" s="407"/>
      <c r="N44" s="407"/>
      <c r="O44" s="407"/>
      <c r="P44" s="408"/>
      <c r="Q44" s="644" t="s">
        <v>91</v>
      </c>
      <c r="R44" s="645"/>
      <c r="S44" s="645"/>
      <c r="T44" s="645"/>
      <c r="U44" s="645"/>
      <c r="V44" s="645"/>
      <c r="W44" s="645"/>
      <c r="X44" s="646"/>
      <c r="Y44" s="406" t="s">
        <v>586</v>
      </c>
      <c r="Z44" s="407"/>
      <c r="AA44" s="407"/>
      <c r="AB44" s="408"/>
      <c r="AC44" s="406"/>
      <c r="AD44" s="407"/>
      <c r="AE44" s="407"/>
      <c r="AF44" s="407"/>
      <c r="AG44" s="407"/>
      <c r="AH44" s="407"/>
      <c r="AI44" s="407"/>
      <c r="AJ44" s="408"/>
      <c r="AK44" s="406"/>
      <c r="AL44" s="407"/>
      <c r="AM44" s="407"/>
      <c r="AN44" s="408"/>
      <c r="AO44" s="542"/>
      <c r="AP44" s="554"/>
      <c r="AQ44" s="586"/>
      <c r="AR44" s="588"/>
      <c r="AS44" s="590"/>
      <c r="BE44"/>
    </row>
    <row r="45" spans="2:57" ht="33" customHeight="1">
      <c r="B45" s="592"/>
      <c r="C45" s="532"/>
      <c r="D45" s="412"/>
      <c r="E45" s="413"/>
      <c r="F45" s="413"/>
      <c r="G45" s="413"/>
      <c r="H45" s="413"/>
      <c r="I45" s="413"/>
      <c r="J45" s="413"/>
      <c r="K45" s="413"/>
      <c r="L45" s="413"/>
      <c r="M45" s="413"/>
      <c r="N45" s="413"/>
      <c r="O45" s="413"/>
      <c r="P45" s="414"/>
      <c r="Q45" s="600"/>
      <c r="R45" s="601"/>
      <c r="S45" s="601"/>
      <c r="T45" s="601"/>
      <c r="U45" s="601"/>
      <c r="V45" s="601"/>
      <c r="W45" s="601"/>
      <c r="X45" s="602"/>
      <c r="Y45" s="412" t="s">
        <v>1859</v>
      </c>
      <c r="Z45" s="413"/>
      <c r="AA45" s="413"/>
      <c r="AB45" s="414"/>
      <c r="AC45" s="412"/>
      <c r="AD45" s="413"/>
      <c r="AE45" s="413"/>
      <c r="AF45" s="413"/>
      <c r="AG45" s="413"/>
      <c r="AH45" s="413"/>
      <c r="AI45" s="413"/>
      <c r="AJ45" s="414"/>
      <c r="AK45" s="412"/>
      <c r="AL45" s="413"/>
      <c r="AM45" s="413"/>
      <c r="AN45" s="414"/>
      <c r="AO45" s="545"/>
      <c r="AP45" s="556"/>
      <c r="AQ45" s="587"/>
      <c r="AR45" s="589"/>
      <c r="AS45" s="591"/>
      <c r="BE45"/>
    </row>
    <row r="46" spans="2:57" ht="15" customHeight="1">
      <c r="B46" s="592">
        <v>17</v>
      </c>
      <c r="C46" s="532"/>
      <c r="D46" s="406" t="s">
        <v>1678</v>
      </c>
      <c r="E46" s="407"/>
      <c r="F46" s="407"/>
      <c r="G46" s="407"/>
      <c r="H46" s="407"/>
      <c r="I46" s="407"/>
      <c r="J46" s="407"/>
      <c r="K46" s="407"/>
      <c r="L46" s="407"/>
      <c r="M46" s="407"/>
      <c r="N46" s="407"/>
      <c r="O46" s="407"/>
      <c r="P46" s="408"/>
      <c r="Q46" s="644" t="s">
        <v>1680</v>
      </c>
      <c r="R46" s="645"/>
      <c r="S46" s="645"/>
      <c r="T46" s="645"/>
      <c r="U46" s="645"/>
      <c r="V46" s="645"/>
      <c r="W46" s="645"/>
      <c r="X46" s="646"/>
      <c r="Y46" s="406" t="s">
        <v>24</v>
      </c>
      <c r="Z46" s="407"/>
      <c r="AA46" s="407"/>
      <c r="AB46" s="408"/>
      <c r="AC46" s="406"/>
      <c r="AD46" s="407"/>
      <c r="AE46" s="407"/>
      <c r="AF46" s="407"/>
      <c r="AG46" s="407"/>
      <c r="AH46" s="407"/>
      <c r="AI46" s="407"/>
      <c r="AJ46" s="408"/>
      <c r="AK46" s="406"/>
      <c r="AL46" s="407"/>
      <c r="AM46" s="407"/>
      <c r="AN46" s="408"/>
      <c r="AO46" s="542"/>
      <c r="AP46" s="554"/>
      <c r="AQ46" s="586"/>
      <c r="AR46" s="588"/>
      <c r="AS46" s="590"/>
      <c r="BE46"/>
    </row>
    <row r="47" spans="2:57" ht="29.25" customHeight="1">
      <c r="B47" s="592"/>
      <c r="C47" s="532"/>
      <c r="D47" s="412"/>
      <c r="E47" s="413"/>
      <c r="F47" s="413"/>
      <c r="G47" s="413"/>
      <c r="H47" s="413"/>
      <c r="I47" s="413"/>
      <c r="J47" s="413"/>
      <c r="K47" s="413"/>
      <c r="L47" s="413"/>
      <c r="M47" s="413"/>
      <c r="N47" s="413"/>
      <c r="O47" s="413"/>
      <c r="P47" s="414"/>
      <c r="Q47" s="600"/>
      <c r="R47" s="601"/>
      <c r="S47" s="601"/>
      <c r="T47" s="601"/>
      <c r="U47" s="601"/>
      <c r="V47" s="601"/>
      <c r="W47" s="601"/>
      <c r="X47" s="602"/>
      <c r="Y47" s="409" t="s">
        <v>1679</v>
      </c>
      <c r="Z47" s="410"/>
      <c r="AA47" s="410"/>
      <c r="AB47" s="411"/>
      <c r="AC47" s="412"/>
      <c r="AD47" s="413"/>
      <c r="AE47" s="413"/>
      <c r="AF47" s="413"/>
      <c r="AG47" s="413"/>
      <c r="AH47" s="413"/>
      <c r="AI47" s="413"/>
      <c r="AJ47" s="414"/>
      <c r="AK47" s="412"/>
      <c r="AL47" s="413"/>
      <c r="AM47" s="413"/>
      <c r="AN47" s="414"/>
      <c r="AO47" s="545"/>
      <c r="AP47" s="556"/>
      <c r="AQ47" s="587"/>
      <c r="AR47" s="589"/>
      <c r="AS47" s="591"/>
      <c r="BE47"/>
    </row>
    <row r="48" spans="2:57" ht="15" customHeight="1">
      <c r="B48" s="592">
        <v>18</v>
      </c>
      <c r="C48" s="532"/>
      <c r="D48" s="406" t="s">
        <v>1681</v>
      </c>
      <c r="E48" s="407"/>
      <c r="F48" s="407"/>
      <c r="G48" s="407"/>
      <c r="H48" s="407"/>
      <c r="I48" s="407"/>
      <c r="J48" s="407"/>
      <c r="K48" s="407"/>
      <c r="L48" s="407"/>
      <c r="M48" s="407"/>
      <c r="N48" s="407"/>
      <c r="O48" s="407"/>
      <c r="P48" s="408"/>
      <c r="Q48" s="644" t="s">
        <v>1682</v>
      </c>
      <c r="R48" s="645"/>
      <c r="S48" s="645"/>
      <c r="T48" s="645"/>
      <c r="U48" s="645"/>
      <c r="V48" s="645"/>
      <c r="W48" s="645"/>
      <c r="X48" s="646"/>
      <c r="Y48" s="406" t="s">
        <v>24</v>
      </c>
      <c r="Z48" s="407"/>
      <c r="AA48" s="407"/>
      <c r="AB48" s="408"/>
      <c r="AC48" s="406"/>
      <c r="AD48" s="407"/>
      <c r="AE48" s="407"/>
      <c r="AF48" s="407"/>
      <c r="AG48" s="407"/>
      <c r="AH48" s="407"/>
      <c r="AI48" s="407"/>
      <c r="AJ48" s="408"/>
      <c r="AK48" s="406"/>
      <c r="AL48" s="407"/>
      <c r="AM48" s="407"/>
      <c r="AN48" s="408"/>
      <c r="AO48" s="542"/>
      <c r="AP48" s="554"/>
      <c r="AQ48" s="586"/>
      <c r="AR48" s="588"/>
      <c r="AS48" s="590"/>
      <c r="BE48"/>
    </row>
    <row r="49" spans="2:57" ht="31.5" customHeight="1">
      <c r="B49" s="592"/>
      <c r="C49" s="532"/>
      <c r="D49" s="412"/>
      <c r="E49" s="413"/>
      <c r="F49" s="413"/>
      <c r="G49" s="413"/>
      <c r="H49" s="413"/>
      <c r="I49" s="413"/>
      <c r="J49" s="413"/>
      <c r="K49" s="413"/>
      <c r="L49" s="413"/>
      <c r="M49" s="413"/>
      <c r="N49" s="413"/>
      <c r="O49" s="413"/>
      <c r="P49" s="414"/>
      <c r="Q49" s="600"/>
      <c r="R49" s="601"/>
      <c r="S49" s="601"/>
      <c r="T49" s="601"/>
      <c r="U49" s="601"/>
      <c r="V49" s="601"/>
      <c r="W49" s="601"/>
      <c r="X49" s="602"/>
      <c r="Y49" s="412" t="s">
        <v>1683</v>
      </c>
      <c r="Z49" s="413"/>
      <c r="AA49" s="413"/>
      <c r="AB49" s="414"/>
      <c r="AC49" s="412"/>
      <c r="AD49" s="413"/>
      <c r="AE49" s="413"/>
      <c r="AF49" s="413"/>
      <c r="AG49" s="413"/>
      <c r="AH49" s="413"/>
      <c r="AI49" s="413"/>
      <c r="AJ49" s="414"/>
      <c r="AK49" s="412"/>
      <c r="AL49" s="413"/>
      <c r="AM49" s="413"/>
      <c r="AN49" s="414"/>
      <c r="AO49" s="545"/>
      <c r="AP49" s="556"/>
      <c r="AQ49" s="587"/>
      <c r="AR49" s="589"/>
      <c r="AS49" s="591"/>
      <c r="BE49"/>
    </row>
    <row r="50" spans="2:57" ht="15" customHeight="1">
      <c r="B50" s="592">
        <v>19</v>
      </c>
      <c r="C50" s="532"/>
      <c r="D50" s="406" t="s">
        <v>1684</v>
      </c>
      <c r="E50" s="407"/>
      <c r="F50" s="407"/>
      <c r="G50" s="407"/>
      <c r="H50" s="407"/>
      <c r="I50" s="407"/>
      <c r="J50" s="407"/>
      <c r="K50" s="407"/>
      <c r="L50" s="407"/>
      <c r="M50" s="407"/>
      <c r="N50" s="407"/>
      <c r="O50" s="407"/>
      <c r="P50" s="408"/>
      <c r="Q50" s="603" t="s">
        <v>91</v>
      </c>
      <c r="R50" s="604"/>
      <c r="S50" s="604"/>
      <c r="T50" s="604"/>
      <c r="U50" s="604"/>
      <c r="V50" s="604"/>
      <c r="W50" s="604"/>
      <c r="X50" s="605"/>
      <c r="Y50" s="409" t="s">
        <v>24</v>
      </c>
      <c r="Z50" s="410"/>
      <c r="AA50" s="410"/>
      <c r="AB50" s="411"/>
      <c r="AC50" s="406"/>
      <c r="AD50" s="407"/>
      <c r="AE50" s="407"/>
      <c r="AF50" s="407"/>
      <c r="AG50" s="407"/>
      <c r="AH50" s="407"/>
      <c r="AI50" s="407"/>
      <c r="AJ50" s="408"/>
      <c r="AK50" s="406"/>
      <c r="AL50" s="407"/>
      <c r="AM50" s="407"/>
      <c r="AN50" s="408"/>
      <c r="AO50" s="542"/>
      <c r="AP50" s="554"/>
      <c r="AQ50" s="586"/>
      <c r="AR50" s="588"/>
      <c r="AS50" s="590"/>
      <c r="BE50"/>
    </row>
    <row r="51" spans="2:57" ht="29.25" customHeight="1">
      <c r="B51" s="592"/>
      <c r="C51" s="532"/>
      <c r="D51" s="412"/>
      <c r="E51" s="413"/>
      <c r="F51" s="413"/>
      <c r="G51" s="413"/>
      <c r="H51" s="413"/>
      <c r="I51" s="413"/>
      <c r="J51" s="413"/>
      <c r="K51" s="413"/>
      <c r="L51" s="413"/>
      <c r="M51" s="413"/>
      <c r="N51" s="413"/>
      <c r="O51" s="413"/>
      <c r="P51" s="414"/>
      <c r="Q51" s="600"/>
      <c r="R51" s="601"/>
      <c r="S51" s="601"/>
      <c r="T51" s="601"/>
      <c r="U51" s="601"/>
      <c r="V51" s="601"/>
      <c r="W51" s="601"/>
      <c r="X51" s="602"/>
      <c r="Y51" s="412" t="s">
        <v>1685</v>
      </c>
      <c r="Z51" s="413"/>
      <c r="AA51" s="413"/>
      <c r="AB51" s="414"/>
      <c r="AC51" s="412"/>
      <c r="AD51" s="413"/>
      <c r="AE51" s="413"/>
      <c r="AF51" s="413"/>
      <c r="AG51" s="413"/>
      <c r="AH51" s="413"/>
      <c r="AI51" s="413"/>
      <c r="AJ51" s="414"/>
      <c r="AK51" s="412"/>
      <c r="AL51" s="413"/>
      <c r="AM51" s="413"/>
      <c r="AN51" s="414"/>
      <c r="AO51" s="545"/>
      <c r="AP51" s="556"/>
      <c r="AQ51" s="587"/>
      <c r="AR51" s="589"/>
      <c r="AS51" s="591"/>
      <c r="BE51"/>
    </row>
    <row r="52" spans="2:57" ht="15" customHeight="1">
      <c r="B52" s="592">
        <v>20</v>
      </c>
      <c r="C52" s="532"/>
      <c r="D52" s="406" t="s">
        <v>1686</v>
      </c>
      <c r="E52" s="407"/>
      <c r="F52" s="407"/>
      <c r="G52" s="407"/>
      <c r="H52" s="407"/>
      <c r="I52" s="407"/>
      <c r="J52" s="407"/>
      <c r="K52" s="407"/>
      <c r="L52" s="407"/>
      <c r="M52" s="407"/>
      <c r="N52" s="407"/>
      <c r="O52" s="407"/>
      <c r="P52" s="408"/>
      <c r="Q52" s="603" t="s">
        <v>91</v>
      </c>
      <c r="R52" s="604"/>
      <c r="S52" s="604"/>
      <c r="T52" s="604"/>
      <c r="U52" s="604"/>
      <c r="V52" s="604"/>
      <c r="W52" s="604"/>
      <c r="X52" s="605"/>
      <c r="Y52" s="409" t="s">
        <v>143</v>
      </c>
      <c r="Z52" s="410"/>
      <c r="AA52" s="410"/>
      <c r="AB52" s="411"/>
      <c r="AC52" s="406"/>
      <c r="AD52" s="407"/>
      <c r="AE52" s="407"/>
      <c r="AF52" s="407"/>
      <c r="AG52" s="407"/>
      <c r="AH52" s="407"/>
      <c r="AI52" s="407"/>
      <c r="AJ52" s="408"/>
      <c r="AK52" s="406"/>
      <c r="AL52" s="407"/>
      <c r="AM52" s="407"/>
      <c r="AN52" s="408"/>
      <c r="AO52" s="542"/>
      <c r="AP52" s="554"/>
      <c r="AQ52" s="586"/>
      <c r="AR52" s="588"/>
      <c r="AS52" s="590"/>
      <c r="BE52"/>
    </row>
    <row r="53" spans="2:57" ht="31.5" customHeight="1">
      <c r="B53" s="592"/>
      <c r="C53" s="532"/>
      <c r="D53" s="412"/>
      <c r="E53" s="413"/>
      <c r="F53" s="413"/>
      <c r="G53" s="413"/>
      <c r="H53" s="413"/>
      <c r="I53" s="413"/>
      <c r="J53" s="413"/>
      <c r="K53" s="413"/>
      <c r="L53" s="413"/>
      <c r="M53" s="413"/>
      <c r="N53" s="413"/>
      <c r="O53" s="413"/>
      <c r="P53" s="414"/>
      <c r="Q53" s="600"/>
      <c r="R53" s="601"/>
      <c r="S53" s="601"/>
      <c r="T53" s="601"/>
      <c r="U53" s="601"/>
      <c r="V53" s="601"/>
      <c r="W53" s="601"/>
      <c r="X53" s="602"/>
      <c r="Y53" s="412" t="s">
        <v>1687</v>
      </c>
      <c r="Z53" s="413"/>
      <c r="AA53" s="413"/>
      <c r="AB53" s="414"/>
      <c r="AC53" s="412"/>
      <c r="AD53" s="413"/>
      <c r="AE53" s="413"/>
      <c r="AF53" s="413"/>
      <c r="AG53" s="413"/>
      <c r="AH53" s="413"/>
      <c r="AI53" s="413"/>
      <c r="AJ53" s="414"/>
      <c r="AK53" s="412"/>
      <c r="AL53" s="413"/>
      <c r="AM53" s="413"/>
      <c r="AN53" s="414"/>
      <c r="AO53" s="545"/>
      <c r="AP53" s="556"/>
      <c r="AQ53" s="587"/>
      <c r="AR53" s="589"/>
      <c r="AS53" s="591"/>
      <c r="BE53"/>
    </row>
    <row r="54" spans="2:57" ht="15" customHeight="1">
      <c r="B54" s="592">
        <v>21</v>
      </c>
      <c r="C54" s="532"/>
      <c r="D54" s="406" t="s">
        <v>1688</v>
      </c>
      <c r="E54" s="407"/>
      <c r="F54" s="407"/>
      <c r="G54" s="407"/>
      <c r="H54" s="407"/>
      <c r="I54" s="407"/>
      <c r="J54" s="407"/>
      <c r="K54" s="407"/>
      <c r="L54" s="407"/>
      <c r="M54" s="407"/>
      <c r="N54" s="407"/>
      <c r="O54" s="407"/>
      <c r="P54" s="408"/>
      <c r="Q54" s="603" t="s">
        <v>91</v>
      </c>
      <c r="R54" s="604"/>
      <c r="S54" s="604"/>
      <c r="T54" s="604"/>
      <c r="U54" s="604"/>
      <c r="V54" s="604"/>
      <c r="W54" s="604"/>
      <c r="X54" s="605"/>
      <c r="Y54" s="409" t="s">
        <v>81</v>
      </c>
      <c r="Z54" s="410"/>
      <c r="AA54" s="410"/>
      <c r="AB54" s="411"/>
      <c r="AC54" s="406"/>
      <c r="AD54" s="407"/>
      <c r="AE54" s="407"/>
      <c r="AF54" s="407"/>
      <c r="AG54" s="407"/>
      <c r="AH54" s="407"/>
      <c r="AI54" s="407"/>
      <c r="AJ54" s="408"/>
      <c r="AK54" s="406"/>
      <c r="AL54" s="407"/>
      <c r="AM54" s="407"/>
      <c r="AN54" s="408"/>
      <c r="AO54" s="542"/>
      <c r="AP54" s="554"/>
      <c r="AQ54" s="586"/>
      <c r="AR54" s="588"/>
      <c r="AS54" s="590"/>
      <c r="BE54"/>
    </row>
    <row r="55" spans="2:57" ht="32.25" customHeight="1">
      <c r="B55" s="592"/>
      <c r="C55" s="532"/>
      <c r="D55" s="412"/>
      <c r="E55" s="413"/>
      <c r="F55" s="413"/>
      <c r="G55" s="413"/>
      <c r="H55" s="413"/>
      <c r="I55" s="413"/>
      <c r="J55" s="413"/>
      <c r="K55" s="413"/>
      <c r="L55" s="413"/>
      <c r="M55" s="413"/>
      <c r="N55" s="413"/>
      <c r="O55" s="413"/>
      <c r="P55" s="414"/>
      <c r="Q55" s="600"/>
      <c r="R55" s="601"/>
      <c r="S55" s="601"/>
      <c r="T55" s="601"/>
      <c r="U55" s="601"/>
      <c r="V55" s="601"/>
      <c r="W55" s="601"/>
      <c r="X55" s="602"/>
      <c r="Y55" s="412" t="s">
        <v>1689</v>
      </c>
      <c r="Z55" s="413"/>
      <c r="AA55" s="413"/>
      <c r="AB55" s="414"/>
      <c r="AC55" s="412"/>
      <c r="AD55" s="413"/>
      <c r="AE55" s="413"/>
      <c r="AF55" s="413"/>
      <c r="AG55" s="413"/>
      <c r="AH55" s="413"/>
      <c r="AI55" s="413"/>
      <c r="AJ55" s="414"/>
      <c r="AK55" s="412"/>
      <c r="AL55" s="413"/>
      <c r="AM55" s="413"/>
      <c r="AN55" s="414"/>
      <c r="AO55" s="545"/>
      <c r="AP55" s="556"/>
      <c r="AQ55" s="587"/>
      <c r="AR55" s="589"/>
      <c r="AS55" s="591"/>
      <c r="BE55"/>
    </row>
    <row r="56" spans="2:57" ht="15" customHeight="1">
      <c r="B56" s="592">
        <v>22</v>
      </c>
      <c r="C56" s="532"/>
      <c r="D56" s="406" t="s">
        <v>1690</v>
      </c>
      <c r="E56" s="407"/>
      <c r="F56" s="407"/>
      <c r="G56" s="407"/>
      <c r="H56" s="407"/>
      <c r="I56" s="407"/>
      <c r="J56" s="407"/>
      <c r="K56" s="407"/>
      <c r="L56" s="407"/>
      <c r="M56" s="407"/>
      <c r="N56" s="407"/>
      <c r="O56" s="407"/>
      <c r="P56" s="408"/>
      <c r="Q56" s="603" t="s">
        <v>91</v>
      </c>
      <c r="R56" s="604"/>
      <c r="S56" s="604"/>
      <c r="T56" s="604"/>
      <c r="U56" s="604"/>
      <c r="V56" s="604"/>
      <c r="W56" s="604"/>
      <c r="X56" s="605"/>
      <c r="Y56" s="409" t="s">
        <v>154</v>
      </c>
      <c r="Z56" s="410"/>
      <c r="AA56" s="410"/>
      <c r="AB56" s="411"/>
      <c r="AC56" s="406"/>
      <c r="AD56" s="407"/>
      <c r="AE56" s="407"/>
      <c r="AF56" s="407"/>
      <c r="AG56" s="407"/>
      <c r="AH56" s="407"/>
      <c r="AI56" s="407"/>
      <c r="AJ56" s="408"/>
      <c r="AK56" s="406"/>
      <c r="AL56" s="407"/>
      <c r="AM56" s="407"/>
      <c r="AN56" s="408"/>
      <c r="AO56" s="542"/>
      <c r="AP56" s="554"/>
      <c r="AQ56" s="586"/>
      <c r="AR56" s="588"/>
      <c r="AS56" s="590"/>
      <c r="BE56"/>
    </row>
    <row r="57" spans="2:57" ht="28.5" customHeight="1">
      <c r="B57" s="592"/>
      <c r="C57" s="532"/>
      <c r="D57" s="412"/>
      <c r="E57" s="413"/>
      <c r="F57" s="413"/>
      <c r="G57" s="413"/>
      <c r="H57" s="413"/>
      <c r="I57" s="413"/>
      <c r="J57" s="413"/>
      <c r="K57" s="413"/>
      <c r="L57" s="413"/>
      <c r="M57" s="413"/>
      <c r="N57" s="413"/>
      <c r="O57" s="413"/>
      <c r="P57" s="414"/>
      <c r="Q57" s="600"/>
      <c r="R57" s="601"/>
      <c r="S57" s="601"/>
      <c r="T57" s="601"/>
      <c r="U57" s="601"/>
      <c r="V57" s="601"/>
      <c r="W57" s="601"/>
      <c r="X57" s="602"/>
      <c r="Y57" s="412" t="s">
        <v>1689</v>
      </c>
      <c r="Z57" s="413"/>
      <c r="AA57" s="413"/>
      <c r="AB57" s="414"/>
      <c r="AC57" s="412"/>
      <c r="AD57" s="413"/>
      <c r="AE57" s="413"/>
      <c r="AF57" s="413"/>
      <c r="AG57" s="413"/>
      <c r="AH57" s="413"/>
      <c r="AI57" s="413"/>
      <c r="AJ57" s="414"/>
      <c r="AK57" s="412"/>
      <c r="AL57" s="413"/>
      <c r="AM57" s="413"/>
      <c r="AN57" s="414"/>
      <c r="AO57" s="545"/>
      <c r="AP57" s="556"/>
      <c r="AQ57" s="587"/>
      <c r="AR57" s="589"/>
      <c r="AS57" s="591"/>
      <c r="BE57"/>
    </row>
    <row r="58" spans="2:57" ht="15" customHeight="1">
      <c r="B58" s="592">
        <v>23</v>
      </c>
      <c r="C58" s="532"/>
      <c r="D58" s="406" t="s">
        <v>1691</v>
      </c>
      <c r="E58" s="407"/>
      <c r="F58" s="407"/>
      <c r="G58" s="407"/>
      <c r="H58" s="407"/>
      <c r="I58" s="407"/>
      <c r="J58" s="407"/>
      <c r="K58" s="407"/>
      <c r="L58" s="407"/>
      <c r="M58" s="407"/>
      <c r="N58" s="407"/>
      <c r="O58" s="407"/>
      <c r="P58" s="408"/>
      <c r="Q58" s="603" t="s">
        <v>91</v>
      </c>
      <c r="R58" s="604"/>
      <c r="S58" s="604"/>
      <c r="T58" s="604"/>
      <c r="U58" s="604"/>
      <c r="V58" s="604"/>
      <c r="W58" s="604"/>
      <c r="X58" s="605"/>
      <c r="Y58" s="409" t="s">
        <v>156</v>
      </c>
      <c r="Z58" s="410"/>
      <c r="AA58" s="410"/>
      <c r="AB58" s="411"/>
      <c r="AC58" s="406"/>
      <c r="AD58" s="407"/>
      <c r="AE58" s="407"/>
      <c r="AF58" s="407"/>
      <c r="AG58" s="407"/>
      <c r="AH58" s="407"/>
      <c r="AI58" s="407"/>
      <c r="AJ58" s="408"/>
      <c r="AK58" s="406"/>
      <c r="AL58" s="407"/>
      <c r="AM58" s="407"/>
      <c r="AN58" s="408"/>
      <c r="AO58" s="542"/>
      <c r="AP58" s="554"/>
      <c r="AQ58" s="586"/>
      <c r="AR58" s="588"/>
      <c r="AS58" s="590"/>
      <c r="BE58"/>
    </row>
    <row r="59" spans="2:57" ht="45" customHeight="1">
      <c r="B59" s="592"/>
      <c r="C59" s="532"/>
      <c r="D59" s="412"/>
      <c r="E59" s="413"/>
      <c r="F59" s="413"/>
      <c r="G59" s="413"/>
      <c r="H59" s="413"/>
      <c r="I59" s="413"/>
      <c r="J59" s="413"/>
      <c r="K59" s="413"/>
      <c r="L59" s="413"/>
      <c r="M59" s="413"/>
      <c r="N59" s="413"/>
      <c r="O59" s="413"/>
      <c r="P59" s="414"/>
      <c r="Q59" s="600"/>
      <c r="R59" s="601"/>
      <c r="S59" s="601"/>
      <c r="T59" s="601"/>
      <c r="U59" s="601"/>
      <c r="V59" s="601"/>
      <c r="W59" s="601"/>
      <c r="X59" s="602"/>
      <c r="Y59" s="412" t="s">
        <v>1692</v>
      </c>
      <c r="Z59" s="413"/>
      <c r="AA59" s="413"/>
      <c r="AB59" s="414"/>
      <c r="AC59" s="412"/>
      <c r="AD59" s="413"/>
      <c r="AE59" s="413"/>
      <c r="AF59" s="413"/>
      <c r="AG59" s="413"/>
      <c r="AH59" s="413"/>
      <c r="AI59" s="413"/>
      <c r="AJ59" s="414"/>
      <c r="AK59" s="412"/>
      <c r="AL59" s="413"/>
      <c r="AM59" s="413"/>
      <c r="AN59" s="414"/>
      <c r="AO59" s="545"/>
      <c r="AP59" s="556"/>
      <c r="AQ59" s="587"/>
      <c r="AR59" s="589"/>
      <c r="AS59" s="591"/>
      <c r="BE59"/>
    </row>
    <row r="60" spans="2:57" ht="22.5" customHeight="1">
      <c r="B60" s="592">
        <v>24</v>
      </c>
      <c r="C60" s="532"/>
      <c r="D60" s="406" t="s">
        <v>1693</v>
      </c>
      <c r="E60" s="407"/>
      <c r="F60" s="407"/>
      <c r="G60" s="407"/>
      <c r="H60" s="407"/>
      <c r="I60" s="407"/>
      <c r="J60" s="407"/>
      <c r="K60" s="407"/>
      <c r="L60" s="407"/>
      <c r="M60" s="407"/>
      <c r="N60" s="407"/>
      <c r="O60" s="407"/>
      <c r="P60" s="408"/>
      <c r="Q60" s="603" t="s">
        <v>91</v>
      </c>
      <c r="R60" s="604"/>
      <c r="S60" s="604"/>
      <c r="T60" s="604"/>
      <c r="U60" s="604"/>
      <c r="V60" s="604"/>
      <c r="W60" s="604"/>
      <c r="X60" s="605"/>
      <c r="Y60" s="409" t="s">
        <v>158</v>
      </c>
      <c r="Z60" s="410"/>
      <c r="AA60" s="410"/>
      <c r="AB60" s="411"/>
      <c r="AC60" s="406"/>
      <c r="AD60" s="407"/>
      <c r="AE60" s="407"/>
      <c r="AF60" s="407"/>
      <c r="AG60" s="407"/>
      <c r="AH60" s="407"/>
      <c r="AI60" s="407"/>
      <c r="AJ60" s="408"/>
      <c r="AK60" s="406"/>
      <c r="AL60" s="407"/>
      <c r="AM60" s="407"/>
      <c r="AN60" s="408"/>
      <c r="AO60" s="542"/>
      <c r="AP60" s="554"/>
      <c r="AQ60" s="586"/>
      <c r="AR60" s="588"/>
      <c r="AS60" s="590"/>
      <c r="BE60"/>
    </row>
    <row r="61" spans="2:57" ht="30" customHeight="1">
      <c r="B61" s="592"/>
      <c r="C61" s="532"/>
      <c r="D61" s="412"/>
      <c r="E61" s="413"/>
      <c r="F61" s="413"/>
      <c r="G61" s="413"/>
      <c r="H61" s="413"/>
      <c r="I61" s="413"/>
      <c r="J61" s="413"/>
      <c r="K61" s="413"/>
      <c r="L61" s="413"/>
      <c r="M61" s="413"/>
      <c r="N61" s="413"/>
      <c r="O61" s="413"/>
      <c r="P61" s="414"/>
      <c r="Q61" s="600"/>
      <c r="R61" s="601"/>
      <c r="S61" s="601"/>
      <c r="T61" s="601"/>
      <c r="U61" s="601"/>
      <c r="V61" s="601"/>
      <c r="W61" s="601"/>
      <c r="X61" s="602"/>
      <c r="Y61" s="412" t="s">
        <v>1694</v>
      </c>
      <c r="Z61" s="413"/>
      <c r="AA61" s="413"/>
      <c r="AB61" s="414"/>
      <c r="AC61" s="412"/>
      <c r="AD61" s="413"/>
      <c r="AE61" s="413"/>
      <c r="AF61" s="413"/>
      <c r="AG61" s="413"/>
      <c r="AH61" s="413"/>
      <c r="AI61" s="413"/>
      <c r="AJ61" s="414"/>
      <c r="AK61" s="412"/>
      <c r="AL61" s="413"/>
      <c r="AM61" s="413"/>
      <c r="AN61" s="414"/>
      <c r="AO61" s="545"/>
      <c r="AP61" s="556"/>
      <c r="AQ61" s="587"/>
      <c r="AR61" s="589"/>
      <c r="AS61" s="591"/>
      <c r="BE61"/>
    </row>
    <row r="62" spans="2:57" ht="22.5" customHeight="1">
      <c r="B62" s="592">
        <v>25</v>
      </c>
      <c r="C62" s="532"/>
      <c r="D62" s="406" t="s">
        <v>1695</v>
      </c>
      <c r="E62" s="407"/>
      <c r="F62" s="407"/>
      <c r="G62" s="407"/>
      <c r="H62" s="407"/>
      <c r="I62" s="407"/>
      <c r="J62" s="407"/>
      <c r="K62" s="407"/>
      <c r="L62" s="407"/>
      <c r="M62" s="407"/>
      <c r="N62" s="407"/>
      <c r="O62" s="407"/>
      <c r="P62" s="408"/>
      <c r="Q62" s="603" t="s">
        <v>91</v>
      </c>
      <c r="R62" s="604"/>
      <c r="S62" s="604"/>
      <c r="T62" s="604"/>
      <c r="U62" s="604"/>
      <c r="V62" s="604"/>
      <c r="W62" s="604"/>
      <c r="X62" s="605"/>
      <c r="Y62" s="409" t="s">
        <v>24</v>
      </c>
      <c r="Z62" s="410"/>
      <c r="AA62" s="410"/>
      <c r="AB62" s="411"/>
      <c r="AC62" s="406"/>
      <c r="AD62" s="407"/>
      <c r="AE62" s="407"/>
      <c r="AF62" s="407"/>
      <c r="AG62" s="407"/>
      <c r="AH62" s="407"/>
      <c r="AI62" s="407"/>
      <c r="AJ62" s="408"/>
      <c r="AK62" s="406"/>
      <c r="AL62" s="407"/>
      <c r="AM62" s="407"/>
      <c r="AN62" s="408"/>
      <c r="AO62" s="542"/>
      <c r="AP62" s="554"/>
      <c r="AQ62" s="586"/>
      <c r="AR62" s="588"/>
      <c r="AS62" s="590"/>
      <c r="BE62"/>
    </row>
    <row r="63" spans="2:57" ht="33" customHeight="1" thickBot="1">
      <c r="B63" s="592"/>
      <c r="C63" s="532"/>
      <c r="D63" s="412"/>
      <c r="E63" s="413"/>
      <c r="F63" s="413"/>
      <c r="G63" s="413"/>
      <c r="H63" s="413"/>
      <c r="I63" s="413"/>
      <c r="J63" s="413"/>
      <c r="K63" s="413"/>
      <c r="L63" s="413"/>
      <c r="M63" s="413"/>
      <c r="N63" s="413"/>
      <c r="O63" s="413"/>
      <c r="P63" s="414"/>
      <c r="Q63" s="600"/>
      <c r="R63" s="601"/>
      <c r="S63" s="601"/>
      <c r="T63" s="601"/>
      <c r="U63" s="601"/>
      <c r="V63" s="601"/>
      <c r="W63" s="601"/>
      <c r="X63" s="602"/>
      <c r="Y63" s="412" t="s">
        <v>1696</v>
      </c>
      <c r="Z63" s="413"/>
      <c r="AA63" s="413"/>
      <c r="AB63" s="414"/>
      <c r="AC63" s="412"/>
      <c r="AD63" s="413"/>
      <c r="AE63" s="413"/>
      <c r="AF63" s="413"/>
      <c r="AG63" s="413"/>
      <c r="AH63" s="413"/>
      <c r="AI63" s="413"/>
      <c r="AJ63" s="414"/>
      <c r="AK63" s="412"/>
      <c r="AL63" s="413"/>
      <c r="AM63" s="413"/>
      <c r="AN63" s="414"/>
      <c r="AO63" s="545"/>
      <c r="AP63" s="556"/>
      <c r="AQ63" s="587"/>
      <c r="AR63" s="589"/>
      <c r="AS63" s="591"/>
      <c r="BE63"/>
    </row>
    <row r="64" spans="2:57" ht="22.5" hidden="1" customHeight="1">
      <c r="B64" s="592">
        <v>26</v>
      </c>
      <c r="C64" s="532"/>
      <c r="D64" s="406"/>
      <c r="E64" s="407"/>
      <c r="F64" s="407"/>
      <c r="G64" s="407"/>
      <c r="H64" s="407"/>
      <c r="I64" s="407"/>
      <c r="J64" s="407"/>
      <c r="K64" s="407"/>
      <c r="L64" s="407"/>
      <c r="M64" s="407"/>
      <c r="N64" s="407"/>
      <c r="O64" s="407"/>
      <c r="P64" s="408"/>
      <c r="Q64" s="603"/>
      <c r="R64" s="604"/>
      <c r="S64" s="604"/>
      <c r="T64" s="604"/>
      <c r="U64" s="604"/>
      <c r="V64" s="604"/>
      <c r="W64" s="604"/>
      <c r="X64" s="605"/>
      <c r="Y64" s="406"/>
      <c r="Z64" s="407"/>
      <c r="AA64" s="407"/>
      <c r="AB64" s="408"/>
      <c r="AC64" s="406"/>
      <c r="AD64" s="407"/>
      <c r="AE64" s="407"/>
      <c r="AF64" s="407"/>
      <c r="AG64" s="407"/>
      <c r="AH64" s="407"/>
      <c r="AI64" s="407"/>
      <c r="AJ64" s="408"/>
      <c r="AK64" s="406"/>
      <c r="AL64" s="407"/>
      <c r="AM64" s="407"/>
      <c r="AN64" s="408"/>
      <c r="AO64" s="542"/>
      <c r="AP64" s="554"/>
      <c r="AQ64" s="586"/>
      <c r="AR64" s="588"/>
      <c r="AS64" s="590"/>
      <c r="BE64"/>
    </row>
    <row r="65" spans="2:57" ht="36" hidden="1" customHeight="1">
      <c r="B65" s="592"/>
      <c r="C65" s="532"/>
      <c r="D65" s="412"/>
      <c r="E65" s="413"/>
      <c r="F65" s="413"/>
      <c r="G65" s="413"/>
      <c r="H65" s="413"/>
      <c r="I65" s="413"/>
      <c r="J65" s="413"/>
      <c r="K65" s="413"/>
      <c r="L65" s="413"/>
      <c r="M65" s="413"/>
      <c r="N65" s="413"/>
      <c r="O65" s="413"/>
      <c r="P65" s="414"/>
      <c r="Q65" s="600"/>
      <c r="R65" s="601"/>
      <c r="S65" s="601"/>
      <c r="T65" s="601"/>
      <c r="U65" s="601"/>
      <c r="V65" s="601"/>
      <c r="W65" s="601"/>
      <c r="X65" s="602"/>
      <c r="Y65" s="412"/>
      <c r="Z65" s="413"/>
      <c r="AA65" s="413"/>
      <c r="AB65" s="414"/>
      <c r="AC65" s="412"/>
      <c r="AD65" s="413"/>
      <c r="AE65" s="413"/>
      <c r="AF65" s="413"/>
      <c r="AG65" s="413"/>
      <c r="AH65" s="413"/>
      <c r="AI65" s="413"/>
      <c r="AJ65" s="414"/>
      <c r="AK65" s="412"/>
      <c r="AL65" s="413"/>
      <c r="AM65" s="413"/>
      <c r="AN65" s="414"/>
      <c r="AO65" s="545"/>
      <c r="AP65" s="556"/>
      <c r="AQ65" s="587"/>
      <c r="AR65" s="589"/>
      <c r="AS65" s="591"/>
      <c r="BE65"/>
    </row>
    <row r="66" spans="2:57" ht="22.5" hidden="1" customHeight="1">
      <c r="B66" s="592">
        <v>27</v>
      </c>
      <c r="C66" s="532"/>
      <c r="D66" s="406"/>
      <c r="E66" s="407"/>
      <c r="F66" s="407"/>
      <c r="G66" s="407"/>
      <c r="H66" s="407"/>
      <c r="I66" s="407"/>
      <c r="J66" s="407"/>
      <c r="K66" s="407"/>
      <c r="L66" s="407"/>
      <c r="M66" s="407"/>
      <c r="N66" s="407"/>
      <c r="O66" s="407"/>
      <c r="P66" s="408"/>
      <c r="Q66" s="603"/>
      <c r="R66" s="604"/>
      <c r="S66" s="604"/>
      <c r="T66" s="604"/>
      <c r="U66" s="604"/>
      <c r="V66" s="604"/>
      <c r="W66" s="604"/>
      <c r="X66" s="605"/>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3.75" hidden="1" customHeight="1">
      <c r="B67" s="592"/>
      <c r="C67" s="532"/>
      <c r="D67" s="412"/>
      <c r="E67" s="413"/>
      <c r="F67" s="413"/>
      <c r="G67" s="413"/>
      <c r="H67" s="413"/>
      <c r="I67" s="413"/>
      <c r="J67" s="413"/>
      <c r="K67" s="413"/>
      <c r="L67" s="413"/>
      <c r="M67" s="413"/>
      <c r="N67" s="413"/>
      <c r="O67" s="413"/>
      <c r="P67" s="414"/>
      <c r="Q67" s="600"/>
      <c r="R67" s="601"/>
      <c r="S67" s="601"/>
      <c r="T67" s="601"/>
      <c r="U67" s="601"/>
      <c r="V67" s="601"/>
      <c r="W67" s="601"/>
      <c r="X67" s="602"/>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24</v>
      </c>
      <c r="C68" s="532"/>
      <c r="D68" s="406"/>
      <c r="E68" s="407"/>
      <c r="F68" s="407"/>
      <c r="G68" s="407"/>
      <c r="H68" s="407"/>
      <c r="I68" s="407"/>
      <c r="J68" s="407"/>
      <c r="K68" s="407"/>
      <c r="L68" s="407"/>
      <c r="M68" s="407"/>
      <c r="N68" s="407"/>
      <c r="O68" s="407"/>
      <c r="P68" s="408"/>
      <c r="Q68" s="603"/>
      <c r="R68" s="604"/>
      <c r="S68" s="604"/>
      <c r="T68" s="604"/>
      <c r="U68" s="604"/>
      <c r="V68" s="604"/>
      <c r="W68" s="604"/>
      <c r="X68" s="605"/>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600"/>
      <c r="R69" s="601"/>
      <c r="S69" s="601"/>
      <c r="T69" s="601"/>
      <c r="U69" s="601"/>
      <c r="V69" s="601"/>
      <c r="W69" s="601"/>
      <c r="X69" s="602"/>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25</v>
      </c>
      <c r="C70" s="532"/>
      <c r="D70" s="406"/>
      <c r="E70" s="407"/>
      <c r="F70" s="407"/>
      <c r="G70" s="407"/>
      <c r="H70" s="407"/>
      <c r="I70" s="407"/>
      <c r="J70" s="407"/>
      <c r="K70" s="407"/>
      <c r="L70" s="407"/>
      <c r="M70" s="407"/>
      <c r="N70" s="407"/>
      <c r="O70" s="407"/>
      <c r="P70" s="408"/>
      <c r="Q70" s="603"/>
      <c r="R70" s="604"/>
      <c r="S70" s="604"/>
      <c r="T70" s="604"/>
      <c r="U70" s="604"/>
      <c r="V70" s="604"/>
      <c r="W70" s="604"/>
      <c r="X70" s="605"/>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81" hidden="1" customHeight="1">
      <c r="B71" s="592"/>
      <c r="C71" s="532"/>
      <c r="D71" s="412"/>
      <c r="E71" s="413"/>
      <c r="F71" s="413"/>
      <c r="G71" s="413"/>
      <c r="H71" s="413"/>
      <c r="I71" s="413"/>
      <c r="J71" s="413"/>
      <c r="K71" s="413"/>
      <c r="L71" s="413"/>
      <c r="M71" s="413"/>
      <c r="N71" s="413"/>
      <c r="O71" s="413"/>
      <c r="P71" s="414"/>
      <c r="Q71" s="600"/>
      <c r="R71" s="601"/>
      <c r="S71" s="601"/>
      <c r="T71" s="601"/>
      <c r="U71" s="601"/>
      <c r="V71" s="601"/>
      <c r="W71" s="601"/>
      <c r="X71" s="602"/>
      <c r="Y71" s="412"/>
      <c r="Z71" s="413"/>
      <c r="AA71" s="413"/>
      <c r="AB71" s="414"/>
      <c r="AC71" s="412"/>
      <c r="AD71" s="413"/>
      <c r="AE71" s="413"/>
      <c r="AF71" s="414"/>
      <c r="AG71" s="412"/>
      <c r="AH71" s="413"/>
      <c r="AI71" s="413"/>
      <c r="AJ71" s="414"/>
      <c r="AK71" s="412"/>
      <c r="AL71" s="413"/>
      <c r="AM71" s="413"/>
      <c r="AN71" s="414"/>
      <c r="AO71" s="545"/>
      <c r="AP71" s="556"/>
      <c r="AQ71" s="587"/>
      <c r="AR71" s="589"/>
      <c r="AS71" s="591"/>
      <c r="BE71"/>
    </row>
    <row r="72" spans="2:57" ht="22.5" hidden="1" customHeight="1">
      <c r="B72" s="592">
        <v>26</v>
      </c>
      <c r="C72" s="532"/>
      <c r="D72" s="406"/>
      <c r="E72" s="407"/>
      <c r="F72" s="407"/>
      <c r="G72" s="407"/>
      <c r="H72" s="407"/>
      <c r="I72" s="407"/>
      <c r="J72" s="407"/>
      <c r="K72" s="407"/>
      <c r="L72" s="407"/>
      <c r="M72" s="407"/>
      <c r="N72" s="407"/>
      <c r="O72" s="407"/>
      <c r="P72" s="408"/>
      <c r="Q72" s="603"/>
      <c r="R72" s="604"/>
      <c r="S72" s="604"/>
      <c r="T72" s="604"/>
      <c r="U72" s="604"/>
      <c r="V72" s="604"/>
      <c r="W72" s="604"/>
      <c r="X72" s="605"/>
      <c r="Y72" s="406"/>
      <c r="Z72" s="407"/>
      <c r="AA72" s="407"/>
      <c r="AB72" s="408"/>
      <c r="AC72" s="406"/>
      <c r="AD72" s="407"/>
      <c r="AE72" s="407"/>
      <c r="AF72" s="408"/>
      <c r="AG72" s="406"/>
      <c r="AH72" s="407"/>
      <c r="AI72" s="407"/>
      <c r="AJ72" s="408"/>
      <c r="AK72" s="406"/>
      <c r="AL72" s="407"/>
      <c r="AM72" s="407"/>
      <c r="AN72" s="408"/>
      <c r="AO72" s="542"/>
      <c r="AP72" s="554"/>
      <c r="AQ72" s="586"/>
      <c r="AR72" s="588"/>
      <c r="AS72" s="590"/>
      <c r="BE72"/>
    </row>
    <row r="73" spans="2:57" ht="31.5" hidden="1" customHeight="1">
      <c r="B73" s="592"/>
      <c r="C73" s="532"/>
      <c r="D73" s="412"/>
      <c r="E73" s="413"/>
      <c r="F73" s="413"/>
      <c r="G73" s="413"/>
      <c r="H73" s="413"/>
      <c r="I73" s="413"/>
      <c r="J73" s="413"/>
      <c r="K73" s="413"/>
      <c r="L73" s="413"/>
      <c r="M73" s="413"/>
      <c r="N73" s="413"/>
      <c r="O73" s="413"/>
      <c r="P73" s="414"/>
      <c r="Q73" s="600"/>
      <c r="R73" s="601"/>
      <c r="S73" s="601"/>
      <c r="T73" s="601"/>
      <c r="U73" s="601"/>
      <c r="V73" s="601"/>
      <c r="W73" s="601"/>
      <c r="X73" s="602"/>
      <c r="Y73" s="412"/>
      <c r="Z73" s="413"/>
      <c r="AA73" s="413"/>
      <c r="AB73" s="414"/>
      <c r="AC73" s="412"/>
      <c r="AD73" s="413"/>
      <c r="AE73" s="413"/>
      <c r="AF73" s="414"/>
      <c r="AG73" s="412"/>
      <c r="AH73" s="413"/>
      <c r="AI73" s="413"/>
      <c r="AJ73" s="414"/>
      <c r="AK73" s="412"/>
      <c r="AL73" s="413"/>
      <c r="AM73" s="413"/>
      <c r="AN73" s="414"/>
      <c r="AO73" s="545"/>
      <c r="AP73" s="556"/>
      <c r="AQ73" s="587"/>
      <c r="AR73" s="589"/>
      <c r="AS73" s="591"/>
      <c r="BE73"/>
    </row>
    <row r="74" spans="2:57" ht="22.5" hidden="1" customHeight="1">
      <c r="B74" s="592">
        <v>27</v>
      </c>
      <c r="C74" s="532"/>
      <c r="D74" s="649"/>
      <c r="E74" s="934"/>
      <c r="F74" s="934"/>
      <c r="G74" s="934"/>
      <c r="H74" s="934"/>
      <c r="I74" s="934"/>
      <c r="J74" s="934"/>
      <c r="K74" s="934"/>
      <c r="L74" s="934"/>
      <c r="M74" s="934"/>
      <c r="N74" s="934"/>
      <c r="O74" s="934"/>
      <c r="P74" s="935"/>
      <c r="Q74" s="409"/>
      <c r="R74" s="410"/>
      <c r="S74" s="410"/>
      <c r="T74" s="410"/>
      <c r="U74" s="410"/>
      <c r="V74" s="410"/>
      <c r="W74" s="410"/>
      <c r="X74" s="411"/>
      <c r="Y74" s="406"/>
      <c r="Z74" s="407"/>
      <c r="AA74" s="407"/>
      <c r="AB74" s="408"/>
      <c r="AC74" s="406"/>
      <c r="AD74" s="407"/>
      <c r="AE74" s="407"/>
      <c r="AF74" s="408"/>
      <c r="AG74" s="406"/>
      <c r="AH74" s="407"/>
      <c r="AI74" s="407"/>
      <c r="AJ74" s="408"/>
      <c r="AK74" s="406"/>
      <c r="AL74" s="407"/>
      <c r="AM74" s="407"/>
      <c r="AN74" s="408"/>
      <c r="AO74" s="542"/>
      <c r="AP74" s="554"/>
      <c r="AQ74" s="586"/>
      <c r="AR74" s="588"/>
      <c r="AS74" s="590"/>
      <c r="BE74"/>
    </row>
    <row r="75" spans="2:57" ht="31.5" hidden="1" customHeight="1">
      <c r="B75" s="592"/>
      <c r="C75" s="532"/>
      <c r="D75" s="653"/>
      <c r="E75" s="654"/>
      <c r="F75" s="654"/>
      <c r="G75" s="654"/>
      <c r="H75" s="654"/>
      <c r="I75" s="654"/>
      <c r="J75" s="654"/>
      <c r="K75" s="654"/>
      <c r="L75" s="654"/>
      <c r="M75" s="654"/>
      <c r="N75" s="654"/>
      <c r="O75" s="654"/>
      <c r="P75" s="655"/>
      <c r="Q75" s="412"/>
      <c r="R75" s="413"/>
      <c r="S75" s="413"/>
      <c r="T75" s="413"/>
      <c r="U75" s="413"/>
      <c r="V75" s="413"/>
      <c r="W75" s="413"/>
      <c r="X75" s="414"/>
      <c r="Y75" s="412"/>
      <c r="Z75" s="413"/>
      <c r="AA75" s="413"/>
      <c r="AB75" s="414"/>
      <c r="AC75" s="412"/>
      <c r="AD75" s="413"/>
      <c r="AE75" s="413"/>
      <c r="AF75" s="414"/>
      <c r="AG75" s="412"/>
      <c r="AH75" s="413"/>
      <c r="AI75" s="413"/>
      <c r="AJ75" s="414"/>
      <c r="AK75" s="412"/>
      <c r="AL75" s="413"/>
      <c r="AM75" s="413"/>
      <c r="AN75" s="414"/>
      <c r="AO75" s="545"/>
      <c r="AP75" s="556"/>
      <c r="AQ75" s="587"/>
      <c r="AR75" s="589"/>
      <c r="AS75" s="591"/>
      <c r="BE75"/>
    </row>
    <row r="76" spans="2:57" ht="22.5" hidden="1" customHeight="1">
      <c r="B76" s="592">
        <v>28</v>
      </c>
      <c r="C76" s="532"/>
      <c r="D76" s="406"/>
      <c r="E76" s="407"/>
      <c r="F76" s="407"/>
      <c r="G76" s="407"/>
      <c r="H76" s="407"/>
      <c r="I76" s="407"/>
      <c r="J76" s="407"/>
      <c r="K76" s="407"/>
      <c r="L76" s="407"/>
      <c r="M76" s="407"/>
      <c r="N76" s="407"/>
      <c r="O76" s="407"/>
      <c r="P76" s="408"/>
      <c r="Q76" s="409"/>
      <c r="R76" s="410"/>
      <c r="S76" s="410"/>
      <c r="T76" s="410"/>
      <c r="U76" s="410"/>
      <c r="V76" s="410"/>
      <c r="W76" s="410"/>
      <c r="X76" s="411"/>
      <c r="Y76" s="406"/>
      <c r="Z76" s="407"/>
      <c r="AA76" s="407"/>
      <c r="AB76" s="408"/>
      <c r="AC76" s="406"/>
      <c r="AD76" s="407"/>
      <c r="AE76" s="407"/>
      <c r="AF76" s="408"/>
      <c r="AG76" s="406"/>
      <c r="AH76" s="407"/>
      <c r="AI76" s="407"/>
      <c r="AJ76" s="408"/>
      <c r="AK76" s="406"/>
      <c r="AL76" s="407"/>
      <c r="AM76" s="407"/>
      <c r="AN76" s="408"/>
      <c r="AO76" s="542"/>
      <c r="AP76" s="554"/>
      <c r="AQ76" s="586"/>
      <c r="AR76" s="588"/>
      <c r="AS76" s="590"/>
      <c r="BE76"/>
    </row>
    <row r="77" spans="2:57" ht="31.5" hidden="1" customHeight="1">
      <c r="B77" s="592"/>
      <c r="C77" s="532"/>
      <c r="D77" s="412"/>
      <c r="E77" s="413"/>
      <c r="F77" s="413"/>
      <c r="G77" s="413"/>
      <c r="H77" s="413"/>
      <c r="I77" s="413"/>
      <c r="J77" s="413"/>
      <c r="K77" s="413"/>
      <c r="L77" s="413"/>
      <c r="M77" s="413"/>
      <c r="N77" s="413"/>
      <c r="O77" s="413"/>
      <c r="P77" s="414"/>
      <c r="Q77" s="412"/>
      <c r="R77" s="413"/>
      <c r="S77" s="413"/>
      <c r="T77" s="413"/>
      <c r="U77" s="413"/>
      <c r="V77" s="413"/>
      <c r="W77" s="413"/>
      <c r="X77" s="414"/>
      <c r="Y77" s="412"/>
      <c r="Z77" s="413"/>
      <c r="AA77" s="413"/>
      <c r="AB77" s="414"/>
      <c r="AC77" s="412"/>
      <c r="AD77" s="413"/>
      <c r="AE77" s="413"/>
      <c r="AF77" s="414"/>
      <c r="AG77" s="412"/>
      <c r="AH77" s="413"/>
      <c r="AI77" s="413"/>
      <c r="AJ77" s="414"/>
      <c r="AK77" s="412"/>
      <c r="AL77" s="413"/>
      <c r="AM77" s="413"/>
      <c r="AN77" s="414"/>
      <c r="AO77" s="545"/>
      <c r="AP77" s="556"/>
      <c r="AQ77" s="587"/>
      <c r="AR77" s="589"/>
      <c r="AS77" s="591"/>
      <c r="BE77"/>
    </row>
    <row r="78" spans="2:57" ht="22.5" hidden="1" customHeight="1">
      <c r="B78" s="592">
        <v>29</v>
      </c>
      <c r="C78" s="532"/>
      <c r="D78" s="406"/>
      <c r="E78" s="407"/>
      <c r="F78" s="407"/>
      <c r="G78" s="407"/>
      <c r="H78" s="407"/>
      <c r="I78" s="407"/>
      <c r="J78" s="407"/>
      <c r="K78" s="407"/>
      <c r="L78" s="407"/>
      <c r="M78" s="407"/>
      <c r="N78" s="407"/>
      <c r="O78" s="407"/>
      <c r="P78" s="408"/>
      <c r="Q78" s="409"/>
      <c r="R78" s="410"/>
      <c r="S78" s="410"/>
      <c r="T78" s="410"/>
      <c r="U78" s="410"/>
      <c r="V78" s="410"/>
      <c r="W78" s="410"/>
      <c r="X78" s="411"/>
      <c r="Y78" s="406"/>
      <c r="Z78" s="407"/>
      <c r="AA78" s="407"/>
      <c r="AB78" s="408"/>
      <c r="AC78" s="406"/>
      <c r="AD78" s="407"/>
      <c r="AE78" s="407"/>
      <c r="AF78" s="408"/>
      <c r="AG78" s="406"/>
      <c r="AH78" s="407"/>
      <c r="AI78" s="407"/>
      <c r="AJ78" s="408"/>
      <c r="AK78" s="406"/>
      <c r="AL78" s="407"/>
      <c r="AM78" s="407"/>
      <c r="AN78" s="408"/>
      <c r="AO78" s="542"/>
      <c r="AP78" s="554"/>
      <c r="AQ78" s="586"/>
      <c r="AR78" s="588"/>
      <c r="AS78" s="590"/>
      <c r="BE78"/>
    </row>
    <row r="79" spans="2:57" ht="31.5" hidden="1" customHeight="1">
      <c r="B79" s="592"/>
      <c r="C79" s="532"/>
      <c r="D79" s="412"/>
      <c r="E79" s="413"/>
      <c r="F79" s="413"/>
      <c r="G79" s="413"/>
      <c r="H79" s="413"/>
      <c r="I79" s="413"/>
      <c r="J79" s="413"/>
      <c r="K79" s="413"/>
      <c r="L79" s="413"/>
      <c r="M79" s="413"/>
      <c r="N79" s="413"/>
      <c r="O79" s="413"/>
      <c r="P79" s="414"/>
      <c r="Q79" s="412"/>
      <c r="R79" s="413"/>
      <c r="S79" s="413"/>
      <c r="T79" s="413"/>
      <c r="U79" s="413"/>
      <c r="V79" s="413"/>
      <c r="W79" s="413"/>
      <c r="X79" s="414"/>
      <c r="Y79" s="412"/>
      <c r="Z79" s="413"/>
      <c r="AA79" s="413"/>
      <c r="AB79" s="414"/>
      <c r="AC79" s="412"/>
      <c r="AD79" s="413"/>
      <c r="AE79" s="413"/>
      <c r="AF79" s="414"/>
      <c r="AG79" s="412"/>
      <c r="AH79" s="413"/>
      <c r="AI79" s="413"/>
      <c r="AJ79" s="414"/>
      <c r="AK79" s="412"/>
      <c r="AL79" s="413"/>
      <c r="AM79" s="413"/>
      <c r="AN79" s="414"/>
      <c r="AO79" s="545"/>
      <c r="AP79" s="556"/>
      <c r="AQ79" s="587"/>
      <c r="AR79" s="589"/>
      <c r="AS79" s="591"/>
      <c r="BE79"/>
    </row>
    <row r="80" spans="2:57" ht="22.5" hidden="1" customHeight="1">
      <c r="B80" s="592">
        <v>30</v>
      </c>
      <c r="C80" s="532"/>
      <c r="D80" s="406"/>
      <c r="E80" s="407"/>
      <c r="F80" s="407"/>
      <c r="G80" s="407"/>
      <c r="H80" s="407"/>
      <c r="I80" s="407"/>
      <c r="J80" s="407"/>
      <c r="K80" s="407"/>
      <c r="L80" s="407"/>
      <c r="M80" s="407"/>
      <c r="N80" s="407"/>
      <c r="O80" s="407"/>
      <c r="P80" s="408"/>
      <c r="Q80" s="409"/>
      <c r="R80" s="410"/>
      <c r="S80" s="410"/>
      <c r="T80" s="410"/>
      <c r="U80" s="410"/>
      <c r="V80" s="410"/>
      <c r="W80" s="410"/>
      <c r="X80" s="411"/>
      <c r="Y80" s="406"/>
      <c r="Z80" s="407"/>
      <c r="AA80" s="407"/>
      <c r="AB80" s="408"/>
      <c r="AC80" s="406"/>
      <c r="AD80" s="407"/>
      <c r="AE80" s="407"/>
      <c r="AF80" s="408"/>
      <c r="AG80" s="406"/>
      <c r="AH80" s="407"/>
      <c r="AI80" s="407"/>
      <c r="AJ80" s="408"/>
      <c r="AK80" s="406"/>
      <c r="AL80" s="407"/>
      <c r="AM80" s="407"/>
      <c r="AN80" s="408"/>
      <c r="AO80" s="542"/>
      <c r="AP80" s="554"/>
      <c r="AQ80" s="586"/>
      <c r="AR80" s="588"/>
      <c r="AS80" s="590"/>
      <c r="BE80"/>
    </row>
    <row r="81" spans="2:57" ht="31.5" hidden="1" customHeight="1" thickBot="1">
      <c r="B81" s="610"/>
      <c r="C81" s="611"/>
      <c r="D81" s="581"/>
      <c r="E81" s="582"/>
      <c r="F81" s="582"/>
      <c r="G81" s="582"/>
      <c r="H81" s="582"/>
      <c r="I81" s="582"/>
      <c r="J81" s="582"/>
      <c r="K81" s="582"/>
      <c r="L81" s="582"/>
      <c r="M81" s="582"/>
      <c r="N81" s="582"/>
      <c r="O81" s="582"/>
      <c r="P81" s="583"/>
      <c r="Q81" s="412"/>
      <c r="R81" s="413"/>
      <c r="S81" s="413"/>
      <c r="T81" s="413"/>
      <c r="U81" s="413"/>
      <c r="V81" s="413"/>
      <c r="W81" s="413"/>
      <c r="X81" s="414"/>
      <c r="Y81" s="581"/>
      <c r="Z81" s="582"/>
      <c r="AA81" s="582"/>
      <c r="AB81" s="583"/>
      <c r="AC81" s="581"/>
      <c r="AD81" s="582"/>
      <c r="AE81" s="582"/>
      <c r="AF81" s="583"/>
      <c r="AG81" s="581"/>
      <c r="AH81" s="582"/>
      <c r="AI81" s="582"/>
      <c r="AJ81" s="583"/>
      <c r="AK81" s="581"/>
      <c r="AL81" s="582"/>
      <c r="AM81" s="582"/>
      <c r="AN81" s="583"/>
      <c r="AO81" s="481"/>
      <c r="AP81" s="606"/>
      <c r="AQ81" s="607"/>
      <c r="AR81" s="608"/>
      <c r="AS81" s="609"/>
      <c r="BE81"/>
    </row>
    <row r="82" spans="2:57" ht="15.75" hidden="1" thickBot="1">
      <c r="B82" s="612" t="s">
        <v>33</v>
      </c>
      <c r="C82" s="613"/>
      <c r="D82" s="613"/>
      <c r="E82" s="614"/>
      <c r="F82" s="615" t="s">
        <v>2</v>
      </c>
      <c r="G82" s="613"/>
      <c r="H82" s="613"/>
      <c r="I82" s="613"/>
      <c r="J82" s="613"/>
      <c r="K82" s="613"/>
      <c r="L82" s="613"/>
      <c r="M82" s="613"/>
      <c r="N82" s="613"/>
      <c r="O82" s="613"/>
      <c r="P82" s="613"/>
      <c r="Q82" s="613"/>
      <c r="R82" s="613"/>
      <c r="S82" s="613"/>
      <c r="T82" s="613"/>
      <c r="U82" s="614"/>
      <c r="V82" s="615" t="s">
        <v>3</v>
      </c>
      <c r="W82" s="613"/>
      <c r="X82" s="614"/>
      <c r="Y82" s="615" t="s">
        <v>34</v>
      </c>
      <c r="Z82" s="613"/>
      <c r="AA82" s="614"/>
      <c r="AB82" s="615" t="s">
        <v>35</v>
      </c>
      <c r="AC82" s="613"/>
      <c r="AD82" s="613"/>
      <c r="AE82" s="613"/>
      <c r="AF82" s="613"/>
      <c r="AG82" s="613"/>
      <c r="AH82" s="613"/>
      <c r="AI82" s="613"/>
      <c r="AJ82" s="613"/>
      <c r="AK82" s="613"/>
      <c r="AL82" s="613"/>
      <c r="AM82" s="613"/>
      <c r="AN82" s="613"/>
      <c r="AO82" s="613"/>
      <c r="AP82" s="613"/>
      <c r="AQ82" s="613"/>
      <c r="AR82" s="613"/>
      <c r="AS82" s="616"/>
      <c r="BE82"/>
    </row>
    <row r="83" spans="2:57" ht="24.75" hidden="1" customHeight="1">
      <c r="B83" s="617"/>
      <c r="C83" s="618"/>
      <c r="D83" s="618"/>
      <c r="E83" s="619"/>
      <c r="F83" s="620"/>
      <c r="G83" s="618"/>
      <c r="H83" s="618"/>
      <c r="I83" s="618"/>
      <c r="J83" s="618"/>
      <c r="K83" s="618"/>
      <c r="L83" s="618"/>
      <c r="M83" s="618"/>
      <c r="N83" s="618"/>
      <c r="O83" s="618"/>
      <c r="P83" s="618"/>
      <c r="Q83" s="618"/>
      <c r="R83" s="618"/>
      <c r="S83" s="618"/>
      <c r="T83" s="618"/>
      <c r="U83" s="619"/>
      <c r="V83" s="620"/>
      <c r="W83" s="618"/>
      <c r="X83" s="619"/>
      <c r="Y83" s="620"/>
      <c r="Z83" s="618"/>
      <c r="AA83" s="619"/>
      <c r="AB83" s="620"/>
      <c r="AC83" s="618"/>
      <c r="AD83" s="618"/>
      <c r="AE83" s="618"/>
      <c r="AF83" s="618"/>
      <c r="AG83" s="618"/>
      <c r="AH83" s="618"/>
      <c r="AI83" s="618"/>
      <c r="AJ83" s="618"/>
      <c r="AK83" s="618"/>
      <c r="AL83" s="618"/>
      <c r="AM83" s="618"/>
      <c r="AN83" s="618"/>
      <c r="AO83" s="618"/>
      <c r="AP83" s="618"/>
      <c r="AQ83" s="618"/>
      <c r="AR83" s="618"/>
      <c r="AS83" s="621"/>
      <c r="BE83"/>
    </row>
    <row r="84" spans="2:57" ht="24.75" hidden="1" customHeight="1">
      <c r="B84" s="622"/>
      <c r="C84" s="623"/>
      <c r="D84" s="623"/>
      <c r="E84" s="624"/>
      <c r="F84" s="625"/>
      <c r="G84" s="623"/>
      <c r="H84" s="623"/>
      <c r="I84" s="623"/>
      <c r="J84" s="623"/>
      <c r="K84" s="623"/>
      <c r="L84" s="623"/>
      <c r="M84" s="623"/>
      <c r="N84" s="623"/>
      <c r="O84" s="623"/>
      <c r="P84" s="623"/>
      <c r="Q84" s="623"/>
      <c r="R84" s="623"/>
      <c r="S84" s="623"/>
      <c r="T84" s="623"/>
      <c r="U84" s="624"/>
      <c r="V84" s="625"/>
      <c r="W84" s="623"/>
      <c r="X84" s="624"/>
      <c r="Y84" s="625"/>
      <c r="Z84" s="623"/>
      <c r="AA84" s="624"/>
      <c r="AB84" s="625"/>
      <c r="AC84" s="623"/>
      <c r="AD84" s="623"/>
      <c r="AE84" s="623"/>
      <c r="AF84" s="623"/>
      <c r="AG84" s="623"/>
      <c r="AH84" s="623"/>
      <c r="AI84" s="623"/>
      <c r="AJ84" s="623"/>
      <c r="AK84" s="623"/>
      <c r="AL84" s="623"/>
      <c r="AM84" s="623"/>
      <c r="AN84" s="623"/>
      <c r="AO84" s="623"/>
      <c r="AP84" s="623"/>
      <c r="AQ84" s="623"/>
      <c r="AR84" s="623"/>
      <c r="AS84" s="626"/>
      <c r="BE84"/>
    </row>
    <row r="85" spans="2:57" ht="24.75" hidden="1" customHeight="1">
      <c r="B85" s="622"/>
      <c r="C85" s="623"/>
      <c r="D85" s="623"/>
      <c r="E85" s="624"/>
      <c r="F85" s="625"/>
      <c r="G85" s="623"/>
      <c r="H85" s="623"/>
      <c r="I85" s="623"/>
      <c r="J85" s="623"/>
      <c r="K85" s="623"/>
      <c r="L85" s="623"/>
      <c r="M85" s="623"/>
      <c r="N85" s="623"/>
      <c r="O85" s="623"/>
      <c r="P85" s="623"/>
      <c r="Q85" s="623"/>
      <c r="R85" s="623"/>
      <c r="S85" s="623"/>
      <c r="T85" s="623"/>
      <c r="U85" s="624"/>
      <c r="V85" s="625"/>
      <c r="W85" s="623"/>
      <c r="X85" s="624"/>
      <c r="Y85" s="625"/>
      <c r="Z85" s="623"/>
      <c r="AA85" s="624"/>
      <c r="AB85" s="625"/>
      <c r="AC85" s="623"/>
      <c r="AD85" s="623"/>
      <c r="AE85" s="623"/>
      <c r="AF85" s="623"/>
      <c r="AG85" s="623"/>
      <c r="AH85" s="623"/>
      <c r="AI85" s="623"/>
      <c r="AJ85" s="623"/>
      <c r="AK85" s="623"/>
      <c r="AL85" s="623"/>
      <c r="AM85" s="623"/>
      <c r="AN85" s="623"/>
      <c r="AO85" s="623"/>
      <c r="AP85" s="623"/>
      <c r="AQ85" s="623"/>
      <c r="AR85" s="623"/>
      <c r="AS85" s="626"/>
      <c r="BE85"/>
    </row>
    <row r="86" spans="2:57" ht="24.75" hidden="1" customHeight="1">
      <c r="B86" s="622"/>
      <c r="C86" s="623"/>
      <c r="D86" s="623"/>
      <c r="E86" s="624"/>
      <c r="F86" s="625"/>
      <c r="G86" s="623"/>
      <c r="H86" s="623"/>
      <c r="I86" s="623"/>
      <c r="J86" s="623"/>
      <c r="K86" s="623"/>
      <c r="L86" s="623"/>
      <c r="M86" s="623"/>
      <c r="N86" s="623"/>
      <c r="O86" s="623"/>
      <c r="P86" s="623"/>
      <c r="Q86" s="623"/>
      <c r="R86" s="623"/>
      <c r="S86" s="623"/>
      <c r="T86" s="623"/>
      <c r="U86" s="624"/>
      <c r="V86" s="625"/>
      <c r="W86" s="623"/>
      <c r="X86" s="624"/>
      <c r="Y86" s="625"/>
      <c r="Z86" s="623"/>
      <c r="AA86" s="624"/>
      <c r="AB86" s="625"/>
      <c r="AC86" s="623"/>
      <c r="AD86" s="623"/>
      <c r="AE86" s="623"/>
      <c r="AF86" s="623"/>
      <c r="AG86" s="623"/>
      <c r="AH86" s="623"/>
      <c r="AI86" s="623"/>
      <c r="AJ86" s="623"/>
      <c r="AK86" s="623"/>
      <c r="AL86" s="623"/>
      <c r="AM86" s="623"/>
      <c r="AN86" s="623"/>
      <c r="AO86" s="623"/>
      <c r="AP86" s="623"/>
      <c r="AQ86" s="623"/>
      <c r="AR86" s="623"/>
      <c r="AS86" s="626"/>
      <c r="BE86"/>
    </row>
    <row r="87" spans="2:57" ht="24.75" hidden="1" customHeight="1">
      <c r="B87" s="622"/>
      <c r="C87" s="623"/>
      <c r="D87" s="623"/>
      <c r="E87" s="624"/>
      <c r="F87" s="625"/>
      <c r="G87" s="623"/>
      <c r="H87" s="623"/>
      <c r="I87" s="623"/>
      <c r="J87" s="623"/>
      <c r="K87" s="623"/>
      <c r="L87" s="623"/>
      <c r="M87" s="623"/>
      <c r="N87" s="623"/>
      <c r="O87" s="623"/>
      <c r="P87" s="623"/>
      <c r="Q87" s="623"/>
      <c r="R87" s="623"/>
      <c r="S87" s="623"/>
      <c r="T87" s="623"/>
      <c r="U87" s="624"/>
      <c r="V87" s="625"/>
      <c r="W87" s="623"/>
      <c r="X87" s="624"/>
      <c r="Y87" s="625"/>
      <c r="Z87" s="623"/>
      <c r="AA87" s="624"/>
      <c r="AB87" s="625"/>
      <c r="AC87" s="623"/>
      <c r="AD87" s="623"/>
      <c r="AE87" s="623"/>
      <c r="AF87" s="623"/>
      <c r="AG87" s="623"/>
      <c r="AH87" s="623"/>
      <c r="AI87" s="623"/>
      <c r="AJ87" s="623"/>
      <c r="AK87" s="623"/>
      <c r="AL87" s="623"/>
      <c r="AM87" s="623"/>
      <c r="AN87" s="623"/>
      <c r="AO87" s="623"/>
      <c r="AP87" s="623"/>
      <c r="AQ87" s="623"/>
      <c r="AR87" s="623"/>
      <c r="AS87" s="626"/>
      <c r="BE87"/>
    </row>
    <row r="88" spans="2:57" ht="24.75" hidden="1" customHeight="1" thickBot="1">
      <c r="B88" s="622"/>
      <c r="C88" s="623"/>
      <c r="D88" s="623"/>
      <c r="E88" s="624"/>
      <c r="F88" s="625"/>
      <c r="G88" s="623"/>
      <c r="H88" s="623"/>
      <c r="I88" s="623"/>
      <c r="J88" s="623"/>
      <c r="K88" s="623"/>
      <c r="L88" s="623"/>
      <c r="M88" s="623"/>
      <c r="N88" s="623"/>
      <c r="O88" s="623"/>
      <c r="P88" s="623"/>
      <c r="Q88" s="623"/>
      <c r="R88" s="623"/>
      <c r="S88" s="623"/>
      <c r="T88" s="623"/>
      <c r="U88" s="624"/>
      <c r="V88" s="625"/>
      <c r="W88" s="623"/>
      <c r="X88" s="624"/>
      <c r="Y88" s="625"/>
      <c r="Z88" s="623"/>
      <c r="AA88" s="624"/>
      <c r="AB88" s="625"/>
      <c r="AC88" s="623"/>
      <c r="AD88" s="623"/>
      <c r="AE88" s="623"/>
      <c r="AF88" s="623"/>
      <c r="AG88" s="623"/>
      <c r="AH88" s="623"/>
      <c r="AI88" s="623"/>
      <c r="AJ88" s="623"/>
      <c r="AK88" s="623"/>
      <c r="AL88" s="623"/>
      <c r="AM88" s="623"/>
      <c r="AN88" s="623"/>
      <c r="AO88" s="623"/>
      <c r="AP88" s="623"/>
      <c r="AQ88" s="623"/>
      <c r="AR88" s="623"/>
      <c r="AS88" s="626"/>
      <c r="BE88"/>
    </row>
    <row r="89" spans="2:57">
      <c r="B89" s="612" t="s">
        <v>36</v>
      </c>
      <c r="C89" s="613"/>
      <c r="D89" s="613"/>
      <c r="E89" s="613"/>
      <c r="F89" s="613"/>
      <c r="G89" s="613"/>
      <c r="H89" s="613"/>
      <c r="I89" s="613"/>
      <c r="J89" s="613"/>
      <c r="K89" s="613"/>
      <c r="L89" s="613"/>
      <c r="M89" s="613"/>
      <c r="N89" s="613"/>
      <c r="O89" s="613"/>
      <c r="P89" s="613"/>
      <c r="Q89" s="613"/>
      <c r="R89" s="613"/>
      <c r="S89" s="613"/>
      <c r="T89" s="613"/>
      <c r="U89" s="613"/>
      <c r="V89" s="613"/>
      <c r="W89" s="613"/>
      <c r="X89" s="613"/>
      <c r="Y89" s="613"/>
      <c r="Z89" s="613"/>
      <c r="AA89" s="613"/>
      <c r="AB89" s="613"/>
      <c r="AC89" s="613"/>
      <c r="AD89" s="613"/>
      <c r="AE89" s="613"/>
      <c r="AF89" s="613"/>
      <c r="AG89" s="613"/>
      <c r="AH89" s="613"/>
      <c r="AI89" s="613"/>
      <c r="AJ89" s="613"/>
      <c r="AK89" s="613"/>
      <c r="AL89" s="613"/>
      <c r="AM89" s="613"/>
      <c r="AN89" s="613"/>
      <c r="AO89" s="613"/>
      <c r="AP89" s="613"/>
      <c r="AQ89" s="613"/>
      <c r="AR89" s="613"/>
      <c r="AS89" s="616"/>
      <c r="BE89"/>
    </row>
    <row r="90" spans="2:57" ht="69" customHeight="1" thickBot="1">
      <c r="B90" s="672">
        <v>42917</v>
      </c>
      <c r="C90" s="673"/>
      <c r="D90" s="673"/>
      <c r="E90" s="673"/>
      <c r="F90" s="673"/>
      <c r="G90" s="673"/>
      <c r="H90" s="673"/>
      <c r="I90" s="673"/>
      <c r="J90" s="673"/>
      <c r="K90" s="673"/>
      <c r="L90" s="673"/>
      <c r="M90" s="673"/>
      <c r="N90" s="673"/>
      <c r="O90" s="673"/>
      <c r="P90" s="673"/>
      <c r="Q90" s="673"/>
      <c r="R90" s="673"/>
      <c r="S90" s="673"/>
      <c r="T90" s="673"/>
      <c r="U90" s="673"/>
      <c r="V90" s="673"/>
      <c r="W90" s="673"/>
      <c r="X90" s="673"/>
      <c r="Y90" s="673"/>
      <c r="Z90" s="673"/>
      <c r="AA90" s="673"/>
      <c r="AB90" s="673"/>
      <c r="AC90" s="673"/>
      <c r="AD90" s="673"/>
      <c r="AE90" s="673"/>
      <c r="AF90" s="673"/>
      <c r="AG90" s="673"/>
      <c r="AH90" s="673"/>
      <c r="AI90" s="673"/>
      <c r="AJ90" s="673"/>
      <c r="AK90" s="673"/>
      <c r="AL90" s="673"/>
      <c r="AM90" s="673"/>
      <c r="AN90" s="673"/>
      <c r="AO90" s="673"/>
      <c r="AP90" s="673"/>
      <c r="AQ90" s="673"/>
      <c r="AR90" s="673"/>
      <c r="AS90" s="674"/>
      <c r="BE90"/>
    </row>
    <row r="91" spans="2:57" ht="22.5" customHeight="1">
      <c r="B91" s="9"/>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c r="AQ91" s="4"/>
      <c r="AR91" s="4"/>
      <c r="AS91" s="14"/>
      <c r="BE91"/>
    </row>
    <row r="92" spans="2:57" ht="46.5" customHeight="1">
      <c r="B92" s="10"/>
      <c r="C92" s="388" t="s">
        <v>44</v>
      </c>
      <c r="D92" s="386"/>
      <c r="E92" s="386"/>
      <c r="F92" s="386"/>
      <c r="G92" s="386"/>
      <c r="H92" s="386"/>
      <c r="I92" s="386"/>
      <c r="J92" s="386"/>
      <c r="K92" s="386"/>
      <c r="L92" s="386"/>
      <c r="M92" s="386"/>
      <c r="N92" s="386"/>
      <c r="O92" s="386"/>
      <c r="P92" s="386"/>
      <c r="Q92" s="386"/>
      <c r="R92" s="386"/>
      <c r="S92" s="386"/>
      <c r="T92" s="386"/>
      <c r="U92" s="386"/>
      <c r="V92" s="386"/>
      <c r="W92" s="387"/>
      <c r="X92" s="406" t="s">
        <v>1706</v>
      </c>
      <c r="Y92" s="407"/>
      <c r="Z92" s="407"/>
      <c r="AA92" s="407"/>
      <c r="AB92" s="407"/>
      <c r="AC92" s="407"/>
      <c r="AD92" s="407"/>
      <c r="AE92" s="407"/>
      <c r="AF92" s="407"/>
      <c r="AG92" s="407"/>
      <c r="AH92" s="407"/>
      <c r="AI92" s="407"/>
      <c r="AJ92" s="407"/>
      <c r="AK92" s="407"/>
      <c r="AL92" s="407"/>
      <c r="AM92" s="407"/>
      <c r="AN92" s="407"/>
      <c r="AO92" s="407"/>
      <c r="AP92" s="407"/>
      <c r="AQ92" s="407"/>
      <c r="AR92" s="408"/>
      <c r="AS92" s="8"/>
      <c r="BE92"/>
    </row>
    <row r="93" spans="2:57" ht="46.5" customHeight="1">
      <c r="B93" s="10"/>
      <c r="C93" s="473" t="s">
        <v>40</v>
      </c>
      <c r="D93" s="438"/>
      <c r="E93" s="438"/>
      <c r="F93" s="438"/>
      <c r="G93" s="438"/>
      <c r="H93" s="438"/>
      <c r="I93" s="449"/>
      <c r="J93" s="473" t="s">
        <v>41</v>
      </c>
      <c r="K93" s="438"/>
      <c r="L93" s="438"/>
      <c r="M93" s="438"/>
      <c r="N93" s="438"/>
      <c r="O93" s="438"/>
      <c r="P93" s="449"/>
      <c r="Q93" s="473" t="s">
        <v>42</v>
      </c>
      <c r="R93" s="438"/>
      <c r="S93" s="438"/>
      <c r="T93" s="438"/>
      <c r="U93" s="438"/>
      <c r="V93" s="438"/>
      <c r="W93" s="449"/>
      <c r="X93" s="473" t="s">
        <v>40</v>
      </c>
      <c r="Y93" s="438"/>
      <c r="Z93" s="438"/>
      <c r="AA93" s="438"/>
      <c r="AB93" s="438"/>
      <c r="AC93" s="438"/>
      <c r="AD93" s="449"/>
      <c r="AE93" s="473" t="s">
        <v>41</v>
      </c>
      <c r="AF93" s="438"/>
      <c r="AG93" s="438"/>
      <c r="AH93" s="438"/>
      <c r="AI93" s="438"/>
      <c r="AJ93" s="438"/>
      <c r="AK93" s="449"/>
      <c r="AL93" s="473" t="s">
        <v>42</v>
      </c>
      <c r="AM93" s="438"/>
      <c r="AN93" s="438"/>
      <c r="AO93" s="438"/>
      <c r="AP93" s="438"/>
      <c r="AQ93" s="438"/>
      <c r="AR93" s="449"/>
      <c r="AS93" s="11"/>
      <c r="BE93"/>
    </row>
    <row r="94" spans="2:57" ht="46.5" customHeight="1">
      <c r="B94" s="10"/>
      <c r="C94" s="517" t="str">
        <f>'Lot Register'!$U$13</f>
        <v>Jan van Wyk</v>
      </c>
      <c r="D94" s="518"/>
      <c r="E94" s="518"/>
      <c r="F94" s="518"/>
      <c r="G94" s="518"/>
      <c r="H94" s="518"/>
      <c r="I94" s="519"/>
      <c r="J94" s="517"/>
      <c r="K94" s="518"/>
      <c r="L94" s="518"/>
      <c r="M94" s="518"/>
      <c r="N94" s="518"/>
      <c r="O94" s="518"/>
      <c r="P94" s="519"/>
      <c r="Q94" s="520"/>
      <c r="R94" s="521"/>
      <c r="S94" s="521"/>
      <c r="T94" s="521"/>
      <c r="U94" s="521"/>
      <c r="V94" s="521"/>
      <c r="W94" s="522"/>
      <c r="X94" s="517" t="str">
        <f>'Lot Register'!$U$12</f>
        <v>TBA</v>
      </c>
      <c r="Y94" s="518"/>
      <c r="Z94" s="518"/>
      <c r="AA94" s="518"/>
      <c r="AB94" s="518"/>
      <c r="AC94" s="518"/>
      <c r="AD94" s="519"/>
      <c r="AE94" s="517"/>
      <c r="AF94" s="518"/>
      <c r="AG94" s="518"/>
      <c r="AH94" s="518"/>
      <c r="AI94" s="518"/>
      <c r="AJ94" s="518"/>
      <c r="AK94" s="519"/>
      <c r="AL94" s="520"/>
      <c r="AM94" s="521"/>
      <c r="AN94" s="521"/>
      <c r="AO94" s="521"/>
      <c r="AP94" s="521"/>
      <c r="AQ94" s="521"/>
      <c r="AR94" s="522"/>
      <c r="AS94" s="8"/>
      <c r="BE94"/>
    </row>
    <row r="95" spans="2:57" ht="22.5" customHeight="1" thickBot="1">
      <c r="B95" s="12"/>
      <c r="C95" s="13"/>
      <c r="D95" s="13"/>
      <c r="E95" s="13"/>
      <c r="F95" s="13"/>
      <c r="G95" s="13"/>
      <c r="H95" s="13"/>
      <c r="I95" s="13"/>
      <c r="J95" s="13"/>
      <c r="K95" s="13"/>
      <c r="L95" s="13"/>
      <c r="M95" s="13"/>
      <c r="N95" s="13"/>
      <c r="O95" s="13"/>
      <c r="P95" s="13"/>
      <c r="Q95" s="13"/>
      <c r="R95" s="13"/>
      <c r="S95" s="13"/>
      <c r="T95" s="13"/>
      <c r="U95" s="13"/>
      <c r="V95" s="13"/>
      <c r="W95" s="13"/>
      <c r="X95" s="13"/>
      <c r="Y95" s="13"/>
      <c r="Z95" s="13"/>
      <c r="AA95" s="13"/>
      <c r="AB95" s="13"/>
      <c r="AC95" s="13"/>
      <c r="AD95" s="13"/>
      <c r="AE95" s="13"/>
      <c r="AF95" s="13"/>
      <c r="AG95" s="13"/>
      <c r="AH95" s="13"/>
      <c r="AI95" s="13"/>
      <c r="AJ95" s="13"/>
      <c r="AK95" s="13"/>
      <c r="AL95" s="13"/>
      <c r="AM95" s="13"/>
      <c r="AN95" s="13"/>
      <c r="AO95" s="13"/>
      <c r="AP95" s="13"/>
      <c r="AQ95" s="13"/>
      <c r="AR95" s="13"/>
      <c r="AS95" s="15"/>
      <c r="BE95"/>
    </row>
    <row r="96" spans="2:57">
      <c r="C96" s="5"/>
      <c r="D96" s="5"/>
      <c r="E96" s="5"/>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BE96"/>
    </row>
    <row r="97" spans="3:57">
      <c r="C97" s="5"/>
      <c r="D97" s="5"/>
      <c r="E97" s="5"/>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BE97"/>
    </row>
    <row r="98" spans="3:57">
      <c r="BE98"/>
    </row>
    <row r="99" spans="3:57">
      <c r="BE99"/>
    </row>
    <row r="100" spans="3:57">
      <c r="C100" s="7"/>
      <c r="BE100"/>
    </row>
    <row r="101" spans="3:57">
      <c r="C101" s="7"/>
      <c r="BE101"/>
    </row>
    <row r="102" spans="3:57">
      <c r="C102" s="7"/>
      <c r="BE102"/>
    </row>
    <row r="103" spans="3:57">
      <c r="C103" s="7"/>
      <c r="BE103"/>
    </row>
    <row r="104" spans="3:57">
      <c r="BE104"/>
    </row>
    <row r="105" spans="3:57">
      <c r="BE105"/>
    </row>
    <row r="106" spans="3:57">
      <c r="BE106"/>
    </row>
    <row r="107" spans="3:57">
      <c r="BE107"/>
    </row>
    <row r="108" spans="3:57">
      <c r="BE108"/>
    </row>
  </sheetData>
  <sheetProtection selectLockedCells="1" autoFilter="0"/>
  <mergeCells count="474">
    <mergeCell ref="C94:I94"/>
    <mergeCell ref="J94:P94"/>
    <mergeCell ref="Q94:W94"/>
    <mergeCell ref="X94:AD94"/>
    <mergeCell ref="AE94:AK94"/>
    <mergeCell ref="AL94:AR94"/>
    <mergeCell ref="B90:AS90"/>
    <mergeCell ref="C92:W92"/>
    <mergeCell ref="X92:AR92"/>
    <mergeCell ref="C93:I93"/>
    <mergeCell ref="J93:P93"/>
    <mergeCell ref="Q93:W93"/>
    <mergeCell ref="X93:AD93"/>
    <mergeCell ref="AE93:AK93"/>
    <mergeCell ref="AL93:AR93"/>
    <mergeCell ref="B88:E88"/>
    <mergeCell ref="F88:U88"/>
    <mergeCell ref="V88:X88"/>
    <mergeCell ref="Y88:AA88"/>
    <mergeCell ref="AB88:AS88"/>
    <mergeCell ref="B89:AS89"/>
    <mergeCell ref="B86:E86"/>
    <mergeCell ref="F86:U86"/>
    <mergeCell ref="V86:X86"/>
    <mergeCell ref="Y86:AA86"/>
    <mergeCell ref="AB86:AS86"/>
    <mergeCell ref="B87:E87"/>
    <mergeCell ref="F87:U87"/>
    <mergeCell ref="V87:X87"/>
    <mergeCell ref="Y87:AA87"/>
    <mergeCell ref="AB87:AS87"/>
    <mergeCell ref="B84:E84"/>
    <mergeCell ref="F84:U84"/>
    <mergeCell ref="V84:X84"/>
    <mergeCell ref="Y84:AA84"/>
    <mergeCell ref="AB84:AS84"/>
    <mergeCell ref="B85:E85"/>
    <mergeCell ref="F85:U85"/>
    <mergeCell ref="V85:X85"/>
    <mergeCell ref="Y85:AA85"/>
    <mergeCell ref="AB85:AS85"/>
    <mergeCell ref="B82:E82"/>
    <mergeCell ref="F82:U82"/>
    <mergeCell ref="V82:X82"/>
    <mergeCell ref="Y82:AA82"/>
    <mergeCell ref="AB82:AS82"/>
    <mergeCell ref="B83:E83"/>
    <mergeCell ref="F83:U83"/>
    <mergeCell ref="V83:X83"/>
    <mergeCell ref="Y83:AA83"/>
    <mergeCell ref="AB83:AS83"/>
    <mergeCell ref="AK80:AN81"/>
    <mergeCell ref="AO80:AP81"/>
    <mergeCell ref="AQ80:AQ81"/>
    <mergeCell ref="AR80:AR81"/>
    <mergeCell ref="AS80:AS81"/>
    <mergeCell ref="Y81:AB81"/>
    <mergeCell ref="B80:C81"/>
    <mergeCell ref="D80:P81"/>
    <mergeCell ref="Q80:X81"/>
    <mergeCell ref="Y80:AB80"/>
    <mergeCell ref="AC80:AF81"/>
    <mergeCell ref="AG80:AJ81"/>
    <mergeCell ref="AK78:AN79"/>
    <mergeCell ref="AO78:AP79"/>
    <mergeCell ref="AQ78:AQ79"/>
    <mergeCell ref="AR78:AR79"/>
    <mergeCell ref="AS78:AS79"/>
    <mergeCell ref="Y79:AB79"/>
    <mergeCell ref="B78:C79"/>
    <mergeCell ref="D78:P79"/>
    <mergeCell ref="Q78:X79"/>
    <mergeCell ref="Y78:AB78"/>
    <mergeCell ref="AC78:AF79"/>
    <mergeCell ref="AG78:AJ79"/>
    <mergeCell ref="AK76:AN77"/>
    <mergeCell ref="AO76:AP77"/>
    <mergeCell ref="AQ76:AQ77"/>
    <mergeCell ref="AR76:AR77"/>
    <mergeCell ref="AS76:AS77"/>
    <mergeCell ref="Y77:AB77"/>
    <mergeCell ref="B76:C77"/>
    <mergeCell ref="D76:P77"/>
    <mergeCell ref="Q76:X77"/>
    <mergeCell ref="Y76:AB76"/>
    <mergeCell ref="AC76:AF77"/>
    <mergeCell ref="AG76:AJ77"/>
    <mergeCell ref="AK74:AN75"/>
    <mergeCell ref="AO74:AP75"/>
    <mergeCell ref="AQ74:AQ75"/>
    <mergeCell ref="AR74:AR75"/>
    <mergeCell ref="AS74:AS75"/>
    <mergeCell ref="Y75:AB75"/>
    <mergeCell ref="B74:C75"/>
    <mergeCell ref="D74:P75"/>
    <mergeCell ref="Q74:X75"/>
    <mergeCell ref="Y74:AB74"/>
    <mergeCell ref="AC74:AF75"/>
    <mergeCell ref="AG74:AJ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J65"/>
    <mergeCell ref="AK62:AN63"/>
    <mergeCell ref="AO62:AP63"/>
    <mergeCell ref="AQ62:AQ63"/>
    <mergeCell ref="AR62:AR63"/>
    <mergeCell ref="AS62:AS63"/>
    <mergeCell ref="Y63:AB63"/>
    <mergeCell ref="B62:C63"/>
    <mergeCell ref="D62:P63"/>
    <mergeCell ref="Q62:X63"/>
    <mergeCell ref="Y62:AB62"/>
    <mergeCell ref="AC62:AJ63"/>
    <mergeCell ref="AK60:AN61"/>
    <mergeCell ref="AO60:AP61"/>
    <mergeCell ref="AQ60:AQ61"/>
    <mergeCell ref="AR60:AR61"/>
    <mergeCell ref="AS60:AS61"/>
    <mergeCell ref="Y61:AB61"/>
    <mergeCell ref="B60:C61"/>
    <mergeCell ref="D60:P61"/>
    <mergeCell ref="Q60:X61"/>
    <mergeCell ref="Y60:AB60"/>
    <mergeCell ref="AC60:AJ61"/>
    <mergeCell ref="AK58:AN59"/>
    <mergeCell ref="AO58:AP59"/>
    <mergeCell ref="AQ58:AQ59"/>
    <mergeCell ref="AR58:AR59"/>
    <mergeCell ref="AS58:AS59"/>
    <mergeCell ref="Y59:AB59"/>
    <mergeCell ref="B58:C59"/>
    <mergeCell ref="D58:P59"/>
    <mergeCell ref="Q58:X59"/>
    <mergeCell ref="Y58:AB58"/>
    <mergeCell ref="AC58:AJ59"/>
    <mergeCell ref="AK56:AN57"/>
    <mergeCell ref="AO56:AP57"/>
    <mergeCell ref="AQ56:AQ57"/>
    <mergeCell ref="AR56:AR57"/>
    <mergeCell ref="AS56:AS57"/>
    <mergeCell ref="Y57:AB57"/>
    <mergeCell ref="B56:C57"/>
    <mergeCell ref="D56:P57"/>
    <mergeCell ref="Q56:X57"/>
    <mergeCell ref="Y56:AB56"/>
    <mergeCell ref="AC56:AJ57"/>
    <mergeCell ref="AK54:AN55"/>
    <mergeCell ref="AO54:AP55"/>
    <mergeCell ref="AQ54:AQ55"/>
    <mergeCell ref="AR54:AR55"/>
    <mergeCell ref="AS54:AS55"/>
    <mergeCell ref="Y55:AB55"/>
    <mergeCell ref="B54:C55"/>
    <mergeCell ref="D54:P55"/>
    <mergeCell ref="Q54:X55"/>
    <mergeCell ref="Y54:AB54"/>
    <mergeCell ref="AC54:AJ55"/>
    <mergeCell ref="AK52:AN53"/>
    <mergeCell ref="AO52:AP53"/>
    <mergeCell ref="AQ52:AQ53"/>
    <mergeCell ref="AR52:AR53"/>
    <mergeCell ref="AS52:AS53"/>
    <mergeCell ref="Y53:AB53"/>
    <mergeCell ref="B52:C53"/>
    <mergeCell ref="D52:P53"/>
    <mergeCell ref="Q52:X53"/>
    <mergeCell ref="Y52:AB52"/>
    <mergeCell ref="AC52:AJ53"/>
    <mergeCell ref="AK50:AN51"/>
    <mergeCell ref="AO50:AP51"/>
    <mergeCell ref="AQ50:AQ51"/>
    <mergeCell ref="AR50:AR51"/>
    <mergeCell ref="AS50:AS51"/>
    <mergeCell ref="Y51:AB51"/>
    <mergeCell ref="B50:C51"/>
    <mergeCell ref="D50:P51"/>
    <mergeCell ref="Q50:X51"/>
    <mergeCell ref="Y50:AB50"/>
    <mergeCell ref="AC50:AJ51"/>
    <mergeCell ref="AK48:AN49"/>
    <mergeCell ref="AO48:AP49"/>
    <mergeCell ref="AQ48:AQ49"/>
    <mergeCell ref="AR48:AR49"/>
    <mergeCell ref="AS48:AS49"/>
    <mergeCell ref="Y49:AB49"/>
    <mergeCell ref="B48:C49"/>
    <mergeCell ref="D48:P49"/>
    <mergeCell ref="Q48:X49"/>
    <mergeCell ref="Y48:AB48"/>
    <mergeCell ref="AC48:AJ49"/>
    <mergeCell ref="AK46:AN47"/>
    <mergeCell ref="AO46:AP47"/>
    <mergeCell ref="AQ46:AQ47"/>
    <mergeCell ref="AR46:AR47"/>
    <mergeCell ref="AS46:AS47"/>
    <mergeCell ref="Y47:AB47"/>
    <mergeCell ref="B46:C47"/>
    <mergeCell ref="D46:P47"/>
    <mergeCell ref="Q46:X47"/>
    <mergeCell ref="Y46:AB46"/>
    <mergeCell ref="AC46:AJ47"/>
    <mergeCell ref="AK44:AN45"/>
    <mergeCell ref="AO44:AP45"/>
    <mergeCell ref="AQ44:AQ45"/>
    <mergeCell ref="AR44:AR45"/>
    <mergeCell ref="AS44:AS45"/>
    <mergeCell ref="Y45:AB45"/>
    <mergeCell ref="B44:C45"/>
    <mergeCell ref="D44:P45"/>
    <mergeCell ref="Q44:X45"/>
    <mergeCell ref="Y44:AB44"/>
    <mergeCell ref="AC44:AJ45"/>
    <mergeCell ref="AK42:AN43"/>
    <mergeCell ref="AO42:AP43"/>
    <mergeCell ref="AQ42:AQ43"/>
    <mergeCell ref="AR42:AR43"/>
    <mergeCell ref="AS42:AS43"/>
    <mergeCell ref="Y43:AB43"/>
    <mergeCell ref="B42:C43"/>
    <mergeCell ref="D42:P43"/>
    <mergeCell ref="Q42:X43"/>
    <mergeCell ref="Y42:AB42"/>
    <mergeCell ref="AC42:AJ43"/>
    <mergeCell ref="AK40:AN41"/>
    <mergeCell ref="AO40:AP41"/>
    <mergeCell ref="AQ40:AQ41"/>
    <mergeCell ref="AR40:AR41"/>
    <mergeCell ref="AS40:AS41"/>
    <mergeCell ref="Y41:AB41"/>
    <mergeCell ref="B40:C41"/>
    <mergeCell ref="D40:P41"/>
    <mergeCell ref="Q40:X41"/>
    <mergeCell ref="Y40:AB40"/>
    <mergeCell ref="AC40:AJ41"/>
    <mergeCell ref="AK38:AN39"/>
    <mergeCell ref="AO38:AP39"/>
    <mergeCell ref="AQ38:AQ39"/>
    <mergeCell ref="AR38:AR39"/>
    <mergeCell ref="AS38:AS39"/>
    <mergeCell ref="Y39:AB39"/>
    <mergeCell ref="B38:C39"/>
    <mergeCell ref="D38:P39"/>
    <mergeCell ref="Q38:X39"/>
    <mergeCell ref="Y38:AB38"/>
    <mergeCell ref="AC38:AJ39"/>
    <mergeCell ref="AK36:AN37"/>
    <mergeCell ref="AO36:AP37"/>
    <mergeCell ref="AQ36:AQ37"/>
    <mergeCell ref="AR36:AR37"/>
    <mergeCell ref="AS36:AS37"/>
    <mergeCell ref="Y37:AB37"/>
    <mergeCell ref="B36:C37"/>
    <mergeCell ref="D36:P37"/>
    <mergeCell ref="Q36:X37"/>
    <mergeCell ref="Y36:AB36"/>
    <mergeCell ref="AC36:AJ37"/>
    <mergeCell ref="AK34:AN35"/>
    <mergeCell ref="AO34:AP35"/>
    <mergeCell ref="AQ34:AQ35"/>
    <mergeCell ref="AR34:AR35"/>
    <mergeCell ref="AS34:AS35"/>
    <mergeCell ref="Y35:AB35"/>
    <mergeCell ref="B34:C35"/>
    <mergeCell ref="D34:P35"/>
    <mergeCell ref="Q34:X35"/>
    <mergeCell ref="Y34:AB34"/>
    <mergeCell ref="AC34:AJ35"/>
    <mergeCell ref="AK32:AN33"/>
    <mergeCell ref="AO32:AP33"/>
    <mergeCell ref="AQ32:AQ33"/>
    <mergeCell ref="AR32:AR33"/>
    <mergeCell ref="AS32:AS33"/>
    <mergeCell ref="Y33:AB33"/>
    <mergeCell ref="B32:C33"/>
    <mergeCell ref="D32:P33"/>
    <mergeCell ref="Q32:X33"/>
    <mergeCell ref="Y32:AB32"/>
    <mergeCell ref="AC32:AJ33"/>
    <mergeCell ref="AK30:AN31"/>
    <mergeCell ref="AO30:AP31"/>
    <mergeCell ref="AQ30:AQ31"/>
    <mergeCell ref="AR30:AR31"/>
    <mergeCell ref="AS30:AS31"/>
    <mergeCell ref="Y31:AB31"/>
    <mergeCell ref="B30:C31"/>
    <mergeCell ref="D30:P31"/>
    <mergeCell ref="Q30:X31"/>
    <mergeCell ref="Y30:AB30"/>
    <mergeCell ref="AC30:AJ31"/>
    <mergeCell ref="AK28:AN29"/>
    <mergeCell ref="AO28:AP29"/>
    <mergeCell ref="AQ28:AQ29"/>
    <mergeCell ref="AR28:AR29"/>
    <mergeCell ref="AS28:AS29"/>
    <mergeCell ref="Y29:AB29"/>
    <mergeCell ref="B28:C29"/>
    <mergeCell ref="D28:P29"/>
    <mergeCell ref="Q28:X29"/>
    <mergeCell ref="Y28:AB28"/>
    <mergeCell ref="AC28:AJ29"/>
    <mergeCell ref="AK26:AN27"/>
    <mergeCell ref="AO26:AP27"/>
    <mergeCell ref="AQ26:AQ27"/>
    <mergeCell ref="AR26:AR27"/>
    <mergeCell ref="AS26:AS27"/>
    <mergeCell ref="Y27:AB27"/>
    <mergeCell ref="B26:C27"/>
    <mergeCell ref="D26:P27"/>
    <mergeCell ref="Q26:X27"/>
    <mergeCell ref="Y26:AB26"/>
    <mergeCell ref="AC26:AJ27"/>
    <mergeCell ref="AK24:AN25"/>
    <mergeCell ref="AO24:AP25"/>
    <mergeCell ref="AQ24:AQ25"/>
    <mergeCell ref="AR24:AR25"/>
    <mergeCell ref="AS24:AS25"/>
    <mergeCell ref="Y25:AB25"/>
    <mergeCell ref="B24:C25"/>
    <mergeCell ref="D24:P25"/>
    <mergeCell ref="Q24:X25"/>
    <mergeCell ref="Y24:AB24"/>
    <mergeCell ref="AC24:AJ25"/>
    <mergeCell ref="AK22:AN23"/>
    <mergeCell ref="AO22:AP23"/>
    <mergeCell ref="AQ22:AQ23"/>
    <mergeCell ref="AR22:AR23"/>
    <mergeCell ref="AS22:AS23"/>
    <mergeCell ref="Y23:AB23"/>
    <mergeCell ref="B22:C23"/>
    <mergeCell ref="D22:P23"/>
    <mergeCell ref="Q22:X23"/>
    <mergeCell ref="Y22:AB22"/>
    <mergeCell ref="AC22:AJ23"/>
    <mergeCell ref="AK20:AN21"/>
    <mergeCell ref="AO20:AP21"/>
    <mergeCell ref="AQ20:AQ21"/>
    <mergeCell ref="AR20:AR21"/>
    <mergeCell ref="AS20:AS21"/>
    <mergeCell ref="Y21:AB21"/>
    <mergeCell ref="B20:C21"/>
    <mergeCell ref="D20:P21"/>
    <mergeCell ref="Q20:X21"/>
    <mergeCell ref="Y20:AB20"/>
    <mergeCell ref="AC20:AJ21"/>
    <mergeCell ref="AK18:AN19"/>
    <mergeCell ref="AO18:AP19"/>
    <mergeCell ref="AQ18:AQ19"/>
    <mergeCell ref="AR18:AR19"/>
    <mergeCell ref="AS18:AS19"/>
    <mergeCell ref="Y19:AB19"/>
    <mergeCell ref="B18:C19"/>
    <mergeCell ref="D18:P19"/>
    <mergeCell ref="Q18:X19"/>
    <mergeCell ref="Y18:AB18"/>
    <mergeCell ref="AC18:AJ19"/>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AQ12:AS13"/>
    <mergeCell ref="Y13:AB13"/>
    <mergeCell ref="AK13:AN13"/>
    <mergeCell ref="AO12:AP13"/>
    <mergeCell ref="AF7:AI7"/>
    <mergeCell ref="J8:J9"/>
    <mergeCell ref="K8:K9"/>
    <mergeCell ref="L8:L9"/>
    <mergeCell ref="AF8:AI8"/>
    <mergeCell ref="AJ8:AM11"/>
    <mergeCell ref="AF10:AI10"/>
    <mergeCell ref="AF11:AI11"/>
    <mergeCell ref="AJ7:AS7"/>
    <mergeCell ref="AN8:AS11"/>
    <mergeCell ref="AJ4:AS4"/>
    <mergeCell ref="AJ5:AS5"/>
    <mergeCell ref="AJ6:AS6"/>
    <mergeCell ref="J4:Z5"/>
    <mergeCell ref="AA4:AE4"/>
    <mergeCell ref="AF4:AI4"/>
    <mergeCell ref="AA5:AE5"/>
    <mergeCell ref="AF5:AI5"/>
    <mergeCell ref="J6:L7"/>
    <mergeCell ref="M6:P9"/>
    <mergeCell ref="Q6:AE9"/>
    <mergeCell ref="AF6:AI6"/>
    <mergeCell ref="AF9:AI9"/>
  </mergeCells>
  <conditionalFormatting sqref="AF11">
    <cfRule type="expression" dxfId="159" priority="82">
      <formula>$V11="y"</formula>
    </cfRule>
    <cfRule type="expression" dxfId="158" priority="83">
      <formula>$T11="y"</formula>
    </cfRule>
  </conditionalFormatting>
  <conditionalFormatting sqref="AF7">
    <cfRule type="expression" dxfId="157" priority="86">
      <formula>$V7="y"</formula>
    </cfRule>
    <cfRule type="expression" dxfId="156" priority="87">
      <formula>$T7="y"</formula>
    </cfRule>
  </conditionalFormatting>
  <conditionalFormatting sqref="AF9">
    <cfRule type="expression" dxfId="155" priority="84">
      <formula>$V9="y"</formula>
    </cfRule>
    <cfRule type="expression" dxfId="154" priority="85">
      <formula>$T9="y"</formula>
    </cfRule>
  </conditionalFormatting>
  <conditionalFormatting sqref="Y14:AB15 Y24:AB24 Y18:AB18 Y74:AB81">
    <cfRule type="expression" dxfId="153" priority="81">
      <formula>OR(ISNUMBER(SEARCH("Hold Point",Y14)),ISNUMBER(SEARCH("Witness Point",Y14)))</formula>
    </cfRule>
  </conditionalFormatting>
  <conditionalFormatting sqref="AK24:AN31 AK18:AN21 AK34:AN37 AK40:AN51 AK54:AN57 AK60:AN81 AK14:AN15">
    <cfRule type="expression" dxfId="152" priority="80">
      <formula>OR(Y14="Check Item",Y14="Milestone")</formula>
    </cfRule>
  </conditionalFormatting>
  <conditionalFormatting sqref="AK22:AN23">
    <cfRule type="expression" dxfId="151" priority="79">
      <formula>OR(Y22="Check Item",Y22="Milestone")</formula>
    </cfRule>
  </conditionalFormatting>
  <conditionalFormatting sqref="Y38:AB38">
    <cfRule type="expression" dxfId="150" priority="54">
      <formula>OR(ISNUMBER(SEARCH("Hold Point",Y38)),ISNUMBER(SEARCH("Witness Point",Y38)))</formula>
    </cfRule>
  </conditionalFormatting>
  <conditionalFormatting sqref="AK16:AN17">
    <cfRule type="expression" dxfId="149" priority="78">
      <formula>OR(Y16="Check Item",Y16="Milestone")</formula>
    </cfRule>
  </conditionalFormatting>
  <conditionalFormatting sqref="AK32:AN33">
    <cfRule type="expression" dxfId="148" priority="77">
      <formula>OR(Y32="Check Item",Y32="Milestone")</formula>
    </cfRule>
  </conditionalFormatting>
  <conditionalFormatting sqref="AK38:AN39">
    <cfRule type="expression" dxfId="147" priority="76">
      <formula>OR(Y38="Check Item",Y38="Milestone")</formula>
    </cfRule>
  </conditionalFormatting>
  <conditionalFormatting sqref="AK52:AN53">
    <cfRule type="expression" dxfId="146" priority="75">
      <formula>OR(Y52="Check Item",Y52="Milestone")</formula>
    </cfRule>
  </conditionalFormatting>
  <conditionalFormatting sqref="Y22:AB22">
    <cfRule type="expression" dxfId="145" priority="69">
      <formula>OR(ISNUMBER(SEARCH("Hold Point",Y22)),ISNUMBER(SEARCH("Witness Point",Y22)))</formula>
    </cfRule>
  </conditionalFormatting>
  <conditionalFormatting sqref="AK58:AN59">
    <cfRule type="expression" dxfId="144" priority="74">
      <formula>OR(Y58="Check Item",Y58="Milestone")</formula>
    </cfRule>
  </conditionalFormatting>
  <conditionalFormatting sqref="Y16:AB17">
    <cfRule type="expression" dxfId="143" priority="73">
      <formula>OR(ISNUMBER(SEARCH("Hold Point",Y16)),ISNUMBER(SEARCH("Witness Point",Y16)))</formula>
    </cfRule>
  </conditionalFormatting>
  <conditionalFormatting sqref="Y19:AB19">
    <cfRule type="expression" dxfId="142" priority="72">
      <formula>OR(ISNUMBER(SEARCH("Hold Point",Y19)),ISNUMBER(SEARCH("Witness Point",Y19)))</formula>
    </cfRule>
  </conditionalFormatting>
  <conditionalFormatting sqref="Y20:AB20">
    <cfRule type="expression" dxfId="141" priority="71">
      <formula>OR(ISNUMBER(SEARCH("Hold Point",Y20)),ISNUMBER(SEARCH("Witness Point",Y20)))</formula>
    </cfRule>
  </conditionalFormatting>
  <conditionalFormatting sqref="Y21:AB21">
    <cfRule type="expression" dxfId="140" priority="70">
      <formula>OR(ISNUMBER(SEARCH("Hold Point",Y21)),ISNUMBER(SEARCH("Witness Point",Y21)))</formula>
    </cfRule>
  </conditionalFormatting>
  <conditionalFormatting sqref="Y23:AB23">
    <cfRule type="expression" dxfId="139" priority="68">
      <formula>OR(ISNUMBER(SEARCH("Hold Point",Y23)),ISNUMBER(SEARCH("Witness Point",Y23)))</formula>
    </cfRule>
  </conditionalFormatting>
  <conditionalFormatting sqref="Y25:AB25">
    <cfRule type="expression" dxfId="138" priority="67">
      <formula>OR(ISNUMBER(SEARCH("Hold Point",Y25)),ISNUMBER(SEARCH("Witness Point",Y25)))</formula>
    </cfRule>
  </conditionalFormatting>
  <conditionalFormatting sqref="Y26:AB26">
    <cfRule type="expression" dxfId="137" priority="66">
      <formula>OR(ISNUMBER(SEARCH("Hold Point",Y26)),ISNUMBER(SEARCH("Witness Point",Y26)))</formula>
    </cfRule>
  </conditionalFormatting>
  <conditionalFormatting sqref="Y27:AB27">
    <cfRule type="expression" dxfId="136" priority="65">
      <formula>OR(ISNUMBER(SEARCH("Hold Point",Y27)),ISNUMBER(SEARCH("Witness Point",Y27)))</formula>
    </cfRule>
  </conditionalFormatting>
  <conditionalFormatting sqref="Y28:AB28">
    <cfRule type="expression" dxfId="135" priority="64">
      <formula>OR(ISNUMBER(SEARCH("Hold Point",Y28)),ISNUMBER(SEARCH("Witness Point",Y28)))</formula>
    </cfRule>
  </conditionalFormatting>
  <conditionalFormatting sqref="Y29:AB29">
    <cfRule type="expression" dxfId="134" priority="63">
      <formula>OR(ISNUMBER(SEARCH("Hold Point",Y29)),ISNUMBER(SEARCH("Witness Point",Y29)))</formula>
    </cfRule>
  </conditionalFormatting>
  <conditionalFormatting sqref="Y30:AB30">
    <cfRule type="expression" dxfId="133" priority="62">
      <formula>OR(ISNUMBER(SEARCH("Hold Point",Y30)),ISNUMBER(SEARCH("Witness Point",Y30)))</formula>
    </cfRule>
  </conditionalFormatting>
  <conditionalFormatting sqref="Y31:AB31">
    <cfRule type="expression" dxfId="132" priority="61">
      <formula>OR(ISNUMBER(SEARCH("Hold Point",Y31)),ISNUMBER(SEARCH("Witness Point",Y31)))</formula>
    </cfRule>
  </conditionalFormatting>
  <conditionalFormatting sqref="Y32:AB32">
    <cfRule type="expression" dxfId="131" priority="60">
      <formula>OR(ISNUMBER(SEARCH("Hold Point",Y32)),ISNUMBER(SEARCH("Witness Point",Y32)))</formula>
    </cfRule>
  </conditionalFormatting>
  <conditionalFormatting sqref="Y33:AB33">
    <cfRule type="expression" dxfId="130" priority="59">
      <formula>OR(ISNUMBER(SEARCH("Hold Point",Y33)),ISNUMBER(SEARCH("Witness Point",Y33)))</formula>
    </cfRule>
  </conditionalFormatting>
  <conditionalFormatting sqref="Y34:AB34">
    <cfRule type="expression" dxfId="129" priority="58">
      <formula>OR(ISNUMBER(SEARCH("Hold Point",Y34)),ISNUMBER(SEARCH("Witness Point",Y34)))</formula>
    </cfRule>
  </conditionalFormatting>
  <conditionalFormatting sqref="Y35:AB35">
    <cfRule type="expression" dxfId="128" priority="57">
      <formula>OR(ISNUMBER(SEARCH("Hold Point",Y35)),ISNUMBER(SEARCH("Witness Point",Y35)))</formula>
    </cfRule>
  </conditionalFormatting>
  <conditionalFormatting sqref="Y36:AB36">
    <cfRule type="expression" dxfId="127" priority="56">
      <formula>OR(ISNUMBER(SEARCH("Hold Point",Y36)),ISNUMBER(SEARCH("Witness Point",Y36)))</formula>
    </cfRule>
  </conditionalFormatting>
  <conditionalFormatting sqref="Y37:AB37">
    <cfRule type="expression" dxfId="126" priority="55">
      <formula>OR(ISNUMBER(SEARCH("Hold Point",Y37)),ISNUMBER(SEARCH("Witness Point",Y37)))</formula>
    </cfRule>
  </conditionalFormatting>
  <conditionalFormatting sqref="Y39:AB39">
    <cfRule type="expression" dxfId="125" priority="53">
      <formula>OR(ISNUMBER(SEARCH("Hold Point",Y39)),ISNUMBER(SEARCH("Witness Point",Y39)))</formula>
    </cfRule>
  </conditionalFormatting>
  <conditionalFormatting sqref="Y40:AB40">
    <cfRule type="expression" dxfId="124" priority="52">
      <formula>OR(ISNUMBER(SEARCH("Hold Point",Y40)),ISNUMBER(SEARCH("Witness Point",Y40)))</formula>
    </cfRule>
  </conditionalFormatting>
  <conditionalFormatting sqref="Y41:AB41">
    <cfRule type="expression" dxfId="123" priority="51">
      <formula>OR(ISNUMBER(SEARCH("Hold Point",Y41)),ISNUMBER(SEARCH("Witness Point",Y41)))</formula>
    </cfRule>
  </conditionalFormatting>
  <conditionalFormatting sqref="Y73:AB73">
    <cfRule type="expression" dxfId="122" priority="49">
      <formula>OR(ISNUMBER(SEARCH("Hold Point",Y73)),ISNUMBER(SEARCH("Witness Point",Y73)))</formula>
    </cfRule>
  </conditionalFormatting>
  <conditionalFormatting sqref="Y72:AB72">
    <cfRule type="expression" dxfId="121" priority="50">
      <formula>OR(ISNUMBER(SEARCH("Hold Point",Y72)),ISNUMBER(SEARCH("Witness Point",Y72)))</formula>
    </cfRule>
  </conditionalFormatting>
  <conditionalFormatting sqref="Y71:AB71">
    <cfRule type="expression" dxfId="120" priority="47">
      <formula>OR(ISNUMBER(SEARCH("Hold Point",Y71)),ISNUMBER(SEARCH("Witness Point",Y71)))</formula>
    </cfRule>
  </conditionalFormatting>
  <conditionalFormatting sqref="Y70:AB70">
    <cfRule type="expression" dxfId="119" priority="48">
      <formula>OR(ISNUMBER(SEARCH("Hold Point",Y70)),ISNUMBER(SEARCH("Witness Point",Y70)))</formula>
    </cfRule>
  </conditionalFormatting>
  <conditionalFormatting sqref="Y68:AB68">
    <cfRule type="expression" dxfId="118" priority="46">
      <formula>OR(ISNUMBER(SEARCH("Hold Point",Y68)),ISNUMBER(SEARCH("Witness Point",Y68)))</formula>
    </cfRule>
  </conditionalFormatting>
  <conditionalFormatting sqref="Y69:AB69">
    <cfRule type="expression" dxfId="117" priority="45">
      <formula>OR(ISNUMBER(SEARCH("Hold Point",Y69)),ISNUMBER(SEARCH("Witness Point",Y69)))</formula>
    </cfRule>
  </conditionalFormatting>
  <conditionalFormatting sqref="Y66:AB66">
    <cfRule type="expression" dxfId="116" priority="44">
      <formula>OR(ISNUMBER(SEARCH("Hold Point",Y66)),ISNUMBER(SEARCH("Witness Point",Y66)))</formula>
    </cfRule>
  </conditionalFormatting>
  <conditionalFormatting sqref="Y67:AB67">
    <cfRule type="expression" dxfId="115" priority="43">
      <formula>OR(ISNUMBER(SEARCH("Hold Point",Y67)),ISNUMBER(SEARCH("Witness Point",Y67)))</formula>
    </cfRule>
  </conditionalFormatting>
  <conditionalFormatting sqref="Y42:AB42">
    <cfRule type="expression" dxfId="114" priority="42">
      <formula>OR(ISNUMBER(SEARCH("Hold Point",Y42)),ISNUMBER(SEARCH("Witness Point",Y42)))</formula>
    </cfRule>
  </conditionalFormatting>
  <conditionalFormatting sqref="Y43:AB43">
    <cfRule type="expression" dxfId="113" priority="41">
      <formula>OR(ISNUMBER(SEARCH("Hold Point",Y43)),ISNUMBER(SEARCH("Witness Point",Y43)))</formula>
    </cfRule>
  </conditionalFormatting>
  <conditionalFormatting sqref="Y44:AB44">
    <cfRule type="expression" dxfId="112" priority="40">
      <formula>OR(ISNUMBER(SEARCH("Hold Point",Y44)),ISNUMBER(SEARCH("Witness Point",Y44)))</formula>
    </cfRule>
  </conditionalFormatting>
  <conditionalFormatting sqref="Y45:AB45">
    <cfRule type="expression" dxfId="111" priority="39">
      <formula>OR(ISNUMBER(SEARCH("Hold Point",Y45)),ISNUMBER(SEARCH("Witness Point",Y45)))</formula>
    </cfRule>
  </conditionalFormatting>
  <conditionalFormatting sqref="Y64:AB64">
    <cfRule type="expression" dxfId="110" priority="20">
      <formula>OR(ISNUMBER(SEARCH("Hold Point",Y64)),ISNUMBER(SEARCH("Witness Point",Y64)))</formula>
    </cfRule>
  </conditionalFormatting>
  <conditionalFormatting sqref="Y65:AB65">
    <cfRule type="expression" dxfId="109" priority="19">
      <formula>OR(ISNUMBER(SEARCH("Hold Point",Y65)),ISNUMBER(SEARCH("Witness Point",Y65)))</formula>
    </cfRule>
  </conditionalFormatting>
  <conditionalFormatting sqref="Y60:AB60">
    <cfRule type="expression" dxfId="108" priority="18">
      <formula>OR(ISNUMBER(SEARCH("Hold Point",Y60)),ISNUMBER(SEARCH("Witness Point",Y60)))</formula>
    </cfRule>
  </conditionalFormatting>
  <conditionalFormatting sqref="Y61:AB61">
    <cfRule type="expression" dxfId="107" priority="17">
      <formula>OR(ISNUMBER(SEARCH("Hold Point",Y61)),ISNUMBER(SEARCH("Witness Point",Y61)))</formula>
    </cfRule>
  </conditionalFormatting>
  <conditionalFormatting sqref="Y62:AB62">
    <cfRule type="expression" dxfId="106" priority="16">
      <formula>OR(ISNUMBER(SEARCH("Hold Point",Y62)),ISNUMBER(SEARCH("Witness Point",Y62)))</formula>
    </cfRule>
  </conditionalFormatting>
  <conditionalFormatting sqref="Y63:AB63">
    <cfRule type="expression" dxfId="105" priority="15">
      <formula>OR(ISNUMBER(SEARCH("Hold Point",Y63)),ISNUMBER(SEARCH("Witness Point",Y63)))</formula>
    </cfRule>
  </conditionalFormatting>
  <conditionalFormatting sqref="Y56:AB56">
    <cfRule type="expression" dxfId="104" priority="14">
      <formula>OR(ISNUMBER(SEARCH("Hold Point",Y56)),ISNUMBER(SEARCH("Witness Point",Y56)))</formula>
    </cfRule>
  </conditionalFormatting>
  <conditionalFormatting sqref="Y57:AB57">
    <cfRule type="expression" dxfId="103" priority="13">
      <formula>OR(ISNUMBER(SEARCH("Hold Point",Y57)),ISNUMBER(SEARCH("Witness Point",Y57)))</formula>
    </cfRule>
  </conditionalFormatting>
  <conditionalFormatting sqref="Y58:AB58">
    <cfRule type="expression" dxfId="102" priority="12">
      <formula>OR(ISNUMBER(SEARCH("Hold Point",Y58)),ISNUMBER(SEARCH("Witness Point",Y58)))</formula>
    </cfRule>
  </conditionalFormatting>
  <conditionalFormatting sqref="Y59:AB59">
    <cfRule type="expression" dxfId="101" priority="11">
      <formula>OR(ISNUMBER(SEARCH("Hold Point",Y59)),ISNUMBER(SEARCH("Witness Point",Y59)))</formula>
    </cfRule>
  </conditionalFormatting>
  <conditionalFormatting sqref="Y52:AB52">
    <cfRule type="expression" dxfId="100" priority="10">
      <formula>OR(ISNUMBER(SEARCH("Hold Point",Y52)),ISNUMBER(SEARCH("Witness Point",Y52)))</formula>
    </cfRule>
  </conditionalFormatting>
  <conditionalFormatting sqref="Y53:AB53">
    <cfRule type="expression" dxfId="99" priority="9">
      <formula>OR(ISNUMBER(SEARCH("Hold Point",Y53)),ISNUMBER(SEARCH("Witness Point",Y53)))</formula>
    </cfRule>
  </conditionalFormatting>
  <conditionalFormatting sqref="Y54:AB54">
    <cfRule type="expression" dxfId="98" priority="8">
      <formula>OR(ISNUMBER(SEARCH("Hold Point",Y54)),ISNUMBER(SEARCH("Witness Point",Y54)))</formula>
    </cfRule>
  </conditionalFormatting>
  <conditionalFormatting sqref="Y55:AB55">
    <cfRule type="expression" dxfId="97" priority="7">
      <formula>OR(ISNUMBER(SEARCH("Hold Point",Y55)),ISNUMBER(SEARCH("Witness Point",Y55)))</formula>
    </cfRule>
  </conditionalFormatting>
  <conditionalFormatting sqref="Y48:AB48">
    <cfRule type="expression" dxfId="96" priority="6">
      <formula>OR(ISNUMBER(SEARCH("Hold Point",Y48)),ISNUMBER(SEARCH("Witness Point",Y48)))</formula>
    </cfRule>
  </conditionalFormatting>
  <conditionalFormatting sqref="Y49:AB49">
    <cfRule type="expression" dxfId="95" priority="5">
      <formula>OR(ISNUMBER(SEARCH("Hold Point",Y49)),ISNUMBER(SEARCH("Witness Point",Y49)))</formula>
    </cfRule>
  </conditionalFormatting>
  <conditionalFormatting sqref="Y50:AB50">
    <cfRule type="expression" dxfId="94" priority="4">
      <formula>OR(ISNUMBER(SEARCH("Hold Point",Y50)),ISNUMBER(SEARCH("Witness Point",Y50)))</formula>
    </cfRule>
  </conditionalFormatting>
  <conditionalFormatting sqref="Y51:AB51">
    <cfRule type="expression" dxfId="93" priority="3">
      <formula>OR(ISNUMBER(SEARCH("Hold Point",Y51)),ISNUMBER(SEARCH("Witness Point",Y51)))</formula>
    </cfRule>
  </conditionalFormatting>
  <conditionalFormatting sqref="Y46:AB46">
    <cfRule type="expression" dxfId="92" priority="2">
      <formula>OR(ISNUMBER(SEARCH("Hold Point",Y46)),ISNUMBER(SEARCH("Witness Point",Y46)))</formula>
    </cfRule>
  </conditionalFormatting>
  <conditionalFormatting sqref="Y47:AB47">
    <cfRule type="expression" dxfId="91" priority="1">
      <formula>OR(ISNUMBER(SEARCH("Hold Point",Y47)),ISNUMBER(SEARCH("Witness Point",Y47)))</formula>
    </cfRule>
  </conditionalFormatting>
  <pageMargins left="0.62992125984251968" right="0.23622047244094491" top="0.82677165354330717" bottom="0.23622047244094491" header="0.31496062992125984" footer="0.31496062992125984"/>
  <pageSetup paperSize="9" scale="57" fitToHeight="0" orientation="portrait" r:id="rId1"/>
  <rowBreaks count="1" manualBreakCount="1">
    <brk id="55" min="1" max="44" man="1"/>
  </rowBreaks>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Sheet59">
    <pageSetUpPr fitToPage="1"/>
  </sheetPr>
  <dimension ref="A1:BR108"/>
  <sheetViews>
    <sheetView topLeftCell="A3" zoomScale="87" zoomScaleNormal="87" workbookViewId="0">
      <selection activeCell="Q28" sqref="Q28:X29"/>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Fabrication of Structural Steel</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Fabrication of Structural Steel</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633" t="s">
        <v>1939</v>
      </c>
      <c r="AK4" s="634"/>
      <c r="AL4" s="634"/>
      <c r="AM4" s="634"/>
      <c r="AN4" s="634"/>
      <c r="AO4" s="634"/>
      <c r="AP4" s="634"/>
      <c r="AQ4" s="634"/>
      <c r="AR4" s="634"/>
      <c r="AS4" s="635"/>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str">
        <f>'Lot Register'!$M$13</f>
        <v>CN22189</v>
      </c>
      <c r="AG5" s="460"/>
      <c r="AH5" s="460"/>
      <c r="AI5" s="461"/>
      <c r="AJ5" s="636" t="s">
        <v>1704</v>
      </c>
      <c r="AK5" s="637"/>
      <c r="AL5" s="637"/>
      <c r="AM5" s="637"/>
      <c r="AN5" s="637"/>
      <c r="AO5" s="637"/>
      <c r="AP5" s="637"/>
      <c r="AQ5" s="637"/>
      <c r="AR5" s="637"/>
      <c r="AS5" s="638"/>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636" t="s">
        <v>2401</v>
      </c>
      <c r="AK6" s="637"/>
      <c r="AL6" s="637"/>
      <c r="AM6" s="637"/>
      <c r="AN6" s="637"/>
      <c r="AO6" s="637"/>
      <c r="AP6" s="637"/>
      <c r="AQ6" s="637"/>
      <c r="AR6" s="637"/>
      <c r="AS6" s="638"/>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Register'!$J$2), "", 'Lot Register'!$J$2)</f>
        <v>45343</v>
      </c>
      <c r="AG7" s="469"/>
      <c r="AH7" s="469"/>
      <c r="AI7" s="470"/>
      <c r="AJ7" s="636" t="s">
        <v>2402</v>
      </c>
      <c r="AK7" s="637"/>
      <c r="AL7" s="637"/>
      <c r="AM7" s="637"/>
      <c r="AN7" s="637"/>
      <c r="AO7" s="637"/>
      <c r="AP7" s="637"/>
      <c r="AQ7" s="637"/>
      <c r="AR7" s="637"/>
      <c r="AS7" s="638"/>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v>78.010000000000005</v>
      </c>
      <c r="AK8" s="574"/>
      <c r="AL8" s="574"/>
      <c r="AM8" s="574"/>
      <c r="AN8" s="566" t="s">
        <v>905</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Register'!$K$2), "", 'Lot Register'!$K$2)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f>IF(ISBLANK('Lot Register'!$I$2), "", 'Lot Register'!$I$2)</f>
        <v>0</v>
      </c>
      <c r="AE10" s="449"/>
      <c r="AF10" s="451" t="s">
        <v>30</v>
      </c>
      <c r="AG10" s="451"/>
      <c r="AH10" s="451"/>
      <c r="AI10" s="452"/>
      <c r="AJ10" s="573"/>
      <c r="AK10" s="574"/>
      <c r="AL10" s="574"/>
      <c r="AM10" s="574"/>
      <c r="AN10" s="566"/>
      <c r="AO10" s="566"/>
      <c r="AP10" s="566"/>
      <c r="AQ10" s="566"/>
      <c r="AR10" s="566"/>
      <c r="AS10" s="567"/>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Register'!$L$2), "", 'Lot Register'!$L$2)</f>
        <v>45343</v>
      </c>
      <c r="AG11" s="496"/>
      <c r="AH11" s="496"/>
      <c r="AI11" s="497"/>
      <c r="AJ11" s="575"/>
      <c r="AK11" s="576"/>
      <c r="AL11" s="576"/>
      <c r="AM11" s="576"/>
      <c r="AN11" s="381"/>
      <c r="AO11" s="381"/>
      <c r="AP11" s="381"/>
      <c r="AQ11" s="381"/>
      <c r="AR11" s="381"/>
      <c r="AS11" s="568"/>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c r="AH13" s="439"/>
      <c r="AI13" s="439"/>
      <c r="AJ13" s="439"/>
      <c r="AK13" s="439" t="s">
        <v>27</v>
      </c>
      <c r="AL13" s="439"/>
      <c r="AM13" s="439"/>
      <c r="AN13" s="439"/>
      <c r="AO13" s="571"/>
      <c r="AP13" s="571"/>
      <c r="AQ13" s="571"/>
      <c r="AR13" s="571"/>
      <c r="AS13" s="572"/>
      <c r="BE13"/>
    </row>
    <row r="14" spans="1:70">
      <c r="B14" s="553">
        <v>1</v>
      </c>
      <c r="C14" s="549"/>
      <c r="D14" s="507" t="s">
        <v>2406</v>
      </c>
      <c r="E14" s="508"/>
      <c r="F14" s="508"/>
      <c r="G14" s="508"/>
      <c r="H14" s="508"/>
      <c r="I14" s="508"/>
      <c r="J14" s="508"/>
      <c r="K14" s="508"/>
      <c r="L14" s="508"/>
      <c r="M14" s="508"/>
      <c r="N14" s="508"/>
      <c r="O14" s="508"/>
      <c r="P14" s="509"/>
      <c r="Q14" s="507" t="s">
        <v>1268</v>
      </c>
      <c r="R14" s="508"/>
      <c r="S14" s="508"/>
      <c r="T14" s="508"/>
      <c r="U14" s="508"/>
      <c r="V14" s="508"/>
      <c r="W14" s="508"/>
      <c r="X14" s="509"/>
      <c r="Y14" s="507" t="s">
        <v>82</v>
      </c>
      <c r="Z14" s="508"/>
      <c r="AA14" s="508"/>
      <c r="AB14" s="509"/>
      <c r="AC14" s="507"/>
      <c r="AD14" s="508"/>
      <c r="AE14" s="508"/>
      <c r="AF14" s="508"/>
      <c r="AG14" s="508"/>
      <c r="AH14" s="508"/>
      <c r="AI14" s="508"/>
      <c r="AJ14" s="509"/>
      <c r="AK14" s="507"/>
      <c r="AL14" s="508"/>
      <c r="AM14" s="508"/>
      <c r="AN14" s="509"/>
      <c r="AO14" s="475"/>
      <c r="AP14" s="593"/>
      <c r="AQ14" s="594"/>
      <c r="AR14" s="595"/>
      <c r="AS14" s="596"/>
      <c r="BE14"/>
    </row>
    <row r="15" spans="1:70" ht="49.5" customHeight="1">
      <c r="B15" s="592"/>
      <c r="C15" s="532"/>
      <c r="D15" s="412"/>
      <c r="E15" s="413"/>
      <c r="F15" s="413"/>
      <c r="G15" s="413"/>
      <c r="H15" s="413"/>
      <c r="I15" s="413"/>
      <c r="J15" s="413"/>
      <c r="K15" s="413"/>
      <c r="L15" s="413"/>
      <c r="M15" s="413"/>
      <c r="N15" s="413"/>
      <c r="O15" s="413"/>
      <c r="P15" s="414"/>
      <c r="Q15" s="412"/>
      <c r="R15" s="413"/>
      <c r="S15" s="413"/>
      <c r="T15" s="413"/>
      <c r="U15" s="413"/>
      <c r="V15" s="413"/>
      <c r="W15" s="413"/>
      <c r="X15" s="414"/>
      <c r="Y15" s="412" t="s">
        <v>2407</v>
      </c>
      <c r="Z15" s="413"/>
      <c r="AA15" s="413"/>
      <c r="AB15" s="414"/>
      <c r="AC15" s="412"/>
      <c r="AD15" s="413"/>
      <c r="AE15" s="413"/>
      <c r="AF15" s="413"/>
      <c r="AG15" s="413"/>
      <c r="AH15" s="413"/>
      <c r="AI15" s="413"/>
      <c r="AJ15" s="414"/>
      <c r="AK15" s="412"/>
      <c r="AL15" s="413"/>
      <c r="AM15" s="413"/>
      <c r="AN15" s="414"/>
      <c r="AO15" s="545"/>
      <c r="AP15" s="556"/>
      <c r="AQ15" s="587"/>
      <c r="AR15" s="589"/>
      <c r="AS15" s="591"/>
      <c r="BE15"/>
    </row>
    <row r="16" spans="1:70" ht="31.5" customHeight="1">
      <c r="B16" s="639">
        <v>2</v>
      </c>
      <c r="C16" s="640"/>
      <c r="D16" s="406" t="s">
        <v>1604</v>
      </c>
      <c r="E16" s="407"/>
      <c r="F16" s="407"/>
      <c r="G16" s="407"/>
      <c r="H16" s="407"/>
      <c r="I16" s="407"/>
      <c r="J16" s="407"/>
      <c r="K16" s="407"/>
      <c r="L16" s="407"/>
      <c r="M16" s="407"/>
      <c r="N16" s="407"/>
      <c r="O16" s="407"/>
      <c r="P16" s="408"/>
      <c r="Q16" s="409" t="s">
        <v>904</v>
      </c>
      <c r="R16" s="410"/>
      <c r="S16" s="410"/>
      <c r="T16" s="410"/>
      <c r="U16" s="410"/>
      <c r="V16" s="410"/>
      <c r="W16" s="410"/>
      <c r="X16" s="411"/>
      <c r="Y16" s="409" t="s">
        <v>83</v>
      </c>
      <c r="Z16" s="410"/>
      <c r="AA16" s="410"/>
      <c r="AB16" s="411"/>
      <c r="AC16" s="409"/>
      <c r="AD16" s="410"/>
      <c r="AE16" s="410"/>
      <c r="AF16" s="410"/>
      <c r="AG16" s="410"/>
      <c r="AH16" s="410"/>
      <c r="AI16" s="410"/>
      <c r="AJ16" s="411"/>
      <c r="AK16" s="409"/>
      <c r="AL16" s="410"/>
      <c r="AM16" s="410"/>
      <c r="AN16" s="411"/>
      <c r="AO16" s="478"/>
      <c r="AP16" s="555"/>
      <c r="AQ16" s="641"/>
      <c r="AR16" s="642"/>
      <c r="AS16" s="643"/>
      <c r="BE16"/>
    </row>
    <row r="17" spans="2:57" ht="31.5" customHeight="1">
      <c r="B17" s="592"/>
      <c r="C17" s="532"/>
      <c r="D17" s="412"/>
      <c r="E17" s="413"/>
      <c r="F17" s="413"/>
      <c r="G17" s="413"/>
      <c r="H17" s="413"/>
      <c r="I17" s="413"/>
      <c r="J17" s="413"/>
      <c r="K17" s="413"/>
      <c r="L17" s="413"/>
      <c r="M17" s="413"/>
      <c r="N17" s="413"/>
      <c r="O17" s="413"/>
      <c r="P17" s="414"/>
      <c r="Q17" s="412"/>
      <c r="R17" s="413"/>
      <c r="S17" s="413"/>
      <c r="T17" s="413"/>
      <c r="U17" s="413"/>
      <c r="V17" s="413"/>
      <c r="W17" s="413"/>
      <c r="X17" s="414"/>
      <c r="Y17" s="412" t="s">
        <v>2408</v>
      </c>
      <c r="Z17" s="413"/>
      <c r="AA17" s="413"/>
      <c r="AB17" s="414"/>
      <c r="AC17" s="412"/>
      <c r="AD17" s="413"/>
      <c r="AE17" s="413"/>
      <c r="AF17" s="413"/>
      <c r="AG17" s="413"/>
      <c r="AH17" s="413"/>
      <c r="AI17" s="413"/>
      <c r="AJ17" s="414"/>
      <c r="AK17" s="412"/>
      <c r="AL17" s="413"/>
      <c r="AM17" s="413"/>
      <c r="AN17" s="414"/>
      <c r="AO17" s="545"/>
      <c r="AP17" s="556"/>
      <c r="AQ17" s="587"/>
      <c r="AR17" s="589"/>
      <c r="AS17" s="591"/>
      <c r="BE17"/>
    </row>
    <row r="18" spans="2:57" ht="15" customHeight="1">
      <c r="B18" s="592">
        <v>3</v>
      </c>
      <c r="C18" s="532"/>
      <c r="D18" s="409" t="s">
        <v>2409</v>
      </c>
      <c r="E18" s="410"/>
      <c r="F18" s="410"/>
      <c r="G18" s="410"/>
      <c r="H18" s="410"/>
      <c r="I18" s="410"/>
      <c r="J18" s="410"/>
      <c r="K18" s="410"/>
      <c r="L18" s="410"/>
      <c r="M18" s="410"/>
      <c r="N18" s="410"/>
      <c r="O18" s="410"/>
      <c r="P18" s="411"/>
      <c r="Q18" s="409" t="s">
        <v>644</v>
      </c>
      <c r="R18" s="410"/>
      <c r="S18" s="410"/>
      <c r="T18" s="410"/>
      <c r="U18" s="410"/>
      <c r="V18" s="410"/>
      <c r="W18" s="410"/>
      <c r="X18" s="411"/>
      <c r="Y18" s="406" t="s">
        <v>136</v>
      </c>
      <c r="Z18" s="407"/>
      <c r="AA18" s="407"/>
      <c r="AB18" s="408"/>
      <c r="AC18" s="406"/>
      <c r="AD18" s="407"/>
      <c r="AE18" s="407"/>
      <c r="AF18" s="407"/>
      <c r="AG18" s="407"/>
      <c r="AH18" s="407"/>
      <c r="AI18" s="407"/>
      <c r="AJ18" s="408"/>
      <c r="AK18" s="406"/>
      <c r="AL18" s="407"/>
      <c r="AM18" s="407"/>
      <c r="AN18" s="408"/>
      <c r="AO18" s="542"/>
      <c r="AP18" s="554"/>
      <c r="AQ18" s="586"/>
      <c r="AR18" s="588"/>
      <c r="AS18" s="590"/>
      <c r="BE18"/>
    </row>
    <row r="19" spans="2:57" ht="48" customHeight="1">
      <c r="B19" s="592"/>
      <c r="C19" s="532"/>
      <c r="D19" s="412"/>
      <c r="E19" s="413"/>
      <c r="F19" s="413"/>
      <c r="G19" s="413"/>
      <c r="H19" s="413"/>
      <c r="I19" s="413"/>
      <c r="J19" s="413"/>
      <c r="K19" s="413"/>
      <c r="L19" s="413"/>
      <c r="M19" s="413"/>
      <c r="N19" s="413"/>
      <c r="O19" s="413"/>
      <c r="P19" s="414"/>
      <c r="Q19" s="412"/>
      <c r="R19" s="413"/>
      <c r="S19" s="413"/>
      <c r="T19" s="413"/>
      <c r="U19" s="413"/>
      <c r="V19" s="413"/>
      <c r="W19" s="413"/>
      <c r="X19" s="414"/>
      <c r="Y19" s="412" t="s">
        <v>2410</v>
      </c>
      <c r="Z19" s="413"/>
      <c r="AA19" s="413"/>
      <c r="AB19" s="414"/>
      <c r="AC19" s="412"/>
      <c r="AD19" s="413"/>
      <c r="AE19" s="413"/>
      <c r="AF19" s="413"/>
      <c r="AG19" s="413"/>
      <c r="AH19" s="413"/>
      <c r="AI19" s="413"/>
      <c r="AJ19" s="414"/>
      <c r="AK19" s="412"/>
      <c r="AL19" s="413"/>
      <c r="AM19" s="413"/>
      <c r="AN19" s="414"/>
      <c r="AO19" s="545"/>
      <c r="AP19" s="556"/>
      <c r="AQ19" s="587"/>
      <c r="AR19" s="589"/>
      <c r="AS19" s="591"/>
      <c r="BE19"/>
    </row>
    <row r="20" spans="2:57">
      <c r="B20" s="592">
        <v>4</v>
      </c>
      <c r="C20" s="532"/>
      <c r="D20" s="406" t="s">
        <v>2424</v>
      </c>
      <c r="E20" s="407"/>
      <c r="F20" s="407"/>
      <c r="G20" s="407"/>
      <c r="H20" s="407"/>
      <c r="I20" s="407"/>
      <c r="J20" s="407"/>
      <c r="K20" s="407"/>
      <c r="L20" s="407"/>
      <c r="M20" s="407"/>
      <c r="N20" s="407"/>
      <c r="O20" s="407"/>
      <c r="P20" s="408"/>
      <c r="Q20" s="406" t="s">
        <v>91</v>
      </c>
      <c r="R20" s="407"/>
      <c r="S20" s="407"/>
      <c r="T20" s="407"/>
      <c r="U20" s="407"/>
      <c r="V20" s="407"/>
      <c r="W20" s="407"/>
      <c r="X20" s="408"/>
      <c r="Y20" s="957" t="s">
        <v>24</v>
      </c>
      <c r="Z20" s="958"/>
      <c r="AA20" s="958"/>
      <c r="AB20" s="959"/>
      <c r="AC20" s="406"/>
      <c r="AD20" s="407"/>
      <c r="AE20" s="407"/>
      <c r="AF20" s="407"/>
      <c r="AG20" s="407"/>
      <c r="AH20" s="407"/>
      <c r="AI20" s="407"/>
      <c r="AJ20" s="408"/>
      <c r="AK20" s="406"/>
      <c r="AL20" s="407"/>
      <c r="AM20" s="407"/>
      <c r="AN20" s="408"/>
      <c r="AO20" s="542"/>
      <c r="AP20" s="554"/>
      <c r="AQ20" s="586"/>
      <c r="AR20" s="588"/>
      <c r="AS20" s="590"/>
      <c r="BE20"/>
    </row>
    <row r="21" spans="2:57" ht="31.5" customHeight="1">
      <c r="B21" s="592"/>
      <c r="C21" s="532"/>
      <c r="D21" s="412"/>
      <c r="E21" s="413"/>
      <c r="F21" s="413"/>
      <c r="G21" s="413"/>
      <c r="H21" s="413"/>
      <c r="I21" s="413"/>
      <c r="J21" s="413"/>
      <c r="K21" s="413"/>
      <c r="L21" s="413"/>
      <c r="M21" s="413"/>
      <c r="N21" s="413"/>
      <c r="O21" s="413"/>
      <c r="P21" s="414"/>
      <c r="Q21" s="412"/>
      <c r="R21" s="413"/>
      <c r="S21" s="413"/>
      <c r="T21" s="413"/>
      <c r="U21" s="413"/>
      <c r="V21" s="413"/>
      <c r="W21" s="413"/>
      <c r="X21" s="414"/>
      <c r="Y21" s="412" t="s">
        <v>2425</v>
      </c>
      <c r="Z21" s="413"/>
      <c r="AA21" s="413"/>
      <c r="AB21" s="414"/>
      <c r="AC21" s="412"/>
      <c r="AD21" s="413"/>
      <c r="AE21" s="413"/>
      <c r="AF21" s="413"/>
      <c r="AG21" s="413"/>
      <c r="AH21" s="413"/>
      <c r="AI21" s="413"/>
      <c r="AJ21" s="414"/>
      <c r="AK21" s="412"/>
      <c r="AL21" s="413"/>
      <c r="AM21" s="413"/>
      <c r="AN21" s="414"/>
      <c r="AO21" s="545"/>
      <c r="AP21" s="556"/>
      <c r="AQ21" s="587"/>
      <c r="AR21" s="589"/>
      <c r="AS21" s="591"/>
      <c r="BE21"/>
    </row>
    <row r="22" spans="2:57" hidden="1">
      <c r="B22" s="592">
        <v>4</v>
      </c>
      <c r="C22" s="532"/>
      <c r="D22" s="963" t="s">
        <v>906</v>
      </c>
      <c r="E22" s="964"/>
      <c r="F22" s="964"/>
      <c r="G22" s="964"/>
      <c r="H22" s="964"/>
      <c r="I22" s="964"/>
      <c r="J22" s="964"/>
      <c r="K22" s="964"/>
      <c r="L22" s="964"/>
      <c r="M22" s="964"/>
      <c r="N22" s="964"/>
      <c r="O22" s="964"/>
      <c r="P22" s="965"/>
      <c r="Q22" s="963" t="s">
        <v>644</v>
      </c>
      <c r="R22" s="964"/>
      <c r="S22" s="964"/>
      <c r="T22" s="964"/>
      <c r="U22" s="964"/>
      <c r="V22" s="964"/>
      <c r="W22" s="964"/>
      <c r="X22" s="965"/>
      <c r="Y22" s="963" t="s">
        <v>136</v>
      </c>
      <c r="Z22" s="964"/>
      <c r="AA22" s="964"/>
      <c r="AB22" s="965"/>
      <c r="AC22" s="406"/>
      <c r="AD22" s="407"/>
      <c r="AE22" s="407"/>
      <c r="AF22" s="407"/>
      <c r="AG22" s="407"/>
      <c r="AH22" s="407"/>
      <c r="AI22" s="407"/>
      <c r="AJ22" s="408"/>
      <c r="AK22" s="406"/>
      <c r="AL22" s="407"/>
      <c r="AM22" s="407"/>
      <c r="AN22" s="408"/>
      <c r="AO22" s="542"/>
      <c r="AP22" s="554"/>
      <c r="AQ22" s="586"/>
      <c r="AR22" s="588"/>
      <c r="AS22" s="590"/>
      <c r="BE22"/>
    </row>
    <row r="23" spans="2:57" ht="31.5" hidden="1" customHeight="1">
      <c r="B23" s="592"/>
      <c r="C23" s="532"/>
      <c r="D23" s="960"/>
      <c r="E23" s="961"/>
      <c r="F23" s="961"/>
      <c r="G23" s="961"/>
      <c r="H23" s="961"/>
      <c r="I23" s="961"/>
      <c r="J23" s="961"/>
      <c r="K23" s="961"/>
      <c r="L23" s="961"/>
      <c r="M23" s="961"/>
      <c r="N23" s="961"/>
      <c r="O23" s="961"/>
      <c r="P23" s="962"/>
      <c r="Q23" s="960"/>
      <c r="R23" s="961"/>
      <c r="S23" s="961"/>
      <c r="T23" s="961"/>
      <c r="U23" s="961"/>
      <c r="V23" s="961"/>
      <c r="W23" s="961"/>
      <c r="X23" s="962"/>
      <c r="Y23" s="960" t="s">
        <v>908</v>
      </c>
      <c r="Z23" s="961"/>
      <c r="AA23" s="961"/>
      <c r="AB23" s="962"/>
      <c r="AC23" s="412"/>
      <c r="AD23" s="413"/>
      <c r="AE23" s="413"/>
      <c r="AF23" s="413"/>
      <c r="AG23" s="413"/>
      <c r="AH23" s="413"/>
      <c r="AI23" s="413"/>
      <c r="AJ23" s="414"/>
      <c r="AK23" s="412"/>
      <c r="AL23" s="413"/>
      <c r="AM23" s="413"/>
      <c r="AN23" s="414"/>
      <c r="AO23" s="545"/>
      <c r="AP23" s="556"/>
      <c r="AQ23" s="587"/>
      <c r="AR23" s="589"/>
      <c r="AS23" s="591"/>
      <c r="BE23"/>
    </row>
    <row r="24" spans="2:57" hidden="1">
      <c r="B24" s="592">
        <v>5</v>
      </c>
      <c r="C24" s="532"/>
      <c r="D24" s="963" t="s">
        <v>1605</v>
      </c>
      <c r="E24" s="964"/>
      <c r="F24" s="964"/>
      <c r="G24" s="964"/>
      <c r="H24" s="964"/>
      <c r="I24" s="964"/>
      <c r="J24" s="964"/>
      <c r="K24" s="964"/>
      <c r="L24" s="964"/>
      <c r="M24" s="964"/>
      <c r="N24" s="964"/>
      <c r="O24" s="964"/>
      <c r="P24" s="965"/>
      <c r="Q24" s="963" t="s">
        <v>91</v>
      </c>
      <c r="R24" s="964"/>
      <c r="S24" s="964"/>
      <c r="T24" s="964"/>
      <c r="U24" s="964"/>
      <c r="V24" s="964"/>
      <c r="W24" s="964"/>
      <c r="X24" s="965"/>
      <c r="Y24" s="966" t="s">
        <v>586</v>
      </c>
      <c r="Z24" s="967"/>
      <c r="AA24" s="967"/>
      <c r="AB24" s="968"/>
      <c r="AC24" s="406"/>
      <c r="AD24" s="407"/>
      <c r="AE24" s="407"/>
      <c r="AF24" s="407"/>
      <c r="AG24" s="407"/>
      <c r="AH24" s="407"/>
      <c r="AI24" s="407"/>
      <c r="AJ24" s="408"/>
      <c r="AK24" s="406"/>
      <c r="AL24" s="407"/>
      <c r="AM24" s="407"/>
      <c r="AN24" s="408"/>
      <c r="AO24" s="542"/>
      <c r="AP24" s="554"/>
      <c r="AQ24" s="586"/>
      <c r="AR24" s="588"/>
      <c r="AS24" s="590"/>
      <c r="BE24"/>
    </row>
    <row r="25" spans="2:57" ht="31.5" hidden="1" customHeight="1">
      <c r="B25" s="592"/>
      <c r="C25" s="532"/>
      <c r="D25" s="960"/>
      <c r="E25" s="961"/>
      <c r="F25" s="961"/>
      <c r="G25" s="961"/>
      <c r="H25" s="961"/>
      <c r="I25" s="961"/>
      <c r="J25" s="961"/>
      <c r="K25" s="961"/>
      <c r="L25" s="961"/>
      <c r="M25" s="961"/>
      <c r="N25" s="961"/>
      <c r="O25" s="961"/>
      <c r="P25" s="962"/>
      <c r="Q25" s="960"/>
      <c r="R25" s="961"/>
      <c r="S25" s="961"/>
      <c r="T25" s="961"/>
      <c r="U25" s="961"/>
      <c r="V25" s="961"/>
      <c r="W25" s="961"/>
      <c r="X25" s="962"/>
      <c r="Y25" s="960" t="s">
        <v>909</v>
      </c>
      <c r="Z25" s="961"/>
      <c r="AA25" s="961"/>
      <c r="AB25" s="962"/>
      <c r="AC25" s="412"/>
      <c r="AD25" s="413"/>
      <c r="AE25" s="413"/>
      <c r="AF25" s="413"/>
      <c r="AG25" s="413"/>
      <c r="AH25" s="413"/>
      <c r="AI25" s="413"/>
      <c r="AJ25" s="414"/>
      <c r="AK25" s="412"/>
      <c r="AL25" s="413"/>
      <c r="AM25" s="413"/>
      <c r="AN25" s="414"/>
      <c r="AO25" s="545"/>
      <c r="AP25" s="556"/>
      <c r="AQ25" s="587"/>
      <c r="AR25" s="589"/>
      <c r="AS25" s="591"/>
      <c r="BE25"/>
    </row>
    <row r="26" spans="2:57" hidden="1">
      <c r="B26" s="592">
        <v>6</v>
      </c>
      <c r="C26" s="532"/>
      <c r="D26" s="963" t="s">
        <v>907</v>
      </c>
      <c r="E26" s="964"/>
      <c r="F26" s="964"/>
      <c r="G26" s="964"/>
      <c r="H26" s="964"/>
      <c r="I26" s="964"/>
      <c r="J26" s="964"/>
      <c r="K26" s="964"/>
      <c r="L26" s="964"/>
      <c r="M26" s="964"/>
      <c r="N26" s="964"/>
      <c r="O26" s="964"/>
      <c r="P26" s="965"/>
      <c r="Q26" s="963" t="s">
        <v>644</v>
      </c>
      <c r="R26" s="964"/>
      <c r="S26" s="964"/>
      <c r="T26" s="964"/>
      <c r="U26" s="964"/>
      <c r="V26" s="964"/>
      <c r="W26" s="964"/>
      <c r="X26" s="965"/>
      <c r="Y26" s="963" t="s">
        <v>346</v>
      </c>
      <c r="Z26" s="964"/>
      <c r="AA26" s="964"/>
      <c r="AB26" s="965"/>
      <c r="AC26" s="406"/>
      <c r="AD26" s="407"/>
      <c r="AE26" s="407"/>
      <c r="AF26" s="407"/>
      <c r="AG26" s="407"/>
      <c r="AH26" s="407"/>
      <c r="AI26" s="407"/>
      <c r="AJ26" s="408"/>
      <c r="AK26" s="406"/>
      <c r="AL26" s="407"/>
      <c r="AM26" s="407"/>
      <c r="AN26" s="408"/>
      <c r="AO26" s="542"/>
      <c r="AP26" s="554"/>
      <c r="AQ26" s="586"/>
      <c r="AR26" s="588"/>
      <c r="AS26" s="590"/>
      <c r="BE26"/>
    </row>
    <row r="27" spans="2:57" ht="31.5" hidden="1" customHeight="1">
      <c r="B27" s="592"/>
      <c r="C27" s="532"/>
      <c r="D27" s="960"/>
      <c r="E27" s="961"/>
      <c r="F27" s="961"/>
      <c r="G27" s="961"/>
      <c r="H27" s="961"/>
      <c r="I27" s="961"/>
      <c r="J27" s="961"/>
      <c r="K27" s="961"/>
      <c r="L27" s="961"/>
      <c r="M27" s="961"/>
      <c r="N27" s="961"/>
      <c r="O27" s="961"/>
      <c r="P27" s="962"/>
      <c r="Q27" s="960"/>
      <c r="R27" s="961"/>
      <c r="S27" s="961"/>
      <c r="T27" s="961"/>
      <c r="U27" s="961"/>
      <c r="V27" s="961"/>
      <c r="W27" s="961"/>
      <c r="X27" s="962"/>
      <c r="Y27" s="960" t="s">
        <v>909</v>
      </c>
      <c r="Z27" s="961"/>
      <c r="AA27" s="961"/>
      <c r="AB27" s="962"/>
      <c r="AC27" s="412"/>
      <c r="AD27" s="413"/>
      <c r="AE27" s="413"/>
      <c r="AF27" s="413"/>
      <c r="AG27" s="413"/>
      <c r="AH27" s="413"/>
      <c r="AI27" s="413"/>
      <c r="AJ27" s="414"/>
      <c r="AK27" s="412"/>
      <c r="AL27" s="413"/>
      <c r="AM27" s="413"/>
      <c r="AN27" s="414"/>
      <c r="AO27" s="545"/>
      <c r="AP27" s="556"/>
      <c r="AQ27" s="587"/>
      <c r="AR27" s="589"/>
      <c r="AS27" s="591"/>
      <c r="BE27"/>
    </row>
    <row r="28" spans="2:57">
      <c r="B28" s="592">
        <v>5</v>
      </c>
      <c r="C28" s="532"/>
      <c r="D28" s="406" t="s">
        <v>2412</v>
      </c>
      <c r="E28" s="407"/>
      <c r="F28" s="407"/>
      <c r="G28" s="407"/>
      <c r="H28" s="407"/>
      <c r="I28" s="407"/>
      <c r="J28" s="407"/>
      <c r="K28" s="407"/>
      <c r="L28" s="407"/>
      <c r="M28" s="407"/>
      <c r="N28" s="407"/>
      <c r="O28" s="407"/>
      <c r="P28" s="408"/>
      <c r="Q28" s="406" t="s">
        <v>91</v>
      </c>
      <c r="R28" s="407"/>
      <c r="S28" s="407"/>
      <c r="T28" s="407"/>
      <c r="U28" s="407"/>
      <c r="V28" s="407"/>
      <c r="W28" s="407"/>
      <c r="X28" s="408"/>
      <c r="Y28" s="406" t="s">
        <v>86</v>
      </c>
      <c r="Z28" s="407"/>
      <c r="AA28" s="407"/>
      <c r="AB28" s="408"/>
      <c r="AC28" s="406"/>
      <c r="AD28" s="407"/>
      <c r="AE28" s="407"/>
      <c r="AF28" s="407"/>
      <c r="AG28" s="407"/>
      <c r="AH28" s="407"/>
      <c r="AI28" s="407"/>
      <c r="AJ28" s="408"/>
      <c r="AK28" s="406"/>
      <c r="AL28" s="407"/>
      <c r="AM28" s="407"/>
      <c r="AN28" s="408"/>
      <c r="AO28" s="542"/>
      <c r="AP28" s="554"/>
      <c r="AQ28" s="586"/>
      <c r="AR28" s="588"/>
      <c r="AS28" s="590"/>
      <c r="BE28"/>
    </row>
    <row r="29" spans="2:57" ht="31.5" customHeight="1">
      <c r="B29" s="592"/>
      <c r="C29" s="532"/>
      <c r="D29" s="412"/>
      <c r="E29" s="413"/>
      <c r="F29" s="413"/>
      <c r="G29" s="413"/>
      <c r="H29" s="413"/>
      <c r="I29" s="413"/>
      <c r="J29" s="413"/>
      <c r="K29" s="413"/>
      <c r="L29" s="413"/>
      <c r="M29" s="413"/>
      <c r="N29" s="413"/>
      <c r="O29" s="413"/>
      <c r="P29" s="414"/>
      <c r="Q29" s="412"/>
      <c r="R29" s="413"/>
      <c r="S29" s="413"/>
      <c r="T29" s="413"/>
      <c r="U29" s="413"/>
      <c r="V29" s="413"/>
      <c r="W29" s="413"/>
      <c r="X29" s="414"/>
      <c r="Y29" s="412" t="s">
        <v>2411</v>
      </c>
      <c r="Z29" s="413"/>
      <c r="AA29" s="413"/>
      <c r="AB29" s="414"/>
      <c r="AC29" s="412"/>
      <c r="AD29" s="413"/>
      <c r="AE29" s="413"/>
      <c r="AF29" s="413"/>
      <c r="AG29" s="413"/>
      <c r="AH29" s="413"/>
      <c r="AI29" s="413"/>
      <c r="AJ29" s="414"/>
      <c r="AK29" s="412"/>
      <c r="AL29" s="413"/>
      <c r="AM29" s="413"/>
      <c r="AN29" s="414"/>
      <c r="AO29" s="545"/>
      <c r="AP29" s="556"/>
      <c r="AQ29" s="587"/>
      <c r="AR29" s="589"/>
      <c r="AS29" s="591"/>
      <c r="BE29"/>
    </row>
    <row r="30" spans="2:57">
      <c r="B30" s="592">
        <v>6</v>
      </c>
      <c r="C30" s="532"/>
      <c r="D30" s="406" t="s">
        <v>2413</v>
      </c>
      <c r="E30" s="407"/>
      <c r="F30" s="407"/>
      <c r="G30" s="407"/>
      <c r="H30" s="407"/>
      <c r="I30" s="407"/>
      <c r="J30" s="407"/>
      <c r="K30" s="407"/>
      <c r="L30" s="407"/>
      <c r="M30" s="407"/>
      <c r="N30" s="407"/>
      <c r="O30" s="407"/>
      <c r="P30" s="408"/>
      <c r="Q30" s="406" t="s">
        <v>91</v>
      </c>
      <c r="R30" s="407"/>
      <c r="S30" s="407"/>
      <c r="T30" s="407"/>
      <c r="U30" s="407"/>
      <c r="V30" s="407"/>
      <c r="W30" s="407"/>
      <c r="X30" s="408"/>
      <c r="Y30" s="406" t="s">
        <v>346</v>
      </c>
      <c r="Z30" s="407"/>
      <c r="AA30" s="407"/>
      <c r="AB30" s="408"/>
      <c r="AC30" s="406"/>
      <c r="AD30" s="407"/>
      <c r="AE30" s="407"/>
      <c r="AF30" s="407"/>
      <c r="AG30" s="407"/>
      <c r="AH30" s="407"/>
      <c r="AI30" s="407"/>
      <c r="AJ30" s="408"/>
      <c r="AK30" s="406"/>
      <c r="AL30" s="407"/>
      <c r="AM30" s="407"/>
      <c r="AN30" s="408"/>
      <c r="AO30" s="542"/>
      <c r="AP30" s="554"/>
      <c r="AQ30" s="586"/>
      <c r="AR30" s="588"/>
      <c r="AS30" s="590"/>
      <c r="BE30"/>
    </row>
    <row r="31" spans="2:57" ht="34.5" customHeight="1">
      <c r="B31" s="592"/>
      <c r="C31" s="532"/>
      <c r="D31" s="412"/>
      <c r="E31" s="413"/>
      <c r="F31" s="413"/>
      <c r="G31" s="413"/>
      <c r="H31" s="413"/>
      <c r="I31" s="413"/>
      <c r="J31" s="413"/>
      <c r="K31" s="413"/>
      <c r="L31" s="413"/>
      <c r="M31" s="413"/>
      <c r="N31" s="413"/>
      <c r="O31" s="413"/>
      <c r="P31" s="414"/>
      <c r="Q31" s="412"/>
      <c r="R31" s="413"/>
      <c r="S31" s="413"/>
      <c r="T31" s="413"/>
      <c r="U31" s="413"/>
      <c r="V31" s="413"/>
      <c r="W31" s="413"/>
      <c r="X31" s="414"/>
      <c r="Y31" s="412" t="s">
        <v>2414</v>
      </c>
      <c r="Z31" s="413"/>
      <c r="AA31" s="413"/>
      <c r="AB31" s="414"/>
      <c r="AC31" s="412"/>
      <c r="AD31" s="413"/>
      <c r="AE31" s="413"/>
      <c r="AF31" s="413"/>
      <c r="AG31" s="413"/>
      <c r="AH31" s="413"/>
      <c r="AI31" s="413"/>
      <c r="AJ31" s="414"/>
      <c r="AK31" s="412"/>
      <c r="AL31" s="413"/>
      <c r="AM31" s="413"/>
      <c r="AN31" s="414"/>
      <c r="AO31" s="545"/>
      <c r="AP31" s="556"/>
      <c r="AQ31" s="587"/>
      <c r="AR31" s="589"/>
      <c r="AS31" s="591"/>
      <c r="BE31"/>
    </row>
    <row r="32" spans="2:57">
      <c r="B32" s="592">
        <v>7</v>
      </c>
      <c r="C32" s="532"/>
      <c r="D32" s="406" t="s">
        <v>1606</v>
      </c>
      <c r="E32" s="407"/>
      <c r="F32" s="407"/>
      <c r="G32" s="407"/>
      <c r="H32" s="407"/>
      <c r="I32" s="407"/>
      <c r="J32" s="407"/>
      <c r="K32" s="407"/>
      <c r="L32" s="407"/>
      <c r="M32" s="407"/>
      <c r="N32" s="407"/>
      <c r="O32" s="407"/>
      <c r="P32" s="408"/>
      <c r="Q32" s="969" t="s">
        <v>911</v>
      </c>
      <c r="R32" s="970"/>
      <c r="S32" s="970"/>
      <c r="T32" s="970"/>
      <c r="U32" s="970"/>
      <c r="V32" s="970"/>
      <c r="W32" s="970"/>
      <c r="X32" s="971"/>
      <c r="Y32" s="406" t="s">
        <v>158</v>
      </c>
      <c r="Z32" s="407"/>
      <c r="AA32" s="407"/>
      <c r="AB32" s="408"/>
      <c r="AC32" s="406"/>
      <c r="AD32" s="407"/>
      <c r="AE32" s="407"/>
      <c r="AF32" s="407"/>
      <c r="AG32" s="407"/>
      <c r="AH32" s="407"/>
      <c r="AI32" s="407"/>
      <c r="AJ32" s="408"/>
      <c r="AK32" s="406"/>
      <c r="AL32" s="407"/>
      <c r="AM32" s="407"/>
      <c r="AN32" s="408"/>
      <c r="AO32" s="542"/>
      <c r="AP32" s="554"/>
      <c r="AQ32" s="586"/>
      <c r="AR32" s="588"/>
      <c r="AS32" s="590"/>
      <c r="BE32"/>
    </row>
    <row r="33" spans="2:57" ht="31.5" customHeight="1">
      <c r="B33" s="592"/>
      <c r="C33" s="532"/>
      <c r="D33" s="412"/>
      <c r="E33" s="413"/>
      <c r="F33" s="413"/>
      <c r="G33" s="413"/>
      <c r="H33" s="413"/>
      <c r="I33" s="413"/>
      <c r="J33" s="413"/>
      <c r="K33" s="413"/>
      <c r="L33" s="413"/>
      <c r="M33" s="413"/>
      <c r="N33" s="413"/>
      <c r="O33" s="413"/>
      <c r="P33" s="414"/>
      <c r="Q33" s="972"/>
      <c r="R33" s="973"/>
      <c r="S33" s="973"/>
      <c r="T33" s="973"/>
      <c r="U33" s="973"/>
      <c r="V33" s="973"/>
      <c r="W33" s="973"/>
      <c r="X33" s="974"/>
      <c r="Y33" s="412" t="s">
        <v>2418</v>
      </c>
      <c r="Z33" s="413"/>
      <c r="AA33" s="413"/>
      <c r="AB33" s="414"/>
      <c r="AC33" s="412"/>
      <c r="AD33" s="413"/>
      <c r="AE33" s="413"/>
      <c r="AF33" s="413"/>
      <c r="AG33" s="413"/>
      <c r="AH33" s="413"/>
      <c r="AI33" s="413"/>
      <c r="AJ33" s="414"/>
      <c r="AK33" s="412"/>
      <c r="AL33" s="413"/>
      <c r="AM33" s="413"/>
      <c r="AN33" s="414"/>
      <c r="AO33" s="545"/>
      <c r="AP33" s="556"/>
      <c r="AQ33" s="587"/>
      <c r="AR33" s="589"/>
      <c r="AS33" s="591"/>
      <c r="BE33"/>
    </row>
    <row r="34" spans="2:57">
      <c r="B34" s="592">
        <v>8</v>
      </c>
      <c r="C34" s="532"/>
      <c r="D34" s="406" t="s">
        <v>913</v>
      </c>
      <c r="E34" s="407"/>
      <c r="F34" s="407"/>
      <c r="G34" s="407"/>
      <c r="H34" s="407"/>
      <c r="I34" s="407"/>
      <c r="J34" s="407"/>
      <c r="K34" s="407"/>
      <c r="L34" s="407"/>
      <c r="M34" s="407"/>
      <c r="N34" s="407"/>
      <c r="O34" s="407"/>
      <c r="P34" s="408"/>
      <c r="Q34" s="406" t="s">
        <v>91</v>
      </c>
      <c r="R34" s="407"/>
      <c r="S34" s="407"/>
      <c r="T34" s="407"/>
      <c r="U34" s="407"/>
      <c r="V34" s="407"/>
      <c r="W34" s="407"/>
      <c r="X34" s="408"/>
      <c r="Y34" s="957" t="s">
        <v>143</v>
      </c>
      <c r="Z34" s="958"/>
      <c r="AA34" s="958"/>
      <c r="AB34" s="959"/>
      <c r="AC34" s="406"/>
      <c r="AD34" s="407"/>
      <c r="AE34" s="407"/>
      <c r="AF34" s="407"/>
      <c r="AG34" s="407"/>
      <c r="AH34" s="407"/>
      <c r="AI34" s="407"/>
      <c r="AJ34" s="408"/>
      <c r="AK34" s="406"/>
      <c r="AL34" s="407"/>
      <c r="AM34" s="407"/>
      <c r="AN34" s="408"/>
      <c r="AO34" s="542"/>
      <c r="AP34" s="554"/>
      <c r="AQ34" s="586"/>
      <c r="AR34" s="588"/>
      <c r="AS34" s="590"/>
      <c r="BE34"/>
    </row>
    <row r="35" spans="2:57" ht="48.75"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t="s">
        <v>2415</v>
      </c>
      <c r="Z35" s="413"/>
      <c r="AA35" s="413"/>
      <c r="AB35" s="414"/>
      <c r="AC35" s="412"/>
      <c r="AD35" s="413"/>
      <c r="AE35" s="413"/>
      <c r="AF35" s="413"/>
      <c r="AG35" s="413"/>
      <c r="AH35" s="413"/>
      <c r="AI35" s="413"/>
      <c r="AJ35" s="414"/>
      <c r="AK35" s="412"/>
      <c r="AL35" s="413"/>
      <c r="AM35" s="413"/>
      <c r="AN35" s="414"/>
      <c r="AO35" s="545"/>
      <c r="AP35" s="556"/>
      <c r="AQ35" s="587"/>
      <c r="AR35" s="589"/>
      <c r="AS35" s="591"/>
      <c r="BE35"/>
    </row>
    <row r="36" spans="2:57">
      <c r="B36" s="592">
        <v>9</v>
      </c>
      <c r="C36" s="532"/>
      <c r="D36" s="406" t="s">
        <v>2416</v>
      </c>
      <c r="E36" s="407"/>
      <c r="F36" s="407"/>
      <c r="G36" s="407"/>
      <c r="H36" s="407"/>
      <c r="I36" s="407"/>
      <c r="J36" s="407"/>
      <c r="K36" s="407"/>
      <c r="L36" s="407"/>
      <c r="M36" s="407"/>
      <c r="N36" s="407"/>
      <c r="O36" s="407"/>
      <c r="P36" s="408"/>
      <c r="Q36" s="406" t="s">
        <v>1268</v>
      </c>
      <c r="R36" s="407"/>
      <c r="S36" s="407"/>
      <c r="T36" s="407"/>
      <c r="U36" s="407"/>
      <c r="V36" s="407"/>
      <c r="W36" s="407"/>
      <c r="X36" s="408"/>
      <c r="Y36" s="406" t="s">
        <v>154</v>
      </c>
      <c r="Z36" s="407"/>
      <c r="AA36" s="407"/>
      <c r="AB36" s="408"/>
      <c r="AC36" s="406"/>
      <c r="AD36" s="407"/>
      <c r="AE36" s="407"/>
      <c r="AF36" s="407"/>
      <c r="AG36" s="407"/>
      <c r="AH36" s="407"/>
      <c r="AI36" s="407"/>
      <c r="AJ36" s="408"/>
      <c r="AK36" s="406"/>
      <c r="AL36" s="407"/>
      <c r="AM36" s="407"/>
      <c r="AN36" s="408"/>
      <c r="AO36" s="542"/>
      <c r="AP36" s="554"/>
      <c r="AQ36" s="586"/>
      <c r="AR36" s="588"/>
      <c r="AS36" s="590"/>
      <c r="BE36"/>
    </row>
    <row r="37" spans="2:57" ht="48.75"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t="s">
        <v>2417</v>
      </c>
      <c r="Z37" s="413"/>
      <c r="AA37" s="413"/>
      <c r="AB37" s="414"/>
      <c r="AC37" s="412"/>
      <c r="AD37" s="413"/>
      <c r="AE37" s="413"/>
      <c r="AF37" s="413"/>
      <c r="AG37" s="413"/>
      <c r="AH37" s="413"/>
      <c r="AI37" s="413"/>
      <c r="AJ37" s="414"/>
      <c r="AK37" s="412"/>
      <c r="AL37" s="413"/>
      <c r="AM37" s="413"/>
      <c r="AN37" s="414"/>
      <c r="AO37" s="545"/>
      <c r="AP37" s="556"/>
      <c r="AQ37" s="587"/>
      <c r="AR37" s="589"/>
      <c r="AS37" s="591"/>
      <c r="BE37"/>
    </row>
    <row r="38" spans="2:57">
      <c r="B38" s="592">
        <v>10</v>
      </c>
      <c r="C38" s="532"/>
      <c r="D38" s="406" t="s">
        <v>1607</v>
      </c>
      <c r="E38" s="407"/>
      <c r="F38" s="407"/>
      <c r="G38" s="407"/>
      <c r="H38" s="407"/>
      <c r="I38" s="407"/>
      <c r="J38" s="407"/>
      <c r="K38" s="407"/>
      <c r="L38" s="407"/>
      <c r="M38" s="407"/>
      <c r="N38" s="407"/>
      <c r="O38" s="407"/>
      <c r="P38" s="408"/>
      <c r="Q38" s="406" t="s">
        <v>91</v>
      </c>
      <c r="R38" s="407"/>
      <c r="S38" s="407"/>
      <c r="T38" s="407"/>
      <c r="U38" s="407"/>
      <c r="V38" s="407"/>
      <c r="W38" s="407"/>
      <c r="X38" s="408"/>
      <c r="Y38" s="406" t="s">
        <v>24</v>
      </c>
      <c r="Z38" s="407"/>
      <c r="AA38" s="407"/>
      <c r="AB38" s="408"/>
      <c r="AC38" s="406"/>
      <c r="AD38" s="407"/>
      <c r="AE38" s="407"/>
      <c r="AF38" s="407"/>
      <c r="AG38" s="407"/>
      <c r="AH38" s="407"/>
      <c r="AI38" s="407"/>
      <c r="AJ38" s="408"/>
      <c r="AK38" s="406"/>
      <c r="AL38" s="407"/>
      <c r="AM38" s="407"/>
      <c r="AN38" s="408"/>
      <c r="AO38" s="542"/>
      <c r="AP38" s="554"/>
      <c r="AQ38" s="586"/>
      <c r="AR38" s="588"/>
      <c r="AS38" s="590"/>
      <c r="BE38"/>
    </row>
    <row r="39" spans="2:57" ht="31.5"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t="s">
        <v>910</v>
      </c>
      <c r="Z39" s="413"/>
      <c r="AA39" s="413"/>
      <c r="AB39" s="414"/>
      <c r="AC39" s="412"/>
      <c r="AD39" s="413"/>
      <c r="AE39" s="413"/>
      <c r="AF39" s="413"/>
      <c r="AG39" s="413"/>
      <c r="AH39" s="413"/>
      <c r="AI39" s="413"/>
      <c r="AJ39" s="414"/>
      <c r="AK39" s="412"/>
      <c r="AL39" s="413"/>
      <c r="AM39" s="413"/>
      <c r="AN39" s="414"/>
      <c r="AO39" s="545"/>
      <c r="AP39" s="556"/>
      <c r="AQ39" s="587"/>
      <c r="AR39" s="589"/>
      <c r="AS39" s="591"/>
      <c r="BE39"/>
    </row>
    <row r="40" spans="2:57">
      <c r="B40" s="592">
        <v>11</v>
      </c>
      <c r="C40" s="532"/>
      <c r="D40" s="406" t="s">
        <v>2419</v>
      </c>
      <c r="E40" s="407"/>
      <c r="F40" s="407"/>
      <c r="G40" s="407"/>
      <c r="H40" s="407"/>
      <c r="I40" s="407"/>
      <c r="J40" s="407"/>
      <c r="K40" s="407"/>
      <c r="L40" s="407"/>
      <c r="M40" s="407"/>
      <c r="N40" s="407"/>
      <c r="O40" s="407"/>
      <c r="P40" s="408"/>
      <c r="Q40" s="406" t="s">
        <v>91</v>
      </c>
      <c r="R40" s="407"/>
      <c r="S40" s="407"/>
      <c r="T40" s="407"/>
      <c r="U40" s="407"/>
      <c r="V40" s="407"/>
      <c r="W40" s="407"/>
      <c r="X40" s="408"/>
      <c r="Y40" s="957" t="s">
        <v>586</v>
      </c>
      <c r="Z40" s="958"/>
      <c r="AA40" s="958"/>
      <c r="AB40" s="959"/>
      <c r="AC40" s="406"/>
      <c r="AD40" s="407"/>
      <c r="AE40" s="407"/>
      <c r="AF40" s="407"/>
      <c r="AG40" s="407"/>
      <c r="AH40" s="407"/>
      <c r="AI40" s="407"/>
      <c r="AJ40" s="408"/>
      <c r="AK40" s="406"/>
      <c r="AL40" s="407"/>
      <c r="AM40" s="407"/>
      <c r="AN40" s="408"/>
      <c r="AO40" s="542"/>
      <c r="AP40" s="554"/>
      <c r="AQ40" s="586"/>
      <c r="AR40" s="588"/>
      <c r="AS40" s="590"/>
      <c r="BE40"/>
    </row>
    <row r="41" spans="2:57" ht="43.5"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t="s">
        <v>2420</v>
      </c>
      <c r="Z41" s="413"/>
      <c r="AA41" s="413"/>
      <c r="AB41" s="414"/>
      <c r="AC41" s="412"/>
      <c r="AD41" s="413"/>
      <c r="AE41" s="413"/>
      <c r="AF41" s="413"/>
      <c r="AG41" s="413"/>
      <c r="AH41" s="413"/>
      <c r="AI41" s="413"/>
      <c r="AJ41" s="414"/>
      <c r="AK41" s="412"/>
      <c r="AL41" s="413"/>
      <c r="AM41" s="413"/>
      <c r="AN41" s="414"/>
      <c r="AO41" s="545"/>
      <c r="AP41" s="556"/>
      <c r="AQ41" s="587"/>
      <c r="AR41" s="589"/>
      <c r="AS41" s="591"/>
      <c r="BE41"/>
    </row>
    <row r="42" spans="2:57">
      <c r="B42" s="592">
        <v>12</v>
      </c>
      <c r="C42" s="532"/>
      <c r="D42" s="406" t="s">
        <v>912</v>
      </c>
      <c r="E42" s="407"/>
      <c r="F42" s="407"/>
      <c r="G42" s="407"/>
      <c r="H42" s="407"/>
      <c r="I42" s="407"/>
      <c r="J42" s="407"/>
      <c r="K42" s="407"/>
      <c r="L42" s="407"/>
      <c r="M42" s="407"/>
      <c r="N42" s="407"/>
      <c r="O42" s="407"/>
      <c r="P42" s="408"/>
      <c r="Q42" s="406" t="s">
        <v>91</v>
      </c>
      <c r="R42" s="407"/>
      <c r="S42" s="407"/>
      <c r="T42" s="407"/>
      <c r="U42" s="407"/>
      <c r="V42" s="407"/>
      <c r="W42" s="407"/>
      <c r="X42" s="408"/>
      <c r="Y42" s="957" t="s">
        <v>167</v>
      </c>
      <c r="Z42" s="958"/>
      <c r="AA42" s="958"/>
      <c r="AB42" s="959"/>
      <c r="AC42" s="406"/>
      <c r="AD42" s="407"/>
      <c r="AE42" s="407"/>
      <c r="AF42" s="407"/>
      <c r="AG42" s="407"/>
      <c r="AH42" s="407"/>
      <c r="AI42" s="407"/>
      <c r="AJ42" s="408"/>
      <c r="AK42" s="406"/>
      <c r="AL42" s="407"/>
      <c r="AM42" s="407"/>
      <c r="AN42" s="408"/>
      <c r="AO42" s="542"/>
      <c r="AP42" s="554"/>
      <c r="AQ42" s="586"/>
      <c r="AR42" s="588"/>
      <c r="AS42" s="590"/>
      <c r="BE42"/>
    </row>
    <row r="43" spans="2:57" ht="31.5"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t="s">
        <v>2421</v>
      </c>
      <c r="Z43" s="413"/>
      <c r="AA43" s="413"/>
      <c r="AB43" s="414"/>
      <c r="AC43" s="412"/>
      <c r="AD43" s="413"/>
      <c r="AE43" s="413"/>
      <c r="AF43" s="413"/>
      <c r="AG43" s="413"/>
      <c r="AH43" s="413"/>
      <c r="AI43" s="413"/>
      <c r="AJ43" s="414"/>
      <c r="AK43" s="412"/>
      <c r="AL43" s="413"/>
      <c r="AM43" s="413"/>
      <c r="AN43" s="414"/>
      <c r="AO43" s="545"/>
      <c r="AP43" s="556"/>
      <c r="AQ43" s="587"/>
      <c r="AR43" s="589"/>
      <c r="AS43" s="591"/>
      <c r="BE43"/>
    </row>
    <row r="44" spans="2:57">
      <c r="B44" s="592">
        <v>13</v>
      </c>
      <c r="C44" s="532"/>
      <c r="D44" s="406" t="s">
        <v>2422</v>
      </c>
      <c r="E44" s="407"/>
      <c r="F44" s="407"/>
      <c r="G44" s="407"/>
      <c r="H44" s="407"/>
      <c r="I44" s="407"/>
      <c r="J44" s="407"/>
      <c r="K44" s="407"/>
      <c r="L44" s="407"/>
      <c r="M44" s="407"/>
      <c r="N44" s="407"/>
      <c r="O44" s="407"/>
      <c r="P44" s="408"/>
      <c r="Q44" s="406" t="s">
        <v>904</v>
      </c>
      <c r="R44" s="407"/>
      <c r="S44" s="407"/>
      <c r="T44" s="407"/>
      <c r="U44" s="407"/>
      <c r="V44" s="407"/>
      <c r="W44" s="407"/>
      <c r="X44" s="408"/>
      <c r="Y44" s="406" t="s">
        <v>177</v>
      </c>
      <c r="Z44" s="407"/>
      <c r="AA44" s="407"/>
      <c r="AB44" s="408"/>
      <c r="AC44" s="406"/>
      <c r="AD44" s="407"/>
      <c r="AE44" s="407"/>
      <c r="AF44" s="407"/>
      <c r="AG44" s="407"/>
      <c r="AH44" s="407"/>
      <c r="AI44" s="407"/>
      <c r="AJ44" s="408"/>
      <c r="AK44" s="406"/>
      <c r="AL44" s="407"/>
      <c r="AM44" s="407"/>
      <c r="AN44" s="408"/>
      <c r="AO44" s="542"/>
      <c r="AP44" s="554"/>
      <c r="AQ44" s="586"/>
      <c r="AR44" s="588"/>
      <c r="AS44" s="590"/>
      <c r="BE44"/>
    </row>
    <row r="45" spans="2:57" ht="31.5" customHeight="1" thickBo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t="s">
        <v>2423</v>
      </c>
      <c r="Z45" s="413"/>
      <c r="AA45" s="413"/>
      <c r="AB45" s="414"/>
      <c r="AC45" s="412"/>
      <c r="AD45" s="413"/>
      <c r="AE45" s="413"/>
      <c r="AF45" s="413"/>
      <c r="AG45" s="413"/>
      <c r="AH45" s="413"/>
      <c r="AI45" s="413"/>
      <c r="AJ45" s="414"/>
      <c r="AK45" s="412"/>
      <c r="AL45" s="413"/>
      <c r="AM45" s="413"/>
      <c r="AN45" s="414"/>
      <c r="AO45" s="545"/>
      <c r="AP45" s="556"/>
      <c r="AQ45" s="587"/>
      <c r="AR45" s="589"/>
      <c r="AS45" s="591"/>
      <c r="BE45"/>
    </row>
    <row r="46" spans="2:57" ht="22.5" hidden="1" customHeight="1">
      <c r="B46" s="592">
        <v>13</v>
      </c>
      <c r="C46" s="532"/>
      <c r="D46" s="406"/>
      <c r="E46" s="407"/>
      <c r="F46" s="407"/>
      <c r="G46" s="407"/>
      <c r="H46" s="407"/>
      <c r="I46" s="407"/>
      <c r="J46" s="407"/>
      <c r="K46" s="407"/>
      <c r="L46" s="407"/>
      <c r="M46" s="407"/>
      <c r="N46" s="407"/>
      <c r="O46" s="407"/>
      <c r="P46" s="408"/>
      <c r="Q46" s="406"/>
      <c r="R46" s="407"/>
      <c r="S46" s="407"/>
      <c r="T46" s="407"/>
      <c r="U46" s="407"/>
      <c r="V46" s="407"/>
      <c r="W46" s="407"/>
      <c r="X46" s="408"/>
      <c r="Y46" s="406"/>
      <c r="Z46" s="407"/>
      <c r="AA46" s="407"/>
      <c r="AB46" s="408"/>
      <c r="AC46" s="406"/>
      <c r="AD46" s="407"/>
      <c r="AE46" s="407"/>
      <c r="AF46" s="407"/>
      <c r="AG46" s="407"/>
      <c r="AH46" s="407"/>
      <c r="AI46" s="407"/>
      <c r="AJ46" s="408"/>
      <c r="AK46" s="406"/>
      <c r="AL46" s="407"/>
      <c r="AM46" s="407"/>
      <c r="AN46" s="408"/>
      <c r="AO46" s="542"/>
      <c r="AP46" s="554"/>
      <c r="AQ46" s="586"/>
      <c r="AR46" s="588"/>
      <c r="AS46" s="590"/>
      <c r="BE46"/>
    </row>
    <row r="47" spans="2:57" ht="31.5" hidden="1"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c r="Z47" s="413"/>
      <c r="AA47" s="413"/>
      <c r="AB47" s="414"/>
      <c r="AC47" s="412"/>
      <c r="AD47" s="413"/>
      <c r="AE47" s="413"/>
      <c r="AF47" s="413"/>
      <c r="AG47" s="413"/>
      <c r="AH47" s="413"/>
      <c r="AI47" s="413"/>
      <c r="AJ47" s="414"/>
      <c r="AK47" s="412"/>
      <c r="AL47" s="413"/>
      <c r="AM47" s="413"/>
      <c r="AN47" s="414"/>
      <c r="AO47" s="545"/>
      <c r="AP47" s="556"/>
      <c r="AQ47" s="587"/>
      <c r="AR47" s="589"/>
      <c r="AS47" s="591"/>
      <c r="BE47"/>
    </row>
    <row r="48" spans="2:57" ht="22.5" hidden="1" customHeight="1">
      <c r="B48" s="592">
        <v>14</v>
      </c>
      <c r="C48" s="532"/>
      <c r="D48" s="406"/>
      <c r="E48" s="407"/>
      <c r="F48" s="407"/>
      <c r="G48" s="407"/>
      <c r="H48" s="407"/>
      <c r="I48" s="407"/>
      <c r="J48" s="407"/>
      <c r="K48" s="407"/>
      <c r="L48" s="407"/>
      <c r="M48" s="407"/>
      <c r="N48" s="407"/>
      <c r="O48" s="407"/>
      <c r="P48" s="408"/>
      <c r="Q48" s="409"/>
      <c r="R48" s="410"/>
      <c r="S48" s="410"/>
      <c r="T48" s="410"/>
      <c r="U48" s="410"/>
      <c r="V48" s="410"/>
      <c r="W48" s="410"/>
      <c r="X48" s="411"/>
      <c r="Y48" s="406"/>
      <c r="Z48" s="407"/>
      <c r="AA48" s="407"/>
      <c r="AB48" s="408"/>
      <c r="AC48" s="406"/>
      <c r="AD48" s="407"/>
      <c r="AE48" s="407"/>
      <c r="AF48" s="407"/>
      <c r="AG48" s="407"/>
      <c r="AH48" s="407"/>
      <c r="AI48" s="407"/>
      <c r="AJ48" s="408"/>
      <c r="AK48" s="406"/>
      <c r="AL48" s="407"/>
      <c r="AM48" s="407"/>
      <c r="AN48" s="408"/>
      <c r="AO48" s="542"/>
      <c r="AP48" s="554"/>
      <c r="AQ48" s="586"/>
      <c r="AR48" s="588"/>
      <c r="AS48" s="590"/>
      <c r="BE48"/>
    </row>
    <row r="49" spans="2:57" ht="31.5" hidden="1"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c r="Z49" s="413"/>
      <c r="AA49" s="413"/>
      <c r="AB49" s="414"/>
      <c r="AC49" s="412"/>
      <c r="AD49" s="413"/>
      <c r="AE49" s="413"/>
      <c r="AF49" s="413"/>
      <c r="AG49" s="413"/>
      <c r="AH49" s="413"/>
      <c r="AI49" s="413"/>
      <c r="AJ49" s="414"/>
      <c r="AK49" s="412"/>
      <c r="AL49" s="413"/>
      <c r="AM49" s="413"/>
      <c r="AN49" s="414"/>
      <c r="AO49" s="545"/>
      <c r="AP49" s="556"/>
      <c r="AQ49" s="587"/>
      <c r="AR49" s="589"/>
      <c r="AS49" s="591"/>
      <c r="BE49"/>
    </row>
    <row r="50" spans="2:57" ht="22.5" hidden="1" customHeight="1">
      <c r="B50" s="592">
        <v>15</v>
      </c>
      <c r="C50" s="532"/>
      <c r="D50" s="406"/>
      <c r="E50" s="407"/>
      <c r="F50" s="407"/>
      <c r="G50" s="407"/>
      <c r="H50" s="407"/>
      <c r="I50" s="407"/>
      <c r="J50" s="407"/>
      <c r="K50" s="407"/>
      <c r="L50" s="407"/>
      <c r="M50" s="407"/>
      <c r="N50" s="407"/>
      <c r="O50" s="407"/>
      <c r="P50" s="408"/>
      <c r="Q50" s="409"/>
      <c r="R50" s="410"/>
      <c r="S50" s="410"/>
      <c r="T50" s="410"/>
      <c r="U50" s="410"/>
      <c r="V50" s="410"/>
      <c r="W50" s="410"/>
      <c r="X50" s="411"/>
      <c r="Y50" s="406"/>
      <c r="Z50" s="407"/>
      <c r="AA50" s="407"/>
      <c r="AB50" s="408"/>
      <c r="AC50" s="406"/>
      <c r="AD50" s="407"/>
      <c r="AE50" s="407"/>
      <c r="AF50" s="407"/>
      <c r="AG50" s="407"/>
      <c r="AH50" s="407"/>
      <c r="AI50" s="407"/>
      <c r="AJ50" s="408"/>
      <c r="AK50" s="406"/>
      <c r="AL50" s="407"/>
      <c r="AM50" s="407"/>
      <c r="AN50" s="408"/>
      <c r="AO50" s="542"/>
      <c r="AP50" s="554"/>
      <c r="AQ50" s="586"/>
      <c r="AR50" s="588"/>
      <c r="AS50" s="590"/>
      <c r="BE50"/>
    </row>
    <row r="51" spans="2:57" ht="31.5" hidden="1"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c r="Z51" s="413"/>
      <c r="AA51" s="413"/>
      <c r="AB51" s="414"/>
      <c r="AC51" s="412"/>
      <c r="AD51" s="413"/>
      <c r="AE51" s="413"/>
      <c r="AF51" s="413"/>
      <c r="AG51" s="413"/>
      <c r="AH51" s="413"/>
      <c r="AI51" s="413"/>
      <c r="AJ51" s="414"/>
      <c r="AK51" s="412"/>
      <c r="AL51" s="413"/>
      <c r="AM51" s="413"/>
      <c r="AN51" s="414"/>
      <c r="AO51" s="545"/>
      <c r="AP51" s="556"/>
      <c r="AQ51" s="587"/>
      <c r="AR51" s="589"/>
      <c r="AS51" s="591"/>
      <c r="BE51"/>
    </row>
    <row r="52" spans="2:57" ht="22.5" hidden="1" customHeight="1">
      <c r="B52" s="592">
        <v>16</v>
      </c>
      <c r="C52" s="532"/>
      <c r="D52" s="406"/>
      <c r="E52" s="407"/>
      <c r="F52" s="407"/>
      <c r="G52" s="407"/>
      <c r="H52" s="407"/>
      <c r="I52" s="407"/>
      <c r="J52" s="407"/>
      <c r="K52" s="407"/>
      <c r="L52" s="407"/>
      <c r="M52" s="407"/>
      <c r="N52" s="407"/>
      <c r="O52" s="407"/>
      <c r="P52" s="408"/>
      <c r="Q52" s="409"/>
      <c r="R52" s="410"/>
      <c r="S52" s="410"/>
      <c r="T52" s="410"/>
      <c r="U52" s="410"/>
      <c r="V52" s="410"/>
      <c r="W52" s="410"/>
      <c r="X52" s="411"/>
      <c r="Y52" s="406"/>
      <c r="Z52" s="407"/>
      <c r="AA52" s="407"/>
      <c r="AB52" s="408"/>
      <c r="AC52" s="406"/>
      <c r="AD52" s="407"/>
      <c r="AE52" s="407"/>
      <c r="AF52" s="407"/>
      <c r="AG52" s="407"/>
      <c r="AH52" s="407"/>
      <c r="AI52" s="407"/>
      <c r="AJ52" s="408"/>
      <c r="AK52" s="406"/>
      <c r="AL52" s="407"/>
      <c r="AM52" s="407"/>
      <c r="AN52" s="408"/>
      <c r="AO52" s="542"/>
      <c r="AP52" s="554"/>
      <c r="AQ52" s="586"/>
      <c r="AR52" s="588"/>
      <c r="AS52" s="590"/>
      <c r="BE52"/>
    </row>
    <row r="53" spans="2:57" ht="31.5" hidden="1"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c r="Z53" s="413"/>
      <c r="AA53" s="413"/>
      <c r="AB53" s="414"/>
      <c r="AC53" s="412"/>
      <c r="AD53" s="413"/>
      <c r="AE53" s="413"/>
      <c r="AF53" s="413"/>
      <c r="AG53" s="413"/>
      <c r="AH53" s="413"/>
      <c r="AI53" s="413"/>
      <c r="AJ53" s="414"/>
      <c r="AK53" s="412"/>
      <c r="AL53" s="413"/>
      <c r="AM53" s="413"/>
      <c r="AN53" s="414"/>
      <c r="AO53" s="545"/>
      <c r="AP53" s="556"/>
      <c r="AQ53" s="587"/>
      <c r="AR53" s="589"/>
      <c r="AS53" s="591"/>
      <c r="BE53"/>
    </row>
    <row r="54" spans="2:57" ht="22.5" hidden="1" customHeight="1">
      <c r="B54" s="592">
        <v>17</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7"/>
      <c r="AG54" s="407"/>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3"/>
      <c r="AG55" s="413"/>
      <c r="AH55" s="413"/>
      <c r="AI55" s="413"/>
      <c r="AJ55" s="414"/>
      <c r="AK55" s="412"/>
      <c r="AL55" s="413"/>
      <c r="AM55" s="413"/>
      <c r="AN55" s="414"/>
      <c r="AO55" s="545"/>
      <c r="AP55" s="556"/>
      <c r="AQ55" s="587"/>
      <c r="AR55" s="589"/>
      <c r="AS55" s="591"/>
      <c r="BE55"/>
    </row>
    <row r="56" spans="2:57" ht="22.5" hidden="1" customHeight="1">
      <c r="B56" s="592">
        <v>18</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7"/>
      <c r="AG56" s="407"/>
      <c r="AH56" s="407"/>
      <c r="AI56" s="407"/>
      <c r="AJ56" s="408"/>
      <c r="AK56" s="406"/>
      <c r="AL56" s="407"/>
      <c r="AM56" s="407"/>
      <c r="AN56" s="408"/>
      <c r="AO56" s="542"/>
      <c r="AP56" s="554"/>
      <c r="AQ56" s="586"/>
      <c r="AR56" s="588"/>
      <c r="AS56" s="590"/>
      <c r="BE56"/>
    </row>
    <row r="57" spans="2:57" ht="31.5" hidden="1"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3"/>
      <c r="AG57" s="413"/>
      <c r="AH57" s="413"/>
      <c r="AI57" s="413"/>
      <c r="AJ57" s="414"/>
      <c r="AK57" s="412"/>
      <c r="AL57" s="413"/>
      <c r="AM57" s="413"/>
      <c r="AN57" s="414"/>
      <c r="AO57" s="545"/>
      <c r="AP57" s="556"/>
      <c r="AQ57" s="587"/>
      <c r="AR57" s="589"/>
      <c r="AS57" s="591"/>
      <c r="BE57"/>
    </row>
    <row r="58" spans="2:57" ht="22.5" hidden="1" customHeight="1">
      <c r="B58" s="592">
        <v>19</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7"/>
      <c r="AG58" s="407"/>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3"/>
      <c r="AG59" s="413"/>
      <c r="AH59" s="413"/>
      <c r="AI59" s="413"/>
      <c r="AJ59" s="414"/>
      <c r="AK59" s="412"/>
      <c r="AL59" s="413"/>
      <c r="AM59" s="413"/>
      <c r="AN59" s="414"/>
      <c r="AO59" s="545"/>
      <c r="AP59" s="556"/>
      <c r="AQ59" s="587"/>
      <c r="AR59" s="589"/>
      <c r="AS59" s="591"/>
      <c r="BE59"/>
    </row>
    <row r="60" spans="2:57" ht="22.5" hidden="1" customHeight="1">
      <c r="B60" s="592">
        <v>20</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7"/>
      <c r="AG60" s="407"/>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3"/>
      <c r="AG61" s="413"/>
      <c r="AH61" s="413"/>
      <c r="AI61" s="413"/>
      <c r="AJ61" s="414"/>
      <c r="AK61" s="412"/>
      <c r="AL61" s="413"/>
      <c r="AM61" s="413"/>
      <c r="AN61" s="414"/>
      <c r="AO61" s="545"/>
      <c r="AP61" s="556"/>
      <c r="AQ61" s="587"/>
      <c r="AR61" s="589"/>
      <c r="AS61" s="591"/>
      <c r="BE61"/>
    </row>
    <row r="62" spans="2:57" ht="22.5" hidden="1" customHeight="1">
      <c r="B62" s="592">
        <v>21</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22</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23</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24</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25</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c r="B71" s="592"/>
      <c r="C71" s="532"/>
      <c r="D71" s="412"/>
      <c r="E71" s="413"/>
      <c r="F71" s="413"/>
      <c r="G71" s="413"/>
      <c r="H71" s="413"/>
      <c r="I71" s="413"/>
      <c r="J71" s="413"/>
      <c r="K71" s="413"/>
      <c r="L71" s="413"/>
      <c r="M71" s="413"/>
      <c r="N71" s="413"/>
      <c r="O71" s="413"/>
      <c r="P71" s="414"/>
      <c r="Q71" s="412"/>
      <c r="R71" s="413"/>
      <c r="S71" s="413"/>
      <c r="T71" s="413"/>
      <c r="U71" s="413"/>
      <c r="V71" s="413"/>
      <c r="W71" s="413"/>
      <c r="X71" s="414"/>
      <c r="Y71" s="412"/>
      <c r="Z71" s="413"/>
      <c r="AA71" s="413"/>
      <c r="AB71" s="414"/>
      <c r="AC71" s="412"/>
      <c r="AD71" s="413"/>
      <c r="AE71" s="413"/>
      <c r="AF71" s="414"/>
      <c r="AG71" s="412"/>
      <c r="AH71" s="413"/>
      <c r="AI71" s="413"/>
      <c r="AJ71" s="414"/>
      <c r="AK71" s="412"/>
      <c r="AL71" s="413"/>
      <c r="AM71" s="413"/>
      <c r="AN71" s="414"/>
      <c r="AO71" s="545"/>
      <c r="AP71" s="556"/>
      <c r="AQ71" s="587"/>
      <c r="AR71" s="589"/>
      <c r="AS71" s="591"/>
      <c r="BE71"/>
    </row>
    <row r="72" spans="2:57" ht="22.5" hidden="1" customHeight="1">
      <c r="B72" s="592">
        <v>26</v>
      </c>
      <c r="C72" s="532"/>
      <c r="D72" s="406"/>
      <c r="E72" s="407"/>
      <c r="F72" s="407"/>
      <c r="G72" s="407"/>
      <c r="H72" s="407"/>
      <c r="I72" s="407"/>
      <c r="J72" s="407"/>
      <c r="K72" s="407"/>
      <c r="L72" s="407"/>
      <c r="M72" s="407"/>
      <c r="N72" s="407"/>
      <c r="O72" s="407"/>
      <c r="P72" s="408"/>
      <c r="Q72" s="409"/>
      <c r="R72" s="410"/>
      <c r="S72" s="410"/>
      <c r="T72" s="410"/>
      <c r="U72" s="410"/>
      <c r="V72" s="410"/>
      <c r="W72" s="410"/>
      <c r="X72" s="411"/>
      <c r="Y72" s="406"/>
      <c r="Z72" s="407"/>
      <c r="AA72" s="407"/>
      <c r="AB72" s="408"/>
      <c r="AC72" s="406"/>
      <c r="AD72" s="407"/>
      <c r="AE72" s="407"/>
      <c r="AF72" s="408"/>
      <c r="AG72" s="406"/>
      <c r="AH72" s="407"/>
      <c r="AI72" s="407"/>
      <c r="AJ72" s="408"/>
      <c r="AK72" s="406"/>
      <c r="AL72" s="407"/>
      <c r="AM72" s="407"/>
      <c r="AN72" s="408"/>
      <c r="AO72" s="542"/>
      <c r="AP72" s="554"/>
      <c r="AQ72" s="586"/>
      <c r="AR72" s="588"/>
      <c r="AS72" s="590"/>
      <c r="BE72"/>
    </row>
    <row r="73" spans="2:57" ht="31.5" hidden="1" customHeight="1">
      <c r="B73" s="592"/>
      <c r="C73" s="532"/>
      <c r="D73" s="412"/>
      <c r="E73" s="413"/>
      <c r="F73" s="413"/>
      <c r="G73" s="413"/>
      <c r="H73" s="413"/>
      <c r="I73" s="413"/>
      <c r="J73" s="413"/>
      <c r="K73" s="413"/>
      <c r="L73" s="413"/>
      <c r="M73" s="413"/>
      <c r="N73" s="413"/>
      <c r="O73" s="413"/>
      <c r="P73" s="414"/>
      <c r="Q73" s="412"/>
      <c r="R73" s="413"/>
      <c r="S73" s="413"/>
      <c r="T73" s="413"/>
      <c r="U73" s="413"/>
      <c r="V73" s="413"/>
      <c r="W73" s="413"/>
      <c r="X73" s="414"/>
      <c r="Y73" s="412"/>
      <c r="Z73" s="413"/>
      <c r="AA73" s="413"/>
      <c r="AB73" s="414"/>
      <c r="AC73" s="412"/>
      <c r="AD73" s="413"/>
      <c r="AE73" s="413"/>
      <c r="AF73" s="414"/>
      <c r="AG73" s="412"/>
      <c r="AH73" s="413"/>
      <c r="AI73" s="413"/>
      <c r="AJ73" s="414"/>
      <c r="AK73" s="412"/>
      <c r="AL73" s="413"/>
      <c r="AM73" s="413"/>
      <c r="AN73" s="414"/>
      <c r="AO73" s="545"/>
      <c r="AP73" s="556"/>
      <c r="AQ73" s="587"/>
      <c r="AR73" s="589"/>
      <c r="AS73" s="591"/>
      <c r="BE73"/>
    </row>
    <row r="74" spans="2:57" ht="22.5" hidden="1" customHeight="1">
      <c r="B74" s="592">
        <v>27</v>
      </c>
      <c r="C74" s="532"/>
      <c r="D74" s="406"/>
      <c r="E74" s="407"/>
      <c r="F74" s="407"/>
      <c r="G74" s="407"/>
      <c r="H74" s="407"/>
      <c r="I74" s="407"/>
      <c r="J74" s="407"/>
      <c r="K74" s="407"/>
      <c r="L74" s="407"/>
      <c r="M74" s="407"/>
      <c r="N74" s="407"/>
      <c r="O74" s="407"/>
      <c r="P74" s="408"/>
      <c r="Q74" s="409"/>
      <c r="R74" s="410"/>
      <c r="S74" s="410"/>
      <c r="T74" s="410"/>
      <c r="U74" s="410"/>
      <c r="V74" s="410"/>
      <c r="W74" s="410"/>
      <c r="X74" s="411"/>
      <c r="Y74" s="406"/>
      <c r="Z74" s="407"/>
      <c r="AA74" s="407"/>
      <c r="AB74" s="408"/>
      <c r="AC74" s="406"/>
      <c r="AD74" s="407"/>
      <c r="AE74" s="407"/>
      <c r="AF74" s="408"/>
      <c r="AG74" s="406"/>
      <c r="AH74" s="407"/>
      <c r="AI74" s="407"/>
      <c r="AJ74" s="408"/>
      <c r="AK74" s="406"/>
      <c r="AL74" s="407"/>
      <c r="AM74" s="407"/>
      <c r="AN74" s="408"/>
      <c r="AO74" s="542"/>
      <c r="AP74" s="554"/>
      <c r="AQ74" s="586"/>
      <c r="AR74" s="588"/>
      <c r="AS74" s="590"/>
      <c r="BE74"/>
    </row>
    <row r="75" spans="2:57" ht="31.5" hidden="1" customHeight="1">
      <c r="B75" s="592"/>
      <c r="C75" s="532"/>
      <c r="D75" s="412"/>
      <c r="E75" s="413"/>
      <c r="F75" s="413"/>
      <c r="G75" s="413"/>
      <c r="H75" s="413"/>
      <c r="I75" s="413"/>
      <c r="J75" s="413"/>
      <c r="K75" s="413"/>
      <c r="L75" s="413"/>
      <c r="M75" s="413"/>
      <c r="N75" s="413"/>
      <c r="O75" s="413"/>
      <c r="P75" s="414"/>
      <c r="Q75" s="412"/>
      <c r="R75" s="413"/>
      <c r="S75" s="413"/>
      <c r="T75" s="413"/>
      <c r="U75" s="413"/>
      <c r="V75" s="413"/>
      <c r="W75" s="413"/>
      <c r="X75" s="414"/>
      <c r="Y75" s="412"/>
      <c r="Z75" s="413"/>
      <c r="AA75" s="413"/>
      <c r="AB75" s="414"/>
      <c r="AC75" s="412"/>
      <c r="AD75" s="413"/>
      <c r="AE75" s="413"/>
      <c r="AF75" s="414"/>
      <c r="AG75" s="412"/>
      <c r="AH75" s="413"/>
      <c r="AI75" s="413"/>
      <c r="AJ75" s="414"/>
      <c r="AK75" s="412"/>
      <c r="AL75" s="413"/>
      <c r="AM75" s="413"/>
      <c r="AN75" s="414"/>
      <c r="AO75" s="545"/>
      <c r="AP75" s="556"/>
      <c r="AQ75" s="587"/>
      <c r="AR75" s="589"/>
      <c r="AS75" s="591"/>
      <c r="BE75"/>
    </row>
    <row r="76" spans="2:57" ht="22.5" hidden="1" customHeight="1">
      <c r="B76" s="592">
        <v>28</v>
      </c>
      <c r="C76" s="532"/>
      <c r="D76" s="406"/>
      <c r="E76" s="407"/>
      <c r="F76" s="407"/>
      <c r="G76" s="407"/>
      <c r="H76" s="407"/>
      <c r="I76" s="407"/>
      <c r="J76" s="407"/>
      <c r="K76" s="407"/>
      <c r="L76" s="407"/>
      <c r="M76" s="407"/>
      <c r="N76" s="407"/>
      <c r="O76" s="407"/>
      <c r="P76" s="408"/>
      <c r="Q76" s="409"/>
      <c r="R76" s="410"/>
      <c r="S76" s="410"/>
      <c r="T76" s="410"/>
      <c r="U76" s="410"/>
      <c r="V76" s="410"/>
      <c r="W76" s="410"/>
      <c r="X76" s="411"/>
      <c r="Y76" s="406"/>
      <c r="Z76" s="407"/>
      <c r="AA76" s="407"/>
      <c r="AB76" s="408"/>
      <c r="AC76" s="406"/>
      <c r="AD76" s="407"/>
      <c r="AE76" s="407"/>
      <c r="AF76" s="408"/>
      <c r="AG76" s="406"/>
      <c r="AH76" s="407"/>
      <c r="AI76" s="407"/>
      <c r="AJ76" s="408"/>
      <c r="AK76" s="406"/>
      <c r="AL76" s="407"/>
      <c r="AM76" s="407"/>
      <c r="AN76" s="408"/>
      <c r="AO76" s="542"/>
      <c r="AP76" s="554"/>
      <c r="AQ76" s="586"/>
      <c r="AR76" s="588"/>
      <c r="AS76" s="590"/>
      <c r="BE76"/>
    </row>
    <row r="77" spans="2:57" ht="31.5" hidden="1" customHeight="1">
      <c r="B77" s="592"/>
      <c r="C77" s="532"/>
      <c r="D77" s="412"/>
      <c r="E77" s="413"/>
      <c r="F77" s="413"/>
      <c r="G77" s="413"/>
      <c r="H77" s="413"/>
      <c r="I77" s="413"/>
      <c r="J77" s="413"/>
      <c r="K77" s="413"/>
      <c r="L77" s="413"/>
      <c r="M77" s="413"/>
      <c r="N77" s="413"/>
      <c r="O77" s="413"/>
      <c r="P77" s="414"/>
      <c r="Q77" s="412"/>
      <c r="R77" s="413"/>
      <c r="S77" s="413"/>
      <c r="T77" s="413"/>
      <c r="U77" s="413"/>
      <c r="V77" s="413"/>
      <c r="W77" s="413"/>
      <c r="X77" s="414"/>
      <c r="Y77" s="412"/>
      <c r="Z77" s="413"/>
      <c r="AA77" s="413"/>
      <c r="AB77" s="414"/>
      <c r="AC77" s="412"/>
      <c r="AD77" s="413"/>
      <c r="AE77" s="413"/>
      <c r="AF77" s="414"/>
      <c r="AG77" s="412"/>
      <c r="AH77" s="413"/>
      <c r="AI77" s="413"/>
      <c r="AJ77" s="414"/>
      <c r="AK77" s="412"/>
      <c r="AL77" s="413"/>
      <c r="AM77" s="413"/>
      <c r="AN77" s="414"/>
      <c r="AO77" s="545"/>
      <c r="AP77" s="556"/>
      <c r="AQ77" s="587"/>
      <c r="AR77" s="589"/>
      <c r="AS77" s="591"/>
      <c r="BE77"/>
    </row>
    <row r="78" spans="2:57" ht="22.5" hidden="1" customHeight="1">
      <c r="B78" s="592">
        <v>29</v>
      </c>
      <c r="C78" s="532"/>
      <c r="D78" s="406"/>
      <c r="E78" s="407"/>
      <c r="F78" s="407"/>
      <c r="G78" s="407"/>
      <c r="H78" s="407"/>
      <c r="I78" s="407"/>
      <c r="J78" s="407"/>
      <c r="K78" s="407"/>
      <c r="L78" s="407"/>
      <c r="M78" s="407"/>
      <c r="N78" s="407"/>
      <c r="O78" s="407"/>
      <c r="P78" s="408"/>
      <c r="Q78" s="409"/>
      <c r="R78" s="410"/>
      <c r="S78" s="410"/>
      <c r="T78" s="410"/>
      <c r="U78" s="410"/>
      <c r="V78" s="410"/>
      <c r="W78" s="410"/>
      <c r="X78" s="411"/>
      <c r="Y78" s="406"/>
      <c r="Z78" s="407"/>
      <c r="AA78" s="407"/>
      <c r="AB78" s="408"/>
      <c r="AC78" s="406"/>
      <c r="AD78" s="407"/>
      <c r="AE78" s="407"/>
      <c r="AF78" s="408"/>
      <c r="AG78" s="406"/>
      <c r="AH78" s="407"/>
      <c r="AI78" s="407"/>
      <c r="AJ78" s="408"/>
      <c r="AK78" s="406"/>
      <c r="AL78" s="407"/>
      <c r="AM78" s="407"/>
      <c r="AN78" s="408"/>
      <c r="AO78" s="542"/>
      <c r="AP78" s="554"/>
      <c r="AQ78" s="586"/>
      <c r="AR78" s="588"/>
      <c r="AS78" s="590"/>
      <c r="BE78"/>
    </row>
    <row r="79" spans="2:57" ht="31.5" hidden="1" customHeight="1">
      <c r="B79" s="592"/>
      <c r="C79" s="532"/>
      <c r="D79" s="412"/>
      <c r="E79" s="413"/>
      <c r="F79" s="413"/>
      <c r="G79" s="413"/>
      <c r="H79" s="413"/>
      <c r="I79" s="413"/>
      <c r="J79" s="413"/>
      <c r="K79" s="413"/>
      <c r="L79" s="413"/>
      <c r="M79" s="413"/>
      <c r="N79" s="413"/>
      <c r="O79" s="413"/>
      <c r="P79" s="414"/>
      <c r="Q79" s="412"/>
      <c r="R79" s="413"/>
      <c r="S79" s="413"/>
      <c r="T79" s="413"/>
      <c r="U79" s="413"/>
      <c r="V79" s="413"/>
      <c r="W79" s="413"/>
      <c r="X79" s="414"/>
      <c r="Y79" s="412"/>
      <c r="Z79" s="413"/>
      <c r="AA79" s="413"/>
      <c r="AB79" s="414"/>
      <c r="AC79" s="412"/>
      <c r="AD79" s="413"/>
      <c r="AE79" s="413"/>
      <c r="AF79" s="414"/>
      <c r="AG79" s="412"/>
      <c r="AH79" s="413"/>
      <c r="AI79" s="413"/>
      <c r="AJ79" s="414"/>
      <c r="AK79" s="412"/>
      <c r="AL79" s="413"/>
      <c r="AM79" s="413"/>
      <c r="AN79" s="414"/>
      <c r="AO79" s="545"/>
      <c r="AP79" s="556"/>
      <c r="AQ79" s="587"/>
      <c r="AR79" s="589"/>
      <c r="AS79" s="591"/>
      <c r="BE79"/>
    </row>
    <row r="80" spans="2:57" ht="22.5" hidden="1" customHeight="1">
      <c r="B80" s="592">
        <v>30</v>
      </c>
      <c r="C80" s="532"/>
      <c r="D80" s="406"/>
      <c r="E80" s="407"/>
      <c r="F80" s="407"/>
      <c r="G80" s="407"/>
      <c r="H80" s="407"/>
      <c r="I80" s="407"/>
      <c r="J80" s="407"/>
      <c r="K80" s="407"/>
      <c r="L80" s="407"/>
      <c r="M80" s="407"/>
      <c r="N80" s="407"/>
      <c r="O80" s="407"/>
      <c r="P80" s="408"/>
      <c r="Q80" s="409"/>
      <c r="R80" s="410"/>
      <c r="S80" s="410"/>
      <c r="T80" s="410"/>
      <c r="U80" s="410"/>
      <c r="V80" s="410"/>
      <c r="W80" s="410"/>
      <c r="X80" s="411"/>
      <c r="Y80" s="406"/>
      <c r="Z80" s="407"/>
      <c r="AA80" s="407"/>
      <c r="AB80" s="408"/>
      <c r="AC80" s="406"/>
      <c r="AD80" s="407"/>
      <c r="AE80" s="407"/>
      <c r="AF80" s="408"/>
      <c r="AG80" s="406"/>
      <c r="AH80" s="407"/>
      <c r="AI80" s="407"/>
      <c r="AJ80" s="408"/>
      <c r="AK80" s="406"/>
      <c r="AL80" s="407"/>
      <c r="AM80" s="407"/>
      <c r="AN80" s="408"/>
      <c r="AO80" s="542"/>
      <c r="AP80" s="554"/>
      <c r="AQ80" s="586"/>
      <c r="AR80" s="588"/>
      <c r="AS80" s="590"/>
      <c r="BE80"/>
    </row>
    <row r="81" spans="2:57" ht="31.5" hidden="1" customHeight="1" thickBot="1">
      <c r="B81" s="610"/>
      <c r="C81" s="611"/>
      <c r="D81" s="581"/>
      <c r="E81" s="582"/>
      <c r="F81" s="582"/>
      <c r="G81" s="582"/>
      <c r="H81" s="582"/>
      <c r="I81" s="582"/>
      <c r="J81" s="582"/>
      <c r="K81" s="582"/>
      <c r="L81" s="582"/>
      <c r="M81" s="582"/>
      <c r="N81" s="582"/>
      <c r="O81" s="582"/>
      <c r="P81" s="583"/>
      <c r="Q81" s="412"/>
      <c r="R81" s="413"/>
      <c r="S81" s="413"/>
      <c r="T81" s="413"/>
      <c r="U81" s="413"/>
      <c r="V81" s="413"/>
      <c r="W81" s="413"/>
      <c r="X81" s="414"/>
      <c r="Y81" s="581"/>
      <c r="Z81" s="582"/>
      <c r="AA81" s="582"/>
      <c r="AB81" s="583"/>
      <c r="AC81" s="581"/>
      <c r="AD81" s="582"/>
      <c r="AE81" s="582"/>
      <c r="AF81" s="583"/>
      <c r="AG81" s="581"/>
      <c r="AH81" s="582"/>
      <c r="AI81" s="582"/>
      <c r="AJ81" s="583"/>
      <c r="AK81" s="581"/>
      <c r="AL81" s="582"/>
      <c r="AM81" s="582"/>
      <c r="AN81" s="583"/>
      <c r="AO81" s="481"/>
      <c r="AP81" s="606"/>
      <c r="AQ81" s="607"/>
      <c r="AR81" s="608"/>
      <c r="AS81" s="609"/>
      <c r="BE81"/>
    </row>
    <row r="82" spans="2:57" ht="15.75" hidden="1" thickBot="1">
      <c r="B82" s="612" t="s">
        <v>33</v>
      </c>
      <c r="C82" s="613"/>
      <c r="D82" s="613"/>
      <c r="E82" s="614"/>
      <c r="F82" s="615" t="s">
        <v>2</v>
      </c>
      <c r="G82" s="613"/>
      <c r="H82" s="613"/>
      <c r="I82" s="613"/>
      <c r="J82" s="613"/>
      <c r="K82" s="613"/>
      <c r="L82" s="613"/>
      <c r="M82" s="613"/>
      <c r="N82" s="613"/>
      <c r="O82" s="613"/>
      <c r="P82" s="613"/>
      <c r="Q82" s="613"/>
      <c r="R82" s="613"/>
      <c r="S82" s="613"/>
      <c r="T82" s="613"/>
      <c r="U82" s="614"/>
      <c r="V82" s="615" t="s">
        <v>3</v>
      </c>
      <c r="W82" s="613"/>
      <c r="X82" s="614"/>
      <c r="Y82" s="615" t="s">
        <v>34</v>
      </c>
      <c r="Z82" s="613"/>
      <c r="AA82" s="614"/>
      <c r="AB82" s="615" t="s">
        <v>35</v>
      </c>
      <c r="AC82" s="613"/>
      <c r="AD82" s="613"/>
      <c r="AE82" s="613"/>
      <c r="AF82" s="613"/>
      <c r="AG82" s="613"/>
      <c r="AH82" s="613"/>
      <c r="AI82" s="613"/>
      <c r="AJ82" s="613"/>
      <c r="AK82" s="613"/>
      <c r="AL82" s="613"/>
      <c r="AM82" s="613"/>
      <c r="AN82" s="613"/>
      <c r="AO82" s="613"/>
      <c r="AP82" s="613"/>
      <c r="AQ82" s="613"/>
      <c r="AR82" s="613"/>
      <c r="AS82" s="616"/>
      <c r="BE82"/>
    </row>
    <row r="83" spans="2:57" ht="24.75" hidden="1" customHeight="1">
      <c r="B83" s="617"/>
      <c r="C83" s="618"/>
      <c r="D83" s="618"/>
      <c r="E83" s="619"/>
      <c r="F83" s="620"/>
      <c r="G83" s="618"/>
      <c r="H83" s="618"/>
      <c r="I83" s="618"/>
      <c r="J83" s="618"/>
      <c r="K83" s="618"/>
      <c r="L83" s="618"/>
      <c r="M83" s="618"/>
      <c r="N83" s="618"/>
      <c r="O83" s="618"/>
      <c r="P83" s="618"/>
      <c r="Q83" s="618"/>
      <c r="R83" s="618"/>
      <c r="S83" s="618"/>
      <c r="T83" s="618"/>
      <c r="U83" s="619"/>
      <c r="V83" s="620"/>
      <c r="W83" s="618"/>
      <c r="X83" s="619"/>
      <c r="Y83" s="620"/>
      <c r="Z83" s="618"/>
      <c r="AA83" s="619"/>
      <c r="AB83" s="620"/>
      <c r="AC83" s="618"/>
      <c r="AD83" s="618"/>
      <c r="AE83" s="618"/>
      <c r="AF83" s="618"/>
      <c r="AG83" s="618"/>
      <c r="AH83" s="618"/>
      <c r="AI83" s="618"/>
      <c r="AJ83" s="618"/>
      <c r="AK83" s="618"/>
      <c r="AL83" s="618"/>
      <c r="AM83" s="618"/>
      <c r="AN83" s="618"/>
      <c r="AO83" s="618"/>
      <c r="AP83" s="618"/>
      <c r="AQ83" s="618"/>
      <c r="AR83" s="618"/>
      <c r="AS83" s="621"/>
      <c r="BE83"/>
    </row>
    <row r="84" spans="2:57" ht="24.75" hidden="1" customHeight="1">
      <c r="B84" s="622"/>
      <c r="C84" s="623"/>
      <c r="D84" s="623"/>
      <c r="E84" s="624"/>
      <c r="F84" s="625"/>
      <c r="G84" s="623"/>
      <c r="H84" s="623"/>
      <c r="I84" s="623"/>
      <c r="J84" s="623"/>
      <c r="K84" s="623"/>
      <c r="L84" s="623"/>
      <c r="M84" s="623"/>
      <c r="N84" s="623"/>
      <c r="O84" s="623"/>
      <c r="P84" s="623"/>
      <c r="Q84" s="623"/>
      <c r="R84" s="623"/>
      <c r="S84" s="623"/>
      <c r="T84" s="623"/>
      <c r="U84" s="624"/>
      <c r="V84" s="625"/>
      <c r="W84" s="623"/>
      <c r="X84" s="624"/>
      <c r="Y84" s="625"/>
      <c r="Z84" s="623"/>
      <c r="AA84" s="624"/>
      <c r="AB84" s="625"/>
      <c r="AC84" s="623"/>
      <c r="AD84" s="623"/>
      <c r="AE84" s="623"/>
      <c r="AF84" s="623"/>
      <c r="AG84" s="623"/>
      <c r="AH84" s="623"/>
      <c r="AI84" s="623"/>
      <c r="AJ84" s="623"/>
      <c r="AK84" s="623"/>
      <c r="AL84" s="623"/>
      <c r="AM84" s="623"/>
      <c r="AN84" s="623"/>
      <c r="AO84" s="623"/>
      <c r="AP84" s="623"/>
      <c r="AQ84" s="623"/>
      <c r="AR84" s="623"/>
      <c r="AS84" s="626"/>
      <c r="BE84"/>
    </row>
    <row r="85" spans="2:57" ht="24.75" hidden="1" customHeight="1">
      <c r="B85" s="622"/>
      <c r="C85" s="623"/>
      <c r="D85" s="623"/>
      <c r="E85" s="624"/>
      <c r="F85" s="625"/>
      <c r="G85" s="623"/>
      <c r="H85" s="623"/>
      <c r="I85" s="623"/>
      <c r="J85" s="623"/>
      <c r="K85" s="623"/>
      <c r="L85" s="623"/>
      <c r="M85" s="623"/>
      <c r="N85" s="623"/>
      <c r="O85" s="623"/>
      <c r="P85" s="623"/>
      <c r="Q85" s="623"/>
      <c r="R85" s="623"/>
      <c r="S85" s="623"/>
      <c r="T85" s="623"/>
      <c r="U85" s="624"/>
      <c r="V85" s="625"/>
      <c r="W85" s="623"/>
      <c r="X85" s="624"/>
      <c r="Y85" s="625"/>
      <c r="Z85" s="623"/>
      <c r="AA85" s="624"/>
      <c r="AB85" s="625"/>
      <c r="AC85" s="623"/>
      <c r="AD85" s="623"/>
      <c r="AE85" s="623"/>
      <c r="AF85" s="623"/>
      <c r="AG85" s="623"/>
      <c r="AH85" s="623"/>
      <c r="AI85" s="623"/>
      <c r="AJ85" s="623"/>
      <c r="AK85" s="623"/>
      <c r="AL85" s="623"/>
      <c r="AM85" s="623"/>
      <c r="AN85" s="623"/>
      <c r="AO85" s="623"/>
      <c r="AP85" s="623"/>
      <c r="AQ85" s="623"/>
      <c r="AR85" s="623"/>
      <c r="AS85" s="626"/>
      <c r="BE85"/>
    </row>
    <row r="86" spans="2:57" ht="24.75" hidden="1" customHeight="1">
      <c r="B86" s="622"/>
      <c r="C86" s="623"/>
      <c r="D86" s="623"/>
      <c r="E86" s="624"/>
      <c r="F86" s="625"/>
      <c r="G86" s="623"/>
      <c r="H86" s="623"/>
      <c r="I86" s="623"/>
      <c r="J86" s="623"/>
      <c r="K86" s="623"/>
      <c r="L86" s="623"/>
      <c r="M86" s="623"/>
      <c r="N86" s="623"/>
      <c r="O86" s="623"/>
      <c r="P86" s="623"/>
      <c r="Q86" s="623"/>
      <c r="R86" s="623"/>
      <c r="S86" s="623"/>
      <c r="T86" s="623"/>
      <c r="U86" s="624"/>
      <c r="V86" s="625"/>
      <c r="W86" s="623"/>
      <c r="X86" s="624"/>
      <c r="Y86" s="625"/>
      <c r="Z86" s="623"/>
      <c r="AA86" s="624"/>
      <c r="AB86" s="625"/>
      <c r="AC86" s="623"/>
      <c r="AD86" s="623"/>
      <c r="AE86" s="623"/>
      <c r="AF86" s="623"/>
      <c r="AG86" s="623"/>
      <c r="AH86" s="623"/>
      <c r="AI86" s="623"/>
      <c r="AJ86" s="623"/>
      <c r="AK86" s="623"/>
      <c r="AL86" s="623"/>
      <c r="AM86" s="623"/>
      <c r="AN86" s="623"/>
      <c r="AO86" s="623"/>
      <c r="AP86" s="623"/>
      <c r="AQ86" s="623"/>
      <c r="AR86" s="623"/>
      <c r="AS86" s="626"/>
      <c r="BE86"/>
    </row>
    <row r="87" spans="2:57" ht="24.75" hidden="1" customHeight="1">
      <c r="B87" s="622"/>
      <c r="C87" s="623"/>
      <c r="D87" s="623"/>
      <c r="E87" s="624"/>
      <c r="F87" s="625"/>
      <c r="G87" s="623"/>
      <c r="H87" s="623"/>
      <c r="I87" s="623"/>
      <c r="J87" s="623"/>
      <c r="K87" s="623"/>
      <c r="L87" s="623"/>
      <c r="M87" s="623"/>
      <c r="N87" s="623"/>
      <c r="O87" s="623"/>
      <c r="P87" s="623"/>
      <c r="Q87" s="623"/>
      <c r="R87" s="623"/>
      <c r="S87" s="623"/>
      <c r="T87" s="623"/>
      <c r="U87" s="624"/>
      <c r="V87" s="625"/>
      <c r="W87" s="623"/>
      <c r="X87" s="624"/>
      <c r="Y87" s="625"/>
      <c r="Z87" s="623"/>
      <c r="AA87" s="624"/>
      <c r="AB87" s="625"/>
      <c r="AC87" s="623"/>
      <c r="AD87" s="623"/>
      <c r="AE87" s="623"/>
      <c r="AF87" s="623"/>
      <c r="AG87" s="623"/>
      <c r="AH87" s="623"/>
      <c r="AI87" s="623"/>
      <c r="AJ87" s="623"/>
      <c r="AK87" s="623"/>
      <c r="AL87" s="623"/>
      <c r="AM87" s="623"/>
      <c r="AN87" s="623"/>
      <c r="AO87" s="623"/>
      <c r="AP87" s="623"/>
      <c r="AQ87" s="623"/>
      <c r="AR87" s="623"/>
      <c r="AS87" s="626"/>
      <c r="BE87"/>
    </row>
    <row r="88" spans="2:57" ht="24.75" hidden="1" customHeight="1" thickBot="1">
      <c r="B88" s="622"/>
      <c r="C88" s="623"/>
      <c r="D88" s="623"/>
      <c r="E88" s="624"/>
      <c r="F88" s="625"/>
      <c r="G88" s="623"/>
      <c r="H88" s="623"/>
      <c r="I88" s="623"/>
      <c r="J88" s="623"/>
      <c r="K88" s="623"/>
      <c r="L88" s="623"/>
      <c r="M88" s="623"/>
      <c r="N88" s="623"/>
      <c r="O88" s="623"/>
      <c r="P88" s="623"/>
      <c r="Q88" s="623"/>
      <c r="R88" s="623"/>
      <c r="S88" s="623"/>
      <c r="T88" s="623"/>
      <c r="U88" s="624"/>
      <c r="V88" s="625"/>
      <c r="W88" s="623"/>
      <c r="X88" s="624"/>
      <c r="Y88" s="625"/>
      <c r="Z88" s="623"/>
      <c r="AA88" s="624"/>
      <c r="AB88" s="625"/>
      <c r="AC88" s="623"/>
      <c r="AD88" s="623"/>
      <c r="AE88" s="623"/>
      <c r="AF88" s="623"/>
      <c r="AG88" s="623"/>
      <c r="AH88" s="623"/>
      <c r="AI88" s="623"/>
      <c r="AJ88" s="623"/>
      <c r="AK88" s="623"/>
      <c r="AL88" s="623"/>
      <c r="AM88" s="623"/>
      <c r="AN88" s="623"/>
      <c r="AO88" s="623"/>
      <c r="AP88" s="623"/>
      <c r="AQ88" s="623"/>
      <c r="AR88" s="623"/>
      <c r="AS88" s="626"/>
      <c r="BE88"/>
    </row>
    <row r="89" spans="2:57">
      <c r="B89" s="612" t="s">
        <v>36</v>
      </c>
      <c r="C89" s="613"/>
      <c r="D89" s="613"/>
      <c r="E89" s="613"/>
      <c r="F89" s="613"/>
      <c r="G89" s="613"/>
      <c r="H89" s="613"/>
      <c r="I89" s="613"/>
      <c r="J89" s="613"/>
      <c r="K89" s="613"/>
      <c r="L89" s="613"/>
      <c r="M89" s="613"/>
      <c r="N89" s="613"/>
      <c r="O89" s="613"/>
      <c r="P89" s="613"/>
      <c r="Q89" s="613"/>
      <c r="R89" s="613"/>
      <c r="S89" s="613"/>
      <c r="T89" s="613"/>
      <c r="U89" s="613"/>
      <c r="V89" s="613"/>
      <c r="W89" s="613"/>
      <c r="X89" s="613"/>
      <c r="Y89" s="613"/>
      <c r="Z89" s="613"/>
      <c r="AA89" s="613"/>
      <c r="AB89" s="613"/>
      <c r="AC89" s="613"/>
      <c r="AD89" s="613"/>
      <c r="AE89" s="613"/>
      <c r="AF89" s="613"/>
      <c r="AG89" s="613"/>
      <c r="AH89" s="613"/>
      <c r="AI89" s="613"/>
      <c r="AJ89" s="613"/>
      <c r="AK89" s="613"/>
      <c r="AL89" s="613"/>
      <c r="AM89" s="613"/>
      <c r="AN89" s="613"/>
      <c r="AO89" s="613"/>
      <c r="AP89" s="613"/>
      <c r="AQ89" s="613"/>
      <c r="AR89" s="613"/>
      <c r="AS89" s="616"/>
      <c r="BE89"/>
    </row>
    <row r="90" spans="2:57" ht="92.25" customHeight="1" thickBot="1">
      <c r="B90" s="672">
        <v>44136</v>
      </c>
      <c r="C90" s="673"/>
      <c r="D90" s="673"/>
      <c r="E90" s="673"/>
      <c r="F90" s="673"/>
      <c r="G90" s="673"/>
      <c r="H90" s="673"/>
      <c r="I90" s="673"/>
      <c r="J90" s="673"/>
      <c r="K90" s="673"/>
      <c r="L90" s="673"/>
      <c r="M90" s="673"/>
      <c r="N90" s="673"/>
      <c r="O90" s="673"/>
      <c r="P90" s="673"/>
      <c r="Q90" s="673"/>
      <c r="R90" s="673"/>
      <c r="S90" s="673"/>
      <c r="T90" s="673"/>
      <c r="U90" s="673"/>
      <c r="V90" s="673"/>
      <c r="W90" s="673"/>
      <c r="X90" s="673"/>
      <c r="Y90" s="673"/>
      <c r="Z90" s="673"/>
      <c r="AA90" s="673"/>
      <c r="AB90" s="673"/>
      <c r="AC90" s="673"/>
      <c r="AD90" s="673"/>
      <c r="AE90" s="673"/>
      <c r="AF90" s="673"/>
      <c r="AG90" s="673"/>
      <c r="AH90" s="673"/>
      <c r="AI90" s="673"/>
      <c r="AJ90" s="673"/>
      <c r="AK90" s="673"/>
      <c r="AL90" s="673"/>
      <c r="AM90" s="673"/>
      <c r="AN90" s="673"/>
      <c r="AO90" s="673"/>
      <c r="AP90" s="673"/>
      <c r="AQ90" s="673"/>
      <c r="AR90" s="673"/>
      <c r="AS90" s="674"/>
      <c r="BE90"/>
    </row>
    <row r="91" spans="2:57" ht="22.5" customHeight="1">
      <c r="B91" s="9"/>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c r="AQ91" s="4"/>
      <c r="AR91" s="4"/>
      <c r="AS91" s="14"/>
      <c r="BE91"/>
    </row>
    <row r="92" spans="2:57" ht="46.5" customHeight="1">
      <c r="B92" s="10"/>
      <c r="C92" s="388" t="s">
        <v>44</v>
      </c>
      <c r="D92" s="386"/>
      <c r="E92" s="386"/>
      <c r="F92" s="386"/>
      <c r="G92" s="386"/>
      <c r="H92" s="386"/>
      <c r="I92" s="386"/>
      <c r="J92" s="386"/>
      <c r="K92" s="386"/>
      <c r="L92" s="386"/>
      <c r="M92" s="386"/>
      <c r="N92" s="386"/>
      <c r="O92" s="386"/>
      <c r="P92" s="386"/>
      <c r="Q92" s="386"/>
      <c r="R92" s="386"/>
      <c r="S92" s="386"/>
      <c r="T92" s="386"/>
      <c r="U92" s="386"/>
      <c r="V92" s="386"/>
      <c r="W92" s="387"/>
      <c r="X92" s="406" t="s">
        <v>1706</v>
      </c>
      <c r="Y92" s="407"/>
      <c r="Z92" s="407"/>
      <c r="AA92" s="407"/>
      <c r="AB92" s="407"/>
      <c r="AC92" s="407"/>
      <c r="AD92" s="407"/>
      <c r="AE92" s="407"/>
      <c r="AF92" s="407"/>
      <c r="AG92" s="407"/>
      <c r="AH92" s="407"/>
      <c r="AI92" s="407"/>
      <c r="AJ92" s="407"/>
      <c r="AK92" s="407"/>
      <c r="AL92" s="407"/>
      <c r="AM92" s="407"/>
      <c r="AN92" s="407"/>
      <c r="AO92" s="407"/>
      <c r="AP92" s="407"/>
      <c r="AQ92" s="407"/>
      <c r="AR92" s="408"/>
      <c r="AS92" s="8"/>
      <c r="BE92"/>
    </row>
    <row r="93" spans="2:57" ht="46.5" customHeight="1">
      <c r="B93" s="10"/>
      <c r="C93" s="473" t="s">
        <v>40</v>
      </c>
      <c r="D93" s="438"/>
      <c r="E93" s="438"/>
      <c r="F93" s="438"/>
      <c r="G93" s="438"/>
      <c r="H93" s="438"/>
      <c r="I93" s="449"/>
      <c r="J93" s="473" t="s">
        <v>41</v>
      </c>
      <c r="K93" s="438"/>
      <c r="L93" s="438"/>
      <c r="M93" s="438"/>
      <c r="N93" s="438"/>
      <c r="O93" s="438"/>
      <c r="P93" s="449"/>
      <c r="Q93" s="473" t="s">
        <v>42</v>
      </c>
      <c r="R93" s="438"/>
      <c r="S93" s="438"/>
      <c r="T93" s="438"/>
      <c r="U93" s="438"/>
      <c r="V93" s="438"/>
      <c r="W93" s="449"/>
      <c r="X93" s="473" t="s">
        <v>40</v>
      </c>
      <c r="Y93" s="438"/>
      <c r="Z93" s="438"/>
      <c r="AA93" s="438"/>
      <c r="AB93" s="438"/>
      <c r="AC93" s="438"/>
      <c r="AD93" s="449"/>
      <c r="AE93" s="473" t="s">
        <v>41</v>
      </c>
      <c r="AF93" s="438"/>
      <c r="AG93" s="438"/>
      <c r="AH93" s="438"/>
      <c r="AI93" s="438"/>
      <c r="AJ93" s="438"/>
      <c r="AK93" s="449"/>
      <c r="AL93" s="473" t="s">
        <v>42</v>
      </c>
      <c r="AM93" s="438"/>
      <c r="AN93" s="438"/>
      <c r="AO93" s="438"/>
      <c r="AP93" s="438"/>
      <c r="AQ93" s="438"/>
      <c r="AR93" s="449"/>
      <c r="AS93" s="11"/>
      <c r="BE93"/>
    </row>
    <row r="94" spans="2:57" ht="46.5" customHeight="1">
      <c r="B94" s="10"/>
      <c r="C94" s="517" t="str">
        <f>'Lot Register'!$U$13</f>
        <v>Jan van Wyk</v>
      </c>
      <c r="D94" s="518"/>
      <c r="E94" s="518"/>
      <c r="F94" s="518"/>
      <c r="G94" s="518"/>
      <c r="H94" s="518"/>
      <c r="I94" s="519"/>
      <c r="J94" s="517"/>
      <c r="K94" s="518"/>
      <c r="L94" s="518"/>
      <c r="M94" s="518"/>
      <c r="N94" s="518"/>
      <c r="O94" s="518"/>
      <c r="P94" s="519"/>
      <c r="Q94" s="520"/>
      <c r="R94" s="521"/>
      <c r="S94" s="521"/>
      <c r="T94" s="521"/>
      <c r="U94" s="521"/>
      <c r="V94" s="521"/>
      <c r="W94" s="522"/>
      <c r="X94" s="517" t="str">
        <f>'Lot Register'!$U$12</f>
        <v>TBA</v>
      </c>
      <c r="Y94" s="518"/>
      <c r="Z94" s="518"/>
      <c r="AA94" s="518"/>
      <c r="AB94" s="518"/>
      <c r="AC94" s="518"/>
      <c r="AD94" s="519"/>
      <c r="AE94" s="517"/>
      <c r="AF94" s="518"/>
      <c r="AG94" s="518"/>
      <c r="AH94" s="518"/>
      <c r="AI94" s="518"/>
      <c r="AJ94" s="518"/>
      <c r="AK94" s="519"/>
      <c r="AL94" s="520"/>
      <c r="AM94" s="521"/>
      <c r="AN94" s="521"/>
      <c r="AO94" s="521"/>
      <c r="AP94" s="521"/>
      <c r="AQ94" s="521"/>
      <c r="AR94" s="522"/>
      <c r="AS94" s="8"/>
      <c r="BE94"/>
    </row>
    <row r="95" spans="2:57" ht="22.5" customHeight="1" thickBot="1">
      <c r="B95" s="12"/>
      <c r="C95" s="13"/>
      <c r="D95" s="13"/>
      <c r="E95" s="13"/>
      <c r="F95" s="13"/>
      <c r="G95" s="13"/>
      <c r="H95" s="13"/>
      <c r="I95" s="13"/>
      <c r="J95" s="13"/>
      <c r="K95" s="13"/>
      <c r="L95" s="13"/>
      <c r="M95" s="13"/>
      <c r="N95" s="13"/>
      <c r="O95" s="13"/>
      <c r="P95" s="13"/>
      <c r="Q95" s="13"/>
      <c r="R95" s="13"/>
      <c r="S95" s="13"/>
      <c r="T95" s="13"/>
      <c r="U95" s="13"/>
      <c r="V95" s="13"/>
      <c r="W95" s="13"/>
      <c r="X95" s="13"/>
      <c r="Y95" s="13"/>
      <c r="Z95" s="13"/>
      <c r="AA95" s="13"/>
      <c r="AB95" s="13"/>
      <c r="AC95" s="13"/>
      <c r="AD95" s="13"/>
      <c r="AE95" s="13"/>
      <c r="AF95" s="13"/>
      <c r="AG95" s="13"/>
      <c r="AH95" s="13"/>
      <c r="AI95" s="13"/>
      <c r="AJ95" s="13"/>
      <c r="AK95" s="13"/>
      <c r="AL95" s="13"/>
      <c r="AM95" s="13"/>
      <c r="AN95" s="13"/>
      <c r="AO95" s="13"/>
      <c r="AP95" s="13"/>
      <c r="AQ95" s="13"/>
      <c r="AR95" s="13"/>
      <c r="AS95" s="15"/>
      <c r="BE95"/>
    </row>
    <row r="96" spans="2:57">
      <c r="C96" s="5"/>
      <c r="D96" s="5"/>
      <c r="E96" s="5"/>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BE96"/>
    </row>
    <row r="97" spans="3:57">
      <c r="C97" s="5"/>
      <c r="D97" s="5"/>
      <c r="E97" s="5"/>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BE97"/>
    </row>
    <row r="98" spans="3:57">
      <c r="BE98"/>
    </row>
    <row r="99" spans="3:57">
      <c r="BE99"/>
    </row>
    <row r="100" spans="3:57">
      <c r="C100" s="7"/>
      <c r="BE100"/>
    </row>
    <row r="101" spans="3:57">
      <c r="C101" s="7"/>
      <c r="BE101"/>
    </row>
    <row r="102" spans="3:57">
      <c r="C102" s="7"/>
      <c r="BE102"/>
    </row>
    <row r="103" spans="3:57">
      <c r="C103" s="7"/>
      <c r="BE103"/>
    </row>
    <row r="104" spans="3:57">
      <c r="BE104"/>
    </row>
    <row r="105" spans="3:57">
      <c r="BE105"/>
    </row>
    <row r="106" spans="3:57">
      <c r="BE106"/>
    </row>
    <row r="107" spans="3:57">
      <c r="BE107"/>
    </row>
    <row r="108" spans="3:57">
      <c r="BE108"/>
    </row>
  </sheetData>
  <sheetProtection selectLockedCells="1" autoFilter="0"/>
  <mergeCells count="476">
    <mergeCell ref="AS40:AS41"/>
    <mergeCell ref="Y41:AB41"/>
    <mergeCell ref="B40:C41"/>
    <mergeCell ref="D40:P41"/>
    <mergeCell ref="Q40:X41"/>
    <mergeCell ref="Y40:AB40"/>
    <mergeCell ref="AC40:AJ41"/>
    <mergeCell ref="AK40:AN41"/>
    <mergeCell ref="AO40:AP41"/>
    <mergeCell ref="AQ40:AQ41"/>
    <mergeCell ref="AR40:AR41"/>
    <mergeCell ref="AS30:AS31"/>
    <mergeCell ref="Y31:AB31"/>
    <mergeCell ref="B36:C37"/>
    <mergeCell ref="D36:P37"/>
    <mergeCell ref="Q36:X37"/>
    <mergeCell ref="Y36:AB36"/>
    <mergeCell ref="AC36:AJ37"/>
    <mergeCell ref="AK36:AN37"/>
    <mergeCell ref="AO36:AP37"/>
    <mergeCell ref="AQ36:AQ37"/>
    <mergeCell ref="AR36:AR37"/>
    <mergeCell ref="AS36:AS37"/>
    <mergeCell ref="Y37:AB37"/>
    <mergeCell ref="B30:C31"/>
    <mergeCell ref="D30:P31"/>
    <mergeCell ref="Q30:X31"/>
    <mergeCell ref="Y30:AB30"/>
    <mergeCell ref="AC30:AJ31"/>
    <mergeCell ref="AK30:AN31"/>
    <mergeCell ref="AO30:AP31"/>
    <mergeCell ref="AQ30:AQ31"/>
    <mergeCell ref="AR30:AR31"/>
    <mergeCell ref="AK34:AN35"/>
    <mergeCell ref="AO34:AP35"/>
    <mergeCell ref="Q16:X17"/>
    <mergeCell ref="Y16:AB16"/>
    <mergeCell ref="AC16:AJ17"/>
    <mergeCell ref="AK16:AN17"/>
    <mergeCell ref="AO16:AP17"/>
    <mergeCell ref="AQ16:AQ17"/>
    <mergeCell ref="AR16:AR17"/>
    <mergeCell ref="AS16:AS17"/>
    <mergeCell ref="Y17:AB17"/>
    <mergeCell ref="C94:I94"/>
    <mergeCell ref="J94:P94"/>
    <mergeCell ref="Q94:W94"/>
    <mergeCell ref="X94:AD94"/>
    <mergeCell ref="AE94:AK94"/>
    <mergeCell ref="AL94:AR94"/>
    <mergeCell ref="B90:AS90"/>
    <mergeCell ref="C92:W92"/>
    <mergeCell ref="X92:AR92"/>
    <mergeCell ref="C93:I93"/>
    <mergeCell ref="J93:P93"/>
    <mergeCell ref="Q93:W93"/>
    <mergeCell ref="X93:AD93"/>
    <mergeCell ref="AE93:AK93"/>
    <mergeCell ref="AL93:AR93"/>
    <mergeCell ref="B88:E88"/>
    <mergeCell ref="F88:U88"/>
    <mergeCell ref="V88:X88"/>
    <mergeCell ref="Y88:AA88"/>
    <mergeCell ref="AB88:AS88"/>
    <mergeCell ref="B89:AS89"/>
    <mergeCell ref="B86:E86"/>
    <mergeCell ref="F86:U86"/>
    <mergeCell ref="V86:X86"/>
    <mergeCell ref="Y86:AA86"/>
    <mergeCell ref="AB86:AS86"/>
    <mergeCell ref="B87:E87"/>
    <mergeCell ref="F87:U87"/>
    <mergeCell ref="V87:X87"/>
    <mergeCell ref="Y87:AA87"/>
    <mergeCell ref="AB87:AS87"/>
    <mergeCell ref="B84:E84"/>
    <mergeCell ref="F84:U84"/>
    <mergeCell ref="V84:X84"/>
    <mergeCell ref="Y84:AA84"/>
    <mergeCell ref="AB84:AS84"/>
    <mergeCell ref="B85:E85"/>
    <mergeCell ref="F85:U85"/>
    <mergeCell ref="V85:X85"/>
    <mergeCell ref="Y85:AA85"/>
    <mergeCell ref="AB85:AS85"/>
    <mergeCell ref="B82:E82"/>
    <mergeCell ref="F82:U82"/>
    <mergeCell ref="V82:X82"/>
    <mergeCell ref="Y82:AA82"/>
    <mergeCell ref="AB82:AS82"/>
    <mergeCell ref="B83:E83"/>
    <mergeCell ref="F83:U83"/>
    <mergeCell ref="V83:X83"/>
    <mergeCell ref="Y83:AA83"/>
    <mergeCell ref="AB83:AS83"/>
    <mergeCell ref="AK80:AN81"/>
    <mergeCell ref="AO80:AP81"/>
    <mergeCell ref="AQ80:AQ81"/>
    <mergeCell ref="AR80:AR81"/>
    <mergeCell ref="AS80:AS81"/>
    <mergeCell ref="Y81:AB81"/>
    <mergeCell ref="B80:C81"/>
    <mergeCell ref="D80:P81"/>
    <mergeCell ref="Q80:X81"/>
    <mergeCell ref="Y80:AB80"/>
    <mergeCell ref="AC80:AF81"/>
    <mergeCell ref="AG80:AJ81"/>
    <mergeCell ref="AK78:AN79"/>
    <mergeCell ref="AO78:AP79"/>
    <mergeCell ref="AQ78:AQ79"/>
    <mergeCell ref="AR78:AR79"/>
    <mergeCell ref="AS78:AS79"/>
    <mergeCell ref="Y79:AB79"/>
    <mergeCell ref="B78:C79"/>
    <mergeCell ref="D78:P79"/>
    <mergeCell ref="Q78:X79"/>
    <mergeCell ref="Y78:AB78"/>
    <mergeCell ref="AC78:AF79"/>
    <mergeCell ref="AG78:AJ79"/>
    <mergeCell ref="AK76:AN77"/>
    <mergeCell ref="AO76:AP77"/>
    <mergeCell ref="AQ76:AQ77"/>
    <mergeCell ref="AR76:AR77"/>
    <mergeCell ref="AS76:AS77"/>
    <mergeCell ref="Y77:AB77"/>
    <mergeCell ref="B76:C77"/>
    <mergeCell ref="D76:P77"/>
    <mergeCell ref="Q76:X77"/>
    <mergeCell ref="Y76:AB76"/>
    <mergeCell ref="AC76:AF77"/>
    <mergeCell ref="AG76:AJ77"/>
    <mergeCell ref="AK74:AN75"/>
    <mergeCell ref="AO74:AP75"/>
    <mergeCell ref="AQ74:AQ75"/>
    <mergeCell ref="AR74:AR75"/>
    <mergeCell ref="AS74:AS75"/>
    <mergeCell ref="Y75:AB75"/>
    <mergeCell ref="B74:C75"/>
    <mergeCell ref="D74:P75"/>
    <mergeCell ref="Q74:X75"/>
    <mergeCell ref="Y74:AB74"/>
    <mergeCell ref="AC74:AF75"/>
    <mergeCell ref="AG74:AJ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J61"/>
    <mergeCell ref="AK58:AN59"/>
    <mergeCell ref="AO58:AP59"/>
    <mergeCell ref="AQ58:AQ59"/>
    <mergeCell ref="AR58:AR59"/>
    <mergeCell ref="AS58:AS59"/>
    <mergeCell ref="Y59:AB59"/>
    <mergeCell ref="B58:C59"/>
    <mergeCell ref="D58:P59"/>
    <mergeCell ref="Q58:X59"/>
    <mergeCell ref="Y58:AB58"/>
    <mergeCell ref="AC58:AJ59"/>
    <mergeCell ref="AK56:AN57"/>
    <mergeCell ref="AO56:AP57"/>
    <mergeCell ref="AQ56:AQ57"/>
    <mergeCell ref="AR56:AR57"/>
    <mergeCell ref="AS56:AS57"/>
    <mergeCell ref="Y57:AB57"/>
    <mergeCell ref="B56:C57"/>
    <mergeCell ref="D56:P57"/>
    <mergeCell ref="Q56:X57"/>
    <mergeCell ref="Y56:AB56"/>
    <mergeCell ref="AC56:AJ57"/>
    <mergeCell ref="AK54:AN55"/>
    <mergeCell ref="AO54:AP55"/>
    <mergeCell ref="AQ54:AQ55"/>
    <mergeCell ref="AR54:AR55"/>
    <mergeCell ref="AS54:AS55"/>
    <mergeCell ref="Y55:AB55"/>
    <mergeCell ref="B54:C55"/>
    <mergeCell ref="D54:P55"/>
    <mergeCell ref="Q54:X55"/>
    <mergeCell ref="Y54:AB54"/>
    <mergeCell ref="AC54:AJ55"/>
    <mergeCell ref="AK52:AN53"/>
    <mergeCell ref="AO52:AP53"/>
    <mergeCell ref="AQ52:AQ53"/>
    <mergeCell ref="AR52:AR53"/>
    <mergeCell ref="AS52:AS53"/>
    <mergeCell ref="Y53:AB53"/>
    <mergeCell ref="B52:C53"/>
    <mergeCell ref="D52:P53"/>
    <mergeCell ref="Q52:X53"/>
    <mergeCell ref="Y52:AB52"/>
    <mergeCell ref="AC52:AJ53"/>
    <mergeCell ref="AK50:AN51"/>
    <mergeCell ref="AO50:AP51"/>
    <mergeCell ref="AQ50:AQ51"/>
    <mergeCell ref="AR50:AR51"/>
    <mergeCell ref="AS50:AS51"/>
    <mergeCell ref="Y51:AB51"/>
    <mergeCell ref="B50:C51"/>
    <mergeCell ref="D50:P51"/>
    <mergeCell ref="Q50:X51"/>
    <mergeCell ref="Y50:AB50"/>
    <mergeCell ref="AC50:AJ51"/>
    <mergeCell ref="AK48:AN49"/>
    <mergeCell ref="AO48:AP49"/>
    <mergeCell ref="AQ48:AQ49"/>
    <mergeCell ref="AR48:AR49"/>
    <mergeCell ref="AS48:AS49"/>
    <mergeCell ref="Y49:AB49"/>
    <mergeCell ref="B48:C49"/>
    <mergeCell ref="D48:P49"/>
    <mergeCell ref="Q48:X49"/>
    <mergeCell ref="Y48:AB48"/>
    <mergeCell ref="AC48:AJ49"/>
    <mergeCell ref="AK46:AN47"/>
    <mergeCell ref="AO46:AP47"/>
    <mergeCell ref="AQ46:AQ47"/>
    <mergeCell ref="AR46:AR47"/>
    <mergeCell ref="AS46:AS47"/>
    <mergeCell ref="Y47:AB47"/>
    <mergeCell ref="B46:C47"/>
    <mergeCell ref="D46:P47"/>
    <mergeCell ref="Q46:X47"/>
    <mergeCell ref="Y46:AB46"/>
    <mergeCell ref="AC46:AJ47"/>
    <mergeCell ref="AK44:AN45"/>
    <mergeCell ref="AO44:AP45"/>
    <mergeCell ref="AQ44:AQ45"/>
    <mergeCell ref="AR44:AR45"/>
    <mergeCell ref="AS44:AS45"/>
    <mergeCell ref="Y45:AB45"/>
    <mergeCell ref="B44:C45"/>
    <mergeCell ref="D44:P45"/>
    <mergeCell ref="Q44:X45"/>
    <mergeCell ref="Y44:AB44"/>
    <mergeCell ref="AC44:AJ45"/>
    <mergeCell ref="AK42:AN43"/>
    <mergeCell ref="AO42:AP43"/>
    <mergeCell ref="AQ42:AQ43"/>
    <mergeCell ref="AR42:AR43"/>
    <mergeCell ref="AS42:AS43"/>
    <mergeCell ref="Y43:AB43"/>
    <mergeCell ref="B42:C43"/>
    <mergeCell ref="D42:P43"/>
    <mergeCell ref="Q42:X43"/>
    <mergeCell ref="Y42:AB42"/>
    <mergeCell ref="AC42:AJ43"/>
    <mergeCell ref="AK38:AN39"/>
    <mergeCell ref="AO38:AP39"/>
    <mergeCell ref="AQ38:AQ39"/>
    <mergeCell ref="AR38:AR39"/>
    <mergeCell ref="AS38:AS39"/>
    <mergeCell ref="Y39:AB39"/>
    <mergeCell ref="B38:C39"/>
    <mergeCell ref="D38:P39"/>
    <mergeCell ref="Q38:X39"/>
    <mergeCell ref="Y38:AB38"/>
    <mergeCell ref="AC38:AJ39"/>
    <mergeCell ref="AQ34:AQ35"/>
    <mergeCell ref="AR34:AR35"/>
    <mergeCell ref="AS34:AS35"/>
    <mergeCell ref="Y35:AB35"/>
    <mergeCell ref="B34:C35"/>
    <mergeCell ref="D34:P35"/>
    <mergeCell ref="Q34:X35"/>
    <mergeCell ref="Y34:AB34"/>
    <mergeCell ref="AC34:AJ35"/>
    <mergeCell ref="AK32:AN33"/>
    <mergeCell ref="AO32:AP33"/>
    <mergeCell ref="AQ32:AQ33"/>
    <mergeCell ref="AR32:AR33"/>
    <mergeCell ref="AS32:AS33"/>
    <mergeCell ref="Y33:AB33"/>
    <mergeCell ref="B32:C33"/>
    <mergeCell ref="D32:P33"/>
    <mergeCell ref="Q32:X33"/>
    <mergeCell ref="Y32:AB32"/>
    <mergeCell ref="AC32:AJ33"/>
    <mergeCell ref="AK28:AN29"/>
    <mergeCell ref="AO28:AP29"/>
    <mergeCell ref="AQ28:AQ29"/>
    <mergeCell ref="AR28:AR29"/>
    <mergeCell ref="AS28:AS29"/>
    <mergeCell ref="Y29:AB29"/>
    <mergeCell ref="B28:C29"/>
    <mergeCell ref="D28:P29"/>
    <mergeCell ref="Q28:X29"/>
    <mergeCell ref="Y28:AB28"/>
    <mergeCell ref="AC28:AJ29"/>
    <mergeCell ref="AK26:AN27"/>
    <mergeCell ref="AO26:AP27"/>
    <mergeCell ref="AQ26:AQ27"/>
    <mergeCell ref="AR26:AR27"/>
    <mergeCell ref="AS26:AS27"/>
    <mergeCell ref="Y27:AB27"/>
    <mergeCell ref="B26:C27"/>
    <mergeCell ref="D26:P27"/>
    <mergeCell ref="Q26:X27"/>
    <mergeCell ref="Y26:AB26"/>
    <mergeCell ref="AC26:AJ27"/>
    <mergeCell ref="AK24:AN25"/>
    <mergeCell ref="AO24:AP25"/>
    <mergeCell ref="AQ24:AQ25"/>
    <mergeCell ref="AR24:AR25"/>
    <mergeCell ref="AS24:AS25"/>
    <mergeCell ref="Y25:AB25"/>
    <mergeCell ref="B24:C25"/>
    <mergeCell ref="D24:P25"/>
    <mergeCell ref="Q24:X25"/>
    <mergeCell ref="Y24:AB24"/>
    <mergeCell ref="AC24:AJ25"/>
    <mergeCell ref="AK22:AN23"/>
    <mergeCell ref="AO22:AP23"/>
    <mergeCell ref="AQ22:AQ23"/>
    <mergeCell ref="AR22:AR23"/>
    <mergeCell ref="AS22:AS23"/>
    <mergeCell ref="Y23:AB23"/>
    <mergeCell ref="B22:C23"/>
    <mergeCell ref="D22:P23"/>
    <mergeCell ref="Q22:X23"/>
    <mergeCell ref="Y22:AB22"/>
    <mergeCell ref="AC22:AJ23"/>
    <mergeCell ref="AK20:AN21"/>
    <mergeCell ref="AO20:AP21"/>
    <mergeCell ref="AQ20:AQ21"/>
    <mergeCell ref="AR20:AR21"/>
    <mergeCell ref="AS20:AS21"/>
    <mergeCell ref="Y21:AB21"/>
    <mergeCell ref="B20:C21"/>
    <mergeCell ref="D20:P21"/>
    <mergeCell ref="Q20:X21"/>
    <mergeCell ref="Y20:AB20"/>
    <mergeCell ref="AC20:AJ21"/>
    <mergeCell ref="AK18:AN19"/>
    <mergeCell ref="AO18:AP19"/>
    <mergeCell ref="AQ18:AQ19"/>
    <mergeCell ref="AR18:AR19"/>
    <mergeCell ref="AS18:AS19"/>
    <mergeCell ref="Y15:AB15"/>
    <mergeCell ref="B18:C19"/>
    <mergeCell ref="D18:P19"/>
    <mergeCell ref="Q18:X19"/>
    <mergeCell ref="Y18:AB18"/>
    <mergeCell ref="Y19:AB19"/>
    <mergeCell ref="AK14:AN15"/>
    <mergeCell ref="AO14:AP15"/>
    <mergeCell ref="AQ14:AQ15"/>
    <mergeCell ref="AR14:AR15"/>
    <mergeCell ref="AS14:AS15"/>
    <mergeCell ref="B14:C15"/>
    <mergeCell ref="D14:P15"/>
    <mergeCell ref="Q14:X15"/>
    <mergeCell ref="Y14:AB14"/>
    <mergeCell ref="AC14:AJ15"/>
    <mergeCell ref="AC18:AJ19"/>
    <mergeCell ref="B16:C17"/>
    <mergeCell ref="D16:P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AQ12:AS13"/>
    <mergeCell ref="Y13:AB13"/>
    <mergeCell ref="AK13:AN13"/>
    <mergeCell ref="AO12:AP13"/>
    <mergeCell ref="AF7:AI7"/>
    <mergeCell ref="J8:J9"/>
    <mergeCell ref="K8:K9"/>
    <mergeCell ref="L8:L9"/>
    <mergeCell ref="AF8:AI8"/>
    <mergeCell ref="AJ8:AM11"/>
    <mergeCell ref="AF10:AI10"/>
    <mergeCell ref="AF11:AI11"/>
    <mergeCell ref="AJ7:AS7"/>
    <mergeCell ref="AN8:AS11"/>
    <mergeCell ref="AJ4:AS4"/>
    <mergeCell ref="AJ5:AS5"/>
    <mergeCell ref="AJ6:AS6"/>
    <mergeCell ref="J4:Z5"/>
    <mergeCell ref="AA4:AE4"/>
    <mergeCell ref="AF4:AI4"/>
    <mergeCell ref="AA5:AE5"/>
    <mergeCell ref="AF5:AI5"/>
    <mergeCell ref="J6:L7"/>
    <mergeCell ref="M6:P9"/>
    <mergeCell ref="Q6:AE9"/>
    <mergeCell ref="AF6:AI6"/>
    <mergeCell ref="AF9:AI9"/>
  </mergeCells>
  <conditionalFormatting sqref="AF11">
    <cfRule type="expression" dxfId="90" priority="26">
      <formula>$V11="y"</formula>
    </cfRule>
    <cfRule type="expression" dxfId="89" priority="27">
      <formula>$T11="y"</formula>
    </cfRule>
  </conditionalFormatting>
  <conditionalFormatting sqref="AF7">
    <cfRule type="expression" dxfId="88" priority="30">
      <formula>$V7="y"</formula>
    </cfRule>
    <cfRule type="expression" dxfId="87" priority="31">
      <formula>$T7="y"</formula>
    </cfRule>
  </conditionalFormatting>
  <conditionalFormatting sqref="AF9">
    <cfRule type="expression" dxfId="86" priority="28">
      <formula>$V9="y"</formula>
    </cfRule>
    <cfRule type="expression" dxfId="85" priority="29">
      <formula>$T9="y"</formula>
    </cfRule>
  </conditionalFormatting>
  <conditionalFormatting sqref="Y14:AB15 Y48:AB81 Y23:AB23 Y21:AB21 Y18:AB19">
    <cfRule type="expression" dxfId="84" priority="25">
      <formula>OR(ISNUMBER(SEARCH("Hold Point",Y14)),ISNUMBER(SEARCH("Witness Point",Y14)))</formula>
    </cfRule>
  </conditionalFormatting>
  <conditionalFormatting sqref="AK14:AN15 AK18:AN29 AK32:AN35 AK38:AN39 AK42:AN81">
    <cfRule type="expression" dxfId="83" priority="24">
      <formula>OR(Y14="Check Item",Y14="Milestone")</formula>
    </cfRule>
  </conditionalFormatting>
  <conditionalFormatting sqref="Y46:AB47">
    <cfRule type="expression" dxfId="82" priority="23">
      <formula>OR(ISNUMBER(SEARCH("Hold Point",Y46)),ISNUMBER(SEARCH("Witness Point",Y46)))</formula>
    </cfRule>
  </conditionalFormatting>
  <conditionalFormatting sqref="Y44:AB44">
    <cfRule type="expression" dxfId="81" priority="22">
      <formula>OR(ISNUMBER(SEARCH("Hold Point",Y44)),ISNUMBER(SEARCH("Witness Point",Y44)))</formula>
    </cfRule>
  </conditionalFormatting>
  <conditionalFormatting sqref="Y42:AB42">
    <cfRule type="expression" dxfId="80" priority="21">
      <formula>OR(ISNUMBER(SEARCH("Hold Point",Y42)),ISNUMBER(SEARCH("Witness Point",Y42)))</formula>
    </cfRule>
  </conditionalFormatting>
  <conditionalFormatting sqref="Y22:AB22">
    <cfRule type="expression" dxfId="79" priority="18">
      <formula>OR(ISNUMBER(SEARCH("Hold Point",Y22)),ISNUMBER(SEARCH("Witness Point",Y22)))</formula>
    </cfRule>
  </conditionalFormatting>
  <conditionalFormatting sqref="Y20:AB20">
    <cfRule type="expression" dxfId="78" priority="17">
      <formula>OR(ISNUMBER(SEARCH("Hold Point",Y20)),ISNUMBER(SEARCH("Witness Point",Y20)))</formula>
    </cfRule>
  </conditionalFormatting>
  <conditionalFormatting sqref="Y32:AB33">
    <cfRule type="expression" dxfId="77" priority="16">
      <formula>OR(ISNUMBER(SEARCH("Hold Point",Y32)),ISNUMBER(SEARCH("Witness Point",Y32)))</formula>
    </cfRule>
  </conditionalFormatting>
  <conditionalFormatting sqref="Y28:AB29">
    <cfRule type="expression" dxfId="76" priority="15">
      <formula>OR(ISNUMBER(SEARCH("Hold Point",Y28)),ISNUMBER(SEARCH("Witness Point",Y28)))</formula>
    </cfRule>
  </conditionalFormatting>
  <conditionalFormatting sqref="Y24:AB27">
    <cfRule type="expression" dxfId="75" priority="14">
      <formula>OR(ISNUMBER(SEARCH("Hold Point",Y24)),ISNUMBER(SEARCH("Witness Point",Y24)))</formula>
    </cfRule>
  </conditionalFormatting>
  <conditionalFormatting sqref="Y34:AB35">
    <cfRule type="expression" dxfId="74" priority="13">
      <formula>OR(ISNUMBER(SEARCH("Hold Point",Y34)),ISNUMBER(SEARCH("Witness Point",Y34)))</formula>
    </cfRule>
  </conditionalFormatting>
  <conditionalFormatting sqref="Y38:AB39">
    <cfRule type="expression" dxfId="73" priority="12">
      <formula>OR(ISNUMBER(SEARCH("Hold Point",Y38)),ISNUMBER(SEARCH("Witness Point",Y38)))</formula>
    </cfRule>
  </conditionalFormatting>
  <conditionalFormatting sqref="Y43:AB43">
    <cfRule type="expression" dxfId="72" priority="11">
      <formula>OR(ISNUMBER(SEARCH("Hold Point",Y43)),ISNUMBER(SEARCH("Witness Point",Y43)))</formula>
    </cfRule>
  </conditionalFormatting>
  <conditionalFormatting sqref="Y45:AB45">
    <cfRule type="expression" dxfId="71" priority="10">
      <formula>OR(ISNUMBER(SEARCH("Hold Point",Y45)),ISNUMBER(SEARCH("Witness Point",Y45)))</formula>
    </cfRule>
  </conditionalFormatting>
  <conditionalFormatting sqref="Y16:AB17">
    <cfRule type="expression" dxfId="70" priority="9">
      <formula>OR(ISNUMBER(SEARCH("Hold Point",Y16)),ISNUMBER(SEARCH("Witness Point",Y16)))</formula>
    </cfRule>
  </conditionalFormatting>
  <conditionalFormatting sqref="AK16:AN17">
    <cfRule type="expression" dxfId="69" priority="8">
      <formula>OR(Y16="Check Item",Y16="Milestone")</formula>
    </cfRule>
  </conditionalFormatting>
  <conditionalFormatting sqref="AK30:AN31">
    <cfRule type="expression" dxfId="68" priority="7">
      <formula>OR(Y30="Check Item",Y30="Milestone")</formula>
    </cfRule>
  </conditionalFormatting>
  <conditionalFormatting sqref="Y30:AB31">
    <cfRule type="expression" dxfId="67" priority="6">
      <formula>OR(ISNUMBER(SEARCH("Hold Point",Y30)),ISNUMBER(SEARCH("Witness Point",Y30)))</formula>
    </cfRule>
  </conditionalFormatting>
  <conditionalFormatting sqref="AK36:AN37">
    <cfRule type="expression" dxfId="66" priority="5">
      <formula>OR(Y36="Check Item",Y36="Milestone")</formula>
    </cfRule>
  </conditionalFormatting>
  <conditionalFormatting sqref="Y36:AB37">
    <cfRule type="expression" dxfId="65" priority="4">
      <formula>OR(ISNUMBER(SEARCH("Hold Point",Y36)),ISNUMBER(SEARCH("Witness Point",Y36)))</formula>
    </cfRule>
  </conditionalFormatting>
  <conditionalFormatting sqref="AK40:AN41">
    <cfRule type="expression" dxfId="64" priority="3">
      <formula>OR(Y40="Check Item",Y40="Milestone")</formula>
    </cfRule>
  </conditionalFormatting>
  <conditionalFormatting sqref="Y40:AB40">
    <cfRule type="expression" dxfId="63" priority="2">
      <formula>OR(ISNUMBER(SEARCH("Hold Point",Y40)),ISNUMBER(SEARCH("Witness Point",Y40)))</formula>
    </cfRule>
  </conditionalFormatting>
  <conditionalFormatting sqref="Y41:AB41">
    <cfRule type="expression" dxfId="62" priority="1">
      <formula>OR(ISNUMBER(SEARCH("Hold Point",Y41)),ISNUMBER(SEARCH("Witness Point",Y41)))</formula>
    </cfRule>
  </conditionalFormatting>
  <pageMargins left="0.62992125984251968" right="0.23622047244094488" top="0.82677165354330706" bottom="0.23622047244094488" header="0.31496062992125984" footer="0.31496062992125984"/>
  <pageSetup paperSize="9" scale="56" fitToHeight="0" orientation="portrait" horizontalDpi="300" verticalDpi="300"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Sheet32">
    <pageSetUpPr fitToPage="1"/>
  </sheetPr>
  <dimension ref="A1:BR102"/>
  <sheetViews>
    <sheetView topLeftCell="A3" zoomScaleNormal="100" workbookViewId="0">
      <selection activeCell="Q28" sqref="Q28:X29"/>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Installation of Steel Piers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Installation of Steel Piers</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633" t="s">
        <v>1939</v>
      </c>
      <c r="AK4" s="634"/>
      <c r="AL4" s="634"/>
      <c r="AM4" s="634"/>
      <c r="AN4" s="634"/>
      <c r="AO4" s="634"/>
      <c r="AP4" s="634"/>
      <c r="AQ4" s="634"/>
      <c r="AR4" s="634"/>
      <c r="AS4" s="635"/>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str">
        <f>'Lot Register'!$M$13</f>
        <v>CN22189</v>
      </c>
      <c r="AG5" s="460"/>
      <c r="AH5" s="460"/>
      <c r="AI5" s="461"/>
      <c r="AJ5" s="636" t="s">
        <v>1704</v>
      </c>
      <c r="AK5" s="637"/>
      <c r="AL5" s="637"/>
      <c r="AM5" s="637"/>
      <c r="AN5" s="637"/>
      <c r="AO5" s="637"/>
      <c r="AP5" s="637"/>
      <c r="AQ5" s="637"/>
      <c r="AR5" s="637"/>
      <c r="AS5" s="638"/>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636" t="s">
        <v>2095</v>
      </c>
      <c r="AK6" s="637"/>
      <c r="AL6" s="637"/>
      <c r="AM6" s="637"/>
      <c r="AN6" s="637"/>
      <c r="AO6" s="637"/>
      <c r="AP6" s="637"/>
      <c r="AQ6" s="637"/>
      <c r="AR6" s="637"/>
      <c r="AS6" s="638"/>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Register'!$J$2), "", 'Lot Register'!$J$2)</f>
        <v>45343</v>
      </c>
      <c r="AG7" s="469"/>
      <c r="AH7" s="469"/>
      <c r="AI7" s="470"/>
      <c r="AJ7" s="636" t="s">
        <v>2096</v>
      </c>
      <c r="AK7" s="637"/>
      <c r="AL7" s="637"/>
      <c r="AM7" s="637"/>
      <c r="AN7" s="637"/>
      <c r="AO7" s="637"/>
      <c r="AP7" s="637"/>
      <c r="AQ7" s="637"/>
      <c r="AR7" s="637"/>
      <c r="AS7" s="638"/>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v>80.010000000000005</v>
      </c>
      <c r="AK8" s="574"/>
      <c r="AL8" s="574"/>
      <c r="AM8" s="574"/>
      <c r="AN8" s="566" t="s">
        <v>2426</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Register'!$K$2), "", 'Lot Register'!$K$2)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f>IF(ISBLANK('Lot Register'!$I$2), "", 'Lot Register'!$I$2)</f>
        <v>0</v>
      </c>
      <c r="AE10" s="449"/>
      <c r="AF10" s="451" t="s">
        <v>30</v>
      </c>
      <c r="AG10" s="451"/>
      <c r="AH10" s="451"/>
      <c r="AI10" s="452"/>
      <c r="AJ10" s="573"/>
      <c r="AK10" s="574"/>
      <c r="AL10" s="574"/>
      <c r="AM10" s="574"/>
      <c r="AN10" s="566"/>
      <c r="AO10" s="566"/>
      <c r="AP10" s="566"/>
      <c r="AQ10" s="566"/>
      <c r="AR10" s="566"/>
      <c r="AS10" s="567"/>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Register'!$L$2), "", 'Lot Register'!$L$2)</f>
        <v>45343</v>
      </c>
      <c r="AG11" s="496"/>
      <c r="AH11" s="496"/>
      <c r="AI11" s="497"/>
      <c r="AJ11" s="575"/>
      <c r="AK11" s="576"/>
      <c r="AL11" s="576"/>
      <c r="AM11" s="576"/>
      <c r="AN11" s="381"/>
      <c r="AO11" s="381"/>
      <c r="AP11" s="381"/>
      <c r="AQ11" s="381"/>
      <c r="AR11" s="381"/>
      <c r="AS11" s="568"/>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c r="AH13" s="439"/>
      <c r="AI13" s="439"/>
      <c r="AJ13" s="439"/>
      <c r="AK13" s="439" t="s">
        <v>27</v>
      </c>
      <c r="AL13" s="439"/>
      <c r="AM13" s="439"/>
      <c r="AN13" s="439"/>
      <c r="AO13" s="571"/>
      <c r="AP13" s="571"/>
      <c r="AQ13" s="571"/>
      <c r="AR13" s="571"/>
      <c r="AS13" s="572"/>
      <c r="BE13"/>
    </row>
    <row r="14" spans="1:70">
      <c r="B14" s="553">
        <v>1</v>
      </c>
      <c r="C14" s="549"/>
      <c r="D14" s="507" t="s">
        <v>1610</v>
      </c>
      <c r="E14" s="508"/>
      <c r="F14" s="508"/>
      <c r="G14" s="508"/>
      <c r="H14" s="508"/>
      <c r="I14" s="508"/>
      <c r="J14" s="508"/>
      <c r="K14" s="508"/>
      <c r="L14" s="508"/>
      <c r="M14" s="508"/>
      <c r="N14" s="508"/>
      <c r="O14" s="508"/>
      <c r="P14" s="509"/>
      <c r="Q14" s="507" t="s">
        <v>91</v>
      </c>
      <c r="R14" s="508"/>
      <c r="S14" s="508"/>
      <c r="T14" s="508"/>
      <c r="U14" s="508"/>
      <c r="V14" s="508"/>
      <c r="W14" s="508"/>
      <c r="X14" s="509"/>
      <c r="Y14" s="507" t="s">
        <v>24</v>
      </c>
      <c r="Z14" s="508"/>
      <c r="AA14" s="508"/>
      <c r="AB14" s="509"/>
      <c r="AC14" s="406"/>
      <c r="AD14" s="407"/>
      <c r="AE14" s="407"/>
      <c r="AF14" s="407"/>
      <c r="AG14" s="407"/>
      <c r="AH14" s="407"/>
      <c r="AI14" s="407"/>
      <c r="AJ14" s="408"/>
      <c r="AK14" s="507"/>
      <c r="AL14" s="508"/>
      <c r="AM14" s="508"/>
      <c r="AN14" s="509"/>
      <c r="AO14" s="475"/>
      <c r="AP14" s="593"/>
      <c r="AQ14" s="594"/>
      <c r="AR14" s="595"/>
      <c r="AS14" s="596"/>
      <c r="BE14"/>
    </row>
    <row r="15" spans="1:70" ht="31.5" customHeight="1">
      <c r="B15" s="592"/>
      <c r="C15" s="532"/>
      <c r="D15" s="412"/>
      <c r="E15" s="413"/>
      <c r="F15" s="413"/>
      <c r="G15" s="413"/>
      <c r="H15" s="413"/>
      <c r="I15" s="413"/>
      <c r="J15" s="413"/>
      <c r="K15" s="413"/>
      <c r="L15" s="413"/>
      <c r="M15" s="413"/>
      <c r="N15" s="413"/>
      <c r="O15" s="413"/>
      <c r="P15" s="414"/>
      <c r="Q15" s="412"/>
      <c r="R15" s="413"/>
      <c r="S15" s="413"/>
      <c r="T15" s="413"/>
      <c r="U15" s="413"/>
      <c r="V15" s="413"/>
      <c r="W15" s="413"/>
      <c r="X15" s="414"/>
      <c r="Y15" s="412" t="s">
        <v>1611</v>
      </c>
      <c r="Z15" s="413"/>
      <c r="AA15" s="413"/>
      <c r="AB15" s="414"/>
      <c r="AC15" s="412"/>
      <c r="AD15" s="413"/>
      <c r="AE15" s="413"/>
      <c r="AF15" s="413"/>
      <c r="AG15" s="413"/>
      <c r="AH15" s="413"/>
      <c r="AI15" s="413"/>
      <c r="AJ15" s="414"/>
      <c r="AK15" s="412"/>
      <c r="AL15" s="413"/>
      <c r="AM15" s="413"/>
      <c r="AN15" s="414"/>
      <c r="AO15" s="545"/>
      <c r="AP15" s="556"/>
      <c r="AQ15" s="587"/>
      <c r="AR15" s="589"/>
      <c r="AS15" s="591"/>
      <c r="BE15"/>
    </row>
    <row r="16" spans="1:70">
      <c r="B16" s="592">
        <v>2</v>
      </c>
      <c r="C16" s="532"/>
      <c r="D16" s="406" t="s">
        <v>1612</v>
      </c>
      <c r="E16" s="407"/>
      <c r="F16" s="407"/>
      <c r="G16" s="407"/>
      <c r="H16" s="407"/>
      <c r="I16" s="407"/>
      <c r="J16" s="407"/>
      <c r="K16" s="407"/>
      <c r="L16" s="407"/>
      <c r="M16" s="407"/>
      <c r="N16" s="407"/>
      <c r="O16" s="407"/>
      <c r="P16" s="408"/>
      <c r="Q16" s="409" t="s">
        <v>91</v>
      </c>
      <c r="R16" s="410"/>
      <c r="S16" s="410"/>
      <c r="T16" s="410"/>
      <c r="U16" s="410"/>
      <c r="V16" s="410"/>
      <c r="W16" s="410"/>
      <c r="X16" s="411"/>
      <c r="Y16" s="406" t="s">
        <v>24</v>
      </c>
      <c r="Z16" s="407"/>
      <c r="AA16" s="407"/>
      <c r="AB16" s="408"/>
      <c r="AC16" s="406"/>
      <c r="AD16" s="407"/>
      <c r="AE16" s="407"/>
      <c r="AF16" s="407"/>
      <c r="AG16" s="407"/>
      <c r="AH16" s="407"/>
      <c r="AI16" s="407"/>
      <c r="AJ16" s="408"/>
      <c r="AK16" s="406"/>
      <c r="AL16" s="407"/>
      <c r="AM16" s="407"/>
      <c r="AN16" s="408"/>
      <c r="AO16" s="542"/>
      <c r="AP16" s="554"/>
      <c r="AQ16" s="586"/>
      <c r="AR16" s="588"/>
      <c r="AS16" s="590"/>
      <c r="BE16"/>
    </row>
    <row r="17" spans="2:57" ht="31.5" customHeight="1">
      <c r="B17" s="592"/>
      <c r="C17" s="532"/>
      <c r="D17" s="412"/>
      <c r="E17" s="413"/>
      <c r="F17" s="413"/>
      <c r="G17" s="413"/>
      <c r="H17" s="413"/>
      <c r="I17" s="413"/>
      <c r="J17" s="413"/>
      <c r="K17" s="413"/>
      <c r="L17" s="413"/>
      <c r="M17" s="413"/>
      <c r="N17" s="413"/>
      <c r="O17" s="413"/>
      <c r="P17" s="414"/>
      <c r="Q17" s="412"/>
      <c r="R17" s="413"/>
      <c r="S17" s="413"/>
      <c r="T17" s="413"/>
      <c r="U17" s="413"/>
      <c r="V17" s="413"/>
      <c r="W17" s="413"/>
      <c r="X17" s="414"/>
      <c r="Y17" s="412" t="s">
        <v>1613</v>
      </c>
      <c r="Z17" s="413"/>
      <c r="AA17" s="413"/>
      <c r="AB17" s="414"/>
      <c r="AC17" s="412"/>
      <c r="AD17" s="413"/>
      <c r="AE17" s="413"/>
      <c r="AF17" s="413"/>
      <c r="AG17" s="413"/>
      <c r="AH17" s="413"/>
      <c r="AI17" s="413"/>
      <c r="AJ17" s="414"/>
      <c r="AK17" s="412"/>
      <c r="AL17" s="413"/>
      <c r="AM17" s="413"/>
      <c r="AN17" s="414"/>
      <c r="AO17" s="545"/>
      <c r="AP17" s="556"/>
      <c r="AQ17" s="587"/>
      <c r="AR17" s="589"/>
      <c r="AS17" s="591"/>
      <c r="BE17"/>
    </row>
    <row r="18" spans="2:57">
      <c r="B18" s="592">
        <v>3</v>
      </c>
      <c r="C18" s="532"/>
      <c r="D18" s="406" t="s">
        <v>2427</v>
      </c>
      <c r="E18" s="407"/>
      <c r="F18" s="407"/>
      <c r="G18" s="407"/>
      <c r="H18" s="407"/>
      <c r="I18" s="407"/>
      <c r="J18" s="407"/>
      <c r="K18" s="407"/>
      <c r="L18" s="407"/>
      <c r="M18" s="407"/>
      <c r="N18" s="407"/>
      <c r="O18" s="407"/>
      <c r="P18" s="408"/>
      <c r="Q18" s="409" t="s">
        <v>91</v>
      </c>
      <c r="R18" s="410"/>
      <c r="S18" s="410"/>
      <c r="T18" s="410"/>
      <c r="U18" s="410"/>
      <c r="V18" s="410"/>
      <c r="W18" s="410"/>
      <c r="X18" s="411"/>
      <c r="Y18" s="406" t="s">
        <v>86</v>
      </c>
      <c r="Z18" s="407"/>
      <c r="AA18" s="407"/>
      <c r="AB18" s="408"/>
      <c r="AC18" s="406"/>
      <c r="AD18" s="407"/>
      <c r="AE18" s="407"/>
      <c r="AF18" s="407"/>
      <c r="AG18" s="407"/>
      <c r="AH18" s="407"/>
      <c r="AI18" s="407"/>
      <c r="AJ18" s="408"/>
      <c r="AK18" s="406"/>
      <c r="AL18" s="407"/>
      <c r="AM18" s="407"/>
      <c r="AN18" s="408"/>
      <c r="AO18" s="542"/>
      <c r="AP18" s="554"/>
      <c r="AQ18" s="586"/>
      <c r="AR18" s="588"/>
      <c r="AS18" s="590"/>
      <c r="BE18"/>
    </row>
    <row r="19" spans="2:57" ht="31.5" customHeight="1">
      <c r="B19" s="592"/>
      <c r="C19" s="532"/>
      <c r="D19" s="412"/>
      <c r="E19" s="413"/>
      <c r="F19" s="413"/>
      <c r="G19" s="413"/>
      <c r="H19" s="413"/>
      <c r="I19" s="413"/>
      <c r="J19" s="413"/>
      <c r="K19" s="413"/>
      <c r="L19" s="413"/>
      <c r="M19" s="413"/>
      <c r="N19" s="413"/>
      <c r="O19" s="413"/>
      <c r="P19" s="414"/>
      <c r="Q19" s="412"/>
      <c r="R19" s="413"/>
      <c r="S19" s="413"/>
      <c r="T19" s="413"/>
      <c r="U19" s="413"/>
      <c r="V19" s="413"/>
      <c r="W19" s="413"/>
      <c r="X19" s="414"/>
      <c r="Y19" s="412" t="s">
        <v>1614</v>
      </c>
      <c r="Z19" s="413"/>
      <c r="AA19" s="413"/>
      <c r="AB19" s="414"/>
      <c r="AC19" s="412"/>
      <c r="AD19" s="413"/>
      <c r="AE19" s="413"/>
      <c r="AF19" s="413"/>
      <c r="AG19" s="413"/>
      <c r="AH19" s="413"/>
      <c r="AI19" s="413"/>
      <c r="AJ19" s="414"/>
      <c r="AK19" s="412"/>
      <c r="AL19" s="413"/>
      <c r="AM19" s="413"/>
      <c r="AN19" s="414"/>
      <c r="AO19" s="545"/>
      <c r="AP19" s="556"/>
      <c r="AQ19" s="587"/>
      <c r="AR19" s="589"/>
      <c r="AS19" s="591"/>
      <c r="BE19"/>
    </row>
    <row r="20" spans="2:57">
      <c r="B20" s="592">
        <v>4</v>
      </c>
      <c r="C20" s="532"/>
      <c r="D20" s="406" t="s">
        <v>2428</v>
      </c>
      <c r="E20" s="407"/>
      <c r="F20" s="407"/>
      <c r="G20" s="407"/>
      <c r="H20" s="407"/>
      <c r="I20" s="407"/>
      <c r="J20" s="407"/>
      <c r="K20" s="407"/>
      <c r="L20" s="407"/>
      <c r="M20" s="407"/>
      <c r="N20" s="407"/>
      <c r="O20" s="407"/>
      <c r="P20" s="408"/>
      <c r="Q20" s="409" t="s">
        <v>91</v>
      </c>
      <c r="R20" s="410"/>
      <c r="S20" s="410"/>
      <c r="T20" s="410"/>
      <c r="U20" s="410"/>
      <c r="V20" s="410"/>
      <c r="W20" s="410"/>
      <c r="X20" s="411"/>
      <c r="Y20" s="406" t="s">
        <v>24</v>
      </c>
      <c r="Z20" s="407"/>
      <c r="AA20" s="407"/>
      <c r="AB20" s="408"/>
      <c r="AC20" s="406"/>
      <c r="AD20" s="407"/>
      <c r="AE20" s="407"/>
      <c r="AF20" s="407"/>
      <c r="AG20" s="407"/>
      <c r="AH20" s="407"/>
      <c r="AI20" s="407"/>
      <c r="AJ20" s="408"/>
      <c r="AK20" s="406"/>
      <c r="AL20" s="407"/>
      <c r="AM20" s="407"/>
      <c r="AN20" s="408"/>
      <c r="AO20" s="542"/>
      <c r="AP20" s="554"/>
      <c r="AQ20" s="586"/>
      <c r="AR20" s="588"/>
      <c r="AS20" s="590"/>
      <c r="BE20"/>
    </row>
    <row r="21" spans="2:57" ht="48.75" customHeight="1">
      <c r="B21" s="592"/>
      <c r="C21" s="532"/>
      <c r="D21" s="412"/>
      <c r="E21" s="413"/>
      <c r="F21" s="413"/>
      <c r="G21" s="413"/>
      <c r="H21" s="413"/>
      <c r="I21" s="413"/>
      <c r="J21" s="413"/>
      <c r="K21" s="413"/>
      <c r="L21" s="413"/>
      <c r="M21" s="413"/>
      <c r="N21" s="413"/>
      <c r="O21" s="413"/>
      <c r="P21" s="414"/>
      <c r="Q21" s="412"/>
      <c r="R21" s="413"/>
      <c r="S21" s="413"/>
      <c r="T21" s="413"/>
      <c r="U21" s="413"/>
      <c r="V21" s="413"/>
      <c r="W21" s="413"/>
      <c r="X21" s="414"/>
      <c r="Y21" s="412" t="s">
        <v>1614</v>
      </c>
      <c r="Z21" s="413"/>
      <c r="AA21" s="413"/>
      <c r="AB21" s="414"/>
      <c r="AC21" s="412"/>
      <c r="AD21" s="413"/>
      <c r="AE21" s="413"/>
      <c r="AF21" s="413"/>
      <c r="AG21" s="413"/>
      <c r="AH21" s="413"/>
      <c r="AI21" s="413"/>
      <c r="AJ21" s="414"/>
      <c r="AK21" s="412"/>
      <c r="AL21" s="413"/>
      <c r="AM21" s="413"/>
      <c r="AN21" s="414"/>
      <c r="AO21" s="545"/>
      <c r="AP21" s="556"/>
      <c r="AQ21" s="587"/>
      <c r="AR21" s="589"/>
      <c r="AS21" s="591"/>
      <c r="BE21"/>
    </row>
    <row r="22" spans="2:57">
      <c r="B22" s="592">
        <v>5</v>
      </c>
      <c r="C22" s="532"/>
      <c r="D22" s="406" t="s">
        <v>2429</v>
      </c>
      <c r="E22" s="407"/>
      <c r="F22" s="407"/>
      <c r="G22" s="407"/>
      <c r="H22" s="407"/>
      <c r="I22" s="407"/>
      <c r="J22" s="407"/>
      <c r="K22" s="407"/>
      <c r="L22" s="407"/>
      <c r="M22" s="407"/>
      <c r="N22" s="407"/>
      <c r="O22" s="407"/>
      <c r="P22" s="408"/>
      <c r="Q22" s="409" t="s">
        <v>91</v>
      </c>
      <c r="R22" s="410"/>
      <c r="S22" s="410"/>
      <c r="T22" s="410"/>
      <c r="U22" s="410"/>
      <c r="V22" s="410"/>
      <c r="W22" s="410"/>
      <c r="X22" s="411"/>
      <c r="Y22" s="406" t="s">
        <v>24</v>
      </c>
      <c r="Z22" s="407"/>
      <c r="AA22" s="407"/>
      <c r="AB22" s="408"/>
      <c r="AC22" s="406"/>
      <c r="AD22" s="407"/>
      <c r="AE22" s="407"/>
      <c r="AF22" s="407"/>
      <c r="AG22" s="407"/>
      <c r="AH22" s="407"/>
      <c r="AI22" s="407"/>
      <c r="AJ22" s="408"/>
      <c r="AK22" s="406"/>
      <c r="AL22" s="407"/>
      <c r="AM22" s="407"/>
      <c r="AN22" s="408"/>
      <c r="AO22" s="542"/>
      <c r="AP22" s="554"/>
      <c r="AQ22" s="586"/>
      <c r="AR22" s="588"/>
      <c r="AS22" s="590"/>
      <c r="BE22"/>
    </row>
    <row r="23" spans="2:57" ht="31.5" customHeight="1">
      <c r="B23" s="592"/>
      <c r="C23" s="532"/>
      <c r="D23" s="412"/>
      <c r="E23" s="413"/>
      <c r="F23" s="413"/>
      <c r="G23" s="413"/>
      <c r="H23" s="413"/>
      <c r="I23" s="413"/>
      <c r="J23" s="413"/>
      <c r="K23" s="413"/>
      <c r="L23" s="413"/>
      <c r="M23" s="413"/>
      <c r="N23" s="413"/>
      <c r="O23" s="413"/>
      <c r="P23" s="414"/>
      <c r="Q23" s="412"/>
      <c r="R23" s="413"/>
      <c r="S23" s="413"/>
      <c r="T23" s="413"/>
      <c r="U23" s="413"/>
      <c r="V23" s="413"/>
      <c r="W23" s="413"/>
      <c r="X23" s="414"/>
      <c r="Y23" s="412" t="s">
        <v>2430</v>
      </c>
      <c r="Z23" s="413"/>
      <c r="AA23" s="413"/>
      <c r="AB23" s="414"/>
      <c r="AC23" s="412"/>
      <c r="AD23" s="413"/>
      <c r="AE23" s="413"/>
      <c r="AF23" s="413"/>
      <c r="AG23" s="413"/>
      <c r="AH23" s="413"/>
      <c r="AI23" s="413"/>
      <c r="AJ23" s="414"/>
      <c r="AK23" s="412"/>
      <c r="AL23" s="413"/>
      <c r="AM23" s="413"/>
      <c r="AN23" s="414"/>
      <c r="AO23" s="545"/>
      <c r="AP23" s="556"/>
      <c r="AQ23" s="587"/>
      <c r="AR23" s="589"/>
      <c r="AS23" s="591"/>
      <c r="BE23"/>
    </row>
    <row r="24" spans="2:57">
      <c r="B24" s="592">
        <v>6</v>
      </c>
      <c r="C24" s="532"/>
      <c r="D24" s="406" t="s">
        <v>2434</v>
      </c>
      <c r="E24" s="407"/>
      <c r="F24" s="407"/>
      <c r="G24" s="407"/>
      <c r="H24" s="407"/>
      <c r="I24" s="407"/>
      <c r="J24" s="407"/>
      <c r="K24" s="407"/>
      <c r="L24" s="407"/>
      <c r="M24" s="407"/>
      <c r="N24" s="407"/>
      <c r="O24" s="407"/>
      <c r="P24" s="408"/>
      <c r="Q24" s="975" t="s">
        <v>2435</v>
      </c>
      <c r="R24" s="976"/>
      <c r="S24" s="976"/>
      <c r="T24" s="976"/>
      <c r="U24" s="976"/>
      <c r="V24" s="976"/>
      <c r="W24" s="976"/>
      <c r="X24" s="977"/>
      <c r="Y24" s="406" t="s">
        <v>24</v>
      </c>
      <c r="Z24" s="407"/>
      <c r="AA24" s="407"/>
      <c r="AB24" s="408"/>
      <c r="AC24" s="406"/>
      <c r="AD24" s="407"/>
      <c r="AE24" s="407"/>
      <c r="AF24" s="407"/>
      <c r="AG24" s="407"/>
      <c r="AH24" s="407"/>
      <c r="AI24" s="407"/>
      <c r="AJ24" s="408"/>
      <c r="AK24" s="406"/>
      <c r="AL24" s="407"/>
      <c r="AM24" s="407"/>
      <c r="AN24" s="408"/>
      <c r="AO24" s="542"/>
      <c r="AP24" s="554"/>
      <c r="AQ24" s="586"/>
      <c r="AR24" s="588"/>
      <c r="AS24" s="590"/>
      <c r="BE24"/>
    </row>
    <row r="25" spans="2:57" ht="50.25" customHeight="1">
      <c r="B25" s="592"/>
      <c r="C25" s="532"/>
      <c r="D25" s="412"/>
      <c r="E25" s="413"/>
      <c r="F25" s="413"/>
      <c r="G25" s="413"/>
      <c r="H25" s="413"/>
      <c r="I25" s="413"/>
      <c r="J25" s="413"/>
      <c r="K25" s="413"/>
      <c r="L25" s="413"/>
      <c r="M25" s="413"/>
      <c r="N25" s="413"/>
      <c r="O25" s="413"/>
      <c r="P25" s="414"/>
      <c r="Q25" s="746"/>
      <c r="R25" s="747"/>
      <c r="S25" s="747"/>
      <c r="T25" s="747"/>
      <c r="U25" s="747"/>
      <c r="V25" s="747"/>
      <c r="W25" s="747"/>
      <c r="X25" s="748"/>
      <c r="Y25" s="412" t="s">
        <v>1614</v>
      </c>
      <c r="Z25" s="413"/>
      <c r="AA25" s="413"/>
      <c r="AB25" s="414"/>
      <c r="AC25" s="412"/>
      <c r="AD25" s="413"/>
      <c r="AE25" s="413"/>
      <c r="AF25" s="413"/>
      <c r="AG25" s="413"/>
      <c r="AH25" s="413"/>
      <c r="AI25" s="413"/>
      <c r="AJ25" s="414"/>
      <c r="AK25" s="412"/>
      <c r="AL25" s="413"/>
      <c r="AM25" s="413"/>
      <c r="AN25" s="414"/>
      <c r="AO25" s="545"/>
      <c r="AP25" s="556"/>
      <c r="AQ25" s="587"/>
      <c r="AR25" s="589"/>
      <c r="AS25" s="591"/>
      <c r="BE25"/>
    </row>
    <row r="26" spans="2:57">
      <c r="B26" s="592">
        <v>7</v>
      </c>
      <c r="C26" s="532"/>
      <c r="D26" s="406" t="s">
        <v>2431</v>
      </c>
      <c r="E26" s="407"/>
      <c r="F26" s="407"/>
      <c r="G26" s="407"/>
      <c r="H26" s="407"/>
      <c r="I26" s="407"/>
      <c r="J26" s="407"/>
      <c r="K26" s="407"/>
      <c r="L26" s="407"/>
      <c r="M26" s="407"/>
      <c r="N26" s="407"/>
      <c r="O26" s="407"/>
      <c r="P26" s="408"/>
      <c r="Q26" s="409" t="s">
        <v>91</v>
      </c>
      <c r="R26" s="410"/>
      <c r="S26" s="410"/>
      <c r="T26" s="410"/>
      <c r="U26" s="410"/>
      <c r="V26" s="410"/>
      <c r="W26" s="410"/>
      <c r="X26" s="411"/>
      <c r="Y26" s="406" t="s">
        <v>24</v>
      </c>
      <c r="Z26" s="407"/>
      <c r="AA26" s="407"/>
      <c r="AB26" s="408"/>
      <c r="AC26" s="406"/>
      <c r="AD26" s="407"/>
      <c r="AE26" s="407"/>
      <c r="AF26" s="407"/>
      <c r="AG26" s="407"/>
      <c r="AH26" s="407"/>
      <c r="AI26" s="407"/>
      <c r="AJ26" s="408"/>
      <c r="AK26" s="406"/>
      <c r="AL26" s="407"/>
      <c r="AM26" s="407"/>
      <c r="AN26" s="408"/>
      <c r="AO26" s="542"/>
      <c r="AP26" s="554"/>
      <c r="AQ26" s="586"/>
      <c r="AR26" s="588"/>
      <c r="AS26" s="590"/>
      <c r="BE26"/>
    </row>
    <row r="27" spans="2:57" ht="31.5" customHeight="1" thickBot="1">
      <c r="B27" s="592"/>
      <c r="C27" s="532"/>
      <c r="D27" s="412"/>
      <c r="E27" s="413"/>
      <c r="F27" s="413"/>
      <c r="G27" s="413"/>
      <c r="H27" s="413"/>
      <c r="I27" s="413"/>
      <c r="J27" s="413"/>
      <c r="K27" s="413"/>
      <c r="L27" s="413"/>
      <c r="M27" s="413"/>
      <c r="N27" s="413"/>
      <c r="O27" s="413"/>
      <c r="P27" s="414"/>
      <c r="Q27" s="412"/>
      <c r="R27" s="413"/>
      <c r="S27" s="413"/>
      <c r="T27" s="413"/>
      <c r="U27" s="413"/>
      <c r="V27" s="413"/>
      <c r="W27" s="413"/>
      <c r="X27" s="414"/>
      <c r="Y27" s="412" t="s">
        <v>2432</v>
      </c>
      <c r="Z27" s="413"/>
      <c r="AA27" s="413"/>
      <c r="AB27" s="414"/>
      <c r="AC27" s="412"/>
      <c r="AD27" s="413"/>
      <c r="AE27" s="413"/>
      <c r="AF27" s="413"/>
      <c r="AG27" s="413"/>
      <c r="AH27" s="413"/>
      <c r="AI27" s="413"/>
      <c r="AJ27" s="414"/>
      <c r="AK27" s="412"/>
      <c r="AL27" s="413"/>
      <c r="AM27" s="413"/>
      <c r="AN27" s="414"/>
      <c r="AO27" s="545"/>
      <c r="AP27" s="556"/>
      <c r="AQ27" s="587"/>
      <c r="AR27" s="589"/>
      <c r="AS27" s="591"/>
      <c r="BE27"/>
    </row>
    <row r="28" spans="2:57" hidden="1">
      <c r="B28" s="592">
        <v>8</v>
      </c>
      <c r="C28" s="532"/>
      <c r="D28" s="406" t="s">
        <v>1615</v>
      </c>
      <c r="E28" s="407"/>
      <c r="F28" s="407"/>
      <c r="G28" s="407"/>
      <c r="H28" s="407"/>
      <c r="I28" s="407"/>
      <c r="J28" s="407"/>
      <c r="K28" s="407"/>
      <c r="L28" s="407"/>
      <c r="M28" s="407"/>
      <c r="N28" s="407"/>
      <c r="O28" s="407"/>
      <c r="P28" s="408"/>
      <c r="Q28" s="409" t="s">
        <v>91</v>
      </c>
      <c r="R28" s="410"/>
      <c r="S28" s="410"/>
      <c r="T28" s="410"/>
      <c r="U28" s="410"/>
      <c r="V28" s="410"/>
      <c r="W28" s="410"/>
      <c r="X28" s="411"/>
      <c r="Y28" s="406" t="s">
        <v>24</v>
      </c>
      <c r="Z28" s="407"/>
      <c r="AA28" s="407"/>
      <c r="AB28" s="408"/>
      <c r="AC28" s="406"/>
      <c r="AD28" s="407"/>
      <c r="AE28" s="407"/>
      <c r="AF28" s="407"/>
      <c r="AG28" s="407"/>
      <c r="AH28" s="407"/>
      <c r="AI28" s="407"/>
      <c r="AJ28" s="408"/>
      <c r="AK28" s="406"/>
      <c r="AL28" s="407"/>
      <c r="AM28" s="407"/>
      <c r="AN28" s="408"/>
      <c r="AO28" s="542"/>
      <c r="AP28" s="554"/>
      <c r="AQ28" s="586"/>
      <c r="AR28" s="588"/>
      <c r="AS28" s="590"/>
      <c r="BE28"/>
    </row>
    <row r="29" spans="2:57" ht="46.5" hidden="1" customHeight="1" thickBot="1">
      <c r="B29" s="592"/>
      <c r="C29" s="532"/>
      <c r="D29" s="412"/>
      <c r="E29" s="413"/>
      <c r="F29" s="413"/>
      <c r="G29" s="413"/>
      <c r="H29" s="413"/>
      <c r="I29" s="413"/>
      <c r="J29" s="413"/>
      <c r="K29" s="413"/>
      <c r="L29" s="413"/>
      <c r="M29" s="413"/>
      <c r="N29" s="413"/>
      <c r="O29" s="413"/>
      <c r="P29" s="414"/>
      <c r="Q29" s="412"/>
      <c r="R29" s="413"/>
      <c r="S29" s="413"/>
      <c r="T29" s="413"/>
      <c r="U29" s="413"/>
      <c r="V29" s="413"/>
      <c r="W29" s="413"/>
      <c r="X29" s="414"/>
      <c r="Y29" s="412" t="s">
        <v>1614</v>
      </c>
      <c r="Z29" s="413"/>
      <c r="AA29" s="413"/>
      <c r="AB29" s="414"/>
      <c r="AC29" s="412"/>
      <c r="AD29" s="413"/>
      <c r="AE29" s="413"/>
      <c r="AF29" s="413"/>
      <c r="AG29" s="413"/>
      <c r="AH29" s="413"/>
      <c r="AI29" s="413"/>
      <c r="AJ29" s="414"/>
      <c r="AK29" s="412"/>
      <c r="AL29" s="413"/>
      <c r="AM29" s="413"/>
      <c r="AN29" s="414"/>
      <c r="AO29" s="545"/>
      <c r="AP29" s="556"/>
      <c r="AQ29" s="587"/>
      <c r="AR29" s="589"/>
      <c r="AS29" s="591"/>
      <c r="BE29"/>
    </row>
    <row r="30" spans="2:57" ht="22.5" hidden="1" customHeight="1">
      <c r="B30" s="592">
        <v>8</v>
      </c>
      <c r="C30" s="532"/>
      <c r="D30" s="406"/>
      <c r="E30" s="407"/>
      <c r="F30" s="407"/>
      <c r="G30" s="407"/>
      <c r="H30" s="407"/>
      <c r="I30" s="407"/>
      <c r="J30" s="407"/>
      <c r="K30" s="407"/>
      <c r="L30" s="407"/>
      <c r="M30" s="407"/>
      <c r="N30" s="407"/>
      <c r="O30" s="407"/>
      <c r="P30" s="408"/>
      <c r="Q30" s="409"/>
      <c r="R30" s="410"/>
      <c r="S30" s="410"/>
      <c r="T30" s="410"/>
      <c r="U30" s="410"/>
      <c r="V30" s="410"/>
      <c r="W30" s="410"/>
      <c r="X30" s="411"/>
      <c r="Y30" s="406"/>
      <c r="Z30" s="407"/>
      <c r="AA30" s="407"/>
      <c r="AB30" s="408"/>
      <c r="AC30" s="406"/>
      <c r="AD30" s="407"/>
      <c r="AE30" s="407"/>
      <c r="AF30" s="407"/>
      <c r="AG30" s="407"/>
      <c r="AH30" s="407"/>
      <c r="AI30" s="407"/>
      <c r="AJ30" s="408"/>
      <c r="AK30" s="406"/>
      <c r="AL30" s="407"/>
      <c r="AM30" s="407"/>
      <c r="AN30" s="408"/>
      <c r="AO30" s="542"/>
      <c r="AP30" s="554"/>
      <c r="AQ30" s="586"/>
      <c r="AR30" s="588"/>
      <c r="AS30" s="590"/>
      <c r="BE30"/>
    </row>
    <row r="31" spans="2:57" ht="31.5" hidden="1" customHeight="1">
      <c r="B31" s="592"/>
      <c r="C31" s="532"/>
      <c r="D31" s="412"/>
      <c r="E31" s="413"/>
      <c r="F31" s="413"/>
      <c r="G31" s="413"/>
      <c r="H31" s="413"/>
      <c r="I31" s="413"/>
      <c r="J31" s="413"/>
      <c r="K31" s="413"/>
      <c r="L31" s="413"/>
      <c r="M31" s="413"/>
      <c r="N31" s="413"/>
      <c r="O31" s="413"/>
      <c r="P31" s="414"/>
      <c r="Q31" s="412"/>
      <c r="R31" s="413"/>
      <c r="S31" s="413"/>
      <c r="T31" s="413"/>
      <c r="U31" s="413"/>
      <c r="V31" s="413"/>
      <c r="W31" s="413"/>
      <c r="X31" s="414"/>
      <c r="Y31" s="412"/>
      <c r="Z31" s="413"/>
      <c r="AA31" s="413"/>
      <c r="AB31" s="414"/>
      <c r="AC31" s="412"/>
      <c r="AD31" s="413"/>
      <c r="AE31" s="413"/>
      <c r="AF31" s="413"/>
      <c r="AG31" s="413"/>
      <c r="AH31" s="413"/>
      <c r="AI31" s="413"/>
      <c r="AJ31" s="414"/>
      <c r="AK31" s="412"/>
      <c r="AL31" s="413"/>
      <c r="AM31" s="413"/>
      <c r="AN31" s="414"/>
      <c r="AO31" s="545"/>
      <c r="AP31" s="556"/>
      <c r="AQ31" s="587"/>
      <c r="AR31" s="589"/>
      <c r="AS31" s="591"/>
      <c r="BE31"/>
    </row>
    <row r="32" spans="2:57" ht="22.5" hidden="1" customHeight="1">
      <c r="B32" s="592">
        <v>9</v>
      </c>
      <c r="C32" s="532"/>
      <c r="D32" s="406"/>
      <c r="E32" s="407"/>
      <c r="F32" s="407"/>
      <c r="G32" s="407"/>
      <c r="H32" s="407"/>
      <c r="I32" s="407"/>
      <c r="J32" s="407"/>
      <c r="K32" s="407"/>
      <c r="L32" s="407"/>
      <c r="M32" s="407"/>
      <c r="N32" s="407"/>
      <c r="O32" s="407"/>
      <c r="P32" s="408"/>
      <c r="Q32" s="409"/>
      <c r="R32" s="410"/>
      <c r="S32" s="410"/>
      <c r="T32" s="410"/>
      <c r="U32" s="410"/>
      <c r="V32" s="410"/>
      <c r="W32" s="410"/>
      <c r="X32" s="411"/>
      <c r="Y32" s="406"/>
      <c r="Z32" s="407"/>
      <c r="AA32" s="407"/>
      <c r="AB32" s="408"/>
      <c r="AC32" s="406"/>
      <c r="AD32" s="407"/>
      <c r="AE32" s="407"/>
      <c r="AF32" s="407"/>
      <c r="AG32" s="407"/>
      <c r="AH32" s="407"/>
      <c r="AI32" s="407"/>
      <c r="AJ32" s="408"/>
      <c r="AK32" s="406"/>
      <c r="AL32" s="407"/>
      <c r="AM32" s="407"/>
      <c r="AN32" s="408"/>
      <c r="AO32" s="542"/>
      <c r="AP32" s="554"/>
      <c r="AQ32" s="586"/>
      <c r="AR32" s="588"/>
      <c r="AS32" s="590"/>
      <c r="BE32"/>
    </row>
    <row r="33" spans="2:57" ht="31.5" hidden="1" customHeight="1">
      <c r="B33" s="592"/>
      <c r="C33" s="532"/>
      <c r="D33" s="412"/>
      <c r="E33" s="413"/>
      <c r="F33" s="413"/>
      <c r="G33" s="413"/>
      <c r="H33" s="413"/>
      <c r="I33" s="413"/>
      <c r="J33" s="413"/>
      <c r="K33" s="413"/>
      <c r="L33" s="413"/>
      <c r="M33" s="413"/>
      <c r="N33" s="413"/>
      <c r="O33" s="413"/>
      <c r="P33" s="414"/>
      <c r="Q33" s="412"/>
      <c r="R33" s="413"/>
      <c r="S33" s="413"/>
      <c r="T33" s="413"/>
      <c r="U33" s="413"/>
      <c r="V33" s="413"/>
      <c r="W33" s="413"/>
      <c r="X33" s="414"/>
      <c r="Y33" s="412"/>
      <c r="Z33" s="413"/>
      <c r="AA33" s="413"/>
      <c r="AB33" s="414"/>
      <c r="AC33" s="412"/>
      <c r="AD33" s="413"/>
      <c r="AE33" s="413"/>
      <c r="AF33" s="413"/>
      <c r="AG33" s="413"/>
      <c r="AH33" s="413"/>
      <c r="AI33" s="413"/>
      <c r="AJ33" s="414"/>
      <c r="AK33" s="412"/>
      <c r="AL33" s="413"/>
      <c r="AM33" s="413"/>
      <c r="AN33" s="414"/>
      <c r="AO33" s="545"/>
      <c r="AP33" s="556"/>
      <c r="AQ33" s="587"/>
      <c r="AR33" s="589"/>
      <c r="AS33" s="591"/>
      <c r="BE33"/>
    </row>
    <row r="34" spans="2:57" ht="22.5" hidden="1" customHeight="1">
      <c r="B34" s="592">
        <v>10</v>
      </c>
      <c r="C34" s="532"/>
      <c r="D34" s="406"/>
      <c r="E34" s="407"/>
      <c r="F34" s="407"/>
      <c r="G34" s="407"/>
      <c r="H34" s="407"/>
      <c r="I34" s="407"/>
      <c r="J34" s="407"/>
      <c r="K34" s="407"/>
      <c r="L34" s="407"/>
      <c r="M34" s="407"/>
      <c r="N34" s="407"/>
      <c r="O34" s="407"/>
      <c r="P34" s="408"/>
      <c r="Q34" s="409"/>
      <c r="R34" s="410"/>
      <c r="S34" s="410"/>
      <c r="T34" s="410"/>
      <c r="U34" s="410"/>
      <c r="V34" s="410"/>
      <c r="W34" s="410"/>
      <c r="X34" s="411"/>
      <c r="Y34" s="406"/>
      <c r="Z34" s="407"/>
      <c r="AA34" s="407"/>
      <c r="AB34" s="408"/>
      <c r="AC34" s="406"/>
      <c r="AD34" s="407"/>
      <c r="AE34" s="407"/>
      <c r="AF34" s="408"/>
      <c r="AG34" s="406"/>
      <c r="AH34" s="407"/>
      <c r="AI34" s="407"/>
      <c r="AJ34" s="408"/>
      <c r="AK34" s="406"/>
      <c r="AL34" s="407"/>
      <c r="AM34" s="407"/>
      <c r="AN34" s="408"/>
      <c r="AO34" s="542"/>
      <c r="AP34" s="554"/>
      <c r="AQ34" s="586"/>
      <c r="AR34" s="588"/>
      <c r="AS34" s="590"/>
      <c r="BE34"/>
    </row>
    <row r="35" spans="2:57" ht="31.5" hidden="1" customHeight="1" thickBo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c r="Z35" s="413"/>
      <c r="AA35" s="413"/>
      <c r="AB35" s="414"/>
      <c r="AC35" s="412"/>
      <c r="AD35" s="413"/>
      <c r="AE35" s="413"/>
      <c r="AF35" s="414"/>
      <c r="AG35" s="412"/>
      <c r="AH35" s="413"/>
      <c r="AI35" s="413"/>
      <c r="AJ35" s="414"/>
      <c r="AK35" s="412"/>
      <c r="AL35" s="413"/>
      <c r="AM35" s="413"/>
      <c r="AN35" s="414"/>
      <c r="AO35" s="545"/>
      <c r="AP35" s="556"/>
      <c r="AQ35" s="587"/>
      <c r="AR35" s="589"/>
      <c r="AS35" s="591"/>
      <c r="BE35"/>
    </row>
    <row r="36" spans="2:57" ht="22.5" hidden="1" customHeight="1">
      <c r="B36" s="592">
        <v>11</v>
      </c>
      <c r="C36" s="532"/>
      <c r="D36" s="406"/>
      <c r="E36" s="407"/>
      <c r="F36" s="407"/>
      <c r="G36" s="407"/>
      <c r="H36" s="407"/>
      <c r="I36" s="407"/>
      <c r="J36" s="407"/>
      <c r="K36" s="407"/>
      <c r="L36" s="407"/>
      <c r="M36" s="407"/>
      <c r="N36" s="407"/>
      <c r="O36" s="407"/>
      <c r="P36" s="408"/>
      <c r="Q36" s="409"/>
      <c r="R36" s="410"/>
      <c r="S36" s="410"/>
      <c r="T36" s="410"/>
      <c r="U36" s="410"/>
      <c r="V36" s="410"/>
      <c r="W36" s="410"/>
      <c r="X36" s="411"/>
      <c r="Y36" s="406"/>
      <c r="Z36" s="407"/>
      <c r="AA36" s="407"/>
      <c r="AB36" s="408"/>
      <c r="AC36" s="406"/>
      <c r="AD36" s="407"/>
      <c r="AE36" s="407"/>
      <c r="AF36" s="408"/>
      <c r="AG36" s="406"/>
      <c r="AH36" s="407"/>
      <c r="AI36" s="407"/>
      <c r="AJ36" s="408"/>
      <c r="AK36" s="406"/>
      <c r="AL36" s="407"/>
      <c r="AM36" s="407"/>
      <c r="AN36" s="408"/>
      <c r="AO36" s="542"/>
      <c r="AP36" s="554"/>
      <c r="AQ36" s="586"/>
      <c r="AR36" s="588"/>
      <c r="AS36" s="590"/>
      <c r="BE36"/>
    </row>
    <row r="37" spans="2:57" ht="31.5" hidden="1"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c r="Z37" s="413"/>
      <c r="AA37" s="413"/>
      <c r="AB37" s="414"/>
      <c r="AC37" s="412"/>
      <c r="AD37" s="413"/>
      <c r="AE37" s="413"/>
      <c r="AF37" s="414"/>
      <c r="AG37" s="412"/>
      <c r="AH37" s="413"/>
      <c r="AI37" s="413"/>
      <c r="AJ37" s="414"/>
      <c r="AK37" s="412"/>
      <c r="AL37" s="413"/>
      <c r="AM37" s="413"/>
      <c r="AN37" s="414"/>
      <c r="AO37" s="545"/>
      <c r="AP37" s="556"/>
      <c r="AQ37" s="587"/>
      <c r="AR37" s="589"/>
      <c r="AS37" s="591"/>
      <c r="BE37"/>
    </row>
    <row r="38" spans="2:57" ht="22.5" hidden="1" customHeight="1">
      <c r="B38" s="592">
        <v>12</v>
      </c>
      <c r="C38" s="532"/>
      <c r="D38" s="406"/>
      <c r="E38" s="407"/>
      <c r="F38" s="407"/>
      <c r="G38" s="407"/>
      <c r="H38" s="407"/>
      <c r="I38" s="407"/>
      <c r="J38" s="407"/>
      <c r="K38" s="407"/>
      <c r="L38" s="407"/>
      <c r="M38" s="407"/>
      <c r="N38" s="407"/>
      <c r="O38" s="407"/>
      <c r="P38" s="408"/>
      <c r="Q38" s="409"/>
      <c r="R38" s="410"/>
      <c r="S38" s="410"/>
      <c r="T38" s="410"/>
      <c r="U38" s="410"/>
      <c r="V38" s="410"/>
      <c r="W38" s="410"/>
      <c r="X38" s="411"/>
      <c r="Y38" s="406"/>
      <c r="Z38" s="407"/>
      <c r="AA38" s="407"/>
      <c r="AB38" s="408"/>
      <c r="AC38" s="406"/>
      <c r="AD38" s="407"/>
      <c r="AE38" s="407"/>
      <c r="AF38" s="408"/>
      <c r="AG38" s="406"/>
      <c r="AH38" s="407"/>
      <c r="AI38" s="407"/>
      <c r="AJ38" s="408"/>
      <c r="AK38" s="406"/>
      <c r="AL38" s="407"/>
      <c r="AM38" s="407"/>
      <c r="AN38" s="408"/>
      <c r="AO38" s="542"/>
      <c r="AP38" s="554"/>
      <c r="AQ38" s="586"/>
      <c r="AR38" s="588"/>
      <c r="AS38" s="590"/>
      <c r="BE38"/>
    </row>
    <row r="39" spans="2:57" ht="31.5" hidden="1"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c r="Z39" s="413"/>
      <c r="AA39" s="413"/>
      <c r="AB39" s="414"/>
      <c r="AC39" s="412"/>
      <c r="AD39" s="413"/>
      <c r="AE39" s="413"/>
      <c r="AF39" s="414"/>
      <c r="AG39" s="412"/>
      <c r="AH39" s="413"/>
      <c r="AI39" s="413"/>
      <c r="AJ39" s="414"/>
      <c r="AK39" s="412"/>
      <c r="AL39" s="413"/>
      <c r="AM39" s="413"/>
      <c r="AN39" s="414"/>
      <c r="AO39" s="545"/>
      <c r="AP39" s="556"/>
      <c r="AQ39" s="587"/>
      <c r="AR39" s="589"/>
      <c r="AS39" s="591"/>
      <c r="BE39"/>
    </row>
    <row r="40" spans="2:57" ht="22.5" hidden="1" customHeight="1">
      <c r="B40" s="592">
        <v>13</v>
      </c>
      <c r="C40" s="532"/>
      <c r="D40" s="406"/>
      <c r="E40" s="407"/>
      <c r="F40" s="407"/>
      <c r="G40" s="407"/>
      <c r="H40" s="407"/>
      <c r="I40" s="407"/>
      <c r="J40" s="407"/>
      <c r="K40" s="407"/>
      <c r="L40" s="407"/>
      <c r="M40" s="407"/>
      <c r="N40" s="407"/>
      <c r="O40" s="407"/>
      <c r="P40" s="408"/>
      <c r="Q40" s="409"/>
      <c r="R40" s="410"/>
      <c r="S40" s="410"/>
      <c r="T40" s="410"/>
      <c r="U40" s="410"/>
      <c r="V40" s="410"/>
      <c r="W40" s="410"/>
      <c r="X40" s="411"/>
      <c r="Y40" s="406"/>
      <c r="Z40" s="407"/>
      <c r="AA40" s="407"/>
      <c r="AB40" s="408"/>
      <c r="AC40" s="406"/>
      <c r="AD40" s="407"/>
      <c r="AE40" s="407"/>
      <c r="AF40" s="408"/>
      <c r="AG40" s="406"/>
      <c r="AH40" s="407"/>
      <c r="AI40" s="407"/>
      <c r="AJ40" s="408"/>
      <c r="AK40" s="406"/>
      <c r="AL40" s="407"/>
      <c r="AM40" s="407"/>
      <c r="AN40" s="408"/>
      <c r="AO40" s="542"/>
      <c r="AP40" s="554"/>
      <c r="AQ40" s="586"/>
      <c r="AR40" s="588"/>
      <c r="AS40" s="590"/>
      <c r="BE40"/>
    </row>
    <row r="41" spans="2:57" ht="31.5" hidden="1"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c r="Z41" s="413"/>
      <c r="AA41" s="413"/>
      <c r="AB41" s="414"/>
      <c r="AC41" s="412"/>
      <c r="AD41" s="413"/>
      <c r="AE41" s="413"/>
      <c r="AF41" s="414"/>
      <c r="AG41" s="412"/>
      <c r="AH41" s="413"/>
      <c r="AI41" s="413"/>
      <c r="AJ41" s="414"/>
      <c r="AK41" s="412"/>
      <c r="AL41" s="413"/>
      <c r="AM41" s="413"/>
      <c r="AN41" s="414"/>
      <c r="AO41" s="545"/>
      <c r="AP41" s="556"/>
      <c r="AQ41" s="587"/>
      <c r="AR41" s="589"/>
      <c r="AS41" s="591"/>
      <c r="BE41"/>
    </row>
    <row r="42" spans="2:57" ht="22.5" hidden="1" customHeight="1">
      <c r="B42" s="592">
        <v>14</v>
      </c>
      <c r="C42" s="532"/>
      <c r="D42" s="406"/>
      <c r="E42" s="407"/>
      <c r="F42" s="407"/>
      <c r="G42" s="407"/>
      <c r="H42" s="407"/>
      <c r="I42" s="407"/>
      <c r="J42" s="407"/>
      <c r="K42" s="407"/>
      <c r="L42" s="407"/>
      <c r="M42" s="407"/>
      <c r="N42" s="407"/>
      <c r="O42" s="407"/>
      <c r="P42" s="408"/>
      <c r="Q42" s="409"/>
      <c r="R42" s="410"/>
      <c r="S42" s="410"/>
      <c r="T42" s="410"/>
      <c r="U42" s="410"/>
      <c r="V42" s="410"/>
      <c r="W42" s="410"/>
      <c r="X42" s="411"/>
      <c r="Y42" s="406"/>
      <c r="Z42" s="407"/>
      <c r="AA42" s="407"/>
      <c r="AB42" s="408"/>
      <c r="AC42" s="406"/>
      <c r="AD42" s="407"/>
      <c r="AE42" s="407"/>
      <c r="AF42" s="408"/>
      <c r="AG42" s="406"/>
      <c r="AH42" s="407"/>
      <c r="AI42" s="407"/>
      <c r="AJ42" s="408"/>
      <c r="AK42" s="406"/>
      <c r="AL42" s="407"/>
      <c r="AM42" s="407"/>
      <c r="AN42" s="408"/>
      <c r="AO42" s="542"/>
      <c r="AP42" s="554"/>
      <c r="AQ42" s="586"/>
      <c r="AR42" s="588"/>
      <c r="AS42" s="590"/>
      <c r="BE42"/>
    </row>
    <row r="43" spans="2:57" ht="31.5" hidden="1"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c r="Z43" s="413"/>
      <c r="AA43" s="413"/>
      <c r="AB43" s="414"/>
      <c r="AC43" s="412"/>
      <c r="AD43" s="413"/>
      <c r="AE43" s="413"/>
      <c r="AF43" s="414"/>
      <c r="AG43" s="412"/>
      <c r="AH43" s="413"/>
      <c r="AI43" s="413"/>
      <c r="AJ43" s="414"/>
      <c r="AK43" s="412"/>
      <c r="AL43" s="413"/>
      <c r="AM43" s="413"/>
      <c r="AN43" s="414"/>
      <c r="AO43" s="545"/>
      <c r="AP43" s="556"/>
      <c r="AQ43" s="587"/>
      <c r="AR43" s="589"/>
      <c r="AS43" s="591"/>
      <c r="BE43"/>
    </row>
    <row r="44" spans="2:57" ht="22.5" hidden="1" customHeight="1">
      <c r="B44" s="592">
        <v>15</v>
      </c>
      <c r="C44" s="532"/>
      <c r="D44" s="406"/>
      <c r="E44" s="407"/>
      <c r="F44" s="407"/>
      <c r="G44" s="407"/>
      <c r="H44" s="407"/>
      <c r="I44" s="407"/>
      <c r="J44" s="407"/>
      <c r="K44" s="407"/>
      <c r="L44" s="407"/>
      <c r="M44" s="407"/>
      <c r="N44" s="407"/>
      <c r="O44" s="407"/>
      <c r="P44" s="408"/>
      <c r="Q44" s="409"/>
      <c r="R44" s="410"/>
      <c r="S44" s="410"/>
      <c r="T44" s="410"/>
      <c r="U44" s="410"/>
      <c r="V44" s="410"/>
      <c r="W44" s="410"/>
      <c r="X44" s="411"/>
      <c r="Y44" s="406"/>
      <c r="Z44" s="407"/>
      <c r="AA44" s="407"/>
      <c r="AB44" s="408"/>
      <c r="AC44" s="406"/>
      <c r="AD44" s="407"/>
      <c r="AE44" s="407"/>
      <c r="AF44" s="408"/>
      <c r="AG44" s="406"/>
      <c r="AH44" s="407"/>
      <c r="AI44" s="407"/>
      <c r="AJ44" s="408"/>
      <c r="AK44" s="406"/>
      <c r="AL44" s="407"/>
      <c r="AM44" s="407"/>
      <c r="AN44" s="408"/>
      <c r="AO44" s="542"/>
      <c r="AP44" s="554"/>
      <c r="AQ44" s="586"/>
      <c r="AR44" s="588"/>
      <c r="AS44" s="590"/>
      <c r="BE44"/>
    </row>
    <row r="45" spans="2:57" ht="31.5" hidden="1"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c r="Z45" s="413"/>
      <c r="AA45" s="413"/>
      <c r="AB45" s="414"/>
      <c r="AC45" s="412"/>
      <c r="AD45" s="413"/>
      <c r="AE45" s="413"/>
      <c r="AF45" s="414"/>
      <c r="AG45" s="412"/>
      <c r="AH45" s="413"/>
      <c r="AI45" s="413"/>
      <c r="AJ45" s="414"/>
      <c r="AK45" s="412"/>
      <c r="AL45" s="413"/>
      <c r="AM45" s="413"/>
      <c r="AN45" s="414"/>
      <c r="AO45" s="545"/>
      <c r="AP45" s="556"/>
      <c r="AQ45" s="587"/>
      <c r="AR45" s="589"/>
      <c r="AS45" s="591"/>
      <c r="BE45"/>
    </row>
    <row r="46" spans="2:57" ht="22.5" hidden="1" customHeight="1">
      <c r="B46" s="592">
        <v>16</v>
      </c>
      <c r="C46" s="532"/>
      <c r="D46" s="406"/>
      <c r="E46" s="407"/>
      <c r="F46" s="407"/>
      <c r="G46" s="407"/>
      <c r="H46" s="407"/>
      <c r="I46" s="407"/>
      <c r="J46" s="407"/>
      <c r="K46" s="407"/>
      <c r="L46" s="407"/>
      <c r="M46" s="407"/>
      <c r="N46" s="407"/>
      <c r="O46" s="407"/>
      <c r="P46" s="408"/>
      <c r="Q46" s="409"/>
      <c r="R46" s="410"/>
      <c r="S46" s="410"/>
      <c r="T46" s="410"/>
      <c r="U46" s="410"/>
      <c r="V46" s="410"/>
      <c r="W46" s="410"/>
      <c r="X46" s="411"/>
      <c r="Y46" s="406"/>
      <c r="Z46" s="407"/>
      <c r="AA46" s="407"/>
      <c r="AB46" s="408"/>
      <c r="AC46" s="406"/>
      <c r="AD46" s="407"/>
      <c r="AE46" s="407"/>
      <c r="AF46" s="408"/>
      <c r="AG46" s="406"/>
      <c r="AH46" s="407"/>
      <c r="AI46" s="407"/>
      <c r="AJ46" s="408"/>
      <c r="AK46" s="406"/>
      <c r="AL46" s="407"/>
      <c r="AM46" s="407"/>
      <c r="AN46" s="408"/>
      <c r="AO46" s="542"/>
      <c r="AP46" s="554"/>
      <c r="AQ46" s="586"/>
      <c r="AR46" s="588"/>
      <c r="AS46" s="590"/>
      <c r="BE46"/>
    </row>
    <row r="47" spans="2:57" ht="31.5" hidden="1"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c r="Z47" s="413"/>
      <c r="AA47" s="413"/>
      <c r="AB47" s="414"/>
      <c r="AC47" s="412"/>
      <c r="AD47" s="413"/>
      <c r="AE47" s="413"/>
      <c r="AF47" s="414"/>
      <c r="AG47" s="412"/>
      <c r="AH47" s="413"/>
      <c r="AI47" s="413"/>
      <c r="AJ47" s="414"/>
      <c r="AK47" s="412"/>
      <c r="AL47" s="413"/>
      <c r="AM47" s="413"/>
      <c r="AN47" s="414"/>
      <c r="AO47" s="545"/>
      <c r="AP47" s="556"/>
      <c r="AQ47" s="587"/>
      <c r="AR47" s="589"/>
      <c r="AS47" s="591"/>
      <c r="BE47"/>
    </row>
    <row r="48" spans="2:57" ht="22.5" hidden="1" customHeight="1">
      <c r="B48" s="592">
        <v>17</v>
      </c>
      <c r="C48" s="532"/>
      <c r="D48" s="406"/>
      <c r="E48" s="407"/>
      <c r="F48" s="407"/>
      <c r="G48" s="407"/>
      <c r="H48" s="407"/>
      <c r="I48" s="407"/>
      <c r="J48" s="407"/>
      <c r="K48" s="407"/>
      <c r="L48" s="407"/>
      <c r="M48" s="407"/>
      <c r="N48" s="407"/>
      <c r="O48" s="407"/>
      <c r="P48" s="408"/>
      <c r="Q48" s="409"/>
      <c r="R48" s="410"/>
      <c r="S48" s="410"/>
      <c r="T48" s="410"/>
      <c r="U48" s="410"/>
      <c r="V48" s="410"/>
      <c r="W48" s="410"/>
      <c r="X48" s="411"/>
      <c r="Y48" s="406"/>
      <c r="Z48" s="407"/>
      <c r="AA48" s="407"/>
      <c r="AB48" s="408"/>
      <c r="AC48" s="406"/>
      <c r="AD48" s="407"/>
      <c r="AE48" s="407"/>
      <c r="AF48" s="408"/>
      <c r="AG48" s="406"/>
      <c r="AH48" s="407"/>
      <c r="AI48" s="407"/>
      <c r="AJ48" s="408"/>
      <c r="AK48" s="406"/>
      <c r="AL48" s="407"/>
      <c r="AM48" s="407"/>
      <c r="AN48" s="408"/>
      <c r="AO48" s="542"/>
      <c r="AP48" s="554"/>
      <c r="AQ48" s="586"/>
      <c r="AR48" s="588"/>
      <c r="AS48" s="590"/>
      <c r="BE48"/>
    </row>
    <row r="49" spans="2:57" ht="31.5" hidden="1"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c r="Z49" s="413"/>
      <c r="AA49" s="413"/>
      <c r="AB49" s="414"/>
      <c r="AC49" s="412"/>
      <c r="AD49" s="413"/>
      <c r="AE49" s="413"/>
      <c r="AF49" s="414"/>
      <c r="AG49" s="412"/>
      <c r="AH49" s="413"/>
      <c r="AI49" s="413"/>
      <c r="AJ49" s="414"/>
      <c r="AK49" s="412"/>
      <c r="AL49" s="413"/>
      <c r="AM49" s="413"/>
      <c r="AN49" s="414"/>
      <c r="AO49" s="545"/>
      <c r="AP49" s="556"/>
      <c r="AQ49" s="587"/>
      <c r="AR49" s="589"/>
      <c r="AS49" s="591"/>
      <c r="BE49"/>
    </row>
    <row r="50" spans="2:57" ht="22.5" hidden="1" customHeight="1">
      <c r="B50" s="592">
        <v>18</v>
      </c>
      <c r="C50" s="532"/>
      <c r="D50" s="406"/>
      <c r="E50" s="407"/>
      <c r="F50" s="407"/>
      <c r="G50" s="407"/>
      <c r="H50" s="407"/>
      <c r="I50" s="407"/>
      <c r="J50" s="407"/>
      <c r="K50" s="407"/>
      <c r="L50" s="407"/>
      <c r="M50" s="407"/>
      <c r="N50" s="407"/>
      <c r="O50" s="407"/>
      <c r="P50" s="408"/>
      <c r="Q50" s="409"/>
      <c r="R50" s="410"/>
      <c r="S50" s="410"/>
      <c r="T50" s="410"/>
      <c r="U50" s="410"/>
      <c r="V50" s="410"/>
      <c r="W50" s="410"/>
      <c r="X50" s="411"/>
      <c r="Y50" s="406"/>
      <c r="Z50" s="407"/>
      <c r="AA50" s="407"/>
      <c r="AB50" s="408"/>
      <c r="AC50" s="406"/>
      <c r="AD50" s="407"/>
      <c r="AE50" s="407"/>
      <c r="AF50" s="408"/>
      <c r="AG50" s="406"/>
      <c r="AH50" s="407"/>
      <c r="AI50" s="407"/>
      <c r="AJ50" s="408"/>
      <c r="AK50" s="406"/>
      <c r="AL50" s="407"/>
      <c r="AM50" s="407"/>
      <c r="AN50" s="408"/>
      <c r="AO50" s="542"/>
      <c r="AP50" s="554"/>
      <c r="AQ50" s="586"/>
      <c r="AR50" s="588"/>
      <c r="AS50" s="590"/>
      <c r="BE50"/>
    </row>
    <row r="51" spans="2:57" ht="31.5" hidden="1"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c r="Z51" s="413"/>
      <c r="AA51" s="413"/>
      <c r="AB51" s="414"/>
      <c r="AC51" s="412"/>
      <c r="AD51" s="413"/>
      <c r="AE51" s="413"/>
      <c r="AF51" s="414"/>
      <c r="AG51" s="412"/>
      <c r="AH51" s="413"/>
      <c r="AI51" s="413"/>
      <c r="AJ51" s="414"/>
      <c r="AK51" s="412"/>
      <c r="AL51" s="413"/>
      <c r="AM51" s="413"/>
      <c r="AN51" s="414"/>
      <c r="AO51" s="545"/>
      <c r="AP51" s="556"/>
      <c r="AQ51" s="587"/>
      <c r="AR51" s="589"/>
      <c r="AS51" s="591"/>
      <c r="BE51"/>
    </row>
    <row r="52" spans="2:57" ht="22.5" hidden="1" customHeight="1">
      <c r="B52" s="592">
        <v>19</v>
      </c>
      <c r="C52" s="532"/>
      <c r="D52" s="406"/>
      <c r="E52" s="407"/>
      <c r="F52" s="407"/>
      <c r="G52" s="407"/>
      <c r="H52" s="407"/>
      <c r="I52" s="407"/>
      <c r="J52" s="407"/>
      <c r="K52" s="407"/>
      <c r="L52" s="407"/>
      <c r="M52" s="407"/>
      <c r="N52" s="407"/>
      <c r="O52" s="407"/>
      <c r="P52" s="408"/>
      <c r="Q52" s="409"/>
      <c r="R52" s="410"/>
      <c r="S52" s="410"/>
      <c r="T52" s="410"/>
      <c r="U52" s="410"/>
      <c r="V52" s="410"/>
      <c r="W52" s="410"/>
      <c r="X52" s="411"/>
      <c r="Y52" s="406"/>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hidden="1"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hidden="1" customHeight="1">
      <c r="B54" s="592">
        <v>20</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hidden="1" customHeight="1">
      <c r="B56" s="592">
        <v>21</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31.5" hidden="1"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hidden="1" customHeight="1">
      <c r="B58" s="592">
        <v>22</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23</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24</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25</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26</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27</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28</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c r="B71" s="592"/>
      <c r="C71" s="532"/>
      <c r="D71" s="412"/>
      <c r="E71" s="413"/>
      <c r="F71" s="413"/>
      <c r="G71" s="413"/>
      <c r="H71" s="413"/>
      <c r="I71" s="413"/>
      <c r="J71" s="413"/>
      <c r="K71" s="413"/>
      <c r="L71" s="413"/>
      <c r="M71" s="413"/>
      <c r="N71" s="413"/>
      <c r="O71" s="413"/>
      <c r="P71" s="414"/>
      <c r="Q71" s="412"/>
      <c r="R71" s="413"/>
      <c r="S71" s="413"/>
      <c r="T71" s="413"/>
      <c r="U71" s="413"/>
      <c r="V71" s="413"/>
      <c r="W71" s="413"/>
      <c r="X71" s="414"/>
      <c r="Y71" s="412"/>
      <c r="Z71" s="413"/>
      <c r="AA71" s="413"/>
      <c r="AB71" s="414"/>
      <c r="AC71" s="412"/>
      <c r="AD71" s="413"/>
      <c r="AE71" s="413"/>
      <c r="AF71" s="414"/>
      <c r="AG71" s="412"/>
      <c r="AH71" s="413"/>
      <c r="AI71" s="413"/>
      <c r="AJ71" s="414"/>
      <c r="AK71" s="412"/>
      <c r="AL71" s="413"/>
      <c r="AM71" s="413"/>
      <c r="AN71" s="414"/>
      <c r="AO71" s="545"/>
      <c r="AP71" s="556"/>
      <c r="AQ71" s="587"/>
      <c r="AR71" s="589"/>
      <c r="AS71" s="591"/>
      <c r="BE71"/>
    </row>
    <row r="72" spans="2:57" ht="22.5" hidden="1" customHeight="1">
      <c r="B72" s="592">
        <v>29</v>
      </c>
      <c r="C72" s="532"/>
      <c r="D72" s="406"/>
      <c r="E72" s="407"/>
      <c r="F72" s="407"/>
      <c r="G72" s="407"/>
      <c r="H72" s="407"/>
      <c r="I72" s="407"/>
      <c r="J72" s="407"/>
      <c r="K72" s="407"/>
      <c r="L72" s="407"/>
      <c r="M72" s="407"/>
      <c r="N72" s="407"/>
      <c r="O72" s="407"/>
      <c r="P72" s="408"/>
      <c r="Q72" s="409"/>
      <c r="R72" s="410"/>
      <c r="S72" s="410"/>
      <c r="T72" s="410"/>
      <c r="U72" s="410"/>
      <c r="V72" s="410"/>
      <c r="W72" s="410"/>
      <c r="X72" s="411"/>
      <c r="Y72" s="406"/>
      <c r="Z72" s="407"/>
      <c r="AA72" s="407"/>
      <c r="AB72" s="408"/>
      <c r="AC72" s="406"/>
      <c r="AD72" s="407"/>
      <c r="AE72" s="407"/>
      <c r="AF72" s="408"/>
      <c r="AG72" s="406"/>
      <c r="AH72" s="407"/>
      <c r="AI72" s="407"/>
      <c r="AJ72" s="408"/>
      <c r="AK72" s="406"/>
      <c r="AL72" s="407"/>
      <c r="AM72" s="407"/>
      <c r="AN72" s="408"/>
      <c r="AO72" s="542"/>
      <c r="AP72" s="554"/>
      <c r="AQ72" s="586"/>
      <c r="AR72" s="588"/>
      <c r="AS72" s="590"/>
      <c r="BE72"/>
    </row>
    <row r="73" spans="2:57" ht="31.5" hidden="1" customHeight="1">
      <c r="B73" s="592"/>
      <c r="C73" s="532"/>
      <c r="D73" s="412"/>
      <c r="E73" s="413"/>
      <c r="F73" s="413"/>
      <c r="G73" s="413"/>
      <c r="H73" s="413"/>
      <c r="I73" s="413"/>
      <c r="J73" s="413"/>
      <c r="K73" s="413"/>
      <c r="L73" s="413"/>
      <c r="M73" s="413"/>
      <c r="N73" s="413"/>
      <c r="O73" s="413"/>
      <c r="P73" s="414"/>
      <c r="Q73" s="412"/>
      <c r="R73" s="413"/>
      <c r="S73" s="413"/>
      <c r="T73" s="413"/>
      <c r="U73" s="413"/>
      <c r="V73" s="413"/>
      <c r="W73" s="413"/>
      <c r="X73" s="414"/>
      <c r="Y73" s="412"/>
      <c r="Z73" s="413"/>
      <c r="AA73" s="413"/>
      <c r="AB73" s="414"/>
      <c r="AC73" s="412"/>
      <c r="AD73" s="413"/>
      <c r="AE73" s="413"/>
      <c r="AF73" s="414"/>
      <c r="AG73" s="412"/>
      <c r="AH73" s="413"/>
      <c r="AI73" s="413"/>
      <c r="AJ73" s="414"/>
      <c r="AK73" s="412"/>
      <c r="AL73" s="413"/>
      <c r="AM73" s="413"/>
      <c r="AN73" s="414"/>
      <c r="AO73" s="545"/>
      <c r="AP73" s="556"/>
      <c r="AQ73" s="587"/>
      <c r="AR73" s="589"/>
      <c r="AS73" s="591"/>
      <c r="BE73"/>
    </row>
    <row r="74" spans="2:57" ht="22.5" hidden="1" customHeight="1">
      <c r="B74" s="592">
        <v>30</v>
      </c>
      <c r="C74" s="532"/>
      <c r="D74" s="406"/>
      <c r="E74" s="407"/>
      <c r="F74" s="407"/>
      <c r="G74" s="407"/>
      <c r="H74" s="407"/>
      <c r="I74" s="407"/>
      <c r="J74" s="407"/>
      <c r="K74" s="407"/>
      <c r="L74" s="407"/>
      <c r="M74" s="407"/>
      <c r="N74" s="407"/>
      <c r="O74" s="407"/>
      <c r="P74" s="408"/>
      <c r="Q74" s="409"/>
      <c r="R74" s="410"/>
      <c r="S74" s="410"/>
      <c r="T74" s="410"/>
      <c r="U74" s="410"/>
      <c r="V74" s="410"/>
      <c r="W74" s="410"/>
      <c r="X74" s="411"/>
      <c r="Y74" s="406"/>
      <c r="Z74" s="407"/>
      <c r="AA74" s="407"/>
      <c r="AB74" s="408"/>
      <c r="AC74" s="406"/>
      <c r="AD74" s="407"/>
      <c r="AE74" s="407"/>
      <c r="AF74" s="408"/>
      <c r="AG74" s="406"/>
      <c r="AH74" s="407"/>
      <c r="AI74" s="407"/>
      <c r="AJ74" s="408"/>
      <c r="AK74" s="406"/>
      <c r="AL74" s="407"/>
      <c r="AM74" s="407"/>
      <c r="AN74" s="408"/>
      <c r="AO74" s="542"/>
      <c r="AP74" s="554"/>
      <c r="AQ74" s="586"/>
      <c r="AR74" s="588"/>
      <c r="AS74" s="590"/>
      <c r="BE74"/>
    </row>
    <row r="75" spans="2:57" ht="31.5" hidden="1" customHeight="1" thickBot="1">
      <c r="B75" s="610"/>
      <c r="C75" s="611"/>
      <c r="D75" s="581"/>
      <c r="E75" s="582"/>
      <c r="F75" s="582"/>
      <c r="G75" s="582"/>
      <c r="H75" s="582"/>
      <c r="I75" s="582"/>
      <c r="J75" s="582"/>
      <c r="K75" s="582"/>
      <c r="L75" s="582"/>
      <c r="M75" s="582"/>
      <c r="N75" s="582"/>
      <c r="O75" s="582"/>
      <c r="P75" s="583"/>
      <c r="Q75" s="412"/>
      <c r="R75" s="413"/>
      <c r="S75" s="413"/>
      <c r="T75" s="413"/>
      <c r="U75" s="413"/>
      <c r="V75" s="413"/>
      <c r="W75" s="413"/>
      <c r="X75" s="414"/>
      <c r="Y75" s="581"/>
      <c r="Z75" s="582"/>
      <c r="AA75" s="582"/>
      <c r="AB75" s="583"/>
      <c r="AC75" s="581"/>
      <c r="AD75" s="582"/>
      <c r="AE75" s="582"/>
      <c r="AF75" s="583"/>
      <c r="AG75" s="581"/>
      <c r="AH75" s="582"/>
      <c r="AI75" s="582"/>
      <c r="AJ75" s="583"/>
      <c r="AK75" s="581"/>
      <c r="AL75" s="582"/>
      <c r="AM75" s="582"/>
      <c r="AN75" s="583"/>
      <c r="AO75" s="481"/>
      <c r="AP75" s="606"/>
      <c r="AQ75" s="607"/>
      <c r="AR75" s="608"/>
      <c r="AS75" s="609"/>
      <c r="BE75"/>
    </row>
    <row r="76" spans="2:57" ht="46.5" hidden="1" customHeight="1" thickBot="1">
      <c r="B76" s="612" t="s">
        <v>33</v>
      </c>
      <c r="C76" s="613"/>
      <c r="D76" s="613"/>
      <c r="E76" s="614"/>
      <c r="F76" s="615" t="s">
        <v>2</v>
      </c>
      <c r="G76" s="613"/>
      <c r="H76" s="613"/>
      <c r="I76" s="613"/>
      <c r="J76" s="613"/>
      <c r="K76" s="613"/>
      <c r="L76" s="613"/>
      <c r="M76" s="613"/>
      <c r="N76" s="613"/>
      <c r="O76" s="613"/>
      <c r="P76" s="613"/>
      <c r="Q76" s="613"/>
      <c r="R76" s="613"/>
      <c r="S76" s="613"/>
      <c r="T76" s="613"/>
      <c r="U76" s="614"/>
      <c r="V76" s="615" t="s">
        <v>3</v>
      </c>
      <c r="W76" s="613"/>
      <c r="X76" s="614"/>
      <c r="Y76" s="615" t="s">
        <v>34</v>
      </c>
      <c r="Z76" s="613"/>
      <c r="AA76" s="614"/>
      <c r="AB76" s="615" t="s">
        <v>35</v>
      </c>
      <c r="AC76" s="613"/>
      <c r="AD76" s="613"/>
      <c r="AE76" s="613"/>
      <c r="AF76" s="613"/>
      <c r="AG76" s="613"/>
      <c r="AH76" s="613"/>
      <c r="AI76" s="613"/>
      <c r="AJ76" s="613"/>
      <c r="AK76" s="613"/>
      <c r="AL76" s="613"/>
      <c r="AM76" s="613"/>
      <c r="AN76" s="613"/>
      <c r="AO76" s="613"/>
      <c r="AP76" s="613"/>
      <c r="AQ76" s="613"/>
      <c r="AR76" s="613"/>
      <c r="AS76" s="616"/>
      <c r="BE76"/>
    </row>
    <row r="77" spans="2:57" ht="24.75" hidden="1" customHeight="1">
      <c r="B77" s="617"/>
      <c r="C77" s="618"/>
      <c r="D77" s="618"/>
      <c r="E77" s="619"/>
      <c r="F77" s="620"/>
      <c r="G77" s="618"/>
      <c r="H77" s="618"/>
      <c r="I77" s="618"/>
      <c r="J77" s="618"/>
      <c r="K77" s="618"/>
      <c r="L77" s="618"/>
      <c r="M77" s="618"/>
      <c r="N77" s="618"/>
      <c r="O77" s="618"/>
      <c r="P77" s="618"/>
      <c r="Q77" s="618"/>
      <c r="R77" s="618"/>
      <c r="S77" s="618"/>
      <c r="T77" s="618"/>
      <c r="U77" s="619"/>
      <c r="V77" s="620"/>
      <c r="W77" s="618"/>
      <c r="X77" s="619"/>
      <c r="Y77" s="620"/>
      <c r="Z77" s="618"/>
      <c r="AA77" s="619"/>
      <c r="AB77" s="620"/>
      <c r="AC77" s="618"/>
      <c r="AD77" s="618"/>
      <c r="AE77" s="618"/>
      <c r="AF77" s="618"/>
      <c r="AG77" s="618"/>
      <c r="AH77" s="618"/>
      <c r="AI77" s="618"/>
      <c r="AJ77" s="618"/>
      <c r="AK77" s="618"/>
      <c r="AL77" s="618"/>
      <c r="AM77" s="618"/>
      <c r="AN77" s="618"/>
      <c r="AO77" s="618"/>
      <c r="AP77" s="618"/>
      <c r="AQ77" s="618"/>
      <c r="AR77" s="618"/>
      <c r="AS77" s="621"/>
      <c r="BE77"/>
    </row>
    <row r="78" spans="2:57" ht="24.75" hidden="1" customHeight="1">
      <c r="B78" s="622"/>
      <c r="C78" s="623"/>
      <c r="D78" s="623"/>
      <c r="E78" s="624"/>
      <c r="F78" s="625"/>
      <c r="G78" s="623"/>
      <c r="H78" s="623"/>
      <c r="I78" s="623"/>
      <c r="J78" s="623"/>
      <c r="K78" s="623"/>
      <c r="L78" s="623"/>
      <c r="M78" s="623"/>
      <c r="N78" s="623"/>
      <c r="O78" s="623"/>
      <c r="P78" s="623"/>
      <c r="Q78" s="623"/>
      <c r="R78" s="623"/>
      <c r="S78" s="623"/>
      <c r="T78" s="623"/>
      <c r="U78" s="624"/>
      <c r="V78" s="625"/>
      <c r="W78" s="623"/>
      <c r="X78" s="624"/>
      <c r="Y78" s="625"/>
      <c r="Z78" s="623"/>
      <c r="AA78" s="624"/>
      <c r="AB78" s="625"/>
      <c r="AC78" s="623"/>
      <c r="AD78" s="623"/>
      <c r="AE78" s="623"/>
      <c r="AF78" s="623"/>
      <c r="AG78" s="623"/>
      <c r="AH78" s="623"/>
      <c r="AI78" s="623"/>
      <c r="AJ78" s="623"/>
      <c r="AK78" s="623"/>
      <c r="AL78" s="623"/>
      <c r="AM78" s="623"/>
      <c r="AN78" s="623"/>
      <c r="AO78" s="623"/>
      <c r="AP78" s="623"/>
      <c r="AQ78" s="623"/>
      <c r="AR78" s="623"/>
      <c r="AS78" s="626"/>
      <c r="BE78"/>
    </row>
    <row r="79" spans="2:57" ht="24.75" hidden="1" customHeight="1">
      <c r="B79" s="622"/>
      <c r="C79" s="623"/>
      <c r="D79" s="623"/>
      <c r="E79" s="624"/>
      <c r="F79" s="625"/>
      <c r="G79" s="623"/>
      <c r="H79" s="623"/>
      <c r="I79" s="623"/>
      <c r="J79" s="623"/>
      <c r="K79" s="623"/>
      <c r="L79" s="623"/>
      <c r="M79" s="623"/>
      <c r="N79" s="623"/>
      <c r="O79" s="623"/>
      <c r="P79" s="623"/>
      <c r="Q79" s="623"/>
      <c r="R79" s="623"/>
      <c r="S79" s="623"/>
      <c r="T79" s="623"/>
      <c r="U79" s="624"/>
      <c r="V79" s="625"/>
      <c r="W79" s="623"/>
      <c r="X79" s="624"/>
      <c r="Y79" s="625"/>
      <c r="Z79" s="623"/>
      <c r="AA79" s="624"/>
      <c r="AB79" s="625"/>
      <c r="AC79" s="623"/>
      <c r="AD79" s="623"/>
      <c r="AE79" s="623"/>
      <c r="AF79" s="623"/>
      <c r="AG79" s="623"/>
      <c r="AH79" s="623"/>
      <c r="AI79" s="623"/>
      <c r="AJ79" s="623"/>
      <c r="AK79" s="623"/>
      <c r="AL79" s="623"/>
      <c r="AM79" s="623"/>
      <c r="AN79" s="623"/>
      <c r="AO79" s="623"/>
      <c r="AP79" s="623"/>
      <c r="AQ79" s="623"/>
      <c r="AR79" s="623"/>
      <c r="AS79" s="626"/>
      <c r="BE79"/>
    </row>
    <row r="80" spans="2:57" ht="24.75" hidden="1" customHeight="1">
      <c r="B80" s="622"/>
      <c r="C80" s="623"/>
      <c r="D80" s="623"/>
      <c r="E80" s="624"/>
      <c r="F80" s="625"/>
      <c r="G80" s="623"/>
      <c r="H80" s="623"/>
      <c r="I80" s="623"/>
      <c r="J80" s="623"/>
      <c r="K80" s="623"/>
      <c r="L80" s="623"/>
      <c r="M80" s="623"/>
      <c r="N80" s="623"/>
      <c r="O80" s="623"/>
      <c r="P80" s="623"/>
      <c r="Q80" s="623"/>
      <c r="R80" s="623"/>
      <c r="S80" s="623"/>
      <c r="T80" s="623"/>
      <c r="U80" s="624"/>
      <c r="V80" s="625"/>
      <c r="W80" s="623"/>
      <c r="X80" s="624"/>
      <c r="Y80" s="625"/>
      <c r="Z80" s="623"/>
      <c r="AA80" s="624"/>
      <c r="AB80" s="625"/>
      <c r="AC80" s="623"/>
      <c r="AD80" s="623"/>
      <c r="AE80" s="623"/>
      <c r="AF80" s="623"/>
      <c r="AG80" s="623"/>
      <c r="AH80" s="623"/>
      <c r="AI80" s="623"/>
      <c r="AJ80" s="623"/>
      <c r="AK80" s="623"/>
      <c r="AL80" s="623"/>
      <c r="AM80" s="623"/>
      <c r="AN80" s="623"/>
      <c r="AO80" s="623"/>
      <c r="AP80" s="623"/>
      <c r="AQ80" s="623"/>
      <c r="AR80" s="623"/>
      <c r="AS80" s="626"/>
      <c r="BE80"/>
    </row>
    <row r="81" spans="2:57" ht="24.75" hidden="1" customHeight="1">
      <c r="B81" s="622"/>
      <c r="C81" s="623"/>
      <c r="D81" s="623"/>
      <c r="E81" s="624"/>
      <c r="F81" s="625"/>
      <c r="G81" s="623"/>
      <c r="H81" s="623"/>
      <c r="I81" s="623"/>
      <c r="J81" s="623"/>
      <c r="K81" s="623"/>
      <c r="L81" s="623"/>
      <c r="M81" s="623"/>
      <c r="N81" s="623"/>
      <c r="O81" s="623"/>
      <c r="P81" s="623"/>
      <c r="Q81" s="623"/>
      <c r="R81" s="623"/>
      <c r="S81" s="623"/>
      <c r="T81" s="623"/>
      <c r="U81" s="624"/>
      <c r="V81" s="625"/>
      <c r="W81" s="623"/>
      <c r="X81" s="624"/>
      <c r="Y81" s="625"/>
      <c r="Z81" s="623"/>
      <c r="AA81" s="624"/>
      <c r="AB81" s="625"/>
      <c r="AC81" s="623"/>
      <c r="AD81" s="623"/>
      <c r="AE81" s="623"/>
      <c r="AF81" s="623"/>
      <c r="AG81" s="623"/>
      <c r="AH81" s="623"/>
      <c r="AI81" s="623"/>
      <c r="AJ81" s="623"/>
      <c r="AK81" s="623"/>
      <c r="AL81" s="623"/>
      <c r="AM81" s="623"/>
      <c r="AN81" s="623"/>
      <c r="AO81" s="623"/>
      <c r="AP81" s="623"/>
      <c r="AQ81" s="623"/>
      <c r="AR81" s="623"/>
      <c r="AS81" s="626"/>
      <c r="BE81"/>
    </row>
    <row r="82" spans="2:57" ht="24.75" hidden="1" customHeight="1" thickBot="1">
      <c r="B82" s="622"/>
      <c r="C82" s="623"/>
      <c r="D82" s="623"/>
      <c r="E82" s="624"/>
      <c r="F82" s="625"/>
      <c r="G82" s="623"/>
      <c r="H82" s="623"/>
      <c r="I82" s="623"/>
      <c r="J82" s="623"/>
      <c r="K82" s="623"/>
      <c r="L82" s="623"/>
      <c r="M82" s="623"/>
      <c r="N82" s="623"/>
      <c r="O82" s="623"/>
      <c r="P82" s="623"/>
      <c r="Q82" s="623"/>
      <c r="R82" s="623"/>
      <c r="S82" s="623"/>
      <c r="T82" s="623"/>
      <c r="U82" s="624"/>
      <c r="V82" s="625"/>
      <c r="W82" s="623"/>
      <c r="X82" s="624"/>
      <c r="Y82" s="625"/>
      <c r="Z82" s="623"/>
      <c r="AA82" s="624"/>
      <c r="AB82" s="625"/>
      <c r="AC82" s="623"/>
      <c r="AD82" s="623"/>
      <c r="AE82" s="623"/>
      <c r="AF82" s="623"/>
      <c r="AG82" s="623"/>
      <c r="AH82" s="623"/>
      <c r="AI82" s="623"/>
      <c r="AJ82" s="623"/>
      <c r="AK82" s="623"/>
      <c r="AL82" s="623"/>
      <c r="AM82" s="623"/>
      <c r="AN82" s="623"/>
      <c r="AO82" s="623"/>
      <c r="AP82" s="623"/>
      <c r="AQ82" s="623"/>
      <c r="AR82" s="623"/>
      <c r="AS82" s="626"/>
      <c r="BE82"/>
    </row>
    <row r="83" spans="2:57">
      <c r="B83" s="612" t="s">
        <v>36</v>
      </c>
      <c r="C83" s="613"/>
      <c r="D83" s="613"/>
      <c r="E83" s="613"/>
      <c r="F83" s="613"/>
      <c r="G83" s="613"/>
      <c r="H83" s="613"/>
      <c r="I83" s="613"/>
      <c r="J83" s="613"/>
      <c r="K83" s="613"/>
      <c r="L83" s="613"/>
      <c r="M83" s="613"/>
      <c r="N83" s="613"/>
      <c r="O83" s="613"/>
      <c r="P83" s="613"/>
      <c r="Q83" s="613"/>
      <c r="R83" s="613"/>
      <c r="S83" s="613"/>
      <c r="T83" s="613"/>
      <c r="U83" s="613"/>
      <c r="V83" s="613"/>
      <c r="W83" s="613"/>
      <c r="X83" s="613"/>
      <c r="Y83" s="613"/>
      <c r="Z83" s="613"/>
      <c r="AA83" s="613"/>
      <c r="AB83" s="613"/>
      <c r="AC83" s="613"/>
      <c r="AD83" s="613"/>
      <c r="AE83" s="613"/>
      <c r="AF83" s="613"/>
      <c r="AG83" s="613"/>
      <c r="AH83" s="613"/>
      <c r="AI83" s="613"/>
      <c r="AJ83" s="613"/>
      <c r="AK83" s="613"/>
      <c r="AL83" s="613"/>
      <c r="AM83" s="613"/>
      <c r="AN83" s="613"/>
      <c r="AO83" s="613"/>
      <c r="AP83" s="613"/>
      <c r="AQ83" s="613"/>
      <c r="AR83" s="613"/>
      <c r="AS83" s="616"/>
      <c r="BE83"/>
    </row>
    <row r="84" spans="2:57" ht="81.75" customHeight="1" thickBot="1">
      <c r="B84" s="672">
        <v>42917</v>
      </c>
      <c r="C84" s="673"/>
      <c r="D84" s="673"/>
      <c r="E84" s="673"/>
      <c r="F84" s="673"/>
      <c r="G84" s="673"/>
      <c r="H84" s="673"/>
      <c r="I84" s="673"/>
      <c r="J84" s="673"/>
      <c r="K84" s="673"/>
      <c r="L84" s="673"/>
      <c r="M84" s="673"/>
      <c r="N84" s="673"/>
      <c r="O84" s="673"/>
      <c r="P84" s="673"/>
      <c r="Q84" s="673"/>
      <c r="R84" s="673"/>
      <c r="S84" s="673"/>
      <c r="T84" s="673"/>
      <c r="U84" s="673"/>
      <c r="V84" s="673"/>
      <c r="W84" s="673"/>
      <c r="X84" s="673"/>
      <c r="Y84" s="673"/>
      <c r="Z84" s="673"/>
      <c r="AA84" s="673"/>
      <c r="AB84" s="673"/>
      <c r="AC84" s="673"/>
      <c r="AD84" s="673"/>
      <c r="AE84" s="673"/>
      <c r="AF84" s="673"/>
      <c r="AG84" s="673"/>
      <c r="AH84" s="673"/>
      <c r="AI84" s="673"/>
      <c r="AJ84" s="673"/>
      <c r="AK84" s="673"/>
      <c r="AL84" s="673"/>
      <c r="AM84" s="673"/>
      <c r="AN84" s="673"/>
      <c r="AO84" s="673"/>
      <c r="AP84" s="673"/>
      <c r="AQ84" s="673"/>
      <c r="AR84" s="673"/>
      <c r="AS84" s="674"/>
      <c r="BE84"/>
    </row>
    <row r="85" spans="2:57" ht="22.5" customHeight="1">
      <c r="B85" s="9"/>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14"/>
      <c r="BE85"/>
    </row>
    <row r="86" spans="2:57" ht="46.5" customHeight="1">
      <c r="B86" s="10"/>
      <c r="C86" s="388" t="s">
        <v>44</v>
      </c>
      <c r="D86" s="386"/>
      <c r="E86" s="386"/>
      <c r="F86" s="386"/>
      <c r="G86" s="386"/>
      <c r="H86" s="386"/>
      <c r="I86" s="386"/>
      <c r="J86" s="386"/>
      <c r="K86" s="386"/>
      <c r="L86" s="386"/>
      <c r="M86" s="386"/>
      <c r="N86" s="386"/>
      <c r="O86" s="386"/>
      <c r="P86" s="386"/>
      <c r="Q86" s="386"/>
      <c r="R86" s="386"/>
      <c r="S86" s="386"/>
      <c r="T86" s="386"/>
      <c r="U86" s="386"/>
      <c r="V86" s="386"/>
      <c r="W86" s="387"/>
      <c r="X86" s="406" t="s">
        <v>1706</v>
      </c>
      <c r="Y86" s="407"/>
      <c r="Z86" s="407"/>
      <c r="AA86" s="407"/>
      <c r="AB86" s="407"/>
      <c r="AC86" s="407"/>
      <c r="AD86" s="407"/>
      <c r="AE86" s="407"/>
      <c r="AF86" s="407"/>
      <c r="AG86" s="407"/>
      <c r="AH86" s="407"/>
      <c r="AI86" s="407"/>
      <c r="AJ86" s="407"/>
      <c r="AK86" s="407"/>
      <c r="AL86" s="407"/>
      <c r="AM86" s="407"/>
      <c r="AN86" s="407"/>
      <c r="AO86" s="407"/>
      <c r="AP86" s="407"/>
      <c r="AQ86" s="407"/>
      <c r="AR86" s="408"/>
      <c r="AS86" s="8"/>
      <c r="BE86"/>
    </row>
    <row r="87" spans="2:57" ht="46.5" customHeight="1">
      <c r="B87" s="10"/>
      <c r="C87" s="473" t="s">
        <v>40</v>
      </c>
      <c r="D87" s="438"/>
      <c r="E87" s="438"/>
      <c r="F87" s="438"/>
      <c r="G87" s="438"/>
      <c r="H87" s="438"/>
      <c r="I87" s="449"/>
      <c r="J87" s="473" t="s">
        <v>41</v>
      </c>
      <c r="K87" s="438"/>
      <c r="L87" s="438"/>
      <c r="M87" s="438"/>
      <c r="N87" s="438"/>
      <c r="O87" s="438"/>
      <c r="P87" s="449"/>
      <c r="Q87" s="473" t="s">
        <v>42</v>
      </c>
      <c r="R87" s="438"/>
      <c r="S87" s="438"/>
      <c r="T87" s="438"/>
      <c r="U87" s="438"/>
      <c r="V87" s="438"/>
      <c r="W87" s="449"/>
      <c r="X87" s="473" t="s">
        <v>40</v>
      </c>
      <c r="Y87" s="438"/>
      <c r="Z87" s="438"/>
      <c r="AA87" s="438"/>
      <c r="AB87" s="438"/>
      <c r="AC87" s="438"/>
      <c r="AD87" s="449"/>
      <c r="AE87" s="473" t="s">
        <v>41</v>
      </c>
      <c r="AF87" s="438"/>
      <c r="AG87" s="438"/>
      <c r="AH87" s="438"/>
      <c r="AI87" s="438"/>
      <c r="AJ87" s="438"/>
      <c r="AK87" s="449"/>
      <c r="AL87" s="473" t="s">
        <v>42</v>
      </c>
      <c r="AM87" s="438"/>
      <c r="AN87" s="438"/>
      <c r="AO87" s="438"/>
      <c r="AP87" s="438"/>
      <c r="AQ87" s="438"/>
      <c r="AR87" s="449"/>
      <c r="AS87" s="11"/>
      <c r="BE87"/>
    </row>
    <row r="88" spans="2:57" ht="46.5" customHeight="1">
      <c r="B88" s="10"/>
      <c r="C88" s="517" t="str">
        <f>'Lot Register'!$U$13</f>
        <v>Jan van Wyk</v>
      </c>
      <c r="D88" s="518"/>
      <c r="E88" s="518"/>
      <c r="F88" s="518"/>
      <c r="G88" s="518"/>
      <c r="H88" s="518"/>
      <c r="I88" s="519"/>
      <c r="J88" s="517"/>
      <c r="K88" s="518"/>
      <c r="L88" s="518"/>
      <c r="M88" s="518"/>
      <c r="N88" s="518"/>
      <c r="O88" s="518"/>
      <c r="P88" s="519"/>
      <c r="Q88" s="520"/>
      <c r="R88" s="521"/>
      <c r="S88" s="521"/>
      <c r="T88" s="521"/>
      <c r="U88" s="521"/>
      <c r="V88" s="521"/>
      <c r="W88" s="522"/>
      <c r="X88" s="517" t="str">
        <f>'Lot Register'!$U$12</f>
        <v>TBA</v>
      </c>
      <c r="Y88" s="518"/>
      <c r="Z88" s="518"/>
      <c r="AA88" s="518"/>
      <c r="AB88" s="518"/>
      <c r="AC88" s="518"/>
      <c r="AD88" s="519"/>
      <c r="AE88" s="517"/>
      <c r="AF88" s="518"/>
      <c r="AG88" s="518"/>
      <c r="AH88" s="518"/>
      <c r="AI88" s="518"/>
      <c r="AJ88" s="518"/>
      <c r="AK88" s="519"/>
      <c r="AL88" s="520"/>
      <c r="AM88" s="521"/>
      <c r="AN88" s="521"/>
      <c r="AO88" s="521"/>
      <c r="AP88" s="521"/>
      <c r="AQ88" s="521"/>
      <c r="AR88" s="522"/>
      <c r="AS88" s="8"/>
      <c r="BE88"/>
    </row>
    <row r="89" spans="2:57" ht="22.5" customHeight="1" thickBot="1">
      <c r="B89" s="12"/>
      <c r="C89" s="13"/>
      <c r="D89" s="13"/>
      <c r="E89" s="13"/>
      <c r="F89" s="13"/>
      <c r="G89" s="13"/>
      <c r="H89" s="13"/>
      <c r="I89" s="13"/>
      <c r="J89" s="13"/>
      <c r="K89" s="13"/>
      <c r="L89" s="13"/>
      <c r="M89" s="13"/>
      <c r="N89" s="13"/>
      <c r="O89" s="13"/>
      <c r="P89" s="13"/>
      <c r="Q89" s="13"/>
      <c r="R89" s="13"/>
      <c r="S89" s="13"/>
      <c r="T89" s="13"/>
      <c r="U89" s="13"/>
      <c r="V89" s="13"/>
      <c r="W89" s="13"/>
      <c r="X89" s="13"/>
      <c r="Y89" s="13"/>
      <c r="Z89" s="13"/>
      <c r="AA89" s="13"/>
      <c r="AB89" s="13"/>
      <c r="AC89" s="13"/>
      <c r="AD89" s="13"/>
      <c r="AE89" s="13"/>
      <c r="AF89" s="13"/>
      <c r="AG89" s="13"/>
      <c r="AH89" s="13"/>
      <c r="AI89" s="13"/>
      <c r="AJ89" s="13"/>
      <c r="AK89" s="13"/>
      <c r="AL89" s="13"/>
      <c r="AM89" s="13"/>
      <c r="AN89" s="13"/>
      <c r="AO89" s="13"/>
      <c r="AP89" s="13"/>
      <c r="AQ89" s="13"/>
      <c r="AR89" s="13"/>
      <c r="AS89" s="15"/>
      <c r="BE89"/>
    </row>
    <row r="90" spans="2:57">
      <c r="C90" s="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BE90"/>
    </row>
    <row r="91" spans="2:57">
      <c r="C91" s="5"/>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BE91"/>
    </row>
    <row r="92" spans="2:57">
      <c r="BE92"/>
    </row>
    <row r="93" spans="2:57">
      <c r="BE93"/>
    </row>
    <row r="94" spans="2:57">
      <c r="C94" s="7"/>
      <c r="BE94"/>
    </row>
    <row r="95" spans="2:57">
      <c r="C95" s="7"/>
      <c r="BE95"/>
    </row>
    <row r="96" spans="2:57">
      <c r="C96" s="7"/>
      <c r="BE96"/>
    </row>
    <row r="97" spans="3:57">
      <c r="C97" s="7"/>
      <c r="BE97"/>
    </row>
    <row r="98" spans="3:57">
      <c r="BE98"/>
    </row>
    <row r="99" spans="3:57">
      <c r="BE99"/>
    </row>
    <row r="100" spans="3:57">
      <c r="BE100"/>
    </row>
    <row r="101" spans="3:57">
      <c r="BE101"/>
    </row>
    <row r="102" spans="3:57">
      <c r="BE102"/>
    </row>
  </sheetData>
  <sheetProtection selectLockedCells="1" autoFilter="0"/>
  <mergeCells count="454">
    <mergeCell ref="AJ4:AS4"/>
    <mergeCell ref="AJ5:AS5"/>
    <mergeCell ref="AJ6:AS6"/>
    <mergeCell ref="AJ7:AS7"/>
    <mergeCell ref="AQ12:AS13"/>
    <mergeCell ref="Y13:AB13"/>
    <mergeCell ref="AK13:AN13"/>
    <mergeCell ref="AO12:AP13"/>
    <mergeCell ref="AF7:AI7"/>
    <mergeCell ref="AF8:AI8"/>
    <mergeCell ref="AJ8:AM11"/>
    <mergeCell ref="AF10:AI10"/>
    <mergeCell ref="AF11:AI11"/>
    <mergeCell ref="AC13:AJ13"/>
    <mergeCell ref="J4:Z5"/>
    <mergeCell ref="AA4:AE4"/>
    <mergeCell ref="AF4:AI4"/>
    <mergeCell ref="AA5:AE5"/>
    <mergeCell ref="AF5:AI5"/>
    <mergeCell ref="J6:L7"/>
    <mergeCell ref="M6:P9"/>
    <mergeCell ref="Q6:AE9"/>
    <mergeCell ref="AF6:AI6"/>
    <mergeCell ref="J8:J9"/>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K8:K9"/>
    <mergeCell ref="L8:L9"/>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AK18:AN19"/>
    <mergeCell ref="AO18:AP19"/>
    <mergeCell ref="AQ18:AQ19"/>
    <mergeCell ref="AR18:AR19"/>
    <mergeCell ref="AS18:AS19"/>
    <mergeCell ref="Y19:AB19"/>
    <mergeCell ref="B18:C19"/>
    <mergeCell ref="D18:P19"/>
    <mergeCell ref="Q18:X19"/>
    <mergeCell ref="Y18:AB18"/>
    <mergeCell ref="AC18:AJ19"/>
    <mergeCell ref="AK20:AN21"/>
    <mergeCell ref="AO20:AP21"/>
    <mergeCell ref="AQ20:AQ21"/>
    <mergeCell ref="AR20:AR21"/>
    <mergeCell ref="AS20:AS21"/>
    <mergeCell ref="Y21:AB21"/>
    <mergeCell ref="B20:C21"/>
    <mergeCell ref="D20:P21"/>
    <mergeCell ref="Q20:X21"/>
    <mergeCell ref="Y20:AB20"/>
    <mergeCell ref="AC20:AJ21"/>
    <mergeCell ref="AK24:AN25"/>
    <mergeCell ref="AO24:AP25"/>
    <mergeCell ref="AQ24:AQ25"/>
    <mergeCell ref="AR24:AR25"/>
    <mergeCell ref="AS24:AS25"/>
    <mergeCell ref="Y25:AB25"/>
    <mergeCell ref="B24:C25"/>
    <mergeCell ref="D24:P25"/>
    <mergeCell ref="Q24:X25"/>
    <mergeCell ref="Y24:AB24"/>
    <mergeCell ref="AC24:AJ25"/>
    <mergeCell ref="AK26:AN27"/>
    <mergeCell ref="AO26:AP27"/>
    <mergeCell ref="AQ26:AQ27"/>
    <mergeCell ref="AR26:AR27"/>
    <mergeCell ref="AS26:AS27"/>
    <mergeCell ref="Y27:AB27"/>
    <mergeCell ref="B26:C27"/>
    <mergeCell ref="D26:P27"/>
    <mergeCell ref="Q26:X27"/>
    <mergeCell ref="Y26:AB26"/>
    <mergeCell ref="AC26:AJ27"/>
    <mergeCell ref="AK28:AN29"/>
    <mergeCell ref="AO28:AP29"/>
    <mergeCell ref="AQ28:AQ29"/>
    <mergeCell ref="AR28:AR29"/>
    <mergeCell ref="AS28:AS29"/>
    <mergeCell ref="Y29:AB29"/>
    <mergeCell ref="B28:C29"/>
    <mergeCell ref="D28:P29"/>
    <mergeCell ref="Q28:X29"/>
    <mergeCell ref="Y28:AB28"/>
    <mergeCell ref="AC28:AJ29"/>
    <mergeCell ref="AK30:AN31"/>
    <mergeCell ref="AO30:AP31"/>
    <mergeCell ref="AQ30:AQ31"/>
    <mergeCell ref="AR30:AR31"/>
    <mergeCell ref="AS30:AS31"/>
    <mergeCell ref="Y31:AB31"/>
    <mergeCell ref="B30:C31"/>
    <mergeCell ref="D30:P31"/>
    <mergeCell ref="Q30:X31"/>
    <mergeCell ref="Y30:AB30"/>
    <mergeCell ref="AC30:AJ31"/>
    <mergeCell ref="AK32:AN33"/>
    <mergeCell ref="AO32:AP33"/>
    <mergeCell ref="AQ32:AQ33"/>
    <mergeCell ref="AR32:AR33"/>
    <mergeCell ref="AS32:AS33"/>
    <mergeCell ref="Y33:AB33"/>
    <mergeCell ref="B32:C33"/>
    <mergeCell ref="D32:P33"/>
    <mergeCell ref="Q32:X33"/>
    <mergeCell ref="Y32:AB32"/>
    <mergeCell ref="AC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AK74:AN75"/>
    <mergeCell ref="AO74:AP75"/>
    <mergeCell ref="AQ74:AQ75"/>
    <mergeCell ref="AR74:AR75"/>
    <mergeCell ref="AS74:AS75"/>
    <mergeCell ref="Y75:AB75"/>
    <mergeCell ref="B74:C75"/>
    <mergeCell ref="D74:P75"/>
    <mergeCell ref="Q74:X75"/>
    <mergeCell ref="Y74:AB74"/>
    <mergeCell ref="AC74:AF75"/>
    <mergeCell ref="AG74:AJ75"/>
    <mergeCell ref="B76:E76"/>
    <mergeCell ref="F76:U76"/>
    <mergeCell ref="V76:X76"/>
    <mergeCell ref="Y76:AA76"/>
    <mergeCell ref="AB76:AS76"/>
    <mergeCell ref="B77:E77"/>
    <mergeCell ref="F77:U77"/>
    <mergeCell ref="V77:X77"/>
    <mergeCell ref="Y77:AA77"/>
    <mergeCell ref="AB77:AS77"/>
    <mergeCell ref="B78:E78"/>
    <mergeCell ref="F78:U78"/>
    <mergeCell ref="V78:X78"/>
    <mergeCell ref="Y78:AA78"/>
    <mergeCell ref="AB78:AS78"/>
    <mergeCell ref="B79:E79"/>
    <mergeCell ref="F79:U79"/>
    <mergeCell ref="V79:X79"/>
    <mergeCell ref="Y79:AA79"/>
    <mergeCell ref="AB79:AS79"/>
    <mergeCell ref="B82:E82"/>
    <mergeCell ref="F82:U82"/>
    <mergeCell ref="V82:X82"/>
    <mergeCell ref="Y82:AA82"/>
    <mergeCell ref="AB82:AS82"/>
    <mergeCell ref="B83:AS83"/>
    <mergeCell ref="B80:E80"/>
    <mergeCell ref="F80:U80"/>
    <mergeCell ref="V80:X80"/>
    <mergeCell ref="Y80:AA80"/>
    <mergeCell ref="AB80:AS80"/>
    <mergeCell ref="B81:E81"/>
    <mergeCell ref="F81:U81"/>
    <mergeCell ref="V81:X81"/>
    <mergeCell ref="Y81:AA81"/>
    <mergeCell ref="AB81:AS81"/>
    <mergeCell ref="C88:I88"/>
    <mergeCell ref="J88:P88"/>
    <mergeCell ref="Q88:W88"/>
    <mergeCell ref="X88:AD88"/>
    <mergeCell ref="AE88:AK88"/>
    <mergeCell ref="AL88:AR88"/>
    <mergeCell ref="B84:AS84"/>
    <mergeCell ref="C86:W86"/>
    <mergeCell ref="X86:AR86"/>
    <mergeCell ref="C87:I87"/>
    <mergeCell ref="J87:P87"/>
    <mergeCell ref="Q87:W87"/>
    <mergeCell ref="X87:AD87"/>
    <mergeCell ref="AE87:AK87"/>
    <mergeCell ref="AL87:AR87"/>
    <mergeCell ref="AS22:AS23"/>
    <mergeCell ref="Y23:AB23"/>
    <mergeCell ref="B22:C23"/>
    <mergeCell ref="D22:P23"/>
    <mergeCell ref="Q22:X23"/>
    <mergeCell ref="Y22:AB22"/>
    <mergeCell ref="AC22:AJ23"/>
    <mergeCell ref="AK22:AN23"/>
    <mergeCell ref="AO22:AP23"/>
    <mergeCell ref="AQ22:AQ23"/>
    <mergeCell ref="AR22:AR23"/>
  </mergeCells>
  <conditionalFormatting sqref="AF11">
    <cfRule type="expression" dxfId="61" priority="5">
      <formula>$V11="y"</formula>
    </cfRule>
    <cfRule type="expression" dxfId="60" priority="6">
      <formula>$T11="y"</formula>
    </cfRule>
  </conditionalFormatting>
  <conditionalFormatting sqref="AF7">
    <cfRule type="expression" dxfId="59" priority="9">
      <formula>$V7="y"</formula>
    </cfRule>
    <cfRule type="expression" dxfId="58" priority="10">
      <formula>$T7="y"</formula>
    </cfRule>
  </conditionalFormatting>
  <conditionalFormatting sqref="AF9">
    <cfRule type="expression" dxfId="57" priority="7">
      <formula>$V9="y"</formula>
    </cfRule>
    <cfRule type="expression" dxfId="56" priority="8">
      <formula>$T9="y"</formula>
    </cfRule>
  </conditionalFormatting>
  <conditionalFormatting sqref="Y14:AB21 Y24:AB75">
    <cfRule type="expression" dxfId="55" priority="4">
      <formula>OR(ISNUMBER(SEARCH("Hold Point",Y14)),ISNUMBER(SEARCH("Witness Point",Y14)))</formula>
    </cfRule>
  </conditionalFormatting>
  <conditionalFormatting sqref="AK14:AN21 AK24:AN75">
    <cfRule type="expression" dxfId="54" priority="3">
      <formula>OR(Y14="Check Item",Y14="Milestone")</formula>
    </cfRule>
  </conditionalFormatting>
  <conditionalFormatting sqref="Y22:AB23">
    <cfRule type="expression" dxfId="53" priority="2">
      <formula>OR(ISNUMBER(SEARCH("Hold Point",Y22)),ISNUMBER(SEARCH("Witness Point",Y22)))</formula>
    </cfRule>
  </conditionalFormatting>
  <conditionalFormatting sqref="AK22:AN23">
    <cfRule type="expression" dxfId="52" priority="1">
      <formula>OR(Y22="Check Item",Y22="Milestone")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Sheet33">
    <pageSetUpPr fitToPage="1"/>
  </sheetPr>
  <dimension ref="A1:BR100"/>
  <sheetViews>
    <sheetView topLeftCell="A3" zoomScale="85" zoomScaleNormal="85" workbookViewId="0">
      <selection activeCell="C84" sqref="C84:AR86"/>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Deck Wearing Surface</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Deck Wearing Surface</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633" t="s">
        <v>1939</v>
      </c>
      <c r="AK4" s="634"/>
      <c r="AL4" s="634"/>
      <c r="AM4" s="634"/>
      <c r="AN4" s="634"/>
      <c r="AO4" s="634"/>
      <c r="AP4" s="634"/>
      <c r="AQ4" s="634"/>
      <c r="AR4" s="634"/>
      <c r="AS4" s="635"/>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str">
        <f>'Lot Register'!$M$13</f>
        <v>CN22189</v>
      </c>
      <c r="AG5" s="460"/>
      <c r="AH5" s="460"/>
      <c r="AI5" s="461"/>
      <c r="AJ5" s="636" t="s">
        <v>1704</v>
      </c>
      <c r="AK5" s="637"/>
      <c r="AL5" s="637"/>
      <c r="AM5" s="637"/>
      <c r="AN5" s="637"/>
      <c r="AO5" s="637"/>
      <c r="AP5" s="637"/>
      <c r="AQ5" s="637"/>
      <c r="AR5" s="637"/>
      <c r="AS5" s="638"/>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636" t="s">
        <v>2095</v>
      </c>
      <c r="AK6" s="637"/>
      <c r="AL6" s="637"/>
      <c r="AM6" s="637"/>
      <c r="AN6" s="637"/>
      <c r="AO6" s="637"/>
      <c r="AP6" s="637"/>
      <c r="AQ6" s="637"/>
      <c r="AR6" s="637"/>
      <c r="AS6" s="638"/>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Register'!$J$2), "", 'Lot Register'!$J$2)</f>
        <v>45343</v>
      </c>
      <c r="AG7" s="469"/>
      <c r="AH7" s="469"/>
      <c r="AI7" s="470"/>
      <c r="AJ7" s="636" t="s">
        <v>2096</v>
      </c>
      <c r="AK7" s="637"/>
      <c r="AL7" s="637"/>
      <c r="AM7" s="637"/>
      <c r="AN7" s="637"/>
      <c r="AO7" s="637"/>
      <c r="AP7" s="637"/>
      <c r="AQ7" s="637"/>
      <c r="AR7" s="637"/>
      <c r="AS7" s="638"/>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v>84.01</v>
      </c>
      <c r="AK8" s="574"/>
      <c r="AL8" s="574"/>
      <c r="AM8" s="574"/>
      <c r="AN8" s="566" t="s">
        <v>1616</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Register'!$K$2), "", 'Lot Register'!$K$2)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f>IF(ISBLANK('Lot Register'!$I$2), "", 'Lot Register'!$I$2)</f>
        <v>0</v>
      </c>
      <c r="AE10" s="449"/>
      <c r="AF10" s="451" t="s">
        <v>30</v>
      </c>
      <c r="AG10" s="451"/>
      <c r="AH10" s="451"/>
      <c r="AI10" s="452"/>
      <c r="AJ10" s="573"/>
      <c r="AK10" s="574"/>
      <c r="AL10" s="574"/>
      <c r="AM10" s="574"/>
      <c r="AN10" s="566"/>
      <c r="AO10" s="566"/>
      <c r="AP10" s="566"/>
      <c r="AQ10" s="566"/>
      <c r="AR10" s="566"/>
      <c r="AS10" s="567"/>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Register'!$L$2), "", 'Lot Register'!$L$2)</f>
        <v>45343</v>
      </c>
      <c r="AG11" s="496"/>
      <c r="AH11" s="496"/>
      <c r="AI11" s="497"/>
      <c r="AJ11" s="575"/>
      <c r="AK11" s="576"/>
      <c r="AL11" s="576"/>
      <c r="AM11" s="576"/>
      <c r="AN11" s="381"/>
      <c r="AO11" s="381"/>
      <c r="AP11" s="381"/>
      <c r="AQ11" s="381"/>
      <c r="AR11" s="381"/>
      <c r="AS11" s="568"/>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c r="AH13" s="439"/>
      <c r="AI13" s="439"/>
      <c r="AJ13" s="439"/>
      <c r="AK13" s="439" t="s">
        <v>27</v>
      </c>
      <c r="AL13" s="439"/>
      <c r="AM13" s="439"/>
      <c r="AN13" s="439"/>
      <c r="AO13" s="571"/>
      <c r="AP13" s="571"/>
      <c r="AQ13" s="571"/>
      <c r="AR13" s="571"/>
      <c r="AS13" s="572"/>
      <c r="BE13"/>
    </row>
    <row r="14" spans="1:70" ht="15" customHeight="1">
      <c r="B14" s="553">
        <v>1</v>
      </c>
      <c r="C14" s="549"/>
      <c r="D14" s="507" t="s">
        <v>1617</v>
      </c>
      <c r="E14" s="508"/>
      <c r="F14" s="508"/>
      <c r="G14" s="508"/>
      <c r="H14" s="508"/>
      <c r="I14" s="508"/>
      <c r="J14" s="508"/>
      <c r="K14" s="508"/>
      <c r="L14" s="508"/>
      <c r="M14" s="508"/>
      <c r="N14" s="508"/>
      <c r="O14" s="508"/>
      <c r="P14" s="509"/>
      <c r="Q14" s="507" t="s">
        <v>91</v>
      </c>
      <c r="R14" s="508"/>
      <c r="S14" s="508"/>
      <c r="T14" s="508"/>
      <c r="U14" s="508"/>
      <c r="V14" s="508"/>
      <c r="W14" s="508"/>
      <c r="X14" s="509"/>
      <c r="Y14" s="507" t="s">
        <v>24</v>
      </c>
      <c r="Z14" s="508"/>
      <c r="AA14" s="508"/>
      <c r="AB14" s="509"/>
      <c r="AC14" s="507"/>
      <c r="AD14" s="508"/>
      <c r="AE14" s="508"/>
      <c r="AF14" s="508"/>
      <c r="AG14" s="508"/>
      <c r="AH14" s="508"/>
      <c r="AI14" s="508"/>
      <c r="AJ14" s="509"/>
      <c r="AK14" s="507"/>
      <c r="AL14" s="508"/>
      <c r="AM14" s="508"/>
      <c r="AN14" s="509"/>
      <c r="AO14" s="475"/>
      <c r="AP14" s="593"/>
      <c r="AQ14" s="594"/>
      <c r="AR14" s="595"/>
      <c r="AS14" s="596"/>
      <c r="BE14"/>
    </row>
    <row r="15" spans="1:70" ht="31.5" customHeight="1">
      <c r="B15" s="592"/>
      <c r="C15" s="532"/>
      <c r="D15" s="412"/>
      <c r="E15" s="413"/>
      <c r="F15" s="413"/>
      <c r="G15" s="413"/>
      <c r="H15" s="413"/>
      <c r="I15" s="413"/>
      <c r="J15" s="413"/>
      <c r="K15" s="413"/>
      <c r="L15" s="413"/>
      <c r="M15" s="413"/>
      <c r="N15" s="413"/>
      <c r="O15" s="413"/>
      <c r="P15" s="414"/>
      <c r="Q15" s="412"/>
      <c r="R15" s="413"/>
      <c r="S15" s="413"/>
      <c r="T15" s="413"/>
      <c r="U15" s="413"/>
      <c r="V15" s="413"/>
      <c r="W15" s="413"/>
      <c r="X15" s="414"/>
      <c r="Y15" s="412" t="s">
        <v>1618</v>
      </c>
      <c r="Z15" s="413"/>
      <c r="AA15" s="413"/>
      <c r="AB15" s="414"/>
      <c r="AC15" s="412"/>
      <c r="AD15" s="413"/>
      <c r="AE15" s="413"/>
      <c r="AF15" s="413"/>
      <c r="AG15" s="413"/>
      <c r="AH15" s="413"/>
      <c r="AI15" s="413"/>
      <c r="AJ15" s="414"/>
      <c r="AK15" s="412"/>
      <c r="AL15" s="413"/>
      <c r="AM15" s="413"/>
      <c r="AN15" s="414"/>
      <c r="AO15" s="545"/>
      <c r="AP15" s="556"/>
      <c r="AQ15" s="587"/>
      <c r="AR15" s="589"/>
      <c r="AS15" s="591"/>
      <c r="BE15"/>
    </row>
    <row r="16" spans="1:70">
      <c r="B16" s="592">
        <v>2</v>
      </c>
      <c r="C16" s="532"/>
      <c r="D16" s="406" t="s">
        <v>1619</v>
      </c>
      <c r="E16" s="407"/>
      <c r="F16" s="407"/>
      <c r="G16" s="407"/>
      <c r="H16" s="407"/>
      <c r="I16" s="407"/>
      <c r="J16" s="407"/>
      <c r="K16" s="407"/>
      <c r="L16" s="407"/>
      <c r="M16" s="407"/>
      <c r="N16" s="407"/>
      <c r="O16" s="407"/>
      <c r="P16" s="408"/>
      <c r="Q16" s="409" t="s">
        <v>91</v>
      </c>
      <c r="R16" s="410"/>
      <c r="S16" s="410"/>
      <c r="T16" s="410"/>
      <c r="U16" s="410"/>
      <c r="V16" s="410"/>
      <c r="W16" s="410"/>
      <c r="X16" s="411"/>
      <c r="Y16" s="406" t="s">
        <v>24</v>
      </c>
      <c r="Z16" s="407"/>
      <c r="AA16" s="407"/>
      <c r="AB16" s="408"/>
      <c r="AC16" s="406"/>
      <c r="AD16" s="407"/>
      <c r="AE16" s="407"/>
      <c r="AF16" s="407"/>
      <c r="AG16" s="407"/>
      <c r="AH16" s="407"/>
      <c r="AI16" s="407"/>
      <c r="AJ16" s="408"/>
      <c r="AK16" s="406"/>
      <c r="AL16" s="407"/>
      <c r="AM16" s="407"/>
      <c r="AN16" s="408"/>
      <c r="AO16" s="542"/>
      <c r="AP16" s="554"/>
      <c r="AQ16" s="586"/>
      <c r="AR16" s="588"/>
      <c r="AS16" s="590"/>
      <c r="BE16"/>
    </row>
    <row r="17" spans="2:57" ht="31.5" customHeight="1">
      <c r="B17" s="592"/>
      <c r="C17" s="532"/>
      <c r="D17" s="412"/>
      <c r="E17" s="413"/>
      <c r="F17" s="413"/>
      <c r="G17" s="413"/>
      <c r="H17" s="413"/>
      <c r="I17" s="413"/>
      <c r="J17" s="413"/>
      <c r="K17" s="413"/>
      <c r="L17" s="413"/>
      <c r="M17" s="413"/>
      <c r="N17" s="413"/>
      <c r="O17" s="413"/>
      <c r="P17" s="414"/>
      <c r="Q17" s="412"/>
      <c r="R17" s="413"/>
      <c r="S17" s="413"/>
      <c r="T17" s="413"/>
      <c r="U17" s="413"/>
      <c r="V17" s="413"/>
      <c r="W17" s="413"/>
      <c r="X17" s="414"/>
      <c r="Y17" s="412" t="s">
        <v>1620</v>
      </c>
      <c r="Z17" s="413"/>
      <c r="AA17" s="413"/>
      <c r="AB17" s="414"/>
      <c r="AC17" s="412"/>
      <c r="AD17" s="413"/>
      <c r="AE17" s="413"/>
      <c r="AF17" s="413"/>
      <c r="AG17" s="413"/>
      <c r="AH17" s="413"/>
      <c r="AI17" s="413"/>
      <c r="AJ17" s="414"/>
      <c r="AK17" s="412"/>
      <c r="AL17" s="413"/>
      <c r="AM17" s="413"/>
      <c r="AN17" s="414"/>
      <c r="AO17" s="545"/>
      <c r="AP17" s="556"/>
      <c r="AQ17" s="587"/>
      <c r="AR17" s="589"/>
      <c r="AS17" s="591"/>
      <c r="BE17"/>
    </row>
    <row r="18" spans="2:57" hidden="1">
      <c r="B18" s="592">
        <v>3</v>
      </c>
      <c r="C18" s="532"/>
      <c r="D18" s="406" t="s">
        <v>1622</v>
      </c>
      <c r="E18" s="407"/>
      <c r="F18" s="407"/>
      <c r="G18" s="407"/>
      <c r="H18" s="407"/>
      <c r="I18" s="407"/>
      <c r="J18" s="407"/>
      <c r="K18" s="407"/>
      <c r="L18" s="407"/>
      <c r="M18" s="407"/>
      <c r="N18" s="407"/>
      <c r="O18" s="407"/>
      <c r="P18" s="408"/>
      <c r="Q18" s="409" t="s">
        <v>91</v>
      </c>
      <c r="R18" s="410"/>
      <c r="S18" s="410"/>
      <c r="T18" s="410"/>
      <c r="U18" s="410"/>
      <c r="V18" s="410"/>
      <c r="W18" s="410"/>
      <c r="X18" s="411"/>
      <c r="Y18" s="406" t="s">
        <v>24</v>
      </c>
      <c r="Z18" s="407"/>
      <c r="AA18" s="407"/>
      <c r="AB18" s="408"/>
      <c r="AC18" s="406"/>
      <c r="AD18" s="407"/>
      <c r="AE18" s="407"/>
      <c r="AF18" s="407"/>
      <c r="AG18" s="407"/>
      <c r="AH18" s="407"/>
      <c r="AI18" s="407"/>
      <c r="AJ18" s="408"/>
      <c r="AK18" s="406"/>
      <c r="AL18" s="407"/>
      <c r="AM18" s="407"/>
      <c r="AN18" s="408"/>
      <c r="AO18" s="542"/>
      <c r="AP18" s="554"/>
      <c r="AQ18" s="586"/>
      <c r="AR18" s="588"/>
      <c r="AS18" s="590"/>
      <c r="BE18"/>
    </row>
    <row r="19" spans="2:57" ht="45.75" hidden="1" customHeight="1">
      <c r="B19" s="592"/>
      <c r="C19" s="532"/>
      <c r="D19" s="412"/>
      <c r="E19" s="413"/>
      <c r="F19" s="413"/>
      <c r="G19" s="413"/>
      <c r="H19" s="413"/>
      <c r="I19" s="413"/>
      <c r="J19" s="413"/>
      <c r="K19" s="413"/>
      <c r="L19" s="413"/>
      <c r="M19" s="413"/>
      <c r="N19" s="413"/>
      <c r="O19" s="413"/>
      <c r="P19" s="414"/>
      <c r="Q19" s="412"/>
      <c r="R19" s="413"/>
      <c r="S19" s="413"/>
      <c r="T19" s="413"/>
      <c r="U19" s="413"/>
      <c r="V19" s="413"/>
      <c r="W19" s="413"/>
      <c r="X19" s="414"/>
      <c r="Y19" s="412" t="s">
        <v>1621</v>
      </c>
      <c r="Z19" s="413"/>
      <c r="AA19" s="413"/>
      <c r="AB19" s="414"/>
      <c r="AC19" s="412"/>
      <c r="AD19" s="413"/>
      <c r="AE19" s="413"/>
      <c r="AF19" s="413"/>
      <c r="AG19" s="413"/>
      <c r="AH19" s="413"/>
      <c r="AI19" s="413"/>
      <c r="AJ19" s="414"/>
      <c r="AK19" s="412"/>
      <c r="AL19" s="413"/>
      <c r="AM19" s="413"/>
      <c r="AN19" s="414"/>
      <c r="AO19" s="545"/>
      <c r="AP19" s="556"/>
      <c r="AQ19" s="587"/>
      <c r="AR19" s="589"/>
      <c r="AS19" s="591"/>
      <c r="BE19"/>
    </row>
    <row r="20" spans="2:57">
      <c r="B20" s="592">
        <v>3</v>
      </c>
      <c r="C20" s="532"/>
      <c r="D20" s="406" t="s">
        <v>1623</v>
      </c>
      <c r="E20" s="407"/>
      <c r="F20" s="407"/>
      <c r="G20" s="407"/>
      <c r="H20" s="407"/>
      <c r="I20" s="407"/>
      <c r="J20" s="407"/>
      <c r="K20" s="407"/>
      <c r="L20" s="407"/>
      <c r="M20" s="407"/>
      <c r="N20" s="407"/>
      <c r="O20" s="407"/>
      <c r="P20" s="408"/>
      <c r="Q20" s="409" t="s">
        <v>91</v>
      </c>
      <c r="R20" s="410"/>
      <c r="S20" s="410"/>
      <c r="T20" s="410"/>
      <c r="U20" s="410"/>
      <c r="V20" s="410"/>
      <c r="W20" s="410"/>
      <c r="X20" s="411"/>
      <c r="Y20" s="406" t="s">
        <v>24</v>
      </c>
      <c r="Z20" s="407"/>
      <c r="AA20" s="407"/>
      <c r="AB20" s="408"/>
      <c r="AC20" s="406"/>
      <c r="AD20" s="407"/>
      <c r="AE20" s="407"/>
      <c r="AF20" s="407"/>
      <c r="AG20" s="407"/>
      <c r="AH20" s="407"/>
      <c r="AI20" s="407"/>
      <c r="AJ20" s="408"/>
      <c r="AK20" s="406"/>
      <c r="AL20" s="407"/>
      <c r="AM20" s="407"/>
      <c r="AN20" s="408"/>
      <c r="AO20" s="542"/>
      <c r="AP20" s="554"/>
      <c r="AQ20" s="586"/>
      <c r="AR20" s="588"/>
      <c r="AS20" s="590"/>
      <c r="BE20"/>
    </row>
    <row r="21" spans="2:57" ht="42.75" customHeight="1">
      <c r="B21" s="592"/>
      <c r="C21" s="532"/>
      <c r="D21" s="412"/>
      <c r="E21" s="413"/>
      <c r="F21" s="413"/>
      <c r="G21" s="413"/>
      <c r="H21" s="413"/>
      <c r="I21" s="413"/>
      <c r="J21" s="413"/>
      <c r="K21" s="413"/>
      <c r="L21" s="413"/>
      <c r="M21" s="413"/>
      <c r="N21" s="413"/>
      <c r="O21" s="413"/>
      <c r="P21" s="414"/>
      <c r="Q21" s="412"/>
      <c r="R21" s="413"/>
      <c r="S21" s="413"/>
      <c r="T21" s="413"/>
      <c r="U21" s="413"/>
      <c r="V21" s="413"/>
      <c r="W21" s="413"/>
      <c r="X21" s="414"/>
      <c r="Y21" s="412" t="s">
        <v>1624</v>
      </c>
      <c r="Z21" s="413"/>
      <c r="AA21" s="413"/>
      <c r="AB21" s="414"/>
      <c r="AC21" s="412"/>
      <c r="AD21" s="413"/>
      <c r="AE21" s="413"/>
      <c r="AF21" s="413"/>
      <c r="AG21" s="413"/>
      <c r="AH21" s="413"/>
      <c r="AI21" s="413"/>
      <c r="AJ21" s="414"/>
      <c r="AK21" s="412"/>
      <c r="AL21" s="413"/>
      <c r="AM21" s="413"/>
      <c r="AN21" s="414"/>
      <c r="AO21" s="545"/>
      <c r="AP21" s="556"/>
      <c r="AQ21" s="587"/>
      <c r="AR21" s="589"/>
      <c r="AS21" s="591"/>
      <c r="BE21"/>
    </row>
    <row r="22" spans="2:57">
      <c r="B22" s="592">
        <v>4</v>
      </c>
      <c r="C22" s="532"/>
      <c r="D22" s="406" t="s">
        <v>1625</v>
      </c>
      <c r="E22" s="407"/>
      <c r="F22" s="407"/>
      <c r="G22" s="407"/>
      <c r="H22" s="407"/>
      <c r="I22" s="407"/>
      <c r="J22" s="407"/>
      <c r="K22" s="407"/>
      <c r="L22" s="407"/>
      <c r="M22" s="407"/>
      <c r="N22" s="407"/>
      <c r="O22" s="407"/>
      <c r="P22" s="408"/>
      <c r="Q22" s="409" t="s">
        <v>91</v>
      </c>
      <c r="R22" s="410"/>
      <c r="S22" s="410"/>
      <c r="T22" s="410"/>
      <c r="U22" s="410"/>
      <c r="V22" s="410"/>
      <c r="W22" s="410"/>
      <c r="X22" s="411"/>
      <c r="Y22" s="406" t="s">
        <v>82</v>
      </c>
      <c r="Z22" s="407"/>
      <c r="AA22" s="407"/>
      <c r="AB22" s="408"/>
      <c r="AC22" s="406"/>
      <c r="AD22" s="407"/>
      <c r="AE22" s="407"/>
      <c r="AF22" s="407"/>
      <c r="AG22" s="407"/>
      <c r="AH22" s="407"/>
      <c r="AI22" s="407"/>
      <c r="AJ22" s="408"/>
      <c r="AK22" s="406"/>
      <c r="AL22" s="407"/>
      <c r="AM22" s="407"/>
      <c r="AN22" s="408"/>
      <c r="AO22" s="542"/>
      <c r="AP22" s="554"/>
      <c r="AQ22" s="586"/>
      <c r="AR22" s="588"/>
      <c r="AS22" s="590"/>
      <c r="BE22"/>
    </row>
    <row r="23" spans="2:57" ht="46.5" customHeight="1">
      <c r="B23" s="592"/>
      <c r="C23" s="532"/>
      <c r="D23" s="412"/>
      <c r="E23" s="413"/>
      <c r="F23" s="413"/>
      <c r="G23" s="413"/>
      <c r="H23" s="413"/>
      <c r="I23" s="413"/>
      <c r="J23" s="413"/>
      <c r="K23" s="413"/>
      <c r="L23" s="413"/>
      <c r="M23" s="413"/>
      <c r="N23" s="413"/>
      <c r="O23" s="413"/>
      <c r="P23" s="414"/>
      <c r="Q23" s="412"/>
      <c r="R23" s="413"/>
      <c r="S23" s="413"/>
      <c r="T23" s="413"/>
      <c r="U23" s="413"/>
      <c r="V23" s="413"/>
      <c r="W23" s="413"/>
      <c r="X23" s="414"/>
      <c r="Y23" s="412" t="s">
        <v>1626</v>
      </c>
      <c r="Z23" s="413"/>
      <c r="AA23" s="413"/>
      <c r="AB23" s="414"/>
      <c r="AC23" s="412"/>
      <c r="AD23" s="413"/>
      <c r="AE23" s="413"/>
      <c r="AF23" s="413"/>
      <c r="AG23" s="413"/>
      <c r="AH23" s="413"/>
      <c r="AI23" s="413"/>
      <c r="AJ23" s="414"/>
      <c r="AK23" s="412"/>
      <c r="AL23" s="413"/>
      <c r="AM23" s="413"/>
      <c r="AN23" s="414"/>
      <c r="AO23" s="545"/>
      <c r="AP23" s="556"/>
      <c r="AQ23" s="587"/>
      <c r="AR23" s="589"/>
      <c r="AS23" s="591"/>
      <c r="BE23"/>
    </row>
    <row r="24" spans="2:57">
      <c r="B24" s="592">
        <v>5</v>
      </c>
      <c r="C24" s="532"/>
      <c r="D24" s="406" t="s">
        <v>1627</v>
      </c>
      <c r="E24" s="407"/>
      <c r="F24" s="407"/>
      <c r="G24" s="407"/>
      <c r="H24" s="407"/>
      <c r="I24" s="407"/>
      <c r="J24" s="407"/>
      <c r="K24" s="407"/>
      <c r="L24" s="407"/>
      <c r="M24" s="407"/>
      <c r="N24" s="407"/>
      <c r="O24" s="407"/>
      <c r="P24" s="408"/>
      <c r="Q24" s="409" t="s">
        <v>91</v>
      </c>
      <c r="R24" s="410"/>
      <c r="S24" s="410"/>
      <c r="T24" s="410"/>
      <c r="U24" s="410"/>
      <c r="V24" s="410"/>
      <c r="W24" s="410"/>
      <c r="X24" s="411"/>
      <c r="Y24" s="406" t="s">
        <v>24</v>
      </c>
      <c r="Z24" s="407"/>
      <c r="AA24" s="407"/>
      <c r="AB24" s="408"/>
      <c r="AC24" s="406"/>
      <c r="AD24" s="407"/>
      <c r="AE24" s="407"/>
      <c r="AF24" s="407"/>
      <c r="AG24" s="407"/>
      <c r="AH24" s="407"/>
      <c r="AI24" s="407"/>
      <c r="AJ24" s="408"/>
      <c r="AK24" s="406"/>
      <c r="AL24" s="407"/>
      <c r="AM24" s="407"/>
      <c r="AN24" s="408"/>
      <c r="AO24" s="542"/>
      <c r="AP24" s="554"/>
      <c r="AQ24" s="586"/>
      <c r="AR24" s="588"/>
      <c r="AS24" s="590"/>
      <c r="BE24"/>
    </row>
    <row r="25" spans="2:57" ht="31.5" customHeight="1">
      <c r="B25" s="592"/>
      <c r="C25" s="532"/>
      <c r="D25" s="412"/>
      <c r="E25" s="413"/>
      <c r="F25" s="413"/>
      <c r="G25" s="413"/>
      <c r="H25" s="413"/>
      <c r="I25" s="413"/>
      <c r="J25" s="413"/>
      <c r="K25" s="413"/>
      <c r="L25" s="413"/>
      <c r="M25" s="413"/>
      <c r="N25" s="413"/>
      <c r="O25" s="413"/>
      <c r="P25" s="414"/>
      <c r="Q25" s="412"/>
      <c r="R25" s="413"/>
      <c r="S25" s="413"/>
      <c r="T25" s="413"/>
      <c r="U25" s="413"/>
      <c r="V25" s="413"/>
      <c r="W25" s="413"/>
      <c r="X25" s="414"/>
      <c r="Y25" s="412" t="s">
        <v>1628</v>
      </c>
      <c r="Z25" s="413"/>
      <c r="AA25" s="413"/>
      <c r="AB25" s="414"/>
      <c r="AC25" s="412"/>
      <c r="AD25" s="413"/>
      <c r="AE25" s="413"/>
      <c r="AF25" s="413"/>
      <c r="AG25" s="413"/>
      <c r="AH25" s="413"/>
      <c r="AI25" s="413"/>
      <c r="AJ25" s="414"/>
      <c r="AK25" s="412"/>
      <c r="AL25" s="413"/>
      <c r="AM25" s="413"/>
      <c r="AN25" s="414"/>
      <c r="AO25" s="545"/>
      <c r="AP25" s="556"/>
      <c r="AQ25" s="587"/>
      <c r="AR25" s="589"/>
      <c r="AS25" s="591"/>
      <c r="BE25"/>
    </row>
    <row r="26" spans="2:57">
      <c r="B26" s="592">
        <v>6</v>
      </c>
      <c r="C26" s="532"/>
      <c r="D26" s="406" t="s">
        <v>1630</v>
      </c>
      <c r="E26" s="407"/>
      <c r="F26" s="407"/>
      <c r="G26" s="407"/>
      <c r="H26" s="407"/>
      <c r="I26" s="407"/>
      <c r="J26" s="407"/>
      <c r="K26" s="407"/>
      <c r="L26" s="407"/>
      <c r="M26" s="407"/>
      <c r="N26" s="407"/>
      <c r="O26" s="407"/>
      <c r="P26" s="408"/>
      <c r="Q26" s="409" t="s">
        <v>1631</v>
      </c>
      <c r="R26" s="410"/>
      <c r="S26" s="410"/>
      <c r="T26" s="410"/>
      <c r="U26" s="410"/>
      <c r="V26" s="410"/>
      <c r="W26" s="410"/>
      <c r="X26" s="411"/>
      <c r="Y26" s="406" t="s">
        <v>24</v>
      </c>
      <c r="Z26" s="407"/>
      <c r="AA26" s="407"/>
      <c r="AB26" s="408"/>
      <c r="AC26" s="406"/>
      <c r="AD26" s="407"/>
      <c r="AE26" s="407"/>
      <c r="AF26" s="407"/>
      <c r="AG26" s="407"/>
      <c r="AH26" s="407"/>
      <c r="AI26" s="407"/>
      <c r="AJ26" s="408"/>
      <c r="AK26" s="406"/>
      <c r="AL26" s="407"/>
      <c r="AM26" s="407"/>
      <c r="AN26" s="408"/>
      <c r="AO26" s="542"/>
      <c r="AP26" s="554"/>
      <c r="AQ26" s="586"/>
      <c r="AR26" s="588"/>
      <c r="AS26" s="590"/>
      <c r="BE26"/>
    </row>
    <row r="27" spans="2:57" ht="31.5" customHeight="1">
      <c r="B27" s="592"/>
      <c r="C27" s="532"/>
      <c r="D27" s="412"/>
      <c r="E27" s="413"/>
      <c r="F27" s="413"/>
      <c r="G27" s="413"/>
      <c r="H27" s="413"/>
      <c r="I27" s="413"/>
      <c r="J27" s="413"/>
      <c r="K27" s="413"/>
      <c r="L27" s="413"/>
      <c r="M27" s="413"/>
      <c r="N27" s="413"/>
      <c r="O27" s="413"/>
      <c r="P27" s="414"/>
      <c r="Q27" s="412"/>
      <c r="R27" s="413"/>
      <c r="S27" s="413"/>
      <c r="T27" s="413"/>
      <c r="U27" s="413"/>
      <c r="V27" s="413"/>
      <c r="W27" s="413"/>
      <c r="X27" s="414"/>
      <c r="Y27" s="412" t="s">
        <v>1628</v>
      </c>
      <c r="Z27" s="413"/>
      <c r="AA27" s="413"/>
      <c r="AB27" s="414"/>
      <c r="AC27" s="412"/>
      <c r="AD27" s="413"/>
      <c r="AE27" s="413"/>
      <c r="AF27" s="413"/>
      <c r="AG27" s="413"/>
      <c r="AH27" s="413"/>
      <c r="AI27" s="413"/>
      <c r="AJ27" s="414"/>
      <c r="AK27" s="412"/>
      <c r="AL27" s="413"/>
      <c r="AM27" s="413"/>
      <c r="AN27" s="414"/>
      <c r="AO27" s="545"/>
      <c r="AP27" s="556"/>
      <c r="AQ27" s="587"/>
      <c r="AR27" s="589"/>
      <c r="AS27" s="591"/>
      <c r="BE27"/>
    </row>
    <row r="28" spans="2:57">
      <c r="B28" s="592">
        <v>7</v>
      </c>
      <c r="C28" s="532"/>
      <c r="D28" s="406" t="s">
        <v>1645</v>
      </c>
      <c r="E28" s="407"/>
      <c r="F28" s="407"/>
      <c r="G28" s="407"/>
      <c r="H28" s="407"/>
      <c r="I28" s="407"/>
      <c r="J28" s="407"/>
      <c r="K28" s="407"/>
      <c r="L28" s="407"/>
      <c r="M28" s="407"/>
      <c r="N28" s="407"/>
      <c r="O28" s="407"/>
      <c r="P28" s="408"/>
      <c r="Q28" s="409" t="s">
        <v>91</v>
      </c>
      <c r="R28" s="410"/>
      <c r="S28" s="410"/>
      <c r="T28" s="410"/>
      <c r="U28" s="410"/>
      <c r="V28" s="410"/>
      <c r="W28" s="410"/>
      <c r="X28" s="411"/>
      <c r="Y28" s="406" t="s">
        <v>86</v>
      </c>
      <c r="Z28" s="407"/>
      <c r="AA28" s="407"/>
      <c r="AB28" s="408"/>
      <c r="AC28" s="406"/>
      <c r="AD28" s="407"/>
      <c r="AE28" s="407"/>
      <c r="AF28" s="407"/>
      <c r="AG28" s="407"/>
      <c r="AH28" s="407"/>
      <c r="AI28" s="407"/>
      <c r="AJ28" s="408"/>
      <c r="AK28" s="406"/>
      <c r="AL28" s="407"/>
      <c r="AM28" s="407"/>
      <c r="AN28" s="408"/>
      <c r="AO28" s="542"/>
      <c r="AP28" s="554"/>
      <c r="AQ28" s="586"/>
      <c r="AR28" s="588"/>
      <c r="AS28" s="590"/>
      <c r="BE28"/>
    </row>
    <row r="29" spans="2:57" ht="31.5" customHeight="1">
      <c r="B29" s="592"/>
      <c r="C29" s="532"/>
      <c r="D29" s="412"/>
      <c r="E29" s="413"/>
      <c r="F29" s="413"/>
      <c r="G29" s="413"/>
      <c r="H29" s="413"/>
      <c r="I29" s="413"/>
      <c r="J29" s="413"/>
      <c r="K29" s="413"/>
      <c r="L29" s="413"/>
      <c r="M29" s="413"/>
      <c r="N29" s="413"/>
      <c r="O29" s="413"/>
      <c r="P29" s="414"/>
      <c r="Q29" s="412"/>
      <c r="R29" s="413"/>
      <c r="S29" s="413"/>
      <c r="T29" s="413"/>
      <c r="U29" s="413"/>
      <c r="V29" s="413"/>
      <c r="W29" s="413"/>
      <c r="X29" s="414"/>
      <c r="Y29" s="412" t="s">
        <v>1628</v>
      </c>
      <c r="Z29" s="413"/>
      <c r="AA29" s="413"/>
      <c r="AB29" s="414"/>
      <c r="AC29" s="412"/>
      <c r="AD29" s="413"/>
      <c r="AE29" s="413"/>
      <c r="AF29" s="413"/>
      <c r="AG29" s="413"/>
      <c r="AH29" s="413"/>
      <c r="AI29" s="413"/>
      <c r="AJ29" s="414"/>
      <c r="AK29" s="412"/>
      <c r="AL29" s="413"/>
      <c r="AM29" s="413"/>
      <c r="AN29" s="414"/>
      <c r="AO29" s="545"/>
      <c r="AP29" s="556"/>
      <c r="AQ29" s="587"/>
      <c r="AR29" s="589"/>
      <c r="AS29" s="591"/>
      <c r="BE29"/>
    </row>
    <row r="30" spans="2:57">
      <c r="B30" s="592">
        <v>8</v>
      </c>
      <c r="C30" s="532"/>
      <c r="D30" s="406" t="s">
        <v>1632</v>
      </c>
      <c r="E30" s="407"/>
      <c r="F30" s="407"/>
      <c r="G30" s="407"/>
      <c r="H30" s="407"/>
      <c r="I30" s="407"/>
      <c r="J30" s="407"/>
      <c r="K30" s="407"/>
      <c r="L30" s="407"/>
      <c r="M30" s="407"/>
      <c r="N30" s="407"/>
      <c r="O30" s="407"/>
      <c r="P30" s="408"/>
      <c r="Q30" s="409" t="s">
        <v>91</v>
      </c>
      <c r="R30" s="410"/>
      <c r="S30" s="410"/>
      <c r="T30" s="410"/>
      <c r="U30" s="410"/>
      <c r="V30" s="410"/>
      <c r="W30" s="410"/>
      <c r="X30" s="411"/>
      <c r="Y30" s="406" t="s">
        <v>83</v>
      </c>
      <c r="Z30" s="407"/>
      <c r="AA30" s="407"/>
      <c r="AB30" s="408"/>
      <c r="AC30" s="406"/>
      <c r="AD30" s="407"/>
      <c r="AE30" s="407"/>
      <c r="AF30" s="407"/>
      <c r="AG30" s="407"/>
      <c r="AH30" s="407"/>
      <c r="AI30" s="407"/>
      <c r="AJ30" s="408"/>
      <c r="AK30" s="406"/>
      <c r="AL30" s="407"/>
      <c r="AM30" s="407"/>
      <c r="AN30" s="408"/>
      <c r="AO30" s="542"/>
      <c r="AP30" s="554"/>
      <c r="AQ30" s="586"/>
      <c r="AR30" s="588"/>
      <c r="AS30" s="590"/>
      <c r="BE30"/>
    </row>
    <row r="31" spans="2:57" ht="31.5" customHeight="1">
      <c r="B31" s="592"/>
      <c r="C31" s="532"/>
      <c r="D31" s="412"/>
      <c r="E31" s="413"/>
      <c r="F31" s="413"/>
      <c r="G31" s="413"/>
      <c r="H31" s="413"/>
      <c r="I31" s="413"/>
      <c r="J31" s="413"/>
      <c r="K31" s="413"/>
      <c r="L31" s="413"/>
      <c r="M31" s="413"/>
      <c r="N31" s="413"/>
      <c r="O31" s="413"/>
      <c r="P31" s="414"/>
      <c r="Q31" s="412"/>
      <c r="R31" s="413"/>
      <c r="S31" s="413"/>
      <c r="T31" s="413"/>
      <c r="U31" s="413"/>
      <c r="V31" s="413"/>
      <c r="W31" s="413"/>
      <c r="X31" s="414"/>
      <c r="Y31" s="412" t="s">
        <v>1628</v>
      </c>
      <c r="Z31" s="413"/>
      <c r="AA31" s="413"/>
      <c r="AB31" s="414"/>
      <c r="AC31" s="412"/>
      <c r="AD31" s="413"/>
      <c r="AE31" s="413"/>
      <c r="AF31" s="413"/>
      <c r="AG31" s="413"/>
      <c r="AH31" s="413"/>
      <c r="AI31" s="413"/>
      <c r="AJ31" s="414"/>
      <c r="AK31" s="412"/>
      <c r="AL31" s="413"/>
      <c r="AM31" s="413"/>
      <c r="AN31" s="414"/>
      <c r="AO31" s="545"/>
      <c r="AP31" s="556"/>
      <c r="AQ31" s="587"/>
      <c r="AR31" s="589"/>
      <c r="AS31" s="591"/>
      <c r="BE31"/>
    </row>
    <row r="32" spans="2:57">
      <c r="B32" s="592">
        <v>9</v>
      </c>
      <c r="C32" s="532"/>
      <c r="D32" s="406" t="s">
        <v>1633</v>
      </c>
      <c r="E32" s="407"/>
      <c r="F32" s="407"/>
      <c r="G32" s="407"/>
      <c r="H32" s="407"/>
      <c r="I32" s="407"/>
      <c r="J32" s="407"/>
      <c r="K32" s="407"/>
      <c r="L32" s="407"/>
      <c r="M32" s="407"/>
      <c r="N32" s="407"/>
      <c r="O32" s="407"/>
      <c r="P32" s="408"/>
      <c r="Q32" s="409" t="s">
        <v>91</v>
      </c>
      <c r="R32" s="410"/>
      <c r="S32" s="410"/>
      <c r="T32" s="410"/>
      <c r="U32" s="410"/>
      <c r="V32" s="410"/>
      <c r="W32" s="410"/>
      <c r="X32" s="411"/>
      <c r="Y32" s="406" t="s">
        <v>136</v>
      </c>
      <c r="Z32" s="407"/>
      <c r="AA32" s="407"/>
      <c r="AB32" s="408"/>
      <c r="AC32" s="406"/>
      <c r="AD32" s="407"/>
      <c r="AE32" s="407"/>
      <c r="AF32" s="407"/>
      <c r="AG32" s="407"/>
      <c r="AH32" s="407"/>
      <c r="AI32" s="407"/>
      <c r="AJ32" s="408"/>
      <c r="AK32" s="406"/>
      <c r="AL32" s="407"/>
      <c r="AM32" s="407"/>
      <c r="AN32" s="408"/>
      <c r="AO32" s="542"/>
      <c r="AP32" s="554"/>
      <c r="AQ32" s="586"/>
      <c r="AR32" s="588"/>
      <c r="AS32" s="590"/>
      <c r="BE32"/>
    </row>
    <row r="33" spans="2:57" ht="31.5" customHeight="1">
      <c r="B33" s="592"/>
      <c r="C33" s="532"/>
      <c r="D33" s="412"/>
      <c r="E33" s="413"/>
      <c r="F33" s="413"/>
      <c r="G33" s="413"/>
      <c r="H33" s="413"/>
      <c r="I33" s="413"/>
      <c r="J33" s="413"/>
      <c r="K33" s="413"/>
      <c r="L33" s="413"/>
      <c r="M33" s="413"/>
      <c r="N33" s="413"/>
      <c r="O33" s="413"/>
      <c r="P33" s="414"/>
      <c r="Q33" s="412"/>
      <c r="R33" s="413"/>
      <c r="S33" s="413"/>
      <c r="T33" s="413"/>
      <c r="U33" s="413"/>
      <c r="V33" s="413"/>
      <c r="W33" s="413"/>
      <c r="X33" s="414"/>
      <c r="Y33" s="412" t="s">
        <v>1634</v>
      </c>
      <c r="Z33" s="413"/>
      <c r="AA33" s="413"/>
      <c r="AB33" s="414"/>
      <c r="AC33" s="412"/>
      <c r="AD33" s="413"/>
      <c r="AE33" s="413"/>
      <c r="AF33" s="413"/>
      <c r="AG33" s="413"/>
      <c r="AH33" s="413"/>
      <c r="AI33" s="413"/>
      <c r="AJ33" s="414"/>
      <c r="AK33" s="412"/>
      <c r="AL33" s="413"/>
      <c r="AM33" s="413"/>
      <c r="AN33" s="414"/>
      <c r="AO33" s="545"/>
      <c r="AP33" s="556"/>
      <c r="AQ33" s="587"/>
      <c r="AR33" s="589"/>
      <c r="AS33" s="591"/>
      <c r="BE33"/>
    </row>
    <row r="34" spans="2:57">
      <c r="B34" s="592">
        <v>10</v>
      </c>
      <c r="C34" s="532"/>
      <c r="D34" s="406" t="s">
        <v>1635</v>
      </c>
      <c r="E34" s="407"/>
      <c r="F34" s="407"/>
      <c r="G34" s="407"/>
      <c r="H34" s="407"/>
      <c r="I34" s="407"/>
      <c r="J34" s="407"/>
      <c r="K34" s="407"/>
      <c r="L34" s="407"/>
      <c r="M34" s="407"/>
      <c r="N34" s="407"/>
      <c r="O34" s="407"/>
      <c r="P34" s="408"/>
      <c r="Q34" s="409" t="s">
        <v>1637</v>
      </c>
      <c r="R34" s="410"/>
      <c r="S34" s="410"/>
      <c r="T34" s="410"/>
      <c r="U34" s="410"/>
      <c r="V34" s="410"/>
      <c r="W34" s="410"/>
      <c r="X34" s="411"/>
      <c r="Y34" s="406" t="s">
        <v>24</v>
      </c>
      <c r="Z34" s="407"/>
      <c r="AA34" s="407"/>
      <c r="AB34" s="408"/>
      <c r="AC34" s="406"/>
      <c r="AD34" s="407"/>
      <c r="AE34" s="407"/>
      <c r="AF34" s="407"/>
      <c r="AG34" s="407"/>
      <c r="AH34" s="407"/>
      <c r="AI34" s="407"/>
      <c r="AJ34" s="408"/>
      <c r="AK34" s="406"/>
      <c r="AL34" s="407"/>
      <c r="AM34" s="407"/>
      <c r="AN34" s="408"/>
      <c r="AO34" s="542"/>
      <c r="AP34" s="554"/>
      <c r="AQ34" s="586"/>
      <c r="AR34" s="588"/>
      <c r="AS34" s="590"/>
      <c r="BE34"/>
    </row>
    <row r="35" spans="2:57" ht="31.5"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t="s">
        <v>1636</v>
      </c>
      <c r="Z35" s="413"/>
      <c r="AA35" s="413"/>
      <c r="AB35" s="414"/>
      <c r="AC35" s="412"/>
      <c r="AD35" s="413"/>
      <c r="AE35" s="413"/>
      <c r="AF35" s="413"/>
      <c r="AG35" s="413"/>
      <c r="AH35" s="413"/>
      <c r="AI35" s="413"/>
      <c r="AJ35" s="414"/>
      <c r="AK35" s="412"/>
      <c r="AL35" s="413"/>
      <c r="AM35" s="413"/>
      <c r="AN35" s="414"/>
      <c r="AO35" s="545"/>
      <c r="AP35" s="556"/>
      <c r="AQ35" s="587"/>
      <c r="AR35" s="589"/>
      <c r="AS35" s="591"/>
      <c r="BE35"/>
    </row>
    <row r="36" spans="2:57">
      <c r="B36" s="592">
        <v>11</v>
      </c>
      <c r="C36" s="532"/>
      <c r="D36" s="406" t="s">
        <v>1638</v>
      </c>
      <c r="E36" s="407"/>
      <c r="F36" s="407"/>
      <c r="G36" s="407"/>
      <c r="H36" s="407"/>
      <c r="I36" s="407"/>
      <c r="J36" s="407"/>
      <c r="K36" s="407"/>
      <c r="L36" s="407"/>
      <c r="M36" s="407"/>
      <c r="N36" s="407"/>
      <c r="O36" s="407"/>
      <c r="P36" s="408"/>
      <c r="Q36" s="409" t="s">
        <v>1639</v>
      </c>
      <c r="R36" s="410"/>
      <c r="S36" s="410"/>
      <c r="T36" s="410"/>
      <c r="U36" s="410"/>
      <c r="V36" s="410"/>
      <c r="W36" s="410"/>
      <c r="X36" s="411"/>
      <c r="Y36" s="406" t="s">
        <v>24</v>
      </c>
      <c r="Z36" s="407"/>
      <c r="AA36" s="407"/>
      <c r="AB36" s="408"/>
      <c r="AC36" s="406"/>
      <c r="AD36" s="407"/>
      <c r="AE36" s="407"/>
      <c r="AF36" s="407"/>
      <c r="AG36" s="407"/>
      <c r="AH36" s="407"/>
      <c r="AI36" s="407"/>
      <c r="AJ36" s="408"/>
      <c r="AK36" s="406"/>
      <c r="AL36" s="407"/>
      <c r="AM36" s="407"/>
      <c r="AN36" s="408"/>
      <c r="AO36" s="542"/>
      <c r="AP36" s="554"/>
      <c r="AQ36" s="586"/>
      <c r="AR36" s="588"/>
      <c r="AS36" s="590"/>
      <c r="BE36"/>
    </row>
    <row r="37" spans="2:57" ht="31.5"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t="s">
        <v>1640</v>
      </c>
      <c r="Z37" s="413"/>
      <c r="AA37" s="413"/>
      <c r="AB37" s="414"/>
      <c r="AC37" s="412"/>
      <c r="AD37" s="413"/>
      <c r="AE37" s="413"/>
      <c r="AF37" s="413"/>
      <c r="AG37" s="413"/>
      <c r="AH37" s="413"/>
      <c r="AI37" s="413"/>
      <c r="AJ37" s="414"/>
      <c r="AK37" s="412"/>
      <c r="AL37" s="413"/>
      <c r="AM37" s="413"/>
      <c r="AN37" s="414"/>
      <c r="AO37" s="545"/>
      <c r="AP37" s="556"/>
      <c r="AQ37" s="587"/>
      <c r="AR37" s="589"/>
      <c r="AS37" s="591"/>
      <c r="BE37"/>
    </row>
    <row r="38" spans="2:57">
      <c r="B38" s="592">
        <v>12</v>
      </c>
      <c r="C38" s="532"/>
      <c r="D38" s="406" t="s">
        <v>1641</v>
      </c>
      <c r="E38" s="407"/>
      <c r="F38" s="407"/>
      <c r="G38" s="407"/>
      <c r="H38" s="407"/>
      <c r="I38" s="407"/>
      <c r="J38" s="407"/>
      <c r="K38" s="407"/>
      <c r="L38" s="407"/>
      <c r="M38" s="407"/>
      <c r="N38" s="407"/>
      <c r="O38" s="407"/>
      <c r="P38" s="408"/>
      <c r="Q38" s="409" t="s">
        <v>91</v>
      </c>
      <c r="R38" s="410"/>
      <c r="S38" s="410"/>
      <c r="T38" s="410"/>
      <c r="U38" s="410"/>
      <c r="V38" s="410"/>
      <c r="W38" s="410"/>
      <c r="X38" s="411"/>
      <c r="Y38" s="406" t="s">
        <v>24</v>
      </c>
      <c r="Z38" s="407"/>
      <c r="AA38" s="407"/>
      <c r="AB38" s="408"/>
      <c r="AC38" s="406"/>
      <c r="AD38" s="407"/>
      <c r="AE38" s="407"/>
      <c r="AF38" s="407"/>
      <c r="AG38" s="407"/>
      <c r="AH38" s="407"/>
      <c r="AI38" s="407"/>
      <c r="AJ38" s="408"/>
      <c r="AK38" s="406"/>
      <c r="AL38" s="407"/>
      <c r="AM38" s="407"/>
      <c r="AN38" s="408"/>
      <c r="AO38" s="542"/>
      <c r="AP38" s="554"/>
      <c r="AQ38" s="586"/>
      <c r="AR38" s="588"/>
      <c r="AS38" s="590"/>
      <c r="BE38"/>
    </row>
    <row r="39" spans="2:57" ht="31.5"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t="s">
        <v>1642</v>
      </c>
      <c r="Z39" s="413"/>
      <c r="AA39" s="413"/>
      <c r="AB39" s="414"/>
      <c r="AC39" s="412"/>
      <c r="AD39" s="413"/>
      <c r="AE39" s="413"/>
      <c r="AF39" s="413"/>
      <c r="AG39" s="413"/>
      <c r="AH39" s="413"/>
      <c r="AI39" s="413"/>
      <c r="AJ39" s="414"/>
      <c r="AK39" s="412"/>
      <c r="AL39" s="413"/>
      <c r="AM39" s="413"/>
      <c r="AN39" s="414"/>
      <c r="AO39" s="545"/>
      <c r="AP39" s="556"/>
      <c r="AQ39" s="587"/>
      <c r="AR39" s="589"/>
      <c r="AS39" s="591"/>
      <c r="BE39"/>
    </row>
    <row r="40" spans="2:57">
      <c r="B40" s="592">
        <v>13</v>
      </c>
      <c r="C40" s="532"/>
      <c r="D40" s="406" t="s">
        <v>1643</v>
      </c>
      <c r="E40" s="407"/>
      <c r="F40" s="407"/>
      <c r="G40" s="407"/>
      <c r="H40" s="407"/>
      <c r="I40" s="407"/>
      <c r="J40" s="407"/>
      <c r="K40" s="407"/>
      <c r="L40" s="407"/>
      <c r="M40" s="407"/>
      <c r="N40" s="407"/>
      <c r="O40" s="407"/>
      <c r="P40" s="408"/>
      <c r="Q40" s="409" t="s">
        <v>91</v>
      </c>
      <c r="R40" s="410"/>
      <c r="S40" s="410"/>
      <c r="T40" s="410"/>
      <c r="U40" s="410"/>
      <c r="V40" s="410"/>
      <c r="W40" s="410"/>
      <c r="X40" s="411"/>
      <c r="Y40" s="406" t="s">
        <v>24</v>
      </c>
      <c r="Z40" s="407"/>
      <c r="AA40" s="407"/>
      <c r="AB40" s="408"/>
      <c r="AC40" s="406"/>
      <c r="AD40" s="407"/>
      <c r="AE40" s="407"/>
      <c r="AF40" s="407"/>
      <c r="AG40" s="407"/>
      <c r="AH40" s="407"/>
      <c r="AI40" s="407"/>
      <c r="AJ40" s="408"/>
      <c r="AK40" s="406"/>
      <c r="AL40" s="407"/>
      <c r="AM40" s="407"/>
      <c r="AN40" s="408"/>
      <c r="AO40" s="542"/>
      <c r="AP40" s="554"/>
      <c r="AQ40" s="586"/>
      <c r="AR40" s="588"/>
      <c r="AS40" s="590"/>
      <c r="BE40"/>
    </row>
    <row r="41" spans="2:57" ht="31.5"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t="s">
        <v>1644</v>
      </c>
      <c r="Z41" s="413"/>
      <c r="AA41" s="413"/>
      <c r="AB41" s="414"/>
      <c r="AC41" s="412"/>
      <c r="AD41" s="413"/>
      <c r="AE41" s="413"/>
      <c r="AF41" s="413"/>
      <c r="AG41" s="413"/>
      <c r="AH41" s="413"/>
      <c r="AI41" s="413"/>
      <c r="AJ41" s="414"/>
      <c r="AK41" s="412"/>
      <c r="AL41" s="413"/>
      <c r="AM41" s="413"/>
      <c r="AN41" s="414"/>
      <c r="AO41" s="545"/>
      <c r="AP41" s="556"/>
      <c r="AQ41" s="587"/>
      <c r="AR41" s="589"/>
      <c r="AS41" s="591"/>
      <c r="BE41"/>
    </row>
    <row r="42" spans="2:57">
      <c r="B42" s="592">
        <v>14</v>
      </c>
      <c r="C42" s="532"/>
      <c r="D42" s="406" t="s">
        <v>1629</v>
      </c>
      <c r="E42" s="407"/>
      <c r="F42" s="407"/>
      <c r="G42" s="407"/>
      <c r="H42" s="407"/>
      <c r="I42" s="407"/>
      <c r="J42" s="407"/>
      <c r="K42" s="407"/>
      <c r="L42" s="407"/>
      <c r="M42" s="407"/>
      <c r="N42" s="407"/>
      <c r="O42" s="407"/>
      <c r="P42" s="408"/>
      <c r="Q42" s="409" t="s">
        <v>91</v>
      </c>
      <c r="R42" s="410"/>
      <c r="S42" s="410"/>
      <c r="T42" s="410"/>
      <c r="U42" s="410"/>
      <c r="V42" s="410"/>
      <c r="W42" s="410"/>
      <c r="X42" s="411"/>
      <c r="Y42" s="406" t="s">
        <v>86</v>
      </c>
      <c r="Z42" s="407"/>
      <c r="AA42" s="407"/>
      <c r="AB42" s="408"/>
      <c r="AC42" s="406"/>
      <c r="AD42" s="407"/>
      <c r="AE42" s="407"/>
      <c r="AF42" s="407"/>
      <c r="AG42" s="407"/>
      <c r="AH42" s="407"/>
      <c r="AI42" s="407"/>
      <c r="AJ42" s="408"/>
      <c r="AK42" s="406"/>
      <c r="AL42" s="407"/>
      <c r="AM42" s="407"/>
      <c r="AN42" s="408"/>
      <c r="AO42" s="542"/>
      <c r="AP42" s="554"/>
      <c r="AQ42" s="586"/>
      <c r="AR42" s="588"/>
      <c r="AS42" s="590"/>
      <c r="BE42"/>
    </row>
    <row r="43" spans="2:57" ht="31.5"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t="s">
        <v>1646</v>
      </c>
      <c r="Z43" s="413"/>
      <c r="AA43" s="413"/>
      <c r="AB43" s="414"/>
      <c r="AC43" s="412"/>
      <c r="AD43" s="413"/>
      <c r="AE43" s="413"/>
      <c r="AF43" s="413"/>
      <c r="AG43" s="413"/>
      <c r="AH43" s="413"/>
      <c r="AI43" s="413"/>
      <c r="AJ43" s="414"/>
      <c r="AK43" s="412"/>
      <c r="AL43" s="413"/>
      <c r="AM43" s="413"/>
      <c r="AN43" s="414"/>
      <c r="AO43" s="545"/>
      <c r="AP43" s="556"/>
      <c r="AQ43" s="587"/>
      <c r="AR43" s="589"/>
      <c r="AS43" s="591"/>
      <c r="BE43"/>
    </row>
    <row r="44" spans="2:57">
      <c r="B44" s="592">
        <v>15</v>
      </c>
      <c r="C44" s="532"/>
      <c r="D44" s="406" t="s">
        <v>1647</v>
      </c>
      <c r="E44" s="407"/>
      <c r="F44" s="407"/>
      <c r="G44" s="407"/>
      <c r="H44" s="407"/>
      <c r="I44" s="407"/>
      <c r="J44" s="407"/>
      <c r="K44" s="407"/>
      <c r="L44" s="407"/>
      <c r="M44" s="407"/>
      <c r="N44" s="407"/>
      <c r="O44" s="407"/>
      <c r="P44" s="408"/>
      <c r="Q44" s="409" t="s">
        <v>91</v>
      </c>
      <c r="R44" s="410"/>
      <c r="S44" s="410"/>
      <c r="T44" s="410"/>
      <c r="U44" s="410"/>
      <c r="V44" s="410"/>
      <c r="W44" s="410"/>
      <c r="X44" s="411"/>
      <c r="Y44" s="406" t="s">
        <v>346</v>
      </c>
      <c r="Z44" s="407"/>
      <c r="AA44" s="407"/>
      <c r="AB44" s="408"/>
      <c r="AC44" s="406"/>
      <c r="AD44" s="407"/>
      <c r="AE44" s="407"/>
      <c r="AF44" s="407"/>
      <c r="AG44" s="407"/>
      <c r="AH44" s="407"/>
      <c r="AI44" s="407"/>
      <c r="AJ44" s="408"/>
      <c r="AK44" s="406"/>
      <c r="AL44" s="407"/>
      <c r="AM44" s="407"/>
      <c r="AN44" s="408"/>
      <c r="AO44" s="542"/>
      <c r="AP44" s="554"/>
      <c r="AQ44" s="586"/>
      <c r="AR44" s="588"/>
      <c r="AS44" s="590"/>
      <c r="BE44"/>
    </row>
    <row r="45" spans="2:57" ht="31.5"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t="s">
        <v>1648</v>
      </c>
      <c r="Z45" s="413"/>
      <c r="AA45" s="413"/>
      <c r="AB45" s="414"/>
      <c r="AC45" s="412"/>
      <c r="AD45" s="413"/>
      <c r="AE45" s="413"/>
      <c r="AF45" s="413"/>
      <c r="AG45" s="413"/>
      <c r="AH45" s="413"/>
      <c r="AI45" s="413"/>
      <c r="AJ45" s="414"/>
      <c r="AK45" s="412"/>
      <c r="AL45" s="413"/>
      <c r="AM45" s="413"/>
      <c r="AN45" s="414"/>
      <c r="AO45" s="545"/>
      <c r="AP45" s="556"/>
      <c r="AQ45" s="587"/>
      <c r="AR45" s="589"/>
      <c r="AS45" s="591"/>
      <c r="BE45"/>
    </row>
    <row r="46" spans="2:57" ht="15" customHeight="1">
      <c r="B46" s="592">
        <v>16</v>
      </c>
      <c r="C46" s="532"/>
      <c r="D46" s="406" t="s">
        <v>1649</v>
      </c>
      <c r="E46" s="407"/>
      <c r="F46" s="407"/>
      <c r="G46" s="407"/>
      <c r="H46" s="407"/>
      <c r="I46" s="407"/>
      <c r="J46" s="407"/>
      <c r="K46" s="407"/>
      <c r="L46" s="407"/>
      <c r="M46" s="407"/>
      <c r="N46" s="407"/>
      <c r="O46" s="407"/>
      <c r="P46" s="408"/>
      <c r="Q46" s="409" t="s">
        <v>1268</v>
      </c>
      <c r="R46" s="410"/>
      <c r="S46" s="410"/>
      <c r="T46" s="410"/>
      <c r="U46" s="410"/>
      <c r="V46" s="410"/>
      <c r="W46" s="410"/>
      <c r="X46" s="411"/>
      <c r="Y46" s="406" t="s">
        <v>143</v>
      </c>
      <c r="Z46" s="407"/>
      <c r="AA46" s="407"/>
      <c r="AB46" s="408"/>
      <c r="AC46" s="406" t="s">
        <v>283</v>
      </c>
      <c r="AD46" s="407"/>
      <c r="AE46" s="407"/>
      <c r="AF46" s="407"/>
      <c r="AG46" s="407"/>
      <c r="AH46" s="407"/>
      <c r="AI46" s="407"/>
      <c r="AJ46" s="408"/>
      <c r="AK46" s="406"/>
      <c r="AL46" s="407"/>
      <c r="AM46" s="407"/>
      <c r="AN46" s="408"/>
      <c r="AO46" s="542"/>
      <c r="AP46" s="554"/>
      <c r="AQ46" s="586"/>
      <c r="AR46" s="588"/>
      <c r="AS46" s="590"/>
      <c r="BE46"/>
    </row>
    <row r="47" spans="2:57" ht="31.5" customHeight="1" thickBo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t="s">
        <v>1650</v>
      </c>
      <c r="Z47" s="413"/>
      <c r="AA47" s="413"/>
      <c r="AB47" s="414"/>
      <c r="AC47" s="412"/>
      <c r="AD47" s="413"/>
      <c r="AE47" s="413"/>
      <c r="AF47" s="413"/>
      <c r="AG47" s="413"/>
      <c r="AH47" s="413"/>
      <c r="AI47" s="413"/>
      <c r="AJ47" s="414"/>
      <c r="AK47" s="412"/>
      <c r="AL47" s="413"/>
      <c r="AM47" s="413"/>
      <c r="AN47" s="414"/>
      <c r="AO47" s="545"/>
      <c r="AP47" s="556"/>
      <c r="AQ47" s="587"/>
      <c r="AR47" s="589"/>
      <c r="AS47" s="591"/>
      <c r="BE47"/>
    </row>
    <row r="48" spans="2:57" ht="22.5" hidden="1" customHeight="1">
      <c r="B48" s="592">
        <v>18</v>
      </c>
      <c r="C48" s="532"/>
      <c r="D48" s="406"/>
      <c r="E48" s="407"/>
      <c r="F48" s="407"/>
      <c r="G48" s="407"/>
      <c r="H48" s="407"/>
      <c r="I48" s="407"/>
      <c r="J48" s="407"/>
      <c r="K48" s="407"/>
      <c r="L48" s="407"/>
      <c r="M48" s="407"/>
      <c r="N48" s="407"/>
      <c r="O48" s="407"/>
      <c r="P48" s="408"/>
      <c r="Q48" s="409"/>
      <c r="R48" s="410"/>
      <c r="S48" s="410"/>
      <c r="T48" s="410"/>
      <c r="U48" s="410"/>
      <c r="V48" s="410"/>
      <c r="W48" s="410"/>
      <c r="X48" s="411"/>
      <c r="Y48" s="406"/>
      <c r="Z48" s="407"/>
      <c r="AA48" s="407"/>
      <c r="AB48" s="408"/>
      <c r="AC48" s="406"/>
      <c r="AD48" s="407"/>
      <c r="AE48" s="407"/>
      <c r="AF48" s="408"/>
      <c r="AG48" s="406"/>
      <c r="AH48" s="407"/>
      <c r="AI48" s="407"/>
      <c r="AJ48" s="408"/>
      <c r="AK48" s="406"/>
      <c r="AL48" s="407"/>
      <c r="AM48" s="407"/>
      <c r="AN48" s="408"/>
      <c r="AO48" s="542"/>
      <c r="AP48" s="554"/>
      <c r="AQ48" s="586"/>
      <c r="AR48" s="588"/>
      <c r="AS48" s="590"/>
      <c r="BE48"/>
    </row>
    <row r="49" spans="2:57" ht="31.5" hidden="1"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c r="Z49" s="413"/>
      <c r="AA49" s="413"/>
      <c r="AB49" s="414"/>
      <c r="AC49" s="412"/>
      <c r="AD49" s="413"/>
      <c r="AE49" s="413"/>
      <c r="AF49" s="414"/>
      <c r="AG49" s="412"/>
      <c r="AH49" s="413"/>
      <c r="AI49" s="413"/>
      <c r="AJ49" s="414"/>
      <c r="AK49" s="412"/>
      <c r="AL49" s="413"/>
      <c r="AM49" s="413"/>
      <c r="AN49" s="414"/>
      <c r="AO49" s="545"/>
      <c r="AP49" s="556"/>
      <c r="AQ49" s="587"/>
      <c r="AR49" s="589"/>
      <c r="AS49" s="591"/>
      <c r="BE49"/>
    </row>
    <row r="50" spans="2:57" ht="22.5" hidden="1" customHeight="1">
      <c r="B50" s="592">
        <v>19</v>
      </c>
      <c r="C50" s="532"/>
      <c r="D50" s="406"/>
      <c r="E50" s="407"/>
      <c r="F50" s="407"/>
      <c r="G50" s="407"/>
      <c r="H50" s="407"/>
      <c r="I50" s="407"/>
      <c r="J50" s="407"/>
      <c r="K50" s="407"/>
      <c r="L50" s="407"/>
      <c r="M50" s="407"/>
      <c r="N50" s="407"/>
      <c r="O50" s="407"/>
      <c r="P50" s="408"/>
      <c r="Q50" s="409"/>
      <c r="R50" s="410"/>
      <c r="S50" s="410"/>
      <c r="T50" s="410"/>
      <c r="U50" s="410"/>
      <c r="V50" s="410"/>
      <c r="W50" s="410"/>
      <c r="X50" s="411"/>
      <c r="Y50" s="406"/>
      <c r="Z50" s="407"/>
      <c r="AA50" s="407"/>
      <c r="AB50" s="408"/>
      <c r="AC50" s="406"/>
      <c r="AD50" s="407"/>
      <c r="AE50" s="407"/>
      <c r="AF50" s="408"/>
      <c r="AG50" s="406"/>
      <c r="AH50" s="407"/>
      <c r="AI50" s="407"/>
      <c r="AJ50" s="408"/>
      <c r="AK50" s="406"/>
      <c r="AL50" s="407"/>
      <c r="AM50" s="407"/>
      <c r="AN50" s="408"/>
      <c r="AO50" s="542"/>
      <c r="AP50" s="554"/>
      <c r="AQ50" s="586"/>
      <c r="AR50" s="588"/>
      <c r="AS50" s="590"/>
      <c r="BE50"/>
    </row>
    <row r="51" spans="2:57" ht="31.5" hidden="1"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c r="Z51" s="413"/>
      <c r="AA51" s="413"/>
      <c r="AB51" s="414"/>
      <c r="AC51" s="412"/>
      <c r="AD51" s="413"/>
      <c r="AE51" s="413"/>
      <c r="AF51" s="414"/>
      <c r="AG51" s="412"/>
      <c r="AH51" s="413"/>
      <c r="AI51" s="413"/>
      <c r="AJ51" s="414"/>
      <c r="AK51" s="412"/>
      <c r="AL51" s="413"/>
      <c r="AM51" s="413"/>
      <c r="AN51" s="414"/>
      <c r="AO51" s="545"/>
      <c r="AP51" s="556"/>
      <c r="AQ51" s="587"/>
      <c r="AR51" s="589"/>
      <c r="AS51" s="591"/>
      <c r="BE51"/>
    </row>
    <row r="52" spans="2:57" ht="22.5" hidden="1" customHeight="1">
      <c r="B52" s="592">
        <v>20</v>
      </c>
      <c r="C52" s="532"/>
      <c r="D52" s="406"/>
      <c r="E52" s="407"/>
      <c r="F52" s="407"/>
      <c r="G52" s="407"/>
      <c r="H52" s="407"/>
      <c r="I52" s="407"/>
      <c r="J52" s="407"/>
      <c r="K52" s="407"/>
      <c r="L52" s="407"/>
      <c r="M52" s="407"/>
      <c r="N52" s="407"/>
      <c r="O52" s="407"/>
      <c r="P52" s="408"/>
      <c r="Q52" s="409"/>
      <c r="R52" s="410"/>
      <c r="S52" s="410"/>
      <c r="T52" s="410"/>
      <c r="U52" s="410"/>
      <c r="V52" s="410"/>
      <c r="W52" s="410"/>
      <c r="X52" s="411"/>
      <c r="Y52" s="406"/>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hidden="1"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hidden="1" customHeight="1">
      <c r="B54" s="592">
        <v>21</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hidden="1" customHeight="1">
      <c r="B56" s="592">
        <v>22</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31.5" hidden="1"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hidden="1" customHeight="1">
      <c r="B58" s="592">
        <v>23</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24</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25</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26</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27</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28</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29</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c r="B71" s="592"/>
      <c r="C71" s="532"/>
      <c r="D71" s="412"/>
      <c r="E71" s="413"/>
      <c r="F71" s="413"/>
      <c r="G71" s="413"/>
      <c r="H71" s="413"/>
      <c r="I71" s="413"/>
      <c r="J71" s="413"/>
      <c r="K71" s="413"/>
      <c r="L71" s="413"/>
      <c r="M71" s="413"/>
      <c r="N71" s="413"/>
      <c r="O71" s="413"/>
      <c r="P71" s="414"/>
      <c r="Q71" s="412"/>
      <c r="R71" s="413"/>
      <c r="S71" s="413"/>
      <c r="T71" s="413"/>
      <c r="U71" s="413"/>
      <c r="V71" s="413"/>
      <c r="W71" s="413"/>
      <c r="X71" s="414"/>
      <c r="Y71" s="412"/>
      <c r="Z71" s="413"/>
      <c r="AA71" s="413"/>
      <c r="AB71" s="414"/>
      <c r="AC71" s="412"/>
      <c r="AD71" s="413"/>
      <c r="AE71" s="413"/>
      <c r="AF71" s="414"/>
      <c r="AG71" s="412"/>
      <c r="AH71" s="413"/>
      <c r="AI71" s="413"/>
      <c r="AJ71" s="414"/>
      <c r="AK71" s="412"/>
      <c r="AL71" s="413"/>
      <c r="AM71" s="413"/>
      <c r="AN71" s="414"/>
      <c r="AO71" s="545"/>
      <c r="AP71" s="556"/>
      <c r="AQ71" s="587"/>
      <c r="AR71" s="589"/>
      <c r="AS71" s="591"/>
      <c r="BE71"/>
    </row>
    <row r="72" spans="2:57" ht="22.5" hidden="1" customHeight="1">
      <c r="B72" s="592">
        <v>30</v>
      </c>
      <c r="C72" s="532"/>
      <c r="D72" s="406"/>
      <c r="E72" s="407"/>
      <c r="F72" s="407"/>
      <c r="G72" s="407"/>
      <c r="H72" s="407"/>
      <c r="I72" s="407"/>
      <c r="J72" s="407"/>
      <c r="K72" s="407"/>
      <c r="L72" s="407"/>
      <c r="M72" s="407"/>
      <c r="N72" s="407"/>
      <c r="O72" s="407"/>
      <c r="P72" s="408"/>
      <c r="Q72" s="409"/>
      <c r="R72" s="410"/>
      <c r="S72" s="410"/>
      <c r="T72" s="410"/>
      <c r="U72" s="410"/>
      <c r="V72" s="410"/>
      <c r="W72" s="410"/>
      <c r="X72" s="411"/>
      <c r="Y72" s="406"/>
      <c r="Z72" s="407"/>
      <c r="AA72" s="407"/>
      <c r="AB72" s="408"/>
      <c r="AC72" s="406"/>
      <c r="AD72" s="407"/>
      <c r="AE72" s="407"/>
      <c r="AF72" s="408"/>
      <c r="AG72" s="406"/>
      <c r="AH72" s="407"/>
      <c r="AI72" s="407"/>
      <c r="AJ72" s="408"/>
      <c r="AK72" s="406"/>
      <c r="AL72" s="407"/>
      <c r="AM72" s="407"/>
      <c r="AN72" s="408"/>
      <c r="AO72" s="542"/>
      <c r="AP72" s="554"/>
      <c r="AQ72" s="586"/>
      <c r="AR72" s="588"/>
      <c r="AS72" s="590"/>
      <c r="BE72"/>
    </row>
    <row r="73" spans="2:57" ht="31.5" hidden="1" customHeight="1" thickBot="1">
      <c r="B73" s="610"/>
      <c r="C73" s="611"/>
      <c r="D73" s="581"/>
      <c r="E73" s="582"/>
      <c r="F73" s="582"/>
      <c r="G73" s="582"/>
      <c r="H73" s="582"/>
      <c r="I73" s="582"/>
      <c r="J73" s="582"/>
      <c r="K73" s="582"/>
      <c r="L73" s="582"/>
      <c r="M73" s="582"/>
      <c r="N73" s="582"/>
      <c r="O73" s="582"/>
      <c r="P73" s="583"/>
      <c r="Q73" s="412"/>
      <c r="R73" s="413"/>
      <c r="S73" s="413"/>
      <c r="T73" s="413"/>
      <c r="U73" s="413"/>
      <c r="V73" s="413"/>
      <c r="W73" s="413"/>
      <c r="X73" s="414"/>
      <c r="Y73" s="581"/>
      <c r="Z73" s="582"/>
      <c r="AA73" s="582"/>
      <c r="AB73" s="583"/>
      <c r="AC73" s="581"/>
      <c r="AD73" s="582"/>
      <c r="AE73" s="582"/>
      <c r="AF73" s="583"/>
      <c r="AG73" s="581"/>
      <c r="AH73" s="582"/>
      <c r="AI73" s="582"/>
      <c r="AJ73" s="583"/>
      <c r="AK73" s="581"/>
      <c r="AL73" s="582"/>
      <c r="AM73" s="582"/>
      <c r="AN73" s="583"/>
      <c r="AO73" s="481"/>
      <c r="AP73" s="606"/>
      <c r="AQ73" s="607"/>
      <c r="AR73" s="608"/>
      <c r="AS73" s="609"/>
      <c r="BE73"/>
    </row>
    <row r="74" spans="2:57" ht="15.75" hidden="1" thickBot="1">
      <c r="B74" s="612" t="s">
        <v>33</v>
      </c>
      <c r="C74" s="613"/>
      <c r="D74" s="613"/>
      <c r="E74" s="614"/>
      <c r="F74" s="615" t="s">
        <v>2</v>
      </c>
      <c r="G74" s="613"/>
      <c r="H74" s="613"/>
      <c r="I74" s="613"/>
      <c r="J74" s="613"/>
      <c r="K74" s="613"/>
      <c r="L74" s="613"/>
      <c r="M74" s="613"/>
      <c r="N74" s="613"/>
      <c r="O74" s="613"/>
      <c r="P74" s="613"/>
      <c r="Q74" s="613"/>
      <c r="R74" s="613"/>
      <c r="S74" s="613"/>
      <c r="T74" s="613"/>
      <c r="U74" s="614"/>
      <c r="V74" s="615" t="s">
        <v>3</v>
      </c>
      <c r="W74" s="613"/>
      <c r="X74" s="614"/>
      <c r="Y74" s="615" t="s">
        <v>34</v>
      </c>
      <c r="Z74" s="613"/>
      <c r="AA74" s="614"/>
      <c r="AB74" s="615" t="s">
        <v>35</v>
      </c>
      <c r="AC74" s="613"/>
      <c r="AD74" s="613"/>
      <c r="AE74" s="613"/>
      <c r="AF74" s="613"/>
      <c r="AG74" s="613"/>
      <c r="AH74" s="613"/>
      <c r="AI74" s="613"/>
      <c r="AJ74" s="613"/>
      <c r="AK74" s="613"/>
      <c r="AL74" s="613"/>
      <c r="AM74" s="613"/>
      <c r="AN74" s="613"/>
      <c r="AO74" s="613"/>
      <c r="AP74" s="613"/>
      <c r="AQ74" s="613"/>
      <c r="AR74" s="613"/>
      <c r="AS74" s="616"/>
      <c r="BE74"/>
    </row>
    <row r="75" spans="2:57" ht="24.75" hidden="1" customHeight="1">
      <c r="B75" s="617"/>
      <c r="C75" s="618"/>
      <c r="D75" s="618"/>
      <c r="E75" s="619"/>
      <c r="F75" s="620"/>
      <c r="G75" s="618"/>
      <c r="H75" s="618"/>
      <c r="I75" s="618"/>
      <c r="J75" s="618"/>
      <c r="K75" s="618"/>
      <c r="L75" s="618"/>
      <c r="M75" s="618"/>
      <c r="N75" s="618"/>
      <c r="O75" s="618"/>
      <c r="P75" s="618"/>
      <c r="Q75" s="618"/>
      <c r="R75" s="618"/>
      <c r="S75" s="618"/>
      <c r="T75" s="618"/>
      <c r="U75" s="619"/>
      <c r="V75" s="620"/>
      <c r="W75" s="618"/>
      <c r="X75" s="619"/>
      <c r="Y75" s="620"/>
      <c r="Z75" s="618"/>
      <c r="AA75" s="619"/>
      <c r="AB75" s="620"/>
      <c r="AC75" s="618"/>
      <c r="AD75" s="618"/>
      <c r="AE75" s="618"/>
      <c r="AF75" s="618"/>
      <c r="AG75" s="618"/>
      <c r="AH75" s="618"/>
      <c r="AI75" s="618"/>
      <c r="AJ75" s="618"/>
      <c r="AK75" s="618"/>
      <c r="AL75" s="618"/>
      <c r="AM75" s="618"/>
      <c r="AN75" s="618"/>
      <c r="AO75" s="618"/>
      <c r="AP75" s="618"/>
      <c r="AQ75" s="618"/>
      <c r="AR75" s="618"/>
      <c r="AS75" s="621"/>
      <c r="BE75"/>
    </row>
    <row r="76" spans="2:57" ht="24.75" hidden="1" customHeight="1">
      <c r="B76" s="622"/>
      <c r="C76" s="623"/>
      <c r="D76" s="623"/>
      <c r="E76" s="624"/>
      <c r="F76" s="625"/>
      <c r="G76" s="623"/>
      <c r="H76" s="623"/>
      <c r="I76" s="623"/>
      <c r="J76" s="623"/>
      <c r="K76" s="623"/>
      <c r="L76" s="623"/>
      <c r="M76" s="623"/>
      <c r="N76" s="623"/>
      <c r="O76" s="623"/>
      <c r="P76" s="623"/>
      <c r="Q76" s="623"/>
      <c r="R76" s="623"/>
      <c r="S76" s="623"/>
      <c r="T76" s="623"/>
      <c r="U76" s="624"/>
      <c r="V76" s="625"/>
      <c r="W76" s="623"/>
      <c r="X76" s="624"/>
      <c r="Y76" s="625"/>
      <c r="Z76" s="623"/>
      <c r="AA76" s="624"/>
      <c r="AB76" s="625"/>
      <c r="AC76" s="623"/>
      <c r="AD76" s="623"/>
      <c r="AE76" s="623"/>
      <c r="AF76" s="623"/>
      <c r="AG76" s="623"/>
      <c r="AH76" s="623"/>
      <c r="AI76" s="623"/>
      <c r="AJ76" s="623"/>
      <c r="AK76" s="623"/>
      <c r="AL76" s="623"/>
      <c r="AM76" s="623"/>
      <c r="AN76" s="623"/>
      <c r="AO76" s="623"/>
      <c r="AP76" s="623"/>
      <c r="AQ76" s="623"/>
      <c r="AR76" s="623"/>
      <c r="AS76" s="626"/>
      <c r="BE76"/>
    </row>
    <row r="77" spans="2:57" ht="24.75" hidden="1" customHeight="1">
      <c r="B77" s="622"/>
      <c r="C77" s="623"/>
      <c r="D77" s="623"/>
      <c r="E77" s="624"/>
      <c r="F77" s="625"/>
      <c r="G77" s="623"/>
      <c r="H77" s="623"/>
      <c r="I77" s="623"/>
      <c r="J77" s="623"/>
      <c r="K77" s="623"/>
      <c r="L77" s="623"/>
      <c r="M77" s="623"/>
      <c r="N77" s="623"/>
      <c r="O77" s="623"/>
      <c r="P77" s="623"/>
      <c r="Q77" s="623"/>
      <c r="R77" s="623"/>
      <c r="S77" s="623"/>
      <c r="T77" s="623"/>
      <c r="U77" s="624"/>
      <c r="V77" s="625"/>
      <c r="W77" s="623"/>
      <c r="X77" s="624"/>
      <c r="Y77" s="625"/>
      <c r="Z77" s="623"/>
      <c r="AA77" s="624"/>
      <c r="AB77" s="625"/>
      <c r="AC77" s="623"/>
      <c r="AD77" s="623"/>
      <c r="AE77" s="623"/>
      <c r="AF77" s="623"/>
      <c r="AG77" s="623"/>
      <c r="AH77" s="623"/>
      <c r="AI77" s="623"/>
      <c r="AJ77" s="623"/>
      <c r="AK77" s="623"/>
      <c r="AL77" s="623"/>
      <c r="AM77" s="623"/>
      <c r="AN77" s="623"/>
      <c r="AO77" s="623"/>
      <c r="AP77" s="623"/>
      <c r="AQ77" s="623"/>
      <c r="AR77" s="623"/>
      <c r="AS77" s="626"/>
      <c r="BE77"/>
    </row>
    <row r="78" spans="2:57" ht="24.75" hidden="1" customHeight="1">
      <c r="B78" s="622"/>
      <c r="C78" s="623"/>
      <c r="D78" s="623"/>
      <c r="E78" s="624"/>
      <c r="F78" s="625"/>
      <c r="G78" s="623"/>
      <c r="H78" s="623"/>
      <c r="I78" s="623"/>
      <c r="J78" s="623"/>
      <c r="K78" s="623"/>
      <c r="L78" s="623"/>
      <c r="M78" s="623"/>
      <c r="N78" s="623"/>
      <c r="O78" s="623"/>
      <c r="P78" s="623"/>
      <c r="Q78" s="623"/>
      <c r="R78" s="623"/>
      <c r="S78" s="623"/>
      <c r="T78" s="623"/>
      <c r="U78" s="624"/>
      <c r="V78" s="625"/>
      <c r="W78" s="623"/>
      <c r="X78" s="624"/>
      <c r="Y78" s="625"/>
      <c r="Z78" s="623"/>
      <c r="AA78" s="624"/>
      <c r="AB78" s="625"/>
      <c r="AC78" s="623"/>
      <c r="AD78" s="623"/>
      <c r="AE78" s="623"/>
      <c r="AF78" s="623"/>
      <c r="AG78" s="623"/>
      <c r="AH78" s="623"/>
      <c r="AI78" s="623"/>
      <c r="AJ78" s="623"/>
      <c r="AK78" s="623"/>
      <c r="AL78" s="623"/>
      <c r="AM78" s="623"/>
      <c r="AN78" s="623"/>
      <c r="AO78" s="623"/>
      <c r="AP78" s="623"/>
      <c r="AQ78" s="623"/>
      <c r="AR78" s="623"/>
      <c r="AS78" s="626"/>
      <c r="BE78"/>
    </row>
    <row r="79" spans="2:57" ht="24.75" hidden="1" customHeight="1">
      <c r="B79" s="622"/>
      <c r="C79" s="623"/>
      <c r="D79" s="623"/>
      <c r="E79" s="624"/>
      <c r="F79" s="625"/>
      <c r="G79" s="623"/>
      <c r="H79" s="623"/>
      <c r="I79" s="623"/>
      <c r="J79" s="623"/>
      <c r="K79" s="623"/>
      <c r="L79" s="623"/>
      <c r="M79" s="623"/>
      <c r="N79" s="623"/>
      <c r="O79" s="623"/>
      <c r="P79" s="623"/>
      <c r="Q79" s="623"/>
      <c r="R79" s="623"/>
      <c r="S79" s="623"/>
      <c r="T79" s="623"/>
      <c r="U79" s="624"/>
      <c r="V79" s="625"/>
      <c r="W79" s="623"/>
      <c r="X79" s="624"/>
      <c r="Y79" s="625"/>
      <c r="Z79" s="623"/>
      <c r="AA79" s="624"/>
      <c r="AB79" s="625"/>
      <c r="AC79" s="623"/>
      <c r="AD79" s="623"/>
      <c r="AE79" s="623"/>
      <c r="AF79" s="623"/>
      <c r="AG79" s="623"/>
      <c r="AH79" s="623"/>
      <c r="AI79" s="623"/>
      <c r="AJ79" s="623"/>
      <c r="AK79" s="623"/>
      <c r="AL79" s="623"/>
      <c r="AM79" s="623"/>
      <c r="AN79" s="623"/>
      <c r="AO79" s="623"/>
      <c r="AP79" s="623"/>
      <c r="AQ79" s="623"/>
      <c r="AR79" s="623"/>
      <c r="AS79" s="626"/>
      <c r="BE79"/>
    </row>
    <row r="80" spans="2:57" ht="24.75" hidden="1" customHeight="1" thickBot="1">
      <c r="B80" s="622"/>
      <c r="C80" s="623"/>
      <c r="D80" s="623"/>
      <c r="E80" s="624"/>
      <c r="F80" s="625"/>
      <c r="G80" s="623"/>
      <c r="H80" s="623"/>
      <c r="I80" s="623"/>
      <c r="J80" s="623"/>
      <c r="K80" s="623"/>
      <c r="L80" s="623"/>
      <c r="M80" s="623"/>
      <c r="N80" s="623"/>
      <c r="O80" s="623"/>
      <c r="P80" s="623"/>
      <c r="Q80" s="623"/>
      <c r="R80" s="623"/>
      <c r="S80" s="623"/>
      <c r="T80" s="623"/>
      <c r="U80" s="624"/>
      <c r="V80" s="625"/>
      <c r="W80" s="623"/>
      <c r="X80" s="624"/>
      <c r="Y80" s="625"/>
      <c r="Z80" s="623"/>
      <c r="AA80" s="624"/>
      <c r="AB80" s="625"/>
      <c r="AC80" s="623"/>
      <c r="AD80" s="623"/>
      <c r="AE80" s="623"/>
      <c r="AF80" s="623"/>
      <c r="AG80" s="623"/>
      <c r="AH80" s="623"/>
      <c r="AI80" s="623"/>
      <c r="AJ80" s="623"/>
      <c r="AK80" s="623"/>
      <c r="AL80" s="623"/>
      <c r="AM80" s="623"/>
      <c r="AN80" s="623"/>
      <c r="AO80" s="623"/>
      <c r="AP80" s="623"/>
      <c r="AQ80" s="623"/>
      <c r="AR80" s="623"/>
      <c r="AS80" s="626"/>
      <c r="BE80"/>
    </row>
    <row r="81" spans="2:57">
      <c r="B81" s="612" t="s">
        <v>36</v>
      </c>
      <c r="C81" s="613"/>
      <c r="D81" s="613"/>
      <c r="E81" s="613"/>
      <c r="F81" s="613"/>
      <c r="G81" s="613"/>
      <c r="H81" s="613"/>
      <c r="I81" s="613"/>
      <c r="J81" s="613"/>
      <c r="K81" s="613"/>
      <c r="L81" s="613"/>
      <c r="M81" s="613"/>
      <c r="N81" s="613"/>
      <c r="O81" s="613"/>
      <c r="P81" s="613"/>
      <c r="Q81" s="613"/>
      <c r="R81" s="613"/>
      <c r="S81" s="613"/>
      <c r="T81" s="613"/>
      <c r="U81" s="613"/>
      <c r="V81" s="613"/>
      <c r="W81" s="613"/>
      <c r="X81" s="613"/>
      <c r="Y81" s="613"/>
      <c r="Z81" s="613"/>
      <c r="AA81" s="613"/>
      <c r="AB81" s="613"/>
      <c r="AC81" s="613"/>
      <c r="AD81" s="613"/>
      <c r="AE81" s="613"/>
      <c r="AF81" s="613"/>
      <c r="AG81" s="613"/>
      <c r="AH81" s="613"/>
      <c r="AI81" s="613"/>
      <c r="AJ81" s="613"/>
      <c r="AK81" s="613"/>
      <c r="AL81" s="613"/>
      <c r="AM81" s="613"/>
      <c r="AN81" s="613"/>
      <c r="AO81" s="613"/>
      <c r="AP81" s="613"/>
      <c r="AQ81" s="613"/>
      <c r="AR81" s="613"/>
      <c r="AS81" s="616"/>
      <c r="BE81"/>
    </row>
    <row r="82" spans="2:57" ht="81.75" customHeight="1" thickBot="1">
      <c r="B82" s="672">
        <v>42917</v>
      </c>
      <c r="C82" s="673"/>
      <c r="D82" s="673"/>
      <c r="E82" s="673"/>
      <c r="F82" s="673"/>
      <c r="G82" s="673"/>
      <c r="H82" s="673"/>
      <c r="I82" s="673"/>
      <c r="J82" s="673"/>
      <c r="K82" s="673"/>
      <c r="L82" s="673"/>
      <c r="M82" s="673"/>
      <c r="N82" s="673"/>
      <c r="O82" s="673"/>
      <c r="P82" s="673"/>
      <c r="Q82" s="673"/>
      <c r="R82" s="673"/>
      <c r="S82" s="673"/>
      <c r="T82" s="673"/>
      <c r="U82" s="673"/>
      <c r="V82" s="673"/>
      <c r="W82" s="673"/>
      <c r="X82" s="673"/>
      <c r="Y82" s="673"/>
      <c r="Z82" s="673"/>
      <c r="AA82" s="673"/>
      <c r="AB82" s="673"/>
      <c r="AC82" s="673"/>
      <c r="AD82" s="673"/>
      <c r="AE82" s="673"/>
      <c r="AF82" s="673"/>
      <c r="AG82" s="673"/>
      <c r="AH82" s="673"/>
      <c r="AI82" s="673"/>
      <c r="AJ82" s="673"/>
      <c r="AK82" s="673"/>
      <c r="AL82" s="673"/>
      <c r="AM82" s="673"/>
      <c r="AN82" s="673"/>
      <c r="AO82" s="673"/>
      <c r="AP82" s="673"/>
      <c r="AQ82" s="673"/>
      <c r="AR82" s="673"/>
      <c r="AS82" s="674"/>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88" t="s">
        <v>44</v>
      </c>
      <c r="D84" s="386"/>
      <c r="E84" s="386"/>
      <c r="F84" s="386"/>
      <c r="G84" s="386"/>
      <c r="H84" s="386"/>
      <c r="I84" s="386"/>
      <c r="J84" s="386"/>
      <c r="K84" s="386"/>
      <c r="L84" s="386"/>
      <c r="M84" s="386"/>
      <c r="N84" s="386"/>
      <c r="O84" s="386"/>
      <c r="P84" s="386"/>
      <c r="Q84" s="386"/>
      <c r="R84" s="386"/>
      <c r="S84" s="386"/>
      <c r="T84" s="386"/>
      <c r="U84" s="386"/>
      <c r="V84" s="386"/>
      <c r="W84" s="387"/>
      <c r="X84" s="406" t="s">
        <v>1706</v>
      </c>
      <c r="Y84" s="407"/>
      <c r="Z84" s="407"/>
      <c r="AA84" s="407"/>
      <c r="AB84" s="407"/>
      <c r="AC84" s="407"/>
      <c r="AD84" s="407"/>
      <c r="AE84" s="407"/>
      <c r="AF84" s="407"/>
      <c r="AG84" s="407"/>
      <c r="AH84" s="407"/>
      <c r="AI84" s="407"/>
      <c r="AJ84" s="407"/>
      <c r="AK84" s="407"/>
      <c r="AL84" s="407"/>
      <c r="AM84" s="407"/>
      <c r="AN84" s="407"/>
      <c r="AO84" s="407"/>
      <c r="AP84" s="407"/>
      <c r="AQ84" s="407"/>
      <c r="AR84" s="408"/>
      <c r="AS84" s="8"/>
      <c r="BE84"/>
    </row>
    <row r="85" spans="2:57" ht="46.5" customHeight="1">
      <c r="B85" s="10"/>
      <c r="C85" s="473" t="s">
        <v>40</v>
      </c>
      <c r="D85" s="438"/>
      <c r="E85" s="438"/>
      <c r="F85" s="438"/>
      <c r="G85" s="438"/>
      <c r="H85" s="438"/>
      <c r="I85" s="449"/>
      <c r="J85" s="473" t="s">
        <v>41</v>
      </c>
      <c r="K85" s="438"/>
      <c r="L85" s="438"/>
      <c r="M85" s="438"/>
      <c r="N85" s="438"/>
      <c r="O85" s="438"/>
      <c r="P85" s="449"/>
      <c r="Q85" s="473" t="s">
        <v>42</v>
      </c>
      <c r="R85" s="438"/>
      <c r="S85" s="438"/>
      <c r="T85" s="438"/>
      <c r="U85" s="438"/>
      <c r="V85" s="438"/>
      <c r="W85" s="449"/>
      <c r="X85" s="473" t="s">
        <v>40</v>
      </c>
      <c r="Y85" s="438"/>
      <c r="Z85" s="438"/>
      <c r="AA85" s="438"/>
      <c r="AB85" s="438"/>
      <c r="AC85" s="438"/>
      <c r="AD85" s="449"/>
      <c r="AE85" s="473" t="s">
        <v>41</v>
      </c>
      <c r="AF85" s="438"/>
      <c r="AG85" s="438"/>
      <c r="AH85" s="438"/>
      <c r="AI85" s="438"/>
      <c r="AJ85" s="438"/>
      <c r="AK85" s="449"/>
      <c r="AL85" s="473" t="s">
        <v>42</v>
      </c>
      <c r="AM85" s="438"/>
      <c r="AN85" s="438"/>
      <c r="AO85" s="438"/>
      <c r="AP85" s="438"/>
      <c r="AQ85" s="438"/>
      <c r="AR85" s="449"/>
      <c r="AS85" s="11"/>
      <c r="BE85"/>
    </row>
    <row r="86" spans="2:57" ht="46.5" customHeight="1">
      <c r="B86" s="10"/>
      <c r="C86" s="517" t="str">
        <f>'Lot Register'!$U$13</f>
        <v>Jan van Wyk</v>
      </c>
      <c r="D86" s="518"/>
      <c r="E86" s="518"/>
      <c r="F86" s="518"/>
      <c r="G86" s="518"/>
      <c r="H86" s="518"/>
      <c r="I86" s="519"/>
      <c r="J86" s="517"/>
      <c r="K86" s="518"/>
      <c r="L86" s="518"/>
      <c r="M86" s="518"/>
      <c r="N86" s="518"/>
      <c r="O86" s="518"/>
      <c r="P86" s="519"/>
      <c r="Q86" s="520"/>
      <c r="R86" s="521"/>
      <c r="S86" s="521"/>
      <c r="T86" s="521"/>
      <c r="U86" s="521"/>
      <c r="V86" s="521"/>
      <c r="W86" s="522"/>
      <c r="X86" s="517" t="str">
        <f>'Lot Register'!$U$12</f>
        <v>TBA</v>
      </c>
      <c r="Y86" s="518"/>
      <c r="Z86" s="518"/>
      <c r="AA86" s="518"/>
      <c r="AB86" s="518"/>
      <c r="AC86" s="518"/>
      <c r="AD86" s="519"/>
      <c r="AE86" s="517"/>
      <c r="AF86" s="518"/>
      <c r="AG86" s="518"/>
      <c r="AH86" s="518"/>
      <c r="AI86" s="518"/>
      <c r="AJ86" s="518"/>
      <c r="AK86" s="519"/>
      <c r="AL86" s="520"/>
      <c r="AM86" s="521"/>
      <c r="AN86" s="521"/>
      <c r="AO86" s="521"/>
      <c r="AP86" s="521"/>
      <c r="AQ86" s="521"/>
      <c r="AR86" s="522"/>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35">
    <mergeCell ref="AJ4:AS4"/>
    <mergeCell ref="AJ5:AS5"/>
    <mergeCell ref="AJ6:AS6"/>
    <mergeCell ref="AJ7:AS7"/>
    <mergeCell ref="AQ12:AS13"/>
    <mergeCell ref="Y13:AB13"/>
    <mergeCell ref="AK13:AN13"/>
    <mergeCell ref="AO12:AP13"/>
    <mergeCell ref="AF7:AI7"/>
    <mergeCell ref="AF8:AI8"/>
    <mergeCell ref="AJ8:AM11"/>
    <mergeCell ref="AF10:AI10"/>
    <mergeCell ref="AF11:AI11"/>
    <mergeCell ref="AC13:AJ13"/>
    <mergeCell ref="J4:Z5"/>
    <mergeCell ref="AA4:AE4"/>
    <mergeCell ref="AF4:AI4"/>
    <mergeCell ref="AA5:AE5"/>
    <mergeCell ref="AF5:AI5"/>
    <mergeCell ref="J6:L7"/>
    <mergeCell ref="M6:P9"/>
    <mergeCell ref="Q6:AE9"/>
    <mergeCell ref="AF6:AI6"/>
    <mergeCell ref="J8:J9"/>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K8:K9"/>
    <mergeCell ref="L8:L9"/>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AK18:AN19"/>
    <mergeCell ref="AO18:AP19"/>
    <mergeCell ref="AQ18:AQ19"/>
    <mergeCell ref="AR18:AR19"/>
    <mergeCell ref="AS18:AS19"/>
    <mergeCell ref="Y19:AB19"/>
    <mergeCell ref="B18:C19"/>
    <mergeCell ref="D18:P19"/>
    <mergeCell ref="Q18:X19"/>
    <mergeCell ref="Y18:AB18"/>
    <mergeCell ref="AC18:AJ19"/>
    <mergeCell ref="AK20:AN21"/>
    <mergeCell ref="AO20:AP21"/>
    <mergeCell ref="AQ20:AQ21"/>
    <mergeCell ref="AR20:AR21"/>
    <mergeCell ref="AS20:AS21"/>
    <mergeCell ref="Y21:AB21"/>
    <mergeCell ref="B20:C21"/>
    <mergeCell ref="D20:P21"/>
    <mergeCell ref="Q20:X21"/>
    <mergeCell ref="Y20:AB20"/>
    <mergeCell ref="AC20:AJ21"/>
    <mergeCell ref="AK22:AN23"/>
    <mergeCell ref="AO22:AP23"/>
    <mergeCell ref="AQ22:AQ23"/>
    <mergeCell ref="AR22:AR23"/>
    <mergeCell ref="AS22:AS23"/>
    <mergeCell ref="Y23:AB23"/>
    <mergeCell ref="B22:C23"/>
    <mergeCell ref="D22:P23"/>
    <mergeCell ref="Q22:X23"/>
    <mergeCell ref="Y22:AB22"/>
    <mergeCell ref="AC22:AJ23"/>
    <mergeCell ref="AK24:AN25"/>
    <mergeCell ref="AO24:AP25"/>
    <mergeCell ref="AQ24:AQ25"/>
    <mergeCell ref="AR24:AR25"/>
    <mergeCell ref="AS24:AS25"/>
    <mergeCell ref="Y25:AB25"/>
    <mergeCell ref="B24:C25"/>
    <mergeCell ref="D24:P25"/>
    <mergeCell ref="Q24:X25"/>
    <mergeCell ref="Y24:AB24"/>
    <mergeCell ref="AC24:AJ25"/>
    <mergeCell ref="AK26:AN27"/>
    <mergeCell ref="AO26:AP27"/>
    <mergeCell ref="AQ26:AQ27"/>
    <mergeCell ref="AR26:AR27"/>
    <mergeCell ref="AS26:AS27"/>
    <mergeCell ref="Y27:AB27"/>
    <mergeCell ref="B26:C27"/>
    <mergeCell ref="D26:P27"/>
    <mergeCell ref="Q26:X27"/>
    <mergeCell ref="Y26:AB26"/>
    <mergeCell ref="AC26:AJ27"/>
    <mergeCell ref="AK28:AN29"/>
    <mergeCell ref="AO28:AP29"/>
    <mergeCell ref="AQ28:AQ29"/>
    <mergeCell ref="AR28:AR29"/>
    <mergeCell ref="AS28:AS29"/>
    <mergeCell ref="Y29:AB29"/>
    <mergeCell ref="B28:C29"/>
    <mergeCell ref="D28:P29"/>
    <mergeCell ref="Q28:X29"/>
    <mergeCell ref="Y28:AB28"/>
    <mergeCell ref="AC28:AJ29"/>
    <mergeCell ref="AK30:AN31"/>
    <mergeCell ref="AO30:AP31"/>
    <mergeCell ref="AQ30:AQ31"/>
    <mergeCell ref="AR30:AR31"/>
    <mergeCell ref="AS30:AS31"/>
    <mergeCell ref="Y31:AB31"/>
    <mergeCell ref="B30:C31"/>
    <mergeCell ref="D30:P31"/>
    <mergeCell ref="Q30:X31"/>
    <mergeCell ref="Y30:AB30"/>
    <mergeCell ref="AC30:AJ31"/>
    <mergeCell ref="AK32:AN33"/>
    <mergeCell ref="AO32:AP33"/>
    <mergeCell ref="AQ32:AQ33"/>
    <mergeCell ref="AR32:AR33"/>
    <mergeCell ref="AS32:AS33"/>
    <mergeCell ref="Y33:AB33"/>
    <mergeCell ref="B32:C33"/>
    <mergeCell ref="D32:P33"/>
    <mergeCell ref="Q32:X33"/>
    <mergeCell ref="Y32:AB32"/>
    <mergeCell ref="AC32:AJ33"/>
    <mergeCell ref="AK34:AN35"/>
    <mergeCell ref="AO34:AP35"/>
    <mergeCell ref="AQ34:AQ35"/>
    <mergeCell ref="AR34:AR35"/>
    <mergeCell ref="AS34:AS35"/>
    <mergeCell ref="Y35:AB35"/>
    <mergeCell ref="B34:C35"/>
    <mergeCell ref="D34:P35"/>
    <mergeCell ref="Q34:X35"/>
    <mergeCell ref="Y34:AB34"/>
    <mergeCell ref="AC34:AJ35"/>
    <mergeCell ref="AK36:AN37"/>
    <mergeCell ref="AO36:AP37"/>
    <mergeCell ref="AQ36:AQ37"/>
    <mergeCell ref="AR36:AR37"/>
    <mergeCell ref="AS36:AS37"/>
    <mergeCell ref="Y37:AB37"/>
    <mergeCell ref="B36:C37"/>
    <mergeCell ref="D36:P37"/>
    <mergeCell ref="Q36:X37"/>
    <mergeCell ref="Y36:AB36"/>
    <mergeCell ref="AC36:AJ37"/>
    <mergeCell ref="AK38:AN39"/>
    <mergeCell ref="AO38:AP39"/>
    <mergeCell ref="AQ38:AQ39"/>
    <mergeCell ref="AR38:AR39"/>
    <mergeCell ref="AS38:AS39"/>
    <mergeCell ref="Y39:AB39"/>
    <mergeCell ref="B38:C39"/>
    <mergeCell ref="D38:P39"/>
    <mergeCell ref="Q38:X39"/>
    <mergeCell ref="Y38:AB38"/>
    <mergeCell ref="AC38:AJ39"/>
    <mergeCell ref="AK40:AN41"/>
    <mergeCell ref="AO40:AP41"/>
    <mergeCell ref="AQ40:AQ41"/>
    <mergeCell ref="AR40:AR41"/>
    <mergeCell ref="AS40:AS41"/>
    <mergeCell ref="Y41:AB41"/>
    <mergeCell ref="B40:C41"/>
    <mergeCell ref="D40:P41"/>
    <mergeCell ref="Q40:X41"/>
    <mergeCell ref="Y40:AB40"/>
    <mergeCell ref="AC40:AJ41"/>
    <mergeCell ref="AK42:AN43"/>
    <mergeCell ref="AO42:AP43"/>
    <mergeCell ref="AQ42:AQ43"/>
    <mergeCell ref="AR42:AR43"/>
    <mergeCell ref="AS42:AS43"/>
    <mergeCell ref="Y43:AB43"/>
    <mergeCell ref="B42:C43"/>
    <mergeCell ref="D42:P43"/>
    <mergeCell ref="Q42:X43"/>
    <mergeCell ref="Y42:AB42"/>
    <mergeCell ref="AC42:AJ43"/>
    <mergeCell ref="AK44:AN45"/>
    <mergeCell ref="AO44:AP45"/>
    <mergeCell ref="AQ44:AQ45"/>
    <mergeCell ref="AR44:AR45"/>
    <mergeCell ref="AS44:AS45"/>
    <mergeCell ref="Y45:AB45"/>
    <mergeCell ref="B44:C45"/>
    <mergeCell ref="D44:P45"/>
    <mergeCell ref="Q44:X45"/>
    <mergeCell ref="Y44:AB44"/>
    <mergeCell ref="AC44:AJ45"/>
    <mergeCell ref="AK46:AN47"/>
    <mergeCell ref="AO46:AP47"/>
    <mergeCell ref="AQ46:AQ47"/>
    <mergeCell ref="AR46:AR47"/>
    <mergeCell ref="AS46:AS47"/>
    <mergeCell ref="Y47:AB47"/>
    <mergeCell ref="B46:C47"/>
    <mergeCell ref="D46:P47"/>
    <mergeCell ref="Q46:X47"/>
    <mergeCell ref="Y46:AB46"/>
    <mergeCell ref="AC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s>
  <conditionalFormatting sqref="AF11">
    <cfRule type="expression" dxfId="51" priority="9">
      <formula>$V11="y"</formula>
    </cfRule>
    <cfRule type="expression" dxfId="50" priority="10">
      <formula>$T11="y"</formula>
    </cfRule>
  </conditionalFormatting>
  <conditionalFormatting sqref="AF7">
    <cfRule type="expression" dxfId="49" priority="13">
      <formula>$V7="y"</formula>
    </cfRule>
    <cfRule type="expression" dxfId="48" priority="14">
      <formula>$T7="y"</formula>
    </cfRule>
  </conditionalFormatting>
  <conditionalFormatting sqref="AF9">
    <cfRule type="expression" dxfId="47" priority="11">
      <formula>$V9="y"</formula>
    </cfRule>
    <cfRule type="expression" dxfId="46" priority="12">
      <formula>$T9="y"</formula>
    </cfRule>
  </conditionalFormatting>
  <conditionalFormatting sqref="Y14:AB27 Y36:AB73">
    <cfRule type="expression" dxfId="45" priority="8">
      <formula>OR(ISNUMBER(SEARCH("Hold Point",Y14)),ISNUMBER(SEARCH("Witness Point",Y14)))</formula>
    </cfRule>
  </conditionalFormatting>
  <conditionalFormatting sqref="AK14:AN73">
    <cfRule type="expression" dxfId="44" priority="7">
      <formula>OR(Y14="Check Item",Y14="Milestone")</formula>
    </cfRule>
  </conditionalFormatting>
  <conditionalFormatting sqref="Y34:AB35">
    <cfRule type="expression" dxfId="43" priority="4">
      <formula>OR(ISNUMBER(SEARCH("Hold Point",Y34)),ISNUMBER(SEARCH("Witness Point",Y34)))</formula>
    </cfRule>
  </conditionalFormatting>
  <conditionalFormatting sqref="Y28:AB29">
    <cfRule type="expression" dxfId="42" priority="3">
      <formula>OR(ISNUMBER(SEARCH("Hold Point",Y28)),ISNUMBER(SEARCH("Witness Point",Y28)))</formula>
    </cfRule>
  </conditionalFormatting>
  <conditionalFormatting sqref="Y30:AB31">
    <cfRule type="expression" dxfId="41" priority="2">
      <formula>OR(ISNUMBER(SEARCH("Hold Point",Y30)),ISNUMBER(SEARCH("Witness Point",Y30)))</formula>
    </cfRule>
  </conditionalFormatting>
  <conditionalFormatting sqref="Y32:AB33">
    <cfRule type="expression" dxfId="40" priority="1">
      <formula>OR(ISNUMBER(SEARCH("Hold Point",Y32)),ISNUMBER(SEARCH("Witness Point",Y32)))</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6679E-89EB-48B9-995D-44374DCA81AD}">
  <sheetPr codeName="Sheet89">
    <pageSetUpPr fitToPage="1"/>
  </sheetPr>
  <dimension ref="A1:BR100"/>
  <sheetViews>
    <sheetView topLeftCell="A3" zoomScale="85" zoomScaleNormal="85" workbookViewId="0">
      <selection activeCell="Q28" sqref="Q28:X29"/>
    </sheetView>
  </sheetViews>
  <sheetFormatPr defaultColWidth="9.140625" defaultRowHeight="15"/>
  <cols>
    <col min="2" max="9" width="3.5703125" customWidth="1"/>
    <col min="10" max="11" width="3.7109375" customWidth="1"/>
    <col min="12" max="12" width="6.2851562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Conduits and Pits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Conduits and Pits</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633" t="s">
        <v>1939</v>
      </c>
      <c r="AK4" s="634"/>
      <c r="AL4" s="634"/>
      <c r="AM4" s="634"/>
      <c r="AN4" s="634"/>
      <c r="AO4" s="634"/>
      <c r="AP4" s="634"/>
      <c r="AQ4" s="634"/>
      <c r="AR4" s="634"/>
      <c r="AS4" s="635"/>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str">
        <f>'Lot Register'!$M$13</f>
        <v>CN22189</v>
      </c>
      <c r="AG5" s="460"/>
      <c r="AH5" s="460"/>
      <c r="AI5" s="461"/>
      <c r="AJ5" s="636" t="s">
        <v>1704</v>
      </c>
      <c r="AK5" s="637"/>
      <c r="AL5" s="637"/>
      <c r="AM5" s="637"/>
      <c r="AN5" s="637"/>
      <c r="AO5" s="637"/>
      <c r="AP5" s="637"/>
      <c r="AQ5" s="637"/>
      <c r="AR5" s="637"/>
      <c r="AS5" s="638"/>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636" t="s">
        <v>2095</v>
      </c>
      <c r="AK6" s="637"/>
      <c r="AL6" s="637"/>
      <c r="AM6" s="637"/>
      <c r="AN6" s="637"/>
      <c r="AO6" s="637"/>
      <c r="AP6" s="637"/>
      <c r="AQ6" s="637"/>
      <c r="AR6" s="637"/>
      <c r="AS6" s="638"/>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Register'!$J$2), "", 'Lot Register'!$J$2)</f>
        <v>45343</v>
      </c>
      <c r="AG7" s="469"/>
      <c r="AH7" s="469"/>
      <c r="AI7" s="470"/>
      <c r="AJ7" s="636" t="s">
        <v>2096</v>
      </c>
      <c r="AK7" s="637"/>
      <c r="AL7" s="637"/>
      <c r="AM7" s="637"/>
      <c r="AN7" s="637"/>
      <c r="AO7" s="637"/>
      <c r="AP7" s="637"/>
      <c r="AQ7" s="637"/>
      <c r="AR7" s="637"/>
      <c r="AS7" s="638"/>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v>91.01</v>
      </c>
      <c r="AK8" s="574"/>
      <c r="AL8" s="574"/>
      <c r="AM8" s="574"/>
      <c r="AN8" s="566" t="s">
        <v>1879</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Register'!$K$2), "", 'Lot Register'!$K$2)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f>IF(ISBLANK('Lot Register'!$I$2), "", 'Lot Register'!$I$2)</f>
        <v>0</v>
      </c>
      <c r="AE10" s="449"/>
      <c r="AF10" s="451" t="s">
        <v>30</v>
      </c>
      <c r="AG10" s="451"/>
      <c r="AH10" s="451"/>
      <c r="AI10" s="452"/>
      <c r="AJ10" s="573"/>
      <c r="AK10" s="574"/>
      <c r="AL10" s="574"/>
      <c r="AM10" s="574"/>
      <c r="AN10" s="566"/>
      <c r="AO10" s="566"/>
      <c r="AP10" s="566"/>
      <c r="AQ10" s="566"/>
      <c r="AR10" s="566"/>
      <c r="AS10" s="567"/>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Register'!$L$2), "", 'Lot Register'!$L$2)</f>
        <v>45343</v>
      </c>
      <c r="AG11" s="496"/>
      <c r="AH11" s="496"/>
      <c r="AI11" s="497"/>
      <c r="AJ11" s="575"/>
      <c r="AK11" s="576"/>
      <c r="AL11" s="576"/>
      <c r="AM11" s="576"/>
      <c r="AN11" s="381"/>
      <c r="AO11" s="381"/>
      <c r="AP11" s="381"/>
      <c r="AQ11" s="381"/>
      <c r="AR11" s="381"/>
      <c r="AS11" s="568"/>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c r="AH13" s="439"/>
      <c r="AI13" s="439"/>
      <c r="AJ13" s="439"/>
      <c r="AK13" s="439" t="s">
        <v>27</v>
      </c>
      <c r="AL13" s="439"/>
      <c r="AM13" s="439"/>
      <c r="AN13" s="439"/>
      <c r="AO13" s="571"/>
      <c r="AP13" s="571"/>
      <c r="AQ13" s="571"/>
      <c r="AR13" s="571"/>
      <c r="AS13" s="572"/>
      <c r="BE13"/>
    </row>
    <row r="14" spans="1:70">
      <c r="B14" s="553">
        <v>1</v>
      </c>
      <c r="C14" s="549"/>
      <c r="D14" s="507" t="s">
        <v>1889</v>
      </c>
      <c r="E14" s="508"/>
      <c r="F14" s="508"/>
      <c r="G14" s="508"/>
      <c r="H14" s="508"/>
      <c r="I14" s="508"/>
      <c r="J14" s="508"/>
      <c r="K14" s="508"/>
      <c r="L14" s="508"/>
      <c r="M14" s="508"/>
      <c r="N14" s="508"/>
      <c r="O14" s="508"/>
      <c r="P14" s="509"/>
      <c r="Q14" s="507" t="s">
        <v>1268</v>
      </c>
      <c r="R14" s="508"/>
      <c r="S14" s="508"/>
      <c r="T14" s="508"/>
      <c r="U14" s="508"/>
      <c r="V14" s="508"/>
      <c r="W14" s="508"/>
      <c r="X14" s="509"/>
      <c r="Y14" s="507" t="s">
        <v>81</v>
      </c>
      <c r="Z14" s="508"/>
      <c r="AA14" s="508"/>
      <c r="AB14" s="509"/>
      <c r="AC14" s="507"/>
      <c r="AD14" s="508"/>
      <c r="AE14" s="508"/>
      <c r="AF14" s="508"/>
      <c r="AG14" s="508"/>
      <c r="AH14" s="508"/>
      <c r="AI14" s="508"/>
      <c r="AJ14" s="509"/>
      <c r="AK14" s="507"/>
      <c r="AL14" s="508"/>
      <c r="AM14" s="508"/>
      <c r="AN14" s="509"/>
      <c r="AO14" s="475"/>
      <c r="AP14" s="593"/>
      <c r="AQ14" s="594"/>
      <c r="AR14" s="595"/>
      <c r="AS14" s="596"/>
      <c r="BE14"/>
    </row>
    <row r="15" spans="1:70" ht="31.5" customHeight="1">
      <c r="B15" s="592"/>
      <c r="C15" s="532"/>
      <c r="D15" s="412"/>
      <c r="E15" s="413"/>
      <c r="F15" s="413"/>
      <c r="G15" s="413"/>
      <c r="H15" s="413"/>
      <c r="I15" s="413"/>
      <c r="J15" s="413"/>
      <c r="K15" s="413"/>
      <c r="L15" s="413"/>
      <c r="M15" s="413"/>
      <c r="N15" s="413"/>
      <c r="O15" s="413"/>
      <c r="P15" s="414"/>
      <c r="Q15" s="412"/>
      <c r="R15" s="413"/>
      <c r="S15" s="413"/>
      <c r="T15" s="413"/>
      <c r="U15" s="413"/>
      <c r="V15" s="413"/>
      <c r="W15" s="413"/>
      <c r="X15" s="414"/>
      <c r="Y15" s="412" t="s">
        <v>2003</v>
      </c>
      <c r="Z15" s="413"/>
      <c r="AA15" s="413"/>
      <c r="AB15" s="414"/>
      <c r="AC15" s="412"/>
      <c r="AD15" s="413"/>
      <c r="AE15" s="413"/>
      <c r="AF15" s="413"/>
      <c r="AG15" s="413"/>
      <c r="AH15" s="413"/>
      <c r="AI15" s="413"/>
      <c r="AJ15" s="414"/>
      <c r="AK15" s="412"/>
      <c r="AL15" s="413"/>
      <c r="AM15" s="413"/>
      <c r="AN15" s="414"/>
      <c r="AO15" s="545"/>
      <c r="AP15" s="556"/>
      <c r="AQ15" s="587"/>
      <c r="AR15" s="589"/>
      <c r="AS15" s="591"/>
      <c r="BE15"/>
    </row>
    <row r="16" spans="1:70" hidden="1">
      <c r="B16" s="592">
        <v>2</v>
      </c>
      <c r="C16" s="532"/>
      <c r="D16" s="406" t="s">
        <v>1890</v>
      </c>
      <c r="E16" s="407"/>
      <c r="F16" s="407"/>
      <c r="G16" s="407"/>
      <c r="H16" s="407"/>
      <c r="I16" s="407"/>
      <c r="J16" s="407"/>
      <c r="K16" s="407"/>
      <c r="L16" s="407"/>
      <c r="M16" s="407"/>
      <c r="N16" s="407"/>
      <c r="O16" s="407"/>
      <c r="P16" s="408"/>
      <c r="Q16" s="409" t="s">
        <v>91</v>
      </c>
      <c r="R16" s="410"/>
      <c r="S16" s="410"/>
      <c r="T16" s="410"/>
      <c r="U16" s="410"/>
      <c r="V16" s="410"/>
      <c r="W16" s="410"/>
      <c r="X16" s="411"/>
      <c r="Y16" s="406" t="s">
        <v>82</v>
      </c>
      <c r="Z16" s="407"/>
      <c r="AA16" s="407"/>
      <c r="AB16" s="408"/>
      <c r="AC16" s="406"/>
      <c r="AD16" s="407"/>
      <c r="AE16" s="407"/>
      <c r="AF16" s="407"/>
      <c r="AG16" s="407"/>
      <c r="AH16" s="407"/>
      <c r="AI16" s="407"/>
      <c r="AJ16" s="408"/>
      <c r="AK16" s="406"/>
      <c r="AL16" s="407"/>
      <c r="AM16" s="407"/>
      <c r="AN16" s="408"/>
      <c r="AO16" s="542"/>
      <c r="AP16" s="554"/>
      <c r="AQ16" s="586"/>
      <c r="AR16" s="588"/>
      <c r="AS16" s="590"/>
      <c r="BE16"/>
    </row>
    <row r="17" spans="2:57" ht="31.5" hidden="1" customHeight="1">
      <c r="B17" s="592"/>
      <c r="C17" s="532"/>
      <c r="D17" s="412"/>
      <c r="E17" s="413"/>
      <c r="F17" s="413"/>
      <c r="G17" s="413"/>
      <c r="H17" s="413"/>
      <c r="I17" s="413"/>
      <c r="J17" s="413"/>
      <c r="K17" s="413"/>
      <c r="L17" s="413"/>
      <c r="M17" s="413"/>
      <c r="N17" s="413"/>
      <c r="O17" s="413"/>
      <c r="P17" s="414"/>
      <c r="Q17" s="412"/>
      <c r="R17" s="413"/>
      <c r="S17" s="413"/>
      <c r="T17" s="413"/>
      <c r="U17" s="413"/>
      <c r="V17" s="413"/>
      <c r="W17" s="413"/>
      <c r="X17" s="414"/>
      <c r="Y17" s="412" t="s">
        <v>2003</v>
      </c>
      <c r="Z17" s="413"/>
      <c r="AA17" s="413"/>
      <c r="AB17" s="414"/>
      <c r="AC17" s="412"/>
      <c r="AD17" s="413"/>
      <c r="AE17" s="413"/>
      <c r="AF17" s="413"/>
      <c r="AG17" s="413"/>
      <c r="AH17" s="413"/>
      <c r="AI17" s="413"/>
      <c r="AJ17" s="414"/>
      <c r="AK17" s="412"/>
      <c r="AL17" s="413"/>
      <c r="AM17" s="413"/>
      <c r="AN17" s="414"/>
      <c r="AO17" s="545"/>
      <c r="AP17" s="556"/>
      <c r="AQ17" s="587"/>
      <c r="AR17" s="589"/>
      <c r="AS17" s="591"/>
      <c r="BE17"/>
    </row>
    <row r="18" spans="2:57">
      <c r="B18" s="592">
        <v>3</v>
      </c>
      <c r="C18" s="532"/>
      <c r="D18" s="406" t="s">
        <v>1891</v>
      </c>
      <c r="E18" s="407"/>
      <c r="F18" s="407"/>
      <c r="G18" s="407"/>
      <c r="H18" s="407"/>
      <c r="I18" s="407"/>
      <c r="J18" s="407"/>
      <c r="K18" s="407"/>
      <c r="L18" s="407"/>
      <c r="M18" s="407"/>
      <c r="N18" s="407"/>
      <c r="O18" s="407"/>
      <c r="P18" s="408"/>
      <c r="Q18" s="409" t="s">
        <v>1268</v>
      </c>
      <c r="R18" s="410"/>
      <c r="S18" s="410"/>
      <c r="T18" s="410"/>
      <c r="U18" s="410"/>
      <c r="V18" s="410"/>
      <c r="W18" s="410"/>
      <c r="X18" s="411"/>
      <c r="Y18" s="406" t="s">
        <v>83</v>
      </c>
      <c r="Z18" s="407"/>
      <c r="AA18" s="407"/>
      <c r="AB18" s="408"/>
      <c r="AC18" s="406"/>
      <c r="AD18" s="407"/>
      <c r="AE18" s="407"/>
      <c r="AF18" s="407"/>
      <c r="AG18" s="407"/>
      <c r="AH18" s="407"/>
      <c r="AI18" s="407"/>
      <c r="AJ18" s="408"/>
      <c r="AK18" s="406"/>
      <c r="AL18" s="407"/>
      <c r="AM18" s="407"/>
      <c r="AN18" s="408"/>
      <c r="AO18" s="542"/>
      <c r="AP18" s="554"/>
      <c r="AQ18" s="586"/>
      <c r="AR18" s="588"/>
      <c r="AS18" s="590"/>
      <c r="BE18"/>
    </row>
    <row r="19" spans="2:57" ht="44.25" customHeight="1">
      <c r="B19" s="592"/>
      <c r="C19" s="532"/>
      <c r="D19" s="412"/>
      <c r="E19" s="413"/>
      <c r="F19" s="413"/>
      <c r="G19" s="413"/>
      <c r="H19" s="413"/>
      <c r="I19" s="413"/>
      <c r="J19" s="413"/>
      <c r="K19" s="413"/>
      <c r="L19" s="413"/>
      <c r="M19" s="413"/>
      <c r="N19" s="413"/>
      <c r="O19" s="413"/>
      <c r="P19" s="414"/>
      <c r="Q19" s="412"/>
      <c r="R19" s="413"/>
      <c r="S19" s="413"/>
      <c r="T19" s="413"/>
      <c r="U19" s="413"/>
      <c r="V19" s="413"/>
      <c r="W19" s="413"/>
      <c r="X19" s="414"/>
      <c r="Y19" s="412" t="s">
        <v>1880</v>
      </c>
      <c r="Z19" s="413"/>
      <c r="AA19" s="413"/>
      <c r="AB19" s="414"/>
      <c r="AC19" s="412"/>
      <c r="AD19" s="413"/>
      <c r="AE19" s="413"/>
      <c r="AF19" s="413"/>
      <c r="AG19" s="413"/>
      <c r="AH19" s="413"/>
      <c r="AI19" s="413"/>
      <c r="AJ19" s="414"/>
      <c r="AK19" s="412"/>
      <c r="AL19" s="413"/>
      <c r="AM19" s="413"/>
      <c r="AN19" s="414"/>
      <c r="AO19" s="545"/>
      <c r="AP19" s="556"/>
      <c r="AQ19" s="587"/>
      <c r="AR19" s="589"/>
      <c r="AS19" s="591"/>
      <c r="BE19"/>
    </row>
    <row r="20" spans="2:57">
      <c r="B20" s="592">
        <v>4</v>
      </c>
      <c r="C20" s="532"/>
      <c r="D20" s="406" t="s">
        <v>1892</v>
      </c>
      <c r="E20" s="407"/>
      <c r="F20" s="407"/>
      <c r="G20" s="407"/>
      <c r="H20" s="407"/>
      <c r="I20" s="407"/>
      <c r="J20" s="407"/>
      <c r="K20" s="407"/>
      <c r="L20" s="407"/>
      <c r="M20" s="407"/>
      <c r="N20" s="407"/>
      <c r="O20" s="407"/>
      <c r="P20" s="408"/>
      <c r="Q20" s="409" t="s">
        <v>91</v>
      </c>
      <c r="R20" s="410"/>
      <c r="S20" s="410"/>
      <c r="T20" s="410"/>
      <c r="U20" s="410"/>
      <c r="V20" s="410"/>
      <c r="W20" s="410"/>
      <c r="X20" s="411"/>
      <c r="Y20" s="406" t="s">
        <v>81</v>
      </c>
      <c r="Z20" s="407"/>
      <c r="AA20" s="407"/>
      <c r="AB20" s="408"/>
      <c r="AC20" s="406"/>
      <c r="AD20" s="407"/>
      <c r="AE20" s="407"/>
      <c r="AF20" s="407"/>
      <c r="AG20" s="407"/>
      <c r="AH20" s="407"/>
      <c r="AI20" s="407"/>
      <c r="AJ20" s="408"/>
      <c r="AK20" s="406"/>
      <c r="AL20" s="407"/>
      <c r="AM20" s="407"/>
      <c r="AN20" s="408"/>
      <c r="AO20" s="542"/>
      <c r="AP20" s="554"/>
      <c r="AQ20" s="586"/>
      <c r="AR20" s="588"/>
      <c r="AS20" s="590"/>
      <c r="BE20"/>
    </row>
    <row r="21" spans="2:57" ht="31.5" customHeight="1">
      <c r="B21" s="592"/>
      <c r="C21" s="532"/>
      <c r="D21" s="412"/>
      <c r="E21" s="413"/>
      <c r="F21" s="413"/>
      <c r="G21" s="413"/>
      <c r="H21" s="413"/>
      <c r="I21" s="413"/>
      <c r="J21" s="413"/>
      <c r="K21" s="413"/>
      <c r="L21" s="413"/>
      <c r="M21" s="413"/>
      <c r="N21" s="413"/>
      <c r="O21" s="413"/>
      <c r="P21" s="414"/>
      <c r="Q21" s="412"/>
      <c r="R21" s="413"/>
      <c r="S21" s="413"/>
      <c r="T21" s="413"/>
      <c r="U21" s="413"/>
      <c r="V21" s="413"/>
      <c r="W21" s="413"/>
      <c r="X21" s="414"/>
      <c r="Y21" s="412" t="s">
        <v>1881</v>
      </c>
      <c r="Z21" s="413"/>
      <c r="AA21" s="413"/>
      <c r="AB21" s="414"/>
      <c r="AC21" s="412"/>
      <c r="AD21" s="413"/>
      <c r="AE21" s="413"/>
      <c r="AF21" s="413"/>
      <c r="AG21" s="413"/>
      <c r="AH21" s="413"/>
      <c r="AI21" s="413"/>
      <c r="AJ21" s="414"/>
      <c r="AK21" s="412"/>
      <c r="AL21" s="413"/>
      <c r="AM21" s="413"/>
      <c r="AN21" s="414"/>
      <c r="AO21" s="545"/>
      <c r="AP21" s="556"/>
      <c r="AQ21" s="587"/>
      <c r="AR21" s="589"/>
      <c r="AS21" s="591"/>
      <c r="BE21"/>
    </row>
    <row r="22" spans="2:57">
      <c r="B22" s="592">
        <v>5</v>
      </c>
      <c r="C22" s="532"/>
      <c r="D22" s="406" t="s">
        <v>1893</v>
      </c>
      <c r="E22" s="407"/>
      <c r="F22" s="407"/>
      <c r="G22" s="407"/>
      <c r="H22" s="407"/>
      <c r="I22" s="407"/>
      <c r="J22" s="407"/>
      <c r="K22" s="407"/>
      <c r="L22" s="407"/>
      <c r="M22" s="407"/>
      <c r="N22" s="407"/>
      <c r="O22" s="407"/>
      <c r="P22" s="408"/>
      <c r="Q22" s="409" t="s">
        <v>91</v>
      </c>
      <c r="R22" s="410"/>
      <c r="S22" s="410"/>
      <c r="T22" s="410"/>
      <c r="U22" s="410"/>
      <c r="V22" s="410"/>
      <c r="W22" s="410"/>
      <c r="X22" s="411"/>
      <c r="Y22" s="406" t="s">
        <v>136</v>
      </c>
      <c r="Z22" s="407"/>
      <c r="AA22" s="407"/>
      <c r="AB22" s="408"/>
      <c r="AC22" s="406"/>
      <c r="AD22" s="407"/>
      <c r="AE22" s="407"/>
      <c r="AF22" s="407"/>
      <c r="AG22" s="407"/>
      <c r="AH22" s="407"/>
      <c r="AI22" s="407"/>
      <c r="AJ22" s="408"/>
      <c r="AK22" s="406"/>
      <c r="AL22" s="407"/>
      <c r="AM22" s="407"/>
      <c r="AN22" s="408"/>
      <c r="AO22" s="542"/>
      <c r="AP22" s="554"/>
      <c r="AQ22" s="586"/>
      <c r="AR22" s="588"/>
      <c r="AS22" s="590"/>
      <c r="BE22"/>
    </row>
    <row r="23" spans="2:57" ht="31.5" customHeight="1">
      <c r="B23" s="592"/>
      <c r="C23" s="532"/>
      <c r="D23" s="412"/>
      <c r="E23" s="413"/>
      <c r="F23" s="413"/>
      <c r="G23" s="413"/>
      <c r="H23" s="413"/>
      <c r="I23" s="413"/>
      <c r="J23" s="413"/>
      <c r="K23" s="413"/>
      <c r="L23" s="413"/>
      <c r="M23" s="413"/>
      <c r="N23" s="413"/>
      <c r="O23" s="413"/>
      <c r="P23" s="414"/>
      <c r="Q23" s="412"/>
      <c r="R23" s="413"/>
      <c r="S23" s="413"/>
      <c r="T23" s="413"/>
      <c r="U23" s="413"/>
      <c r="V23" s="413"/>
      <c r="W23" s="413"/>
      <c r="X23" s="414"/>
      <c r="Y23" s="412" t="s">
        <v>1881</v>
      </c>
      <c r="Z23" s="413"/>
      <c r="AA23" s="413"/>
      <c r="AB23" s="414"/>
      <c r="AC23" s="412"/>
      <c r="AD23" s="413"/>
      <c r="AE23" s="413"/>
      <c r="AF23" s="413"/>
      <c r="AG23" s="413"/>
      <c r="AH23" s="413"/>
      <c r="AI23" s="413"/>
      <c r="AJ23" s="414"/>
      <c r="AK23" s="412"/>
      <c r="AL23" s="413"/>
      <c r="AM23" s="413"/>
      <c r="AN23" s="414"/>
      <c r="AO23" s="545"/>
      <c r="AP23" s="556"/>
      <c r="AQ23" s="587"/>
      <c r="AR23" s="589"/>
      <c r="AS23" s="591"/>
      <c r="BE23"/>
    </row>
    <row r="24" spans="2:57" hidden="1">
      <c r="B24" s="592">
        <v>6</v>
      </c>
      <c r="C24" s="532"/>
      <c r="D24" s="406" t="s">
        <v>1894</v>
      </c>
      <c r="E24" s="407"/>
      <c r="F24" s="407"/>
      <c r="G24" s="407"/>
      <c r="H24" s="407"/>
      <c r="I24" s="407"/>
      <c r="J24" s="407"/>
      <c r="K24" s="407"/>
      <c r="L24" s="407"/>
      <c r="M24" s="407"/>
      <c r="N24" s="407"/>
      <c r="O24" s="407"/>
      <c r="P24" s="408"/>
      <c r="Q24" s="409" t="s">
        <v>91</v>
      </c>
      <c r="R24" s="410"/>
      <c r="S24" s="410"/>
      <c r="T24" s="410"/>
      <c r="U24" s="410"/>
      <c r="V24" s="410"/>
      <c r="W24" s="410"/>
      <c r="X24" s="411"/>
      <c r="Y24" s="406" t="s">
        <v>578</v>
      </c>
      <c r="Z24" s="407"/>
      <c r="AA24" s="407"/>
      <c r="AB24" s="408"/>
      <c r="AC24" s="406"/>
      <c r="AD24" s="407"/>
      <c r="AE24" s="407"/>
      <c r="AF24" s="407"/>
      <c r="AG24" s="407"/>
      <c r="AH24" s="407"/>
      <c r="AI24" s="407"/>
      <c r="AJ24" s="408"/>
      <c r="AK24" s="406"/>
      <c r="AL24" s="407"/>
      <c r="AM24" s="407"/>
      <c r="AN24" s="408"/>
      <c r="AO24" s="542"/>
      <c r="AP24" s="554"/>
      <c r="AQ24" s="586"/>
      <c r="AR24" s="588"/>
      <c r="AS24" s="590"/>
      <c r="BE24"/>
    </row>
    <row r="25" spans="2:57" ht="31.5" hidden="1" customHeight="1">
      <c r="B25" s="592"/>
      <c r="C25" s="532"/>
      <c r="D25" s="412"/>
      <c r="E25" s="413"/>
      <c r="F25" s="413"/>
      <c r="G25" s="413"/>
      <c r="H25" s="413"/>
      <c r="I25" s="413"/>
      <c r="J25" s="413"/>
      <c r="K25" s="413"/>
      <c r="L25" s="413"/>
      <c r="M25" s="413"/>
      <c r="N25" s="413"/>
      <c r="O25" s="413"/>
      <c r="P25" s="414"/>
      <c r="Q25" s="412"/>
      <c r="R25" s="413"/>
      <c r="S25" s="413"/>
      <c r="T25" s="413"/>
      <c r="U25" s="413"/>
      <c r="V25" s="413"/>
      <c r="W25" s="413"/>
      <c r="X25" s="414"/>
      <c r="Y25" s="412" t="s">
        <v>1882</v>
      </c>
      <c r="Z25" s="413"/>
      <c r="AA25" s="413"/>
      <c r="AB25" s="414"/>
      <c r="AC25" s="412"/>
      <c r="AD25" s="413"/>
      <c r="AE25" s="413"/>
      <c r="AF25" s="413"/>
      <c r="AG25" s="413"/>
      <c r="AH25" s="413"/>
      <c r="AI25" s="413"/>
      <c r="AJ25" s="414"/>
      <c r="AK25" s="412"/>
      <c r="AL25" s="413"/>
      <c r="AM25" s="413"/>
      <c r="AN25" s="414"/>
      <c r="AO25" s="545"/>
      <c r="AP25" s="556"/>
      <c r="AQ25" s="587"/>
      <c r="AR25" s="589"/>
      <c r="AS25" s="591"/>
      <c r="BE25"/>
    </row>
    <row r="26" spans="2:57" hidden="1">
      <c r="B26" s="592">
        <v>7</v>
      </c>
      <c r="C26" s="532"/>
      <c r="D26" s="406" t="s">
        <v>1895</v>
      </c>
      <c r="E26" s="407"/>
      <c r="F26" s="407"/>
      <c r="G26" s="407"/>
      <c r="H26" s="407"/>
      <c r="I26" s="407"/>
      <c r="J26" s="407"/>
      <c r="K26" s="407"/>
      <c r="L26" s="407"/>
      <c r="M26" s="407"/>
      <c r="N26" s="407"/>
      <c r="O26" s="407"/>
      <c r="P26" s="408"/>
      <c r="Q26" s="409" t="s">
        <v>91</v>
      </c>
      <c r="R26" s="410"/>
      <c r="S26" s="410"/>
      <c r="T26" s="410"/>
      <c r="U26" s="410"/>
      <c r="V26" s="410"/>
      <c r="W26" s="410"/>
      <c r="X26" s="411"/>
      <c r="Y26" s="406" t="s">
        <v>346</v>
      </c>
      <c r="Z26" s="407"/>
      <c r="AA26" s="407"/>
      <c r="AB26" s="408"/>
      <c r="AC26" s="406"/>
      <c r="AD26" s="407"/>
      <c r="AE26" s="407"/>
      <c r="AF26" s="407"/>
      <c r="AG26" s="407"/>
      <c r="AH26" s="407"/>
      <c r="AI26" s="407"/>
      <c r="AJ26" s="408"/>
      <c r="AK26" s="406"/>
      <c r="AL26" s="407"/>
      <c r="AM26" s="407"/>
      <c r="AN26" s="408"/>
      <c r="AO26" s="542"/>
      <c r="AP26" s="554"/>
      <c r="AQ26" s="586"/>
      <c r="AR26" s="588"/>
      <c r="AS26" s="590"/>
      <c r="BE26"/>
    </row>
    <row r="27" spans="2:57" ht="31.5" hidden="1" customHeight="1">
      <c r="B27" s="592"/>
      <c r="C27" s="532"/>
      <c r="D27" s="412"/>
      <c r="E27" s="413"/>
      <c r="F27" s="413"/>
      <c r="G27" s="413"/>
      <c r="H27" s="413"/>
      <c r="I27" s="413"/>
      <c r="J27" s="413"/>
      <c r="K27" s="413"/>
      <c r="L27" s="413"/>
      <c r="M27" s="413"/>
      <c r="N27" s="413"/>
      <c r="O27" s="413"/>
      <c r="P27" s="414"/>
      <c r="Q27" s="412"/>
      <c r="R27" s="413"/>
      <c r="S27" s="413"/>
      <c r="T27" s="413"/>
      <c r="U27" s="413"/>
      <c r="V27" s="413"/>
      <c r="W27" s="413"/>
      <c r="X27" s="414"/>
      <c r="Y27" s="412" t="s">
        <v>1883</v>
      </c>
      <c r="Z27" s="413"/>
      <c r="AA27" s="413"/>
      <c r="AB27" s="414"/>
      <c r="AC27" s="412"/>
      <c r="AD27" s="413"/>
      <c r="AE27" s="413"/>
      <c r="AF27" s="413"/>
      <c r="AG27" s="413"/>
      <c r="AH27" s="413"/>
      <c r="AI27" s="413"/>
      <c r="AJ27" s="414"/>
      <c r="AK27" s="412"/>
      <c r="AL27" s="413"/>
      <c r="AM27" s="413"/>
      <c r="AN27" s="414"/>
      <c r="AO27" s="545"/>
      <c r="AP27" s="556"/>
      <c r="AQ27" s="587"/>
      <c r="AR27" s="589"/>
      <c r="AS27" s="591"/>
      <c r="BE27"/>
    </row>
    <row r="28" spans="2:57">
      <c r="B28" s="592">
        <v>8</v>
      </c>
      <c r="C28" s="532"/>
      <c r="D28" s="406" t="s">
        <v>1896</v>
      </c>
      <c r="E28" s="407"/>
      <c r="F28" s="407"/>
      <c r="G28" s="407"/>
      <c r="H28" s="407"/>
      <c r="I28" s="407"/>
      <c r="J28" s="407"/>
      <c r="K28" s="407"/>
      <c r="L28" s="407"/>
      <c r="M28" s="407"/>
      <c r="N28" s="407"/>
      <c r="O28" s="407"/>
      <c r="P28" s="408"/>
      <c r="Q28" s="409" t="s">
        <v>91</v>
      </c>
      <c r="R28" s="410"/>
      <c r="S28" s="410"/>
      <c r="T28" s="410"/>
      <c r="U28" s="410"/>
      <c r="V28" s="410"/>
      <c r="W28" s="410"/>
      <c r="X28" s="411"/>
      <c r="Y28" s="406" t="s">
        <v>143</v>
      </c>
      <c r="Z28" s="407"/>
      <c r="AA28" s="407"/>
      <c r="AB28" s="408"/>
      <c r="AC28" s="406"/>
      <c r="AD28" s="407"/>
      <c r="AE28" s="407"/>
      <c r="AF28" s="407"/>
      <c r="AG28" s="407"/>
      <c r="AH28" s="407"/>
      <c r="AI28" s="407"/>
      <c r="AJ28" s="408"/>
      <c r="AK28" s="406"/>
      <c r="AL28" s="407"/>
      <c r="AM28" s="407"/>
      <c r="AN28" s="408"/>
      <c r="AO28" s="542"/>
      <c r="AP28" s="554"/>
      <c r="AQ28" s="586"/>
      <c r="AR28" s="588"/>
      <c r="AS28" s="590"/>
      <c r="BE28"/>
    </row>
    <row r="29" spans="2:57" ht="31.5" customHeight="1">
      <c r="B29" s="592"/>
      <c r="C29" s="532"/>
      <c r="D29" s="412"/>
      <c r="E29" s="413"/>
      <c r="F29" s="413"/>
      <c r="G29" s="413"/>
      <c r="H29" s="413"/>
      <c r="I29" s="413"/>
      <c r="J29" s="413"/>
      <c r="K29" s="413"/>
      <c r="L29" s="413"/>
      <c r="M29" s="413"/>
      <c r="N29" s="413"/>
      <c r="O29" s="413"/>
      <c r="P29" s="414"/>
      <c r="Q29" s="412"/>
      <c r="R29" s="413"/>
      <c r="S29" s="413"/>
      <c r="T29" s="413"/>
      <c r="U29" s="413"/>
      <c r="V29" s="413"/>
      <c r="W29" s="413"/>
      <c r="X29" s="414"/>
      <c r="Y29" s="412" t="s">
        <v>1884</v>
      </c>
      <c r="Z29" s="413"/>
      <c r="AA29" s="413"/>
      <c r="AB29" s="414"/>
      <c r="AC29" s="412"/>
      <c r="AD29" s="413"/>
      <c r="AE29" s="413"/>
      <c r="AF29" s="413"/>
      <c r="AG29" s="413"/>
      <c r="AH29" s="413"/>
      <c r="AI29" s="413"/>
      <c r="AJ29" s="414"/>
      <c r="AK29" s="412"/>
      <c r="AL29" s="413"/>
      <c r="AM29" s="413"/>
      <c r="AN29" s="414"/>
      <c r="AO29" s="545"/>
      <c r="AP29" s="556"/>
      <c r="AQ29" s="587"/>
      <c r="AR29" s="589"/>
      <c r="AS29" s="591"/>
      <c r="BE29"/>
    </row>
    <row r="30" spans="2:57">
      <c r="B30" s="592">
        <v>9</v>
      </c>
      <c r="C30" s="532"/>
      <c r="D30" s="406" t="s">
        <v>1897</v>
      </c>
      <c r="E30" s="407"/>
      <c r="F30" s="407"/>
      <c r="G30" s="407"/>
      <c r="H30" s="407"/>
      <c r="I30" s="407"/>
      <c r="J30" s="407"/>
      <c r="K30" s="407"/>
      <c r="L30" s="407"/>
      <c r="M30" s="407"/>
      <c r="N30" s="407"/>
      <c r="O30" s="407"/>
      <c r="P30" s="408"/>
      <c r="Q30" s="409" t="s">
        <v>91</v>
      </c>
      <c r="R30" s="410"/>
      <c r="S30" s="410"/>
      <c r="T30" s="410"/>
      <c r="U30" s="410"/>
      <c r="V30" s="410"/>
      <c r="W30" s="410"/>
      <c r="X30" s="411"/>
      <c r="Y30" s="406" t="s">
        <v>81</v>
      </c>
      <c r="Z30" s="407"/>
      <c r="AA30" s="407"/>
      <c r="AB30" s="408"/>
      <c r="AC30" s="406"/>
      <c r="AD30" s="407"/>
      <c r="AE30" s="407"/>
      <c r="AF30" s="407"/>
      <c r="AG30" s="407"/>
      <c r="AH30" s="407"/>
      <c r="AI30" s="407"/>
      <c r="AJ30" s="408"/>
      <c r="AK30" s="406"/>
      <c r="AL30" s="407"/>
      <c r="AM30" s="407"/>
      <c r="AN30" s="408"/>
      <c r="AO30" s="542"/>
      <c r="AP30" s="554"/>
      <c r="AQ30" s="586"/>
      <c r="AR30" s="588"/>
      <c r="AS30" s="590"/>
      <c r="BE30"/>
    </row>
    <row r="31" spans="2:57" ht="31.5" customHeight="1">
      <c r="B31" s="592"/>
      <c r="C31" s="532"/>
      <c r="D31" s="412"/>
      <c r="E31" s="413"/>
      <c r="F31" s="413"/>
      <c r="G31" s="413"/>
      <c r="H31" s="413"/>
      <c r="I31" s="413"/>
      <c r="J31" s="413"/>
      <c r="K31" s="413"/>
      <c r="L31" s="413"/>
      <c r="M31" s="413"/>
      <c r="N31" s="413"/>
      <c r="O31" s="413"/>
      <c r="P31" s="414"/>
      <c r="Q31" s="412"/>
      <c r="R31" s="413"/>
      <c r="S31" s="413"/>
      <c r="T31" s="413"/>
      <c r="U31" s="413"/>
      <c r="V31" s="413"/>
      <c r="W31" s="413"/>
      <c r="X31" s="414"/>
      <c r="Y31" s="412" t="s">
        <v>1884</v>
      </c>
      <c r="Z31" s="413"/>
      <c r="AA31" s="413"/>
      <c r="AB31" s="414"/>
      <c r="AC31" s="412"/>
      <c r="AD31" s="413"/>
      <c r="AE31" s="413"/>
      <c r="AF31" s="413"/>
      <c r="AG31" s="413"/>
      <c r="AH31" s="413"/>
      <c r="AI31" s="413"/>
      <c r="AJ31" s="414"/>
      <c r="AK31" s="412"/>
      <c r="AL31" s="413"/>
      <c r="AM31" s="413"/>
      <c r="AN31" s="414"/>
      <c r="AO31" s="545"/>
      <c r="AP31" s="556"/>
      <c r="AQ31" s="587"/>
      <c r="AR31" s="589"/>
      <c r="AS31" s="591"/>
      <c r="BE31"/>
    </row>
    <row r="32" spans="2:57">
      <c r="B32" s="592">
        <v>10</v>
      </c>
      <c r="C32" s="532"/>
      <c r="D32" s="406" t="s">
        <v>1898</v>
      </c>
      <c r="E32" s="407"/>
      <c r="F32" s="407"/>
      <c r="G32" s="407"/>
      <c r="H32" s="407"/>
      <c r="I32" s="407"/>
      <c r="J32" s="407"/>
      <c r="K32" s="407"/>
      <c r="L32" s="407"/>
      <c r="M32" s="407"/>
      <c r="N32" s="407"/>
      <c r="O32" s="407"/>
      <c r="P32" s="408"/>
      <c r="Q32" s="409" t="s">
        <v>1268</v>
      </c>
      <c r="R32" s="410"/>
      <c r="S32" s="410"/>
      <c r="T32" s="410"/>
      <c r="U32" s="410"/>
      <c r="V32" s="410"/>
      <c r="W32" s="410"/>
      <c r="X32" s="411"/>
      <c r="Y32" s="406" t="s">
        <v>154</v>
      </c>
      <c r="Z32" s="407"/>
      <c r="AA32" s="407"/>
      <c r="AB32" s="408"/>
      <c r="AC32" s="406"/>
      <c r="AD32" s="407"/>
      <c r="AE32" s="407"/>
      <c r="AF32" s="407"/>
      <c r="AG32" s="407"/>
      <c r="AH32" s="407"/>
      <c r="AI32" s="407"/>
      <c r="AJ32" s="408"/>
      <c r="AK32" s="406"/>
      <c r="AL32" s="407"/>
      <c r="AM32" s="407"/>
      <c r="AN32" s="408"/>
      <c r="AO32" s="542"/>
      <c r="AP32" s="554"/>
      <c r="AQ32" s="586"/>
      <c r="AR32" s="588"/>
      <c r="AS32" s="590"/>
      <c r="BE32"/>
    </row>
    <row r="33" spans="2:57" ht="34.5" customHeight="1">
      <c r="B33" s="592"/>
      <c r="C33" s="532"/>
      <c r="D33" s="412"/>
      <c r="E33" s="413"/>
      <c r="F33" s="413"/>
      <c r="G33" s="413"/>
      <c r="H33" s="413"/>
      <c r="I33" s="413"/>
      <c r="J33" s="413"/>
      <c r="K33" s="413"/>
      <c r="L33" s="413"/>
      <c r="M33" s="413"/>
      <c r="N33" s="413"/>
      <c r="O33" s="413"/>
      <c r="P33" s="414"/>
      <c r="Q33" s="412"/>
      <c r="R33" s="413"/>
      <c r="S33" s="413"/>
      <c r="T33" s="413"/>
      <c r="U33" s="413"/>
      <c r="V33" s="413"/>
      <c r="W33" s="413"/>
      <c r="X33" s="414"/>
      <c r="Y33" s="412" t="s">
        <v>1885</v>
      </c>
      <c r="Z33" s="413"/>
      <c r="AA33" s="413"/>
      <c r="AB33" s="414"/>
      <c r="AC33" s="412"/>
      <c r="AD33" s="413"/>
      <c r="AE33" s="413"/>
      <c r="AF33" s="413"/>
      <c r="AG33" s="413"/>
      <c r="AH33" s="413"/>
      <c r="AI33" s="413"/>
      <c r="AJ33" s="414"/>
      <c r="AK33" s="412"/>
      <c r="AL33" s="413"/>
      <c r="AM33" s="413"/>
      <c r="AN33" s="414"/>
      <c r="AO33" s="545"/>
      <c r="AP33" s="556"/>
      <c r="AQ33" s="587"/>
      <c r="AR33" s="589"/>
      <c r="AS33" s="591"/>
      <c r="BE33"/>
    </row>
    <row r="34" spans="2:57" hidden="1">
      <c r="B34" s="592">
        <v>11</v>
      </c>
      <c r="C34" s="532"/>
      <c r="D34" s="406" t="s">
        <v>1899</v>
      </c>
      <c r="E34" s="407"/>
      <c r="F34" s="407"/>
      <c r="G34" s="407"/>
      <c r="H34" s="407"/>
      <c r="I34" s="407"/>
      <c r="J34" s="407"/>
      <c r="K34" s="407"/>
      <c r="L34" s="407"/>
      <c r="M34" s="407"/>
      <c r="N34" s="407"/>
      <c r="O34" s="407"/>
      <c r="P34" s="408"/>
      <c r="Q34" s="409" t="s">
        <v>91</v>
      </c>
      <c r="R34" s="410"/>
      <c r="S34" s="410"/>
      <c r="T34" s="410"/>
      <c r="U34" s="410"/>
      <c r="V34" s="410"/>
      <c r="W34" s="410"/>
      <c r="X34" s="411"/>
      <c r="Y34" s="406" t="s">
        <v>586</v>
      </c>
      <c r="Z34" s="407"/>
      <c r="AA34" s="407"/>
      <c r="AB34" s="408"/>
      <c r="AC34" s="406"/>
      <c r="AD34" s="407"/>
      <c r="AE34" s="407"/>
      <c r="AF34" s="407"/>
      <c r="AG34" s="407"/>
      <c r="AH34" s="407"/>
      <c r="AI34" s="407"/>
      <c r="AJ34" s="408"/>
      <c r="AK34" s="406"/>
      <c r="AL34" s="407"/>
      <c r="AM34" s="407"/>
      <c r="AN34" s="408"/>
      <c r="AO34" s="542"/>
      <c r="AP34" s="554"/>
      <c r="AQ34" s="586"/>
      <c r="AR34" s="588"/>
      <c r="AS34" s="590"/>
      <c r="BE34"/>
    </row>
    <row r="35" spans="2:57" ht="31.5" hidden="1"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t="s">
        <v>1886</v>
      </c>
      <c r="Z35" s="413"/>
      <c r="AA35" s="413"/>
      <c r="AB35" s="414"/>
      <c r="AC35" s="412"/>
      <c r="AD35" s="413"/>
      <c r="AE35" s="413"/>
      <c r="AF35" s="413"/>
      <c r="AG35" s="413"/>
      <c r="AH35" s="413"/>
      <c r="AI35" s="413"/>
      <c r="AJ35" s="414"/>
      <c r="AK35" s="412"/>
      <c r="AL35" s="413"/>
      <c r="AM35" s="413"/>
      <c r="AN35" s="414"/>
      <c r="AO35" s="545"/>
      <c r="AP35" s="556"/>
      <c r="AQ35" s="587"/>
      <c r="AR35" s="589"/>
      <c r="AS35" s="591"/>
      <c r="BE35"/>
    </row>
    <row r="36" spans="2:57" hidden="1">
      <c r="B36" s="592">
        <v>12</v>
      </c>
      <c r="C36" s="532"/>
      <c r="D36" s="406" t="s">
        <v>1900</v>
      </c>
      <c r="E36" s="407"/>
      <c r="F36" s="407"/>
      <c r="G36" s="407"/>
      <c r="H36" s="407"/>
      <c r="I36" s="407"/>
      <c r="J36" s="407"/>
      <c r="K36" s="407"/>
      <c r="L36" s="407"/>
      <c r="M36" s="407"/>
      <c r="N36" s="407"/>
      <c r="O36" s="407"/>
      <c r="P36" s="408"/>
      <c r="Q36" s="409" t="s">
        <v>91</v>
      </c>
      <c r="R36" s="410"/>
      <c r="S36" s="410"/>
      <c r="T36" s="410"/>
      <c r="U36" s="410"/>
      <c r="V36" s="410"/>
      <c r="W36" s="410"/>
      <c r="X36" s="411"/>
      <c r="Y36" s="406" t="s">
        <v>596</v>
      </c>
      <c r="Z36" s="407"/>
      <c r="AA36" s="407"/>
      <c r="AB36" s="408"/>
      <c r="AC36" s="406"/>
      <c r="AD36" s="407"/>
      <c r="AE36" s="407"/>
      <c r="AF36" s="407"/>
      <c r="AG36" s="407"/>
      <c r="AH36" s="407"/>
      <c r="AI36" s="407"/>
      <c r="AJ36" s="408"/>
      <c r="AK36" s="406"/>
      <c r="AL36" s="407"/>
      <c r="AM36" s="407"/>
      <c r="AN36" s="408"/>
      <c r="AO36" s="542"/>
      <c r="AP36" s="554"/>
      <c r="AQ36" s="586"/>
      <c r="AR36" s="588"/>
      <c r="AS36" s="590"/>
      <c r="BE36"/>
    </row>
    <row r="37" spans="2:57" ht="45.75" hidden="1"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t="s">
        <v>1887</v>
      </c>
      <c r="Z37" s="413"/>
      <c r="AA37" s="413"/>
      <c r="AB37" s="414"/>
      <c r="AC37" s="412"/>
      <c r="AD37" s="413"/>
      <c r="AE37" s="413"/>
      <c r="AF37" s="413"/>
      <c r="AG37" s="413"/>
      <c r="AH37" s="413"/>
      <c r="AI37" s="413"/>
      <c r="AJ37" s="414"/>
      <c r="AK37" s="412"/>
      <c r="AL37" s="413"/>
      <c r="AM37" s="413"/>
      <c r="AN37" s="414"/>
      <c r="AO37" s="545"/>
      <c r="AP37" s="556"/>
      <c r="AQ37" s="587"/>
      <c r="AR37" s="589"/>
      <c r="AS37" s="591"/>
      <c r="BE37"/>
    </row>
    <row r="38" spans="2:57">
      <c r="B38" s="592">
        <v>13</v>
      </c>
      <c r="C38" s="532"/>
      <c r="D38" s="406" t="s">
        <v>1901</v>
      </c>
      <c r="E38" s="407"/>
      <c r="F38" s="407"/>
      <c r="G38" s="407"/>
      <c r="H38" s="407"/>
      <c r="I38" s="407"/>
      <c r="J38" s="407"/>
      <c r="K38" s="407"/>
      <c r="L38" s="407"/>
      <c r="M38" s="407"/>
      <c r="N38" s="407"/>
      <c r="O38" s="407"/>
      <c r="P38" s="408"/>
      <c r="Q38" s="409" t="s">
        <v>91</v>
      </c>
      <c r="R38" s="410"/>
      <c r="S38" s="410"/>
      <c r="T38" s="410"/>
      <c r="U38" s="410"/>
      <c r="V38" s="410"/>
      <c r="W38" s="410"/>
      <c r="X38" s="411"/>
      <c r="Y38" s="406" t="s">
        <v>156</v>
      </c>
      <c r="Z38" s="407"/>
      <c r="AA38" s="407"/>
      <c r="AB38" s="408"/>
      <c r="AC38" s="406"/>
      <c r="AD38" s="407"/>
      <c r="AE38" s="407"/>
      <c r="AF38" s="407"/>
      <c r="AG38" s="407"/>
      <c r="AH38" s="407"/>
      <c r="AI38" s="407"/>
      <c r="AJ38" s="408"/>
      <c r="AK38" s="406"/>
      <c r="AL38" s="407"/>
      <c r="AM38" s="407"/>
      <c r="AN38" s="408"/>
      <c r="AO38" s="542"/>
      <c r="AP38" s="554"/>
      <c r="AQ38" s="586"/>
      <c r="AR38" s="588"/>
      <c r="AS38" s="590"/>
      <c r="BE38"/>
    </row>
    <row r="39" spans="2:57" ht="31.5"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t="s">
        <v>1888</v>
      </c>
      <c r="Z39" s="413"/>
      <c r="AA39" s="413"/>
      <c r="AB39" s="414"/>
      <c r="AC39" s="412"/>
      <c r="AD39" s="413"/>
      <c r="AE39" s="413"/>
      <c r="AF39" s="413"/>
      <c r="AG39" s="413"/>
      <c r="AH39" s="413"/>
      <c r="AI39" s="413"/>
      <c r="AJ39" s="414"/>
      <c r="AK39" s="412"/>
      <c r="AL39" s="413"/>
      <c r="AM39" s="413"/>
      <c r="AN39" s="414"/>
      <c r="AO39" s="545"/>
      <c r="AP39" s="556"/>
      <c r="AQ39" s="587"/>
      <c r="AR39" s="589"/>
      <c r="AS39" s="591"/>
      <c r="BE39"/>
    </row>
    <row r="40" spans="2:57">
      <c r="B40" s="592">
        <v>14</v>
      </c>
      <c r="C40" s="532"/>
      <c r="D40" s="406" t="s">
        <v>1902</v>
      </c>
      <c r="E40" s="407"/>
      <c r="F40" s="407"/>
      <c r="G40" s="407"/>
      <c r="H40" s="407"/>
      <c r="I40" s="407"/>
      <c r="J40" s="407"/>
      <c r="K40" s="407"/>
      <c r="L40" s="407"/>
      <c r="M40" s="407"/>
      <c r="N40" s="407"/>
      <c r="O40" s="407"/>
      <c r="P40" s="408"/>
      <c r="Q40" s="409" t="s">
        <v>1903</v>
      </c>
      <c r="R40" s="410"/>
      <c r="S40" s="410"/>
      <c r="T40" s="410"/>
      <c r="U40" s="410"/>
      <c r="V40" s="410"/>
      <c r="W40" s="410"/>
      <c r="X40" s="411"/>
      <c r="Y40" s="406" t="s">
        <v>158</v>
      </c>
      <c r="Z40" s="407"/>
      <c r="AA40" s="407"/>
      <c r="AB40" s="408"/>
      <c r="AC40" s="406"/>
      <c r="AD40" s="407"/>
      <c r="AE40" s="407"/>
      <c r="AF40" s="407"/>
      <c r="AG40" s="407"/>
      <c r="AH40" s="407"/>
      <c r="AI40" s="407"/>
      <c r="AJ40" s="408"/>
      <c r="AK40" s="406"/>
      <c r="AL40" s="407"/>
      <c r="AM40" s="407"/>
      <c r="AN40" s="408"/>
      <c r="AO40" s="542"/>
      <c r="AP40" s="554"/>
      <c r="AQ40" s="586"/>
      <c r="AR40" s="588"/>
      <c r="AS40" s="590"/>
      <c r="BE40"/>
    </row>
    <row r="41" spans="2:57" ht="42.75" customHeight="1" thickBo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t="s">
        <v>1888</v>
      </c>
      <c r="Z41" s="413"/>
      <c r="AA41" s="413"/>
      <c r="AB41" s="414"/>
      <c r="AC41" s="412"/>
      <c r="AD41" s="413"/>
      <c r="AE41" s="413"/>
      <c r="AF41" s="413"/>
      <c r="AG41" s="413"/>
      <c r="AH41" s="413"/>
      <c r="AI41" s="413"/>
      <c r="AJ41" s="414"/>
      <c r="AK41" s="412"/>
      <c r="AL41" s="413"/>
      <c r="AM41" s="413"/>
      <c r="AN41" s="414"/>
      <c r="AO41" s="545"/>
      <c r="AP41" s="556"/>
      <c r="AQ41" s="587"/>
      <c r="AR41" s="589"/>
      <c r="AS41" s="591"/>
      <c r="BE41"/>
    </row>
    <row r="42" spans="2:57" ht="22.5" hidden="1" customHeight="1">
      <c r="B42" s="592">
        <v>15</v>
      </c>
      <c r="C42" s="532"/>
      <c r="D42" s="406"/>
      <c r="E42" s="407"/>
      <c r="F42" s="407"/>
      <c r="G42" s="407"/>
      <c r="H42" s="407"/>
      <c r="I42" s="407"/>
      <c r="J42" s="407"/>
      <c r="K42" s="407"/>
      <c r="L42" s="407"/>
      <c r="M42" s="407"/>
      <c r="N42" s="407"/>
      <c r="O42" s="407"/>
      <c r="P42" s="408"/>
      <c r="Q42" s="409"/>
      <c r="R42" s="410"/>
      <c r="S42" s="410"/>
      <c r="T42" s="410"/>
      <c r="U42" s="410"/>
      <c r="V42" s="410"/>
      <c r="W42" s="410"/>
      <c r="X42" s="411"/>
      <c r="Y42" s="406"/>
      <c r="Z42" s="407"/>
      <c r="AA42" s="407"/>
      <c r="AB42" s="408"/>
      <c r="AC42" s="406"/>
      <c r="AD42" s="407"/>
      <c r="AE42" s="407"/>
      <c r="AF42" s="407"/>
      <c r="AG42" s="407"/>
      <c r="AH42" s="407"/>
      <c r="AI42" s="407"/>
      <c r="AJ42" s="408"/>
      <c r="AK42" s="406"/>
      <c r="AL42" s="407"/>
      <c r="AM42" s="407"/>
      <c r="AN42" s="408"/>
      <c r="AO42" s="542"/>
      <c r="AP42" s="554"/>
      <c r="AQ42" s="586"/>
      <c r="AR42" s="588"/>
      <c r="AS42" s="590"/>
      <c r="BE42"/>
    </row>
    <row r="43" spans="2:57" ht="31.5" hidden="1"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c r="Z43" s="413"/>
      <c r="AA43" s="413"/>
      <c r="AB43" s="414"/>
      <c r="AC43" s="412"/>
      <c r="AD43" s="413"/>
      <c r="AE43" s="413"/>
      <c r="AF43" s="413"/>
      <c r="AG43" s="413"/>
      <c r="AH43" s="413"/>
      <c r="AI43" s="413"/>
      <c r="AJ43" s="414"/>
      <c r="AK43" s="412"/>
      <c r="AL43" s="413"/>
      <c r="AM43" s="413"/>
      <c r="AN43" s="414"/>
      <c r="AO43" s="545"/>
      <c r="AP43" s="556"/>
      <c r="AQ43" s="587"/>
      <c r="AR43" s="589"/>
      <c r="AS43" s="591"/>
      <c r="BE43"/>
    </row>
    <row r="44" spans="2:57" ht="22.5" hidden="1" customHeight="1">
      <c r="B44" s="592">
        <v>16</v>
      </c>
      <c r="C44" s="532"/>
      <c r="D44" s="406"/>
      <c r="E44" s="407"/>
      <c r="F44" s="407"/>
      <c r="G44" s="407"/>
      <c r="H44" s="407"/>
      <c r="I44" s="407"/>
      <c r="J44" s="407"/>
      <c r="K44" s="407"/>
      <c r="L44" s="407"/>
      <c r="M44" s="407"/>
      <c r="N44" s="407"/>
      <c r="O44" s="407"/>
      <c r="P44" s="408"/>
      <c r="Q44" s="409"/>
      <c r="R44" s="410"/>
      <c r="S44" s="410"/>
      <c r="T44" s="410"/>
      <c r="U44" s="410"/>
      <c r="V44" s="410"/>
      <c r="W44" s="410"/>
      <c r="X44" s="411"/>
      <c r="Y44" s="406"/>
      <c r="Z44" s="407"/>
      <c r="AA44" s="407"/>
      <c r="AB44" s="408"/>
      <c r="AC44" s="406"/>
      <c r="AD44" s="407"/>
      <c r="AE44" s="407"/>
      <c r="AF44" s="407"/>
      <c r="AG44" s="407"/>
      <c r="AH44" s="407"/>
      <c r="AI44" s="407"/>
      <c r="AJ44" s="408"/>
      <c r="AK44" s="406"/>
      <c r="AL44" s="407"/>
      <c r="AM44" s="407"/>
      <c r="AN44" s="408"/>
      <c r="AO44" s="542"/>
      <c r="AP44" s="554"/>
      <c r="AQ44" s="586"/>
      <c r="AR44" s="588"/>
      <c r="AS44" s="590"/>
      <c r="BE44"/>
    </row>
    <row r="45" spans="2:57" ht="31.5" hidden="1"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c r="Z45" s="413"/>
      <c r="AA45" s="413"/>
      <c r="AB45" s="414"/>
      <c r="AC45" s="412"/>
      <c r="AD45" s="413"/>
      <c r="AE45" s="413"/>
      <c r="AF45" s="413"/>
      <c r="AG45" s="413"/>
      <c r="AH45" s="413"/>
      <c r="AI45" s="413"/>
      <c r="AJ45" s="414"/>
      <c r="AK45" s="412"/>
      <c r="AL45" s="413"/>
      <c r="AM45" s="413"/>
      <c r="AN45" s="414"/>
      <c r="AO45" s="545"/>
      <c r="AP45" s="556"/>
      <c r="AQ45" s="587"/>
      <c r="AR45" s="589"/>
      <c r="AS45" s="591"/>
      <c r="BE45"/>
    </row>
    <row r="46" spans="2:57" ht="22.5" hidden="1" customHeight="1">
      <c r="B46" s="592">
        <v>17</v>
      </c>
      <c r="C46" s="532"/>
      <c r="D46" s="406"/>
      <c r="E46" s="407"/>
      <c r="F46" s="407"/>
      <c r="G46" s="407"/>
      <c r="H46" s="407"/>
      <c r="I46" s="407"/>
      <c r="J46" s="407"/>
      <c r="K46" s="407"/>
      <c r="L46" s="407"/>
      <c r="M46" s="407"/>
      <c r="N46" s="407"/>
      <c r="O46" s="407"/>
      <c r="P46" s="408"/>
      <c r="Q46" s="409"/>
      <c r="R46" s="410"/>
      <c r="S46" s="410"/>
      <c r="T46" s="410"/>
      <c r="U46" s="410"/>
      <c r="V46" s="410"/>
      <c r="W46" s="410"/>
      <c r="X46" s="411"/>
      <c r="Y46" s="406"/>
      <c r="Z46" s="407"/>
      <c r="AA46" s="407"/>
      <c r="AB46" s="408"/>
      <c r="AC46" s="406"/>
      <c r="AD46" s="407"/>
      <c r="AE46" s="407"/>
      <c r="AF46" s="407"/>
      <c r="AG46" s="407"/>
      <c r="AH46" s="407"/>
      <c r="AI46" s="407"/>
      <c r="AJ46" s="408"/>
      <c r="AK46" s="406"/>
      <c r="AL46" s="407"/>
      <c r="AM46" s="407"/>
      <c r="AN46" s="408"/>
      <c r="AO46" s="542"/>
      <c r="AP46" s="554"/>
      <c r="AQ46" s="586"/>
      <c r="AR46" s="588"/>
      <c r="AS46" s="590"/>
      <c r="BE46"/>
    </row>
    <row r="47" spans="2:57" ht="31.5" hidden="1"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c r="Z47" s="413"/>
      <c r="AA47" s="413"/>
      <c r="AB47" s="414"/>
      <c r="AC47" s="412"/>
      <c r="AD47" s="413"/>
      <c r="AE47" s="413"/>
      <c r="AF47" s="413"/>
      <c r="AG47" s="413"/>
      <c r="AH47" s="413"/>
      <c r="AI47" s="413"/>
      <c r="AJ47" s="414"/>
      <c r="AK47" s="412"/>
      <c r="AL47" s="413"/>
      <c r="AM47" s="413"/>
      <c r="AN47" s="414"/>
      <c r="AO47" s="545"/>
      <c r="AP47" s="556"/>
      <c r="AQ47" s="587"/>
      <c r="AR47" s="589"/>
      <c r="AS47" s="591"/>
      <c r="BE47"/>
    </row>
    <row r="48" spans="2:57" ht="22.5" hidden="1" customHeight="1">
      <c r="B48" s="592">
        <v>18</v>
      </c>
      <c r="C48" s="532"/>
      <c r="D48" s="406"/>
      <c r="E48" s="407"/>
      <c r="F48" s="407"/>
      <c r="G48" s="407"/>
      <c r="H48" s="407"/>
      <c r="I48" s="407"/>
      <c r="J48" s="407"/>
      <c r="K48" s="407"/>
      <c r="L48" s="407"/>
      <c r="M48" s="407"/>
      <c r="N48" s="407"/>
      <c r="O48" s="407"/>
      <c r="P48" s="408"/>
      <c r="Q48" s="409"/>
      <c r="R48" s="410"/>
      <c r="S48" s="410"/>
      <c r="T48" s="410"/>
      <c r="U48" s="410"/>
      <c r="V48" s="410"/>
      <c r="W48" s="410"/>
      <c r="X48" s="411"/>
      <c r="Y48" s="406"/>
      <c r="Z48" s="407"/>
      <c r="AA48" s="407"/>
      <c r="AB48" s="408"/>
      <c r="AC48" s="406"/>
      <c r="AD48" s="407"/>
      <c r="AE48" s="407"/>
      <c r="AF48" s="407"/>
      <c r="AG48" s="407"/>
      <c r="AH48" s="407"/>
      <c r="AI48" s="407"/>
      <c r="AJ48" s="408"/>
      <c r="AK48" s="406"/>
      <c r="AL48" s="407"/>
      <c r="AM48" s="407"/>
      <c r="AN48" s="408"/>
      <c r="AO48" s="542"/>
      <c r="AP48" s="554"/>
      <c r="AQ48" s="586"/>
      <c r="AR48" s="588"/>
      <c r="AS48" s="590"/>
      <c r="BE48"/>
    </row>
    <row r="49" spans="2:57" ht="31.5" hidden="1"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c r="Z49" s="413"/>
      <c r="AA49" s="413"/>
      <c r="AB49" s="414"/>
      <c r="AC49" s="412"/>
      <c r="AD49" s="413"/>
      <c r="AE49" s="413"/>
      <c r="AF49" s="413"/>
      <c r="AG49" s="413"/>
      <c r="AH49" s="413"/>
      <c r="AI49" s="413"/>
      <c r="AJ49" s="414"/>
      <c r="AK49" s="412"/>
      <c r="AL49" s="413"/>
      <c r="AM49" s="413"/>
      <c r="AN49" s="414"/>
      <c r="AO49" s="545"/>
      <c r="AP49" s="556"/>
      <c r="AQ49" s="587"/>
      <c r="AR49" s="589"/>
      <c r="AS49" s="591"/>
      <c r="BE49"/>
    </row>
    <row r="50" spans="2:57" ht="22.5" hidden="1" customHeight="1">
      <c r="B50" s="592">
        <v>19</v>
      </c>
      <c r="C50" s="532"/>
      <c r="D50" s="406"/>
      <c r="E50" s="407"/>
      <c r="F50" s="407"/>
      <c r="G50" s="407"/>
      <c r="H50" s="407"/>
      <c r="I50" s="407"/>
      <c r="J50" s="407"/>
      <c r="K50" s="407"/>
      <c r="L50" s="407"/>
      <c r="M50" s="407"/>
      <c r="N50" s="407"/>
      <c r="O50" s="407"/>
      <c r="P50" s="408"/>
      <c r="Q50" s="409"/>
      <c r="R50" s="410"/>
      <c r="S50" s="410"/>
      <c r="T50" s="410"/>
      <c r="U50" s="410"/>
      <c r="V50" s="410"/>
      <c r="W50" s="410"/>
      <c r="X50" s="411"/>
      <c r="Y50" s="406"/>
      <c r="Z50" s="407"/>
      <c r="AA50" s="407"/>
      <c r="AB50" s="408"/>
      <c r="AC50" s="406"/>
      <c r="AD50" s="407"/>
      <c r="AE50" s="407"/>
      <c r="AF50" s="407"/>
      <c r="AG50" s="407"/>
      <c r="AH50" s="407"/>
      <c r="AI50" s="407"/>
      <c r="AJ50" s="408"/>
      <c r="AK50" s="406"/>
      <c r="AL50" s="407"/>
      <c r="AM50" s="407"/>
      <c r="AN50" s="408"/>
      <c r="AO50" s="542"/>
      <c r="AP50" s="554"/>
      <c r="AQ50" s="586"/>
      <c r="AR50" s="588"/>
      <c r="AS50" s="590"/>
      <c r="BE50"/>
    </row>
    <row r="51" spans="2:57" ht="31.5" hidden="1"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c r="Z51" s="413"/>
      <c r="AA51" s="413"/>
      <c r="AB51" s="414"/>
      <c r="AC51" s="412"/>
      <c r="AD51" s="413"/>
      <c r="AE51" s="413"/>
      <c r="AF51" s="413"/>
      <c r="AG51" s="413"/>
      <c r="AH51" s="413"/>
      <c r="AI51" s="413"/>
      <c r="AJ51" s="414"/>
      <c r="AK51" s="412"/>
      <c r="AL51" s="413"/>
      <c r="AM51" s="413"/>
      <c r="AN51" s="414"/>
      <c r="AO51" s="545"/>
      <c r="AP51" s="556"/>
      <c r="AQ51" s="587"/>
      <c r="AR51" s="589"/>
      <c r="AS51" s="591"/>
      <c r="BE51"/>
    </row>
    <row r="52" spans="2:57" ht="22.5" hidden="1" customHeight="1">
      <c r="B52" s="592">
        <v>20</v>
      </c>
      <c r="C52" s="532"/>
      <c r="D52" s="406"/>
      <c r="E52" s="407"/>
      <c r="F52" s="407"/>
      <c r="G52" s="407"/>
      <c r="H52" s="407"/>
      <c r="I52" s="407"/>
      <c r="J52" s="407"/>
      <c r="K52" s="407"/>
      <c r="L52" s="407"/>
      <c r="M52" s="407"/>
      <c r="N52" s="407"/>
      <c r="O52" s="407"/>
      <c r="P52" s="408"/>
      <c r="Q52" s="409"/>
      <c r="R52" s="410"/>
      <c r="S52" s="410"/>
      <c r="T52" s="410"/>
      <c r="U52" s="410"/>
      <c r="V52" s="410"/>
      <c r="W52" s="410"/>
      <c r="X52" s="411"/>
      <c r="Y52" s="406"/>
      <c r="Z52" s="407"/>
      <c r="AA52" s="407"/>
      <c r="AB52" s="408"/>
      <c r="AC52" s="406"/>
      <c r="AD52" s="407"/>
      <c r="AE52" s="407"/>
      <c r="AF52" s="407"/>
      <c r="AG52" s="407"/>
      <c r="AH52" s="407"/>
      <c r="AI52" s="407"/>
      <c r="AJ52" s="408"/>
      <c r="AK52" s="406"/>
      <c r="AL52" s="407"/>
      <c r="AM52" s="407"/>
      <c r="AN52" s="408"/>
      <c r="AO52" s="542"/>
      <c r="AP52" s="554"/>
      <c r="AQ52" s="586"/>
      <c r="AR52" s="588"/>
      <c r="AS52" s="590"/>
      <c r="BE52"/>
    </row>
    <row r="53" spans="2:57" ht="31.5" hidden="1"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c r="Z53" s="413"/>
      <c r="AA53" s="413"/>
      <c r="AB53" s="414"/>
      <c r="AC53" s="412"/>
      <c r="AD53" s="413"/>
      <c r="AE53" s="413"/>
      <c r="AF53" s="413"/>
      <c r="AG53" s="413"/>
      <c r="AH53" s="413"/>
      <c r="AI53" s="413"/>
      <c r="AJ53" s="414"/>
      <c r="AK53" s="412"/>
      <c r="AL53" s="413"/>
      <c r="AM53" s="413"/>
      <c r="AN53" s="414"/>
      <c r="AO53" s="545"/>
      <c r="AP53" s="556"/>
      <c r="AQ53" s="587"/>
      <c r="AR53" s="589"/>
      <c r="AS53" s="591"/>
      <c r="BE53"/>
    </row>
    <row r="54" spans="2:57" ht="22.5" hidden="1" customHeight="1">
      <c r="B54" s="592">
        <v>21</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7"/>
      <c r="AG54" s="407"/>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3"/>
      <c r="AG55" s="413"/>
      <c r="AH55" s="413"/>
      <c r="AI55" s="413"/>
      <c r="AJ55" s="414"/>
      <c r="AK55" s="412"/>
      <c r="AL55" s="413"/>
      <c r="AM55" s="413"/>
      <c r="AN55" s="414"/>
      <c r="AO55" s="545"/>
      <c r="AP55" s="556"/>
      <c r="AQ55" s="587"/>
      <c r="AR55" s="589"/>
      <c r="AS55" s="591"/>
      <c r="BE55"/>
    </row>
    <row r="56" spans="2:57" ht="22.5" hidden="1" customHeight="1">
      <c r="B56" s="592">
        <v>22</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7"/>
      <c r="AG56" s="407"/>
      <c r="AH56" s="407"/>
      <c r="AI56" s="407"/>
      <c r="AJ56" s="408"/>
      <c r="AK56" s="406"/>
      <c r="AL56" s="407"/>
      <c r="AM56" s="407"/>
      <c r="AN56" s="408"/>
      <c r="AO56" s="542"/>
      <c r="AP56" s="554"/>
      <c r="AQ56" s="586"/>
      <c r="AR56" s="588"/>
      <c r="AS56" s="590"/>
      <c r="BE56"/>
    </row>
    <row r="57" spans="2:57" ht="31.5" hidden="1"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3"/>
      <c r="AG57" s="413"/>
      <c r="AH57" s="413"/>
      <c r="AI57" s="413"/>
      <c r="AJ57" s="414"/>
      <c r="AK57" s="412"/>
      <c r="AL57" s="413"/>
      <c r="AM57" s="413"/>
      <c r="AN57" s="414"/>
      <c r="AO57" s="545"/>
      <c r="AP57" s="556"/>
      <c r="AQ57" s="587"/>
      <c r="AR57" s="589"/>
      <c r="AS57" s="591"/>
      <c r="BE57"/>
    </row>
    <row r="58" spans="2:57" ht="22.5" hidden="1" customHeight="1">
      <c r="B58" s="592">
        <v>23</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7"/>
      <c r="AG58" s="407"/>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3"/>
      <c r="AG59" s="413"/>
      <c r="AH59" s="413"/>
      <c r="AI59" s="413"/>
      <c r="AJ59" s="414"/>
      <c r="AK59" s="412"/>
      <c r="AL59" s="413"/>
      <c r="AM59" s="413"/>
      <c r="AN59" s="414"/>
      <c r="AO59" s="545"/>
      <c r="AP59" s="556"/>
      <c r="AQ59" s="587"/>
      <c r="AR59" s="589"/>
      <c r="AS59" s="591"/>
      <c r="BE59"/>
    </row>
    <row r="60" spans="2:57" ht="22.5" hidden="1" customHeight="1">
      <c r="B60" s="592">
        <v>24</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7"/>
      <c r="AG60" s="407"/>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3"/>
      <c r="AG61" s="413"/>
      <c r="AH61" s="413"/>
      <c r="AI61" s="413"/>
      <c r="AJ61" s="414"/>
      <c r="AK61" s="412"/>
      <c r="AL61" s="413"/>
      <c r="AM61" s="413"/>
      <c r="AN61" s="414"/>
      <c r="AO61" s="545"/>
      <c r="AP61" s="556"/>
      <c r="AQ61" s="587"/>
      <c r="AR61" s="589"/>
      <c r="AS61" s="591"/>
      <c r="BE61"/>
    </row>
    <row r="62" spans="2:57" ht="22.5" hidden="1" customHeight="1">
      <c r="B62" s="592">
        <v>25</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26</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27</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28</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29</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c r="B71" s="592"/>
      <c r="C71" s="532"/>
      <c r="D71" s="412"/>
      <c r="E71" s="413"/>
      <c r="F71" s="413"/>
      <c r="G71" s="413"/>
      <c r="H71" s="413"/>
      <c r="I71" s="413"/>
      <c r="J71" s="413"/>
      <c r="K71" s="413"/>
      <c r="L71" s="413"/>
      <c r="M71" s="413"/>
      <c r="N71" s="413"/>
      <c r="O71" s="413"/>
      <c r="P71" s="414"/>
      <c r="Q71" s="412"/>
      <c r="R71" s="413"/>
      <c r="S71" s="413"/>
      <c r="T71" s="413"/>
      <c r="U71" s="413"/>
      <c r="V71" s="413"/>
      <c r="W71" s="413"/>
      <c r="X71" s="414"/>
      <c r="Y71" s="412"/>
      <c r="Z71" s="413"/>
      <c r="AA71" s="413"/>
      <c r="AB71" s="414"/>
      <c r="AC71" s="412"/>
      <c r="AD71" s="413"/>
      <c r="AE71" s="413"/>
      <c r="AF71" s="414"/>
      <c r="AG71" s="412"/>
      <c r="AH71" s="413"/>
      <c r="AI71" s="413"/>
      <c r="AJ71" s="414"/>
      <c r="AK71" s="412"/>
      <c r="AL71" s="413"/>
      <c r="AM71" s="413"/>
      <c r="AN71" s="414"/>
      <c r="AO71" s="545"/>
      <c r="AP71" s="556"/>
      <c r="AQ71" s="587"/>
      <c r="AR71" s="589"/>
      <c r="AS71" s="591"/>
      <c r="BE71"/>
    </row>
    <row r="72" spans="2:57" ht="22.5" hidden="1" customHeight="1">
      <c r="B72" s="592">
        <v>30</v>
      </c>
      <c r="C72" s="532"/>
      <c r="D72" s="406"/>
      <c r="E72" s="407"/>
      <c r="F72" s="407"/>
      <c r="G72" s="407"/>
      <c r="H72" s="407"/>
      <c r="I72" s="407"/>
      <c r="J72" s="407"/>
      <c r="K72" s="407"/>
      <c r="L72" s="407"/>
      <c r="M72" s="407"/>
      <c r="N72" s="407"/>
      <c r="O72" s="407"/>
      <c r="P72" s="408"/>
      <c r="Q72" s="409"/>
      <c r="R72" s="410"/>
      <c r="S72" s="410"/>
      <c r="T72" s="410"/>
      <c r="U72" s="410"/>
      <c r="V72" s="410"/>
      <c r="W72" s="410"/>
      <c r="X72" s="411"/>
      <c r="Y72" s="406"/>
      <c r="Z72" s="407"/>
      <c r="AA72" s="407"/>
      <c r="AB72" s="408"/>
      <c r="AC72" s="406"/>
      <c r="AD72" s="407"/>
      <c r="AE72" s="407"/>
      <c r="AF72" s="408"/>
      <c r="AG72" s="406"/>
      <c r="AH72" s="407"/>
      <c r="AI72" s="407"/>
      <c r="AJ72" s="408"/>
      <c r="AK72" s="406"/>
      <c r="AL72" s="407"/>
      <c r="AM72" s="407"/>
      <c r="AN72" s="408"/>
      <c r="AO72" s="542"/>
      <c r="AP72" s="554"/>
      <c r="AQ72" s="586"/>
      <c r="AR72" s="588"/>
      <c r="AS72" s="590"/>
      <c r="BE72"/>
    </row>
    <row r="73" spans="2:57" ht="31.5" hidden="1" customHeight="1" thickBot="1">
      <c r="B73" s="610"/>
      <c r="C73" s="611"/>
      <c r="D73" s="581"/>
      <c r="E73" s="582"/>
      <c r="F73" s="582"/>
      <c r="G73" s="582"/>
      <c r="H73" s="582"/>
      <c r="I73" s="582"/>
      <c r="J73" s="582"/>
      <c r="K73" s="582"/>
      <c r="L73" s="582"/>
      <c r="M73" s="582"/>
      <c r="N73" s="582"/>
      <c r="O73" s="582"/>
      <c r="P73" s="583"/>
      <c r="Q73" s="412"/>
      <c r="R73" s="413"/>
      <c r="S73" s="413"/>
      <c r="T73" s="413"/>
      <c r="U73" s="413"/>
      <c r="V73" s="413"/>
      <c r="W73" s="413"/>
      <c r="X73" s="414"/>
      <c r="Y73" s="581"/>
      <c r="Z73" s="582"/>
      <c r="AA73" s="582"/>
      <c r="AB73" s="583"/>
      <c r="AC73" s="581"/>
      <c r="AD73" s="582"/>
      <c r="AE73" s="582"/>
      <c r="AF73" s="583"/>
      <c r="AG73" s="581"/>
      <c r="AH73" s="582"/>
      <c r="AI73" s="582"/>
      <c r="AJ73" s="583"/>
      <c r="AK73" s="581"/>
      <c r="AL73" s="582"/>
      <c r="AM73" s="582"/>
      <c r="AN73" s="583"/>
      <c r="AO73" s="481"/>
      <c r="AP73" s="606"/>
      <c r="AQ73" s="607"/>
      <c r="AR73" s="608"/>
      <c r="AS73" s="609"/>
      <c r="BE73"/>
    </row>
    <row r="74" spans="2:57" ht="46.5" hidden="1" customHeight="1" thickBot="1">
      <c r="B74" s="612" t="s">
        <v>33</v>
      </c>
      <c r="C74" s="613"/>
      <c r="D74" s="613"/>
      <c r="E74" s="614"/>
      <c r="F74" s="615" t="s">
        <v>2</v>
      </c>
      <c r="G74" s="613"/>
      <c r="H74" s="613"/>
      <c r="I74" s="613"/>
      <c r="J74" s="613"/>
      <c r="K74" s="613"/>
      <c r="L74" s="613"/>
      <c r="M74" s="613"/>
      <c r="N74" s="613"/>
      <c r="O74" s="613"/>
      <c r="P74" s="613"/>
      <c r="Q74" s="613"/>
      <c r="R74" s="613"/>
      <c r="S74" s="613"/>
      <c r="T74" s="613"/>
      <c r="U74" s="614"/>
      <c r="V74" s="615" t="s">
        <v>3</v>
      </c>
      <c r="W74" s="613"/>
      <c r="X74" s="614"/>
      <c r="Y74" s="615" t="s">
        <v>34</v>
      </c>
      <c r="Z74" s="613"/>
      <c r="AA74" s="614"/>
      <c r="AB74" s="615" t="s">
        <v>35</v>
      </c>
      <c r="AC74" s="613"/>
      <c r="AD74" s="613"/>
      <c r="AE74" s="613"/>
      <c r="AF74" s="613"/>
      <c r="AG74" s="613"/>
      <c r="AH74" s="613"/>
      <c r="AI74" s="613"/>
      <c r="AJ74" s="613"/>
      <c r="AK74" s="613"/>
      <c r="AL74" s="613"/>
      <c r="AM74" s="613"/>
      <c r="AN74" s="613"/>
      <c r="AO74" s="613"/>
      <c r="AP74" s="613"/>
      <c r="AQ74" s="613"/>
      <c r="AR74" s="613"/>
      <c r="AS74" s="616"/>
      <c r="BE74"/>
    </row>
    <row r="75" spans="2:57" hidden="1">
      <c r="B75" s="617"/>
      <c r="C75" s="618"/>
      <c r="D75" s="618"/>
      <c r="E75" s="619"/>
      <c r="F75" s="620"/>
      <c r="G75" s="618"/>
      <c r="H75" s="618"/>
      <c r="I75" s="618"/>
      <c r="J75" s="618"/>
      <c r="K75" s="618"/>
      <c r="L75" s="618"/>
      <c r="M75" s="618"/>
      <c r="N75" s="618"/>
      <c r="O75" s="618"/>
      <c r="P75" s="618"/>
      <c r="Q75" s="618"/>
      <c r="R75" s="618"/>
      <c r="S75" s="618"/>
      <c r="T75" s="618"/>
      <c r="U75" s="619"/>
      <c r="V75" s="620"/>
      <c r="W75" s="618"/>
      <c r="X75" s="619"/>
      <c r="Y75" s="620"/>
      <c r="Z75" s="618"/>
      <c r="AA75" s="619"/>
      <c r="AB75" s="620"/>
      <c r="AC75" s="618"/>
      <c r="AD75" s="618"/>
      <c r="AE75" s="618"/>
      <c r="AF75" s="618"/>
      <c r="AG75" s="618"/>
      <c r="AH75" s="618"/>
      <c r="AI75" s="618"/>
      <c r="AJ75" s="618"/>
      <c r="AK75" s="618"/>
      <c r="AL75" s="618"/>
      <c r="AM75" s="618"/>
      <c r="AN75" s="618"/>
      <c r="AO75" s="618"/>
      <c r="AP75" s="618"/>
      <c r="AQ75" s="618"/>
      <c r="AR75" s="618"/>
      <c r="AS75" s="621"/>
      <c r="BE75"/>
    </row>
    <row r="76" spans="2:57" hidden="1">
      <c r="B76" s="622"/>
      <c r="C76" s="623"/>
      <c r="D76" s="623"/>
      <c r="E76" s="624"/>
      <c r="F76" s="625"/>
      <c r="G76" s="623"/>
      <c r="H76" s="623"/>
      <c r="I76" s="623"/>
      <c r="J76" s="623"/>
      <c r="K76" s="623"/>
      <c r="L76" s="623"/>
      <c r="M76" s="623"/>
      <c r="N76" s="623"/>
      <c r="O76" s="623"/>
      <c r="P76" s="623"/>
      <c r="Q76" s="623"/>
      <c r="R76" s="623"/>
      <c r="S76" s="623"/>
      <c r="T76" s="623"/>
      <c r="U76" s="624"/>
      <c r="V76" s="625"/>
      <c r="W76" s="623"/>
      <c r="X76" s="624"/>
      <c r="Y76" s="625"/>
      <c r="Z76" s="623"/>
      <c r="AA76" s="624"/>
      <c r="AB76" s="625"/>
      <c r="AC76" s="623"/>
      <c r="AD76" s="623"/>
      <c r="AE76" s="623"/>
      <c r="AF76" s="623"/>
      <c r="AG76" s="623"/>
      <c r="AH76" s="623"/>
      <c r="AI76" s="623"/>
      <c r="AJ76" s="623"/>
      <c r="AK76" s="623"/>
      <c r="AL76" s="623"/>
      <c r="AM76" s="623"/>
      <c r="AN76" s="623"/>
      <c r="AO76" s="623"/>
      <c r="AP76" s="623"/>
      <c r="AQ76" s="623"/>
      <c r="AR76" s="623"/>
      <c r="AS76" s="626"/>
      <c r="BE76"/>
    </row>
    <row r="77" spans="2:57" hidden="1">
      <c r="B77" s="622"/>
      <c r="C77" s="623"/>
      <c r="D77" s="623"/>
      <c r="E77" s="624"/>
      <c r="F77" s="625"/>
      <c r="G77" s="623"/>
      <c r="H77" s="623"/>
      <c r="I77" s="623"/>
      <c r="J77" s="623"/>
      <c r="K77" s="623"/>
      <c r="L77" s="623"/>
      <c r="M77" s="623"/>
      <c r="N77" s="623"/>
      <c r="O77" s="623"/>
      <c r="P77" s="623"/>
      <c r="Q77" s="623"/>
      <c r="R77" s="623"/>
      <c r="S77" s="623"/>
      <c r="T77" s="623"/>
      <c r="U77" s="624"/>
      <c r="V77" s="625"/>
      <c r="W77" s="623"/>
      <c r="X77" s="624"/>
      <c r="Y77" s="625"/>
      <c r="Z77" s="623"/>
      <c r="AA77" s="624"/>
      <c r="AB77" s="625"/>
      <c r="AC77" s="623"/>
      <c r="AD77" s="623"/>
      <c r="AE77" s="623"/>
      <c r="AF77" s="623"/>
      <c r="AG77" s="623"/>
      <c r="AH77" s="623"/>
      <c r="AI77" s="623"/>
      <c r="AJ77" s="623"/>
      <c r="AK77" s="623"/>
      <c r="AL77" s="623"/>
      <c r="AM77" s="623"/>
      <c r="AN77" s="623"/>
      <c r="AO77" s="623"/>
      <c r="AP77" s="623"/>
      <c r="AQ77" s="623"/>
      <c r="AR77" s="623"/>
      <c r="AS77" s="626"/>
      <c r="BE77"/>
    </row>
    <row r="78" spans="2:57" hidden="1">
      <c r="B78" s="622"/>
      <c r="C78" s="623"/>
      <c r="D78" s="623"/>
      <c r="E78" s="624"/>
      <c r="F78" s="625"/>
      <c r="G78" s="623"/>
      <c r="H78" s="623"/>
      <c r="I78" s="623"/>
      <c r="J78" s="623"/>
      <c r="K78" s="623"/>
      <c r="L78" s="623"/>
      <c r="M78" s="623"/>
      <c r="N78" s="623"/>
      <c r="O78" s="623"/>
      <c r="P78" s="623"/>
      <c r="Q78" s="623"/>
      <c r="R78" s="623"/>
      <c r="S78" s="623"/>
      <c r="T78" s="623"/>
      <c r="U78" s="624"/>
      <c r="V78" s="625"/>
      <c r="W78" s="623"/>
      <c r="X78" s="624"/>
      <c r="Y78" s="625"/>
      <c r="Z78" s="623"/>
      <c r="AA78" s="624"/>
      <c r="AB78" s="625"/>
      <c r="AC78" s="623"/>
      <c r="AD78" s="623"/>
      <c r="AE78" s="623"/>
      <c r="AF78" s="623"/>
      <c r="AG78" s="623"/>
      <c r="AH78" s="623"/>
      <c r="AI78" s="623"/>
      <c r="AJ78" s="623"/>
      <c r="AK78" s="623"/>
      <c r="AL78" s="623"/>
      <c r="AM78" s="623"/>
      <c r="AN78" s="623"/>
      <c r="AO78" s="623"/>
      <c r="AP78" s="623"/>
      <c r="AQ78" s="623"/>
      <c r="AR78" s="623"/>
      <c r="AS78" s="626"/>
      <c r="BE78"/>
    </row>
    <row r="79" spans="2:57" hidden="1">
      <c r="B79" s="622"/>
      <c r="C79" s="623"/>
      <c r="D79" s="623"/>
      <c r="E79" s="624"/>
      <c r="F79" s="625"/>
      <c r="G79" s="623"/>
      <c r="H79" s="623"/>
      <c r="I79" s="623"/>
      <c r="J79" s="623"/>
      <c r="K79" s="623"/>
      <c r="L79" s="623"/>
      <c r="M79" s="623"/>
      <c r="N79" s="623"/>
      <c r="O79" s="623"/>
      <c r="P79" s="623"/>
      <c r="Q79" s="623"/>
      <c r="R79" s="623"/>
      <c r="S79" s="623"/>
      <c r="T79" s="623"/>
      <c r="U79" s="624"/>
      <c r="V79" s="625"/>
      <c r="W79" s="623"/>
      <c r="X79" s="624"/>
      <c r="Y79" s="625"/>
      <c r="Z79" s="623"/>
      <c r="AA79" s="624"/>
      <c r="AB79" s="625"/>
      <c r="AC79" s="623"/>
      <c r="AD79" s="623"/>
      <c r="AE79" s="623"/>
      <c r="AF79" s="623"/>
      <c r="AG79" s="623"/>
      <c r="AH79" s="623"/>
      <c r="AI79" s="623"/>
      <c r="AJ79" s="623"/>
      <c r="AK79" s="623"/>
      <c r="AL79" s="623"/>
      <c r="AM79" s="623"/>
      <c r="AN79" s="623"/>
      <c r="AO79" s="623"/>
      <c r="AP79" s="623"/>
      <c r="AQ79" s="623"/>
      <c r="AR79" s="623"/>
      <c r="AS79" s="626"/>
      <c r="BE79"/>
    </row>
    <row r="80" spans="2:57" ht="15.75" hidden="1" thickBot="1">
      <c r="B80" s="622"/>
      <c r="C80" s="623"/>
      <c r="D80" s="623"/>
      <c r="E80" s="624"/>
      <c r="F80" s="625"/>
      <c r="G80" s="623"/>
      <c r="H80" s="623"/>
      <c r="I80" s="623"/>
      <c r="J80" s="623"/>
      <c r="K80" s="623"/>
      <c r="L80" s="623"/>
      <c r="M80" s="623"/>
      <c r="N80" s="623"/>
      <c r="O80" s="623"/>
      <c r="P80" s="623"/>
      <c r="Q80" s="623"/>
      <c r="R80" s="623"/>
      <c r="S80" s="623"/>
      <c r="T80" s="623"/>
      <c r="U80" s="624"/>
      <c r="V80" s="625"/>
      <c r="W80" s="623"/>
      <c r="X80" s="624"/>
      <c r="Y80" s="625"/>
      <c r="Z80" s="623"/>
      <c r="AA80" s="624"/>
      <c r="AB80" s="625"/>
      <c r="AC80" s="623"/>
      <c r="AD80" s="623"/>
      <c r="AE80" s="623"/>
      <c r="AF80" s="623"/>
      <c r="AG80" s="623"/>
      <c r="AH80" s="623"/>
      <c r="AI80" s="623"/>
      <c r="AJ80" s="623"/>
      <c r="AK80" s="623"/>
      <c r="AL80" s="623"/>
      <c r="AM80" s="623"/>
      <c r="AN80" s="623"/>
      <c r="AO80" s="623"/>
      <c r="AP80" s="623"/>
      <c r="AQ80" s="623"/>
      <c r="AR80" s="623"/>
      <c r="AS80" s="626"/>
      <c r="BE80"/>
    </row>
    <row r="81" spans="2:57">
      <c r="B81" s="612" t="s">
        <v>36</v>
      </c>
      <c r="C81" s="613"/>
      <c r="D81" s="613"/>
      <c r="E81" s="613"/>
      <c r="F81" s="613"/>
      <c r="G81" s="613"/>
      <c r="H81" s="613"/>
      <c r="I81" s="613"/>
      <c r="J81" s="613"/>
      <c r="K81" s="613"/>
      <c r="L81" s="613"/>
      <c r="M81" s="613"/>
      <c r="N81" s="613"/>
      <c r="O81" s="613"/>
      <c r="P81" s="613"/>
      <c r="Q81" s="613"/>
      <c r="R81" s="613"/>
      <c r="S81" s="613"/>
      <c r="T81" s="613"/>
      <c r="U81" s="613"/>
      <c r="V81" s="613"/>
      <c r="W81" s="613"/>
      <c r="X81" s="613"/>
      <c r="Y81" s="613"/>
      <c r="Z81" s="613"/>
      <c r="AA81" s="613"/>
      <c r="AB81" s="613"/>
      <c r="AC81" s="613"/>
      <c r="AD81" s="613"/>
      <c r="AE81" s="613"/>
      <c r="AF81" s="613"/>
      <c r="AG81" s="613"/>
      <c r="AH81" s="613"/>
      <c r="AI81" s="613"/>
      <c r="AJ81" s="613"/>
      <c r="AK81" s="613"/>
      <c r="AL81" s="613"/>
      <c r="AM81" s="613"/>
      <c r="AN81" s="613"/>
      <c r="AO81" s="613"/>
      <c r="AP81" s="613"/>
      <c r="AQ81" s="613"/>
      <c r="AR81" s="613"/>
      <c r="AS81" s="616"/>
      <c r="BE81"/>
    </row>
    <row r="82" spans="2:57" ht="81.75" customHeight="1" thickBot="1">
      <c r="B82" s="672">
        <v>43525</v>
      </c>
      <c r="C82" s="673"/>
      <c r="D82" s="673"/>
      <c r="E82" s="673"/>
      <c r="F82" s="673"/>
      <c r="G82" s="673"/>
      <c r="H82" s="673"/>
      <c r="I82" s="673"/>
      <c r="J82" s="673"/>
      <c r="K82" s="673"/>
      <c r="L82" s="673"/>
      <c r="M82" s="673"/>
      <c r="N82" s="673"/>
      <c r="O82" s="673"/>
      <c r="P82" s="673"/>
      <c r="Q82" s="673"/>
      <c r="R82" s="673"/>
      <c r="S82" s="673"/>
      <c r="T82" s="673"/>
      <c r="U82" s="673"/>
      <c r="V82" s="673"/>
      <c r="W82" s="673"/>
      <c r="X82" s="673"/>
      <c r="Y82" s="673"/>
      <c r="Z82" s="673"/>
      <c r="AA82" s="673"/>
      <c r="AB82" s="673"/>
      <c r="AC82" s="673"/>
      <c r="AD82" s="673"/>
      <c r="AE82" s="673"/>
      <c r="AF82" s="673"/>
      <c r="AG82" s="673"/>
      <c r="AH82" s="673"/>
      <c r="AI82" s="673"/>
      <c r="AJ82" s="673"/>
      <c r="AK82" s="673"/>
      <c r="AL82" s="673"/>
      <c r="AM82" s="673"/>
      <c r="AN82" s="673"/>
      <c r="AO82" s="673"/>
      <c r="AP82" s="673"/>
      <c r="AQ82" s="673"/>
      <c r="AR82" s="673"/>
      <c r="AS82" s="674"/>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88" t="s">
        <v>44</v>
      </c>
      <c r="D84" s="386"/>
      <c r="E84" s="386"/>
      <c r="F84" s="386"/>
      <c r="G84" s="386"/>
      <c r="H84" s="386"/>
      <c r="I84" s="386"/>
      <c r="J84" s="386"/>
      <c r="K84" s="386"/>
      <c r="L84" s="386"/>
      <c r="M84" s="386"/>
      <c r="N84" s="386"/>
      <c r="O84" s="386"/>
      <c r="P84" s="386"/>
      <c r="Q84" s="386"/>
      <c r="R84" s="386"/>
      <c r="S84" s="386"/>
      <c r="T84" s="386"/>
      <c r="U84" s="386"/>
      <c r="V84" s="386"/>
      <c r="W84" s="387"/>
      <c r="X84" s="406" t="s">
        <v>1706</v>
      </c>
      <c r="Y84" s="407"/>
      <c r="Z84" s="407"/>
      <c r="AA84" s="407"/>
      <c r="AB84" s="407"/>
      <c r="AC84" s="407"/>
      <c r="AD84" s="407"/>
      <c r="AE84" s="407"/>
      <c r="AF84" s="407"/>
      <c r="AG84" s="407"/>
      <c r="AH84" s="407"/>
      <c r="AI84" s="407"/>
      <c r="AJ84" s="407"/>
      <c r="AK84" s="407"/>
      <c r="AL84" s="407"/>
      <c r="AM84" s="407"/>
      <c r="AN84" s="407"/>
      <c r="AO84" s="407"/>
      <c r="AP84" s="407"/>
      <c r="AQ84" s="407"/>
      <c r="AR84" s="408"/>
      <c r="AS84" s="8"/>
      <c r="BE84"/>
    </row>
    <row r="85" spans="2:57" ht="46.5" customHeight="1">
      <c r="B85" s="10"/>
      <c r="C85" s="473" t="s">
        <v>40</v>
      </c>
      <c r="D85" s="438"/>
      <c r="E85" s="438"/>
      <c r="F85" s="438"/>
      <c r="G85" s="438"/>
      <c r="H85" s="438"/>
      <c r="I85" s="449"/>
      <c r="J85" s="473" t="s">
        <v>41</v>
      </c>
      <c r="K85" s="438"/>
      <c r="L85" s="438"/>
      <c r="M85" s="438"/>
      <c r="N85" s="438"/>
      <c r="O85" s="438"/>
      <c r="P85" s="449"/>
      <c r="Q85" s="473" t="s">
        <v>42</v>
      </c>
      <c r="R85" s="438"/>
      <c r="S85" s="438"/>
      <c r="T85" s="438"/>
      <c r="U85" s="438"/>
      <c r="V85" s="438"/>
      <c r="W85" s="449"/>
      <c r="X85" s="473" t="s">
        <v>40</v>
      </c>
      <c r="Y85" s="438"/>
      <c r="Z85" s="438"/>
      <c r="AA85" s="438"/>
      <c r="AB85" s="438"/>
      <c r="AC85" s="438"/>
      <c r="AD85" s="449"/>
      <c r="AE85" s="473" t="s">
        <v>41</v>
      </c>
      <c r="AF85" s="438"/>
      <c r="AG85" s="438"/>
      <c r="AH85" s="438"/>
      <c r="AI85" s="438"/>
      <c r="AJ85" s="438"/>
      <c r="AK85" s="449"/>
      <c r="AL85" s="473" t="s">
        <v>42</v>
      </c>
      <c r="AM85" s="438"/>
      <c r="AN85" s="438"/>
      <c r="AO85" s="438"/>
      <c r="AP85" s="438"/>
      <c r="AQ85" s="438"/>
      <c r="AR85" s="449"/>
      <c r="AS85" s="11"/>
      <c r="BE85"/>
    </row>
    <row r="86" spans="2:57" ht="46.5" customHeight="1">
      <c r="B86" s="10"/>
      <c r="C86" s="517" t="str">
        <f>'Lot Register'!$U$13</f>
        <v>Jan van Wyk</v>
      </c>
      <c r="D86" s="518"/>
      <c r="E86" s="518"/>
      <c r="F86" s="518"/>
      <c r="G86" s="518"/>
      <c r="H86" s="518"/>
      <c r="I86" s="519"/>
      <c r="J86" s="517"/>
      <c r="K86" s="518"/>
      <c r="L86" s="518"/>
      <c r="M86" s="518"/>
      <c r="N86" s="518"/>
      <c r="O86" s="518"/>
      <c r="P86" s="519"/>
      <c r="Q86" s="520"/>
      <c r="R86" s="521"/>
      <c r="S86" s="521"/>
      <c r="T86" s="521"/>
      <c r="U86" s="521"/>
      <c r="V86" s="521"/>
      <c r="W86" s="522"/>
      <c r="X86" s="517" t="str">
        <f>'Lot Register'!$U$12</f>
        <v>TBA</v>
      </c>
      <c r="Y86" s="518"/>
      <c r="Z86" s="518"/>
      <c r="AA86" s="518"/>
      <c r="AB86" s="518"/>
      <c r="AC86" s="518"/>
      <c r="AD86" s="519"/>
      <c r="AE86" s="517"/>
      <c r="AF86" s="518"/>
      <c r="AG86" s="518"/>
      <c r="AH86" s="518"/>
      <c r="AI86" s="518"/>
      <c r="AJ86" s="518"/>
      <c r="AK86" s="519"/>
      <c r="AL86" s="520"/>
      <c r="AM86" s="521"/>
      <c r="AN86" s="521"/>
      <c r="AO86" s="521"/>
      <c r="AP86" s="521"/>
      <c r="AQ86" s="521"/>
      <c r="AR86" s="522"/>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28">
    <mergeCell ref="AJ4:AS4"/>
    <mergeCell ref="AJ5:AS5"/>
    <mergeCell ref="AJ6:AS6"/>
    <mergeCell ref="J4:Z5"/>
    <mergeCell ref="AA4:AE4"/>
    <mergeCell ref="AF4:AI4"/>
    <mergeCell ref="AA5:AE5"/>
    <mergeCell ref="AF5:AI5"/>
    <mergeCell ref="J6:L7"/>
    <mergeCell ref="M6:P9"/>
    <mergeCell ref="Q6:AE9"/>
    <mergeCell ref="AF6:AI6"/>
    <mergeCell ref="AF9:AI9"/>
    <mergeCell ref="AQ12:AS13"/>
    <mergeCell ref="Y13:AB13"/>
    <mergeCell ref="AK13:AN13"/>
    <mergeCell ref="AO12:AP13"/>
    <mergeCell ref="AF7:AI7"/>
    <mergeCell ref="J8:J9"/>
    <mergeCell ref="K8:K9"/>
    <mergeCell ref="L8:L9"/>
    <mergeCell ref="AF8:AI8"/>
    <mergeCell ref="AJ8:AM11"/>
    <mergeCell ref="AF10:AI10"/>
    <mergeCell ref="AF11:AI11"/>
    <mergeCell ref="AJ7:AS7"/>
    <mergeCell ref="AN8:AS11"/>
    <mergeCell ref="B12:C13"/>
    <mergeCell ref="D12:P13"/>
    <mergeCell ref="Q12:X13"/>
    <mergeCell ref="Y12:AB12"/>
    <mergeCell ref="AC12:AN12"/>
    <mergeCell ref="AC13:AJ13"/>
    <mergeCell ref="B10:I11"/>
    <mergeCell ref="J10:P11"/>
    <mergeCell ref="Q10:T11"/>
    <mergeCell ref="U10:W11"/>
    <mergeCell ref="X10:Z11"/>
    <mergeCell ref="AA10:AB11"/>
    <mergeCell ref="AC10:AC11"/>
    <mergeCell ref="AD10:AE11"/>
    <mergeCell ref="AK16:AN17"/>
    <mergeCell ref="AO16:AP17"/>
    <mergeCell ref="AQ16:AQ17"/>
    <mergeCell ref="AR16:AR17"/>
    <mergeCell ref="AS16:AS17"/>
    <mergeCell ref="AC16:AJ17"/>
    <mergeCell ref="Y15:AB15"/>
    <mergeCell ref="B16:C17"/>
    <mergeCell ref="D16:P17"/>
    <mergeCell ref="Q16:X17"/>
    <mergeCell ref="Y16:AB16"/>
    <mergeCell ref="Y17:AB17"/>
    <mergeCell ref="AC14:AJ15"/>
    <mergeCell ref="AK14:AN15"/>
    <mergeCell ref="AO14:AP15"/>
    <mergeCell ref="AQ14:AQ15"/>
    <mergeCell ref="AR14:AR15"/>
    <mergeCell ref="AS14:AS15"/>
    <mergeCell ref="B14:C15"/>
    <mergeCell ref="D14:P15"/>
    <mergeCell ref="Q14:X15"/>
    <mergeCell ref="Y14:AB14"/>
    <mergeCell ref="AK18:AN19"/>
    <mergeCell ref="AO18:AP19"/>
    <mergeCell ref="AQ18:AQ19"/>
    <mergeCell ref="AR18:AR19"/>
    <mergeCell ref="AS18:AS19"/>
    <mergeCell ref="Y19:AB19"/>
    <mergeCell ref="AC18:AJ19"/>
    <mergeCell ref="B18:C19"/>
    <mergeCell ref="D18:P19"/>
    <mergeCell ref="Q18:X19"/>
    <mergeCell ref="Y18:AB18"/>
    <mergeCell ref="AK20:AN21"/>
    <mergeCell ref="AO20:AP21"/>
    <mergeCell ref="AQ20:AQ21"/>
    <mergeCell ref="AR20:AR21"/>
    <mergeCell ref="AS20:AS21"/>
    <mergeCell ref="Y21:AB21"/>
    <mergeCell ref="AC20:AJ21"/>
    <mergeCell ref="B20:C21"/>
    <mergeCell ref="D20:P21"/>
    <mergeCell ref="Q20:X21"/>
    <mergeCell ref="Y20:AB20"/>
    <mergeCell ref="AK22:AN23"/>
    <mergeCell ref="AO22:AP23"/>
    <mergeCell ref="AQ22:AQ23"/>
    <mergeCell ref="AR22:AR23"/>
    <mergeCell ref="AS22:AS23"/>
    <mergeCell ref="Y23:AB23"/>
    <mergeCell ref="AC22:AJ23"/>
    <mergeCell ref="B22:C23"/>
    <mergeCell ref="D22:P23"/>
    <mergeCell ref="Q22:X23"/>
    <mergeCell ref="Y22:AB22"/>
    <mergeCell ref="AK24:AN25"/>
    <mergeCell ref="AO24:AP25"/>
    <mergeCell ref="AQ24:AQ25"/>
    <mergeCell ref="AR24:AR25"/>
    <mergeCell ref="AS24:AS25"/>
    <mergeCell ref="Y25:AB25"/>
    <mergeCell ref="AC24:AJ25"/>
    <mergeCell ref="B24:C25"/>
    <mergeCell ref="D24:P25"/>
    <mergeCell ref="Q24:X25"/>
    <mergeCell ref="Y24:AB24"/>
    <mergeCell ref="AK26:AN27"/>
    <mergeCell ref="AO26:AP27"/>
    <mergeCell ref="AQ26:AQ27"/>
    <mergeCell ref="AR26:AR27"/>
    <mergeCell ref="AS26:AS27"/>
    <mergeCell ref="Y27:AB27"/>
    <mergeCell ref="AC26:AJ27"/>
    <mergeCell ref="B26:C27"/>
    <mergeCell ref="D26:P27"/>
    <mergeCell ref="Q26:X27"/>
    <mergeCell ref="Y26:AB26"/>
    <mergeCell ref="AK28:AN29"/>
    <mergeCell ref="AO28:AP29"/>
    <mergeCell ref="AQ28:AQ29"/>
    <mergeCell ref="AR28:AR29"/>
    <mergeCell ref="AS28:AS29"/>
    <mergeCell ref="Y29:AB29"/>
    <mergeCell ref="AC28:AJ29"/>
    <mergeCell ref="B28:C29"/>
    <mergeCell ref="D28:P29"/>
    <mergeCell ref="Q28:X29"/>
    <mergeCell ref="Y28:AB28"/>
    <mergeCell ref="AK30:AN31"/>
    <mergeCell ref="AO30:AP31"/>
    <mergeCell ref="AQ30:AQ31"/>
    <mergeCell ref="AR30:AR31"/>
    <mergeCell ref="AS30:AS31"/>
    <mergeCell ref="Y31:AB31"/>
    <mergeCell ref="AC30:AJ31"/>
    <mergeCell ref="B30:C31"/>
    <mergeCell ref="D30:P31"/>
    <mergeCell ref="Q30:X31"/>
    <mergeCell ref="Y30:AB30"/>
    <mergeCell ref="AK32:AN33"/>
    <mergeCell ref="AO32:AP33"/>
    <mergeCell ref="AQ32:AQ33"/>
    <mergeCell ref="AR32:AR33"/>
    <mergeCell ref="AS32:AS33"/>
    <mergeCell ref="Y33:AB33"/>
    <mergeCell ref="AC32:AJ33"/>
    <mergeCell ref="B32:C33"/>
    <mergeCell ref="D32:P33"/>
    <mergeCell ref="Q32:X33"/>
    <mergeCell ref="Y32:AB32"/>
    <mergeCell ref="AK34:AN35"/>
    <mergeCell ref="AO34:AP35"/>
    <mergeCell ref="AQ34:AQ35"/>
    <mergeCell ref="AR34:AR35"/>
    <mergeCell ref="AS34:AS35"/>
    <mergeCell ref="Y35:AB35"/>
    <mergeCell ref="AC34:AJ35"/>
    <mergeCell ref="B34:C35"/>
    <mergeCell ref="D34:P35"/>
    <mergeCell ref="Q34:X35"/>
    <mergeCell ref="Y34:AB34"/>
    <mergeCell ref="AK36:AN37"/>
    <mergeCell ref="AO36:AP37"/>
    <mergeCell ref="AQ36:AQ37"/>
    <mergeCell ref="AR36:AR37"/>
    <mergeCell ref="AS36:AS37"/>
    <mergeCell ref="Y37:AB37"/>
    <mergeCell ref="AC36:AJ37"/>
    <mergeCell ref="B36:C37"/>
    <mergeCell ref="D36:P37"/>
    <mergeCell ref="Q36:X37"/>
    <mergeCell ref="Y36:AB36"/>
    <mergeCell ref="AK38:AN39"/>
    <mergeCell ref="AO38:AP39"/>
    <mergeCell ref="AQ38:AQ39"/>
    <mergeCell ref="AR38:AR39"/>
    <mergeCell ref="AS38:AS39"/>
    <mergeCell ref="Y39:AB39"/>
    <mergeCell ref="AC38:AJ39"/>
    <mergeCell ref="B38:C39"/>
    <mergeCell ref="D38:P39"/>
    <mergeCell ref="Q38:X39"/>
    <mergeCell ref="Y38:AB38"/>
    <mergeCell ref="AK40:AN41"/>
    <mergeCell ref="AO40:AP41"/>
    <mergeCell ref="AQ40:AQ41"/>
    <mergeCell ref="AR40:AR41"/>
    <mergeCell ref="AS40:AS41"/>
    <mergeCell ref="Y41:AB41"/>
    <mergeCell ref="AC40:AJ41"/>
    <mergeCell ref="B40:C41"/>
    <mergeCell ref="D40:P41"/>
    <mergeCell ref="Q40:X41"/>
    <mergeCell ref="Y40:AB40"/>
    <mergeCell ref="AK42:AN43"/>
    <mergeCell ref="AO42:AP43"/>
    <mergeCell ref="AQ42:AQ43"/>
    <mergeCell ref="AR42:AR43"/>
    <mergeCell ref="AS42:AS43"/>
    <mergeCell ref="Y43:AB43"/>
    <mergeCell ref="AC42:AJ43"/>
    <mergeCell ref="B42:C43"/>
    <mergeCell ref="D42:P43"/>
    <mergeCell ref="Q42:X43"/>
    <mergeCell ref="Y42:AB42"/>
    <mergeCell ref="AK44:AN45"/>
    <mergeCell ref="AO44:AP45"/>
    <mergeCell ref="AQ44:AQ45"/>
    <mergeCell ref="AR44:AR45"/>
    <mergeCell ref="AS44:AS45"/>
    <mergeCell ref="Y45:AB45"/>
    <mergeCell ref="AC44:AJ45"/>
    <mergeCell ref="B44:C45"/>
    <mergeCell ref="D44:P45"/>
    <mergeCell ref="Q44:X45"/>
    <mergeCell ref="Y44:AB44"/>
    <mergeCell ref="AK46:AN47"/>
    <mergeCell ref="AO46:AP47"/>
    <mergeCell ref="AQ46:AQ47"/>
    <mergeCell ref="AR46:AR47"/>
    <mergeCell ref="AS46:AS47"/>
    <mergeCell ref="Y47:AB47"/>
    <mergeCell ref="AC46:AJ47"/>
    <mergeCell ref="B46:C47"/>
    <mergeCell ref="D46:P47"/>
    <mergeCell ref="Q46:X47"/>
    <mergeCell ref="Y46:AB46"/>
    <mergeCell ref="AK48:AN49"/>
    <mergeCell ref="AO48:AP49"/>
    <mergeCell ref="AQ48:AQ49"/>
    <mergeCell ref="AR48:AR49"/>
    <mergeCell ref="AS48:AS49"/>
    <mergeCell ref="Y49:AB49"/>
    <mergeCell ref="AC48:AJ49"/>
    <mergeCell ref="B48:C49"/>
    <mergeCell ref="D48:P49"/>
    <mergeCell ref="Q48:X49"/>
    <mergeCell ref="Y48:AB48"/>
    <mergeCell ref="AK50:AN51"/>
    <mergeCell ref="AO50:AP51"/>
    <mergeCell ref="AQ50:AQ51"/>
    <mergeCell ref="AR50:AR51"/>
    <mergeCell ref="AS50:AS51"/>
    <mergeCell ref="Y51:AB51"/>
    <mergeCell ref="AC50:AJ51"/>
    <mergeCell ref="B50:C51"/>
    <mergeCell ref="D50:P51"/>
    <mergeCell ref="Q50:X51"/>
    <mergeCell ref="Y50:AB50"/>
    <mergeCell ref="AK52:AN53"/>
    <mergeCell ref="AO52:AP53"/>
    <mergeCell ref="AQ52:AQ53"/>
    <mergeCell ref="AR52:AR53"/>
    <mergeCell ref="AS52:AS53"/>
    <mergeCell ref="Y53:AB53"/>
    <mergeCell ref="AC52:AJ53"/>
    <mergeCell ref="B52:C53"/>
    <mergeCell ref="D52:P53"/>
    <mergeCell ref="Q52:X53"/>
    <mergeCell ref="Y52:AB52"/>
    <mergeCell ref="AK54:AN55"/>
    <mergeCell ref="AO54:AP55"/>
    <mergeCell ref="AQ54:AQ55"/>
    <mergeCell ref="AR54:AR55"/>
    <mergeCell ref="AS54:AS55"/>
    <mergeCell ref="Y55:AB55"/>
    <mergeCell ref="AC54:AJ55"/>
    <mergeCell ref="B54:C55"/>
    <mergeCell ref="D54:P55"/>
    <mergeCell ref="Q54:X55"/>
    <mergeCell ref="Y54:AB54"/>
    <mergeCell ref="AK56:AN57"/>
    <mergeCell ref="AO56:AP57"/>
    <mergeCell ref="AQ56:AQ57"/>
    <mergeCell ref="AR56:AR57"/>
    <mergeCell ref="AS56:AS57"/>
    <mergeCell ref="Y57:AB57"/>
    <mergeCell ref="AC56:AJ57"/>
    <mergeCell ref="B56:C57"/>
    <mergeCell ref="D56:P57"/>
    <mergeCell ref="Q56:X57"/>
    <mergeCell ref="Y56:AB56"/>
    <mergeCell ref="AK58:AN59"/>
    <mergeCell ref="AO58:AP59"/>
    <mergeCell ref="AQ58:AQ59"/>
    <mergeCell ref="AR58:AR59"/>
    <mergeCell ref="AS58:AS59"/>
    <mergeCell ref="Y59:AB59"/>
    <mergeCell ref="AC58:AJ59"/>
    <mergeCell ref="B58:C59"/>
    <mergeCell ref="D58:P59"/>
    <mergeCell ref="Q58:X59"/>
    <mergeCell ref="Y58:AB58"/>
    <mergeCell ref="AK60:AN61"/>
    <mergeCell ref="AO60:AP61"/>
    <mergeCell ref="AQ60:AQ61"/>
    <mergeCell ref="AR60:AR61"/>
    <mergeCell ref="AS60:AS61"/>
    <mergeCell ref="Y61:AB61"/>
    <mergeCell ref="AC60:AJ61"/>
    <mergeCell ref="B60:C61"/>
    <mergeCell ref="D60:P61"/>
    <mergeCell ref="Q60:X61"/>
    <mergeCell ref="Y60:AB60"/>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s>
  <conditionalFormatting sqref="AF11">
    <cfRule type="expression" dxfId="39" priority="3">
      <formula>$V11="y"</formula>
    </cfRule>
    <cfRule type="expression" dxfId="38" priority="4">
      <formula>$T11="y"</formula>
    </cfRule>
  </conditionalFormatting>
  <conditionalFormatting sqref="AF7">
    <cfRule type="expression" dxfId="37" priority="7">
      <formula>$V7="y"</formula>
    </cfRule>
    <cfRule type="expression" dxfId="36" priority="8">
      <formula>$T7="y"</formula>
    </cfRule>
  </conditionalFormatting>
  <conditionalFormatting sqref="AF9">
    <cfRule type="expression" dxfId="35" priority="5">
      <formula>$V9="y"</formula>
    </cfRule>
    <cfRule type="expression" dxfId="34" priority="6">
      <formula>$T9="y"</formula>
    </cfRule>
  </conditionalFormatting>
  <conditionalFormatting sqref="Y14:AB73">
    <cfRule type="expression" dxfId="33" priority="2">
      <formula>OR(ISNUMBER(SEARCH("Hold Point",Y14)),ISNUMBER(SEARCH("Witness Point",Y14)))</formula>
    </cfRule>
  </conditionalFormatting>
  <conditionalFormatting sqref="AK14:AN73">
    <cfRule type="expression" dxfId="32" priority="1">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2A6C0D-62B5-4D33-B9AE-71DB8EB21C90}">
  <sheetPr codeName="Sheet92">
    <pageSetUpPr fitToPage="1"/>
  </sheetPr>
  <dimension ref="A1:BR100"/>
  <sheetViews>
    <sheetView topLeftCell="A3" zoomScale="85" zoomScaleNormal="85" workbookViewId="0">
      <selection activeCell="C84" sqref="C84:AR86"/>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0</v>
      </c>
      <c r="L2" s="6">
        <f>$AF$9</f>
        <v>45343</v>
      </c>
      <c r="M2" s="6">
        <f>$AF$11</f>
        <v>45343</v>
      </c>
      <c r="AS2" t="str">
        <f>$AN$8</f>
        <v>High Strength Geosynthetic Reinforcement in Road Embankments</v>
      </c>
      <c r="BG2" t="str">
        <f>$J$8</f>
        <v>Ex</v>
      </c>
      <c r="BH2">
        <f>$K$8</f>
        <v>1</v>
      </c>
      <c r="BI2" s="7">
        <f>$L$8</f>
        <v>1</v>
      </c>
      <c r="BJ2" t="str">
        <f>$Q$6</f>
        <v>Example ITP Entry</v>
      </c>
      <c r="BK2" t="str">
        <f>$J$10</f>
        <v>Warrego Highway</v>
      </c>
      <c r="BL2">
        <f>$U$10</f>
        <v>0</v>
      </c>
      <c r="BM2">
        <f>$AA$10</f>
        <v>100</v>
      </c>
      <c r="BN2">
        <f>$AD$10</f>
        <v>0</v>
      </c>
      <c r="BO2" s="6">
        <f>$AF$7</f>
        <v>0</v>
      </c>
      <c r="BP2" s="6">
        <f>$AF$9</f>
        <v>45343</v>
      </c>
      <c r="BQ2" s="6">
        <f>$AF$11</f>
        <v>45343</v>
      </c>
      <c r="BR2" t="str">
        <f>$AN$8</f>
        <v>High Strength Geosynthetic Reinforcement in Road Embankments</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633" t="s">
        <v>1939</v>
      </c>
      <c r="AK4" s="634"/>
      <c r="AL4" s="634"/>
      <c r="AM4" s="634"/>
      <c r="AN4" s="634"/>
      <c r="AO4" s="634"/>
      <c r="AP4" s="634"/>
      <c r="AQ4" s="634"/>
      <c r="AR4" s="634"/>
      <c r="AS4" s="635"/>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e">
        <f>'Lot Register'!#REF!</f>
        <v>#REF!</v>
      </c>
      <c r="AG5" s="460"/>
      <c r="AH5" s="460"/>
      <c r="AI5" s="461"/>
      <c r="AJ5" s="636" t="s">
        <v>1704</v>
      </c>
      <c r="AK5" s="637"/>
      <c r="AL5" s="637"/>
      <c r="AM5" s="637"/>
      <c r="AN5" s="637"/>
      <c r="AO5" s="637"/>
      <c r="AP5" s="637"/>
      <c r="AQ5" s="637"/>
      <c r="AR5" s="637"/>
      <c r="AS5" s="638"/>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636" t="s">
        <v>2095</v>
      </c>
      <c r="AK6" s="637"/>
      <c r="AL6" s="637"/>
      <c r="AM6" s="637"/>
      <c r="AN6" s="637"/>
      <c r="AO6" s="637"/>
      <c r="AP6" s="637"/>
      <c r="AQ6" s="637"/>
      <c r="AR6" s="637"/>
      <c r="AS6" s="638"/>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Register'!$I$2), "", 'Lot Register'!$I$2)</f>
        <v>0</v>
      </c>
      <c r="AG7" s="469"/>
      <c r="AH7" s="469"/>
      <c r="AI7" s="470"/>
      <c r="AJ7" s="636" t="s">
        <v>2096</v>
      </c>
      <c r="AK7" s="637"/>
      <c r="AL7" s="637"/>
      <c r="AM7" s="637"/>
      <c r="AN7" s="637"/>
      <c r="AO7" s="637"/>
      <c r="AP7" s="637"/>
      <c r="AQ7" s="637"/>
      <c r="AR7" s="637"/>
      <c r="AS7" s="638"/>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v>100.01</v>
      </c>
      <c r="AK8" s="574"/>
      <c r="AL8" s="574"/>
      <c r="AM8" s="574"/>
      <c r="AN8" s="693" t="s">
        <v>2004</v>
      </c>
      <c r="AO8" s="693"/>
      <c r="AP8" s="693"/>
      <c r="AQ8" s="693"/>
      <c r="AR8" s="693"/>
      <c r="AS8" s="694"/>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Register'!$J$2), "", 'Lot Register'!$J$2)</f>
        <v>45343</v>
      </c>
      <c r="AG9" s="469"/>
      <c r="AH9" s="469"/>
      <c r="AI9" s="470"/>
      <c r="AJ9" s="573"/>
      <c r="AK9" s="574"/>
      <c r="AL9" s="574"/>
      <c r="AM9" s="574"/>
      <c r="AN9" s="693"/>
      <c r="AO9" s="693"/>
      <c r="AP9" s="693"/>
      <c r="AQ9" s="693"/>
      <c r="AR9" s="693"/>
      <c r="AS9" s="694"/>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f>IF(ISBLANK('Lot Register'!$I$2), "", 'Lot Register'!$I$2)</f>
        <v>0</v>
      </c>
      <c r="AE10" s="449"/>
      <c r="AF10" s="451" t="s">
        <v>30</v>
      </c>
      <c r="AG10" s="451"/>
      <c r="AH10" s="451"/>
      <c r="AI10" s="452"/>
      <c r="AJ10" s="573"/>
      <c r="AK10" s="574"/>
      <c r="AL10" s="574"/>
      <c r="AM10" s="574"/>
      <c r="AN10" s="693"/>
      <c r="AO10" s="693"/>
      <c r="AP10" s="693"/>
      <c r="AQ10" s="693"/>
      <c r="AR10" s="693"/>
      <c r="AS10" s="694"/>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Register'!$K$2), "", 'Lot Register'!$K$2)</f>
        <v>45343</v>
      </c>
      <c r="AG11" s="496"/>
      <c r="AH11" s="496"/>
      <c r="AI11" s="497"/>
      <c r="AJ11" s="575"/>
      <c r="AK11" s="576"/>
      <c r="AL11" s="576"/>
      <c r="AM11" s="576"/>
      <c r="AN11" s="695"/>
      <c r="AO11" s="695"/>
      <c r="AP11" s="695"/>
      <c r="AQ11" s="695"/>
      <c r="AR11" s="695"/>
      <c r="AS11" s="696"/>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t="s">
        <v>39</v>
      </c>
      <c r="AH13" s="439"/>
      <c r="AI13" s="439"/>
      <c r="AJ13" s="439"/>
      <c r="AK13" s="439" t="s">
        <v>27</v>
      </c>
      <c r="AL13" s="439"/>
      <c r="AM13" s="439"/>
      <c r="AN13" s="439"/>
      <c r="AO13" s="571"/>
      <c r="AP13" s="571"/>
      <c r="AQ13" s="571"/>
      <c r="AR13" s="571"/>
      <c r="AS13" s="572"/>
      <c r="BE13"/>
    </row>
    <row r="14" spans="1:70">
      <c r="B14" s="553">
        <v>1</v>
      </c>
      <c r="C14" s="549"/>
      <c r="D14" s="507" t="s">
        <v>2005</v>
      </c>
      <c r="E14" s="508"/>
      <c r="F14" s="508"/>
      <c r="G14" s="508"/>
      <c r="H14" s="508"/>
      <c r="I14" s="508"/>
      <c r="J14" s="508"/>
      <c r="K14" s="508"/>
      <c r="L14" s="508"/>
      <c r="M14" s="508"/>
      <c r="N14" s="508"/>
      <c r="O14" s="508"/>
      <c r="P14" s="509"/>
      <c r="Q14" s="507" t="s">
        <v>1268</v>
      </c>
      <c r="R14" s="508"/>
      <c r="S14" s="508"/>
      <c r="T14" s="508"/>
      <c r="U14" s="508"/>
      <c r="V14" s="508"/>
      <c r="W14" s="508"/>
      <c r="X14" s="509"/>
      <c r="Y14" s="507" t="s">
        <v>24</v>
      </c>
      <c r="Z14" s="508"/>
      <c r="AA14" s="508"/>
      <c r="AB14" s="509"/>
      <c r="AC14" s="507"/>
      <c r="AD14" s="508"/>
      <c r="AE14" s="508"/>
      <c r="AF14" s="509"/>
      <c r="AG14" s="507"/>
      <c r="AH14" s="508"/>
      <c r="AI14" s="508"/>
      <c r="AJ14" s="509"/>
      <c r="AK14" s="507"/>
      <c r="AL14" s="508"/>
      <c r="AM14" s="508"/>
      <c r="AN14" s="509"/>
      <c r="AO14" s="475"/>
      <c r="AP14" s="593"/>
      <c r="AQ14" s="594"/>
      <c r="AR14" s="595"/>
      <c r="AS14" s="596"/>
      <c r="BE14"/>
    </row>
    <row r="15" spans="1:70" ht="31.5" customHeight="1">
      <c r="B15" s="592"/>
      <c r="C15" s="532"/>
      <c r="D15" s="412"/>
      <c r="E15" s="413"/>
      <c r="F15" s="413"/>
      <c r="G15" s="413"/>
      <c r="H15" s="413"/>
      <c r="I15" s="413"/>
      <c r="J15" s="413"/>
      <c r="K15" s="413"/>
      <c r="L15" s="413"/>
      <c r="M15" s="413"/>
      <c r="N15" s="413"/>
      <c r="O15" s="413"/>
      <c r="P15" s="414"/>
      <c r="Q15" s="412"/>
      <c r="R15" s="413"/>
      <c r="S15" s="413"/>
      <c r="T15" s="413"/>
      <c r="U15" s="413"/>
      <c r="V15" s="413"/>
      <c r="W15" s="413"/>
      <c r="X15" s="414"/>
      <c r="Y15" s="412" t="s">
        <v>2006</v>
      </c>
      <c r="Z15" s="413"/>
      <c r="AA15" s="413"/>
      <c r="AB15" s="414"/>
      <c r="AC15" s="412"/>
      <c r="AD15" s="413"/>
      <c r="AE15" s="413"/>
      <c r="AF15" s="414"/>
      <c r="AG15" s="412"/>
      <c r="AH15" s="413"/>
      <c r="AI15" s="413"/>
      <c r="AJ15" s="414"/>
      <c r="AK15" s="412"/>
      <c r="AL15" s="413"/>
      <c r="AM15" s="413"/>
      <c r="AN15" s="414"/>
      <c r="AO15" s="545"/>
      <c r="AP15" s="556"/>
      <c r="AQ15" s="587"/>
      <c r="AR15" s="589"/>
      <c r="AS15" s="591"/>
      <c r="BE15"/>
    </row>
    <row r="16" spans="1:70">
      <c r="B16" s="592">
        <v>2</v>
      </c>
      <c r="C16" s="532"/>
      <c r="D16" s="406" t="s">
        <v>2007</v>
      </c>
      <c r="E16" s="407"/>
      <c r="F16" s="407"/>
      <c r="G16" s="407"/>
      <c r="H16" s="407"/>
      <c r="I16" s="407"/>
      <c r="J16" s="407"/>
      <c r="K16" s="407"/>
      <c r="L16" s="407"/>
      <c r="M16" s="407"/>
      <c r="N16" s="407"/>
      <c r="O16" s="407"/>
      <c r="P16" s="408"/>
      <c r="Q16" s="409" t="s">
        <v>91</v>
      </c>
      <c r="R16" s="410"/>
      <c r="S16" s="410"/>
      <c r="T16" s="410"/>
      <c r="U16" s="410"/>
      <c r="V16" s="410"/>
      <c r="W16" s="410"/>
      <c r="X16" s="411"/>
      <c r="Y16" s="406" t="s">
        <v>24</v>
      </c>
      <c r="Z16" s="407"/>
      <c r="AA16" s="407"/>
      <c r="AB16" s="408"/>
      <c r="AC16" s="406"/>
      <c r="AD16" s="407"/>
      <c r="AE16" s="407"/>
      <c r="AF16" s="408"/>
      <c r="AG16" s="406"/>
      <c r="AH16" s="407"/>
      <c r="AI16" s="407"/>
      <c r="AJ16" s="408"/>
      <c r="AK16" s="406"/>
      <c r="AL16" s="407"/>
      <c r="AM16" s="407"/>
      <c r="AN16" s="408"/>
      <c r="AO16" s="542"/>
      <c r="AP16" s="554"/>
      <c r="AQ16" s="586"/>
      <c r="AR16" s="588"/>
      <c r="AS16" s="590"/>
      <c r="BE16"/>
    </row>
    <row r="17" spans="2:57" ht="31.5" customHeight="1">
      <c r="B17" s="592"/>
      <c r="C17" s="532"/>
      <c r="D17" s="412"/>
      <c r="E17" s="413"/>
      <c r="F17" s="413"/>
      <c r="G17" s="413"/>
      <c r="H17" s="413"/>
      <c r="I17" s="413"/>
      <c r="J17" s="413"/>
      <c r="K17" s="413"/>
      <c r="L17" s="413"/>
      <c r="M17" s="413"/>
      <c r="N17" s="413"/>
      <c r="O17" s="413"/>
      <c r="P17" s="414"/>
      <c r="Q17" s="412"/>
      <c r="R17" s="413"/>
      <c r="S17" s="413"/>
      <c r="T17" s="413"/>
      <c r="U17" s="413"/>
      <c r="V17" s="413"/>
      <c r="W17" s="413"/>
      <c r="X17" s="414"/>
      <c r="Y17" s="412" t="s">
        <v>2008</v>
      </c>
      <c r="Z17" s="413"/>
      <c r="AA17" s="413"/>
      <c r="AB17" s="414"/>
      <c r="AC17" s="412"/>
      <c r="AD17" s="413"/>
      <c r="AE17" s="413"/>
      <c r="AF17" s="414"/>
      <c r="AG17" s="412"/>
      <c r="AH17" s="413"/>
      <c r="AI17" s="413"/>
      <c r="AJ17" s="414"/>
      <c r="AK17" s="412"/>
      <c r="AL17" s="413"/>
      <c r="AM17" s="413"/>
      <c r="AN17" s="414"/>
      <c r="AO17" s="545"/>
      <c r="AP17" s="556"/>
      <c r="AQ17" s="587"/>
      <c r="AR17" s="589"/>
      <c r="AS17" s="591"/>
      <c r="BE17"/>
    </row>
    <row r="18" spans="2:57">
      <c r="B18" s="592">
        <v>3</v>
      </c>
      <c r="C18" s="532"/>
      <c r="D18" s="406" t="s">
        <v>2009</v>
      </c>
      <c r="E18" s="407"/>
      <c r="F18" s="407"/>
      <c r="G18" s="407"/>
      <c r="H18" s="407"/>
      <c r="I18" s="407"/>
      <c r="J18" s="407"/>
      <c r="K18" s="407"/>
      <c r="L18" s="407"/>
      <c r="M18" s="407"/>
      <c r="N18" s="407"/>
      <c r="O18" s="407"/>
      <c r="P18" s="408"/>
      <c r="Q18" s="409" t="s">
        <v>91</v>
      </c>
      <c r="R18" s="410"/>
      <c r="S18" s="410"/>
      <c r="T18" s="410"/>
      <c r="U18" s="410"/>
      <c r="V18" s="410"/>
      <c r="W18" s="410"/>
      <c r="X18" s="411"/>
      <c r="Y18" s="406" t="s">
        <v>24</v>
      </c>
      <c r="Z18" s="407"/>
      <c r="AA18" s="407"/>
      <c r="AB18" s="408"/>
      <c r="AC18" s="406"/>
      <c r="AD18" s="407"/>
      <c r="AE18" s="407"/>
      <c r="AF18" s="408"/>
      <c r="AG18" s="406"/>
      <c r="AH18" s="407"/>
      <c r="AI18" s="407"/>
      <c r="AJ18" s="408"/>
      <c r="AK18" s="406"/>
      <c r="AL18" s="407"/>
      <c r="AM18" s="407"/>
      <c r="AN18" s="408"/>
      <c r="AO18" s="542"/>
      <c r="AP18" s="554"/>
      <c r="AQ18" s="586"/>
      <c r="AR18" s="588"/>
      <c r="AS18" s="590"/>
      <c r="BE18"/>
    </row>
    <row r="19" spans="2:57" ht="31.5" customHeight="1">
      <c r="B19" s="592"/>
      <c r="C19" s="532"/>
      <c r="D19" s="412"/>
      <c r="E19" s="413"/>
      <c r="F19" s="413"/>
      <c r="G19" s="413"/>
      <c r="H19" s="413"/>
      <c r="I19" s="413"/>
      <c r="J19" s="413"/>
      <c r="K19" s="413"/>
      <c r="L19" s="413"/>
      <c r="M19" s="413"/>
      <c r="N19" s="413"/>
      <c r="O19" s="413"/>
      <c r="P19" s="414"/>
      <c r="Q19" s="412"/>
      <c r="R19" s="413"/>
      <c r="S19" s="413"/>
      <c r="T19" s="413"/>
      <c r="U19" s="413"/>
      <c r="V19" s="413"/>
      <c r="W19" s="413"/>
      <c r="X19" s="414"/>
      <c r="Y19" s="412" t="s">
        <v>2008</v>
      </c>
      <c r="Z19" s="413"/>
      <c r="AA19" s="413"/>
      <c r="AB19" s="414"/>
      <c r="AC19" s="412"/>
      <c r="AD19" s="413"/>
      <c r="AE19" s="413"/>
      <c r="AF19" s="414"/>
      <c r="AG19" s="412"/>
      <c r="AH19" s="413"/>
      <c r="AI19" s="413"/>
      <c r="AJ19" s="414"/>
      <c r="AK19" s="412"/>
      <c r="AL19" s="413"/>
      <c r="AM19" s="413"/>
      <c r="AN19" s="414"/>
      <c r="AO19" s="545"/>
      <c r="AP19" s="556"/>
      <c r="AQ19" s="587"/>
      <c r="AR19" s="589"/>
      <c r="AS19" s="591"/>
      <c r="BE19"/>
    </row>
    <row r="20" spans="2:57">
      <c r="B20" s="592">
        <v>4</v>
      </c>
      <c r="C20" s="532"/>
      <c r="D20" s="406" t="s">
        <v>2010</v>
      </c>
      <c r="E20" s="407"/>
      <c r="F20" s="407"/>
      <c r="G20" s="407"/>
      <c r="H20" s="407"/>
      <c r="I20" s="407"/>
      <c r="J20" s="407"/>
      <c r="K20" s="407"/>
      <c r="L20" s="407"/>
      <c r="M20" s="407"/>
      <c r="N20" s="407"/>
      <c r="O20" s="407"/>
      <c r="P20" s="408"/>
      <c r="Q20" s="409" t="s">
        <v>91</v>
      </c>
      <c r="R20" s="410"/>
      <c r="S20" s="410"/>
      <c r="T20" s="410"/>
      <c r="U20" s="410"/>
      <c r="V20" s="410"/>
      <c r="W20" s="410"/>
      <c r="X20" s="411"/>
      <c r="Y20" s="406" t="s">
        <v>24</v>
      </c>
      <c r="Z20" s="407"/>
      <c r="AA20" s="407"/>
      <c r="AB20" s="408"/>
      <c r="AC20" s="406"/>
      <c r="AD20" s="407"/>
      <c r="AE20" s="407"/>
      <c r="AF20" s="408"/>
      <c r="AG20" s="406"/>
      <c r="AH20" s="407"/>
      <c r="AI20" s="407"/>
      <c r="AJ20" s="408"/>
      <c r="AK20" s="406"/>
      <c r="AL20" s="407"/>
      <c r="AM20" s="407"/>
      <c r="AN20" s="408"/>
      <c r="AO20" s="542"/>
      <c r="AP20" s="554"/>
      <c r="AQ20" s="586"/>
      <c r="AR20" s="588"/>
      <c r="AS20" s="590"/>
      <c r="BE20"/>
    </row>
    <row r="21" spans="2:57" ht="31.5" customHeight="1">
      <c r="B21" s="592"/>
      <c r="C21" s="532"/>
      <c r="D21" s="412"/>
      <c r="E21" s="413"/>
      <c r="F21" s="413"/>
      <c r="G21" s="413"/>
      <c r="H21" s="413"/>
      <c r="I21" s="413"/>
      <c r="J21" s="413"/>
      <c r="K21" s="413"/>
      <c r="L21" s="413"/>
      <c r="M21" s="413"/>
      <c r="N21" s="413"/>
      <c r="O21" s="413"/>
      <c r="P21" s="414"/>
      <c r="Q21" s="412"/>
      <c r="R21" s="413"/>
      <c r="S21" s="413"/>
      <c r="T21" s="413"/>
      <c r="U21" s="413"/>
      <c r="V21" s="413"/>
      <c r="W21" s="413"/>
      <c r="X21" s="414"/>
      <c r="Y21" s="412" t="s">
        <v>2008</v>
      </c>
      <c r="Z21" s="413"/>
      <c r="AA21" s="413"/>
      <c r="AB21" s="414"/>
      <c r="AC21" s="412"/>
      <c r="AD21" s="413"/>
      <c r="AE21" s="413"/>
      <c r="AF21" s="414"/>
      <c r="AG21" s="412"/>
      <c r="AH21" s="413"/>
      <c r="AI21" s="413"/>
      <c r="AJ21" s="414"/>
      <c r="AK21" s="412"/>
      <c r="AL21" s="413"/>
      <c r="AM21" s="413"/>
      <c r="AN21" s="414"/>
      <c r="AO21" s="545"/>
      <c r="AP21" s="556"/>
      <c r="AQ21" s="587"/>
      <c r="AR21" s="589"/>
      <c r="AS21" s="591"/>
      <c r="BE21"/>
    </row>
    <row r="22" spans="2:57">
      <c r="B22" s="592">
        <v>5</v>
      </c>
      <c r="C22" s="532"/>
      <c r="D22" s="406" t="s">
        <v>2014</v>
      </c>
      <c r="E22" s="407"/>
      <c r="F22" s="407"/>
      <c r="G22" s="407"/>
      <c r="H22" s="407"/>
      <c r="I22" s="407"/>
      <c r="J22" s="407"/>
      <c r="K22" s="407"/>
      <c r="L22" s="407"/>
      <c r="M22" s="407"/>
      <c r="N22" s="407"/>
      <c r="O22" s="407"/>
      <c r="P22" s="408"/>
      <c r="Q22" s="409" t="s">
        <v>1268</v>
      </c>
      <c r="R22" s="410"/>
      <c r="S22" s="410"/>
      <c r="T22" s="410"/>
      <c r="U22" s="410"/>
      <c r="V22" s="410"/>
      <c r="W22" s="410"/>
      <c r="X22" s="411"/>
      <c r="Y22" s="406" t="s">
        <v>24</v>
      </c>
      <c r="Z22" s="407"/>
      <c r="AA22" s="407"/>
      <c r="AB22" s="408"/>
      <c r="AC22" s="406"/>
      <c r="AD22" s="407"/>
      <c r="AE22" s="407"/>
      <c r="AF22" s="408"/>
      <c r="AG22" s="406"/>
      <c r="AH22" s="407"/>
      <c r="AI22" s="407"/>
      <c r="AJ22" s="408"/>
      <c r="AK22" s="406"/>
      <c r="AL22" s="407"/>
      <c r="AM22" s="407"/>
      <c r="AN22" s="408"/>
      <c r="AO22" s="542"/>
      <c r="AP22" s="554"/>
      <c r="AQ22" s="586"/>
      <c r="AR22" s="588"/>
      <c r="AS22" s="590"/>
      <c r="BE22"/>
    </row>
    <row r="23" spans="2:57" ht="31.5" customHeight="1">
      <c r="B23" s="592"/>
      <c r="C23" s="532"/>
      <c r="D23" s="412"/>
      <c r="E23" s="413"/>
      <c r="F23" s="413"/>
      <c r="G23" s="413"/>
      <c r="H23" s="413"/>
      <c r="I23" s="413"/>
      <c r="J23" s="413"/>
      <c r="K23" s="413"/>
      <c r="L23" s="413"/>
      <c r="M23" s="413"/>
      <c r="N23" s="413"/>
      <c r="O23" s="413"/>
      <c r="P23" s="414"/>
      <c r="Q23" s="412"/>
      <c r="R23" s="413"/>
      <c r="S23" s="413"/>
      <c r="T23" s="413"/>
      <c r="U23" s="413"/>
      <c r="V23" s="413"/>
      <c r="W23" s="413"/>
      <c r="X23" s="414"/>
      <c r="Y23" s="412" t="s">
        <v>2011</v>
      </c>
      <c r="Z23" s="413"/>
      <c r="AA23" s="413"/>
      <c r="AB23" s="414"/>
      <c r="AC23" s="412"/>
      <c r="AD23" s="413"/>
      <c r="AE23" s="413"/>
      <c r="AF23" s="414"/>
      <c r="AG23" s="412"/>
      <c r="AH23" s="413"/>
      <c r="AI23" s="413"/>
      <c r="AJ23" s="414"/>
      <c r="AK23" s="412"/>
      <c r="AL23" s="413"/>
      <c r="AM23" s="413"/>
      <c r="AN23" s="414"/>
      <c r="AO23" s="545"/>
      <c r="AP23" s="556"/>
      <c r="AQ23" s="587"/>
      <c r="AR23" s="589"/>
      <c r="AS23" s="591"/>
      <c r="BE23"/>
    </row>
    <row r="24" spans="2:57">
      <c r="B24" s="592">
        <v>6</v>
      </c>
      <c r="C24" s="532"/>
      <c r="D24" s="406" t="s">
        <v>2012</v>
      </c>
      <c r="E24" s="407"/>
      <c r="F24" s="407"/>
      <c r="G24" s="407"/>
      <c r="H24" s="407"/>
      <c r="I24" s="407"/>
      <c r="J24" s="407"/>
      <c r="K24" s="407"/>
      <c r="L24" s="407"/>
      <c r="M24" s="407"/>
      <c r="N24" s="407"/>
      <c r="O24" s="407"/>
      <c r="P24" s="408"/>
      <c r="Q24" s="409" t="s">
        <v>1268</v>
      </c>
      <c r="R24" s="410"/>
      <c r="S24" s="410"/>
      <c r="T24" s="410"/>
      <c r="U24" s="410"/>
      <c r="V24" s="410"/>
      <c r="W24" s="410"/>
      <c r="X24" s="411"/>
      <c r="Y24" s="406" t="s">
        <v>82</v>
      </c>
      <c r="Z24" s="407"/>
      <c r="AA24" s="407"/>
      <c r="AB24" s="408"/>
      <c r="AC24" s="406"/>
      <c r="AD24" s="407"/>
      <c r="AE24" s="407"/>
      <c r="AF24" s="408"/>
      <c r="AG24" s="406"/>
      <c r="AH24" s="407"/>
      <c r="AI24" s="407"/>
      <c r="AJ24" s="408"/>
      <c r="AK24" s="406"/>
      <c r="AL24" s="407"/>
      <c r="AM24" s="407"/>
      <c r="AN24" s="408"/>
      <c r="AO24" s="542"/>
      <c r="AP24" s="554"/>
      <c r="AQ24" s="586"/>
      <c r="AR24" s="588"/>
      <c r="AS24" s="590"/>
      <c r="BE24"/>
    </row>
    <row r="25" spans="2:57" ht="31.5" customHeight="1">
      <c r="B25" s="592"/>
      <c r="C25" s="532"/>
      <c r="D25" s="412"/>
      <c r="E25" s="413"/>
      <c r="F25" s="413"/>
      <c r="G25" s="413"/>
      <c r="H25" s="413"/>
      <c r="I25" s="413"/>
      <c r="J25" s="413"/>
      <c r="K25" s="413"/>
      <c r="L25" s="413"/>
      <c r="M25" s="413"/>
      <c r="N25" s="413"/>
      <c r="O25" s="413"/>
      <c r="P25" s="414"/>
      <c r="Q25" s="412"/>
      <c r="R25" s="413"/>
      <c r="S25" s="413"/>
      <c r="T25" s="413"/>
      <c r="U25" s="413"/>
      <c r="V25" s="413"/>
      <c r="W25" s="413"/>
      <c r="X25" s="414"/>
      <c r="Y25" s="412" t="s">
        <v>2013</v>
      </c>
      <c r="Z25" s="413"/>
      <c r="AA25" s="413"/>
      <c r="AB25" s="414"/>
      <c r="AC25" s="412"/>
      <c r="AD25" s="413"/>
      <c r="AE25" s="413"/>
      <c r="AF25" s="414"/>
      <c r="AG25" s="412"/>
      <c r="AH25" s="413"/>
      <c r="AI25" s="413"/>
      <c r="AJ25" s="414"/>
      <c r="AK25" s="412"/>
      <c r="AL25" s="413"/>
      <c r="AM25" s="413"/>
      <c r="AN25" s="414"/>
      <c r="AO25" s="545"/>
      <c r="AP25" s="556"/>
      <c r="AQ25" s="587"/>
      <c r="AR25" s="589"/>
      <c r="AS25" s="591"/>
      <c r="BE25"/>
    </row>
    <row r="26" spans="2:57">
      <c r="B26" s="592">
        <v>7</v>
      </c>
      <c r="C26" s="532"/>
      <c r="D26" s="406" t="s">
        <v>2015</v>
      </c>
      <c r="E26" s="407"/>
      <c r="F26" s="407"/>
      <c r="G26" s="407"/>
      <c r="H26" s="407"/>
      <c r="I26" s="407"/>
      <c r="J26" s="407"/>
      <c r="K26" s="407"/>
      <c r="L26" s="407"/>
      <c r="M26" s="407"/>
      <c r="N26" s="407"/>
      <c r="O26" s="407"/>
      <c r="P26" s="408"/>
      <c r="Q26" s="409" t="s">
        <v>1268</v>
      </c>
      <c r="R26" s="410"/>
      <c r="S26" s="410"/>
      <c r="T26" s="410"/>
      <c r="U26" s="410"/>
      <c r="V26" s="410"/>
      <c r="W26" s="410"/>
      <c r="X26" s="411"/>
      <c r="Y26" s="406" t="s">
        <v>24</v>
      </c>
      <c r="Z26" s="407"/>
      <c r="AA26" s="407"/>
      <c r="AB26" s="408"/>
      <c r="AC26" s="406"/>
      <c r="AD26" s="407"/>
      <c r="AE26" s="407"/>
      <c r="AF26" s="408"/>
      <c r="AG26" s="406"/>
      <c r="AH26" s="407"/>
      <c r="AI26" s="407"/>
      <c r="AJ26" s="408"/>
      <c r="AK26" s="406"/>
      <c r="AL26" s="407"/>
      <c r="AM26" s="407"/>
      <c r="AN26" s="408"/>
      <c r="AO26" s="542"/>
      <c r="AP26" s="554"/>
      <c r="AQ26" s="586"/>
      <c r="AR26" s="588"/>
      <c r="AS26" s="590"/>
      <c r="BE26"/>
    </row>
    <row r="27" spans="2:57" ht="42.75" customHeight="1">
      <c r="B27" s="592"/>
      <c r="C27" s="532"/>
      <c r="D27" s="412"/>
      <c r="E27" s="413"/>
      <c r="F27" s="413"/>
      <c r="G27" s="413"/>
      <c r="H27" s="413"/>
      <c r="I27" s="413"/>
      <c r="J27" s="413"/>
      <c r="K27" s="413"/>
      <c r="L27" s="413"/>
      <c r="M27" s="413"/>
      <c r="N27" s="413"/>
      <c r="O27" s="413"/>
      <c r="P27" s="414"/>
      <c r="Q27" s="412"/>
      <c r="R27" s="413"/>
      <c r="S27" s="413"/>
      <c r="T27" s="413"/>
      <c r="U27" s="413"/>
      <c r="V27" s="413"/>
      <c r="W27" s="413"/>
      <c r="X27" s="414"/>
      <c r="Y27" s="412" t="s">
        <v>2013</v>
      </c>
      <c r="Z27" s="413"/>
      <c r="AA27" s="413"/>
      <c r="AB27" s="414"/>
      <c r="AC27" s="412"/>
      <c r="AD27" s="413"/>
      <c r="AE27" s="413"/>
      <c r="AF27" s="414"/>
      <c r="AG27" s="412"/>
      <c r="AH27" s="413"/>
      <c r="AI27" s="413"/>
      <c r="AJ27" s="414"/>
      <c r="AK27" s="412"/>
      <c r="AL27" s="413"/>
      <c r="AM27" s="413"/>
      <c r="AN27" s="414"/>
      <c r="AO27" s="545"/>
      <c r="AP27" s="556"/>
      <c r="AQ27" s="587"/>
      <c r="AR27" s="589"/>
      <c r="AS27" s="591"/>
      <c r="BE27"/>
    </row>
    <row r="28" spans="2:57">
      <c r="B28" s="592">
        <v>8</v>
      </c>
      <c r="C28" s="532"/>
      <c r="D28" s="406" t="s">
        <v>2016</v>
      </c>
      <c r="E28" s="407"/>
      <c r="F28" s="407"/>
      <c r="G28" s="407"/>
      <c r="H28" s="407"/>
      <c r="I28" s="407"/>
      <c r="J28" s="407"/>
      <c r="K28" s="407"/>
      <c r="L28" s="407"/>
      <c r="M28" s="407"/>
      <c r="N28" s="407"/>
      <c r="O28" s="407"/>
      <c r="P28" s="408"/>
      <c r="Q28" s="409" t="s">
        <v>91</v>
      </c>
      <c r="R28" s="410"/>
      <c r="S28" s="410"/>
      <c r="T28" s="410"/>
      <c r="U28" s="410"/>
      <c r="V28" s="410"/>
      <c r="W28" s="410"/>
      <c r="X28" s="411"/>
      <c r="Y28" s="406" t="s">
        <v>24</v>
      </c>
      <c r="Z28" s="407"/>
      <c r="AA28" s="407"/>
      <c r="AB28" s="408"/>
      <c r="AC28" s="406"/>
      <c r="AD28" s="407"/>
      <c r="AE28" s="407"/>
      <c r="AF28" s="408"/>
      <c r="AG28" s="406"/>
      <c r="AH28" s="407"/>
      <c r="AI28" s="407"/>
      <c r="AJ28" s="408"/>
      <c r="AK28" s="406"/>
      <c r="AL28" s="407"/>
      <c r="AM28" s="407"/>
      <c r="AN28" s="408"/>
      <c r="AO28" s="542"/>
      <c r="AP28" s="554"/>
      <c r="AQ28" s="586"/>
      <c r="AR28" s="588"/>
      <c r="AS28" s="590"/>
      <c r="BE28"/>
    </row>
    <row r="29" spans="2:57" ht="31.5" customHeight="1">
      <c r="B29" s="592"/>
      <c r="C29" s="532"/>
      <c r="D29" s="412"/>
      <c r="E29" s="413"/>
      <c r="F29" s="413"/>
      <c r="G29" s="413"/>
      <c r="H29" s="413"/>
      <c r="I29" s="413"/>
      <c r="J29" s="413"/>
      <c r="K29" s="413"/>
      <c r="L29" s="413"/>
      <c r="M29" s="413"/>
      <c r="N29" s="413"/>
      <c r="O29" s="413"/>
      <c r="P29" s="414"/>
      <c r="Q29" s="412"/>
      <c r="R29" s="413"/>
      <c r="S29" s="413"/>
      <c r="T29" s="413"/>
      <c r="U29" s="413"/>
      <c r="V29" s="413"/>
      <c r="W29" s="413"/>
      <c r="X29" s="414"/>
      <c r="Y29" s="412" t="s">
        <v>2017</v>
      </c>
      <c r="Z29" s="413"/>
      <c r="AA29" s="413"/>
      <c r="AB29" s="414"/>
      <c r="AC29" s="412"/>
      <c r="AD29" s="413"/>
      <c r="AE29" s="413"/>
      <c r="AF29" s="414"/>
      <c r="AG29" s="412"/>
      <c r="AH29" s="413"/>
      <c r="AI29" s="413"/>
      <c r="AJ29" s="414"/>
      <c r="AK29" s="412"/>
      <c r="AL29" s="413"/>
      <c r="AM29" s="413"/>
      <c r="AN29" s="414"/>
      <c r="AO29" s="545"/>
      <c r="AP29" s="556"/>
      <c r="AQ29" s="587"/>
      <c r="AR29" s="589"/>
      <c r="AS29" s="591"/>
      <c r="BE29"/>
    </row>
    <row r="30" spans="2:57">
      <c r="B30" s="592">
        <v>9</v>
      </c>
      <c r="C30" s="532"/>
      <c r="D30" s="406" t="s">
        <v>2018</v>
      </c>
      <c r="E30" s="407"/>
      <c r="F30" s="407"/>
      <c r="G30" s="407"/>
      <c r="H30" s="407"/>
      <c r="I30" s="407"/>
      <c r="J30" s="407"/>
      <c r="K30" s="407"/>
      <c r="L30" s="407"/>
      <c r="M30" s="407"/>
      <c r="N30" s="407"/>
      <c r="O30" s="407"/>
      <c r="P30" s="408"/>
      <c r="Q30" s="409" t="s">
        <v>1268</v>
      </c>
      <c r="R30" s="410"/>
      <c r="S30" s="410"/>
      <c r="T30" s="410"/>
      <c r="U30" s="410"/>
      <c r="V30" s="410"/>
      <c r="W30" s="410"/>
      <c r="X30" s="411"/>
      <c r="Y30" s="406" t="s">
        <v>83</v>
      </c>
      <c r="Z30" s="407"/>
      <c r="AA30" s="407"/>
      <c r="AB30" s="408"/>
      <c r="AC30" s="406"/>
      <c r="AD30" s="407"/>
      <c r="AE30" s="407"/>
      <c r="AF30" s="408"/>
      <c r="AG30" s="406"/>
      <c r="AH30" s="407"/>
      <c r="AI30" s="407"/>
      <c r="AJ30" s="408"/>
      <c r="AK30" s="406"/>
      <c r="AL30" s="407"/>
      <c r="AM30" s="407"/>
      <c r="AN30" s="408"/>
      <c r="AO30" s="542"/>
      <c r="AP30" s="554"/>
      <c r="AQ30" s="586"/>
      <c r="AR30" s="588"/>
      <c r="AS30" s="590"/>
      <c r="BE30"/>
    </row>
    <row r="31" spans="2:57" ht="31.5" customHeight="1">
      <c r="B31" s="592"/>
      <c r="C31" s="532"/>
      <c r="D31" s="412"/>
      <c r="E31" s="413"/>
      <c r="F31" s="413"/>
      <c r="G31" s="413"/>
      <c r="H31" s="413"/>
      <c r="I31" s="413"/>
      <c r="J31" s="413"/>
      <c r="K31" s="413"/>
      <c r="L31" s="413"/>
      <c r="M31" s="413"/>
      <c r="N31" s="413"/>
      <c r="O31" s="413"/>
      <c r="P31" s="414"/>
      <c r="Q31" s="412"/>
      <c r="R31" s="413"/>
      <c r="S31" s="413"/>
      <c r="T31" s="413"/>
      <c r="U31" s="413"/>
      <c r="V31" s="413"/>
      <c r="W31" s="413"/>
      <c r="X31" s="414"/>
      <c r="Y31" s="412" t="s">
        <v>2019</v>
      </c>
      <c r="Z31" s="413"/>
      <c r="AA31" s="413"/>
      <c r="AB31" s="414"/>
      <c r="AC31" s="412"/>
      <c r="AD31" s="413"/>
      <c r="AE31" s="413"/>
      <c r="AF31" s="414"/>
      <c r="AG31" s="412"/>
      <c r="AH31" s="413"/>
      <c r="AI31" s="413"/>
      <c r="AJ31" s="414"/>
      <c r="AK31" s="412"/>
      <c r="AL31" s="413"/>
      <c r="AM31" s="413"/>
      <c r="AN31" s="414"/>
      <c r="AO31" s="545"/>
      <c r="AP31" s="556"/>
      <c r="AQ31" s="587"/>
      <c r="AR31" s="589"/>
      <c r="AS31" s="591"/>
      <c r="BE31"/>
    </row>
    <row r="32" spans="2:57" ht="22.5" customHeight="1">
      <c r="B32" s="592">
        <v>10</v>
      </c>
      <c r="C32" s="532"/>
      <c r="D32" s="406" t="s">
        <v>2020</v>
      </c>
      <c r="E32" s="407"/>
      <c r="F32" s="407"/>
      <c r="G32" s="407"/>
      <c r="H32" s="407"/>
      <c r="I32" s="407"/>
      <c r="J32" s="407"/>
      <c r="K32" s="407"/>
      <c r="L32" s="407"/>
      <c r="M32" s="407"/>
      <c r="N32" s="407"/>
      <c r="O32" s="407"/>
      <c r="P32" s="408"/>
      <c r="Q32" s="409" t="s">
        <v>91</v>
      </c>
      <c r="R32" s="410"/>
      <c r="S32" s="410"/>
      <c r="T32" s="410"/>
      <c r="U32" s="410"/>
      <c r="V32" s="410"/>
      <c r="W32" s="410"/>
      <c r="X32" s="411"/>
      <c r="Y32" s="406" t="s">
        <v>136</v>
      </c>
      <c r="Z32" s="407"/>
      <c r="AA32" s="407"/>
      <c r="AB32" s="408"/>
      <c r="AC32" s="406"/>
      <c r="AD32" s="407"/>
      <c r="AE32" s="407"/>
      <c r="AF32" s="408"/>
      <c r="AG32" s="406"/>
      <c r="AH32" s="407"/>
      <c r="AI32" s="407"/>
      <c r="AJ32" s="408"/>
      <c r="AK32" s="406"/>
      <c r="AL32" s="407"/>
      <c r="AM32" s="407"/>
      <c r="AN32" s="408"/>
      <c r="AO32" s="542"/>
      <c r="AP32" s="554"/>
      <c r="AQ32" s="586"/>
      <c r="AR32" s="588"/>
      <c r="AS32" s="590"/>
      <c r="BE32"/>
    </row>
    <row r="33" spans="2:57" ht="31.5" customHeight="1">
      <c r="B33" s="592"/>
      <c r="C33" s="532"/>
      <c r="D33" s="412"/>
      <c r="E33" s="413"/>
      <c r="F33" s="413"/>
      <c r="G33" s="413"/>
      <c r="H33" s="413"/>
      <c r="I33" s="413"/>
      <c r="J33" s="413"/>
      <c r="K33" s="413"/>
      <c r="L33" s="413"/>
      <c r="M33" s="413"/>
      <c r="N33" s="413"/>
      <c r="O33" s="413"/>
      <c r="P33" s="414"/>
      <c r="Q33" s="412"/>
      <c r="R33" s="413"/>
      <c r="S33" s="413"/>
      <c r="T33" s="413"/>
      <c r="U33" s="413"/>
      <c r="V33" s="413"/>
      <c r="W33" s="413"/>
      <c r="X33" s="414"/>
      <c r="Y33" s="412" t="s">
        <v>2021</v>
      </c>
      <c r="Z33" s="413"/>
      <c r="AA33" s="413"/>
      <c r="AB33" s="414"/>
      <c r="AC33" s="412"/>
      <c r="AD33" s="413"/>
      <c r="AE33" s="413"/>
      <c r="AF33" s="414"/>
      <c r="AG33" s="412"/>
      <c r="AH33" s="413"/>
      <c r="AI33" s="413"/>
      <c r="AJ33" s="414"/>
      <c r="AK33" s="412"/>
      <c r="AL33" s="413"/>
      <c r="AM33" s="413"/>
      <c r="AN33" s="414"/>
      <c r="AO33" s="545"/>
      <c r="AP33" s="556"/>
      <c r="AQ33" s="587"/>
      <c r="AR33" s="589"/>
      <c r="AS33" s="591"/>
      <c r="BE33"/>
    </row>
    <row r="34" spans="2:57" ht="22.5" customHeight="1">
      <c r="B34" s="592">
        <v>11</v>
      </c>
      <c r="C34" s="532"/>
      <c r="D34" s="406" t="s">
        <v>2022</v>
      </c>
      <c r="E34" s="407"/>
      <c r="F34" s="407"/>
      <c r="G34" s="407"/>
      <c r="H34" s="407"/>
      <c r="I34" s="407"/>
      <c r="J34" s="407"/>
      <c r="K34" s="407"/>
      <c r="L34" s="407"/>
      <c r="M34" s="407"/>
      <c r="N34" s="407"/>
      <c r="O34" s="407"/>
      <c r="P34" s="408"/>
      <c r="Q34" s="409" t="s">
        <v>91</v>
      </c>
      <c r="R34" s="410"/>
      <c r="S34" s="410"/>
      <c r="T34" s="410"/>
      <c r="U34" s="410"/>
      <c r="V34" s="410"/>
      <c r="W34" s="410"/>
      <c r="X34" s="411"/>
      <c r="Y34" s="406" t="s">
        <v>24</v>
      </c>
      <c r="Z34" s="407"/>
      <c r="AA34" s="407"/>
      <c r="AB34" s="408"/>
      <c r="AC34" s="406"/>
      <c r="AD34" s="407"/>
      <c r="AE34" s="407"/>
      <c r="AF34" s="408"/>
      <c r="AG34" s="406"/>
      <c r="AH34" s="407"/>
      <c r="AI34" s="407"/>
      <c r="AJ34" s="408"/>
      <c r="AK34" s="406"/>
      <c r="AL34" s="407"/>
      <c r="AM34" s="407"/>
      <c r="AN34" s="408"/>
      <c r="AO34" s="542"/>
      <c r="AP34" s="554"/>
      <c r="AQ34" s="586"/>
      <c r="AR34" s="588"/>
      <c r="AS34" s="590"/>
      <c r="BE34"/>
    </row>
    <row r="35" spans="2:57" ht="31.5" customHeight="1" thickBo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t="s">
        <v>2023</v>
      </c>
      <c r="Z35" s="413"/>
      <c r="AA35" s="413"/>
      <c r="AB35" s="414"/>
      <c r="AC35" s="412"/>
      <c r="AD35" s="413"/>
      <c r="AE35" s="413"/>
      <c r="AF35" s="414"/>
      <c r="AG35" s="412"/>
      <c r="AH35" s="413"/>
      <c r="AI35" s="413"/>
      <c r="AJ35" s="414"/>
      <c r="AK35" s="412"/>
      <c r="AL35" s="413"/>
      <c r="AM35" s="413"/>
      <c r="AN35" s="414"/>
      <c r="AO35" s="545"/>
      <c r="AP35" s="556"/>
      <c r="AQ35" s="587"/>
      <c r="AR35" s="589"/>
      <c r="AS35" s="591"/>
      <c r="BE35"/>
    </row>
    <row r="36" spans="2:57" ht="22.5" hidden="1" customHeight="1">
      <c r="B36" s="592">
        <v>12</v>
      </c>
      <c r="C36" s="532"/>
      <c r="D36" s="406"/>
      <c r="E36" s="407"/>
      <c r="F36" s="407"/>
      <c r="G36" s="407"/>
      <c r="H36" s="407"/>
      <c r="I36" s="407"/>
      <c r="J36" s="407"/>
      <c r="K36" s="407"/>
      <c r="L36" s="407"/>
      <c r="M36" s="407"/>
      <c r="N36" s="407"/>
      <c r="O36" s="407"/>
      <c r="P36" s="408"/>
      <c r="Q36" s="409"/>
      <c r="R36" s="410"/>
      <c r="S36" s="410"/>
      <c r="T36" s="410"/>
      <c r="U36" s="410"/>
      <c r="V36" s="410"/>
      <c r="W36" s="410"/>
      <c r="X36" s="411"/>
      <c r="Y36" s="406"/>
      <c r="Z36" s="407"/>
      <c r="AA36" s="407"/>
      <c r="AB36" s="408"/>
      <c r="AC36" s="406"/>
      <c r="AD36" s="407"/>
      <c r="AE36" s="407"/>
      <c r="AF36" s="408"/>
      <c r="AG36" s="406"/>
      <c r="AH36" s="407"/>
      <c r="AI36" s="407"/>
      <c r="AJ36" s="408"/>
      <c r="AK36" s="406"/>
      <c r="AL36" s="407"/>
      <c r="AM36" s="407"/>
      <c r="AN36" s="408"/>
      <c r="AO36" s="542"/>
      <c r="AP36" s="554"/>
      <c r="AQ36" s="586"/>
      <c r="AR36" s="588"/>
      <c r="AS36" s="590"/>
      <c r="BE36"/>
    </row>
    <row r="37" spans="2:57" ht="31.5" hidden="1"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c r="Z37" s="413"/>
      <c r="AA37" s="413"/>
      <c r="AB37" s="414"/>
      <c r="AC37" s="412"/>
      <c r="AD37" s="413"/>
      <c r="AE37" s="413"/>
      <c r="AF37" s="414"/>
      <c r="AG37" s="412"/>
      <c r="AH37" s="413"/>
      <c r="AI37" s="413"/>
      <c r="AJ37" s="414"/>
      <c r="AK37" s="412"/>
      <c r="AL37" s="413"/>
      <c r="AM37" s="413"/>
      <c r="AN37" s="414"/>
      <c r="AO37" s="545"/>
      <c r="AP37" s="556"/>
      <c r="AQ37" s="587"/>
      <c r="AR37" s="589"/>
      <c r="AS37" s="591"/>
      <c r="BE37"/>
    </row>
    <row r="38" spans="2:57" ht="22.5" hidden="1" customHeight="1">
      <c r="B38" s="592">
        <v>13</v>
      </c>
      <c r="C38" s="532"/>
      <c r="D38" s="406"/>
      <c r="E38" s="407"/>
      <c r="F38" s="407"/>
      <c r="G38" s="407"/>
      <c r="H38" s="407"/>
      <c r="I38" s="407"/>
      <c r="J38" s="407"/>
      <c r="K38" s="407"/>
      <c r="L38" s="407"/>
      <c r="M38" s="407"/>
      <c r="N38" s="407"/>
      <c r="O38" s="407"/>
      <c r="P38" s="408"/>
      <c r="Q38" s="409"/>
      <c r="R38" s="410"/>
      <c r="S38" s="410"/>
      <c r="T38" s="410"/>
      <c r="U38" s="410"/>
      <c r="V38" s="410"/>
      <c r="W38" s="410"/>
      <c r="X38" s="411"/>
      <c r="Y38" s="406"/>
      <c r="Z38" s="407"/>
      <c r="AA38" s="407"/>
      <c r="AB38" s="408"/>
      <c r="AC38" s="406"/>
      <c r="AD38" s="407"/>
      <c r="AE38" s="407"/>
      <c r="AF38" s="408"/>
      <c r="AG38" s="406"/>
      <c r="AH38" s="407"/>
      <c r="AI38" s="407"/>
      <c r="AJ38" s="408"/>
      <c r="AK38" s="406"/>
      <c r="AL38" s="407"/>
      <c r="AM38" s="407"/>
      <c r="AN38" s="408"/>
      <c r="AO38" s="542"/>
      <c r="AP38" s="554"/>
      <c r="AQ38" s="586"/>
      <c r="AR38" s="588"/>
      <c r="AS38" s="590"/>
      <c r="BE38"/>
    </row>
    <row r="39" spans="2:57" ht="31.5" hidden="1"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c r="Z39" s="413"/>
      <c r="AA39" s="413"/>
      <c r="AB39" s="414"/>
      <c r="AC39" s="412"/>
      <c r="AD39" s="413"/>
      <c r="AE39" s="413"/>
      <c r="AF39" s="414"/>
      <c r="AG39" s="412"/>
      <c r="AH39" s="413"/>
      <c r="AI39" s="413"/>
      <c r="AJ39" s="414"/>
      <c r="AK39" s="412"/>
      <c r="AL39" s="413"/>
      <c r="AM39" s="413"/>
      <c r="AN39" s="414"/>
      <c r="AO39" s="545"/>
      <c r="AP39" s="556"/>
      <c r="AQ39" s="587"/>
      <c r="AR39" s="589"/>
      <c r="AS39" s="591"/>
      <c r="BE39"/>
    </row>
    <row r="40" spans="2:57" ht="22.5" hidden="1" customHeight="1">
      <c r="B40" s="592">
        <v>14</v>
      </c>
      <c r="C40" s="532"/>
      <c r="D40" s="406"/>
      <c r="E40" s="407"/>
      <c r="F40" s="407"/>
      <c r="G40" s="407"/>
      <c r="H40" s="407"/>
      <c r="I40" s="407"/>
      <c r="J40" s="407"/>
      <c r="K40" s="407"/>
      <c r="L40" s="407"/>
      <c r="M40" s="407"/>
      <c r="N40" s="407"/>
      <c r="O40" s="407"/>
      <c r="P40" s="408"/>
      <c r="Q40" s="409"/>
      <c r="R40" s="410"/>
      <c r="S40" s="410"/>
      <c r="T40" s="410"/>
      <c r="U40" s="410"/>
      <c r="V40" s="410"/>
      <c r="W40" s="410"/>
      <c r="X40" s="411"/>
      <c r="Y40" s="406"/>
      <c r="Z40" s="407"/>
      <c r="AA40" s="407"/>
      <c r="AB40" s="408"/>
      <c r="AC40" s="406"/>
      <c r="AD40" s="407"/>
      <c r="AE40" s="407"/>
      <c r="AF40" s="408"/>
      <c r="AG40" s="406"/>
      <c r="AH40" s="407"/>
      <c r="AI40" s="407"/>
      <c r="AJ40" s="408"/>
      <c r="AK40" s="406"/>
      <c r="AL40" s="407"/>
      <c r="AM40" s="407"/>
      <c r="AN40" s="408"/>
      <c r="AO40" s="542"/>
      <c r="AP40" s="554"/>
      <c r="AQ40" s="586"/>
      <c r="AR40" s="588"/>
      <c r="AS40" s="590"/>
      <c r="BE40"/>
    </row>
    <row r="41" spans="2:57" ht="31.5" hidden="1"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c r="Z41" s="413"/>
      <c r="AA41" s="413"/>
      <c r="AB41" s="414"/>
      <c r="AC41" s="412"/>
      <c r="AD41" s="413"/>
      <c r="AE41" s="413"/>
      <c r="AF41" s="414"/>
      <c r="AG41" s="412"/>
      <c r="AH41" s="413"/>
      <c r="AI41" s="413"/>
      <c r="AJ41" s="414"/>
      <c r="AK41" s="412"/>
      <c r="AL41" s="413"/>
      <c r="AM41" s="413"/>
      <c r="AN41" s="414"/>
      <c r="AO41" s="545"/>
      <c r="AP41" s="556"/>
      <c r="AQ41" s="587"/>
      <c r="AR41" s="589"/>
      <c r="AS41" s="591"/>
      <c r="BE41"/>
    </row>
    <row r="42" spans="2:57" ht="22.5" hidden="1" customHeight="1">
      <c r="B42" s="592">
        <v>15</v>
      </c>
      <c r="C42" s="532"/>
      <c r="D42" s="406"/>
      <c r="E42" s="407"/>
      <c r="F42" s="407"/>
      <c r="G42" s="407"/>
      <c r="H42" s="407"/>
      <c r="I42" s="407"/>
      <c r="J42" s="407"/>
      <c r="K42" s="407"/>
      <c r="L42" s="407"/>
      <c r="M42" s="407"/>
      <c r="N42" s="407"/>
      <c r="O42" s="407"/>
      <c r="P42" s="408"/>
      <c r="Q42" s="409"/>
      <c r="R42" s="410"/>
      <c r="S42" s="410"/>
      <c r="T42" s="410"/>
      <c r="U42" s="410"/>
      <c r="V42" s="410"/>
      <c r="W42" s="410"/>
      <c r="X42" s="411"/>
      <c r="Y42" s="406"/>
      <c r="Z42" s="407"/>
      <c r="AA42" s="407"/>
      <c r="AB42" s="408"/>
      <c r="AC42" s="406"/>
      <c r="AD42" s="407"/>
      <c r="AE42" s="407"/>
      <c r="AF42" s="408"/>
      <c r="AG42" s="406"/>
      <c r="AH42" s="407"/>
      <c r="AI42" s="407"/>
      <c r="AJ42" s="408"/>
      <c r="AK42" s="406"/>
      <c r="AL42" s="407"/>
      <c r="AM42" s="407"/>
      <c r="AN42" s="408"/>
      <c r="AO42" s="542"/>
      <c r="AP42" s="554"/>
      <c r="AQ42" s="586"/>
      <c r="AR42" s="588"/>
      <c r="AS42" s="590"/>
      <c r="BE42"/>
    </row>
    <row r="43" spans="2:57" ht="31.5" hidden="1"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c r="Z43" s="413"/>
      <c r="AA43" s="413"/>
      <c r="AB43" s="414"/>
      <c r="AC43" s="412"/>
      <c r="AD43" s="413"/>
      <c r="AE43" s="413"/>
      <c r="AF43" s="414"/>
      <c r="AG43" s="412"/>
      <c r="AH43" s="413"/>
      <c r="AI43" s="413"/>
      <c r="AJ43" s="414"/>
      <c r="AK43" s="412"/>
      <c r="AL43" s="413"/>
      <c r="AM43" s="413"/>
      <c r="AN43" s="414"/>
      <c r="AO43" s="545"/>
      <c r="AP43" s="556"/>
      <c r="AQ43" s="587"/>
      <c r="AR43" s="589"/>
      <c r="AS43" s="591"/>
      <c r="BE43"/>
    </row>
    <row r="44" spans="2:57" ht="22.5" hidden="1" customHeight="1">
      <c r="B44" s="592">
        <v>16</v>
      </c>
      <c r="C44" s="532"/>
      <c r="D44" s="406"/>
      <c r="E44" s="407"/>
      <c r="F44" s="407"/>
      <c r="G44" s="407"/>
      <c r="H44" s="407"/>
      <c r="I44" s="407"/>
      <c r="J44" s="407"/>
      <c r="K44" s="407"/>
      <c r="L44" s="407"/>
      <c r="M44" s="407"/>
      <c r="N44" s="407"/>
      <c r="O44" s="407"/>
      <c r="P44" s="408"/>
      <c r="Q44" s="409"/>
      <c r="R44" s="410"/>
      <c r="S44" s="410"/>
      <c r="T44" s="410"/>
      <c r="U44" s="410"/>
      <c r="V44" s="410"/>
      <c r="W44" s="410"/>
      <c r="X44" s="411"/>
      <c r="Y44" s="406"/>
      <c r="Z44" s="407"/>
      <c r="AA44" s="407"/>
      <c r="AB44" s="408"/>
      <c r="AC44" s="406"/>
      <c r="AD44" s="407"/>
      <c r="AE44" s="407"/>
      <c r="AF44" s="408"/>
      <c r="AG44" s="406"/>
      <c r="AH44" s="407"/>
      <c r="AI44" s="407"/>
      <c r="AJ44" s="408"/>
      <c r="AK44" s="406"/>
      <c r="AL44" s="407"/>
      <c r="AM44" s="407"/>
      <c r="AN44" s="408"/>
      <c r="AO44" s="542"/>
      <c r="AP44" s="554"/>
      <c r="AQ44" s="586"/>
      <c r="AR44" s="588"/>
      <c r="AS44" s="590"/>
      <c r="BE44"/>
    </row>
    <row r="45" spans="2:57" ht="31.5" hidden="1"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c r="Z45" s="413"/>
      <c r="AA45" s="413"/>
      <c r="AB45" s="414"/>
      <c r="AC45" s="412"/>
      <c r="AD45" s="413"/>
      <c r="AE45" s="413"/>
      <c r="AF45" s="414"/>
      <c r="AG45" s="412"/>
      <c r="AH45" s="413"/>
      <c r="AI45" s="413"/>
      <c r="AJ45" s="414"/>
      <c r="AK45" s="412"/>
      <c r="AL45" s="413"/>
      <c r="AM45" s="413"/>
      <c r="AN45" s="414"/>
      <c r="AO45" s="545"/>
      <c r="AP45" s="556"/>
      <c r="AQ45" s="587"/>
      <c r="AR45" s="589"/>
      <c r="AS45" s="591"/>
      <c r="BE45"/>
    </row>
    <row r="46" spans="2:57" ht="22.5" hidden="1" customHeight="1">
      <c r="B46" s="592">
        <v>17</v>
      </c>
      <c r="C46" s="532"/>
      <c r="D46" s="406"/>
      <c r="E46" s="407"/>
      <c r="F46" s="407"/>
      <c r="G46" s="407"/>
      <c r="H46" s="407"/>
      <c r="I46" s="407"/>
      <c r="J46" s="407"/>
      <c r="K46" s="407"/>
      <c r="L46" s="407"/>
      <c r="M46" s="407"/>
      <c r="N46" s="407"/>
      <c r="O46" s="407"/>
      <c r="P46" s="408"/>
      <c r="Q46" s="409"/>
      <c r="R46" s="410"/>
      <c r="S46" s="410"/>
      <c r="T46" s="410"/>
      <c r="U46" s="410"/>
      <c r="V46" s="410"/>
      <c r="W46" s="410"/>
      <c r="X46" s="411"/>
      <c r="Y46" s="406"/>
      <c r="Z46" s="407"/>
      <c r="AA46" s="407"/>
      <c r="AB46" s="408"/>
      <c r="AC46" s="406"/>
      <c r="AD46" s="407"/>
      <c r="AE46" s="407"/>
      <c r="AF46" s="408"/>
      <c r="AG46" s="406"/>
      <c r="AH46" s="407"/>
      <c r="AI46" s="407"/>
      <c r="AJ46" s="408"/>
      <c r="AK46" s="406"/>
      <c r="AL46" s="407"/>
      <c r="AM46" s="407"/>
      <c r="AN46" s="408"/>
      <c r="AO46" s="542"/>
      <c r="AP46" s="554"/>
      <c r="AQ46" s="586"/>
      <c r="AR46" s="588"/>
      <c r="AS46" s="590"/>
      <c r="BE46"/>
    </row>
    <row r="47" spans="2:57" ht="31.5" hidden="1"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c r="Z47" s="413"/>
      <c r="AA47" s="413"/>
      <c r="AB47" s="414"/>
      <c r="AC47" s="412"/>
      <c r="AD47" s="413"/>
      <c r="AE47" s="413"/>
      <c r="AF47" s="414"/>
      <c r="AG47" s="412"/>
      <c r="AH47" s="413"/>
      <c r="AI47" s="413"/>
      <c r="AJ47" s="414"/>
      <c r="AK47" s="412"/>
      <c r="AL47" s="413"/>
      <c r="AM47" s="413"/>
      <c r="AN47" s="414"/>
      <c r="AO47" s="545"/>
      <c r="AP47" s="556"/>
      <c r="AQ47" s="587"/>
      <c r="AR47" s="589"/>
      <c r="AS47" s="591"/>
      <c r="BE47"/>
    </row>
    <row r="48" spans="2:57" ht="22.5" hidden="1" customHeight="1">
      <c r="B48" s="592">
        <v>18</v>
      </c>
      <c r="C48" s="532"/>
      <c r="D48" s="406"/>
      <c r="E48" s="407"/>
      <c r="F48" s="407"/>
      <c r="G48" s="407"/>
      <c r="H48" s="407"/>
      <c r="I48" s="407"/>
      <c r="J48" s="407"/>
      <c r="K48" s="407"/>
      <c r="L48" s="407"/>
      <c r="M48" s="407"/>
      <c r="N48" s="407"/>
      <c r="O48" s="407"/>
      <c r="P48" s="408"/>
      <c r="Q48" s="409"/>
      <c r="R48" s="410"/>
      <c r="S48" s="410"/>
      <c r="T48" s="410"/>
      <c r="U48" s="410"/>
      <c r="V48" s="410"/>
      <c r="W48" s="410"/>
      <c r="X48" s="411"/>
      <c r="Y48" s="406"/>
      <c r="Z48" s="407"/>
      <c r="AA48" s="407"/>
      <c r="AB48" s="408"/>
      <c r="AC48" s="406"/>
      <c r="AD48" s="407"/>
      <c r="AE48" s="407"/>
      <c r="AF48" s="408"/>
      <c r="AG48" s="406"/>
      <c r="AH48" s="407"/>
      <c r="AI48" s="407"/>
      <c r="AJ48" s="408"/>
      <c r="AK48" s="406"/>
      <c r="AL48" s="407"/>
      <c r="AM48" s="407"/>
      <c r="AN48" s="408"/>
      <c r="AO48" s="542"/>
      <c r="AP48" s="554"/>
      <c r="AQ48" s="586"/>
      <c r="AR48" s="588"/>
      <c r="AS48" s="590"/>
      <c r="BE48"/>
    </row>
    <row r="49" spans="2:57" ht="31.5" hidden="1"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c r="Z49" s="413"/>
      <c r="AA49" s="413"/>
      <c r="AB49" s="414"/>
      <c r="AC49" s="412"/>
      <c r="AD49" s="413"/>
      <c r="AE49" s="413"/>
      <c r="AF49" s="414"/>
      <c r="AG49" s="412"/>
      <c r="AH49" s="413"/>
      <c r="AI49" s="413"/>
      <c r="AJ49" s="414"/>
      <c r="AK49" s="412"/>
      <c r="AL49" s="413"/>
      <c r="AM49" s="413"/>
      <c r="AN49" s="414"/>
      <c r="AO49" s="545"/>
      <c r="AP49" s="556"/>
      <c r="AQ49" s="587"/>
      <c r="AR49" s="589"/>
      <c r="AS49" s="591"/>
      <c r="BE49"/>
    </row>
    <row r="50" spans="2:57" ht="22.5" hidden="1" customHeight="1">
      <c r="B50" s="592">
        <v>19</v>
      </c>
      <c r="C50" s="532"/>
      <c r="D50" s="406"/>
      <c r="E50" s="407"/>
      <c r="F50" s="407"/>
      <c r="G50" s="407"/>
      <c r="H50" s="407"/>
      <c r="I50" s="407"/>
      <c r="J50" s="407"/>
      <c r="K50" s="407"/>
      <c r="L50" s="407"/>
      <c r="M50" s="407"/>
      <c r="N50" s="407"/>
      <c r="O50" s="407"/>
      <c r="P50" s="408"/>
      <c r="Q50" s="409"/>
      <c r="R50" s="410"/>
      <c r="S50" s="410"/>
      <c r="T50" s="410"/>
      <c r="U50" s="410"/>
      <c r="V50" s="410"/>
      <c r="W50" s="410"/>
      <c r="X50" s="411"/>
      <c r="Y50" s="406"/>
      <c r="Z50" s="407"/>
      <c r="AA50" s="407"/>
      <c r="AB50" s="408"/>
      <c r="AC50" s="406"/>
      <c r="AD50" s="407"/>
      <c r="AE50" s="407"/>
      <c r="AF50" s="408"/>
      <c r="AG50" s="406"/>
      <c r="AH50" s="407"/>
      <c r="AI50" s="407"/>
      <c r="AJ50" s="408"/>
      <c r="AK50" s="406"/>
      <c r="AL50" s="407"/>
      <c r="AM50" s="407"/>
      <c r="AN50" s="408"/>
      <c r="AO50" s="542"/>
      <c r="AP50" s="554"/>
      <c r="AQ50" s="586"/>
      <c r="AR50" s="588"/>
      <c r="AS50" s="590"/>
      <c r="BE50"/>
    </row>
    <row r="51" spans="2:57" ht="31.5" hidden="1"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c r="Z51" s="413"/>
      <c r="AA51" s="413"/>
      <c r="AB51" s="414"/>
      <c r="AC51" s="412"/>
      <c r="AD51" s="413"/>
      <c r="AE51" s="413"/>
      <c r="AF51" s="414"/>
      <c r="AG51" s="412"/>
      <c r="AH51" s="413"/>
      <c r="AI51" s="413"/>
      <c r="AJ51" s="414"/>
      <c r="AK51" s="412"/>
      <c r="AL51" s="413"/>
      <c r="AM51" s="413"/>
      <c r="AN51" s="414"/>
      <c r="AO51" s="545"/>
      <c r="AP51" s="556"/>
      <c r="AQ51" s="587"/>
      <c r="AR51" s="589"/>
      <c r="AS51" s="591"/>
      <c r="BE51"/>
    </row>
    <row r="52" spans="2:57" ht="22.5" hidden="1" customHeight="1">
      <c r="B52" s="592">
        <v>20</v>
      </c>
      <c r="C52" s="532"/>
      <c r="D52" s="406"/>
      <c r="E52" s="407"/>
      <c r="F52" s="407"/>
      <c r="G52" s="407"/>
      <c r="H52" s="407"/>
      <c r="I52" s="407"/>
      <c r="J52" s="407"/>
      <c r="K52" s="407"/>
      <c r="L52" s="407"/>
      <c r="M52" s="407"/>
      <c r="N52" s="407"/>
      <c r="O52" s="407"/>
      <c r="P52" s="408"/>
      <c r="Q52" s="409"/>
      <c r="R52" s="410"/>
      <c r="S52" s="410"/>
      <c r="T52" s="410"/>
      <c r="U52" s="410"/>
      <c r="V52" s="410"/>
      <c r="W52" s="410"/>
      <c r="X52" s="411"/>
      <c r="Y52" s="406"/>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hidden="1"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hidden="1" customHeight="1">
      <c r="B54" s="592">
        <v>21</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hidden="1" customHeight="1">
      <c r="B56" s="592">
        <v>22</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31.5" hidden="1"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hidden="1" customHeight="1">
      <c r="B58" s="592">
        <v>23</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24</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25</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26</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27</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28</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29</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c r="B71" s="592"/>
      <c r="C71" s="532"/>
      <c r="D71" s="412"/>
      <c r="E71" s="413"/>
      <c r="F71" s="413"/>
      <c r="G71" s="413"/>
      <c r="H71" s="413"/>
      <c r="I71" s="413"/>
      <c r="J71" s="413"/>
      <c r="K71" s="413"/>
      <c r="L71" s="413"/>
      <c r="M71" s="413"/>
      <c r="N71" s="413"/>
      <c r="O71" s="413"/>
      <c r="P71" s="414"/>
      <c r="Q71" s="412"/>
      <c r="R71" s="413"/>
      <c r="S71" s="413"/>
      <c r="T71" s="413"/>
      <c r="U71" s="413"/>
      <c r="V71" s="413"/>
      <c r="W71" s="413"/>
      <c r="X71" s="414"/>
      <c r="Y71" s="412"/>
      <c r="Z71" s="413"/>
      <c r="AA71" s="413"/>
      <c r="AB71" s="414"/>
      <c r="AC71" s="412"/>
      <c r="AD71" s="413"/>
      <c r="AE71" s="413"/>
      <c r="AF71" s="414"/>
      <c r="AG71" s="412"/>
      <c r="AH71" s="413"/>
      <c r="AI71" s="413"/>
      <c r="AJ71" s="414"/>
      <c r="AK71" s="412"/>
      <c r="AL71" s="413"/>
      <c r="AM71" s="413"/>
      <c r="AN71" s="414"/>
      <c r="AO71" s="545"/>
      <c r="AP71" s="556"/>
      <c r="AQ71" s="587"/>
      <c r="AR71" s="589"/>
      <c r="AS71" s="591"/>
      <c r="BE71"/>
    </row>
    <row r="72" spans="2:57" ht="22.5" hidden="1" customHeight="1">
      <c r="B72" s="592">
        <v>30</v>
      </c>
      <c r="C72" s="532"/>
      <c r="D72" s="406"/>
      <c r="E72" s="407"/>
      <c r="F72" s="407"/>
      <c r="G72" s="407"/>
      <c r="H72" s="407"/>
      <c r="I72" s="407"/>
      <c r="J72" s="407"/>
      <c r="K72" s="407"/>
      <c r="L72" s="407"/>
      <c r="M72" s="407"/>
      <c r="N72" s="407"/>
      <c r="O72" s="407"/>
      <c r="P72" s="408"/>
      <c r="Q72" s="409"/>
      <c r="R72" s="410"/>
      <c r="S72" s="410"/>
      <c r="T72" s="410"/>
      <c r="U72" s="410"/>
      <c r="V72" s="410"/>
      <c r="W72" s="410"/>
      <c r="X72" s="411"/>
      <c r="Y72" s="406"/>
      <c r="Z72" s="407"/>
      <c r="AA72" s="407"/>
      <c r="AB72" s="408"/>
      <c r="AC72" s="406"/>
      <c r="AD72" s="407"/>
      <c r="AE72" s="407"/>
      <c r="AF72" s="408"/>
      <c r="AG72" s="406"/>
      <c r="AH72" s="407"/>
      <c r="AI72" s="407"/>
      <c r="AJ72" s="408"/>
      <c r="AK72" s="406"/>
      <c r="AL72" s="407"/>
      <c r="AM72" s="407"/>
      <c r="AN72" s="408"/>
      <c r="AO72" s="542"/>
      <c r="AP72" s="554"/>
      <c r="AQ72" s="586"/>
      <c r="AR72" s="588"/>
      <c r="AS72" s="590"/>
      <c r="BE72"/>
    </row>
    <row r="73" spans="2:57" ht="31.5" hidden="1" customHeight="1" thickBot="1">
      <c r="B73" s="610"/>
      <c r="C73" s="611"/>
      <c r="D73" s="581"/>
      <c r="E73" s="582"/>
      <c r="F73" s="582"/>
      <c r="G73" s="582"/>
      <c r="H73" s="582"/>
      <c r="I73" s="582"/>
      <c r="J73" s="582"/>
      <c r="K73" s="582"/>
      <c r="L73" s="582"/>
      <c r="M73" s="582"/>
      <c r="N73" s="582"/>
      <c r="O73" s="582"/>
      <c r="P73" s="583"/>
      <c r="Q73" s="412"/>
      <c r="R73" s="413"/>
      <c r="S73" s="413"/>
      <c r="T73" s="413"/>
      <c r="U73" s="413"/>
      <c r="V73" s="413"/>
      <c r="W73" s="413"/>
      <c r="X73" s="414"/>
      <c r="Y73" s="581"/>
      <c r="Z73" s="582"/>
      <c r="AA73" s="582"/>
      <c r="AB73" s="583"/>
      <c r="AC73" s="581"/>
      <c r="AD73" s="582"/>
      <c r="AE73" s="582"/>
      <c r="AF73" s="583"/>
      <c r="AG73" s="581"/>
      <c r="AH73" s="582"/>
      <c r="AI73" s="582"/>
      <c r="AJ73" s="583"/>
      <c r="AK73" s="581"/>
      <c r="AL73" s="582"/>
      <c r="AM73" s="582"/>
      <c r="AN73" s="583"/>
      <c r="AO73" s="481"/>
      <c r="AP73" s="606"/>
      <c r="AQ73" s="607"/>
      <c r="AR73" s="608"/>
      <c r="AS73" s="609"/>
      <c r="BE73"/>
    </row>
    <row r="74" spans="2:57" ht="46.5" hidden="1" customHeight="1" thickBot="1">
      <c r="B74" s="612" t="s">
        <v>33</v>
      </c>
      <c r="C74" s="613"/>
      <c r="D74" s="613"/>
      <c r="E74" s="614"/>
      <c r="F74" s="615" t="s">
        <v>2</v>
      </c>
      <c r="G74" s="613"/>
      <c r="H74" s="613"/>
      <c r="I74" s="613"/>
      <c r="J74" s="613"/>
      <c r="K74" s="613"/>
      <c r="L74" s="613"/>
      <c r="M74" s="613"/>
      <c r="N74" s="613"/>
      <c r="O74" s="613"/>
      <c r="P74" s="613"/>
      <c r="Q74" s="613"/>
      <c r="R74" s="613"/>
      <c r="S74" s="613"/>
      <c r="T74" s="613"/>
      <c r="U74" s="614"/>
      <c r="V74" s="615" t="s">
        <v>3</v>
      </c>
      <c r="W74" s="613"/>
      <c r="X74" s="614"/>
      <c r="Y74" s="615" t="s">
        <v>34</v>
      </c>
      <c r="Z74" s="613"/>
      <c r="AA74" s="614"/>
      <c r="AB74" s="615" t="s">
        <v>35</v>
      </c>
      <c r="AC74" s="613"/>
      <c r="AD74" s="613"/>
      <c r="AE74" s="613"/>
      <c r="AF74" s="613"/>
      <c r="AG74" s="613"/>
      <c r="AH74" s="613"/>
      <c r="AI74" s="613"/>
      <c r="AJ74" s="613"/>
      <c r="AK74" s="613"/>
      <c r="AL74" s="613"/>
      <c r="AM74" s="613"/>
      <c r="AN74" s="613"/>
      <c r="AO74" s="613"/>
      <c r="AP74" s="613"/>
      <c r="AQ74" s="613"/>
      <c r="AR74" s="613"/>
      <c r="AS74" s="616"/>
      <c r="BE74"/>
    </row>
    <row r="75" spans="2:57" hidden="1">
      <c r="B75" s="617"/>
      <c r="C75" s="618"/>
      <c r="D75" s="618"/>
      <c r="E75" s="619"/>
      <c r="F75" s="620"/>
      <c r="G75" s="618"/>
      <c r="H75" s="618"/>
      <c r="I75" s="618"/>
      <c r="J75" s="618"/>
      <c r="K75" s="618"/>
      <c r="L75" s="618"/>
      <c r="M75" s="618"/>
      <c r="N75" s="618"/>
      <c r="O75" s="618"/>
      <c r="P75" s="618"/>
      <c r="Q75" s="618"/>
      <c r="R75" s="618"/>
      <c r="S75" s="618"/>
      <c r="T75" s="618"/>
      <c r="U75" s="619"/>
      <c r="V75" s="620"/>
      <c r="W75" s="618"/>
      <c r="X75" s="619"/>
      <c r="Y75" s="620"/>
      <c r="Z75" s="618"/>
      <c r="AA75" s="619"/>
      <c r="AB75" s="620"/>
      <c r="AC75" s="618"/>
      <c r="AD75" s="618"/>
      <c r="AE75" s="618"/>
      <c r="AF75" s="618"/>
      <c r="AG75" s="618"/>
      <c r="AH75" s="618"/>
      <c r="AI75" s="618"/>
      <c r="AJ75" s="618"/>
      <c r="AK75" s="618"/>
      <c r="AL75" s="618"/>
      <c r="AM75" s="618"/>
      <c r="AN75" s="618"/>
      <c r="AO75" s="618"/>
      <c r="AP75" s="618"/>
      <c r="AQ75" s="618"/>
      <c r="AR75" s="618"/>
      <c r="AS75" s="621"/>
      <c r="BE75"/>
    </row>
    <row r="76" spans="2:57" hidden="1">
      <c r="B76" s="622"/>
      <c r="C76" s="623"/>
      <c r="D76" s="623"/>
      <c r="E76" s="624"/>
      <c r="F76" s="625"/>
      <c r="G76" s="623"/>
      <c r="H76" s="623"/>
      <c r="I76" s="623"/>
      <c r="J76" s="623"/>
      <c r="K76" s="623"/>
      <c r="L76" s="623"/>
      <c r="M76" s="623"/>
      <c r="N76" s="623"/>
      <c r="O76" s="623"/>
      <c r="P76" s="623"/>
      <c r="Q76" s="623"/>
      <c r="R76" s="623"/>
      <c r="S76" s="623"/>
      <c r="T76" s="623"/>
      <c r="U76" s="624"/>
      <c r="V76" s="625"/>
      <c r="W76" s="623"/>
      <c r="X76" s="624"/>
      <c r="Y76" s="625"/>
      <c r="Z76" s="623"/>
      <c r="AA76" s="624"/>
      <c r="AB76" s="625"/>
      <c r="AC76" s="623"/>
      <c r="AD76" s="623"/>
      <c r="AE76" s="623"/>
      <c r="AF76" s="623"/>
      <c r="AG76" s="623"/>
      <c r="AH76" s="623"/>
      <c r="AI76" s="623"/>
      <c r="AJ76" s="623"/>
      <c r="AK76" s="623"/>
      <c r="AL76" s="623"/>
      <c r="AM76" s="623"/>
      <c r="AN76" s="623"/>
      <c r="AO76" s="623"/>
      <c r="AP76" s="623"/>
      <c r="AQ76" s="623"/>
      <c r="AR76" s="623"/>
      <c r="AS76" s="626"/>
      <c r="BE76"/>
    </row>
    <row r="77" spans="2:57" hidden="1">
      <c r="B77" s="622"/>
      <c r="C77" s="623"/>
      <c r="D77" s="623"/>
      <c r="E77" s="624"/>
      <c r="F77" s="625"/>
      <c r="G77" s="623"/>
      <c r="H77" s="623"/>
      <c r="I77" s="623"/>
      <c r="J77" s="623"/>
      <c r="K77" s="623"/>
      <c r="L77" s="623"/>
      <c r="M77" s="623"/>
      <c r="N77" s="623"/>
      <c r="O77" s="623"/>
      <c r="P77" s="623"/>
      <c r="Q77" s="623"/>
      <c r="R77" s="623"/>
      <c r="S77" s="623"/>
      <c r="T77" s="623"/>
      <c r="U77" s="624"/>
      <c r="V77" s="625"/>
      <c r="W77" s="623"/>
      <c r="X77" s="624"/>
      <c r="Y77" s="625"/>
      <c r="Z77" s="623"/>
      <c r="AA77" s="624"/>
      <c r="AB77" s="625"/>
      <c r="AC77" s="623"/>
      <c r="AD77" s="623"/>
      <c r="AE77" s="623"/>
      <c r="AF77" s="623"/>
      <c r="AG77" s="623"/>
      <c r="AH77" s="623"/>
      <c r="AI77" s="623"/>
      <c r="AJ77" s="623"/>
      <c r="AK77" s="623"/>
      <c r="AL77" s="623"/>
      <c r="AM77" s="623"/>
      <c r="AN77" s="623"/>
      <c r="AO77" s="623"/>
      <c r="AP77" s="623"/>
      <c r="AQ77" s="623"/>
      <c r="AR77" s="623"/>
      <c r="AS77" s="626"/>
      <c r="BE77"/>
    </row>
    <row r="78" spans="2:57" hidden="1">
      <c r="B78" s="622"/>
      <c r="C78" s="623"/>
      <c r="D78" s="623"/>
      <c r="E78" s="624"/>
      <c r="F78" s="625"/>
      <c r="G78" s="623"/>
      <c r="H78" s="623"/>
      <c r="I78" s="623"/>
      <c r="J78" s="623"/>
      <c r="K78" s="623"/>
      <c r="L78" s="623"/>
      <c r="M78" s="623"/>
      <c r="N78" s="623"/>
      <c r="O78" s="623"/>
      <c r="P78" s="623"/>
      <c r="Q78" s="623"/>
      <c r="R78" s="623"/>
      <c r="S78" s="623"/>
      <c r="T78" s="623"/>
      <c r="U78" s="624"/>
      <c r="V78" s="625"/>
      <c r="W78" s="623"/>
      <c r="X78" s="624"/>
      <c r="Y78" s="625"/>
      <c r="Z78" s="623"/>
      <c r="AA78" s="624"/>
      <c r="AB78" s="625"/>
      <c r="AC78" s="623"/>
      <c r="AD78" s="623"/>
      <c r="AE78" s="623"/>
      <c r="AF78" s="623"/>
      <c r="AG78" s="623"/>
      <c r="AH78" s="623"/>
      <c r="AI78" s="623"/>
      <c r="AJ78" s="623"/>
      <c r="AK78" s="623"/>
      <c r="AL78" s="623"/>
      <c r="AM78" s="623"/>
      <c r="AN78" s="623"/>
      <c r="AO78" s="623"/>
      <c r="AP78" s="623"/>
      <c r="AQ78" s="623"/>
      <c r="AR78" s="623"/>
      <c r="AS78" s="626"/>
      <c r="BE78"/>
    </row>
    <row r="79" spans="2:57" hidden="1">
      <c r="B79" s="622"/>
      <c r="C79" s="623"/>
      <c r="D79" s="623"/>
      <c r="E79" s="624"/>
      <c r="F79" s="625"/>
      <c r="G79" s="623"/>
      <c r="H79" s="623"/>
      <c r="I79" s="623"/>
      <c r="J79" s="623"/>
      <c r="K79" s="623"/>
      <c r="L79" s="623"/>
      <c r="M79" s="623"/>
      <c r="N79" s="623"/>
      <c r="O79" s="623"/>
      <c r="P79" s="623"/>
      <c r="Q79" s="623"/>
      <c r="R79" s="623"/>
      <c r="S79" s="623"/>
      <c r="T79" s="623"/>
      <c r="U79" s="624"/>
      <c r="V79" s="625"/>
      <c r="W79" s="623"/>
      <c r="X79" s="624"/>
      <c r="Y79" s="625"/>
      <c r="Z79" s="623"/>
      <c r="AA79" s="624"/>
      <c r="AB79" s="625"/>
      <c r="AC79" s="623"/>
      <c r="AD79" s="623"/>
      <c r="AE79" s="623"/>
      <c r="AF79" s="623"/>
      <c r="AG79" s="623"/>
      <c r="AH79" s="623"/>
      <c r="AI79" s="623"/>
      <c r="AJ79" s="623"/>
      <c r="AK79" s="623"/>
      <c r="AL79" s="623"/>
      <c r="AM79" s="623"/>
      <c r="AN79" s="623"/>
      <c r="AO79" s="623"/>
      <c r="AP79" s="623"/>
      <c r="AQ79" s="623"/>
      <c r="AR79" s="623"/>
      <c r="AS79" s="626"/>
      <c r="BE79"/>
    </row>
    <row r="80" spans="2:57" ht="15.75" hidden="1" thickBot="1">
      <c r="B80" s="622"/>
      <c r="C80" s="623"/>
      <c r="D80" s="623"/>
      <c r="E80" s="624"/>
      <c r="F80" s="625"/>
      <c r="G80" s="623"/>
      <c r="H80" s="623"/>
      <c r="I80" s="623"/>
      <c r="J80" s="623"/>
      <c r="K80" s="623"/>
      <c r="L80" s="623"/>
      <c r="M80" s="623"/>
      <c r="N80" s="623"/>
      <c r="O80" s="623"/>
      <c r="P80" s="623"/>
      <c r="Q80" s="623"/>
      <c r="R80" s="623"/>
      <c r="S80" s="623"/>
      <c r="T80" s="623"/>
      <c r="U80" s="624"/>
      <c r="V80" s="625"/>
      <c r="W80" s="623"/>
      <c r="X80" s="624"/>
      <c r="Y80" s="625"/>
      <c r="Z80" s="623"/>
      <c r="AA80" s="624"/>
      <c r="AB80" s="625"/>
      <c r="AC80" s="623"/>
      <c r="AD80" s="623"/>
      <c r="AE80" s="623"/>
      <c r="AF80" s="623"/>
      <c r="AG80" s="623"/>
      <c r="AH80" s="623"/>
      <c r="AI80" s="623"/>
      <c r="AJ80" s="623"/>
      <c r="AK80" s="623"/>
      <c r="AL80" s="623"/>
      <c r="AM80" s="623"/>
      <c r="AN80" s="623"/>
      <c r="AO80" s="623"/>
      <c r="AP80" s="623"/>
      <c r="AQ80" s="623"/>
      <c r="AR80" s="623"/>
      <c r="AS80" s="626"/>
      <c r="BE80"/>
    </row>
    <row r="81" spans="2:57">
      <c r="B81" s="612" t="s">
        <v>36</v>
      </c>
      <c r="C81" s="613"/>
      <c r="D81" s="613"/>
      <c r="E81" s="613"/>
      <c r="F81" s="613"/>
      <c r="G81" s="613"/>
      <c r="H81" s="613"/>
      <c r="I81" s="613"/>
      <c r="J81" s="613"/>
      <c r="K81" s="613"/>
      <c r="L81" s="613"/>
      <c r="M81" s="613"/>
      <c r="N81" s="613"/>
      <c r="O81" s="613"/>
      <c r="P81" s="613"/>
      <c r="Q81" s="613"/>
      <c r="R81" s="613"/>
      <c r="S81" s="613"/>
      <c r="T81" s="613"/>
      <c r="U81" s="613"/>
      <c r="V81" s="613"/>
      <c r="W81" s="613"/>
      <c r="X81" s="613"/>
      <c r="Y81" s="613"/>
      <c r="Z81" s="613"/>
      <c r="AA81" s="613"/>
      <c r="AB81" s="613"/>
      <c r="AC81" s="613"/>
      <c r="AD81" s="613"/>
      <c r="AE81" s="613"/>
      <c r="AF81" s="613"/>
      <c r="AG81" s="613"/>
      <c r="AH81" s="613"/>
      <c r="AI81" s="613"/>
      <c r="AJ81" s="613"/>
      <c r="AK81" s="613"/>
      <c r="AL81" s="613"/>
      <c r="AM81" s="613"/>
      <c r="AN81" s="613"/>
      <c r="AO81" s="613"/>
      <c r="AP81" s="613"/>
      <c r="AQ81" s="613"/>
      <c r="AR81" s="613"/>
      <c r="AS81" s="616"/>
      <c r="BE81"/>
    </row>
    <row r="82" spans="2:57" ht="81.75" customHeight="1" thickBot="1">
      <c r="B82" s="737">
        <v>42917</v>
      </c>
      <c r="C82" s="673"/>
      <c r="D82" s="673"/>
      <c r="E82" s="673"/>
      <c r="F82" s="673"/>
      <c r="G82" s="673"/>
      <c r="H82" s="673"/>
      <c r="I82" s="673"/>
      <c r="J82" s="673"/>
      <c r="K82" s="673"/>
      <c r="L82" s="673"/>
      <c r="M82" s="673"/>
      <c r="N82" s="673"/>
      <c r="O82" s="673"/>
      <c r="P82" s="673"/>
      <c r="Q82" s="673"/>
      <c r="R82" s="673"/>
      <c r="S82" s="673"/>
      <c r="T82" s="673"/>
      <c r="U82" s="673"/>
      <c r="V82" s="673"/>
      <c r="W82" s="673"/>
      <c r="X82" s="673"/>
      <c r="Y82" s="673"/>
      <c r="Z82" s="673"/>
      <c r="AA82" s="673"/>
      <c r="AB82" s="673"/>
      <c r="AC82" s="673"/>
      <c r="AD82" s="673"/>
      <c r="AE82" s="673"/>
      <c r="AF82" s="673"/>
      <c r="AG82" s="673"/>
      <c r="AH82" s="673"/>
      <c r="AI82" s="673"/>
      <c r="AJ82" s="673"/>
      <c r="AK82" s="673"/>
      <c r="AL82" s="673"/>
      <c r="AM82" s="673"/>
      <c r="AN82" s="673"/>
      <c r="AO82" s="673"/>
      <c r="AP82" s="673"/>
      <c r="AQ82" s="673"/>
      <c r="AR82" s="673"/>
      <c r="AS82" s="674"/>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88" t="s">
        <v>44</v>
      </c>
      <c r="D84" s="386"/>
      <c r="E84" s="386"/>
      <c r="F84" s="386"/>
      <c r="G84" s="386"/>
      <c r="H84" s="386"/>
      <c r="I84" s="386"/>
      <c r="J84" s="386"/>
      <c r="K84" s="386"/>
      <c r="L84" s="386"/>
      <c r="M84" s="386"/>
      <c r="N84" s="386"/>
      <c r="O84" s="386"/>
      <c r="P84" s="386"/>
      <c r="Q84" s="386"/>
      <c r="R84" s="386"/>
      <c r="S84" s="386"/>
      <c r="T84" s="386"/>
      <c r="U84" s="386"/>
      <c r="V84" s="386"/>
      <c r="W84" s="387"/>
      <c r="X84" s="406" t="s">
        <v>1706</v>
      </c>
      <c r="Y84" s="407"/>
      <c r="Z84" s="407"/>
      <c r="AA84" s="407"/>
      <c r="AB84" s="407"/>
      <c r="AC84" s="407"/>
      <c r="AD84" s="407"/>
      <c r="AE84" s="407"/>
      <c r="AF84" s="407"/>
      <c r="AG84" s="407"/>
      <c r="AH84" s="407"/>
      <c r="AI84" s="407"/>
      <c r="AJ84" s="407"/>
      <c r="AK84" s="407"/>
      <c r="AL84" s="407"/>
      <c r="AM84" s="407"/>
      <c r="AN84" s="407"/>
      <c r="AO84" s="407"/>
      <c r="AP84" s="407"/>
      <c r="AQ84" s="407"/>
      <c r="AR84" s="408"/>
      <c r="AS84" s="8"/>
      <c r="BE84"/>
    </row>
    <row r="85" spans="2:57" ht="21" customHeight="1">
      <c r="B85" s="10"/>
      <c r="C85" s="473" t="s">
        <v>40</v>
      </c>
      <c r="D85" s="438"/>
      <c r="E85" s="438"/>
      <c r="F85" s="438"/>
      <c r="G85" s="438"/>
      <c r="H85" s="438"/>
      <c r="I85" s="449"/>
      <c r="J85" s="473" t="s">
        <v>41</v>
      </c>
      <c r="K85" s="438"/>
      <c r="L85" s="438"/>
      <c r="M85" s="438"/>
      <c r="N85" s="438"/>
      <c r="O85" s="438"/>
      <c r="P85" s="449"/>
      <c r="Q85" s="473" t="s">
        <v>42</v>
      </c>
      <c r="R85" s="438"/>
      <c r="S85" s="438"/>
      <c r="T85" s="438"/>
      <c r="U85" s="438"/>
      <c r="V85" s="438"/>
      <c r="W85" s="449"/>
      <c r="X85" s="473" t="s">
        <v>40</v>
      </c>
      <c r="Y85" s="438"/>
      <c r="Z85" s="438"/>
      <c r="AA85" s="438"/>
      <c r="AB85" s="438"/>
      <c r="AC85" s="438"/>
      <c r="AD85" s="449"/>
      <c r="AE85" s="473" t="s">
        <v>41</v>
      </c>
      <c r="AF85" s="438"/>
      <c r="AG85" s="438"/>
      <c r="AH85" s="438"/>
      <c r="AI85" s="438"/>
      <c r="AJ85" s="438"/>
      <c r="AK85" s="449"/>
      <c r="AL85" s="473" t="s">
        <v>42</v>
      </c>
      <c r="AM85" s="438"/>
      <c r="AN85" s="438"/>
      <c r="AO85" s="438"/>
      <c r="AP85" s="438"/>
      <c r="AQ85" s="438"/>
      <c r="AR85" s="449"/>
      <c r="AS85" s="11"/>
      <c r="BE85"/>
    </row>
    <row r="86" spans="2:57" ht="46.5" customHeight="1">
      <c r="B86" s="10"/>
      <c r="C86" s="517" t="str">
        <f>'Lot Register'!$U$13</f>
        <v>Jan van Wyk</v>
      </c>
      <c r="D86" s="518"/>
      <c r="E86" s="518"/>
      <c r="F86" s="518"/>
      <c r="G86" s="518"/>
      <c r="H86" s="518"/>
      <c r="I86" s="519"/>
      <c r="J86" s="517"/>
      <c r="K86" s="518"/>
      <c r="L86" s="518"/>
      <c r="M86" s="518"/>
      <c r="N86" s="518"/>
      <c r="O86" s="518"/>
      <c r="P86" s="519"/>
      <c r="Q86" s="520"/>
      <c r="R86" s="521"/>
      <c r="S86" s="521"/>
      <c r="T86" s="521"/>
      <c r="U86" s="521"/>
      <c r="V86" s="521"/>
      <c r="W86" s="522"/>
      <c r="X86" s="517" t="str">
        <f>'Lot Register'!$U$12</f>
        <v>TBA</v>
      </c>
      <c r="Y86" s="518"/>
      <c r="Z86" s="518"/>
      <c r="AA86" s="518"/>
      <c r="AB86" s="518"/>
      <c r="AC86" s="518"/>
      <c r="AD86" s="519"/>
      <c r="AE86" s="517"/>
      <c r="AF86" s="518"/>
      <c r="AG86" s="518"/>
      <c r="AH86" s="518"/>
      <c r="AI86" s="518"/>
      <c r="AJ86" s="518"/>
      <c r="AK86" s="519"/>
      <c r="AL86" s="520"/>
      <c r="AM86" s="521"/>
      <c r="AN86" s="521"/>
      <c r="AO86" s="521"/>
      <c r="AP86" s="521"/>
      <c r="AQ86" s="521"/>
      <c r="AR86" s="522"/>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53">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Y23:AB23"/>
    <mergeCell ref="B22:C23"/>
    <mergeCell ref="D22:P23"/>
    <mergeCell ref="Q22:X23"/>
    <mergeCell ref="Y22:AB22"/>
    <mergeCell ref="AC22:AF23"/>
    <mergeCell ref="AG22:AJ23"/>
    <mergeCell ref="AK20:AN21"/>
    <mergeCell ref="AO20:AP21"/>
    <mergeCell ref="AQ20:AQ21"/>
    <mergeCell ref="AR20:AR21"/>
    <mergeCell ref="AS20:AS21"/>
    <mergeCell ref="Y21:AB21"/>
    <mergeCell ref="B20:C21"/>
    <mergeCell ref="D20:P21"/>
    <mergeCell ref="Q20:X21"/>
    <mergeCell ref="Y20:AB20"/>
    <mergeCell ref="AC20:AF21"/>
    <mergeCell ref="AG20:AJ21"/>
    <mergeCell ref="AK18:AN19"/>
    <mergeCell ref="AO18:AP19"/>
    <mergeCell ref="AQ18:AQ19"/>
    <mergeCell ref="AR18:AR19"/>
    <mergeCell ref="AS18:AS19"/>
    <mergeCell ref="Y19:AB19"/>
    <mergeCell ref="B18:C19"/>
    <mergeCell ref="D18:P19"/>
    <mergeCell ref="Q18:X19"/>
    <mergeCell ref="Y18:AB18"/>
    <mergeCell ref="AC18:AF19"/>
    <mergeCell ref="AG18:AJ19"/>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J8:J9"/>
    <mergeCell ref="K8:K9"/>
    <mergeCell ref="L8:L9"/>
    <mergeCell ref="AJ4:AS4"/>
    <mergeCell ref="AJ5:AS5"/>
    <mergeCell ref="AJ6:AS6"/>
    <mergeCell ref="AJ7:AS7"/>
    <mergeCell ref="AQ12:AS13"/>
    <mergeCell ref="Y13:AB13"/>
    <mergeCell ref="AC13:AF13"/>
    <mergeCell ref="AG13:AJ13"/>
    <mergeCell ref="AK13:AN13"/>
    <mergeCell ref="AO12:AP13"/>
    <mergeCell ref="AF7:AI7"/>
    <mergeCell ref="AF8:AI8"/>
    <mergeCell ref="AJ8:AM11"/>
    <mergeCell ref="AF10:AI10"/>
    <mergeCell ref="AF11:AI11"/>
    <mergeCell ref="J4:Z5"/>
    <mergeCell ref="AA4:AE4"/>
    <mergeCell ref="AF4:AI4"/>
    <mergeCell ref="AA5:AE5"/>
    <mergeCell ref="AF5:AI5"/>
    <mergeCell ref="J6:L7"/>
    <mergeCell ref="M6:P9"/>
    <mergeCell ref="Q6:AE9"/>
    <mergeCell ref="AF6:AI6"/>
  </mergeCells>
  <conditionalFormatting sqref="AF11">
    <cfRule type="expression" dxfId="31" priority="3">
      <formula>$V11="y"</formula>
    </cfRule>
    <cfRule type="expression" dxfId="30" priority="4">
      <formula>$T11="y"</formula>
    </cfRule>
  </conditionalFormatting>
  <conditionalFormatting sqref="AF7">
    <cfRule type="expression" dxfId="29" priority="7">
      <formula>$V7="y"</formula>
    </cfRule>
    <cfRule type="expression" dxfId="28" priority="8">
      <formula>$T7="y"</formula>
    </cfRule>
  </conditionalFormatting>
  <conditionalFormatting sqref="AF9">
    <cfRule type="expression" dxfId="27" priority="5">
      <formula>$V9="y"</formula>
    </cfRule>
    <cfRule type="expression" dxfId="26" priority="6">
      <formula>$T9="y"</formula>
    </cfRule>
  </conditionalFormatting>
  <conditionalFormatting sqref="Y14:AB73">
    <cfRule type="expression" dxfId="25" priority="2">
      <formula>OR(ISNUMBER(SEARCH("Hold Point",Y14)),ISNUMBER(SEARCH("Witness Point",Y14)))</formula>
    </cfRule>
  </conditionalFormatting>
  <conditionalFormatting sqref="AK14:AN73">
    <cfRule type="expression" dxfId="24" priority="1">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112756-D0A6-4301-9095-1044CCD33CBA}">
  <sheetPr codeName="Sheet90">
    <pageSetUpPr fitToPage="1"/>
  </sheetPr>
  <dimension ref="A1:BR100"/>
  <sheetViews>
    <sheetView topLeftCell="A3" zoomScale="85" zoomScaleNormal="85" workbookViewId="0">
      <selection activeCell="AO14" sqref="AO14:AP15"/>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Piling Pad Design</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Piling Pad Design</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441" t="s">
        <v>28</v>
      </c>
      <c r="AK4" s="442"/>
      <c r="AL4" s="442"/>
      <c r="AM4" s="442"/>
      <c r="AN4" s="442"/>
      <c r="AO4" s="442"/>
      <c r="AP4" s="442"/>
      <c r="AQ4" s="442"/>
      <c r="AR4" s="442"/>
      <c r="AS4" s="564"/>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e">
        <f>'Lot Register'!#REF!</f>
        <v>#REF!</v>
      </c>
      <c r="AG5" s="460"/>
      <c r="AH5" s="460"/>
      <c r="AI5" s="461"/>
      <c r="AJ5" s="533"/>
      <c r="AK5" s="534"/>
      <c r="AL5" s="534"/>
      <c r="AM5" s="534"/>
      <c r="AN5" s="534"/>
      <c r="AO5" s="534"/>
      <c r="AP5" s="534"/>
      <c r="AQ5" s="534"/>
      <c r="AR5" s="534"/>
      <c r="AS5" s="565"/>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533"/>
      <c r="AK6" s="534"/>
      <c r="AL6" s="534"/>
      <c r="AM6" s="534"/>
      <c r="AN6" s="534"/>
      <c r="AO6" s="534"/>
      <c r="AP6" s="534"/>
      <c r="AQ6" s="534"/>
      <c r="AR6" s="534"/>
      <c r="AS6" s="565"/>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Register'!$I$2), "", 'Lot Register'!$I$2)</f>
        <v>0</v>
      </c>
      <c r="AG7" s="469"/>
      <c r="AH7" s="469"/>
      <c r="AI7" s="470"/>
      <c r="AJ7" s="533"/>
      <c r="AK7" s="534"/>
      <c r="AL7" s="534"/>
      <c r="AM7" s="534"/>
      <c r="AN7" s="534"/>
      <c r="AO7" s="534"/>
      <c r="AP7" s="534"/>
      <c r="AQ7" s="534"/>
      <c r="AR7" s="534"/>
      <c r="AS7" s="565"/>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v>0</v>
      </c>
      <c r="AK8" s="574"/>
      <c r="AL8" s="574"/>
      <c r="AM8" s="574"/>
      <c r="AN8" s="566" t="s">
        <v>1911</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Register'!$J$2), "", 'Lot Register'!$J$2)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t="e">
        <f>IF(ISBLANK('Lot Register'!#REF!), "", 'Lot Register'!#REF!)</f>
        <v>#REF!</v>
      </c>
      <c r="AE10" s="449"/>
      <c r="AF10" s="451" t="s">
        <v>30</v>
      </c>
      <c r="AG10" s="451"/>
      <c r="AH10" s="451"/>
      <c r="AI10" s="452"/>
      <c r="AJ10" s="573"/>
      <c r="AK10" s="574"/>
      <c r="AL10" s="574"/>
      <c r="AM10" s="574"/>
      <c r="AN10" s="566"/>
      <c r="AO10" s="566"/>
      <c r="AP10" s="566"/>
      <c r="AQ10" s="566"/>
      <c r="AR10" s="566"/>
      <c r="AS10" s="567"/>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Register'!$K$2), "", 'Lot Register'!$K$2)</f>
        <v>45343</v>
      </c>
      <c r="AG11" s="496"/>
      <c r="AH11" s="496"/>
      <c r="AI11" s="497"/>
      <c r="AJ11" s="575"/>
      <c r="AK11" s="576"/>
      <c r="AL11" s="576"/>
      <c r="AM11" s="576"/>
      <c r="AN11" s="381"/>
      <c r="AO11" s="381"/>
      <c r="AP11" s="381"/>
      <c r="AQ11" s="381"/>
      <c r="AR11" s="381"/>
      <c r="AS11" s="568"/>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t="s">
        <v>1918</v>
      </c>
      <c r="AH13" s="439"/>
      <c r="AI13" s="439"/>
      <c r="AJ13" s="439"/>
      <c r="AK13" s="439" t="s">
        <v>27</v>
      </c>
      <c r="AL13" s="439"/>
      <c r="AM13" s="439"/>
      <c r="AN13" s="439"/>
      <c r="AO13" s="571"/>
      <c r="AP13" s="571"/>
      <c r="AQ13" s="571"/>
      <c r="AR13" s="571"/>
      <c r="AS13" s="572"/>
      <c r="BE13"/>
    </row>
    <row r="14" spans="1:70">
      <c r="B14" s="553">
        <v>1</v>
      </c>
      <c r="C14" s="549"/>
      <c r="D14" s="507" t="s">
        <v>1912</v>
      </c>
      <c r="E14" s="508"/>
      <c r="F14" s="508"/>
      <c r="G14" s="508"/>
      <c r="H14" s="508"/>
      <c r="I14" s="508"/>
      <c r="J14" s="508"/>
      <c r="K14" s="508"/>
      <c r="L14" s="508"/>
      <c r="M14" s="508"/>
      <c r="N14" s="508"/>
      <c r="O14" s="508"/>
      <c r="P14" s="509"/>
      <c r="Q14" s="507" t="s">
        <v>1915</v>
      </c>
      <c r="R14" s="508"/>
      <c r="S14" s="508"/>
      <c r="T14" s="508"/>
      <c r="U14" s="508"/>
      <c r="V14" s="508"/>
      <c r="W14" s="508"/>
      <c r="X14" s="509"/>
      <c r="Y14" s="507" t="s">
        <v>82</v>
      </c>
      <c r="Z14" s="508"/>
      <c r="AA14" s="508"/>
      <c r="AB14" s="509"/>
      <c r="AC14" s="507"/>
      <c r="AD14" s="508"/>
      <c r="AE14" s="508"/>
      <c r="AF14" s="509"/>
      <c r="AG14" s="507"/>
      <c r="AH14" s="508"/>
      <c r="AI14" s="508"/>
      <c r="AJ14" s="509"/>
      <c r="AK14" s="507"/>
      <c r="AL14" s="508"/>
      <c r="AM14" s="508"/>
      <c r="AN14" s="509"/>
      <c r="AO14" s="475"/>
      <c r="AP14" s="593"/>
      <c r="AQ14" s="594"/>
      <c r="AR14" s="595"/>
      <c r="AS14" s="596"/>
      <c r="BE14"/>
    </row>
    <row r="15" spans="1:70" ht="48" customHeight="1">
      <c r="B15" s="592"/>
      <c r="C15" s="532"/>
      <c r="D15" s="412"/>
      <c r="E15" s="413"/>
      <c r="F15" s="413"/>
      <c r="G15" s="413"/>
      <c r="H15" s="413"/>
      <c r="I15" s="413"/>
      <c r="J15" s="413"/>
      <c r="K15" s="413"/>
      <c r="L15" s="413"/>
      <c r="M15" s="413"/>
      <c r="N15" s="413"/>
      <c r="O15" s="413"/>
      <c r="P15" s="414"/>
      <c r="Q15" s="412"/>
      <c r="R15" s="413"/>
      <c r="S15" s="413"/>
      <c r="T15" s="413"/>
      <c r="U15" s="413"/>
      <c r="V15" s="413"/>
      <c r="W15" s="413"/>
      <c r="X15" s="414"/>
      <c r="Y15" s="412" t="s">
        <v>1916</v>
      </c>
      <c r="Z15" s="413"/>
      <c r="AA15" s="413"/>
      <c r="AB15" s="414"/>
      <c r="AC15" s="412"/>
      <c r="AD15" s="413"/>
      <c r="AE15" s="413"/>
      <c r="AF15" s="414"/>
      <c r="AG15" s="412"/>
      <c r="AH15" s="413"/>
      <c r="AI15" s="413"/>
      <c r="AJ15" s="414"/>
      <c r="AK15" s="412"/>
      <c r="AL15" s="413"/>
      <c r="AM15" s="413"/>
      <c r="AN15" s="414"/>
      <c r="AO15" s="545"/>
      <c r="AP15" s="556"/>
      <c r="AQ15" s="587"/>
      <c r="AR15" s="589"/>
      <c r="AS15" s="591"/>
      <c r="BE15"/>
    </row>
    <row r="16" spans="1:70">
      <c r="B16" s="592">
        <v>2</v>
      </c>
      <c r="C16" s="532"/>
      <c r="D16" s="406" t="s">
        <v>1917</v>
      </c>
      <c r="E16" s="407"/>
      <c r="F16" s="407"/>
      <c r="G16" s="407"/>
      <c r="H16" s="407"/>
      <c r="I16" s="407"/>
      <c r="J16" s="407"/>
      <c r="K16" s="407"/>
      <c r="L16" s="407"/>
      <c r="M16" s="407"/>
      <c r="N16" s="407"/>
      <c r="O16" s="407"/>
      <c r="P16" s="408"/>
      <c r="Q16" s="409" t="s">
        <v>91</v>
      </c>
      <c r="R16" s="410"/>
      <c r="S16" s="410"/>
      <c r="T16" s="410"/>
      <c r="U16" s="410"/>
      <c r="V16" s="410"/>
      <c r="W16" s="410"/>
      <c r="X16" s="411"/>
      <c r="Y16" s="409" t="s">
        <v>83</v>
      </c>
      <c r="Z16" s="410"/>
      <c r="AA16" s="410"/>
      <c r="AB16" s="411"/>
      <c r="AC16" s="406"/>
      <c r="AD16" s="407"/>
      <c r="AE16" s="407"/>
      <c r="AF16" s="408"/>
      <c r="AG16" s="406"/>
      <c r="AH16" s="407"/>
      <c r="AI16" s="407"/>
      <c r="AJ16" s="408"/>
      <c r="AK16" s="406"/>
      <c r="AL16" s="407"/>
      <c r="AM16" s="407"/>
      <c r="AN16" s="408"/>
      <c r="AO16" s="542"/>
      <c r="AP16" s="554"/>
      <c r="AQ16" s="586"/>
      <c r="AR16" s="588"/>
      <c r="AS16" s="590"/>
      <c r="BE16"/>
    </row>
    <row r="17" spans="2:57" ht="49.5" customHeight="1">
      <c r="B17" s="592"/>
      <c r="C17" s="532"/>
      <c r="D17" s="412"/>
      <c r="E17" s="413"/>
      <c r="F17" s="413"/>
      <c r="G17" s="413"/>
      <c r="H17" s="413"/>
      <c r="I17" s="413"/>
      <c r="J17" s="413"/>
      <c r="K17" s="413"/>
      <c r="L17" s="413"/>
      <c r="M17" s="413"/>
      <c r="N17" s="413"/>
      <c r="O17" s="413"/>
      <c r="P17" s="414"/>
      <c r="Q17" s="412"/>
      <c r="R17" s="413"/>
      <c r="S17" s="413"/>
      <c r="T17" s="413"/>
      <c r="U17" s="413"/>
      <c r="V17" s="413"/>
      <c r="W17" s="413"/>
      <c r="X17" s="414"/>
      <c r="Y17" s="412" t="s">
        <v>1916</v>
      </c>
      <c r="Z17" s="413"/>
      <c r="AA17" s="413"/>
      <c r="AB17" s="414"/>
      <c r="AC17" s="412"/>
      <c r="AD17" s="413"/>
      <c r="AE17" s="413"/>
      <c r="AF17" s="414"/>
      <c r="AG17" s="412"/>
      <c r="AH17" s="413"/>
      <c r="AI17" s="413"/>
      <c r="AJ17" s="414"/>
      <c r="AK17" s="412"/>
      <c r="AL17" s="413"/>
      <c r="AM17" s="413"/>
      <c r="AN17" s="414"/>
      <c r="AO17" s="545"/>
      <c r="AP17" s="556"/>
      <c r="AQ17" s="587"/>
      <c r="AR17" s="589"/>
      <c r="AS17" s="591"/>
      <c r="BE17"/>
    </row>
    <row r="18" spans="2:57">
      <c r="B18" s="592">
        <v>3</v>
      </c>
      <c r="C18" s="532"/>
      <c r="D18" s="406" t="s">
        <v>1913</v>
      </c>
      <c r="E18" s="407"/>
      <c r="F18" s="407"/>
      <c r="G18" s="407"/>
      <c r="H18" s="407"/>
      <c r="I18" s="407"/>
      <c r="J18" s="407"/>
      <c r="K18" s="407"/>
      <c r="L18" s="407"/>
      <c r="M18" s="407"/>
      <c r="N18" s="407"/>
      <c r="O18" s="407"/>
      <c r="P18" s="408"/>
      <c r="Q18" s="409" t="s">
        <v>91</v>
      </c>
      <c r="R18" s="410"/>
      <c r="S18" s="410"/>
      <c r="T18" s="410"/>
      <c r="U18" s="410"/>
      <c r="V18" s="410"/>
      <c r="W18" s="410"/>
      <c r="X18" s="411"/>
      <c r="Y18" s="409" t="s">
        <v>136</v>
      </c>
      <c r="Z18" s="410"/>
      <c r="AA18" s="410"/>
      <c r="AB18" s="411"/>
      <c r="AC18" s="406"/>
      <c r="AD18" s="407"/>
      <c r="AE18" s="407"/>
      <c r="AF18" s="408"/>
      <c r="AG18" s="406"/>
      <c r="AH18" s="407"/>
      <c r="AI18" s="407"/>
      <c r="AJ18" s="408"/>
      <c r="AK18" s="406"/>
      <c r="AL18" s="407"/>
      <c r="AM18" s="407"/>
      <c r="AN18" s="408"/>
      <c r="AO18" s="542"/>
      <c r="AP18" s="554"/>
      <c r="AQ18" s="586"/>
      <c r="AR18" s="588"/>
      <c r="AS18" s="590"/>
      <c r="BE18"/>
    </row>
    <row r="19" spans="2:57" ht="47.25" customHeight="1">
      <c r="B19" s="592"/>
      <c r="C19" s="532"/>
      <c r="D19" s="412"/>
      <c r="E19" s="413"/>
      <c r="F19" s="413"/>
      <c r="G19" s="413"/>
      <c r="H19" s="413"/>
      <c r="I19" s="413"/>
      <c r="J19" s="413"/>
      <c r="K19" s="413"/>
      <c r="L19" s="413"/>
      <c r="M19" s="413"/>
      <c r="N19" s="413"/>
      <c r="O19" s="413"/>
      <c r="P19" s="414"/>
      <c r="Q19" s="412"/>
      <c r="R19" s="413"/>
      <c r="S19" s="413"/>
      <c r="T19" s="413"/>
      <c r="U19" s="413"/>
      <c r="V19" s="413"/>
      <c r="W19" s="413"/>
      <c r="X19" s="414"/>
      <c r="Y19" s="412" t="s">
        <v>1916</v>
      </c>
      <c r="Z19" s="413"/>
      <c r="AA19" s="413"/>
      <c r="AB19" s="414"/>
      <c r="AC19" s="412"/>
      <c r="AD19" s="413"/>
      <c r="AE19" s="413"/>
      <c r="AF19" s="414"/>
      <c r="AG19" s="412"/>
      <c r="AH19" s="413"/>
      <c r="AI19" s="413"/>
      <c r="AJ19" s="414"/>
      <c r="AK19" s="412"/>
      <c r="AL19" s="413"/>
      <c r="AM19" s="413"/>
      <c r="AN19" s="414"/>
      <c r="AO19" s="545"/>
      <c r="AP19" s="556"/>
      <c r="AQ19" s="587"/>
      <c r="AR19" s="589"/>
      <c r="AS19" s="591"/>
      <c r="BE19"/>
    </row>
    <row r="20" spans="2:57">
      <c r="B20" s="592">
        <v>4</v>
      </c>
      <c r="C20" s="532"/>
      <c r="D20" s="406" t="s">
        <v>1914</v>
      </c>
      <c r="E20" s="407"/>
      <c r="F20" s="407"/>
      <c r="G20" s="407"/>
      <c r="H20" s="407"/>
      <c r="I20" s="407"/>
      <c r="J20" s="407"/>
      <c r="K20" s="407"/>
      <c r="L20" s="407"/>
      <c r="M20" s="407"/>
      <c r="N20" s="407"/>
      <c r="O20" s="407"/>
      <c r="P20" s="408"/>
      <c r="Q20" s="409" t="s">
        <v>1268</v>
      </c>
      <c r="R20" s="410"/>
      <c r="S20" s="410"/>
      <c r="T20" s="410"/>
      <c r="U20" s="410"/>
      <c r="V20" s="410"/>
      <c r="W20" s="410"/>
      <c r="X20" s="411"/>
      <c r="Y20" s="409" t="s">
        <v>346</v>
      </c>
      <c r="Z20" s="410"/>
      <c r="AA20" s="410"/>
      <c r="AB20" s="411"/>
      <c r="AC20" s="406"/>
      <c r="AD20" s="407"/>
      <c r="AE20" s="407"/>
      <c r="AF20" s="408"/>
      <c r="AG20" s="406"/>
      <c r="AH20" s="407"/>
      <c r="AI20" s="407"/>
      <c r="AJ20" s="408"/>
      <c r="AK20" s="406"/>
      <c r="AL20" s="407"/>
      <c r="AM20" s="407"/>
      <c r="AN20" s="408"/>
      <c r="AO20" s="542"/>
      <c r="AP20" s="554"/>
      <c r="AQ20" s="586"/>
      <c r="AR20" s="588"/>
      <c r="AS20" s="590"/>
      <c r="BE20"/>
    </row>
    <row r="21" spans="2:57" ht="35.25" customHeight="1" thickBot="1">
      <c r="B21" s="592"/>
      <c r="C21" s="532"/>
      <c r="D21" s="412"/>
      <c r="E21" s="413"/>
      <c r="F21" s="413"/>
      <c r="G21" s="413"/>
      <c r="H21" s="413"/>
      <c r="I21" s="413"/>
      <c r="J21" s="413"/>
      <c r="K21" s="413"/>
      <c r="L21" s="413"/>
      <c r="M21" s="413"/>
      <c r="N21" s="413"/>
      <c r="O21" s="413"/>
      <c r="P21" s="414"/>
      <c r="Q21" s="412"/>
      <c r="R21" s="413"/>
      <c r="S21" s="413"/>
      <c r="T21" s="413"/>
      <c r="U21" s="413"/>
      <c r="V21" s="413"/>
      <c r="W21" s="413"/>
      <c r="X21" s="414"/>
      <c r="Y21" s="412" t="s">
        <v>1916</v>
      </c>
      <c r="Z21" s="413"/>
      <c r="AA21" s="413"/>
      <c r="AB21" s="414"/>
      <c r="AC21" s="412"/>
      <c r="AD21" s="413"/>
      <c r="AE21" s="413"/>
      <c r="AF21" s="414"/>
      <c r="AG21" s="412"/>
      <c r="AH21" s="413"/>
      <c r="AI21" s="413"/>
      <c r="AJ21" s="414"/>
      <c r="AK21" s="412"/>
      <c r="AL21" s="413"/>
      <c r="AM21" s="413"/>
      <c r="AN21" s="414"/>
      <c r="AO21" s="545"/>
      <c r="AP21" s="556"/>
      <c r="AQ21" s="587"/>
      <c r="AR21" s="589"/>
      <c r="AS21" s="591"/>
      <c r="BE21"/>
    </row>
    <row r="22" spans="2:57" ht="22.5" hidden="1" customHeight="1">
      <c r="B22" s="592">
        <v>5</v>
      </c>
      <c r="C22" s="532"/>
      <c r="D22" s="406"/>
      <c r="E22" s="407"/>
      <c r="F22" s="407"/>
      <c r="G22" s="407"/>
      <c r="H22" s="407"/>
      <c r="I22" s="407"/>
      <c r="J22" s="407"/>
      <c r="K22" s="407"/>
      <c r="L22" s="407"/>
      <c r="M22" s="407"/>
      <c r="N22" s="407"/>
      <c r="O22" s="407"/>
      <c r="P22" s="408"/>
      <c r="Q22" s="409"/>
      <c r="R22" s="410"/>
      <c r="S22" s="410"/>
      <c r="T22" s="410"/>
      <c r="U22" s="410"/>
      <c r="V22" s="410"/>
      <c r="W22" s="410"/>
      <c r="X22" s="411"/>
      <c r="Y22" s="406"/>
      <c r="Z22" s="407"/>
      <c r="AA22" s="407"/>
      <c r="AB22" s="408"/>
      <c r="AC22" s="406"/>
      <c r="AD22" s="407"/>
      <c r="AE22" s="407"/>
      <c r="AF22" s="408"/>
      <c r="AG22" s="406"/>
      <c r="AH22" s="407"/>
      <c r="AI22" s="407"/>
      <c r="AJ22" s="408"/>
      <c r="AK22" s="406"/>
      <c r="AL22" s="407"/>
      <c r="AM22" s="407"/>
      <c r="AN22" s="408"/>
      <c r="AO22" s="542"/>
      <c r="AP22" s="554"/>
      <c r="AQ22" s="586"/>
      <c r="AR22" s="588"/>
      <c r="AS22" s="590"/>
      <c r="BE22"/>
    </row>
    <row r="23" spans="2:57" ht="31.5" hidden="1" customHeight="1">
      <c r="B23" s="592"/>
      <c r="C23" s="532"/>
      <c r="D23" s="412"/>
      <c r="E23" s="413"/>
      <c r="F23" s="413"/>
      <c r="G23" s="413"/>
      <c r="H23" s="413"/>
      <c r="I23" s="413"/>
      <c r="J23" s="413"/>
      <c r="K23" s="413"/>
      <c r="L23" s="413"/>
      <c r="M23" s="413"/>
      <c r="N23" s="413"/>
      <c r="O23" s="413"/>
      <c r="P23" s="414"/>
      <c r="Q23" s="412"/>
      <c r="R23" s="413"/>
      <c r="S23" s="413"/>
      <c r="T23" s="413"/>
      <c r="U23" s="413"/>
      <c r="V23" s="413"/>
      <c r="W23" s="413"/>
      <c r="X23" s="414"/>
      <c r="Y23" s="412"/>
      <c r="Z23" s="413"/>
      <c r="AA23" s="413"/>
      <c r="AB23" s="414"/>
      <c r="AC23" s="412"/>
      <c r="AD23" s="413"/>
      <c r="AE23" s="413"/>
      <c r="AF23" s="414"/>
      <c r="AG23" s="412"/>
      <c r="AH23" s="413"/>
      <c r="AI23" s="413"/>
      <c r="AJ23" s="414"/>
      <c r="AK23" s="412"/>
      <c r="AL23" s="413"/>
      <c r="AM23" s="413"/>
      <c r="AN23" s="414"/>
      <c r="AO23" s="545"/>
      <c r="AP23" s="556"/>
      <c r="AQ23" s="587"/>
      <c r="AR23" s="589"/>
      <c r="AS23" s="591"/>
      <c r="BE23"/>
    </row>
    <row r="24" spans="2:57" ht="22.5" hidden="1" customHeight="1">
      <c r="B24" s="592">
        <v>6</v>
      </c>
      <c r="C24" s="532"/>
      <c r="D24" s="406"/>
      <c r="E24" s="407"/>
      <c r="F24" s="407"/>
      <c r="G24" s="407"/>
      <c r="H24" s="407"/>
      <c r="I24" s="407"/>
      <c r="J24" s="407"/>
      <c r="K24" s="407"/>
      <c r="L24" s="407"/>
      <c r="M24" s="407"/>
      <c r="N24" s="407"/>
      <c r="O24" s="407"/>
      <c r="P24" s="408"/>
      <c r="Q24" s="409"/>
      <c r="R24" s="410"/>
      <c r="S24" s="410"/>
      <c r="T24" s="410"/>
      <c r="U24" s="410"/>
      <c r="V24" s="410"/>
      <c r="W24" s="410"/>
      <c r="X24" s="411"/>
      <c r="Y24" s="406"/>
      <c r="Z24" s="407"/>
      <c r="AA24" s="407"/>
      <c r="AB24" s="408"/>
      <c r="AC24" s="406"/>
      <c r="AD24" s="407"/>
      <c r="AE24" s="407"/>
      <c r="AF24" s="408"/>
      <c r="AG24" s="406"/>
      <c r="AH24" s="407"/>
      <c r="AI24" s="407"/>
      <c r="AJ24" s="408"/>
      <c r="AK24" s="406"/>
      <c r="AL24" s="407"/>
      <c r="AM24" s="407"/>
      <c r="AN24" s="408"/>
      <c r="AO24" s="542"/>
      <c r="AP24" s="554"/>
      <c r="AQ24" s="586"/>
      <c r="AR24" s="588"/>
      <c r="AS24" s="590"/>
      <c r="BE24"/>
    </row>
    <row r="25" spans="2:57" ht="31.5" hidden="1" customHeight="1">
      <c r="B25" s="592"/>
      <c r="C25" s="532"/>
      <c r="D25" s="412"/>
      <c r="E25" s="413"/>
      <c r="F25" s="413"/>
      <c r="G25" s="413"/>
      <c r="H25" s="413"/>
      <c r="I25" s="413"/>
      <c r="J25" s="413"/>
      <c r="K25" s="413"/>
      <c r="L25" s="413"/>
      <c r="M25" s="413"/>
      <c r="N25" s="413"/>
      <c r="O25" s="413"/>
      <c r="P25" s="414"/>
      <c r="Q25" s="412"/>
      <c r="R25" s="413"/>
      <c r="S25" s="413"/>
      <c r="T25" s="413"/>
      <c r="U25" s="413"/>
      <c r="V25" s="413"/>
      <c r="W25" s="413"/>
      <c r="X25" s="414"/>
      <c r="Y25" s="412"/>
      <c r="Z25" s="413"/>
      <c r="AA25" s="413"/>
      <c r="AB25" s="414"/>
      <c r="AC25" s="412"/>
      <c r="AD25" s="413"/>
      <c r="AE25" s="413"/>
      <c r="AF25" s="414"/>
      <c r="AG25" s="412"/>
      <c r="AH25" s="413"/>
      <c r="AI25" s="413"/>
      <c r="AJ25" s="414"/>
      <c r="AK25" s="412"/>
      <c r="AL25" s="413"/>
      <c r="AM25" s="413"/>
      <c r="AN25" s="414"/>
      <c r="AO25" s="545"/>
      <c r="AP25" s="556"/>
      <c r="AQ25" s="587"/>
      <c r="AR25" s="589"/>
      <c r="AS25" s="591"/>
      <c r="BE25"/>
    </row>
    <row r="26" spans="2:57" ht="22.5" hidden="1" customHeight="1">
      <c r="B26" s="592">
        <v>7</v>
      </c>
      <c r="C26" s="532"/>
      <c r="D26" s="406"/>
      <c r="E26" s="407"/>
      <c r="F26" s="407"/>
      <c r="G26" s="407"/>
      <c r="H26" s="407"/>
      <c r="I26" s="407"/>
      <c r="J26" s="407"/>
      <c r="K26" s="407"/>
      <c r="L26" s="407"/>
      <c r="M26" s="407"/>
      <c r="N26" s="407"/>
      <c r="O26" s="407"/>
      <c r="P26" s="408"/>
      <c r="Q26" s="409"/>
      <c r="R26" s="410"/>
      <c r="S26" s="410"/>
      <c r="T26" s="410"/>
      <c r="U26" s="410"/>
      <c r="V26" s="410"/>
      <c r="W26" s="410"/>
      <c r="X26" s="411"/>
      <c r="Y26" s="406"/>
      <c r="Z26" s="407"/>
      <c r="AA26" s="407"/>
      <c r="AB26" s="408"/>
      <c r="AC26" s="406"/>
      <c r="AD26" s="407"/>
      <c r="AE26" s="407"/>
      <c r="AF26" s="408"/>
      <c r="AG26" s="406"/>
      <c r="AH26" s="407"/>
      <c r="AI26" s="407"/>
      <c r="AJ26" s="408"/>
      <c r="AK26" s="406"/>
      <c r="AL26" s="407"/>
      <c r="AM26" s="407"/>
      <c r="AN26" s="408"/>
      <c r="AO26" s="542"/>
      <c r="AP26" s="554"/>
      <c r="AQ26" s="586"/>
      <c r="AR26" s="588"/>
      <c r="AS26" s="590"/>
      <c r="BE26"/>
    </row>
    <row r="27" spans="2:57" ht="31.5" hidden="1" customHeight="1">
      <c r="B27" s="592"/>
      <c r="C27" s="532"/>
      <c r="D27" s="412"/>
      <c r="E27" s="413"/>
      <c r="F27" s="413"/>
      <c r="G27" s="413"/>
      <c r="H27" s="413"/>
      <c r="I27" s="413"/>
      <c r="J27" s="413"/>
      <c r="K27" s="413"/>
      <c r="L27" s="413"/>
      <c r="M27" s="413"/>
      <c r="N27" s="413"/>
      <c r="O27" s="413"/>
      <c r="P27" s="414"/>
      <c r="Q27" s="412"/>
      <c r="R27" s="413"/>
      <c r="S27" s="413"/>
      <c r="T27" s="413"/>
      <c r="U27" s="413"/>
      <c r="V27" s="413"/>
      <c r="W27" s="413"/>
      <c r="X27" s="414"/>
      <c r="Y27" s="412"/>
      <c r="Z27" s="413"/>
      <c r="AA27" s="413"/>
      <c r="AB27" s="414"/>
      <c r="AC27" s="412"/>
      <c r="AD27" s="413"/>
      <c r="AE27" s="413"/>
      <c r="AF27" s="414"/>
      <c r="AG27" s="412"/>
      <c r="AH27" s="413"/>
      <c r="AI27" s="413"/>
      <c r="AJ27" s="414"/>
      <c r="AK27" s="412"/>
      <c r="AL27" s="413"/>
      <c r="AM27" s="413"/>
      <c r="AN27" s="414"/>
      <c r="AO27" s="545"/>
      <c r="AP27" s="556"/>
      <c r="AQ27" s="587"/>
      <c r="AR27" s="589"/>
      <c r="AS27" s="591"/>
      <c r="BE27"/>
    </row>
    <row r="28" spans="2:57" ht="22.5" hidden="1" customHeight="1">
      <c r="B28" s="592">
        <v>8</v>
      </c>
      <c r="C28" s="532"/>
      <c r="D28" s="406"/>
      <c r="E28" s="407"/>
      <c r="F28" s="407"/>
      <c r="G28" s="407"/>
      <c r="H28" s="407"/>
      <c r="I28" s="407"/>
      <c r="J28" s="407"/>
      <c r="K28" s="407"/>
      <c r="L28" s="407"/>
      <c r="M28" s="407"/>
      <c r="N28" s="407"/>
      <c r="O28" s="407"/>
      <c r="P28" s="408"/>
      <c r="Q28" s="409"/>
      <c r="R28" s="410"/>
      <c r="S28" s="410"/>
      <c r="T28" s="410"/>
      <c r="U28" s="410"/>
      <c r="V28" s="410"/>
      <c r="W28" s="410"/>
      <c r="X28" s="411"/>
      <c r="Y28" s="406"/>
      <c r="Z28" s="407"/>
      <c r="AA28" s="407"/>
      <c r="AB28" s="408"/>
      <c r="AC28" s="406"/>
      <c r="AD28" s="407"/>
      <c r="AE28" s="407"/>
      <c r="AF28" s="408"/>
      <c r="AG28" s="406"/>
      <c r="AH28" s="407"/>
      <c r="AI28" s="407"/>
      <c r="AJ28" s="408"/>
      <c r="AK28" s="406"/>
      <c r="AL28" s="407"/>
      <c r="AM28" s="407"/>
      <c r="AN28" s="408"/>
      <c r="AO28" s="542"/>
      <c r="AP28" s="554"/>
      <c r="AQ28" s="586"/>
      <c r="AR28" s="588"/>
      <c r="AS28" s="590"/>
      <c r="BE28"/>
    </row>
    <row r="29" spans="2:57" ht="31.5" hidden="1" customHeight="1">
      <c r="B29" s="592"/>
      <c r="C29" s="532"/>
      <c r="D29" s="412"/>
      <c r="E29" s="413"/>
      <c r="F29" s="413"/>
      <c r="G29" s="413"/>
      <c r="H29" s="413"/>
      <c r="I29" s="413"/>
      <c r="J29" s="413"/>
      <c r="K29" s="413"/>
      <c r="L29" s="413"/>
      <c r="M29" s="413"/>
      <c r="N29" s="413"/>
      <c r="O29" s="413"/>
      <c r="P29" s="414"/>
      <c r="Q29" s="412"/>
      <c r="R29" s="413"/>
      <c r="S29" s="413"/>
      <c r="T29" s="413"/>
      <c r="U29" s="413"/>
      <c r="V29" s="413"/>
      <c r="W29" s="413"/>
      <c r="X29" s="414"/>
      <c r="Y29" s="412"/>
      <c r="Z29" s="413"/>
      <c r="AA29" s="413"/>
      <c r="AB29" s="414"/>
      <c r="AC29" s="412"/>
      <c r="AD29" s="413"/>
      <c r="AE29" s="413"/>
      <c r="AF29" s="414"/>
      <c r="AG29" s="412"/>
      <c r="AH29" s="413"/>
      <c r="AI29" s="413"/>
      <c r="AJ29" s="414"/>
      <c r="AK29" s="412"/>
      <c r="AL29" s="413"/>
      <c r="AM29" s="413"/>
      <c r="AN29" s="414"/>
      <c r="AO29" s="545"/>
      <c r="AP29" s="556"/>
      <c r="AQ29" s="587"/>
      <c r="AR29" s="589"/>
      <c r="AS29" s="591"/>
      <c r="BE29"/>
    </row>
    <row r="30" spans="2:57" ht="22.5" hidden="1" customHeight="1">
      <c r="B30" s="592">
        <v>9</v>
      </c>
      <c r="C30" s="532"/>
      <c r="D30" s="406"/>
      <c r="E30" s="407"/>
      <c r="F30" s="407"/>
      <c r="G30" s="407"/>
      <c r="H30" s="407"/>
      <c r="I30" s="407"/>
      <c r="J30" s="407"/>
      <c r="K30" s="407"/>
      <c r="L30" s="407"/>
      <c r="M30" s="407"/>
      <c r="N30" s="407"/>
      <c r="O30" s="407"/>
      <c r="P30" s="408"/>
      <c r="Q30" s="409"/>
      <c r="R30" s="410"/>
      <c r="S30" s="410"/>
      <c r="T30" s="410"/>
      <c r="U30" s="410"/>
      <c r="V30" s="410"/>
      <c r="W30" s="410"/>
      <c r="X30" s="411"/>
      <c r="Y30" s="406"/>
      <c r="Z30" s="407"/>
      <c r="AA30" s="407"/>
      <c r="AB30" s="408"/>
      <c r="AC30" s="406"/>
      <c r="AD30" s="407"/>
      <c r="AE30" s="407"/>
      <c r="AF30" s="408"/>
      <c r="AG30" s="406"/>
      <c r="AH30" s="407"/>
      <c r="AI30" s="407"/>
      <c r="AJ30" s="408"/>
      <c r="AK30" s="406"/>
      <c r="AL30" s="407"/>
      <c r="AM30" s="407"/>
      <c r="AN30" s="408"/>
      <c r="AO30" s="542"/>
      <c r="AP30" s="554"/>
      <c r="AQ30" s="586"/>
      <c r="AR30" s="588"/>
      <c r="AS30" s="590"/>
      <c r="BE30"/>
    </row>
    <row r="31" spans="2:57" ht="31.5" hidden="1" customHeight="1">
      <c r="B31" s="592"/>
      <c r="C31" s="532"/>
      <c r="D31" s="412"/>
      <c r="E31" s="413"/>
      <c r="F31" s="413"/>
      <c r="G31" s="413"/>
      <c r="H31" s="413"/>
      <c r="I31" s="413"/>
      <c r="J31" s="413"/>
      <c r="K31" s="413"/>
      <c r="L31" s="413"/>
      <c r="M31" s="413"/>
      <c r="N31" s="413"/>
      <c r="O31" s="413"/>
      <c r="P31" s="414"/>
      <c r="Q31" s="412"/>
      <c r="R31" s="413"/>
      <c r="S31" s="413"/>
      <c r="T31" s="413"/>
      <c r="U31" s="413"/>
      <c r="V31" s="413"/>
      <c r="W31" s="413"/>
      <c r="X31" s="414"/>
      <c r="Y31" s="412"/>
      <c r="Z31" s="413"/>
      <c r="AA31" s="413"/>
      <c r="AB31" s="414"/>
      <c r="AC31" s="412"/>
      <c r="AD31" s="413"/>
      <c r="AE31" s="413"/>
      <c r="AF31" s="414"/>
      <c r="AG31" s="412"/>
      <c r="AH31" s="413"/>
      <c r="AI31" s="413"/>
      <c r="AJ31" s="414"/>
      <c r="AK31" s="412"/>
      <c r="AL31" s="413"/>
      <c r="AM31" s="413"/>
      <c r="AN31" s="414"/>
      <c r="AO31" s="545"/>
      <c r="AP31" s="556"/>
      <c r="AQ31" s="587"/>
      <c r="AR31" s="589"/>
      <c r="AS31" s="591"/>
      <c r="BE31"/>
    </row>
    <row r="32" spans="2:57" ht="22.5" hidden="1" customHeight="1">
      <c r="B32" s="592">
        <v>10</v>
      </c>
      <c r="C32" s="532"/>
      <c r="D32" s="406"/>
      <c r="E32" s="407"/>
      <c r="F32" s="407"/>
      <c r="G32" s="407"/>
      <c r="H32" s="407"/>
      <c r="I32" s="407"/>
      <c r="J32" s="407"/>
      <c r="K32" s="407"/>
      <c r="L32" s="407"/>
      <c r="M32" s="407"/>
      <c r="N32" s="407"/>
      <c r="O32" s="407"/>
      <c r="P32" s="408"/>
      <c r="Q32" s="409"/>
      <c r="R32" s="410"/>
      <c r="S32" s="410"/>
      <c r="T32" s="410"/>
      <c r="U32" s="410"/>
      <c r="V32" s="410"/>
      <c r="W32" s="410"/>
      <c r="X32" s="411"/>
      <c r="Y32" s="406"/>
      <c r="Z32" s="407"/>
      <c r="AA32" s="407"/>
      <c r="AB32" s="408"/>
      <c r="AC32" s="406"/>
      <c r="AD32" s="407"/>
      <c r="AE32" s="407"/>
      <c r="AF32" s="408"/>
      <c r="AG32" s="406"/>
      <c r="AH32" s="407"/>
      <c r="AI32" s="407"/>
      <c r="AJ32" s="408"/>
      <c r="AK32" s="406"/>
      <c r="AL32" s="407"/>
      <c r="AM32" s="407"/>
      <c r="AN32" s="408"/>
      <c r="AO32" s="542"/>
      <c r="AP32" s="554"/>
      <c r="AQ32" s="586"/>
      <c r="AR32" s="588"/>
      <c r="AS32" s="590"/>
      <c r="BE32"/>
    </row>
    <row r="33" spans="2:57" ht="31.5" hidden="1" customHeight="1" thickBot="1">
      <c r="B33" s="592"/>
      <c r="C33" s="532"/>
      <c r="D33" s="412"/>
      <c r="E33" s="413"/>
      <c r="F33" s="413"/>
      <c r="G33" s="413"/>
      <c r="H33" s="413"/>
      <c r="I33" s="413"/>
      <c r="J33" s="413"/>
      <c r="K33" s="413"/>
      <c r="L33" s="413"/>
      <c r="M33" s="413"/>
      <c r="N33" s="413"/>
      <c r="O33" s="413"/>
      <c r="P33" s="414"/>
      <c r="Q33" s="412"/>
      <c r="R33" s="413"/>
      <c r="S33" s="413"/>
      <c r="T33" s="413"/>
      <c r="U33" s="413"/>
      <c r="V33" s="413"/>
      <c r="W33" s="413"/>
      <c r="X33" s="414"/>
      <c r="Y33" s="412"/>
      <c r="Z33" s="413"/>
      <c r="AA33" s="413"/>
      <c r="AB33" s="414"/>
      <c r="AC33" s="412"/>
      <c r="AD33" s="413"/>
      <c r="AE33" s="413"/>
      <c r="AF33" s="414"/>
      <c r="AG33" s="412"/>
      <c r="AH33" s="413"/>
      <c r="AI33" s="413"/>
      <c r="AJ33" s="414"/>
      <c r="AK33" s="412"/>
      <c r="AL33" s="413"/>
      <c r="AM33" s="413"/>
      <c r="AN33" s="414"/>
      <c r="AO33" s="545"/>
      <c r="AP33" s="556"/>
      <c r="AQ33" s="587"/>
      <c r="AR33" s="589"/>
      <c r="AS33" s="591"/>
      <c r="BE33"/>
    </row>
    <row r="34" spans="2:57" ht="22.5" hidden="1" customHeight="1">
      <c r="B34" s="592">
        <v>11</v>
      </c>
      <c r="C34" s="532"/>
      <c r="D34" s="406"/>
      <c r="E34" s="407"/>
      <c r="F34" s="407"/>
      <c r="G34" s="407"/>
      <c r="H34" s="407"/>
      <c r="I34" s="407"/>
      <c r="J34" s="407"/>
      <c r="K34" s="407"/>
      <c r="L34" s="407"/>
      <c r="M34" s="407"/>
      <c r="N34" s="407"/>
      <c r="O34" s="407"/>
      <c r="P34" s="408"/>
      <c r="Q34" s="409"/>
      <c r="R34" s="410"/>
      <c r="S34" s="410"/>
      <c r="T34" s="410"/>
      <c r="U34" s="410"/>
      <c r="V34" s="410"/>
      <c r="W34" s="410"/>
      <c r="X34" s="411"/>
      <c r="Y34" s="406"/>
      <c r="Z34" s="407"/>
      <c r="AA34" s="407"/>
      <c r="AB34" s="408"/>
      <c r="AC34" s="406"/>
      <c r="AD34" s="407"/>
      <c r="AE34" s="407"/>
      <c r="AF34" s="408"/>
      <c r="AG34" s="406"/>
      <c r="AH34" s="407"/>
      <c r="AI34" s="407"/>
      <c r="AJ34" s="408"/>
      <c r="AK34" s="406"/>
      <c r="AL34" s="407"/>
      <c r="AM34" s="407"/>
      <c r="AN34" s="408"/>
      <c r="AO34" s="542"/>
      <c r="AP34" s="554"/>
      <c r="AQ34" s="586"/>
      <c r="AR34" s="588"/>
      <c r="AS34" s="590"/>
      <c r="BE34"/>
    </row>
    <row r="35" spans="2:57" ht="31.5" hidden="1"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c r="Z35" s="413"/>
      <c r="AA35" s="413"/>
      <c r="AB35" s="414"/>
      <c r="AC35" s="412"/>
      <c r="AD35" s="413"/>
      <c r="AE35" s="413"/>
      <c r="AF35" s="414"/>
      <c r="AG35" s="412"/>
      <c r="AH35" s="413"/>
      <c r="AI35" s="413"/>
      <c r="AJ35" s="414"/>
      <c r="AK35" s="412"/>
      <c r="AL35" s="413"/>
      <c r="AM35" s="413"/>
      <c r="AN35" s="414"/>
      <c r="AO35" s="545"/>
      <c r="AP35" s="556"/>
      <c r="AQ35" s="587"/>
      <c r="AR35" s="589"/>
      <c r="AS35" s="591"/>
      <c r="BE35"/>
    </row>
    <row r="36" spans="2:57" ht="22.5" hidden="1" customHeight="1">
      <c r="B36" s="592">
        <v>12</v>
      </c>
      <c r="C36" s="532"/>
      <c r="D36" s="406"/>
      <c r="E36" s="407"/>
      <c r="F36" s="407"/>
      <c r="G36" s="407"/>
      <c r="H36" s="407"/>
      <c r="I36" s="407"/>
      <c r="J36" s="407"/>
      <c r="K36" s="407"/>
      <c r="L36" s="407"/>
      <c r="M36" s="407"/>
      <c r="N36" s="407"/>
      <c r="O36" s="407"/>
      <c r="P36" s="408"/>
      <c r="Q36" s="409"/>
      <c r="R36" s="410"/>
      <c r="S36" s="410"/>
      <c r="T36" s="410"/>
      <c r="U36" s="410"/>
      <c r="V36" s="410"/>
      <c r="W36" s="410"/>
      <c r="X36" s="411"/>
      <c r="Y36" s="406"/>
      <c r="Z36" s="407"/>
      <c r="AA36" s="407"/>
      <c r="AB36" s="408"/>
      <c r="AC36" s="406"/>
      <c r="AD36" s="407"/>
      <c r="AE36" s="407"/>
      <c r="AF36" s="408"/>
      <c r="AG36" s="406"/>
      <c r="AH36" s="407"/>
      <c r="AI36" s="407"/>
      <c r="AJ36" s="408"/>
      <c r="AK36" s="406"/>
      <c r="AL36" s="407"/>
      <c r="AM36" s="407"/>
      <c r="AN36" s="408"/>
      <c r="AO36" s="542"/>
      <c r="AP36" s="554"/>
      <c r="AQ36" s="586"/>
      <c r="AR36" s="588"/>
      <c r="AS36" s="590"/>
      <c r="BE36"/>
    </row>
    <row r="37" spans="2:57" ht="31.5" hidden="1"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c r="Z37" s="413"/>
      <c r="AA37" s="413"/>
      <c r="AB37" s="414"/>
      <c r="AC37" s="412"/>
      <c r="AD37" s="413"/>
      <c r="AE37" s="413"/>
      <c r="AF37" s="414"/>
      <c r="AG37" s="412"/>
      <c r="AH37" s="413"/>
      <c r="AI37" s="413"/>
      <c r="AJ37" s="414"/>
      <c r="AK37" s="412"/>
      <c r="AL37" s="413"/>
      <c r="AM37" s="413"/>
      <c r="AN37" s="414"/>
      <c r="AO37" s="545"/>
      <c r="AP37" s="556"/>
      <c r="AQ37" s="587"/>
      <c r="AR37" s="589"/>
      <c r="AS37" s="591"/>
      <c r="BE37"/>
    </row>
    <row r="38" spans="2:57" ht="22.5" hidden="1" customHeight="1">
      <c r="B38" s="592">
        <v>13</v>
      </c>
      <c r="C38" s="532"/>
      <c r="D38" s="406"/>
      <c r="E38" s="407"/>
      <c r="F38" s="407"/>
      <c r="G38" s="407"/>
      <c r="H38" s="407"/>
      <c r="I38" s="407"/>
      <c r="J38" s="407"/>
      <c r="K38" s="407"/>
      <c r="L38" s="407"/>
      <c r="M38" s="407"/>
      <c r="N38" s="407"/>
      <c r="O38" s="407"/>
      <c r="P38" s="408"/>
      <c r="Q38" s="409"/>
      <c r="R38" s="410"/>
      <c r="S38" s="410"/>
      <c r="T38" s="410"/>
      <c r="U38" s="410"/>
      <c r="V38" s="410"/>
      <c r="W38" s="410"/>
      <c r="X38" s="411"/>
      <c r="Y38" s="406"/>
      <c r="Z38" s="407"/>
      <c r="AA38" s="407"/>
      <c r="AB38" s="408"/>
      <c r="AC38" s="406"/>
      <c r="AD38" s="407"/>
      <c r="AE38" s="407"/>
      <c r="AF38" s="408"/>
      <c r="AG38" s="406"/>
      <c r="AH38" s="407"/>
      <c r="AI38" s="407"/>
      <c r="AJ38" s="408"/>
      <c r="AK38" s="406"/>
      <c r="AL38" s="407"/>
      <c r="AM38" s="407"/>
      <c r="AN38" s="408"/>
      <c r="AO38" s="542"/>
      <c r="AP38" s="554"/>
      <c r="AQ38" s="586"/>
      <c r="AR38" s="588"/>
      <c r="AS38" s="590"/>
      <c r="BE38"/>
    </row>
    <row r="39" spans="2:57" ht="31.5" hidden="1"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c r="Z39" s="413"/>
      <c r="AA39" s="413"/>
      <c r="AB39" s="414"/>
      <c r="AC39" s="412"/>
      <c r="AD39" s="413"/>
      <c r="AE39" s="413"/>
      <c r="AF39" s="414"/>
      <c r="AG39" s="412"/>
      <c r="AH39" s="413"/>
      <c r="AI39" s="413"/>
      <c r="AJ39" s="414"/>
      <c r="AK39" s="412"/>
      <c r="AL39" s="413"/>
      <c r="AM39" s="413"/>
      <c r="AN39" s="414"/>
      <c r="AO39" s="545"/>
      <c r="AP39" s="556"/>
      <c r="AQ39" s="587"/>
      <c r="AR39" s="589"/>
      <c r="AS39" s="591"/>
      <c r="BE39"/>
    </row>
    <row r="40" spans="2:57" ht="22.5" hidden="1" customHeight="1">
      <c r="B40" s="592">
        <v>14</v>
      </c>
      <c r="C40" s="532"/>
      <c r="D40" s="406"/>
      <c r="E40" s="407"/>
      <c r="F40" s="407"/>
      <c r="G40" s="407"/>
      <c r="H40" s="407"/>
      <c r="I40" s="407"/>
      <c r="J40" s="407"/>
      <c r="K40" s="407"/>
      <c r="L40" s="407"/>
      <c r="M40" s="407"/>
      <c r="N40" s="407"/>
      <c r="O40" s="407"/>
      <c r="P40" s="408"/>
      <c r="Q40" s="409"/>
      <c r="R40" s="410"/>
      <c r="S40" s="410"/>
      <c r="T40" s="410"/>
      <c r="U40" s="410"/>
      <c r="V40" s="410"/>
      <c r="W40" s="410"/>
      <c r="X40" s="411"/>
      <c r="Y40" s="406"/>
      <c r="Z40" s="407"/>
      <c r="AA40" s="407"/>
      <c r="AB40" s="408"/>
      <c r="AC40" s="406"/>
      <c r="AD40" s="407"/>
      <c r="AE40" s="407"/>
      <c r="AF40" s="408"/>
      <c r="AG40" s="406"/>
      <c r="AH40" s="407"/>
      <c r="AI40" s="407"/>
      <c r="AJ40" s="408"/>
      <c r="AK40" s="406"/>
      <c r="AL40" s="407"/>
      <c r="AM40" s="407"/>
      <c r="AN40" s="408"/>
      <c r="AO40" s="542"/>
      <c r="AP40" s="554"/>
      <c r="AQ40" s="586"/>
      <c r="AR40" s="588"/>
      <c r="AS40" s="590"/>
      <c r="BE40"/>
    </row>
    <row r="41" spans="2:57" ht="31.5" hidden="1"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c r="Z41" s="413"/>
      <c r="AA41" s="413"/>
      <c r="AB41" s="414"/>
      <c r="AC41" s="412"/>
      <c r="AD41" s="413"/>
      <c r="AE41" s="413"/>
      <c r="AF41" s="414"/>
      <c r="AG41" s="412"/>
      <c r="AH41" s="413"/>
      <c r="AI41" s="413"/>
      <c r="AJ41" s="414"/>
      <c r="AK41" s="412"/>
      <c r="AL41" s="413"/>
      <c r="AM41" s="413"/>
      <c r="AN41" s="414"/>
      <c r="AO41" s="545"/>
      <c r="AP41" s="556"/>
      <c r="AQ41" s="587"/>
      <c r="AR41" s="589"/>
      <c r="AS41" s="591"/>
      <c r="BE41"/>
    </row>
    <row r="42" spans="2:57" ht="22.5" hidden="1" customHeight="1">
      <c r="B42" s="592">
        <v>15</v>
      </c>
      <c r="C42" s="532"/>
      <c r="D42" s="406"/>
      <c r="E42" s="407"/>
      <c r="F42" s="407"/>
      <c r="G42" s="407"/>
      <c r="H42" s="407"/>
      <c r="I42" s="407"/>
      <c r="J42" s="407"/>
      <c r="K42" s="407"/>
      <c r="L42" s="407"/>
      <c r="M42" s="407"/>
      <c r="N42" s="407"/>
      <c r="O42" s="407"/>
      <c r="P42" s="408"/>
      <c r="Q42" s="409"/>
      <c r="R42" s="410"/>
      <c r="S42" s="410"/>
      <c r="T42" s="410"/>
      <c r="U42" s="410"/>
      <c r="V42" s="410"/>
      <c r="W42" s="410"/>
      <c r="X42" s="411"/>
      <c r="Y42" s="406"/>
      <c r="Z42" s="407"/>
      <c r="AA42" s="407"/>
      <c r="AB42" s="408"/>
      <c r="AC42" s="406"/>
      <c r="AD42" s="407"/>
      <c r="AE42" s="407"/>
      <c r="AF42" s="408"/>
      <c r="AG42" s="406"/>
      <c r="AH42" s="407"/>
      <c r="AI42" s="407"/>
      <c r="AJ42" s="408"/>
      <c r="AK42" s="406"/>
      <c r="AL42" s="407"/>
      <c r="AM42" s="407"/>
      <c r="AN42" s="408"/>
      <c r="AO42" s="542"/>
      <c r="AP42" s="554"/>
      <c r="AQ42" s="586"/>
      <c r="AR42" s="588"/>
      <c r="AS42" s="590"/>
      <c r="BE42"/>
    </row>
    <row r="43" spans="2:57" ht="31.5" hidden="1"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c r="Z43" s="413"/>
      <c r="AA43" s="413"/>
      <c r="AB43" s="414"/>
      <c r="AC43" s="412"/>
      <c r="AD43" s="413"/>
      <c r="AE43" s="413"/>
      <c r="AF43" s="414"/>
      <c r="AG43" s="412"/>
      <c r="AH43" s="413"/>
      <c r="AI43" s="413"/>
      <c r="AJ43" s="414"/>
      <c r="AK43" s="412"/>
      <c r="AL43" s="413"/>
      <c r="AM43" s="413"/>
      <c r="AN43" s="414"/>
      <c r="AO43" s="545"/>
      <c r="AP43" s="556"/>
      <c r="AQ43" s="587"/>
      <c r="AR43" s="589"/>
      <c r="AS43" s="591"/>
      <c r="BE43"/>
    </row>
    <row r="44" spans="2:57" ht="22.5" hidden="1" customHeight="1">
      <c r="B44" s="592">
        <v>16</v>
      </c>
      <c r="C44" s="532"/>
      <c r="D44" s="406"/>
      <c r="E44" s="407"/>
      <c r="F44" s="407"/>
      <c r="G44" s="407"/>
      <c r="H44" s="407"/>
      <c r="I44" s="407"/>
      <c r="J44" s="407"/>
      <c r="K44" s="407"/>
      <c r="L44" s="407"/>
      <c r="M44" s="407"/>
      <c r="N44" s="407"/>
      <c r="O44" s="407"/>
      <c r="P44" s="408"/>
      <c r="Q44" s="409"/>
      <c r="R44" s="410"/>
      <c r="S44" s="410"/>
      <c r="T44" s="410"/>
      <c r="U44" s="410"/>
      <c r="V44" s="410"/>
      <c r="W44" s="410"/>
      <c r="X44" s="411"/>
      <c r="Y44" s="406"/>
      <c r="Z44" s="407"/>
      <c r="AA44" s="407"/>
      <c r="AB44" s="408"/>
      <c r="AC44" s="406"/>
      <c r="AD44" s="407"/>
      <c r="AE44" s="407"/>
      <c r="AF44" s="408"/>
      <c r="AG44" s="406"/>
      <c r="AH44" s="407"/>
      <c r="AI44" s="407"/>
      <c r="AJ44" s="408"/>
      <c r="AK44" s="406"/>
      <c r="AL44" s="407"/>
      <c r="AM44" s="407"/>
      <c r="AN44" s="408"/>
      <c r="AO44" s="542"/>
      <c r="AP44" s="554"/>
      <c r="AQ44" s="586"/>
      <c r="AR44" s="588"/>
      <c r="AS44" s="590"/>
      <c r="BE44"/>
    </row>
    <row r="45" spans="2:57" ht="31.5" hidden="1"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c r="Z45" s="413"/>
      <c r="AA45" s="413"/>
      <c r="AB45" s="414"/>
      <c r="AC45" s="412"/>
      <c r="AD45" s="413"/>
      <c r="AE45" s="413"/>
      <c r="AF45" s="414"/>
      <c r="AG45" s="412"/>
      <c r="AH45" s="413"/>
      <c r="AI45" s="413"/>
      <c r="AJ45" s="414"/>
      <c r="AK45" s="412"/>
      <c r="AL45" s="413"/>
      <c r="AM45" s="413"/>
      <c r="AN45" s="414"/>
      <c r="AO45" s="545"/>
      <c r="AP45" s="556"/>
      <c r="AQ45" s="587"/>
      <c r="AR45" s="589"/>
      <c r="AS45" s="591"/>
      <c r="BE45"/>
    </row>
    <row r="46" spans="2:57" ht="22.5" hidden="1" customHeight="1">
      <c r="B46" s="592">
        <v>17</v>
      </c>
      <c r="C46" s="532"/>
      <c r="D46" s="406"/>
      <c r="E46" s="407"/>
      <c r="F46" s="407"/>
      <c r="G46" s="407"/>
      <c r="H46" s="407"/>
      <c r="I46" s="407"/>
      <c r="J46" s="407"/>
      <c r="K46" s="407"/>
      <c r="L46" s="407"/>
      <c r="M46" s="407"/>
      <c r="N46" s="407"/>
      <c r="O46" s="407"/>
      <c r="P46" s="408"/>
      <c r="Q46" s="409"/>
      <c r="R46" s="410"/>
      <c r="S46" s="410"/>
      <c r="T46" s="410"/>
      <c r="U46" s="410"/>
      <c r="V46" s="410"/>
      <c r="W46" s="410"/>
      <c r="X46" s="411"/>
      <c r="Y46" s="406"/>
      <c r="Z46" s="407"/>
      <c r="AA46" s="407"/>
      <c r="AB46" s="408"/>
      <c r="AC46" s="406"/>
      <c r="AD46" s="407"/>
      <c r="AE46" s="407"/>
      <c r="AF46" s="408"/>
      <c r="AG46" s="406"/>
      <c r="AH46" s="407"/>
      <c r="AI46" s="407"/>
      <c r="AJ46" s="408"/>
      <c r="AK46" s="406"/>
      <c r="AL46" s="407"/>
      <c r="AM46" s="407"/>
      <c r="AN46" s="408"/>
      <c r="AO46" s="542"/>
      <c r="AP46" s="554"/>
      <c r="AQ46" s="586"/>
      <c r="AR46" s="588"/>
      <c r="AS46" s="590"/>
      <c r="BE46"/>
    </row>
    <row r="47" spans="2:57" ht="31.5" hidden="1"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c r="Z47" s="413"/>
      <c r="AA47" s="413"/>
      <c r="AB47" s="414"/>
      <c r="AC47" s="412"/>
      <c r="AD47" s="413"/>
      <c r="AE47" s="413"/>
      <c r="AF47" s="414"/>
      <c r="AG47" s="412"/>
      <c r="AH47" s="413"/>
      <c r="AI47" s="413"/>
      <c r="AJ47" s="414"/>
      <c r="AK47" s="412"/>
      <c r="AL47" s="413"/>
      <c r="AM47" s="413"/>
      <c r="AN47" s="414"/>
      <c r="AO47" s="545"/>
      <c r="AP47" s="556"/>
      <c r="AQ47" s="587"/>
      <c r="AR47" s="589"/>
      <c r="AS47" s="591"/>
      <c r="BE47"/>
    </row>
    <row r="48" spans="2:57" ht="22.5" hidden="1" customHeight="1">
      <c r="B48" s="592">
        <v>18</v>
      </c>
      <c r="C48" s="532"/>
      <c r="D48" s="406"/>
      <c r="E48" s="407"/>
      <c r="F48" s="407"/>
      <c r="G48" s="407"/>
      <c r="H48" s="407"/>
      <c r="I48" s="407"/>
      <c r="J48" s="407"/>
      <c r="K48" s="407"/>
      <c r="L48" s="407"/>
      <c r="M48" s="407"/>
      <c r="N48" s="407"/>
      <c r="O48" s="407"/>
      <c r="P48" s="408"/>
      <c r="Q48" s="409"/>
      <c r="R48" s="410"/>
      <c r="S48" s="410"/>
      <c r="T48" s="410"/>
      <c r="U48" s="410"/>
      <c r="V48" s="410"/>
      <c r="W48" s="410"/>
      <c r="X48" s="411"/>
      <c r="Y48" s="406"/>
      <c r="Z48" s="407"/>
      <c r="AA48" s="407"/>
      <c r="AB48" s="408"/>
      <c r="AC48" s="406"/>
      <c r="AD48" s="407"/>
      <c r="AE48" s="407"/>
      <c r="AF48" s="408"/>
      <c r="AG48" s="406"/>
      <c r="AH48" s="407"/>
      <c r="AI48" s="407"/>
      <c r="AJ48" s="408"/>
      <c r="AK48" s="406"/>
      <c r="AL48" s="407"/>
      <c r="AM48" s="407"/>
      <c r="AN48" s="408"/>
      <c r="AO48" s="542"/>
      <c r="AP48" s="554"/>
      <c r="AQ48" s="586"/>
      <c r="AR48" s="588"/>
      <c r="AS48" s="590"/>
      <c r="BE48"/>
    </row>
    <row r="49" spans="2:57" ht="31.5" hidden="1"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c r="Z49" s="413"/>
      <c r="AA49" s="413"/>
      <c r="AB49" s="414"/>
      <c r="AC49" s="412"/>
      <c r="AD49" s="413"/>
      <c r="AE49" s="413"/>
      <c r="AF49" s="414"/>
      <c r="AG49" s="412"/>
      <c r="AH49" s="413"/>
      <c r="AI49" s="413"/>
      <c r="AJ49" s="414"/>
      <c r="AK49" s="412"/>
      <c r="AL49" s="413"/>
      <c r="AM49" s="413"/>
      <c r="AN49" s="414"/>
      <c r="AO49" s="545"/>
      <c r="AP49" s="556"/>
      <c r="AQ49" s="587"/>
      <c r="AR49" s="589"/>
      <c r="AS49" s="591"/>
      <c r="BE49"/>
    </row>
    <row r="50" spans="2:57" ht="22.5" hidden="1" customHeight="1">
      <c r="B50" s="592">
        <v>19</v>
      </c>
      <c r="C50" s="532"/>
      <c r="D50" s="406"/>
      <c r="E50" s="407"/>
      <c r="F50" s="407"/>
      <c r="G50" s="407"/>
      <c r="H50" s="407"/>
      <c r="I50" s="407"/>
      <c r="J50" s="407"/>
      <c r="K50" s="407"/>
      <c r="L50" s="407"/>
      <c r="M50" s="407"/>
      <c r="N50" s="407"/>
      <c r="O50" s="407"/>
      <c r="P50" s="408"/>
      <c r="Q50" s="409"/>
      <c r="R50" s="410"/>
      <c r="S50" s="410"/>
      <c r="T50" s="410"/>
      <c r="U50" s="410"/>
      <c r="V50" s="410"/>
      <c r="W50" s="410"/>
      <c r="X50" s="411"/>
      <c r="Y50" s="406"/>
      <c r="Z50" s="407"/>
      <c r="AA50" s="407"/>
      <c r="AB50" s="408"/>
      <c r="AC50" s="406"/>
      <c r="AD50" s="407"/>
      <c r="AE50" s="407"/>
      <c r="AF50" s="408"/>
      <c r="AG50" s="406"/>
      <c r="AH50" s="407"/>
      <c r="AI50" s="407"/>
      <c r="AJ50" s="408"/>
      <c r="AK50" s="406"/>
      <c r="AL50" s="407"/>
      <c r="AM50" s="407"/>
      <c r="AN50" s="408"/>
      <c r="AO50" s="542"/>
      <c r="AP50" s="554"/>
      <c r="AQ50" s="586"/>
      <c r="AR50" s="588"/>
      <c r="AS50" s="590"/>
      <c r="BE50"/>
    </row>
    <row r="51" spans="2:57" ht="31.5" hidden="1"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c r="Z51" s="413"/>
      <c r="AA51" s="413"/>
      <c r="AB51" s="414"/>
      <c r="AC51" s="412"/>
      <c r="AD51" s="413"/>
      <c r="AE51" s="413"/>
      <c r="AF51" s="414"/>
      <c r="AG51" s="412"/>
      <c r="AH51" s="413"/>
      <c r="AI51" s="413"/>
      <c r="AJ51" s="414"/>
      <c r="AK51" s="412"/>
      <c r="AL51" s="413"/>
      <c r="AM51" s="413"/>
      <c r="AN51" s="414"/>
      <c r="AO51" s="545"/>
      <c r="AP51" s="556"/>
      <c r="AQ51" s="587"/>
      <c r="AR51" s="589"/>
      <c r="AS51" s="591"/>
      <c r="BE51"/>
    </row>
    <row r="52" spans="2:57" ht="22.5" hidden="1" customHeight="1">
      <c r="B52" s="592">
        <v>20</v>
      </c>
      <c r="C52" s="532"/>
      <c r="D52" s="406"/>
      <c r="E52" s="407"/>
      <c r="F52" s="407"/>
      <c r="G52" s="407"/>
      <c r="H52" s="407"/>
      <c r="I52" s="407"/>
      <c r="J52" s="407"/>
      <c r="K52" s="407"/>
      <c r="L52" s="407"/>
      <c r="M52" s="407"/>
      <c r="N52" s="407"/>
      <c r="O52" s="407"/>
      <c r="P52" s="408"/>
      <c r="Q52" s="409"/>
      <c r="R52" s="410"/>
      <c r="S52" s="410"/>
      <c r="T52" s="410"/>
      <c r="U52" s="410"/>
      <c r="V52" s="410"/>
      <c r="W52" s="410"/>
      <c r="X52" s="411"/>
      <c r="Y52" s="406"/>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hidden="1"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hidden="1" customHeight="1">
      <c r="B54" s="592">
        <v>21</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hidden="1" customHeight="1">
      <c r="B56" s="592">
        <v>22</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31.5" hidden="1"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hidden="1" customHeight="1">
      <c r="B58" s="592">
        <v>23</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24</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25</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26</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27</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28</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29</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c r="B71" s="592"/>
      <c r="C71" s="532"/>
      <c r="D71" s="412"/>
      <c r="E71" s="413"/>
      <c r="F71" s="413"/>
      <c r="G71" s="413"/>
      <c r="H71" s="413"/>
      <c r="I71" s="413"/>
      <c r="J71" s="413"/>
      <c r="K71" s="413"/>
      <c r="L71" s="413"/>
      <c r="M71" s="413"/>
      <c r="N71" s="413"/>
      <c r="O71" s="413"/>
      <c r="P71" s="414"/>
      <c r="Q71" s="412"/>
      <c r="R71" s="413"/>
      <c r="S71" s="413"/>
      <c r="T71" s="413"/>
      <c r="U71" s="413"/>
      <c r="V71" s="413"/>
      <c r="W71" s="413"/>
      <c r="X71" s="414"/>
      <c r="Y71" s="412"/>
      <c r="Z71" s="413"/>
      <c r="AA71" s="413"/>
      <c r="AB71" s="414"/>
      <c r="AC71" s="412"/>
      <c r="AD71" s="413"/>
      <c r="AE71" s="413"/>
      <c r="AF71" s="414"/>
      <c r="AG71" s="412"/>
      <c r="AH71" s="413"/>
      <c r="AI71" s="413"/>
      <c r="AJ71" s="414"/>
      <c r="AK71" s="412"/>
      <c r="AL71" s="413"/>
      <c r="AM71" s="413"/>
      <c r="AN71" s="414"/>
      <c r="AO71" s="545"/>
      <c r="AP71" s="556"/>
      <c r="AQ71" s="587"/>
      <c r="AR71" s="589"/>
      <c r="AS71" s="591"/>
      <c r="BE71"/>
    </row>
    <row r="72" spans="2:57" ht="22.5" hidden="1" customHeight="1">
      <c r="B72" s="592">
        <v>30</v>
      </c>
      <c r="C72" s="532"/>
      <c r="D72" s="406"/>
      <c r="E72" s="407"/>
      <c r="F72" s="407"/>
      <c r="G72" s="407"/>
      <c r="H72" s="407"/>
      <c r="I72" s="407"/>
      <c r="J72" s="407"/>
      <c r="K72" s="407"/>
      <c r="L72" s="407"/>
      <c r="M72" s="407"/>
      <c r="N72" s="407"/>
      <c r="O72" s="407"/>
      <c r="P72" s="408"/>
      <c r="Q72" s="409"/>
      <c r="R72" s="410"/>
      <c r="S72" s="410"/>
      <c r="T72" s="410"/>
      <c r="U72" s="410"/>
      <c r="V72" s="410"/>
      <c r="W72" s="410"/>
      <c r="X72" s="411"/>
      <c r="Y72" s="406"/>
      <c r="Z72" s="407"/>
      <c r="AA72" s="407"/>
      <c r="AB72" s="408"/>
      <c r="AC72" s="406"/>
      <c r="AD72" s="407"/>
      <c r="AE72" s="407"/>
      <c r="AF72" s="408"/>
      <c r="AG72" s="406"/>
      <c r="AH72" s="407"/>
      <c r="AI72" s="407"/>
      <c r="AJ72" s="408"/>
      <c r="AK72" s="406"/>
      <c r="AL72" s="407"/>
      <c r="AM72" s="407"/>
      <c r="AN72" s="408"/>
      <c r="AO72" s="542"/>
      <c r="AP72" s="554"/>
      <c r="AQ72" s="586"/>
      <c r="AR72" s="588"/>
      <c r="AS72" s="590"/>
      <c r="BE72"/>
    </row>
    <row r="73" spans="2:57" ht="31.5" hidden="1" customHeight="1" thickBot="1">
      <c r="B73" s="610"/>
      <c r="C73" s="611"/>
      <c r="D73" s="581"/>
      <c r="E73" s="582"/>
      <c r="F73" s="582"/>
      <c r="G73" s="582"/>
      <c r="H73" s="582"/>
      <c r="I73" s="582"/>
      <c r="J73" s="582"/>
      <c r="K73" s="582"/>
      <c r="L73" s="582"/>
      <c r="M73" s="582"/>
      <c r="N73" s="582"/>
      <c r="O73" s="582"/>
      <c r="P73" s="583"/>
      <c r="Q73" s="412"/>
      <c r="R73" s="413"/>
      <c r="S73" s="413"/>
      <c r="T73" s="413"/>
      <c r="U73" s="413"/>
      <c r="V73" s="413"/>
      <c r="W73" s="413"/>
      <c r="X73" s="414"/>
      <c r="Y73" s="581"/>
      <c r="Z73" s="582"/>
      <c r="AA73" s="582"/>
      <c r="AB73" s="583"/>
      <c r="AC73" s="581"/>
      <c r="AD73" s="582"/>
      <c r="AE73" s="582"/>
      <c r="AF73" s="583"/>
      <c r="AG73" s="581"/>
      <c r="AH73" s="582"/>
      <c r="AI73" s="582"/>
      <c r="AJ73" s="583"/>
      <c r="AK73" s="581"/>
      <c r="AL73" s="582"/>
      <c r="AM73" s="582"/>
      <c r="AN73" s="583"/>
      <c r="AO73" s="481"/>
      <c r="AP73" s="606"/>
      <c r="AQ73" s="607"/>
      <c r="AR73" s="608"/>
      <c r="AS73" s="609"/>
      <c r="BE73"/>
    </row>
    <row r="74" spans="2:57" ht="46.5" hidden="1" customHeight="1" thickBot="1">
      <c r="B74" s="612" t="s">
        <v>33</v>
      </c>
      <c r="C74" s="613"/>
      <c r="D74" s="613"/>
      <c r="E74" s="614"/>
      <c r="F74" s="615" t="s">
        <v>2</v>
      </c>
      <c r="G74" s="613"/>
      <c r="H74" s="613"/>
      <c r="I74" s="613"/>
      <c r="J74" s="613"/>
      <c r="K74" s="613"/>
      <c r="L74" s="613"/>
      <c r="M74" s="613"/>
      <c r="N74" s="613"/>
      <c r="O74" s="613"/>
      <c r="P74" s="613"/>
      <c r="Q74" s="613"/>
      <c r="R74" s="613"/>
      <c r="S74" s="613"/>
      <c r="T74" s="613"/>
      <c r="U74" s="614"/>
      <c r="V74" s="615" t="s">
        <v>3</v>
      </c>
      <c r="W74" s="613"/>
      <c r="X74" s="614"/>
      <c r="Y74" s="615" t="s">
        <v>34</v>
      </c>
      <c r="Z74" s="613"/>
      <c r="AA74" s="614"/>
      <c r="AB74" s="615" t="s">
        <v>35</v>
      </c>
      <c r="AC74" s="613"/>
      <c r="AD74" s="613"/>
      <c r="AE74" s="613"/>
      <c r="AF74" s="613"/>
      <c r="AG74" s="613"/>
      <c r="AH74" s="613"/>
      <c r="AI74" s="613"/>
      <c r="AJ74" s="613"/>
      <c r="AK74" s="613"/>
      <c r="AL74" s="613"/>
      <c r="AM74" s="613"/>
      <c r="AN74" s="613"/>
      <c r="AO74" s="613"/>
      <c r="AP74" s="613"/>
      <c r="AQ74" s="613"/>
      <c r="AR74" s="613"/>
      <c r="AS74" s="616"/>
      <c r="BE74"/>
    </row>
    <row r="75" spans="2:57" hidden="1">
      <c r="B75" s="617"/>
      <c r="C75" s="618"/>
      <c r="D75" s="618"/>
      <c r="E75" s="619"/>
      <c r="F75" s="620"/>
      <c r="G75" s="618"/>
      <c r="H75" s="618"/>
      <c r="I75" s="618"/>
      <c r="J75" s="618"/>
      <c r="K75" s="618"/>
      <c r="L75" s="618"/>
      <c r="M75" s="618"/>
      <c r="N75" s="618"/>
      <c r="O75" s="618"/>
      <c r="P75" s="618"/>
      <c r="Q75" s="618"/>
      <c r="R75" s="618"/>
      <c r="S75" s="618"/>
      <c r="T75" s="618"/>
      <c r="U75" s="619"/>
      <c r="V75" s="620"/>
      <c r="W75" s="618"/>
      <c r="X75" s="619"/>
      <c r="Y75" s="620"/>
      <c r="Z75" s="618"/>
      <c r="AA75" s="619"/>
      <c r="AB75" s="620"/>
      <c r="AC75" s="618"/>
      <c r="AD75" s="618"/>
      <c r="AE75" s="618"/>
      <c r="AF75" s="618"/>
      <c r="AG75" s="618"/>
      <c r="AH75" s="618"/>
      <c r="AI75" s="618"/>
      <c r="AJ75" s="618"/>
      <c r="AK75" s="618"/>
      <c r="AL75" s="618"/>
      <c r="AM75" s="618"/>
      <c r="AN75" s="618"/>
      <c r="AO75" s="618"/>
      <c r="AP75" s="618"/>
      <c r="AQ75" s="618"/>
      <c r="AR75" s="618"/>
      <c r="AS75" s="621"/>
      <c r="BE75"/>
    </row>
    <row r="76" spans="2:57" hidden="1">
      <c r="B76" s="622"/>
      <c r="C76" s="623"/>
      <c r="D76" s="623"/>
      <c r="E76" s="624"/>
      <c r="F76" s="625"/>
      <c r="G76" s="623"/>
      <c r="H76" s="623"/>
      <c r="I76" s="623"/>
      <c r="J76" s="623"/>
      <c r="K76" s="623"/>
      <c r="L76" s="623"/>
      <c r="M76" s="623"/>
      <c r="N76" s="623"/>
      <c r="O76" s="623"/>
      <c r="P76" s="623"/>
      <c r="Q76" s="623"/>
      <c r="R76" s="623"/>
      <c r="S76" s="623"/>
      <c r="T76" s="623"/>
      <c r="U76" s="624"/>
      <c r="V76" s="625"/>
      <c r="W76" s="623"/>
      <c r="X76" s="624"/>
      <c r="Y76" s="625"/>
      <c r="Z76" s="623"/>
      <c r="AA76" s="624"/>
      <c r="AB76" s="625"/>
      <c r="AC76" s="623"/>
      <c r="AD76" s="623"/>
      <c r="AE76" s="623"/>
      <c r="AF76" s="623"/>
      <c r="AG76" s="623"/>
      <c r="AH76" s="623"/>
      <c r="AI76" s="623"/>
      <c r="AJ76" s="623"/>
      <c r="AK76" s="623"/>
      <c r="AL76" s="623"/>
      <c r="AM76" s="623"/>
      <c r="AN76" s="623"/>
      <c r="AO76" s="623"/>
      <c r="AP76" s="623"/>
      <c r="AQ76" s="623"/>
      <c r="AR76" s="623"/>
      <c r="AS76" s="626"/>
      <c r="BE76"/>
    </row>
    <row r="77" spans="2:57" hidden="1">
      <c r="B77" s="622"/>
      <c r="C77" s="623"/>
      <c r="D77" s="623"/>
      <c r="E77" s="624"/>
      <c r="F77" s="625"/>
      <c r="G77" s="623"/>
      <c r="H77" s="623"/>
      <c r="I77" s="623"/>
      <c r="J77" s="623"/>
      <c r="K77" s="623"/>
      <c r="L77" s="623"/>
      <c r="M77" s="623"/>
      <c r="N77" s="623"/>
      <c r="O77" s="623"/>
      <c r="P77" s="623"/>
      <c r="Q77" s="623"/>
      <c r="R77" s="623"/>
      <c r="S77" s="623"/>
      <c r="T77" s="623"/>
      <c r="U77" s="624"/>
      <c r="V77" s="625"/>
      <c r="W77" s="623"/>
      <c r="X77" s="624"/>
      <c r="Y77" s="625"/>
      <c r="Z77" s="623"/>
      <c r="AA77" s="624"/>
      <c r="AB77" s="625"/>
      <c r="AC77" s="623"/>
      <c r="AD77" s="623"/>
      <c r="AE77" s="623"/>
      <c r="AF77" s="623"/>
      <c r="AG77" s="623"/>
      <c r="AH77" s="623"/>
      <c r="AI77" s="623"/>
      <c r="AJ77" s="623"/>
      <c r="AK77" s="623"/>
      <c r="AL77" s="623"/>
      <c r="AM77" s="623"/>
      <c r="AN77" s="623"/>
      <c r="AO77" s="623"/>
      <c r="AP77" s="623"/>
      <c r="AQ77" s="623"/>
      <c r="AR77" s="623"/>
      <c r="AS77" s="626"/>
      <c r="BE77"/>
    </row>
    <row r="78" spans="2:57" hidden="1">
      <c r="B78" s="622"/>
      <c r="C78" s="623"/>
      <c r="D78" s="623"/>
      <c r="E78" s="624"/>
      <c r="F78" s="625"/>
      <c r="G78" s="623"/>
      <c r="H78" s="623"/>
      <c r="I78" s="623"/>
      <c r="J78" s="623"/>
      <c r="K78" s="623"/>
      <c r="L78" s="623"/>
      <c r="M78" s="623"/>
      <c r="N78" s="623"/>
      <c r="O78" s="623"/>
      <c r="P78" s="623"/>
      <c r="Q78" s="623"/>
      <c r="R78" s="623"/>
      <c r="S78" s="623"/>
      <c r="T78" s="623"/>
      <c r="U78" s="624"/>
      <c r="V78" s="625"/>
      <c r="W78" s="623"/>
      <c r="X78" s="624"/>
      <c r="Y78" s="625"/>
      <c r="Z78" s="623"/>
      <c r="AA78" s="624"/>
      <c r="AB78" s="625"/>
      <c r="AC78" s="623"/>
      <c r="AD78" s="623"/>
      <c r="AE78" s="623"/>
      <c r="AF78" s="623"/>
      <c r="AG78" s="623"/>
      <c r="AH78" s="623"/>
      <c r="AI78" s="623"/>
      <c r="AJ78" s="623"/>
      <c r="AK78" s="623"/>
      <c r="AL78" s="623"/>
      <c r="AM78" s="623"/>
      <c r="AN78" s="623"/>
      <c r="AO78" s="623"/>
      <c r="AP78" s="623"/>
      <c r="AQ78" s="623"/>
      <c r="AR78" s="623"/>
      <c r="AS78" s="626"/>
      <c r="BE78"/>
    </row>
    <row r="79" spans="2:57" hidden="1">
      <c r="B79" s="622"/>
      <c r="C79" s="623"/>
      <c r="D79" s="623"/>
      <c r="E79" s="624"/>
      <c r="F79" s="625"/>
      <c r="G79" s="623"/>
      <c r="H79" s="623"/>
      <c r="I79" s="623"/>
      <c r="J79" s="623"/>
      <c r="K79" s="623"/>
      <c r="L79" s="623"/>
      <c r="M79" s="623"/>
      <c r="N79" s="623"/>
      <c r="O79" s="623"/>
      <c r="P79" s="623"/>
      <c r="Q79" s="623"/>
      <c r="R79" s="623"/>
      <c r="S79" s="623"/>
      <c r="T79" s="623"/>
      <c r="U79" s="624"/>
      <c r="V79" s="625"/>
      <c r="W79" s="623"/>
      <c r="X79" s="624"/>
      <c r="Y79" s="625"/>
      <c r="Z79" s="623"/>
      <c r="AA79" s="624"/>
      <c r="AB79" s="625"/>
      <c r="AC79" s="623"/>
      <c r="AD79" s="623"/>
      <c r="AE79" s="623"/>
      <c r="AF79" s="623"/>
      <c r="AG79" s="623"/>
      <c r="AH79" s="623"/>
      <c r="AI79" s="623"/>
      <c r="AJ79" s="623"/>
      <c r="AK79" s="623"/>
      <c r="AL79" s="623"/>
      <c r="AM79" s="623"/>
      <c r="AN79" s="623"/>
      <c r="AO79" s="623"/>
      <c r="AP79" s="623"/>
      <c r="AQ79" s="623"/>
      <c r="AR79" s="623"/>
      <c r="AS79" s="626"/>
      <c r="BE79"/>
    </row>
    <row r="80" spans="2:57" ht="15.75" hidden="1" thickBot="1">
      <c r="B80" s="622"/>
      <c r="C80" s="623"/>
      <c r="D80" s="623"/>
      <c r="E80" s="624"/>
      <c r="F80" s="625"/>
      <c r="G80" s="623"/>
      <c r="H80" s="623"/>
      <c r="I80" s="623"/>
      <c r="J80" s="623"/>
      <c r="K80" s="623"/>
      <c r="L80" s="623"/>
      <c r="M80" s="623"/>
      <c r="N80" s="623"/>
      <c r="O80" s="623"/>
      <c r="P80" s="623"/>
      <c r="Q80" s="623"/>
      <c r="R80" s="623"/>
      <c r="S80" s="623"/>
      <c r="T80" s="623"/>
      <c r="U80" s="624"/>
      <c r="V80" s="625"/>
      <c r="W80" s="623"/>
      <c r="X80" s="624"/>
      <c r="Y80" s="625"/>
      <c r="Z80" s="623"/>
      <c r="AA80" s="624"/>
      <c r="AB80" s="625"/>
      <c r="AC80" s="623"/>
      <c r="AD80" s="623"/>
      <c r="AE80" s="623"/>
      <c r="AF80" s="623"/>
      <c r="AG80" s="623"/>
      <c r="AH80" s="623"/>
      <c r="AI80" s="623"/>
      <c r="AJ80" s="623"/>
      <c r="AK80" s="623"/>
      <c r="AL80" s="623"/>
      <c r="AM80" s="623"/>
      <c r="AN80" s="623"/>
      <c r="AO80" s="623"/>
      <c r="AP80" s="623"/>
      <c r="AQ80" s="623"/>
      <c r="AR80" s="623"/>
      <c r="AS80" s="626"/>
      <c r="BE80"/>
    </row>
    <row r="81" spans="2:57">
      <c r="B81" s="612" t="s">
        <v>36</v>
      </c>
      <c r="C81" s="613"/>
      <c r="D81" s="613"/>
      <c r="E81" s="613"/>
      <c r="F81" s="613"/>
      <c r="G81" s="613"/>
      <c r="H81" s="613"/>
      <c r="I81" s="613"/>
      <c r="J81" s="613"/>
      <c r="K81" s="613"/>
      <c r="L81" s="613"/>
      <c r="M81" s="613"/>
      <c r="N81" s="613"/>
      <c r="O81" s="613"/>
      <c r="P81" s="613"/>
      <c r="Q81" s="613"/>
      <c r="R81" s="613"/>
      <c r="S81" s="613"/>
      <c r="T81" s="613"/>
      <c r="U81" s="613"/>
      <c r="V81" s="613"/>
      <c r="W81" s="613"/>
      <c r="X81" s="613"/>
      <c r="Y81" s="613"/>
      <c r="Z81" s="613"/>
      <c r="AA81" s="613"/>
      <c r="AB81" s="613"/>
      <c r="AC81" s="613"/>
      <c r="AD81" s="613"/>
      <c r="AE81" s="613"/>
      <c r="AF81" s="613"/>
      <c r="AG81" s="613"/>
      <c r="AH81" s="613"/>
      <c r="AI81" s="613"/>
      <c r="AJ81" s="613"/>
      <c r="AK81" s="613"/>
      <c r="AL81" s="613"/>
      <c r="AM81" s="613"/>
      <c r="AN81" s="613"/>
      <c r="AO81" s="613"/>
      <c r="AP81" s="613"/>
      <c r="AQ81" s="613"/>
      <c r="AR81" s="613"/>
      <c r="AS81" s="616"/>
      <c r="BE81"/>
    </row>
    <row r="82" spans="2:57" ht="102" customHeight="1" thickBot="1">
      <c r="B82" s="627"/>
      <c r="C82" s="628"/>
      <c r="D82" s="628"/>
      <c r="E82" s="628"/>
      <c r="F82" s="628"/>
      <c r="G82" s="628"/>
      <c r="H82" s="628"/>
      <c r="I82" s="628"/>
      <c r="J82" s="628"/>
      <c r="K82" s="628"/>
      <c r="L82" s="628"/>
      <c r="M82" s="628"/>
      <c r="N82" s="628"/>
      <c r="O82" s="628"/>
      <c r="P82" s="628"/>
      <c r="Q82" s="628"/>
      <c r="R82" s="628"/>
      <c r="S82" s="628"/>
      <c r="T82" s="628"/>
      <c r="U82" s="628"/>
      <c r="V82" s="628"/>
      <c r="W82" s="628"/>
      <c r="X82" s="628"/>
      <c r="Y82" s="628"/>
      <c r="Z82" s="628"/>
      <c r="AA82" s="628"/>
      <c r="AB82" s="628"/>
      <c r="AC82" s="628"/>
      <c r="AD82" s="628"/>
      <c r="AE82" s="628"/>
      <c r="AF82" s="628"/>
      <c r="AG82" s="628"/>
      <c r="AH82" s="628"/>
      <c r="AI82" s="628"/>
      <c r="AJ82" s="628"/>
      <c r="AK82" s="628"/>
      <c r="AL82" s="628"/>
      <c r="AM82" s="628"/>
      <c r="AN82" s="628"/>
      <c r="AO82" s="628"/>
      <c r="AP82" s="628"/>
      <c r="AQ82" s="628"/>
      <c r="AR82" s="628"/>
      <c r="AS82" s="629"/>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406" t="s">
        <v>43</v>
      </c>
      <c r="D84" s="407"/>
      <c r="E84" s="407"/>
      <c r="F84" s="407"/>
      <c r="G84" s="407"/>
      <c r="H84" s="407"/>
      <c r="I84" s="407"/>
      <c r="J84" s="407"/>
      <c r="K84" s="407"/>
      <c r="L84" s="407"/>
      <c r="M84" s="407"/>
      <c r="N84" s="407"/>
      <c r="O84" s="407"/>
      <c r="P84" s="407"/>
      <c r="Q84" s="407"/>
      <c r="R84" s="407"/>
      <c r="S84" s="407"/>
      <c r="T84" s="407"/>
      <c r="U84" s="407"/>
      <c r="V84" s="407"/>
      <c r="W84" s="408"/>
      <c r="X84" s="406" t="s">
        <v>44</v>
      </c>
      <c r="Y84" s="407"/>
      <c r="Z84" s="407"/>
      <c r="AA84" s="407"/>
      <c r="AB84" s="407"/>
      <c r="AC84" s="407"/>
      <c r="AD84" s="407"/>
      <c r="AE84" s="407"/>
      <c r="AF84" s="407"/>
      <c r="AG84" s="407"/>
      <c r="AH84" s="407"/>
      <c r="AI84" s="407"/>
      <c r="AJ84" s="407"/>
      <c r="AK84" s="407"/>
      <c r="AL84" s="407"/>
      <c r="AM84" s="407"/>
      <c r="AN84" s="407"/>
      <c r="AO84" s="407"/>
      <c r="AP84" s="407"/>
      <c r="AQ84" s="407"/>
      <c r="AR84" s="408"/>
      <c r="AS84" s="8"/>
      <c r="BE84"/>
    </row>
    <row r="85" spans="2:57" ht="46.5" customHeight="1">
      <c r="B85" s="10"/>
      <c r="C85" s="473" t="s">
        <v>40</v>
      </c>
      <c r="D85" s="438"/>
      <c r="E85" s="438"/>
      <c r="F85" s="438"/>
      <c r="G85" s="438"/>
      <c r="H85" s="438"/>
      <c r="I85" s="449"/>
      <c r="J85" s="473" t="s">
        <v>41</v>
      </c>
      <c r="K85" s="438"/>
      <c r="L85" s="438"/>
      <c r="M85" s="438"/>
      <c r="N85" s="438"/>
      <c r="O85" s="438"/>
      <c r="P85" s="449"/>
      <c r="Q85" s="473" t="s">
        <v>42</v>
      </c>
      <c r="R85" s="438"/>
      <c r="S85" s="438"/>
      <c r="T85" s="438"/>
      <c r="U85" s="438"/>
      <c r="V85" s="438"/>
      <c r="W85" s="449"/>
      <c r="X85" s="473" t="s">
        <v>40</v>
      </c>
      <c r="Y85" s="438"/>
      <c r="Z85" s="438"/>
      <c r="AA85" s="438"/>
      <c r="AB85" s="438"/>
      <c r="AC85" s="438"/>
      <c r="AD85" s="449"/>
      <c r="AE85" s="473" t="s">
        <v>41</v>
      </c>
      <c r="AF85" s="438"/>
      <c r="AG85" s="438"/>
      <c r="AH85" s="438"/>
      <c r="AI85" s="438"/>
      <c r="AJ85" s="438"/>
      <c r="AK85" s="449"/>
      <c r="AL85" s="473" t="s">
        <v>42</v>
      </c>
      <c r="AM85" s="438"/>
      <c r="AN85" s="438"/>
      <c r="AO85" s="438"/>
      <c r="AP85" s="438"/>
      <c r="AQ85" s="438"/>
      <c r="AR85" s="449"/>
      <c r="AS85" s="11"/>
      <c r="BE85"/>
    </row>
    <row r="86" spans="2:57" ht="46.5" customHeight="1">
      <c r="B86" s="10"/>
      <c r="C86" s="517"/>
      <c r="D86" s="518"/>
      <c r="E86" s="518"/>
      <c r="F86" s="518"/>
      <c r="G86" s="518"/>
      <c r="H86" s="518"/>
      <c r="I86" s="519"/>
      <c r="J86" s="517"/>
      <c r="K86" s="518"/>
      <c r="L86" s="518"/>
      <c r="M86" s="518"/>
      <c r="N86" s="518"/>
      <c r="O86" s="518"/>
      <c r="P86" s="519"/>
      <c r="Q86" s="520"/>
      <c r="R86" s="521"/>
      <c r="S86" s="521"/>
      <c r="T86" s="521"/>
      <c r="U86" s="521"/>
      <c r="V86" s="521"/>
      <c r="W86" s="522"/>
      <c r="X86" s="517"/>
      <c r="Y86" s="518"/>
      <c r="Z86" s="518"/>
      <c r="AA86" s="518"/>
      <c r="AB86" s="518"/>
      <c r="AC86" s="518"/>
      <c r="AD86" s="519"/>
      <c r="AE86" s="517"/>
      <c r="AF86" s="518"/>
      <c r="AG86" s="518"/>
      <c r="AH86" s="518"/>
      <c r="AI86" s="518"/>
      <c r="AJ86" s="518"/>
      <c r="AK86" s="519"/>
      <c r="AL86" s="520"/>
      <c r="AM86" s="521"/>
      <c r="AN86" s="521"/>
      <c r="AO86" s="521"/>
      <c r="AP86" s="521"/>
      <c r="AQ86" s="521"/>
      <c r="AR86" s="522"/>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heet="1" objects="1" scenarios="1" selectLockedCells="1" autoFilter="0"/>
  <mergeCells count="450">
    <mergeCell ref="J4:Z5"/>
    <mergeCell ref="AA4:AE4"/>
    <mergeCell ref="AF4:AI4"/>
    <mergeCell ref="AJ4:AS7"/>
    <mergeCell ref="AA5:AE5"/>
    <mergeCell ref="AF5:AI5"/>
    <mergeCell ref="J6:L7"/>
    <mergeCell ref="M6:P9"/>
    <mergeCell ref="Q6:AE9"/>
    <mergeCell ref="AF6:AI6"/>
    <mergeCell ref="AN8:AS11"/>
    <mergeCell ref="AF9:AI9"/>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AK18:AN19"/>
    <mergeCell ref="AO18:AP19"/>
    <mergeCell ref="AQ18:AQ19"/>
    <mergeCell ref="AR18:AR19"/>
    <mergeCell ref="AS18:AS19"/>
    <mergeCell ref="Y19:AB19"/>
    <mergeCell ref="B18:C19"/>
    <mergeCell ref="D18:P19"/>
    <mergeCell ref="Q18:X19"/>
    <mergeCell ref="Y18:AB18"/>
    <mergeCell ref="AC18:AF19"/>
    <mergeCell ref="AG18:AJ19"/>
    <mergeCell ref="AK20:AN21"/>
    <mergeCell ref="AO20:AP21"/>
    <mergeCell ref="AQ20:AQ21"/>
    <mergeCell ref="AR20:AR21"/>
    <mergeCell ref="AS20:AS21"/>
    <mergeCell ref="Y21:AB21"/>
    <mergeCell ref="B20:C21"/>
    <mergeCell ref="D20:P21"/>
    <mergeCell ref="Q20:X21"/>
    <mergeCell ref="Y20:AB20"/>
    <mergeCell ref="AC20:AF21"/>
    <mergeCell ref="AG20:AJ21"/>
    <mergeCell ref="AK22:AN23"/>
    <mergeCell ref="AO22:AP23"/>
    <mergeCell ref="AQ22:AQ23"/>
    <mergeCell ref="AR22:AR23"/>
    <mergeCell ref="AS22:AS23"/>
    <mergeCell ref="Y23:AB23"/>
    <mergeCell ref="B22:C23"/>
    <mergeCell ref="D22:P23"/>
    <mergeCell ref="Q22:X23"/>
    <mergeCell ref="Y22:AB22"/>
    <mergeCell ref="AC22:AF23"/>
    <mergeCell ref="AG22:AJ23"/>
    <mergeCell ref="AK24:AN25"/>
    <mergeCell ref="AO24:AP25"/>
    <mergeCell ref="AQ24:AQ25"/>
    <mergeCell ref="AR24:AR25"/>
    <mergeCell ref="AS24:AS25"/>
    <mergeCell ref="Y25:AB25"/>
    <mergeCell ref="B24:C25"/>
    <mergeCell ref="D24:P25"/>
    <mergeCell ref="Q24:X25"/>
    <mergeCell ref="Y24:AB24"/>
    <mergeCell ref="AC24:AF25"/>
    <mergeCell ref="AG24:AJ25"/>
    <mergeCell ref="AK26:AN27"/>
    <mergeCell ref="AO26:AP27"/>
    <mergeCell ref="AQ26:AQ27"/>
    <mergeCell ref="AR26:AR27"/>
    <mergeCell ref="AS26:AS27"/>
    <mergeCell ref="Y27:AB27"/>
    <mergeCell ref="B26:C27"/>
    <mergeCell ref="D26:P27"/>
    <mergeCell ref="Q26:X27"/>
    <mergeCell ref="Y26:AB26"/>
    <mergeCell ref="AC26:AF27"/>
    <mergeCell ref="AG26:AJ27"/>
    <mergeCell ref="AK28:AN29"/>
    <mergeCell ref="AO28:AP29"/>
    <mergeCell ref="AQ28:AQ29"/>
    <mergeCell ref="AR28:AR29"/>
    <mergeCell ref="AS28:AS29"/>
    <mergeCell ref="Y29:AB29"/>
    <mergeCell ref="B28:C29"/>
    <mergeCell ref="D28:P29"/>
    <mergeCell ref="Q28:X29"/>
    <mergeCell ref="Y28:AB28"/>
    <mergeCell ref="AC28:AF29"/>
    <mergeCell ref="AG28:AJ29"/>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s>
  <conditionalFormatting sqref="AF11">
    <cfRule type="expression" dxfId="23" priority="3">
      <formula>$V11="y"</formula>
    </cfRule>
    <cfRule type="expression" dxfId="22" priority="4">
      <formula>$T11="y"</formula>
    </cfRule>
  </conditionalFormatting>
  <conditionalFormatting sqref="AF7">
    <cfRule type="expression" dxfId="21" priority="7">
      <formula>$V7="y"</formula>
    </cfRule>
    <cfRule type="expression" dxfId="20" priority="8">
      <formula>$T7="y"</formula>
    </cfRule>
  </conditionalFormatting>
  <conditionalFormatting sqref="AF9">
    <cfRule type="expression" dxfId="19" priority="5">
      <formula>$V9="y"</formula>
    </cfRule>
    <cfRule type="expression" dxfId="18" priority="6">
      <formula>$T9="y"</formula>
    </cfRule>
  </conditionalFormatting>
  <conditionalFormatting sqref="Y14:AB73">
    <cfRule type="expression" dxfId="17" priority="2">
      <formula>OR(ISNUMBER(SEARCH("Hold Point",Y14)),ISNUMBER(SEARCH("Witness Point",Y14)))</formula>
    </cfRule>
  </conditionalFormatting>
  <conditionalFormatting sqref="AK14:AN73">
    <cfRule type="expression" dxfId="16" priority="1">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0-000000000000}">
  <sheetPr codeName="Sheet7">
    <pageSetUpPr fitToPage="1"/>
  </sheetPr>
  <dimension ref="A1:BR100"/>
  <sheetViews>
    <sheetView topLeftCell="A3" zoomScale="85" zoomScaleNormal="85" workbookViewId="0">
      <selection activeCell="Q28" sqref="Q28:X29"/>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Electrical</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Electrical</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441" t="s">
        <v>28</v>
      </c>
      <c r="AK4" s="442"/>
      <c r="AL4" s="442"/>
      <c r="AM4" s="442"/>
      <c r="AN4" s="442"/>
      <c r="AO4" s="442"/>
      <c r="AP4" s="442"/>
      <c r="AQ4" s="442"/>
      <c r="AR4" s="442"/>
      <c r="AS4" s="564"/>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e">
        <f>'Lot Register'!#REF!</f>
        <v>#REF!</v>
      </c>
      <c r="AG5" s="460"/>
      <c r="AH5" s="460"/>
      <c r="AI5" s="461"/>
      <c r="AJ5" s="533"/>
      <c r="AK5" s="534"/>
      <c r="AL5" s="534"/>
      <c r="AM5" s="534"/>
      <c r="AN5" s="534"/>
      <c r="AO5" s="534"/>
      <c r="AP5" s="534"/>
      <c r="AQ5" s="534"/>
      <c r="AR5" s="534"/>
      <c r="AS5" s="565"/>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533"/>
      <c r="AK6" s="534"/>
      <c r="AL6" s="534"/>
      <c r="AM6" s="534"/>
      <c r="AN6" s="534"/>
      <c r="AO6" s="534"/>
      <c r="AP6" s="534"/>
      <c r="AQ6" s="534"/>
      <c r="AR6" s="534"/>
      <c r="AS6" s="565"/>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Register'!$I$2), "", 'Lot Register'!$I$2)</f>
        <v>0</v>
      </c>
      <c r="AG7" s="469"/>
      <c r="AH7" s="469"/>
      <c r="AI7" s="470"/>
      <c r="AJ7" s="533"/>
      <c r="AK7" s="534"/>
      <c r="AL7" s="534"/>
      <c r="AM7" s="534"/>
      <c r="AN7" s="534"/>
      <c r="AO7" s="534"/>
      <c r="AP7" s="534"/>
      <c r="AQ7" s="534"/>
      <c r="AR7" s="534"/>
      <c r="AS7" s="565"/>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v>0</v>
      </c>
      <c r="AK8" s="574"/>
      <c r="AL8" s="574"/>
      <c r="AM8" s="574"/>
      <c r="AN8" s="566" t="s">
        <v>1316</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Register'!$J$2), "", 'Lot Register'!$J$2)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t="e">
        <f>IF(ISBLANK('Lot Register'!#REF!), "", 'Lot Register'!#REF!)</f>
        <v>#REF!</v>
      </c>
      <c r="AE10" s="449"/>
      <c r="AF10" s="451" t="s">
        <v>30</v>
      </c>
      <c r="AG10" s="451"/>
      <c r="AH10" s="451"/>
      <c r="AI10" s="452"/>
      <c r="AJ10" s="573"/>
      <c r="AK10" s="574"/>
      <c r="AL10" s="574"/>
      <c r="AM10" s="574"/>
      <c r="AN10" s="566"/>
      <c r="AO10" s="566"/>
      <c r="AP10" s="566"/>
      <c r="AQ10" s="566"/>
      <c r="AR10" s="566"/>
      <c r="AS10" s="567"/>
      <c r="BE10"/>
    </row>
    <row r="11" spans="1:70" ht="15.75" customHeight="1" thickBot="1">
      <c r="B11" s="584"/>
      <c r="C11" s="440"/>
      <c r="D11" s="440"/>
      <c r="E11" s="440"/>
      <c r="F11" s="440"/>
      <c r="G11" s="440"/>
      <c r="H11" s="440"/>
      <c r="I11" s="585"/>
      <c r="J11" s="474"/>
      <c r="K11" s="439"/>
      <c r="L11" s="439"/>
      <c r="M11" s="439"/>
      <c r="N11" s="439"/>
      <c r="O11" s="439"/>
      <c r="P11" s="450"/>
      <c r="Q11" s="440"/>
      <c r="R11" s="440"/>
      <c r="S11" s="440"/>
      <c r="T11" s="440"/>
      <c r="U11" s="439"/>
      <c r="V11" s="439"/>
      <c r="W11" s="439"/>
      <c r="X11" s="440"/>
      <c r="Y11" s="440"/>
      <c r="Z11" s="440"/>
      <c r="AA11" s="439"/>
      <c r="AB11" s="439"/>
      <c r="AC11" s="439"/>
      <c r="AD11" s="439"/>
      <c r="AE11" s="450"/>
      <c r="AF11" s="495">
        <f>IF(ISBLANK('Lot Register'!$K$2), "", 'Lot Register'!$K$2)</f>
        <v>45343</v>
      </c>
      <c r="AG11" s="496"/>
      <c r="AH11" s="496"/>
      <c r="AI11" s="497"/>
      <c r="AJ11" s="575"/>
      <c r="AK11" s="576"/>
      <c r="AL11" s="576"/>
      <c r="AM11" s="576"/>
      <c r="AN11" s="381"/>
      <c r="AO11" s="381"/>
      <c r="AP11" s="381"/>
      <c r="AQ11" s="381"/>
      <c r="AR11" s="381"/>
      <c r="AS11" s="568"/>
      <c r="BE11"/>
    </row>
    <row r="12" spans="1:70" ht="22.5" customHeight="1">
      <c r="B12" s="577" t="s">
        <v>22</v>
      </c>
      <c r="C12" s="569"/>
      <c r="D12" s="579" t="s">
        <v>32</v>
      </c>
      <c r="E12" s="580"/>
      <c r="F12" s="580"/>
      <c r="G12" s="580"/>
      <c r="H12" s="580"/>
      <c r="I12" s="580"/>
      <c r="J12" s="580"/>
      <c r="K12" s="580"/>
      <c r="L12" s="580"/>
      <c r="M12" s="580"/>
      <c r="N12" s="580"/>
      <c r="O12" s="580"/>
      <c r="P12" s="580"/>
      <c r="Q12" s="507" t="s">
        <v>49</v>
      </c>
      <c r="R12" s="508"/>
      <c r="S12" s="508"/>
      <c r="T12" s="508"/>
      <c r="U12" s="508"/>
      <c r="V12" s="508"/>
      <c r="W12" s="508"/>
      <c r="X12" s="509"/>
      <c r="Y12" s="569" t="s">
        <v>24</v>
      </c>
      <c r="Z12" s="569"/>
      <c r="AA12" s="569"/>
      <c r="AB12" s="569"/>
      <c r="AC12" s="579" t="s">
        <v>25</v>
      </c>
      <c r="AD12" s="580"/>
      <c r="AE12" s="580"/>
      <c r="AF12" s="580"/>
      <c r="AG12" s="580"/>
      <c r="AH12" s="580"/>
      <c r="AI12" s="580"/>
      <c r="AJ12" s="580"/>
      <c r="AK12" s="580"/>
      <c r="AL12" s="580"/>
      <c r="AM12" s="580"/>
      <c r="AN12" s="580"/>
      <c r="AO12" s="569" t="s">
        <v>20</v>
      </c>
      <c r="AP12" s="569"/>
      <c r="AQ12" s="569" t="s">
        <v>10</v>
      </c>
      <c r="AR12" s="569"/>
      <c r="AS12" s="570"/>
      <c r="BE12"/>
    </row>
    <row r="13" spans="1:70" ht="22.5" customHeight="1" thickBot="1">
      <c r="B13" s="578"/>
      <c r="C13" s="571"/>
      <c r="D13" s="474"/>
      <c r="E13" s="439"/>
      <c r="F13" s="439"/>
      <c r="G13" s="439"/>
      <c r="H13" s="439"/>
      <c r="I13" s="439"/>
      <c r="J13" s="439"/>
      <c r="K13" s="439"/>
      <c r="L13" s="439"/>
      <c r="M13" s="439"/>
      <c r="N13" s="439"/>
      <c r="O13" s="439"/>
      <c r="P13" s="439"/>
      <c r="Q13" s="581"/>
      <c r="R13" s="582"/>
      <c r="S13" s="582"/>
      <c r="T13" s="582"/>
      <c r="U13" s="582"/>
      <c r="V13" s="582"/>
      <c r="W13" s="582"/>
      <c r="X13" s="583"/>
      <c r="Y13" s="571" t="s">
        <v>23</v>
      </c>
      <c r="Z13" s="571"/>
      <c r="AA13" s="571"/>
      <c r="AB13" s="571"/>
      <c r="AC13" s="474" t="s">
        <v>26</v>
      </c>
      <c r="AD13" s="439"/>
      <c r="AE13" s="439"/>
      <c r="AF13" s="439"/>
      <c r="AG13" s="439" t="s">
        <v>39</v>
      </c>
      <c r="AH13" s="439"/>
      <c r="AI13" s="439"/>
      <c r="AJ13" s="439"/>
      <c r="AK13" s="439" t="s">
        <v>27</v>
      </c>
      <c r="AL13" s="439"/>
      <c r="AM13" s="439"/>
      <c r="AN13" s="439"/>
      <c r="AO13" s="571"/>
      <c r="AP13" s="571"/>
      <c r="AQ13" s="571"/>
      <c r="AR13" s="571"/>
      <c r="AS13" s="572"/>
      <c r="BE13"/>
    </row>
    <row r="14" spans="1:70" ht="22.5" customHeight="1">
      <c r="B14" s="553">
        <v>1</v>
      </c>
      <c r="C14" s="549"/>
      <c r="D14" s="507" t="s">
        <v>1317</v>
      </c>
      <c r="E14" s="508"/>
      <c r="F14" s="508"/>
      <c r="G14" s="508"/>
      <c r="H14" s="508"/>
      <c r="I14" s="508"/>
      <c r="J14" s="508"/>
      <c r="K14" s="508"/>
      <c r="L14" s="508"/>
      <c r="M14" s="508"/>
      <c r="N14" s="508"/>
      <c r="O14" s="508"/>
      <c r="P14" s="509"/>
      <c r="Q14" s="507"/>
      <c r="R14" s="508"/>
      <c r="S14" s="508"/>
      <c r="T14" s="508"/>
      <c r="U14" s="508"/>
      <c r="V14" s="508"/>
      <c r="W14" s="508"/>
      <c r="X14" s="509"/>
      <c r="Y14" s="507"/>
      <c r="Z14" s="508"/>
      <c r="AA14" s="508"/>
      <c r="AB14" s="509"/>
      <c r="AC14" s="507"/>
      <c r="AD14" s="508"/>
      <c r="AE14" s="508"/>
      <c r="AF14" s="509"/>
      <c r="AG14" s="507"/>
      <c r="AH14" s="508"/>
      <c r="AI14" s="508"/>
      <c r="AJ14" s="509"/>
      <c r="AK14" s="507"/>
      <c r="AL14" s="508"/>
      <c r="AM14" s="508"/>
      <c r="AN14" s="509"/>
      <c r="AO14" s="475"/>
      <c r="AP14" s="593"/>
      <c r="AQ14" s="594"/>
      <c r="AR14" s="595"/>
      <c r="AS14" s="596"/>
      <c r="BE14"/>
    </row>
    <row r="15" spans="1:70" ht="31.5" customHeight="1">
      <c r="B15" s="592"/>
      <c r="C15" s="532"/>
      <c r="D15" s="412"/>
      <c r="E15" s="413"/>
      <c r="F15" s="413"/>
      <c r="G15" s="413"/>
      <c r="H15" s="413"/>
      <c r="I15" s="413"/>
      <c r="J15" s="413"/>
      <c r="K15" s="413"/>
      <c r="L15" s="413"/>
      <c r="M15" s="413"/>
      <c r="N15" s="413"/>
      <c r="O15" s="413"/>
      <c r="P15" s="414"/>
      <c r="Q15" s="412"/>
      <c r="R15" s="413"/>
      <c r="S15" s="413"/>
      <c r="T15" s="413"/>
      <c r="U15" s="413"/>
      <c r="V15" s="413"/>
      <c r="W15" s="413"/>
      <c r="X15" s="414"/>
      <c r="Y15" s="412"/>
      <c r="Z15" s="413"/>
      <c r="AA15" s="413"/>
      <c r="AB15" s="414"/>
      <c r="AC15" s="412"/>
      <c r="AD15" s="413"/>
      <c r="AE15" s="413"/>
      <c r="AF15" s="414"/>
      <c r="AG15" s="412"/>
      <c r="AH15" s="413"/>
      <c r="AI15" s="413"/>
      <c r="AJ15" s="414"/>
      <c r="AK15" s="412"/>
      <c r="AL15" s="413"/>
      <c r="AM15" s="413"/>
      <c r="AN15" s="414"/>
      <c r="AO15" s="545"/>
      <c r="AP15" s="556"/>
      <c r="AQ15" s="587"/>
      <c r="AR15" s="589"/>
      <c r="AS15" s="591"/>
      <c r="BE15"/>
    </row>
    <row r="16" spans="1:70" ht="22.5" customHeight="1">
      <c r="B16" s="592">
        <v>2</v>
      </c>
      <c r="C16" s="532"/>
      <c r="D16" s="406"/>
      <c r="E16" s="407"/>
      <c r="F16" s="407"/>
      <c r="G16" s="407"/>
      <c r="H16" s="407"/>
      <c r="I16" s="407"/>
      <c r="J16" s="407"/>
      <c r="K16" s="407"/>
      <c r="L16" s="407"/>
      <c r="M16" s="407"/>
      <c r="N16" s="407"/>
      <c r="O16" s="407"/>
      <c r="P16" s="408"/>
      <c r="Q16" s="409"/>
      <c r="R16" s="410"/>
      <c r="S16" s="410"/>
      <c r="T16" s="410"/>
      <c r="U16" s="410"/>
      <c r="V16" s="410"/>
      <c r="W16" s="410"/>
      <c r="X16" s="411"/>
      <c r="Y16" s="406"/>
      <c r="Z16" s="407"/>
      <c r="AA16" s="407"/>
      <c r="AB16" s="408"/>
      <c r="AC16" s="406"/>
      <c r="AD16" s="407"/>
      <c r="AE16" s="407"/>
      <c r="AF16" s="408"/>
      <c r="AG16" s="406"/>
      <c r="AH16" s="407"/>
      <c r="AI16" s="407"/>
      <c r="AJ16" s="408"/>
      <c r="AK16" s="406"/>
      <c r="AL16" s="407"/>
      <c r="AM16" s="407"/>
      <c r="AN16" s="408"/>
      <c r="AO16" s="542"/>
      <c r="AP16" s="554"/>
      <c r="AQ16" s="586"/>
      <c r="AR16" s="588"/>
      <c r="AS16" s="590"/>
      <c r="BE16"/>
    </row>
    <row r="17" spans="2:57" ht="31.5" customHeight="1">
      <c r="B17" s="592"/>
      <c r="C17" s="532"/>
      <c r="D17" s="412"/>
      <c r="E17" s="413"/>
      <c r="F17" s="413"/>
      <c r="G17" s="413"/>
      <c r="H17" s="413"/>
      <c r="I17" s="413"/>
      <c r="J17" s="413"/>
      <c r="K17" s="413"/>
      <c r="L17" s="413"/>
      <c r="M17" s="413"/>
      <c r="N17" s="413"/>
      <c r="O17" s="413"/>
      <c r="P17" s="414"/>
      <c r="Q17" s="412"/>
      <c r="R17" s="413"/>
      <c r="S17" s="413"/>
      <c r="T17" s="413"/>
      <c r="U17" s="413"/>
      <c r="V17" s="413"/>
      <c r="W17" s="413"/>
      <c r="X17" s="414"/>
      <c r="Y17" s="412"/>
      <c r="Z17" s="413"/>
      <c r="AA17" s="413"/>
      <c r="AB17" s="414"/>
      <c r="AC17" s="412"/>
      <c r="AD17" s="413"/>
      <c r="AE17" s="413"/>
      <c r="AF17" s="414"/>
      <c r="AG17" s="412"/>
      <c r="AH17" s="413"/>
      <c r="AI17" s="413"/>
      <c r="AJ17" s="414"/>
      <c r="AK17" s="412"/>
      <c r="AL17" s="413"/>
      <c r="AM17" s="413"/>
      <c r="AN17" s="414"/>
      <c r="AO17" s="545"/>
      <c r="AP17" s="556"/>
      <c r="AQ17" s="587"/>
      <c r="AR17" s="589"/>
      <c r="AS17" s="591"/>
      <c r="BE17"/>
    </row>
    <row r="18" spans="2:57" ht="22.5" customHeight="1">
      <c r="B18" s="592">
        <v>3</v>
      </c>
      <c r="C18" s="532"/>
      <c r="D18" s="406"/>
      <c r="E18" s="407"/>
      <c r="F18" s="407"/>
      <c r="G18" s="407"/>
      <c r="H18" s="407"/>
      <c r="I18" s="407"/>
      <c r="J18" s="407"/>
      <c r="K18" s="407"/>
      <c r="L18" s="407"/>
      <c r="M18" s="407"/>
      <c r="N18" s="407"/>
      <c r="O18" s="407"/>
      <c r="P18" s="408"/>
      <c r="Q18" s="409"/>
      <c r="R18" s="410"/>
      <c r="S18" s="410"/>
      <c r="T18" s="410"/>
      <c r="U18" s="410"/>
      <c r="V18" s="410"/>
      <c r="W18" s="410"/>
      <c r="X18" s="411"/>
      <c r="Y18" s="406"/>
      <c r="Z18" s="407"/>
      <c r="AA18" s="407"/>
      <c r="AB18" s="408"/>
      <c r="AC18" s="406"/>
      <c r="AD18" s="407"/>
      <c r="AE18" s="407"/>
      <c r="AF18" s="408"/>
      <c r="AG18" s="406"/>
      <c r="AH18" s="407"/>
      <c r="AI18" s="407"/>
      <c r="AJ18" s="408"/>
      <c r="AK18" s="406"/>
      <c r="AL18" s="407"/>
      <c r="AM18" s="407"/>
      <c r="AN18" s="408"/>
      <c r="AO18" s="542"/>
      <c r="AP18" s="554"/>
      <c r="AQ18" s="586"/>
      <c r="AR18" s="588"/>
      <c r="AS18" s="590"/>
      <c r="BE18"/>
    </row>
    <row r="19" spans="2:57" ht="31.5" customHeight="1">
      <c r="B19" s="592"/>
      <c r="C19" s="532"/>
      <c r="D19" s="412"/>
      <c r="E19" s="413"/>
      <c r="F19" s="413"/>
      <c r="G19" s="413"/>
      <c r="H19" s="413"/>
      <c r="I19" s="413"/>
      <c r="J19" s="413"/>
      <c r="K19" s="413"/>
      <c r="L19" s="413"/>
      <c r="M19" s="413"/>
      <c r="N19" s="413"/>
      <c r="O19" s="413"/>
      <c r="P19" s="414"/>
      <c r="Q19" s="412"/>
      <c r="R19" s="413"/>
      <c r="S19" s="413"/>
      <c r="T19" s="413"/>
      <c r="U19" s="413"/>
      <c r="V19" s="413"/>
      <c r="W19" s="413"/>
      <c r="X19" s="414"/>
      <c r="Y19" s="412"/>
      <c r="Z19" s="413"/>
      <c r="AA19" s="413"/>
      <c r="AB19" s="414"/>
      <c r="AC19" s="412"/>
      <c r="AD19" s="413"/>
      <c r="AE19" s="413"/>
      <c r="AF19" s="414"/>
      <c r="AG19" s="412"/>
      <c r="AH19" s="413"/>
      <c r="AI19" s="413"/>
      <c r="AJ19" s="414"/>
      <c r="AK19" s="412"/>
      <c r="AL19" s="413"/>
      <c r="AM19" s="413"/>
      <c r="AN19" s="414"/>
      <c r="AO19" s="545"/>
      <c r="AP19" s="556"/>
      <c r="AQ19" s="587"/>
      <c r="AR19" s="589"/>
      <c r="AS19" s="591"/>
      <c r="BE19"/>
    </row>
    <row r="20" spans="2:57" ht="22.5" customHeight="1">
      <c r="B20" s="592">
        <v>4</v>
      </c>
      <c r="C20" s="532"/>
      <c r="D20" s="406"/>
      <c r="E20" s="407"/>
      <c r="F20" s="407"/>
      <c r="G20" s="407"/>
      <c r="H20" s="407"/>
      <c r="I20" s="407"/>
      <c r="J20" s="407"/>
      <c r="K20" s="407"/>
      <c r="L20" s="407"/>
      <c r="M20" s="407"/>
      <c r="N20" s="407"/>
      <c r="O20" s="407"/>
      <c r="P20" s="408"/>
      <c r="Q20" s="409"/>
      <c r="R20" s="410"/>
      <c r="S20" s="410"/>
      <c r="T20" s="410"/>
      <c r="U20" s="410"/>
      <c r="V20" s="410"/>
      <c r="W20" s="410"/>
      <c r="X20" s="411"/>
      <c r="Y20" s="406"/>
      <c r="Z20" s="407"/>
      <c r="AA20" s="407"/>
      <c r="AB20" s="408"/>
      <c r="AC20" s="406"/>
      <c r="AD20" s="407"/>
      <c r="AE20" s="407"/>
      <c r="AF20" s="408"/>
      <c r="AG20" s="406"/>
      <c r="AH20" s="407"/>
      <c r="AI20" s="407"/>
      <c r="AJ20" s="408"/>
      <c r="AK20" s="406"/>
      <c r="AL20" s="407"/>
      <c r="AM20" s="407"/>
      <c r="AN20" s="408"/>
      <c r="AO20" s="542"/>
      <c r="AP20" s="554"/>
      <c r="AQ20" s="586"/>
      <c r="AR20" s="588"/>
      <c r="AS20" s="590"/>
      <c r="BE20"/>
    </row>
    <row r="21" spans="2:57" ht="31.5" customHeight="1">
      <c r="B21" s="592"/>
      <c r="C21" s="532"/>
      <c r="D21" s="412"/>
      <c r="E21" s="413"/>
      <c r="F21" s="413"/>
      <c r="G21" s="413"/>
      <c r="H21" s="413"/>
      <c r="I21" s="413"/>
      <c r="J21" s="413"/>
      <c r="K21" s="413"/>
      <c r="L21" s="413"/>
      <c r="M21" s="413"/>
      <c r="N21" s="413"/>
      <c r="O21" s="413"/>
      <c r="P21" s="414"/>
      <c r="Q21" s="412"/>
      <c r="R21" s="413"/>
      <c r="S21" s="413"/>
      <c r="T21" s="413"/>
      <c r="U21" s="413"/>
      <c r="V21" s="413"/>
      <c r="W21" s="413"/>
      <c r="X21" s="414"/>
      <c r="Y21" s="412"/>
      <c r="Z21" s="413"/>
      <c r="AA21" s="413"/>
      <c r="AB21" s="414"/>
      <c r="AC21" s="412"/>
      <c r="AD21" s="413"/>
      <c r="AE21" s="413"/>
      <c r="AF21" s="414"/>
      <c r="AG21" s="412"/>
      <c r="AH21" s="413"/>
      <c r="AI21" s="413"/>
      <c r="AJ21" s="414"/>
      <c r="AK21" s="412"/>
      <c r="AL21" s="413"/>
      <c r="AM21" s="413"/>
      <c r="AN21" s="414"/>
      <c r="AO21" s="545"/>
      <c r="AP21" s="556"/>
      <c r="AQ21" s="587"/>
      <c r="AR21" s="589"/>
      <c r="AS21" s="591"/>
      <c r="BE21"/>
    </row>
    <row r="22" spans="2:57" ht="22.5" customHeight="1">
      <c r="B22" s="592">
        <v>5</v>
      </c>
      <c r="C22" s="532"/>
      <c r="D22" s="406"/>
      <c r="E22" s="407"/>
      <c r="F22" s="407"/>
      <c r="G22" s="407"/>
      <c r="H22" s="407"/>
      <c r="I22" s="407"/>
      <c r="J22" s="407"/>
      <c r="K22" s="407"/>
      <c r="L22" s="407"/>
      <c r="M22" s="407"/>
      <c r="N22" s="407"/>
      <c r="O22" s="407"/>
      <c r="P22" s="408"/>
      <c r="Q22" s="409"/>
      <c r="R22" s="410"/>
      <c r="S22" s="410"/>
      <c r="T22" s="410"/>
      <c r="U22" s="410"/>
      <c r="V22" s="410"/>
      <c r="W22" s="410"/>
      <c r="X22" s="411"/>
      <c r="Y22" s="406"/>
      <c r="Z22" s="407"/>
      <c r="AA22" s="407"/>
      <c r="AB22" s="408"/>
      <c r="AC22" s="406"/>
      <c r="AD22" s="407"/>
      <c r="AE22" s="407"/>
      <c r="AF22" s="408"/>
      <c r="AG22" s="406"/>
      <c r="AH22" s="407"/>
      <c r="AI22" s="407"/>
      <c r="AJ22" s="408"/>
      <c r="AK22" s="406"/>
      <c r="AL22" s="407"/>
      <c r="AM22" s="407"/>
      <c r="AN22" s="408"/>
      <c r="AO22" s="542"/>
      <c r="AP22" s="554"/>
      <c r="AQ22" s="586"/>
      <c r="AR22" s="588"/>
      <c r="AS22" s="590"/>
      <c r="BE22"/>
    </row>
    <row r="23" spans="2:57" ht="31.5" customHeight="1">
      <c r="B23" s="592"/>
      <c r="C23" s="532"/>
      <c r="D23" s="412"/>
      <c r="E23" s="413"/>
      <c r="F23" s="413"/>
      <c r="G23" s="413"/>
      <c r="H23" s="413"/>
      <c r="I23" s="413"/>
      <c r="J23" s="413"/>
      <c r="K23" s="413"/>
      <c r="L23" s="413"/>
      <c r="M23" s="413"/>
      <c r="N23" s="413"/>
      <c r="O23" s="413"/>
      <c r="P23" s="414"/>
      <c r="Q23" s="412"/>
      <c r="R23" s="413"/>
      <c r="S23" s="413"/>
      <c r="T23" s="413"/>
      <c r="U23" s="413"/>
      <c r="V23" s="413"/>
      <c r="W23" s="413"/>
      <c r="X23" s="414"/>
      <c r="Y23" s="412"/>
      <c r="Z23" s="413"/>
      <c r="AA23" s="413"/>
      <c r="AB23" s="414"/>
      <c r="AC23" s="412"/>
      <c r="AD23" s="413"/>
      <c r="AE23" s="413"/>
      <c r="AF23" s="414"/>
      <c r="AG23" s="412"/>
      <c r="AH23" s="413"/>
      <c r="AI23" s="413"/>
      <c r="AJ23" s="414"/>
      <c r="AK23" s="412"/>
      <c r="AL23" s="413"/>
      <c r="AM23" s="413"/>
      <c r="AN23" s="414"/>
      <c r="AO23" s="545"/>
      <c r="AP23" s="556"/>
      <c r="AQ23" s="587"/>
      <c r="AR23" s="589"/>
      <c r="AS23" s="591"/>
      <c r="BE23"/>
    </row>
    <row r="24" spans="2:57" ht="22.5" customHeight="1">
      <c r="B24" s="592">
        <v>6</v>
      </c>
      <c r="C24" s="532"/>
      <c r="D24" s="406"/>
      <c r="E24" s="407"/>
      <c r="F24" s="407"/>
      <c r="G24" s="407"/>
      <c r="H24" s="407"/>
      <c r="I24" s="407"/>
      <c r="J24" s="407"/>
      <c r="K24" s="407"/>
      <c r="L24" s="407"/>
      <c r="M24" s="407"/>
      <c r="N24" s="407"/>
      <c r="O24" s="407"/>
      <c r="P24" s="408"/>
      <c r="Q24" s="409"/>
      <c r="R24" s="410"/>
      <c r="S24" s="410"/>
      <c r="T24" s="410"/>
      <c r="U24" s="410"/>
      <c r="V24" s="410"/>
      <c r="W24" s="410"/>
      <c r="X24" s="411"/>
      <c r="Y24" s="406"/>
      <c r="Z24" s="407"/>
      <c r="AA24" s="407"/>
      <c r="AB24" s="408"/>
      <c r="AC24" s="406"/>
      <c r="AD24" s="407"/>
      <c r="AE24" s="407"/>
      <c r="AF24" s="408"/>
      <c r="AG24" s="406"/>
      <c r="AH24" s="407"/>
      <c r="AI24" s="407"/>
      <c r="AJ24" s="408"/>
      <c r="AK24" s="406"/>
      <c r="AL24" s="407"/>
      <c r="AM24" s="407"/>
      <c r="AN24" s="408"/>
      <c r="AO24" s="542"/>
      <c r="AP24" s="554"/>
      <c r="AQ24" s="586"/>
      <c r="AR24" s="588"/>
      <c r="AS24" s="590"/>
      <c r="BE24"/>
    </row>
    <row r="25" spans="2:57" ht="31.5" customHeight="1">
      <c r="B25" s="592"/>
      <c r="C25" s="532"/>
      <c r="D25" s="412"/>
      <c r="E25" s="413"/>
      <c r="F25" s="413"/>
      <c r="G25" s="413"/>
      <c r="H25" s="413"/>
      <c r="I25" s="413"/>
      <c r="J25" s="413"/>
      <c r="K25" s="413"/>
      <c r="L25" s="413"/>
      <c r="M25" s="413"/>
      <c r="N25" s="413"/>
      <c r="O25" s="413"/>
      <c r="P25" s="414"/>
      <c r="Q25" s="412"/>
      <c r="R25" s="413"/>
      <c r="S25" s="413"/>
      <c r="T25" s="413"/>
      <c r="U25" s="413"/>
      <c r="V25" s="413"/>
      <c r="W25" s="413"/>
      <c r="X25" s="414"/>
      <c r="Y25" s="412"/>
      <c r="Z25" s="413"/>
      <c r="AA25" s="413"/>
      <c r="AB25" s="414"/>
      <c r="AC25" s="412"/>
      <c r="AD25" s="413"/>
      <c r="AE25" s="413"/>
      <c r="AF25" s="414"/>
      <c r="AG25" s="412"/>
      <c r="AH25" s="413"/>
      <c r="AI25" s="413"/>
      <c r="AJ25" s="414"/>
      <c r="AK25" s="412"/>
      <c r="AL25" s="413"/>
      <c r="AM25" s="413"/>
      <c r="AN25" s="414"/>
      <c r="AO25" s="545"/>
      <c r="AP25" s="556"/>
      <c r="AQ25" s="587"/>
      <c r="AR25" s="589"/>
      <c r="AS25" s="591"/>
      <c r="BE25"/>
    </row>
    <row r="26" spans="2:57" ht="22.5" customHeight="1">
      <c r="B26" s="592">
        <v>7</v>
      </c>
      <c r="C26" s="532"/>
      <c r="D26" s="406"/>
      <c r="E26" s="407"/>
      <c r="F26" s="407"/>
      <c r="G26" s="407"/>
      <c r="H26" s="407"/>
      <c r="I26" s="407"/>
      <c r="J26" s="407"/>
      <c r="K26" s="407"/>
      <c r="L26" s="407"/>
      <c r="M26" s="407"/>
      <c r="N26" s="407"/>
      <c r="O26" s="407"/>
      <c r="P26" s="408"/>
      <c r="Q26" s="409"/>
      <c r="R26" s="410"/>
      <c r="S26" s="410"/>
      <c r="T26" s="410"/>
      <c r="U26" s="410"/>
      <c r="V26" s="410"/>
      <c r="W26" s="410"/>
      <c r="X26" s="411"/>
      <c r="Y26" s="406"/>
      <c r="Z26" s="407"/>
      <c r="AA26" s="407"/>
      <c r="AB26" s="408"/>
      <c r="AC26" s="406"/>
      <c r="AD26" s="407"/>
      <c r="AE26" s="407"/>
      <c r="AF26" s="408"/>
      <c r="AG26" s="406"/>
      <c r="AH26" s="407"/>
      <c r="AI26" s="407"/>
      <c r="AJ26" s="408"/>
      <c r="AK26" s="406"/>
      <c r="AL26" s="407"/>
      <c r="AM26" s="407"/>
      <c r="AN26" s="408"/>
      <c r="AO26" s="542"/>
      <c r="AP26" s="554"/>
      <c r="AQ26" s="586"/>
      <c r="AR26" s="588"/>
      <c r="AS26" s="590"/>
      <c r="BE26"/>
    </row>
    <row r="27" spans="2:57" ht="31.5" customHeight="1">
      <c r="B27" s="592"/>
      <c r="C27" s="532"/>
      <c r="D27" s="412"/>
      <c r="E27" s="413"/>
      <c r="F27" s="413"/>
      <c r="G27" s="413"/>
      <c r="H27" s="413"/>
      <c r="I27" s="413"/>
      <c r="J27" s="413"/>
      <c r="K27" s="413"/>
      <c r="L27" s="413"/>
      <c r="M27" s="413"/>
      <c r="N27" s="413"/>
      <c r="O27" s="413"/>
      <c r="P27" s="414"/>
      <c r="Q27" s="412"/>
      <c r="R27" s="413"/>
      <c r="S27" s="413"/>
      <c r="T27" s="413"/>
      <c r="U27" s="413"/>
      <c r="V27" s="413"/>
      <c r="W27" s="413"/>
      <c r="X27" s="414"/>
      <c r="Y27" s="412"/>
      <c r="Z27" s="413"/>
      <c r="AA27" s="413"/>
      <c r="AB27" s="414"/>
      <c r="AC27" s="412"/>
      <c r="AD27" s="413"/>
      <c r="AE27" s="413"/>
      <c r="AF27" s="414"/>
      <c r="AG27" s="412"/>
      <c r="AH27" s="413"/>
      <c r="AI27" s="413"/>
      <c r="AJ27" s="414"/>
      <c r="AK27" s="412"/>
      <c r="AL27" s="413"/>
      <c r="AM27" s="413"/>
      <c r="AN27" s="414"/>
      <c r="AO27" s="545"/>
      <c r="AP27" s="556"/>
      <c r="AQ27" s="587"/>
      <c r="AR27" s="589"/>
      <c r="AS27" s="591"/>
      <c r="BE27"/>
    </row>
    <row r="28" spans="2:57" ht="22.5" customHeight="1">
      <c r="B28" s="592">
        <v>8</v>
      </c>
      <c r="C28" s="532"/>
      <c r="D28" s="406"/>
      <c r="E28" s="407"/>
      <c r="F28" s="407"/>
      <c r="G28" s="407"/>
      <c r="H28" s="407"/>
      <c r="I28" s="407"/>
      <c r="J28" s="407"/>
      <c r="K28" s="407"/>
      <c r="L28" s="407"/>
      <c r="M28" s="407"/>
      <c r="N28" s="407"/>
      <c r="O28" s="407"/>
      <c r="P28" s="408"/>
      <c r="Q28" s="409"/>
      <c r="R28" s="410"/>
      <c r="S28" s="410"/>
      <c r="T28" s="410"/>
      <c r="U28" s="410"/>
      <c r="V28" s="410"/>
      <c r="W28" s="410"/>
      <c r="X28" s="411"/>
      <c r="Y28" s="406"/>
      <c r="Z28" s="407"/>
      <c r="AA28" s="407"/>
      <c r="AB28" s="408"/>
      <c r="AC28" s="406"/>
      <c r="AD28" s="407"/>
      <c r="AE28" s="407"/>
      <c r="AF28" s="408"/>
      <c r="AG28" s="406"/>
      <c r="AH28" s="407"/>
      <c r="AI28" s="407"/>
      <c r="AJ28" s="408"/>
      <c r="AK28" s="406"/>
      <c r="AL28" s="407"/>
      <c r="AM28" s="407"/>
      <c r="AN28" s="408"/>
      <c r="AO28" s="542"/>
      <c r="AP28" s="554"/>
      <c r="AQ28" s="586"/>
      <c r="AR28" s="588"/>
      <c r="AS28" s="590"/>
      <c r="BE28"/>
    </row>
    <row r="29" spans="2:57" ht="31.5" customHeight="1">
      <c r="B29" s="592"/>
      <c r="C29" s="532"/>
      <c r="D29" s="412"/>
      <c r="E29" s="413"/>
      <c r="F29" s="413"/>
      <c r="G29" s="413"/>
      <c r="H29" s="413"/>
      <c r="I29" s="413"/>
      <c r="J29" s="413"/>
      <c r="K29" s="413"/>
      <c r="L29" s="413"/>
      <c r="M29" s="413"/>
      <c r="N29" s="413"/>
      <c r="O29" s="413"/>
      <c r="P29" s="414"/>
      <c r="Q29" s="412"/>
      <c r="R29" s="413"/>
      <c r="S29" s="413"/>
      <c r="T29" s="413"/>
      <c r="U29" s="413"/>
      <c r="V29" s="413"/>
      <c r="W29" s="413"/>
      <c r="X29" s="414"/>
      <c r="Y29" s="412"/>
      <c r="Z29" s="413"/>
      <c r="AA29" s="413"/>
      <c r="AB29" s="414"/>
      <c r="AC29" s="412"/>
      <c r="AD29" s="413"/>
      <c r="AE29" s="413"/>
      <c r="AF29" s="414"/>
      <c r="AG29" s="412"/>
      <c r="AH29" s="413"/>
      <c r="AI29" s="413"/>
      <c r="AJ29" s="414"/>
      <c r="AK29" s="412"/>
      <c r="AL29" s="413"/>
      <c r="AM29" s="413"/>
      <c r="AN29" s="414"/>
      <c r="AO29" s="545"/>
      <c r="AP29" s="556"/>
      <c r="AQ29" s="587"/>
      <c r="AR29" s="589"/>
      <c r="AS29" s="591"/>
      <c r="BE29"/>
    </row>
    <row r="30" spans="2:57" ht="22.5" customHeight="1">
      <c r="B30" s="592">
        <v>9</v>
      </c>
      <c r="C30" s="532"/>
      <c r="D30" s="406"/>
      <c r="E30" s="407"/>
      <c r="F30" s="407"/>
      <c r="G30" s="407"/>
      <c r="H30" s="407"/>
      <c r="I30" s="407"/>
      <c r="J30" s="407"/>
      <c r="K30" s="407"/>
      <c r="L30" s="407"/>
      <c r="M30" s="407"/>
      <c r="N30" s="407"/>
      <c r="O30" s="407"/>
      <c r="P30" s="408"/>
      <c r="Q30" s="409"/>
      <c r="R30" s="410"/>
      <c r="S30" s="410"/>
      <c r="T30" s="410"/>
      <c r="U30" s="410"/>
      <c r="V30" s="410"/>
      <c r="W30" s="410"/>
      <c r="X30" s="411"/>
      <c r="Y30" s="406"/>
      <c r="Z30" s="407"/>
      <c r="AA30" s="407"/>
      <c r="AB30" s="408"/>
      <c r="AC30" s="406"/>
      <c r="AD30" s="407"/>
      <c r="AE30" s="407"/>
      <c r="AF30" s="408"/>
      <c r="AG30" s="406"/>
      <c r="AH30" s="407"/>
      <c r="AI30" s="407"/>
      <c r="AJ30" s="408"/>
      <c r="AK30" s="406"/>
      <c r="AL30" s="407"/>
      <c r="AM30" s="407"/>
      <c r="AN30" s="408"/>
      <c r="AO30" s="542"/>
      <c r="AP30" s="554"/>
      <c r="AQ30" s="586"/>
      <c r="AR30" s="588"/>
      <c r="AS30" s="590"/>
      <c r="BE30"/>
    </row>
    <row r="31" spans="2:57" ht="31.5" customHeight="1">
      <c r="B31" s="592"/>
      <c r="C31" s="532"/>
      <c r="D31" s="412"/>
      <c r="E31" s="413"/>
      <c r="F31" s="413"/>
      <c r="G31" s="413"/>
      <c r="H31" s="413"/>
      <c r="I31" s="413"/>
      <c r="J31" s="413"/>
      <c r="K31" s="413"/>
      <c r="L31" s="413"/>
      <c r="M31" s="413"/>
      <c r="N31" s="413"/>
      <c r="O31" s="413"/>
      <c r="P31" s="414"/>
      <c r="Q31" s="412"/>
      <c r="R31" s="413"/>
      <c r="S31" s="413"/>
      <c r="T31" s="413"/>
      <c r="U31" s="413"/>
      <c r="V31" s="413"/>
      <c r="W31" s="413"/>
      <c r="X31" s="414"/>
      <c r="Y31" s="412"/>
      <c r="Z31" s="413"/>
      <c r="AA31" s="413"/>
      <c r="AB31" s="414"/>
      <c r="AC31" s="412"/>
      <c r="AD31" s="413"/>
      <c r="AE31" s="413"/>
      <c r="AF31" s="414"/>
      <c r="AG31" s="412"/>
      <c r="AH31" s="413"/>
      <c r="AI31" s="413"/>
      <c r="AJ31" s="414"/>
      <c r="AK31" s="412"/>
      <c r="AL31" s="413"/>
      <c r="AM31" s="413"/>
      <c r="AN31" s="414"/>
      <c r="AO31" s="545"/>
      <c r="AP31" s="556"/>
      <c r="AQ31" s="587"/>
      <c r="AR31" s="589"/>
      <c r="AS31" s="591"/>
      <c r="BE31"/>
    </row>
    <row r="32" spans="2:57" ht="22.5" customHeight="1">
      <c r="B32" s="592">
        <v>10</v>
      </c>
      <c r="C32" s="532"/>
      <c r="D32" s="406"/>
      <c r="E32" s="407"/>
      <c r="F32" s="407"/>
      <c r="G32" s="407"/>
      <c r="H32" s="407"/>
      <c r="I32" s="407"/>
      <c r="J32" s="407"/>
      <c r="K32" s="407"/>
      <c r="L32" s="407"/>
      <c r="M32" s="407"/>
      <c r="N32" s="407"/>
      <c r="O32" s="407"/>
      <c r="P32" s="408"/>
      <c r="Q32" s="409"/>
      <c r="R32" s="410"/>
      <c r="S32" s="410"/>
      <c r="T32" s="410"/>
      <c r="U32" s="410"/>
      <c r="V32" s="410"/>
      <c r="W32" s="410"/>
      <c r="X32" s="411"/>
      <c r="Y32" s="406"/>
      <c r="Z32" s="407"/>
      <c r="AA32" s="407"/>
      <c r="AB32" s="408"/>
      <c r="AC32" s="406"/>
      <c r="AD32" s="407"/>
      <c r="AE32" s="407"/>
      <c r="AF32" s="408"/>
      <c r="AG32" s="406"/>
      <c r="AH32" s="407"/>
      <c r="AI32" s="407"/>
      <c r="AJ32" s="408"/>
      <c r="AK32" s="406"/>
      <c r="AL32" s="407"/>
      <c r="AM32" s="407"/>
      <c r="AN32" s="408"/>
      <c r="AO32" s="542"/>
      <c r="AP32" s="554"/>
      <c r="AQ32" s="586"/>
      <c r="AR32" s="588"/>
      <c r="AS32" s="590"/>
      <c r="BE32"/>
    </row>
    <row r="33" spans="2:57" ht="31.5" customHeight="1" thickBot="1">
      <c r="B33" s="592"/>
      <c r="C33" s="532"/>
      <c r="D33" s="412"/>
      <c r="E33" s="413"/>
      <c r="F33" s="413"/>
      <c r="G33" s="413"/>
      <c r="H33" s="413"/>
      <c r="I33" s="413"/>
      <c r="J33" s="413"/>
      <c r="K33" s="413"/>
      <c r="L33" s="413"/>
      <c r="M33" s="413"/>
      <c r="N33" s="413"/>
      <c r="O33" s="413"/>
      <c r="P33" s="414"/>
      <c r="Q33" s="412"/>
      <c r="R33" s="413"/>
      <c r="S33" s="413"/>
      <c r="T33" s="413"/>
      <c r="U33" s="413"/>
      <c r="V33" s="413"/>
      <c r="W33" s="413"/>
      <c r="X33" s="414"/>
      <c r="Y33" s="412"/>
      <c r="Z33" s="413"/>
      <c r="AA33" s="413"/>
      <c r="AB33" s="414"/>
      <c r="AC33" s="412"/>
      <c r="AD33" s="413"/>
      <c r="AE33" s="413"/>
      <c r="AF33" s="414"/>
      <c r="AG33" s="412"/>
      <c r="AH33" s="413"/>
      <c r="AI33" s="413"/>
      <c r="AJ33" s="414"/>
      <c r="AK33" s="412"/>
      <c r="AL33" s="413"/>
      <c r="AM33" s="413"/>
      <c r="AN33" s="414"/>
      <c r="AO33" s="545"/>
      <c r="AP33" s="556"/>
      <c r="AQ33" s="587"/>
      <c r="AR33" s="589"/>
      <c r="AS33" s="591"/>
      <c r="BE33"/>
    </row>
    <row r="34" spans="2:57" ht="22.5" hidden="1" customHeight="1">
      <c r="B34" s="592">
        <v>11</v>
      </c>
      <c r="C34" s="532"/>
      <c r="D34" s="406"/>
      <c r="E34" s="407"/>
      <c r="F34" s="407"/>
      <c r="G34" s="407"/>
      <c r="H34" s="407"/>
      <c r="I34" s="407"/>
      <c r="J34" s="407"/>
      <c r="K34" s="407"/>
      <c r="L34" s="407"/>
      <c r="M34" s="407"/>
      <c r="N34" s="407"/>
      <c r="O34" s="407"/>
      <c r="P34" s="408"/>
      <c r="Q34" s="409"/>
      <c r="R34" s="410"/>
      <c r="S34" s="410"/>
      <c r="T34" s="410"/>
      <c r="U34" s="410"/>
      <c r="V34" s="410"/>
      <c r="W34" s="410"/>
      <c r="X34" s="411"/>
      <c r="Y34" s="406"/>
      <c r="Z34" s="407"/>
      <c r="AA34" s="407"/>
      <c r="AB34" s="408"/>
      <c r="AC34" s="406"/>
      <c r="AD34" s="407"/>
      <c r="AE34" s="407"/>
      <c r="AF34" s="408"/>
      <c r="AG34" s="406"/>
      <c r="AH34" s="407"/>
      <c r="AI34" s="407"/>
      <c r="AJ34" s="408"/>
      <c r="AK34" s="406"/>
      <c r="AL34" s="407"/>
      <c r="AM34" s="407"/>
      <c r="AN34" s="408"/>
      <c r="AO34" s="542"/>
      <c r="AP34" s="554"/>
      <c r="AQ34" s="586"/>
      <c r="AR34" s="588"/>
      <c r="AS34" s="590"/>
      <c r="BE34"/>
    </row>
    <row r="35" spans="2:57" ht="31.5" hidden="1" customHeight="1">
      <c r="B35" s="592"/>
      <c r="C35" s="532"/>
      <c r="D35" s="412"/>
      <c r="E35" s="413"/>
      <c r="F35" s="413"/>
      <c r="G35" s="413"/>
      <c r="H35" s="413"/>
      <c r="I35" s="413"/>
      <c r="J35" s="413"/>
      <c r="K35" s="413"/>
      <c r="L35" s="413"/>
      <c r="M35" s="413"/>
      <c r="N35" s="413"/>
      <c r="O35" s="413"/>
      <c r="P35" s="414"/>
      <c r="Q35" s="412"/>
      <c r="R35" s="413"/>
      <c r="S35" s="413"/>
      <c r="T35" s="413"/>
      <c r="U35" s="413"/>
      <c r="V35" s="413"/>
      <c r="W35" s="413"/>
      <c r="X35" s="414"/>
      <c r="Y35" s="412"/>
      <c r="Z35" s="413"/>
      <c r="AA35" s="413"/>
      <c r="AB35" s="414"/>
      <c r="AC35" s="412"/>
      <c r="AD35" s="413"/>
      <c r="AE35" s="413"/>
      <c r="AF35" s="414"/>
      <c r="AG35" s="412"/>
      <c r="AH35" s="413"/>
      <c r="AI35" s="413"/>
      <c r="AJ35" s="414"/>
      <c r="AK35" s="412"/>
      <c r="AL35" s="413"/>
      <c r="AM35" s="413"/>
      <c r="AN35" s="414"/>
      <c r="AO35" s="545"/>
      <c r="AP35" s="556"/>
      <c r="AQ35" s="587"/>
      <c r="AR35" s="589"/>
      <c r="AS35" s="591"/>
      <c r="BE35"/>
    </row>
    <row r="36" spans="2:57" ht="22.5" hidden="1" customHeight="1">
      <c r="B36" s="592">
        <v>12</v>
      </c>
      <c r="C36" s="532"/>
      <c r="D36" s="406"/>
      <c r="E36" s="407"/>
      <c r="F36" s="407"/>
      <c r="G36" s="407"/>
      <c r="H36" s="407"/>
      <c r="I36" s="407"/>
      <c r="J36" s="407"/>
      <c r="K36" s="407"/>
      <c r="L36" s="407"/>
      <c r="M36" s="407"/>
      <c r="N36" s="407"/>
      <c r="O36" s="407"/>
      <c r="P36" s="408"/>
      <c r="Q36" s="409"/>
      <c r="R36" s="410"/>
      <c r="S36" s="410"/>
      <c r="T36" s="410"/>
      <c r="U36" s="410"/>
      <c r="V36" s="410"/>
      <c r="W36" s="410"/>
      <c r="X36" s="411"/>
      <c r="Y36" s="406"/>
      <c r="Z36" s="407"/>
      <c r="AA36" s="407"/>
      <c r="AB36" s="408"/>
      <c r="AC36" s="406"/>
      <c r="AD36" s="407"/>
      <c r="AE36" s="407"/>
      <c r="AF36" s="408"/>
      <c r="AG36" s="406"/>
      <c r="AH36" s="407"/>
      <c r="AI36" s="407"/>
      <c r="AJ36" s="408"/>
      <c r="AK36" s="406"/>
      <c r="AL36" s="407"/>
      <c r="AM36" s="407"/>
      <c r="AN36" s="408"/>
      <c r="AO36" s="542"/>
      <c r="AP36" s="554"/>
      <c r="AQ36" s="586"/>
      <c r="AR36" s="588"/>
      <c r="AS36" s="590"/>
      <c r="BE36"/>
    </row>
    <row r="37" spans="2:57" ht="31.5" hidden="1" customHeight="1">
      <c r="B37" s="592"/>
      <c r="C37" s="532"/>
      <c r="D37" s="412"/>
      <c r="E37" s="413"/>
      <c r="F37" s="413"/>
      <c r="G37" s="413"/>
      <c r="H37" s="413"/>
      <c r="I37" s="413"/>
      <c r="J37" s="413"/>
      <c r="K37" s="413"/>
      <c r="L37" s="413"/>
      <c r="M37" s="413"/>
      <c r="N37" s="413"/>
      <c r="O37" s="413"/>
      <c r="P37" s="414"/>
      <c r="Q37" s="412"/>
      <c r="R37" s="413"/>
      <c r="S37" s="413"/>
      <c r="T37" s="413"/>
      <c r="U37" s="413"/>
      <c r="V37" s="413"/>
      <c r="W37" s="413"/>
      <c r="X37" s="414"/>
      <c r="Y37" s="412"/>
      <c r="Z37" s="413"/>
      <c r="AA37" s="413"/>
      <c r="AB37" s="414"/>
      <c r="AC37" s="412"/>
      <c r="AD37" s="413"/>
      <c r="AE37" s="413"/>
      <c r="AF37" s="414"/>
      <c r="AG37" s="412"/>
      <c r="AH37" s="413"/>
      <c r="AI37" s="413"/>
      <c r="AJ37" s="414"/>
      <c r="AK37" s="412"/>
      <c r="AL37" s="413"/>
      <c r="AM37" s="413"/>
      <c r="AN37" s="414"/>
      <c r="AO37" s="545"/>
      <c r="AP37" s="556"/>
      <c r="AQ37" s="587"/>
      <c r="AR37" s="589"/>
      <c r="AS37" s="591"/>
      <c r="BE37"/>
    </row>
    <row r="38" spans="2:57" ht="22.5" hidden="1" customHeight="1">
      <c r="B38" s="592">
        <v>13</v>
      </c>
      <c r="C38" s="532"/>
      <c r="D38" s="406"/>
      <c r="E38" s="407"/>
      <c r="F38" s="407"/>
      <c r="G38" s="407"/>
      <c r="H38" s="407"/>
      <c r="I38" s="407"/>
      <c r="J38" s="407"/>
      <c r="K38" s="407"/>
      <c r="L38" s="407"/>
      <c r="M38" s="407"/>
      <c r="N38" s="407"/>
      <c r="O38" s="407"/>
      <c r="P38" s="408"/>
      <c r="Q38" s="409"/>
      <c r="R38" s="410"/>
      <c r="S38" s="410"/>
      <c r="T38" s="410"/>
      <c r="U38" s="410"/>
      <c r="V38" s="410"/>
      <c r="W38" s="410"/>
      <c r="X38" s="411"/>
      <c r="Y38" s="406"/>
      <c r="Z38" s="407"/>
      <c r="AA38" s="407"/>
      <c r="AB38" s="408"/>
      <c r="AC38" s="406"/>
      <c r="AD38" s="407"/>
      <c r="AE38" s="407"/>
      <c r="AF38" s="408"/>
      <c r="AG38" s="406"/>
      <c r="AH38" s="407"/>
      <c r="AI38" s="407"/>
      <c r="AJ38" s="408"/>
      <c r="AK38" s="406"/>
      <c r="AL38" s="407"/>
      <c r="AM38" s="407"/>
      <c r="AN38" s="408"/>
      <c r="AO38" s="542"/>
      <c r="AP38" s="554"/>
      <c r="AQ38" s="586"/>
      <c r="AR38" s="588"/>
      <c r="AS38" s="590"/>
      <c r="BE38"/>
    </row>
    <row r="39" spans="2:57" ht="31.5" hidden="1" customHeight="1">
      <c r="B39" s="592"/>
      <c r="C39" s="532"/>
      <c r="D39" s="412"/>
      <c r="E39" s="413"/>
      <c r="F39" s="413"/>
      <c r="G39" s="413"/>
      <c r="H39" s="413"/>
      <c r="I39" s="413"/>
      <c r="J39" s="413"/>
      <c r="K39" s="413"/>
      <c r="L39" s="413"/>
      <c r="M39" s="413"/>
      <c r="N39" s="413"/>
      <c r="O39" s="413"/>
      <c r="P39" s="414"/>
      <c r="Q39" s="412"/>
      <c r="R39" s="413"/>
      <c r="S39" s="413"/>
      <c r="T39" s="413"/>
      <c r="U39" s="413"/>
      <c r="V39" s="413"/>
      <c r="W39" s="413"/>
      <c r="X39" s="414"/>
      <c r="Y39" s="412"/>
      <c r="Z39" s="413"/>
      <c r="AA39" s="413"/>
      <c r="AB39" s="414"/>
      <c r="AC39" s="412"/>
      <c r="AD39" s="413"/>
      <c r="AE39" s="413"/>
      <c r="AF39" s="414"/>
      <c r="AG39" s="412"/>
      <c r="AH39" s="413"/>
      <c r="AI39" s="413"/>
      <c r="AJ39" s="414"/>
      <c r="AK39" s="412"/>
      <c r="AL39" s="413"/>
      <c r="AM39" s="413"/>
      <c r="AN39" s="414"/>
      <c r="AO39" s="545"/>
      <c r="AP39" s="556"/>
      <c r="AQ39" s="587"/>
      <c r="AR39" s="589"/>
      <c r="AS39" s="591"/>
      <c r="BE39"/>
    </row>
    <row r="40" spans="2:57" ht="22.5" hidden="1" customHeight="1">
      <c r="B40" s="592">
        <v>14</v>
      </c>
      <c r="C40" s="532"/>
      <c r="D40" s="406"/>
      <c r="E40" s="407"/>
      <c r="F40" s="407"/>
      <c r="G40" s="407"/>
      <c r="H40" s="407"/>
      <c r="I40" s="407"/>
      <c r="J40" s="407"/>
      <c r="K40" s="407"/>
      <c r="L40" s="407"/>
      <c r="M40" s="407"/>
      <c r="N40" s="407"/>
      <c r="O40" s="407"/>
      <c r="P40" s="408"/>
      <c r="Q40" s="409"/>
      <c r="R40" s="410"/>
      <c r="S40" s="410"/>
      <c r="T40" s="410"/>
      <c r="U40" s="410"/>
      <c r="V40" s="410"/>
      <c r="W40" s="410"/>
      <c r="X40" s="411"/>
      <c r="Y40" s="406"/>
      <c r="Z40" s="407"/>
      <c r="AA40" s="407"/>
      <c r="AB40" s="408"/>
      <c r="AC40" s="406"/>
      <c r="AD40" s="407"/>
      <c r="AE40" s="407"/>
      <c r="AF40" s="408"/>
      <c r="AG40" s="406"/>
      <c r="AH40" s="407"/>
      <c r="AI40" s="407"/>
      <c r="AJ40" s="408"/>
      <c r="AK40" s="406"/>
      <c r="AL40" s="407"/>
      <c r="AM40" s="407"/>
      <c r="AN40" s="408"/>
      <c r="AO40" s="542"/>
      <c r="AP40" s="554"/>
      <c r="AQ40" s="586"/>
      <c r="AR40" s="588"/>
      <c r="AS40" s="590"/>
      <c r="BE40"/>
    </row>
    <row r="41" spans="2:57" ht="31.5" hidden="1" customHeight="1">
      <c r="B41" s="592"/>
      <c r="C41" s="532"/>
      <c r="D41" s="412"/>
      <c r="E41" s="413"/>
      <c r="F41" s="413"/>
      <c r="G41" s="413"/>
      <c r="H41" s="413"/>
      <c r="I41" s="413"/>
      <c r="J41" s="413"/>
      <c r="K41" s="413"/>
      <c r="L41" s="413"/>
      <c r="M41" s="413"/>
      <c r="N41" s="413"/>
      <c r="O41" s="413"/>
      <c r="P41" s="414"/>
      <c r="Q41" s="412"/>
      <c r="R41" s="413"/>
      <c r="S41" s="413"/>
      <c r="T41" s="413"/>
      <c r="U41" s="413"/>
      <c r="V41" s="413"/>
      <c r="W41" s="413"/>
      <c r="X41" s="414"/>
      <c r="Y41" s="412"/>
      <c r="Z41" s="413"/>
      <c r="AA41" s="413"/>
      <c r="AB41" s="414"/>
      <c r="AC41" s="412"/>
      <c r="AD41" s="413"/>
      <c r="AE41" s="413"/>
      <c r="AF41" s="414"/>
      <c r="AG41" s="412"/>
      <c r="AH41" s="413"/>
      <c r="AI41" s="413"/>
      <c r="AJ41" s="414"/>
      <c r="AK41" s="412"/>
      <c r="AL41" s="413"/>
      <c r="AM41" s="413"/>
      <c r="AN41" s="414"/>
      <c r="AO41" s="545"/>
      <c r="AP41" s="556"/>
      <c r="AQ41" s="587"/>
      <c r="AR41" s="589"/>
      <c r="AS41" s="591"/>
      <c r="BE41"/>
    </row>
    <row r="42" spans="2:57" ht="22.5" hidden="1" customHeight="1">
      <c r="B42" s="592">
        <v>15</v>
      </c>
      <c r="C42" s="532"/>
      <c r="D42" s="406"/>
      <c r="E42" s="407"/>
      <c r="F42" s="407"/>
      <c r="G42" s="407"/>
      <c r="H42" s="407"/>
      <c r="I42" s="407"/>
      <c r="J42" s="407"/>
      <c r="K42" s="407"/>
      <c r="L42" s="407"/>
      <c r="M42" s="407"/>
      <c r="N42" s="407"/>
      <c r="O42" s="407"/>
      <c r="P42" s="408"/>
      <c r="Q42" s="409"/>
      <c r="R42" s="410"/>
      <c r="S42" s="410"/>
      <c r="T42" s="410"/>
      <c r="U42" s="410"/>
      <c r="V42" s="410"/>
      <c r="W42" s="410"/>
      <c r="X42" s="411"/>
      <c r="Y42" s="406"/>
      <c r="Z42" s="407"/>
      <c r="AA42" s="407"/>
      <c r="AB42" s="408"/>
      <c r="AC42" s="406"/>
      <c r="AD42" s="407"/>
      <c r="AE42" s="407"/>
      <c r="AF42" s="408"/>
      <c r="AG42" s="406"/>
      <c r="AH42" s="407"/>
      <c r="AI42" s="407"/>
      <c r="AJ42" s="408"/>
      <c r="AK42" s="406"/>
      <c r="AL42" s="407"/>
      <c r="AM42" s="407"/>
      <c r="AN42" s="408"/>
      <c r="AO42" s="542"/>
      <c r="AP42" s="554"/>
      <c r="AQ42" s="586"/>
      <c r="AR42" s="588"/>
      <c r="AS42" s="590"/>
      <c r="BE42"/>
    </row>
    <row r="43" spans="2:57" ht="31.5" hidden="1" customHeight="1">
      <c r="B43" s="592"/>
      <c r="C43" s="532"/>
      <c r="D43" s="412"/>
      <c r="E43" s="413"/>
      <c r="F43" s="413"/>
      <c r="G43" s="413"/>
      <c r="H43" s="413"/>
      <c r="I43" s="413"/>
      <c r="J43" s="413"/>
      <c r="K43" s="413"/>
      <c r="L43" s="413"/>
      <c r="M43" s="413"/>
      <c r="N43" s="413"/>
      <c r="O43" s="413"/>
      <c r="P43" s="414"/>
      <c r="Q43" s="412"/>
      <c r="R43" s="413"/>
      <c r="S43" s="413"/>
      <c r="T43" s="413"/>
      <c r="U43" s="413"/>
      <c r="V43" s="413"/>
      <c r="W43" s="413"/>
      <c r="X43" s="414"/>
      <c r="Y43" s="412"/>
      <c r="Z43" s="413"/>
      <c r="AA43" s="413"/>
      <c r="AB43" s="414"/>
      <c r="AC43" s="412"/>
      <c r="AD43" s="413"/>
      <c r="AE43" s="413"/>
      <c r="AF43" s="414"/>
      <c r="AG43" s="412"/>
      <c r="AH43" s="413"/>
      <c r="AI43" s="413"/>
      <c r="AJ43" s="414"/>
      <c r="AK43" s="412"/>
      <c r="AL43" s="413"/>
      <c r="AM43" s="413"/>
      <c r="AN43" s="414"/>
      <c r="AO43" s="545"/>
      <c r="AP43" s="556"/>
      <c r="AQ43" s="587"/>
      <c r="AR43" s="589"/>
      <c r="AS43" s="591"/>
      <c r="BE43"/>
    </row>
    <row r="44" spans="2:57" ht="22.5" hidden="1" customHeight="1">
      <c r="B44" s="592">
        <v>16</v>
      </c>
      <c r="C44" s="532"/>
      <c r="D44" s="406"/>
      <c r="E44" s="407"/>
      <c r="F44" s="407"/>
      <c r="G44" s="407"/>
      <c r="H44" s="407"/>
      <c r="I44" s="407"/>
      <c r="J44" s="407"/>
      <c r="K44" s="407"/>
      <c r="L44" s="407"/>
      <c r="M44" s="407"/>
      <c r="N44" s="407"/>
      <c r="O44" s="407"/>
      <c r="P44" s="408"/>
      <c r="Q44" s="409"/>
      <c r="R44" s="410"/>
      <c r="S44" s="410"/>
      <c r="T44" s="410"/>
      <c r="U44" s="410"/>
      <c r="V44" s="410"/>
      <c r="W44" s="410"/>
      <c r="X44" s="411"/>
      <c r="Y44" s="406"/>
      <c r="Z44" s="407"/>
      <c r="AA44" s="407"/>
      <c r="AB44" s="408"/>
      <c r="AC44" s="406"/>
      <c r="AD44" s="407"/>
      <c r="AE44" s="407"/>
      <c r="AF44" s="408"/>
      <c r="AG44" s="406"/>
      <c r="AH44" s="407"/>
      <c r="AI44" s="407"/>
      <c r="AJ44" s="408"/>
      <c r="AK44" s="406"/>
      <c r="AL44" s="407"/>
      <c r="AM44" s="407"/>
      <c r="AN44" s="408"/>
      <c r="AO44" s="542"/>
      <c r="AP44" s="554"/>
      <c r="AQ44" s="586"/>
      <c r="AR44" s="588"/>
      <c r="AS44" s="590"/>
      <c r="BE44"/>
    </row>
    <row r="45" spans="2:57" ht="31.5" hidden="1" customHeight="1">
      <c r="B45" s="592"/>
      <c r="C45" s="532"/>
      <c r="D45" s="412"/>
      <c r="E45" s="413"/>
      <c r="F45" s="413"/>
      <c r="G45" s="413"/>
      <c r="H45" s="413"/>
      <c r="I45" s="413"/>
      <c r="J45" s="413"/>
      <c r="K45" s="413"/>
      <c r="L45" s="413"/>
      <c r="M45" s="413"/>
      <c r="N45" s="413"/>
      <c r="O45" s="413"/>
      <c r="P45" s="414"/>
      <c r="Q45" s="412"/>
      <c r="R45" s="413"/>
      <c r="S45" s="413"/>
      <c r="T45" s="413"/>
      <c r="U45" s="413"/>
      <c r="V45" s="413"/>
      <c r="W45" s="413"/>
      <c r="X45" s="414"/>
      <c r="Y45" s="412"/>
      <c r="Z45" s="413"/>
      <c r="AA45" s="413"/>
      <c r="AB45" s="414"/>
      <c r="AC45" s="412"/>
      <c r="AD45" s="413"/>
      <c r="AE45" s="413"/>
      <c r="AF45" s="414"/>
      <c r="AG45" s="412"/>
      <c r="AH45" s="413"/>
      <c r="AI45" s="413"/>
      <c r="AJ45" s="414"/>
      <c r="AK45" s="412"/>
      <c r="AL45" s="413"/>
      <c r="AM45" s="413"/>
      <c r="AN45" s="414"/>
      <c r="AO45" s="545"/>
      <c r="AP45" s="556"/>
      <c r="AQ45" s="587"/>
      <c r="AR45" s="589"/>
      <c r="AS45" s="591"/>
      <c r="BE45"/>
    </row>
    <row r="46" spans="2:57" ht="22.5" hidden="1" customHeight="1">
      <c r="B46" s="592">
        <v>17</v>
      </c>
      <c r="C46" s="532"/>
      <c r="D46" s="406"/>
      <c r="E46" s="407"/>
      <c r="F46" s="407"/>
      <c r="G46" s="407"/>
      <c r="H46" s="407"/>
      <c r="I46" s="407"/>
      <c r="J46" s="407"/>
      <c r="K46" s="407"/>
      <c r="L46" s="407"/>
      <c r="M46" s="407"/>
      <c r="N46" s="407"/>
      <c r="O46" s="407"/>
      <c r="P46" s="408"/>
      <c r="Q46" s="409"/>
      <c r="R46" s="410"/>
      <c r="S46" s="410"/>
      <c r="T46" s="410"/>
      <c r="U46" s="410"/>
      <c r="V46" s="410"/>
      <c r="W46" s="410"/>
      <c r="X46" s="411"/>
      <c r="Y46" s="406"/>
      <c r="Z46" s="407"/>
      <c r="AA46" s="407"/>
      <c r="AB46" s="408"/>
      <c r="AC46" s="406"/>
      <c r="AD46" s="407"/>
      <c r="AE46" s="407"/>
      <c r="AF46" s="408"/>
      <c r="AG46" s="406"/>
      <c r="AH46" s="407"/>
      <c r="AI46" s="407"/>
      <c r="AJ46" s="408"/>
      <c r="AK46" s="406"/>
      <c r="AL46" s="407"/>
      <c r="AM46" s="407"/>
      <c r="AN46" s="408"/>
      <c r="AO46" s="542"/>
      <c r="AP46" s="554"/>
      <c r="AQ46" s="586"/>
      <c r="AR46" s="588"/>
      <c r="AS46" s="590"/>
      <c r="BE46"/>
    </row>
    <row r="47" spans="2:57" ht="31.5" hidden="1" customHeight="1">
      <c r="B47" s="592"/>
      <c r="C47" s="532"/>
      <c r="D47" s="412"/>
      <c r="E47" s="413"/>
      <c r="F47" s="413"/>
      <c r="G47" s="413"/>
      <c r="H47" s="413"/>
      <c r="I47" s="413"/>
      <c r="J47" s="413"/>
      <c r="K47" s="413"/>
      <c r="L47" s="413"/>
      <c r="M47" s="413"/>
      <c r="N47" s="413"/>
      <c r="O47" s="413"/>
      <c r="P47" s="414"/>
      <c r="Q47" s="412"/>
      <c r="R47" s="413"/>
      <c r="S47" s="413"/>
      <c r="T47" s="413"/>
      <c r="U47" s="413"/>
      <c r="V47" s="413"/>
      <c r="W47" s="413"/>
      <c r="X47" s="414"/>
      <c r="Y47" s="412"/>
      <c r="Z47" s="413"/>
      <c r="AA47" s="413"/>
      <c r="AB47" s="414"/>
      <c r="AC47" s="412"/>
      <c r="AD47" s="413"/>
      <c r="AE47" s="413"/>
      <c r="AF47" s="414"/>
      <c r="AG47" s="412"/>
      <c r="AH47" s="413"/>
      <c r="AI47" s="413"/>
      <c r="AJ47" s="414"/>
      <c r="AK47" s="412"/>
      <c r="AL47" s="413"/>
      <c r="AM47" s="413"/>
      <c r="AN47" s="414"/>
      <c r="AO47" s="545"/>
      <c r="AP47" s="556"/>
      <c r="AQ47" s="587"/>
      <c r="AR47" s="589"/>
      <c r="AS47" s="591"/>
      <c r="BE47"/>
    </row>
    <row r="48" spans="2:57" ht="22.5" hidden="1" customHeight="1">
      <c r="B48" s="592">
        <v>18</v>
      </c>
      <c r="C48" s="532"/>
      <c r="D48" s="406"/>
      <c r="E48" s="407"/>
      <c r="F48" s="407"/>
      <c r="G48" s="407"/>
      <c r="H48" s="407"/>
      <c r="I48" s="407"/>
      <c r="J48" s="407"/>
      <c r="K48" s="407"/>
      <c r="L48" s="407"/>
      <c r="M48" s="407"/>
      <c r="N48" s="407"/>
      <c r="O48" s="407"/>
      <c r="P48" s="408"/>
      <c r="Q48" s="409"/>
      <c r="R48" s="410"/>
      <c r="S48" s="410"/>
      <c r="T48" s="410"/>
      <c r="U48" s="410"/>
      <c r="V48" s="410"/>
      <c r="W48" s="410"/>
      <c r="X48" s="411"/>
      <c r="Y48" s="406"/>
      <c r="Z48" s="407"/>
      <c r="AA48" s="407"/>
      <c r="AB48" s="408"/>
      <c r="AC48" s="406"/>
      <c r="AD48" s="407"/>
      <c r="AE48" s="407"/>
      <c r="AF48" s="408"/>
      <c r="AG48" s="406"/>
      <c r="AH48" s="407"/>
      <c r="AI48" s="407"/>
      <c r="AJ48" s="408"/>
      <c r="AK48" s="406"/>
      <c r="AL48" s="407"/>
      <c r="AM48" s="407"/>
      <c r="AN48" s="408"/>
      <c r="AO48" s="542"/>
      <c r="AP48" s="554"/>
      <c r="AQ48" s="586"/>
      <c r="AR48" s="588"/>
      <c r="AS48" s="590"/>
      <c r="BE48"/>
    </row>
    <row r="49" spans="2:57" ht="31.5" hidden="1" customHeight="1">
      <c r="B49" s="592"/>
      <c r="C49" s="532"/>
      <c r="D49" s="412"/>
      <c r="E49" s="413"/>
      <c r="F49" s="413"/>
      <c r="G49" s="413"/>
      <c r="H49" s="413"/>
      <c r="I49" s="413"/>
      <c r="J49" s="413"/>
      <c r="K49" s="413"/>
      <c r="L49" s="413"/>
      <c r="M49" s="413"/>
      <c r="N49" s="413"/>
      <c r="O49" s="413"/>
      <c r="P49" s="414"/>
      <c r="Q49" s="412"/>
      <c r="R49" s="413"/>
      <c r="S49" s="413"/>
      <c r="T49" s="413"/>
      <c r="U49" s="413"/>
      <c r="V49" s="413"/>
      <c r="W49" s="413"/>
      <c r="X49" s="414"/>
      <c r="Y49" s="412"/>
      <c r="Z49" s="413"/>
      <c r="AA49" s="413"/>
      <c r="AB49" s="414"/>
      <c r="AC49" s="412"/>
      <c r="AD49" s="413"/>
      <c r="AE49" s="413"/>
      <c r="AF49" s="414"/>
      <c r="AG49" s="412"/>
      <c r="AH49" s="413"/>
      <c r="AI49" s="413"/>
      <c r="AJ49" s="414"/>
      <c r="AK49" s="412"/>
      <c r="AL49" s="413"/>
      <c r="AM49" s="413"/>
      <c r="AN49" s="414"/>
      <c r="AO49" s="545"/>
      <c r="AP49" s="556"/>
      <c r="AQ49" s="587"/>
      <c r="AR49" s="589"/>
      <c r="AS49" s="591"/>
      <c r="BE49"/>
    </row>
    <row r="50" spans="2:57" ht="22.5" hidden="1" customHeight="1">
      <c r="B50" s="592">
        <v>19</v>
      </c>
      <c r="C50" s="532"/>
      <c r="D50" s="406"/>
      <c r="E50" s="407"/>
      <c r="F50" s="407"/>
      <c r="G50" s="407"/>
      <c r="H50" s="407"/>
      <c r="I50" s="407"/>
      <c r="J50" s="407"/>
      <c r="K50" s="407"/>
      <c r="L50" s="407"/>
      <c r="M50" s="407"/>
      <c r="N50" s="407"/>
      <c r="O50" s="407"/>
      <c r="P50" s="408"/>
      <c r="Q50" s="409"/>
      <c r="R50" s="410"/>
      <c r="S50" s="410"/>
      <c r="T50" s="410"/>
      <c r="U50" s="410"/>
      <c r="V50" s="410"/>
      <c r="W50" s="410"/>
      <c r="X50" s="411"/>
      <c r="Y50" s="406"/>
      <c r="Z50" s="407"/>
      <c r="AA50" s="407"/>
      <c r="AB50" s="408"/>
      <c r="AC50" s="406"/>
      <c r="AD50" s="407"/>
      <c r="AE50" s="407"/>
      <c r="AF50" s="408"/>
      <c r="AG50" s="406"/>
      <c r="AH50" s="407"/>
      <c r="AI50" s="407"/>
      <c r="AJ50" s="408"/>
      <c r="AK50" s="406"/>
      <c r="AL50" s="407"/>
      <c r="AM50" s="407"/>
      <c r="AN50" s="408"/>
      <c r="AO50" s="542"/>
      <c r="AP50" s="554"/>
      <c r="AQ50" s="586"/>
      <c r="AR50" s="588"/>
      <c r="AS50" s="590"/>
      <c r="BE50"/>
    </row>
    <row r="51" spans="2:57" ht="31.5" hidden="1" customHeight="1">
      <c r="B51" s="592"/>
      <c r="C51" s="532"/>
      <c r="D51" s="412"/>
      <c r="E51" s="413"/>
      <c r="F51" s="413"/>
      <c r="G51" s="413"/>
      <c r="H51" s="413"/>
      <c r="I51" s="413"/>
      <c r="J51" s="413"/>
      <c r="K51" s="413"/>
      <c r="L51" s="413"/>
      <c r="M51" s="413"/>
      <c r="N51" s="413"/>
      <c r="O51" s="413"/>
      <c r="P51" s="414"/>
      <c r="Q51" s="412"/>
      <c r="R51" s="413"/>
      <c r="S51" s="413"/>
      <c r="T51" s="413"/>
      <c r="U51" s="413"/>
      <c r="V51" s="413"/>
      <c r="W51" s="413"/>
      <c r="X51" s="414"/>
      <c r="Y51" s="412"/>
      <c r="Z51" s="413"/>
      <c r="AA51" s="413"/>
      <c r="AB51" s="414"/>
      <c r="AC51" s="412"/>
      <c r="AD51" s="413"/>
      <c r="AE51" s="413"/>
      <c r="AF51" s="414"/>
      <c r="AG51" s="412"/>
      <c r="AH51" s="413"/>
      <c r="AI51" s="413"/>
      <c r="AJ51" s="414"/>
      <c r="AK51" s="412"/>
      <c r="AL51" s="413"/>
      <c r="AM51" s="413"/>
      <c r="AN51" s="414"/>
      <c r="AO51" s="545"/>
      <c r="AP51" s="556"/>
      <c r="AQ51" s="587"/>
      <c r="AR51" s="589"/>
      <c r="AS51" s="591"/>
      <c r="BE51"/>
    </row>
    <row r="52" spans="2:57" ht="22.5" hidden="1" customHeight="1">
      <c r="B52" s="592">
        <v>20</v>
      </c>
      <c r="C52" s="532"/>
      <c r="D52" s="406"/>
      <c r="E52" s="407"/>
      <c r="F52" s="407"/>
      <c r="G52" s="407"/>
      <c r="H52" s="407"/>
      <c r="I52" s="407"/>
      <c r="J52" s="407"/>
      <c r="K52" s="407"/>
      <c r="L52" s="407"/>
      <c r="M52" s="407"/>
      <c r="N52" s="407"/>
      <c r="O52" s="407"/>
      <c r="P52" s="408"/>
      <c r="Q52" s="409"/>
      <c r="R52" s="410"/>
      <c r="S52" s="410"/>
      <c r="T52" s="410"/>
      <c r="U52" s="410"/>
      <c r="V52" s="410"/>
      <c r="W52" s="410"/>
      <c r="X52" s="411"/>
      <c r="Y52" s="406"/>
      <c r="Z52" s="407"/>
      <c r="AA52" s="407"/>
      <c r="AB52" s="408"/>
      <c r="AC52" s="406"/>
      <c r="AD52" s="407"/>
      <c r="AE52" s="407"/>
      <c r="AF52" s="408"/>
      <c r="AG52" s="406"/>
      <c r="AH52" s="407"/>
      <c r="AI52" s="407"/>
      <c r="AJ52" s="408"/>
      <c r="AK52" s="406"/>
      <c r="AL52" s="407"/>
      <c r="AM52" s="407"/>
      <c r="AN52" s="408"/>
      <c r="AO52" s="542"/>
      <c r="AP52" s="554"/>
      <c r="AQ52" s="586"/>
      <c r="AR52" s="588"/>
      <c r="AS52" s="590"/>
      <c r="BE52"/>
    </row>
    <row r="53" spans="2:57" ht="31.5" hidden="1" customHeight="1">
      <c r="B53" s="592"/>
      <c r="C53" s="532"/>
      <c r="D53" s="412"/>
      <c r="E53" s="413"/>
      <c r="F53" s="413"/>
      <c r="G53" s="413"/>
      <c r="H53" s="413"/>
      <c r="I53" s="413"/>
      <c r="J53" s="413"/>
      <c r="K53" s="413"/>
      <c r="L53" s="413"/>
      <c r="M53" s="413"/>
      <c r="N53" s="413"/>
      <c r="O53" s="413"/>
      <c r="P53" s="414"/>
      <c r="Q53" s="412"/>
      <c r="R53" s="413"/>
      <c r="S53" s="413"/>
      <c r="T53" s="413"/>
      <c r="U53" s="413"/>
      <c r="V53" s="413"/>
      <c r="W53" s="413"/>
      <c r="X53" s="414"/>
      <c r="Y53" s="412"/>
      <c r="Z53" s="413"/>
      <c r="AA53" s="413"/>
      <c r="AB53" s="414"/>
      <c r="AC53" s="412"/>
      <c r="AD53" s="413"/>
      <c r="AE53" s="413"/>
      <c r="AF53" s="414"/>
      <c r="AG53" s="412"/>
      <c r="AH53" s="413"/>
      <c r="AI53" s="413"/>
      <c r="AJ53" s="414"/>
      <c r="AK53" s="412"/>
      <c r="AL53" s="413"/>
      <c r="AM53" s="413"/>
      <c r="AN53" s="414"/>
      <c r="AO53" s="545"/>
      <c r="AP53" s="556"/>
      <c r="AQ53" s="587"/>
      <c r="AR53" s="589"/>
      <c r="AS53" s="591"/>
      <c r="BE53"/>
    </row>
    <row r="54" spans="2:57" ht="22.5" hidden="1" customHeight="1">
      <c r="B54" s="592">
        <v>21</v>
      </c>
      <c r="C54" s="532"/>
      <c r="D54" s="406"/>
      <c r="E54" s="407"/>
      <c r="F54" s="407"/>
      <c r="G54" s="407"/>
      <c r="H54" s="407"/>
      <c r="I54" s="407"/>
      <c r="J54" s="407"/>
      <c r="K54" s="407"/>
      <c r="L54" s="407"/>
      <c r="M54" s="407"/>
      <c r="N54" s="407"/>
      <c r="O54" s="407"/>
      <c r="P54" s="408"/>
      <c r="Q54" s="409"/>
      <c r="R54" s="410"/>
      <c r="S54" s="410"/>
      <c r="T54" s="410"/>
      <c r="U54" s="410"/>
      <c r="V54" s="410"/>
      <c r="W54" s="410"/>
      <c r="X54" s="411"/>
      <c r="Y54" s="406"/>
      <c r="Z54" s="407"/>
      <c r="AA54" s="407"/>
      <c r="AB54" s="408"/>
      <c r="AC54" s="406"/>
      <c r="AD54" s="407"/>
      <c r="AE54" s="407"/>
      <c r="AF54" s="408"/>
      <c r="AG54" s="406"/>
      <c r="AH54" s="407"/>
      <c r="AI54" s="407"/>
      <c r="AJ54" s="408"/>
      <c r="AK54" s="406"/>
      <c r="AL54" s="407"/>
      <c r="AM54" s="407"/>
      <c r="AN54" s="408"/>
      <c r="AO54" s="542"/>
      <c r="AP54" s="554"/>
      <c r="AQ54" s="586"/>
      <c r="AR54" s="588"/>
      <c r="AS54" s="590"/>
      <c r="BE54"/>
    </row>
    <row r="55" spans="2:57" ht="31.5" hidden="1" customHeight="1">
      <c r="B55" s="592"/>
      <c r="C55" s="532"/>
      <c r="D55" s="412"/>
      <c r="E55" s="413"/>
      <c r="F55" s="413"/>
      <c r="G55" s="413"/>
      <c r="H55" s="413"/>
      <c r="I55" s="413"/>
      <c r="J55" s="413"/>
      <c r="K55" s="413"/>
      <c r="L55" s="413"/>
      <c r="M55" s="413"/>
      <c r="N55" s="413"/>
      <c r="O55" s="413"/>
      <c r="P55" s="414"/>
      <c r="Q55" s="412"/>
      <c r="R55" s="413"/>
      <c r="S55" s="413"/>
      <c r="T55" s="413"/>
      <c r="U55" s="413"/>
      <c r="V55" s="413"/>
      <c r="W55" s="413"/>
      <c r="X55" s="414"/>
      <c r="Y55" s="412"/>
      <c r="Z55" s="413"/>
      <c r="AA55" s="413"/>
      <c r="AB55" s="414"/>
      <c r="AC55" s="412"/>
      <c r="AD55" s="413"/>
      <c r="AE55" s="413"/>
      <c r="AF55" s="414"/>
      <c r="AG55" s="412"/>
      <c r="AH55" s="413"/>
      <c r="AI55" s="413"/>
      <c r="AJ55" s="414"/>
      <c r="AK55" s="412"/>
      <c r="AL55" s="413"/>
      <c r="AM55" s="413"/>
      <c r="AN55" s="414"/>
      <c r="AO55" s="545"/>
      <c r="AP55" s="556"/>
      <c r="AQ55" s="587"/>
      <c r="AR55" s="589"/>
      <c r="AS55" s="591"/>
      <c r="BE55"/>
    </row>
    <row r="56" spans="2:57" ht="22.5" hidden="1" customHeight="1">
      <c r="B56" s="592">
        <v>22</v>
      </c>
      <c r="C56" s="532"/>
      <c r="D56" s="406"/>
      <c r="E56" s="407"/>
      <c r="F56" s="407"/>
      <c r="G56" s="407"/>
      <c r="H56" s="407"/>
      <c r="I56" s="407"/>
      <c r="J56" s="407"/>
      <c r="K56" s="407"/>
      <c r="L56" s="407"/>
      <c r="M56" s="407"/>
      <c r="N56" s="407"/>
      <c r="O56" s="407"/>
      <c r="P56" s="408"/>
      <c r="Q56" s="409"/>
      <c r="R56" s="410"/>
      <c r="S56" s="410"/>
      <c r="T56" s="410"/>
      <c r="U56" s="410"/>
      <c r="V56" s="410"/>
      <c r="W56" s="410"/>
      <c r="X56" s="411"/>
      <c r="Y56" s="406"/>
      <c r="Z56" s="407"/>
      <c r="AA56" s="407"/>
      <c r="AB56" s="408"/>
      <c r="AC56" s="406"/>
      <c r="AD56" s="407"/>
      <c r="AE56" s="407"/>
      <c r="AF56" s="408"/>
      <c r="AG56" s="406"/>
      <c r="AH56" s="407"/>
      <c r="AI56" s="407"/>
      <c r="AJ56" s="408"/>
      <c r="AK56" s="406"/>
      <c r="AL56" s="407"/>
      <c r="AM56" s="407"/>
      <c r="AN56" s="408"/>
      <c r="AO56" s="542"/>
      <c r="AP56" s="554"/>
      <c r="AQ56" s="586"/>
      <c r="AR56" s="588"/>
      <c r="AS56" s="590"/>
      <c r="BE56"/>
    </row>
    <row r="57" spans="2:57" ht="31.5" hidden="1" customHeight="1">
      <c r="B57" s="592"/>
      <c r="C57" s="532"/>
      <c r="D57" s="412"/>
      <c r="E57" s="413"/>
      <c r="F57" s="413"/>
      <c r="G57" s="413"/>
      <c r="H57" s="413"/>
      <c r="I57" s="413"/>
      <c r="J57" s="413"/>
      <c r="K57" s="413"/>
      <c r="L57" s="413"/>
      <c r="M57" s="413"/>
      <c r="N57" s="413"/>
      <c r="O57" s="413"/>
      <c r="P57" s="414"/>
      <c r="Q57" s="412"/>
      <c r="R57" s="413"/>
      <c r="S57" s="413"/>
      <c r="T57" s="413"/>
      <c r="U57" s="413"/>
      <c r="V57" s="413"/>
      <c r="W57" s="413"/>
      <c r="X57" s="414"/>
      <c r="Y57" s="412"/>
      <c r="Z57" s="413"/>
      <c r="AA57" s="413"/>
      <c r="AB57" s="414"/>
      <c r="AC57" s="412"/>
      <c r="AD57" s="413"/>
      <c r="AE57" s="413"/>
      <c r="AF57" s="414"/>
      <c r="AG57" s="412"/>
      <c r="AH57" s="413"/>
      <c r="AI57" s="413"/>
      <c r="AJ57" s="414"/>
      <c r="AK57" s="412"/>
      <c r="AL57" s="413"/>
      <c r="AM57" s="413"/>
      <c r="AN57" s="414"/>
      <c r="AO57" s="545"/>
      <c r="AP57" s="556"/>
      <c r="AQ57" s="587"/>
      <c r="AR57" s="589"/>
      <c r="AS57" s="591"/>
      <c r="BE57"/>
    </row>
    <row r="58" spans="2:57" ht="22.5" hidden="1" customHeight="1">
      <c r="B58" s="592">
        <v>23</v>
      </c>
      <c r="C58" s="532"/>
      <c r="D58" s="406"/>
      <c r="E58" s="407"/>
      <c r="F58" s="407"/>
      <c r="G58" s="407"/>
      <c r="H58" s="407"/>
      <c r="I58" s="407"/>
      <c r="J58" s="407"/>
      <c r="K58" s="407"/>
      <c r="L58" s="407"/>
      <c r="M58" s="407"/>
      <c r="N58" s="407"/>
      <c r="O58" s="407"/>
      <c r="P58" s="408"/>
      <c r="Q58" s="409"/>
      <c r="R58" s="410"/>
      <c r="S58" s="410"/>
      <c r="T58" s="410"/>
      <c r="U58" s="410"/>
      <c r="V58" s="410"/>
      <c r="W58" s="410"/>
      <c r="X58" s="411"/>
      <c r="Y58" s="406"/>
      <c r="Z58" s="407"/>
      <c r="AA58" s="407"/>
      <c r="AB58" s="408"/>
      <c r="AC58" s="406"/>
      <c r="AD58" s="407"/>
      <c r="AE58" s="407"/>
      <c r="AF58" s="408"/>
      <c r="AG58" s="406"/>
      <c r="AH58" s="407"/>
      <c r="AI58" s="407"/>
      <c r="AJ58" s="408"/>
      <c r="AK58" s="406"/>
      <c r="AL58" s="407"/>
      <c r="AM58" s="407"/>
      <c r="AN58" s="408"/>
      <c r="AO58" s="542"/>
      <c r="AP58" s="554"/>
      <c r="AQ58" s="586"/>
      <c r="AR58" s="588"/>
      <c r="AS58" s="590"/>
      <c r="BE58"/>
    </row>
    <row r="59" spans="2:57" ht="31.5" hidden="1" customHeight="1">
      <c r="B59" s="592"/>
      <c r="C59" s="532"/>
      <c r="D59" s="412"/>
      <c r="E59" s="413"/>
      <c r="F59" s="413"/>
      <c r="G59" s="413"/>
      <c r="H59" s="413"/>
      <c r="I59" s="413"/>
      <c r="J59" s="413"/>
      <c r="K59" s="413"/>
      <c r="L59" s="413"/>
      <c r="M59" s="413"/>
      <c r="N59" s="413"/>
      <c r="O59" s="413"/>
      <c r="P59" s="414"/>
      <c r="Q59" s="412"/>
      <c r="R59" s="413"/>
      <c r="S59" s="413"/>
      <c r="T59" s="413"/>
      <c r="U59" s="413"/>
      <c r="V59" s="413"/>
      <c r="W59" s="413"/>
      <c r="X59" s="414"/>
      <c r="Y59" s="412"/>
      <c r="Z59" s="413"/>
      <c r="AA59" s="413"/>
      <c r="AB59" s="414"/>
      <c r="AC59" s="412"/>
      <c r="AD59" s="413"/>
      <c r="AE59" s="413"/>
      <c r="AF59" s="414"/>
      <c r="AG59" s="412"/>
      <c r="AH59" s="413"/>
      <c r="AI59" s="413"/>
      <c r="AJ59" s="414"/>
      <c r="AK59" s="412"/>
      <c r="AL59" s="413"/>
      <c r="AM59" s="413"/>
      <c r="AN59" s="414"/>
      <c r="AO59" s="545"/>
      <c r="AP59" s="556"/>
      <c r="AQ59" s="587"/>
      <c r="AR59" s="589"/>
      <c r="AS59" s="591"/>
      <c r="BE59"/>
    </row>
    <row r="60" spans="2:57" ht="22.5" hidden="1" customHeight="1">
      <c r="B60" s="592">
        <v>24</v>
      </c>
      <c r="C60" s="532"/>
      <c r="D60" s="406"/>
      <c r="E60" s="407"/>
      <c r="F60" s="407"/>
      <c r="G60" s="407"/>
      <c r="H60" s="407"/>
      <c r="I60" s="407"/>
      <c r="J60" s="407"/>
      <c r="K60" s="407"/>
      <c r="L60" s="407"/>
      <c r="M60" s="407"/>
      <c r="N60" s="407"/>
      <c r="O60" s="407"/>
      <c r="P60" s="408"/>
      <c r="Q60" s="409"/>
      <c r="R60" s="410"/>
      <c r="S60" s="410"/>
      <c r="T60" s="410"/>
      <c r="U60" s="410"/>
      <c r="V60" s="410"/>
      <c r="W60" s="410"/>
      <c r="X60" s="411"/>
      <c r="Y60" s="406"/>
      <c r="Z60" s="407"/>
      <c r="AA60" s="407"/>
      <c r="AB60" s="408"/>
      <c r="AC60" s="406"/>
      <c r="AD60" s="407"/>
      <c r="AE60" s="407"/>
      <c r="AF60" s="408"/>
      <c r="AG60" s="406"/>
      <c r="AH60" s="407"/>
      <c r="AI60" s="407"/>
      <c r="AJ60" s="408"/>
      <c r="AK60" s="406"/>
      <c r="AL60" s="407"/>
      <c r="AM60" s="407"/>
      <c r="AN60" s="408"/>
      <c r="AO60" s="542"/>
      <c r="AP60" s="554"/>
      <c r="AQ60" s="586"/>
      <c r="AR60" s="588"/>
      <c r="AS60" s="590"/>
      <c r="BE60"/>
    </row>
    <row r="61" spans="2:57" ht="31.5" hidden="1" customHeight="1">
      <c r="B61" s="592"/>
      <c r="C61" s="532"/>
      <c r="D61" s="412"/>
      <c r="E61" s="413"/>
      <c r="F61" s="413"/>
      <c r="G61" s="413"/>
      <c r="H61" s="413"/>
      <c r="I61" s="413"/>
      <c r="J61" s="413"/>
      <c r="K61" s="413"/>
      <c r="L61" s="413"/>
      <c r="M61" s="413"/>
      <c r="N61" s="413"/>
      <c r="O61" s="413"/>
      <c r="P61" s="414"/>
      <c r="Q61" s="412"/>
      <c r="R61" s="413"/>
      <c r="S61" s="413"/>
      <c r="T61" s="413"/>
      <c r="U61" s="413"/>
      <c r="V61" s="413"/>
      <c r="W61" s="413"/>
      <c r="X61" s="414"/>
      <c r="Y61" s="412"/>
      <c r="Z61" s="413"/>
      <c r="AA61" s="413"/>
      <c r="AB61" s="414"/>
      <c r="AC61" s="412"/>
      <c r="AD61" s="413"/>
      <c r="AE61" s="413"/>
      <c r="AF61" s="414"/>
      <c r="AG61" s="412"/>
      <c r="AH61" s="413"/>
      <c r="AI61" s="413"/>
      <c r="AJ61" s="414"/>
      <c r="AK61" s="412"/>
      <c r="AL61" s="413"/>
      <c r="AM61" s="413"/>
      <c r="AN61" s="414"/>
      <c r="AO61" s="545"/>
      <c r="AP61" s="556"/>
      <c r="AQ61" s="587"/>
      <c r="AR61" s="589"/>
      <c r="AS61" s="591"/>
      <c r="BE61"/>
    </row>
    <row r="62" spans="2:57" ht="22.5" hidden="1" customHeight="1">
      <c r="B62" s="592">
        <v>25</v>
      </c>
      <c r="C62" s="532"/>
      <c r="D62" s="406"/>
      <c r="E62" s="407"/>
      <c r="F62" s="407"/>
      <c r="G62" s="407"/>
      <c r="H62" s="407"/>
      <c r="I62" s="407"/>
      <c r="J62" s="407"/>
      <c r="K62" s="407"/>
      <c r="L62" s="407"/>
      <c r="M62" s="407"/>
      <c r="N62" s="407"/>
      <c r="O62" s="407"/>
      <c r="P62" s="408"/>
      <c r="Q62" s="409"/>
      <c r="R62" s="410"/>
      <c r="S62" s="410"/>
      <c r="T62" s="410"/>
      <c r="U62" s="410"/>
      <c r="V62" s="410"/>
      <c r="W62" s="410"/>
      <c r="X62" s="411"/>
      <c r="Y62" s="406"/>
      <c r="Z62" s="407"/>
      <c r="AA62" s="407"/>
      <c r="AB62" s="408"/>
      <c r="AC62" s="406"/>
      <c r="AD62" s="407"/>
      <c r="AE62" s="407"/>
      <c r="AF62" s="408"/>
      <c r="AG62" s="406"/>
      <c r="AH62" s="407"/>
      <c r="AI62" s="407"/>
      <c r="AJ62" s="408"/>
      <c r="AK62" s="406"/>
      <c r="AL62" s="407"/>
      <c r="AM62" s="407"/>
      <c r="AN62" s="408"/>
      <c r="AO62" s="542"/>
      <c r="AP62" s="554"/>
      <c r="AQ62" s="586"/>
      <c r="AR62" s="588"/>
      <c r="AS62" s="590"/>
      <c r="BE62"/>
    </row>
    <row r="63" spans="2:57" ht="31.5" hidden="1" customHeight="1">
      <c r="B63" s="592"/>
      <c r="C63" s="532"/>
      <c r="D63" s="412"/>
      <c r="E63" s="413"/>
      <c r="F63" s="413"/>
      <c r="G63" s="413"/>
      <c r="H63" s="413"/>
      <c r="I63" s="413"/>
      <c r="J63" s="413"/>
      <c r="K63" s="413"/>
      <c r="L63" s="413"/>
      <c r="M63" s="413"/>
      <c r="N63" s="413"/>
      <c r="O63" s="413"/>
      <c r="P63" s="414"/>
      <c r="Q63" s="412"/>
      <c r="R63" s="413"/>
      <c r="S63" s="413"/>
      <c r="T63" s="413"/>
      <c r="U63" s="413"/>
      <c r="V63" s="413"/>
      <c r="W63" s="413"/>
      <c r="X63" s="414"/>
      <c r="Y63" s="412"/>
      <c r="Z63" s="413"/>
      <c r="AA63" s="413"/>
      <c r="AB63" s="414"/>
      <c r="AC63" s="412"/>
      <c r="AD63" s="413"/>
      <c r="AE63" s="413"/>
      <c r="AF63" s="414"/>
      <c r="AG63" s="412"/>
      <c r="AH63" s="413"/>
      <c r="AI63" s="413"/>
      <c r="AJ63" s="414"/>
      <c r="AK63" s="412"/>
      <c r="AL63" s="413"/>
      <c r="AM63" s="413"/>
      <c r="AN63" s="414"/>
      <c r="AO63" s="545"/>
      <c r="AP63" s="556"/>
      <c r="AQ63" s="587"/>
      <c r="AR63" s="589"/>
      <c r="AS63" s="591"/>
      <c r="BE63"/>
    </row>
    <row r="64" spans="2:57" ht="22.5" hidden="1" customHeight="1">
      <c r="B64" s="592">
        <v>26</v>
      </c>
      <c r="C64" s="532"/>
      <c r="D64" s="406"/>
      <c r="E64" s="407"/>
      <c r="F64" s="407"/>
      <c r="G64" s="407"/>
      <c r="H64" s="407"/>
      <c r="I64" s="407"/>
      <c r="J64" s="407"/>
      <c r="K64" s="407"/>
      <c r="L64" s="407"/>
      <c r="M64" s="407"/>
      <c r="N64" s="407"/>
      <c r="O64" s="407"/>
      <c r="P64" s="408"/>
      <c r="Q64" s="409"/>
      <c r="R64" s="410"/>
      <c r="S64" s="410"/>
      <c r="T64" s="410"/>
      <c r="U64" s="410"/>
      <c r="V64" s="410"/>
      <c r="W64" s="410"/>
      <c r="X64" s="411"/>
      <c r="Y64" s="406"/>
      <c r="Z64" s="407"/>
      <c r="AA64" s="407"/>
      <c r="AB64" s="408"/>
      <c r="AC64" s="406"/>
      <c r="AD64" s="407"/>
      <c r="AE64" s="407"/>
      <c r="AF64" s="408"/>
      <c r="AG64" s="406"/>
      <c r="AH64" s="407"/>
      <c r="AI64" s="407"/>
      <c r="AJ64" s="408"/>
      <c r="AK64" s="406"/>
      <c r="AL64" s="407"/>
      <c r="AM64" s="407"/>
      <c r="AN64" s="408"/>
      <c r="AO64" s="542"/>
      <c r="AP64" s="554"/>
      <c r="AQ64" s="586"/>
      <c r="AR64" s="588"/>
      <c r="AS64" s="590"/>
      <c r="BE64"/>
    </row>
    <row r="65" spans="2:57" ht="31.5" hidden="1" customHeight="1">
      <c r="B65" s="592"/>
      <c r="C65" s="532"/>
      <c r="D65" s="412"/>
      <c r="E65" s="413"/>
      <c r="F65" s="413"/>
      <c r="G65" s="413"/>
      <c r="H65" s="413"/>
      <c r="I65" s="413"/>
      <c r="J65" s="413"/>
      <c r="K65" s="413"/>
      <c r="L65" s="413"/>
      <c r="M65" s="413"/>
      <c r="N65" s="413"/>
      <c r="O65" s="413"/>
      <c r="P65" s="414"/>
      <c r="Q65" s="412"/>
      <c r="R65" s="413"/>
      <c r="S65" s="413"/>
      <c r="T65" s="413"/>
      <c r="U65" s="413"/>
      <c r="V65" s="413"/>
      <c r="W65" s="413"/>
      <c r="X65" s="414"/>
      <c r="Y65" s="412"/>
      <c r="Z65" s="413"/>
      <c r="AA65" s="413"/>
      <c r="AB65" s="414"/>
      <c r="AC65" s="412"/>
      <c r="AD65" s="413"/>
      <c r="AE65" s="413"/>
      <c r="AF65" s="414"/>
      <c r="AG65" s="412"/>
      <c r="AH65" s="413"/>
      <c r="AI65" s="413"/>
      <c r="AJ65" s="414"/>
      <c r="AK65" s="412"/>
      <c r="AL65" s="413"/>
      <c r="AM65" s="413"/>
      <c r="AN65" s="414"/>
      <c r="AO65" s="545"/>
      <c r="AP65" s="556"/>
      <c r="AQ65" s="587"/>
      <c r="AR65" s="589"/>
      <c r="AS65" s="591"/>
      <c r="BE65"/>
    </row>
    <row r="66" spans="2:57" ht="22.5" hidden="1" customHeight="1">
      <c r="B66" s="592">
        <v>27</v>
      </c>
      <c r="C66" s="532"/>
      <c r="D66" s="406"/>
      <c r="E66" s="407"/>
      <c r="F66" s="407"/>
      <c r="G66" s="407"/>
      <c r="H66" s="407"/>
      <c r="I66" s="407"/>
      <c r="J66" s="407"/>
      <c r="K66" s="407"/>
      <c r="L66" s="407"/>
      <c r="M66" s="407"/>
      <c r="N66" s="407"/>
      <c r="O66" s="407"/>
      <c r="P66" s="408"/>
      <c r="Q66" s="409"/>
      <c r="R66" s="410"/>
      <c r="S66" s="410"/>
      <c r="T66" s="410"/>
      <c r="U66" s="410"/>
      <c r="V66" s="410"/>
      <c r="W66" s="410"/>
      <c r="X66" s="411"/>
      <c r="Y66" s="406"/>
      <c r="Z66" s="407"/>
      <c r="AA66" s="407"/>
      <c r="AB66" s="408"/>
      <c r="AC66" s="406"/>
      <c r="AD66" s="407"/>
      <c r="AE66" s="407"/>
      <c r="AF66" s="408"/>
      <c r="AG66" s="406"/>
      <c r="AH66" s="407"/>
      <c r="AI66" s="407"/>
      <c r="AJ66" s="408"/>
      <c r="AK66" s="406"/>
      <c r="AL66" s="407"/>
      <c r="AM66" s="407"/>
      <c r="AN66" s="408"/>
      <c r="AO66" s="542"/>
      <c r="AP66" s="554"/>
      <c r="AQ66" s="586"/>
      <c r="AR66" s="588"/>
      <c r="AS66" s="590"/>
      <c r="BE66"/>
    </row>
    <row r="67" spans="2:57" ht="31.5" hidden="1" customHeight="1">
      <c r="B67" s="592"/>
      <c r="C67" s="532"/>
      <c r="D67" s="412"/>
      <c r="E67" s="413"/>
      <c r="F67" s="413"/>
      <c r="G67" s="413"/>
      <c r="H67" s="413"/>
      <c r="I67" s="413"/>
      <c r="J67" s="413"/>
      <c r="K67" s="413"/>
      <c r="L67" s="413"/>
      <c r="M67" s="413"/>
      <c r="N67" s="413"/>
      <c r="O67" s="413"/>
      <c r="P67" s="414"/>
      <c r="Q67" s="412"/>
      <c r="R67" s="413"/>
      <c r="S67" s="413"/>
      <c r="T67" s="413"/>
      <c r="U67" s="413"/>
      <c r="V67" s="413"/>
      <c r="W67" s="413"/>
      <c r="X67" s="414"/>
      <c r="Y67" s="412"/>
      <c r="Z67" s="413"/>
      <c r="AA67" s="413"/>
      <c r="AB67" s="414"/>
      <c r="AC67" s="412"/>
      <c r="AD67" s="413"/>
      <c r="AE67" s="413"/>
      <c r="AF67" s="414"/>
      <c r="AG67" s="412"/>
      <c r="AH67" s="413"/>
      <c r="AI67" s="413"/>
      <c r="AJ67" s="414"/>
      <c r="AK67" s="412"/>
      <c r="AL67" s="413"/>
      <c r="AM67" s="413"/>
      <c r="AN67" s="414"/>
      <c r="AO67" s="545"/>
      <c r="AP67" s="556"/>
      <c r="AQ67" s="587"/>
      <c r="AR67" s="589"/>
      <c r="AS67" s="591"/>
      <c r="BE67"/>
    </row>
    <row r="68" spans="2:57" ht="22.5" hidden="1" customHeight="1">
      <c r="B68" s="592">
        <v>28</v>
      </c>
      <c r="C68" s="532"/>
      <c r="D68" s="406"/>
      <c r="E68" s="407"/>
      <c r="F68" s="407"/>
      <c r="G68" s="407"/>
      <c r="H68" s="407"/>
      <c r="I68" s="407"/>
      <c r="J68" s="407"/>
      <c r="K68" s="407"/>
      <c r="L68" s="407"/>
      <c r="M68" s="407"/>
      <c r="N68" s="407"/>
      <c r="O68" s="407"/>
      <c r="P68" s="408"/>
      <c r="Q68" s="409"/>
      <c r="R68" s="410"/>
      <c r="S68" s="410"/>
      <c r="T68" s="410"/>
      <c r="U68" s="410"/>
      <c r="V68" s="410"/>
      <c r="W68" s="410"/>
      <c r="X68" s="411"/>
      <c r="Y68" s="406"/>
      <c r="Z68" s="407"/>
      <c r="AA68" s="407"/>
      <c r="AB68" s="408"/>
      <c r="AC68" s="406"/>
      <c r="AD68" s="407"/>
      <c r="AE68" s="407"/>
      <c r="AF68" s="408"/>
      <c r="AG68" s="406"/>
      <c r="AH68" s="407"/>
      <c r="AI68" s="407"/>
      <c r="AJ68" s="408"/>
      <c r="AK68" s="406"/>
      <c r="AL68" s="407"/>
      <c r="AM68" s="407"/>
      <c r="AN68" s="408"/>
      <c r="AO68" s="542"/>
      <c r="AP68" s="554"/>
      <c r="AQ68" s="586"/>
      <c r="AR68" s="588"/>
      <c r="AS68" s="590"/>
      <c r="BE68"/>
    </row>
    <row r="69" spans="2:57" ht="31.5" hidden="1" customHeight="1">
      <c r="B69" s="592"/>
      <c r="C69" s="532"/>
      <c r="D69" s="412"/>
      <c r="E69" s="413"/>
      <c r="F69" s="413"/>
      <c r="G69" s="413"/>
      <c r="H69" s="413"/>
      <c r="I69" s="413"/>
      <c r="J69" s="413"/>
      <c r="K69" s="413"/>
      <c r="L69" s="413"/>
      <c r="M69" s="413"/>
      <c r="N69" s="413"/>
      <c r="O69" s="413"/>
      <c r="P69" s="414"/>
      <c r="Q69" s="412"/>
      <c r="R69" s="413"/>
      <c r="S69" s="413"/>
      <c r="T69" s="413"/>
      <c r="U69" s="413"/>
      <c r="V69" s="413"/>
      <c r="W69" s="413"/>
      <c r="X69" s="414"/>
      <c r="Y69" s="412"/>
      <c r="Z69" s="413"/>
      <c r="AA69" s="413"/>
      <c r="AB69" s="414"/>
      <c r="AC69" s="412"/>
      <c r="AD69" s="413"/>
      <c r="AE69" s="413"/>
      <c r="AF69" s="414"/>
      <c r="AG69" s="412"/>
      <c r="AH69" s="413"/>
      <c r="AI69" s="413"/>
      <c r="AJ69" s="414"/>
      <c r="AK69" s="412"/>
      <c r="AL69" s="413"/>
      <c r="AM69" s="413"/>
      <c r="AN69" s="414"/>
      <c r="AO69" s="545"/>
      <c r="AP69" s="556"/>
      <c r="AQ69" s="587"/>
      <c r="AR69" s="589"/>
      <c r="AS69" s="591"/>
      <c r="BE69"/>
    </row>
    <row r="70" spans="2:57" ht="22.5" hidden="1" customHeight="1">
      <c r="B70" s="592">
        <v>29</v>
      </c>
      <c r="C70" s="532"/>
      <c r="D70" s="406"/>
      <c r="E70" s="407"/>
      <c r="F70" s="407"/>
      <c r="G70" s="407"/>
      <c r="H70" s="407"/>
      <c r="I70" s="407"/>
      <c r="J70" s="407"/>
      <c r="K70" s="407"/>
      <c r="L70" s="407"/>
      <c r="M70" s="407"/>
      <c r="N70" s="407"/>
      <c r="O70" s="407"/>
      <c r="P70" s="408"/>
      <c r="Q70" s="409"/>
      <c r="R70" s="410"/>
      <c r="S70" s="410"/>
      <c r="T70" s="410"/>
      <c r="U70" s="410"/>
      <c r="V70" s="410"/>
      <c r="W70" s="410"/>
      <c r="X70" s="411"/>
      <c r="Y70" s="406"/>
      <c r="Z70" s="407"/>
      <c r="AA70" s="407"/>
      <c r="AB70" s="408"/>
      <c r="AC70" s="406"/>
      <c r="AD70" s="407"/>
      <c r="AE70" s="407"/>
      <c r="AF70" s="408"/>
      <c r="AG70" s="406"/>
      <c r="AH70" s="407"/>
      <c r="AI70" s="407"/>
      <c r="AJ70" s="408"/>
      <c r="AK70" s="406"/>
      <c r="AL70" s="407"/>
      <c r="AM70" s="407"/>
      <c r="AN70" s="408"/>
      <c r="AO70" s="542"/>
      <c r="AP70" s="554"/>
      <c r="AQ70" s="586"/>
      <c r="AR70" s="588"/>
      <c r="AS70" s="590"/>
      <c r="BE70"/>
    </row>
    <row r="71" spans="2:57" ht="31.5" hidden="1" customHeight="1">
      <c r="B71" s="592"/>
      <c r="C71" s="532"/>
      <c r="D71" s="412"/>
      <c r="E71" s="413"/>
      <c r="F71" s="413"/>
      <c r="G71" s="413"/>
      <c r="H71" s="413"/>
      <c r="I71" s="413"/>
      <c r="J71" s="413"/>
      <c r="K71" s="413"/>
      <c r="L71" s="413"/>
      <c r="M71" s="413"/>
      <c r="N71" s="413"/>
      <c r="O71" s="413"/>
      <c r="P71" s="414"/>
      <c r="Q71" s="412"/>
      <c r="R71" s="413"/>
      <c r="S71" s="413"/>
      <c r="T71" s="413"/>
      <c r="U71" s="413"/>
      <c r="V71" s="413"/>
      <c r="W71" s="413"/>
      <c r="X71" s="414"/>
      <c r="Y71" s="412"/>
      <c r="Z71" s="413"/>
      <c r="AA71" s="413"/>
      <c r="AB71" s="414"/>
      <c r="AC71" s="412"/>
      <c r="AD71" s="413"/>
      <c r="AE71" s="413"/>
      <c r="AF71" s="414"/>
      <c r="AG71" s="412"/>
      <c r="AH71" s="413"/>
      <c r="AI71" s="413"/>
      <c r="AJ71" s="414"/>
      <c r="AK71" s="412"/>
      <c r="AL71" s="413"/>
      <c r="AM71" s="413"/>
      <c r="AN71" s="414"/>
      <c r="AO71" s="545"/>
      <c r="AP71" s="556"/>
      <c r="AQ71" s="587"/>
      <c r="AR71" s="589"/>
      <c r="AS71" s="591"/>
      <c r="BE71"/>
    </row>
    <row r="72" spans="2:57" ht="22.5" hidden="1" customHeight="1">
      <c r="B72" s="592">
        <v>30</v>
      </c>
      <c r="C72" s="532"/>
      <c r="D72" s="406"/>
      <c r="E72" s="407"/>
      <c r="F72" s="407"/>
      <c r="G72" s="407"/>
      <c r="H72" s="407"/>
      <c r="I72" s="407"/>
      <c r="J72" s="407"/>
      <c r="K72" s="407"/>
      <c r="L72" s="407"/>
      <c r="M72" s="407"/>
      <c r="N72" s="407"/>
      <c r="O72" s="407"/>
      <c r="P72" s="408"/>
      <c r="Q72" s="409"/>
      <c r="R72" s="410"/>
      <c r="S72" s="410"/>
      <c r="T72" s="410"/>
      <c r="U72" s="410"/>
      <c r="V72" s="410"/>
      <c r="W72" s="410"/>
      <c r="X72" s="411"/>
      <c r="Y72" s="406"/>
      <c r="Z72" s="407"/>
      <c r="AA72" s="407"/>
      <c r="AB72" s="408"/>
      <c r="AC72" s="406"/>
      <c r="AD72" s="407"/>
      <c r="AE72" s="407"/>
      <c r="AF72" s="408"/>
      <c r="AG72" s="406"/>
      <c r="AH72" s="407"/>
      <c r="AI72" s="407"/>
      <c r="AJ72" s="408"/>
      <c r="AK72" s="406"/>
      <c r="AL72" s="407"/>
      <c r="AM72" s="407"/>
      <c r="AN72" s="408"/>
      <c r="AO72" s="542"/>
      <c r="AP72" s="554"/>
      <c r="AQ72" s="586"/>
      <c r="AR72" s="588"/>
      <c r="AS72" s="590"/>
      <c r="BE72"/>
    </row>
    <row r="73" spans="2:57" ht="31.5" hidden="1" customHeight="1" thickBot="1">
      <c r="B73" s="610"/>
      <c r="C73" s="611"/>
      <c r="D73" s="581"/>
      <c r="E73" s="582"/>
      <c r="F73" s="582"/>
      <c r="G73" s="582"/>
      <c r="H73" s="582"/>
      <c r="I73" s="582"/>
      <c r="J73" s="582"/>
      <c r="K73" s="582"/>
      <c r="L73" s="582"/>
      <c r="M73" s="582"/>
      <c r="N73" s="582"/>
      <c r="O73" s="582"/>
      <c r="P73" s="583"/>
      <c r="Q73" s="412"/>
      <c r="R73" s="413"/>
      <c r="S73" s="413"/>
      <c r="T73" s="413"/>
      <c r="U73" s="413"/>
      <c r="V73" s="413"/>
      <c r="W73" s="413"/>
      <c r="X73" s="414"/>
      <c r="Y73" s="581"/>
      <c r="Z73" s="582"/>
      <c r="AA73" s="582"/>
      <c r="AB73" s="583"/>
      <c r="AC73" s="581"/>
      <c r="AD73" s="582"/>
      <c r="AE73" s="582"/>
      <c r="AF73" s="583"/>
      <c r="AG73" s="581"/>
      <c r="AH73" s="582"/>
      <c r="AI73" s="582"/>
      <c r="AJ73" s="583"/>
      <c r="AK73" s="581"/>
      <c r="AL73" s="582"/>
      <c r="AM73" s="582"/>
      <c r="AN73" s="583"/>
      <c r="AO73" s="481"/>
      <c r="AP73" s="606"/>
      <c r="AQ73" s="607"/>
      <c r="AR73" s="608"/>
      <c r="AS73" s="609"/>
      <c r="BE73"/>
    </row>
    <row r="74" spans="2:57" ht="46.5" customHeight="1" thickBot="1">
      <c r="B74" s="612" t="s">
        <v>33</v>
      </c>
      <c r="C74" s="613"/>
      <c r="D74" s="613"/>
      <c r="E74" s="614"/>
      <c r="F74" s="615" t="s">
        <v>2</v>
      </c>
      <c r="G74" s="613"/>
      <c r="H74" s="613"/>
      <c r="I74" s="613"/>
      <c r="J74" s="613"/>
      <c r="K74" s="613"/>
      <c r="L74" s="613"/>
      <c r="M74" s="613"/>
      <c r="N74" s="613"/>
      <c r="O74" s="613"/>
      <c r="P74" s="613"/>
      <c r="Q74" s="613"/>
      <c r="R74" s="613"/>
      <c r="S74" s="613"/>
      <c r="T74" s="613"/>
      <c r="U74" s="614"/>
      <c r="V74" s="615" t="s">
        <v>3</v>
      </c>
      <c r="W74" s="613"/>
      <c r="X74" s="614"/>
      <c r="Y74" s="615" t="s">
        <v>34</v>
      </c>
      <c r="Z74" s="613"/>
      <c r="AA74" s="614"/>
      <c r="AB74" s="615" t="s">
        <v>35</v>
      </c>
      <c r="AC74" s="613"/>
      <c r="AD74" s="613"/>
      <c r="AE74" s="613"/>
      <c r="AF74" s="613"/>
      <c r="AG74" s="613"/>
      <c r="AH74" s="613"/>
      <c r="AI74" s="613"/>
      <c r="AJ74" s="613"/>
      <c r="AK74" s="613"/>
      <c r="AL74" s="613"/>
      <c r="AM74" s="613"/>
      <c r="AN74" s="613"/>
      <c r="AO74" s="613"/>
      <c r="AP74" s="613"/>
      <c r="AQ74" s="613"/>
      <c r="AR74" s="613"/>
      <c r="AS74" s="616"/>
      <c r="BE74"/>
    </row>
    <row r="75" spans="2:57">
      <c r="B75" s="617"/>
      <c r="C75" s="618"/>
      <c r="D75" s="618"/>
      <c r="E75" s="619"/>
      <c r="F75" s="620"/>
      <c r="G75" s="618"/>
      <c r="H75" s="618"/>
      <c r="I75" s="618"/>
      <c r="J75" s="618"/>
      <c r="K75" s="618"/>
      <c r="L75" s="618"/>
      <c r="M75" s="618"/>
      <c r="N75" s="618"/>
      <c r="O75" s="618"/>
      <c r="P75" s="618"/>
      <c r="Q75" s="618"/>
      <c r="R75" s="618"/>
      <c r="S75" s="618"/>
      <c r="T75" s="618"/>
      <c r="U75" s="619"/>
      <c r="V75" s="620"/>
      <c r="W75" s="618"/>
      <c r="X75" s="619"/>
      <c r="Y75" s="620"/>
      <c r="Z75" s="618"/>
      <c r="AA75" s="619"/>
      <c r="AB75" s="620"/>
      <c r="AC75" s="618"/>
      <c r="AD75" s="618"/>
      <c r="AE75" s="618"/>
      <c r="AF75" s="618"/>
      <c r="AG75" s="618"/>
      <c r="AH75" s="618"/>
      <c r="AI75" s="618"/>
      <c r="AJ75" s="618"/>
      <c r="AK75" s="618"/>
      <c r="AL75" s="618"/>
      <c r="AM75" s="618"/>
      <c r="AN75" s="618"/>
      <c r="AO75" s="618"/>
      <c r="AP75" s="618"/>
      <c r="AQ75" s="618"/>
      <c r="AR75" s="618"/>
      <c r="AS75" s="621"/>
      <c r="BE75"/>
    </row>
    <row r="76" spans="2:57">
      <c r="B76" s="622"/>
      <c r="C76" s="623"/>
      <c r="D76" s="623"/>
      <c r="E76" s="624"/>
      <c r="F76" s="625"/>
      <c r="G76" s="623"/>
      <c r="H76" s="623"/>
      <c r="I76" s="623"/>
      <c r="J76" s="623"/>
      <c r="K76" s="623"/>
      <c r="L76" s="623"/>
      <c r="M76" s="623"/>
      <c r="N76" s="623"/>
      <c r="O76" s="623"/>
      <c r="P76" s="623"/>
      <c r="Q76" s="623"/>
      <c r="R76" s="623"/>
      <c r="S76" s="623"/>
      <c r="T76" s="623"/>
      <c r="U76" s="624"/>
      <c r="V76" s="625"/>
      <c r="W76" s="623"/>
      <c r="X76" s="624"/>
      <c r="Y76" s="625"/>
      <c r="Z76" s="623"/>
      <c r="AA76" s="624"/>
      <c r="AB76" s="625"/>
      <c r="AC76" s="623"/>
      <c r="AD76" s="623"/>
      <c r="AE76" s="623"/>
      <c r="AF76" s="623"/>
      <c r="AG76" s="623"/>
      <c r="AH76" s="623"/>
      <c r="AI76" s="623"/>
      <c r="AJ76" s="623"/>
      <c r="AK76" s="623"/>
      <c r="AL76" s="623"/>
      <c r="AM76" s="623"/>
      <c r="AN76" s="623"/>
      <c r="AO76" s="623"/>
      <c r="AP76" s="623"/>
      <c r="AQ76" s="623"/>
      <c r="AR76" s="623"/>
      <c r="AS76" s="626"/>
      <c r="BE76"/>
    </row>
    <row r="77" spans="2:57">
      <c r="B77" s="622"/>
      <c r="C77" s="623"/>
      <c r="D77" s="623"/>
      <c r="E77" s="624"/>
      <c r="F77" s="625"/>
      <c r="G77" s="623"/>
      <c r="H77" s="623"/>
      <c r="I77" s="623"/>
      <c r="J77" s="623"/>
      <c r="K77" s="623"/>
      <c r="L77" s="623"/>
      <c r="M77" s="623"/>
      <c r="N77" s="623"/>
      <c r="O77" s="623"/>
      <c r="P77" s="623"/>
      <c r="Q77" s="623"/>
      <c r="R77" s="623"/>
      <c r="S77" s="623"/>
      <c r="T77" s="623"/>
      <c r="U77" s="624"/>
      <c r="V77" s="625"/>
      <c r="W77" s="623"/>
      <c r="X77" s="624"/>
      <c r="Y77" s="625"/>
      <c r="Z77" s="623"/>
      <c r="AA77" s="624"/>
      <c r="AB77" s="625"/>
      <c r="AC77" s="623"/>
      <c r="AD77" s="623"/>
      <c r="AE77" s="623"/>
      <c r="AF77" s="623"/>
      <c r="AG77" s="623"/>
      <c r="AH77" s="623"/>
      <c r="AI77" s="623"/>
      <c r="AJ77" s="623"/>
      <c r="AK77" s="623"/>
      <c r="AL77" s="623"/>
      <c r="AM77" s="623"/>
      <c r="AN77" s="623"/>
      <c r="AO77" s="623"/>
      <c r="AP77" s="623"/>
      <c r="AQ77" s="623"/>
      <c r="AR77" s="623"/>
      <c r="AS77" s="626"/>
      <c r="BE77"/>
    </row>
    <row r="78" spans="2:57">
      <c r="B78" s="622"/>
      <c r="C78" s="623"/>
      <c r="D78" s="623"/>
      <c r="E78" s="624"/>
      <c r="F78" s="625"/>
      <c r="G78" s="623"/>
      <c r="H78" s="623"/>
      <c r="I78" s="623"/>
      <c r="J78" s="623"/>
      <c r="K78" s="623"/>
      <c r="L78" s="623"/>
      <c r="M78" s="623"/>
      <c r="N78" s="623"/>
      <c r="O78" s="623"/>
      <c r="P78" s="623"/>
      <c r="Q78" s="623"/>
      <c r="R78" s="623"/>
      <c r="S78" s="623"/>
      <c r="T78" s="623"/>
      <c r="U78" s="624"/>
      <c r="V78" s="625"/>
      <c r="W78" s="623"/>
      <c r="X78" s="624"/>
      <c r="Y78" s="625"/>
      <c r="Z78" s="623"/>
      <c r="AA78" s="624"/>
      <c r="AB78" s="625"/>
      <c r="AC78" s="623"/>
      <c r="AD78" s="623"/>
      <c r="AE78" s="623"/>
      <c r="AF78" s="623"/>
      <c r="AG78" s="623"/>
      <c r="AH78" s="623"/>
      <c r="AI78" s="623"/>
      <c r="AJ78" s="623"/>
      <c r="AK78" s="623"/>
      <c r="AL78" s="623"/>
      <c r="AM78" s="623"/>
      <c r="AN78" s="623"/>
      <c r="AO78" s="623"/>
      <c r="AP78" s="623"/>
      <c r="AQ78" s="623"/>
      <c r="AR78" s="623"/>
      <c r="AS78" s="626"/>
      <c r="BE78"/>
    </row>
    <row r="79" spans="2:57">
      <c r="B79" s="622"/>
      <c r="C79" s="623"/>
      <c r="D79" s="623"/>
      <c r="E79" s="624"/>
      <c r="F79" s="625"/>
      <c r="G79" s="623"/>
      <c r="H79" s="623"/>
      <c r="I79" s="623"/>
      <c r="J79" s="623"/>
      <c r="K79" s="623"/>
      <c r="L79" s="623"/>
      <c r="M79" s="623"/>
      <c r="N79" s="623"/>
      <c r="O79" s="623"/>
      <c r="P79" s="623"/>
      <c r="Q79" s="623"/>
      <c r="R79" s="623"/>
      <c r="S79" s="623"/>
      <c r="T79" s="623"/>
      <c r="U79" s="624"/>
      <c r="V79" s="625"/>
      <c r="W79" s="623"/>
      <c r="X79" s="624"/>
      <c r="Y79" s="625"/>
      <c r="Z79" s="623"/>
      <c r="AA79" s="624"/>
      <c r="AB79" s="625"/>
      <c r="AC79" s="623"/>
      <c r="AD79" s="623"/>
      <c r="AE79" s="623"/>
      <c r="AF79" s="623"/>
      <c r="AG79" s="623"/>
      <c r="AH79" s="623"/>
      <c r="AI79" s="623"/>
      <c r="AJ79" s="623"/>
      <c r="AK79" s="623"/>
      <c r="AL79" s="623"/>
      <c r="AM79" s="623"/>
      <c r="AN79" s="623"/>
      <c r="AO79" s="623"/>
      <c r="AP79" s="623"/>
      <c r="AQ79" s="623"/>
      <c r="AR79" s="623"/>
      <c r="AS79" s="626"/>
      <c r="BE79"/>
    </row>
    <row r="80" spans="2:57" ht="15.75" thickBot="1">
      <c r="B80" s="622"/>
      <c r="C80" s="623"/>
      <c r="D80" s="623"/>
      <c r="E80" s="624"/>
      <c r="F80" s="625"/>
      <c r="G80" s="623"/>
      <c r="H80" s="623"/>
      <c r="I80" s="623"/>
      <c r="J80" s="623"/>
      <c r="K80" s="623"/>
      <c r="L80" s="623"/>
      <c r="M80" s="623"/>
      <c r="N80" s="623"/>
      <c r="O80" s="623"/>
      <c r="P80" s="623"/>
      <c r="Q80" s="623"/>
      <c r="R80" s="623"/>
      <c r="S80" s="623"/>
      <c r="T80" s="623"/>
      <c r="U80" s="624"/>
      <c r="V80" s="625"/>
      <c r="W80" s="623"/>
      <c r="X80" s="624"/>
      <c r="Y80" s="625"/>
      <c r="Z80" s="623"/>
      <c r="AA80" s="624"/>
      <c r="AB80" s="625"/>
      <c r="AC80" s="623"/>
      <c r="AD80" s="623"/>
      <c r="AE80" s="623"/>
      <c r="AF80" s="623"/>
      <c r="AG80" s="623"/>
      <c r="AH80" s="623"/>
      <c r="AI80" s="623"/>
      <c r="AJ80" s="623"/>
      <c r="AK80" s="623"/>
      <c r="AL80" s="623"/>
      <c r="AM80" s="623"/>
      <c r="AN80" s="623"/>
      <c r="AO80" s="623"/>
      <c r="AP80" s="623"/>
      <c r="AQ80" s="623"/>
      <c r="AR80" s="623"/>
      <c r="AS80" s="626"/>
      <c r="BE80"/>
    </row>
    <row r="81" spans="2:57">
      <c r="B81" s="612" t="s">
        <v>36</v>
      </c>
      <c r="C81" s="613"/>
      <c r="D81" s="613"/>
      <c r="E81" s="613"/>
      <c r="F81" s="613"/>
      <c r="G81" s="613"/>
      <c r="H81" s="613"/>
      <c r="I81" s="613"/>
      <c r="J81" s="613"/>
      <c r="K81" s="613"/>
      <c r="L81" s="613"/>
      <c r="M81" s="613"/>
      <c r="N81" s="613"/>
      <c r="O81" s="613"/>
      <c r="P81" s="613"/>
      <c r="Q81" s="613"/>
      <c r="R81" s="613"/>
      <c r="S81" s="613"/>
      <c r="T81" s="613"/>
      <c r="U81" s="613"/>
      <c r="V81" s="613"/>
      <c r="W81" s="613"/>
      <c r="X81" s="613"/>
      <c r="Y81" s="613"/>
      <c r="Z81" s="613"/>
      <c r="AA81" s="613"/>
      <c r="AB81" s="613"/>
      <c r="AC81" s="613"/>
      <c r="AD81" s="613"/>
      <c r="AE81" s="613"/>
      <c r="AF81" s="613"/>
      <c r="AG81" s="613"/>
      <c r="AH81" s="613"/>
      <c r="AI81" s="613"/>
      <c r="AJ81" s="613"/>
      <c r="AK81" s="613"/>
      <c r="AL81" s="613"/>
      <c r="AM81" s="613"/>
      <c r="AN81" s="613"/>
      <c r="AO81" s="613"/>
      <c r="AP81" s="613"/>
      <c r="AQ81" s="613"/>
      <c r="AR81" s="613"/>
      <c r="AS81" s="616"/>
      <c r="BE81"/>
    </row>
    <row r="82" spans="2:57" ht="81.75" customHeight="1" thickBot="1">
      <c r="B82" s="627"/>
      <c r="C82" s="628"/>
      <c r="D82" s="628"/>
      <c r="E82" s="628"/>
      <c r="F82" s="628"/>
      <c r="G82" s="628"/>
      <c r="H82" s="628"/>
      <c r="I82" s="628"/>
      <c r="J82" s="628"/>
      <c r="K82" s="628"/>
      <c r="L82" s="628"/>
      <c r="M82" s="628"/>
      <c r="N82" s="628"/>
      <c r="O82" s="628"/>
      <c r="P82" s="628"/>
      <c r="Q82" s="628"/>
      <c r="R82" s="628"/>
      <c r="S82" s="628"/>
      <c r="T82" s="628"/>
      <c r="U82" s="628"/>
      <c r="V82" s="628"/>
      <c r="W82" s="628"/>
      <c r="X82" s="628"/>
      <c r="Y82" s="628"/>
      <c r="Z82" s="628"/>
      <c r="AA82" s="628"/>
      <c r="AB82" s="628"/>
      <c r="AC82" s="628"/>
      <c r="AD82" s="628"/>
      <c r="AE82" s="628"/>
      <c r="AF82" s="628"/>
      <c r="AG82" s="628"/>
      <c r="AH82" s="628"/>
      <c r="AI82" s="628"/>
      <c r="AJ82" s="628"/>
      <c r="AK82" s="628"/>
      <c r="AL82" s="628"/>
      <c r="AM82" s="628"/>
      <c r="AN82" s="628"/>
      <c r="AO82" s="628"/>
      <c r="AP82" s="628"/>
      <c r="AQ82" s="628"/>
      <c r="AR82" s="628"/>
      <c r="AS82" s="629"/>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406" t="s">
        <v>43</v>
      </c>
      <c r="D84" s="407"/>
      <c r="E84" s="407"/>
      <c r="F84" s="407"/>
      <c r="G84" s="407"/>
      <c r="H84" s="407"/>
      <c r="I84" s="407"/>
      <c r="J84" s="407"/>
      <c r="K84" s="407"/>
      <c r="L84" s="407"/>
      <c r="M84" s="407"/>
      <c r="N84" s="407"/>
      <c r="O84" s="407"/>
      <c r="P84" s="407"/>
      <c r="Q84" s="407"/>
      <c r="R84" s="407"/>
      <c r="S84" s="407"/>
      <c r="T84" s="407"/>
      <c r="U84" s="407"/>
      <c r="V84" s="407"/>
      <c r="W84" s="408"/>
      <c r="X84" s="406" t="s">
        <v>44</v>
      </c>
      <c r="Y84" s="407"/>
      <c r="Z84" s="407"/>
      <c r="AA84" s="407"/>
      <c r="AB84" s="407"/>
      <c r="AC84" s="407"/>
      <c r="AD84" s="407"/>
      <c r="AE84" s="407"/>
      <c r="AF84" s="407"/>
      <c r="AG84" s="407"/>
      <c r="AH84" s="407"/>
      <c r="AI84" s="407"/>
      <c r="AJ84" s="407"/>
      <c r="AK84" s="407"/>
      <c r="AL84" s="407"/>
      <c r="AM84" s="407"/>
      <c r="AN84" s="407"/>
      <c r="AO84" s="407"/>
      <c r="AP84" s="407"/>
      <c r="AQ84" s="407"/>
      <c r="AR84" s="408"/>
      <c r="AS84" s="8"/>
      <c r="BE84"/>
    </row>
    <row r="85" spans="2:57" ht="46.5" customHeight="1">
      <c r="B85" s="10"/>
      <c r="C85" s="473" t="s">
        <v>40</v>
      </c>
      <c r="D85" s="438"/>
      <c r="E85" s="438"/>
      <c r="F85" s="438"/>
      <c r="G85" s="438"/>
      <c r="H85" s="438"/>
      <c r="I85" s="449"/>
      <c r="J85" s="473" t="s">
        <v>41</v>
      </c>
      <c r="K85" s="438"/>
      <c r="L85" s="438"/>
      <c r="M85" s="438"/>
      <c r="N85" s="438"/>
      <c r="O85" s="438"/>
      <c r="P85" s="449"/>
      <c r="Q85" s="473" t="s">
        <v>42</v>
      </c>
      <c r="R85" s="438"/>
      <c r="S85" s="438"/>
      <c r="T85" s="438"/>
      <c r="U85" s="438"/>
      <c r="V85" s="438"/>
      <c r="W85" s="449"/>
      <c r="X85" s="473" t="s">
        <v>40</v>
      </c>
      <c r="Y85" s="438"/>
      <c r="Z85" s="438"/>
      <c r="AA85" s="438"/>
      <c r="AB85" s="438"/>
      <c r="AC85" s="438"/>
      <c r="AD85" s="449"/>
      <c r="AE85" s="473" t="s">
        <v>41</v>
      </c>
      <c r="AF85" s="438"/>
      <c r="AG85" s="438"/>
      <c r="AH85" s="438"/>
      <c r="AI85" s="438"/>
      <c r="AJ85" s="438"/>
      <c r="AK85" s="449"/>
      <c r="AL85" s="473" t="s">
        <v>42</v>
      </c>
      <c r="AM85" s="438"/>
      <c r="AN85" s="438"/>
      <c r="AO85" s="438"/>
      <c r="AP85" s="438"/>
      <c r="AQ85" s="438"/>
      <c r="AR85" s="449"/>
      <c r="AS85" s="11"/>
      <c r="BE85"/>
    </row>
    <row r="86" spans="2:57" ht="46.5" customHeight="1">
      <c r="B86" s="10"/>
      <c r="C86" s="517"/>
      <c r="D86" s="518"/>
      <c r="E86" s="518"/>
      <c r="F86" s="518"/>
      <c r="G86" s="518"/>
      <c r="H86" s="518"/>
      <c r="I86" s="519"/>
      <c r="J86" s="517"/>
      <c r="K86" s="518"/>
      <c r="L86" s="518"/>
      <c r="M86" s="518"/>
      <c r="N86" s="518"/>
      <c r="O86" s="518"/>
      <c r="P86" s="519"/>
      <c r="Q86" s="520"/>
      <c r="R86" s="521"/>
      <c r="S86" s="521"/>
      <c r="T86" s="521"/>
      <c r="U86" s="521"/>
      <c r="V86" s="521"/>
      <c r="W86" s="522"/>
      <c r="X86" s="517"/>
      <c r="Y86" s="518"/>
      <c r="Z86" s="518"/>
      <c r="AA86" s="518"/>
      <c r="AB86" s="518"/>
      <c r="AC86" s="518"/>
      <c r="AD86" s="519"/>
      <c r="AE86" s="517"/>
      <c r="AF86" s="518"/>
      <c r="AG86" s="518"/>
      <c r="AH86" s="518"/>
      <c r="AI86" s="518"/>
      <c r="AJ86" s="518"/>
      <c r="AK86" s="519"/>
      <c r="AL86" s="520"/>
      <c r="AM86" s="521"/>
      <c r="AN86" s="521"/>
      <c r="AO86" s="521"/>
      <c r="AP86" s="521"/>
      <c r="AQ86" s="521"/>
      <c r="AR86" s="522"/>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heet="1" objects="1" scenarios="1" selectLockedCells="1" autoFilter="0"/>
  <mergeCells count="450">
    <mergeCell ref="J4:Z5"/>
    <mergeCell ref="AA4:AE4"/>
    <mergeCell ref="AF4:AI4"/>
    <mergeCell ref="AJ4:AS7"/>
    <mergeCell ref="AA5:AE5"/>
    <mergeCell ref="AF5:AI5"/>
    <mergeCell ref="J6:L7"/>
    <mergeCell ref="M6:P9"/>
    <mergeCell ref="Q6:AE9"/>
    <mergeCell ref="AF6:AI6"/>
    <mergeCell ref="AN8:AS11"/>
    <mergeCell ref="AF9:AI9"/>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G16:AJ17"/>
    <mergeCell ref="AO16:AP17"/>
    <mergeCell ref="AQ16:AQ17"/>
    <mergeCell ref="AR16:AR17"/>
    <mergeCell ref="AS16:AS17"/>
    <mergeCell ref="Y15:AB15"/>
    <mergeCell ref="B16:C17"/>
    <mergeCell ref="D16:P17"/>
    <mergeCell ref="Q16:X17"/>
    <mergeCell ref="Y16:AB16"/>
    <mergeCell ref="AC16:AF17"/>
    <mergeCell ref="AG14:AJ15"/>
    <mergeCell ref="AO14:AP15"/>
    <mergeCell ref="AQ14:AQ15"/>
    <mergeCell ref="AR14:AR15"/>
    <mergeCell ref="AS14:AS15"/>
    <mergeCell ref="AK14:AN15"/>
    <mergeCell ref="AK16:AN17"/>
    <mergeCell ref="Y14:AB14"/>
    <mergeCell ref="B14:C15"/>
    <mergeCell ref="D14:P15"/>
    <mergeCell ref="Q14:X15"/>
    <mergeCell ref="AC14:AF15"/>
    <mergeCell ref="Y17:AB17"/>
    <mergeCell ref="AO18:AP19"/>
    <mergeCell ref="AQ18:AQ19"/>
    <mergeCell ref="AR18:AR19"/>
    <mergeCell ref="AS18:AS19"/>
    <mergeCell ref="Y19:AB19"/>
    <mergeCell ref="B18:C19"/>
    <mergeCell ref="D18:P19"/>
    <mergeCell ref="Q18:X19"/>
    <mergeCell ref="Y18:AB18"/>
    <mergeCell ref="AC18:AF19"/>
    <mergeCell ref="AG18:AJ19"/>
    <mergeCell ref="AK18:AN19"/>
    <mergeCell ref="AO20:AP21"/>
    <mergeCell ref="AQ20:AQ21"/>
    <mergeCell ref="AR20:AR21"/>
    <mergeCell ref="AS20:AS21"/>
    <mergeCell ref="Y21:AB21"/>
    <mergeCell ref="B20:C21"/>
    <mergeCell ref="D20:P21"/>
    <mergeCell ref="Q20:X21"/>
    <mergeCell ref="Y20:AB20"/>
    <mergeCell ref="AC20:AF21"/>
    <mergeCell ref="AG20:AJ21"/>
    <mergeCell ref="AK20:AN21"/>
    <mergeCell ref="AO22:AP23"/>
    <mergeCell ref="AQ22:AQ23"/>
    <mergeCell ref="AR22:AR23"/>
    <mergeCell ref="AS22:AS23"/>
    <mergeCell ref="Y23:AB23"/>
    <mergeCell ref="B22:C23"/>
    <mergeCell ref="D22:P23"/>
    <mergeCell ref="Q22:X23"/>
    <mergeCell ref="Y22:AB22"/>
    <mergeCell ref="AC22:AF23"/>
    <mergeCell ref="AG22:AJ23"/>
    <mergeCell ref="AK22:AN23"/>
    <mergeCell ref="AO24:AP25"/>
    <mergeCell ref="AQ24:AQ25"/>
    <mergeCell ref="AR24:AR25"/>
    <mergeCell ref="AS24:AS25"/>
    <mergeCell ref="Y25:AB25"/>
    <mergeCell ref="B24:C25"/>
    <mergeCell ref="D24:P25"/>
    <mergeCell ref="Q24:X25"/>
    <mergeCell ref="Y24:AB24"/>
    <mergeCell ref="AC24:AF25"/>
    <mergeCell ref="AG24:AJ25"/>
    <mergeCell ref="AK24:AN25"/>
    <mergeCell ref="AO26:AP27"/>
    <mergeCell ref="AQ26:AQ27"/>
    <mergeCell ref="AR26:AR27"/>
    <mergeCell ref="AS26:AS27"/>
    <mergeCell ref="Y27:AB27"/>
    <mergeCell ref="B26:C27"/>
    <mergeCell ref="D26:P27"/>
    <mergeCell ref="Q26:X27"/>
    <mergeCell ref="Y26:AB26"/>
    <mergeCell ref="AC26:AF27"/>
    <mergeCell ref="AG26:AJ27"/>
    <mergeCell ref="AK26:AN27"/>
    <mergeCell ref="AO28:AP29"/>
    <mergeCell ref="AQ28:AQ29"/>
    <mergeCell ref="AR28:AR29"/>
    <mergeCell ref="AS28:AS29"/>
    <mergeCell ref="Y29:AB29"/>
    <mergeCell ref="B28:C29"/>
    <mergeCell ref="D28:P29"/>
    <mergeCell ref="Q28:X29"/>
    <mergeCell ref="Y28:AB28"/>
    <mergeCell ref="AC28:AF29"/>
    <mergeCell ref="AG28:AJ29"/>
    <mergeCell ref="AK28:AN29"/>
    <mergeCell ref="AO30:AP31"/>
    <mergeCell ref="AQ30:AQ31"/>
    <mergeCell ref="AR30:AR31"/>
    <mergeCell ref="AS30:AS31"/>
    <mergeCell ref="Y31:AB31"/>
    <mergeCell ref="B30:C31"/>
    <mergeCell ref="D30:P31"/>
    <mergeCell ref="Q30:X31"/>
    <mergeCell ref="Y30:AB30"/>
    <mergeCell ref="AC30:AF31"/>
    <mergeCell ref="AG30:AJ31"/>
    <mergeCell ref="AK30:AN31"/>
    <mergeCell ref="AO32:AP33"/>
    <mergeCell ref="AQ32:AQ33"/>
    <mergeCell ref="AR32:AR33"/>
    <mergeCell ref="AS32:AS33"/>
    <mergeCell ref="Y33:AB33"/>
    <mergeCell ref="B32:C33"/>
    <mergeCell ref="D32:P33"/>
    <mergeCell ref="Q32:X33"/>
    <mergeCell ref="Y32:AB32"/>
    <mergeCell ref="AC32:AF33"/>
    <mergeCell ref="AG32:AJ33"/>
    <mergeCell ref="AK32:AN33"/>
    <mergeCell ref="AO34:AP35"/>
    <mergeCell ref="AQ34:AQ35"/>
    <mergeCell ref="AR34:AR35"/>
    <mergeCell ref="AS34:AS35"/>
    <mergeCell ref="Y35:AB35"/>
    <mergeCell ref="B34:C35"/>
    <mergeCell ref="D34:P35"/>
    <mergeCell ref="Q34:X35"/>
    <mergeCell ref="Y34:AB34"/>
    <mergeCell ref="AC34:AF35"/>
    <mergeCell ref="AG34:AJ35"/>
    <mergeCell ref="AK34:AN35"/>
    <mergeCell ref="AO36:AP37"/>
    <mergeCell ref="AQ36:AQ37"/>
    <mergeCell ref="AR36:AR37"/>
    <mergeCell ref="AS36:AS37"/>
    <mergeCell ref="Y37:AB37"/>
    <mergeCell ref="B36:C37"/>
    <mergeCell ref="D36:P37"/>
    <mergeCell ref="Q36:X37"/>
    <mergeCell ref="Y36:AB36"/>
    <mergeCell ref="AC36:AF37"/>
    <mergeCell ref="AG36:AJ37"/>
    <mergeCell ref="AK36:AN37"/>
    <mergeCell ref="AO38:AP39"/>
    <mergeCell ref="AQ38:AQ39"/>
    <mergeCell ref="AR38:AR39"/>
    <mergeCell ref="AS38:AS39"/>
    <mergeCell ref="Y39:AB39"/>
    <mergeCell ref="B38:C39"/>
    <mergeCell ref="D38:P39"/>
    <mergeCell ref="Q38:X39"/>
    <mergeCell ref="Y38:AB38"/>
    <mergeCell ref="AC38:AF39"/>
    <mergeCell ref="AG38:AJ39"/>
    <mergeCell ref="AK38:AN39"/>
    <mergeCell ref="AO40:AP41"/>
    <mergeCell ref="AQ40:AQ41"/>
    <mergeCell ref="AR40:AR41"/>
    <mergeCell ref="AS40:AS41"/>
    <mergeCell ref="Y41:AB41"/>
    <mergeCell ref="B40:C41"/>
    <mergeCell ref="D40:P41"/>
    <mergeCell ref="Q40:X41"/>
    <mergeCell ref="Y40:AB40"/>
    <mergeCell ref="AC40:AF41"/>
    <mergeCell ref="AG40:AJ41"/>
    <mergeCell ref="AK40:AN41"/>
    <mergeCell ref="AO42:AP43"/>
    <mergeCell ref="AQ42:AQ43"/>
    <mergeCell ref="AR42:AR43"/>
    <mergeCell ref="AS42:AS43"/>
    <mergeCell ref="Y43:AB43"/>
    <mergeCell ref="B42:C43"/>
    <mergeCell ref="D42:P43"/>
    <mergeCell ref="Q42:X43"/>
    <mergeCell ref="Y42:AB42"/>
    <mergeCell ref="AC42:AF43"/>
    <mergeCell ref="AG42:AJ43"/>
    <mergeCell ref="AK42:AN43"/>
    <mergeCell ref="AO44:AP45"/>
    <mergeCell ref="AQ44:AQ45"/>
    <mergeCell ref="AR44:AR45"/>
    <mergeCell ref="AS44:AS45"/>
    <mergeCell ref="Y45:AB45"/>
    <mergeCell ref="B44:C45"/>
    <mergeCell ref="D44:P45"/>
    <mergeCell ref="Q44:X45"/>
    <mergeCell ref="Y44:AB44"/>
    <mergeCell ref="AC44:AF45"/>
    <mergeCell ref="AG44:AJ45"/>
    <mergeCell ref="AK44:AN45"/>
    <mergeCell ref="AO46:AP47"/>
    <mergeCell ref="AQ46:AQ47"/>
    <mergeCell ref="AR46:AR47"/>
    <mergeCell ref="AS46:AS47"/>
    <mergeCell ref="Y47:AB47"/>
    <mergeCell ref="B46:C47"/>
    <mergeCell ref="D46:P47"/>
    <mergeCell ref="Q46:X47"/>
    <mergeCell ref="Y46:AB46"/>
    <mergeCell ref="AC46:AF47"/>
    <mergeCell ref="AG46:AJ47"/>
    <mergeCell ref="AK46:AN47"/>
    <mergeCell ref="AO48:AP49"/>
    <mergeCell ref="AQ48:AQ49"/>
    <mergeCell ref="AR48:AR49"/>
    <mergeCell ref="AS48:AS49"/>
    <mergeCell ref="Y49:AB49"/>
    <mergeCell ref="B48:C49"/>
    <mergeCell ref="D48:P49"/>
    <mergeCell ref="Q48:X49"/>
    <mergeCell ref="Y48:AB48"/>
    <mergeCell ref="AC48:AF49"/>
    <mergeCell ref="AG48:AJ49"/>
    <mergeCell ref="AK48:AN49"/>
    <mergeCell ref="AO50:AP51"/>
    <mergeCell ref="AQ50:AQ51"/>
    <mergeCell ref="AR50:AR51"/>
    <mergeCell ref="AS50:AS51"/>
    <mergeCell ref="Y51:AB51"/>
    <mergeCell ref="B50:C51"/>
    <mergeCell ref="D50:P51"/>
    <mergeCell ref="Q50:X51"/>
    <mergeCell ref="Y50:AB50"/>
    <mergeCell ref="AC50:AF51"/>
    <mergeCell ref="AG50:AJ51"/>
    <mergeCell ref="AK50:AN51"/>
    <mergeCell ref="AO52:AP53"/>
    <mergeCell ref="AQ52:AQ53"/>
    <mergeCell ref="AR52:AR53"/>
    <mergeCell ref="AS52:AS53"/>
    <mergeCell ref="Y53:AB53"/>
    <mergeCell ref="B52:C53"/>
    <mergeCell ref="D52:P53"/>
    <mergeCell ref="Q52:X53"/>
    <mergeCell ref="Y52:AB52"/>
    <mergeCell ref="AC52:AF53"/>
    <mergeCell ref="AG52:AJ53"/>
    <mergeCell ref="AK52:AN53"/>
    <mergeCell ref="AO54:AP55"/>
    <mergeCell ref="AQ54:AQ55"/>
    <mergeCell ref="AR54:AR55"/>
    <mergeCell ref="AS54:AS55"/>
    <mergeCell ref="Y55:AB55"/>
    <mergeCell ref="B54:C55"/>
    <mergeCell ref="D54:P55"/>
    <mergeCell ref="Q54:X55"/>
    <mergeCell ref="Y54:AB54"/>
    <mergeCell ref="AC54:AF55"/>
    <mergeCell ref="AG54:AJ55"/>
    <mergeCell ref="AK54:AN55"/>
    <mergeCell ref="AO56:AP57"/>
    <mergeCell ref="AQ56:AQ57"/>
    <mergeCell ref="AR56:AR57"/>
    <mergeCell ref="AS56:AS57"/>
    <mergeCell ref="Y57:AB57"/>
    <mergeCell ref="B56:C57"/>
    <mergeCell ref="D56:P57"/>
    <mergeCell ref="Q56:X57"/>
    <mergeCell ref="Y56:AB56"/>
    <mergeCell ref="AC56:AF57"/>
    <mergeCell ref="AG56:AJ57"/>
    <mergeCell ref="AK56:AN57"/>
    <mergeCell ref="AO58:AP59"/>
    <mergeCell ref="AQ58:AQ59"/>
    <mergeCell ref="AR58:AR59"/>
    <mergeCell ref="AS58:AS59"/>
    <mergeCell ref="Y59:AB59"/>
    <mergeCell ref="B58:C59"/>
    <mergeCell ref="D58:P59"/>
    <mergeCell ref="Q58:X59"/>
    <mergeCell ref="Y58:AB58"/>
    <mergeCell ref="AC58:AF59"/>
    <mergeCell ref="AG58:AJ59"/>
    <mergeCell ref="AK58:AN59"/>
    <mergeCell ref="AO60:AP61"/>
    <mergeCell ref="AQ60:AQ61"/>
    <mergeCell ref="AR60:AR61"/>
    <mergeCell ref="AS60:AS61"/>
    <mergeCell ref="Y61:AB61"/>
    <mergeCell ref="B60:C61"/>
    <mergeCell ref="D60:P61"/>
    <mergeCell ref="Q60:X61"/>
    <mergeCell ref="Y60:AB60"/>
    <mergeCell ref="AC60:AF61"/>
    <mergeCell ref="AG60:AJ61"/>
    <mergeCell ref="AK60:AN61"/>
    <mergeCell ref="AO62:AP63"/>
    <mergeCell ref="AQ62:AQ63"/>
    <mergeCell ref="AR62:AR63"/>
    <mergeCell ref="AS62:AS63"/>
    <mergeCell ref="Y63:AB63"/>
    <mergeCell ref="B62:C63"/>
    <mergeCell ref="D62:P63"/>
    <mergeCell ref="Q62:X63"/>
    <mergeCell ref="Y62:AB62"/>
    <mergeCell ref="AC62:AF63"/>
    <mergeCell ref="AG62:AJ63"/>
    <mergeCell ref="AK62:AN63"/>
    <mergeCell ref="AO64:AP65"/>
    <mergeCell ref="AQ64:AQ65"/>
    <mergeCell ref="AR64:AR65"/>
    <mergeCell ref="AS64:AS65"/>
    <mergeCell ref="Y65:AB65"/>
    <mergeCell ref="B64:C65"/>
    <mergeCell ref="D64:P65"/>
    <mergeCell ref="Q64:X65"/>
    <mergeCell ref="Y64:AB64"/>
    <mergeCell ref="AC64:AF65"/>
    <mergeCell ref="AG64:AJ65"/>
    <mergeCell ref="AK64:AN65"/>
    <mergeCell ref="AO66:AP67"/>
    <mergeCell ref="AQ66:AQ67"/>
    <mergeCell ref="AR66:AR67"/>
    <mergeCell ref="AS66:AS67"/>
    <mergeCell ref="Y67:AB67"/>
    <mergeCell ref="B66:C67"/>
    <mergeCell ref="D66:P67"/>
    <mergeCell ref="Q66:X67"/>
    <mergeCell ref="Y66:AB66"/>
    <mergeCell ref="AC66:AF67"/>
    <mergeCell ref="AG66:AJ67"/>
    <mergeCell ref="AK66:AN67"/>
    <mergeCell ref="AO68:AP69"/>
    <mergeCell ref="AQ68:AQ69"/>
    <mergeCell ref="AR68:AR69"/>
    <mergeCell ref="AS68:AS69"/>
    <mergeCell ref="Y69:AB69"/>
    <mergeCell ref="B68:C69"/>
    <mergeCell ref="D68:P69"/>
    <mergeCell ref="Q68:X69"/>
    <mergeCell ref="Y68:AB68"/>
    <mergeCell ref="AC68:AF69"/>
    <mergeCell ref="AG68:AJ69"/>
    <mergeCell ref="AK68:AN69"/>
    <mergeCell ref="AO70:AP71"/>
    <mergeCell ref="AQ70:AQ71"/>
    <mergeCell ref="AR70:AR71"/>
    <mergeCell ref="AS70:AS71"/>
    <mergeCell ref="Y71:AB71"/>
    <mergeCell ref="B70:C71"/>
    <mergeCell ref="D70:P71"/>
    <mergeCell ref="Q70:X71"/>
    <mergeCell ref="Y70:AB70"/>
    <mergeCell ref="AC70:AF71"/>
    <mergeCell ref="AG70:AJ71"/>
    <mergeCell ref="AK70:AN71"/>
    <mergeCell ref="AO72:AP73"/>
    <mergeCell ref="AQ72:AQ73"/>
    <mergeCell ref="AR72:AR73"/>
    <mergeCell ref="AS72:AS73"/>
    <mergeCell ref="Y73:AB73"/>
    <mergeCell ref="B72:C73"/>
    <mergeCell ref="D72:P73"/>
    <mergeCell ref="Q72:X73"/>
    <mergeCell ref="Y72:AB72"/>
    <mergeCell ref="AC72:AF73"/>
    <mergeCell ref="AG72:AJ73"/>
    <mergeCell ref="AK72:AN73"/>
    <mergeCell ref="B74:E74"/>
    <mergeCell ref="F74:U74"/>
    <mergeCell ref="V74:X74"/>
    <mergeCell ref="Y74:AA74"/>
    <mergeCell ref="AB74:AS74"/>
    <mergeCell ref="B75:E75"/>
    <mergeCell ref="F75:U75"/>
    <mergeCell ref="V75:X75"/>
    <mergeCell ref="Y75:AA75"/>
    <mergeCell ref="AB75:AS75"/>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80:E80"/>
    <mergeCell ref="F80:U80"/>
    <mergeCell ref="V80:X80"/>
    <mergeCell ref="Y80:AA80"/>
    <mergeCell ref="AB80:AS80"/>
    <mergeCell ref="B81:AS81"/>
    <mergeCell ref="B78:E78"/>
    <mergeCell ref="F78:U78"/>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V78:X78"/>
  </mergeCells>
  <conditionalFormatting sqref="AF11">
    <cfRule type="expression" dxfId="15" priority="6">
      <formula>$V11="y"</formula>
    </cfRule>
    <cfRule type="expression" dxfId="14" priority="7">
      <formula>$T11="y"</formula>
    </cfRule>
  </conditionalFormatting>
  <conditionalFormatting sqref="AF7">
    <cfRule type="expression" dxfId="13" priority="10">
      <formula>$V7="y"</formula>
    </cfRule>
    <cfRule type="expression" dxfId="12" priority="11">
      <formula>$T7="y"</formula>
    </cfRule>
  </conditionalFormatting>
  <conditionalFormatting sqref="AF9">
    <cfRule type="expression" dxfId="11" priority="8">
      <formula>$V9="y"</formula>
    </cfRule>
    <cfRule type="expression" dxfId="10" priority="9">
      <formula>$T9="y"</formula>
    </cfRule>
  </conditionalFormatting>
  <conditionalFormatting sqref="Y14:AB73">
    <cfRule type="expression" dxfId="9" priority="2">
      <formula>OR(ISNUMBER(SEARCH("Hold Point",Y14)),ISNUMBER(SEARCH("Witness Point",Y14)))</formula>
    </cfRule>
  </conditionalFormatting>
  <conditionalFormatting sqref="AK14:AN73">
    <cfRule type="expression" dxfId="8" priority="1">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76F4D7-8E42-4B1F-AEB6-6E3B8CC8A8F7}">
  <sheetPr codeName="Sheet91">
    <pageSetUpPr fitToPage="1"/>
  </sheetPr>
  <dimension ref="A1:BR70"/>
  <sheetViews>
    <sheetView topLeftCell="A12" zoomScale="85" zoomScaleNormal="85" workbookViewId="0">
      <selection activeCell="BG6" sqref="BG6"/>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Concrete</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Concrete</v>
      </c>
    </row>
    <row r="3" spans="1:70" ht="15.75" thickBot="1"/>
    <row r="4" spans="1:70" ht="15" customHeight="1">
      <c r="B4" s="24"/>
      <c r="C4" s="25"/>
      <c r="D4" s="25"/>
      <c r="E4" s="25"/>
      <c r="F4" s="25"/>
      <c r="G4" s="25"/>
      <c r="H4" s="25"/>
      <c r="I4" s="25"/>
      <c r="J4" s="441" t="str">
        <f>'Lot Register'!$E$12</f>
        <v>Warrego Landslips</v>
      </c>
      <c r="K4" s="442"/>
      <c r="L4" s="442"/>
      <c r="M4" s="442"/>
      <c r="N4" s="442"/>
      <c r="O4" s="442"/>
      <c r="P4" s="442"/>
      <c r="Q4" s="442"/>
      <c r="R4" s="442"/>
      <c r="S4" s="442"/>
      <c r="T4" s="442"/>
      <c r="U4" s="442"/>
      <c r="V4" s="442"/>
      <c r="W4" s="442"/>
      <c r="X4" s="442"/>
      <c r="Y4" s="442"/>
      <c r="Z4" s="443"/>
      <c r="AA4" s="447" t="s">
        <v>15</v>
      </c>
      <c r="AB4" s="447"/>
      <c r="AC4" s="447"/>
      <c r="AD4" s="447"/>
      <c r="AE4" s="447"/>
      <c r="AF4" s="447" t="str">
        <f>'Lot Register'!$F$13</f>
        <v>A23 069</v>
      </c>
      <c r="AG4" s="447"/>
      <c r="AH4" s="447"/>
      <c r="AI4" s="448"/>
      <c r="AJ4" s="441" t="s">
        <v>879</v>
      </c>
      <c r="AK4" s="442"/>
      <c r="AL4" s="442"/>
      <c r="AM4" s="442"/>
      <c r="AN4" s="442"/>
      <c r="AO4" s="442"/>
      <c r="AP4" s="442"/>
      <c r="AQ4" s="442"/>
      <c r="AR4" s="442"/>
      <c r="AS4" s="564"/>
      <c r="BE4"/>
      <c r="BI4" s="7"/>
      <c r="BO4" s="6"/>
      <c r="BP4" s="6"/>
      <c r="BQ4" s="6"/>
    </row>
    <row r="5" spans="1:70" ht="15" customHeight="1">
      <c r="B5" s="26"/>
      <c r="J5" s="444"/>
      <c r="K5" s="445"/>
      <c r="L5" s="445"/>
      <c r="M5" s="445"/>
      <c r="N5" s="445"/>
      <c r="O5" s="445"/>
      <c r="P5" s="445"/>
      <c r="Q5" s="445"/>
      <c r="R5" s="445"/>
      <c r="S5" s="445"/>
      <c r="T5" s="445"/>
      <c r="U5" s="445"/>
      <c r="V5" s="445"/>
      <c r="W5" s="445"/>
      <c r="X5" s="445"/>
      <c r="Y5" s="445"/>
      <c r="Z5" s="446"/>
      <c r="AA5" s="460" t="s">
        <v>16</v>
      </c>
      <c r="AB5" s="460"/>
      <c r="AC5" s="460"/>
      <c r="AD5" s="460"/>
      <c r="AE5" s="460"/>
      <c r="AF5" s="460" t="e">
        <f>'Lot Register'!#REF!</f>
        <v>#REF!</v>
      </c>
      <c r="AG5" s="460"/>
      <c r="AH5" s="460"/>
      <c r="AI5" s="461"/>
      <c r="AJ5" s="533"/>
      <c r="AK5" s="534"/>
      <c r="AL5" s="534"/>
      <c r="AM5" s="534"/>
      <c r="AN5" s="534"/>
      <c r="AO5" s="534"/>
      <c r="AP5" s="534"/>
      <c r="AQ5" s="534"/>
      <c r="AR5" s="534"/>
      <c r="AS5" s="565"/>
      <c r="BE5"/>
      <c r="BG5" s="23"/>
      <c r="BH5" s="23"/>
      <c r="BI5" s="23"/>
      <c r="BJ5" s="23"/>
      <c r="BK5" s="23"/>
    </row>
    <row r="6" spans="1:70" ht="15" customHeight="1">
      <c r="B6" s="26"/>
      <c r="E6" s="1"/>
      <c r="J6" s="397" t="s">
        <v>29</v>
      </c>
      <c r="K6" s="398"/>
      <c r="L6" s="399"/>
      <c r="M6" s="397" t="s">
        <v>2</v>
      </c>
      <c r="N6" s="398"/>
      <c r="O6" s="398"/>
      <c r="P6" s="399"/>
      <c r="Q6" s="406" t="str">
        <f>IF(ISBLANK('Lot Register'!$E$2), "", 'Lot Register'!$E$2)</f>
        <v>Example ITP Entry</v>
      </c>
      <c r="R6" s="407"/>
      <c r="S6" s="407"/>
      <c r="T6" s="407"/>
      <c r="U6" s="407"/>
      <c r="V6" s="407"/>
      <c r="W6" s="407"/>
      <c r="X6" s="407"/>
      <c r="Y6" s="407"/>
      <c r="Z6" s="407"/>
      <c r="AA6" s="407"/>
      <c r="AB6" s="407"/>
      <c r="AC6" s="407"/>
      <c r="AD6" s="407"/>
      <c r="AE6" s="408"/>
      <c r="AF6" s="451" t="s">
        <v>31</v>
      </c>
      <c r="AG6" s="451"/>
      <c r="AH6" s="451"/>
      <c r="AI6" s="452"/>
      <c r="AJ6" s="533"/>
      <c r="AK6" s="534"/>
      <c r="AL6" s="534"/>
      <c r="AM6" s="534"/>
      <c r="AN6" s="534"/>
      <c r="AO6" s="534"/>
      <c r="AP6" s="534"/>
      <c r="AQ6" s="534"/>
      <c r="AR6" s="534"/>
      <c r="AS6" s="565"/>
      <c r="BE6"/>
      <c r="BG6" s="23"/>
      <c r="BH6" s="23"/>
      <c r="BI6" s="23"/>
      <c r="BJ6" s="23"/>
      <c r="BK6" s="23"/>
    </row>
    <row r="7" spans="1:70" ht="15" customHeight="1">
      <c r="B7" s="26"/>
      <c r="E7" s="1"/>
      <c r="J7" s="400"/>
      <c r="K7" s="401"/>
      <c r="L7" s="402"/>
      <c r="M7" s="400"/>
      <c r="N7" s="401"/>
      <c r="O7" s="401"/>
      <c r="P7" s="402"/>
      <c r="Q7" s="409"/>
      <c r="R7" s="410"/>
      <c r="S7" s="410"/>
      <c r="T7" s="410"/>
      <c r="U7" s="410"/>
      <c r="V7" s="410"/>
      <c r="W7" s="410"/>
      <c r="X7" s="410"/>
      <c r="Y7" s="410"/>
      <c r="Z7" s="410"/>
      <c r="AA7" s="410"/>
      <c r="AB7" s="410"/>
      <c r="AC7" s="410"/>
      <c r="AD7" s="410"/>
      <c r="AE7" s="411"/>
      <c r="AF7" s="468">
        <f>IF(ISBLANK('Lot Register'!$I$2), "", 'Lot Register'!$I$2)</f>
        <v>0</v>
      </c>
      <c r="AG7" s="469"/>
      <c r="AH7" s="469"/>
      <c r="AI7" s="470"/>
      <c r="AJ7" s="533"/>
      <c r="AK7" s="534"/>
      <c r="AL7" s="534"/>
      <c r="AM7" s="534"/>
      <c r="AN7" s="534"/>
      <c r="AO7" s="534"/>
      <c r="AP7" s="534"/>
      <c r="AQ7" s="534"/>
      <c r="AR7" s="534"/>
      <c r="AS7" s="565"/>
      <c r="BE7"/>
      <c r="BG7" s="23"/>
      <c r="BH7" s="23"/>
      <c r="BI7" s="23"/>
      <c r="BJ7" s="23"/>
      <c r="BK7" s="23"/>
    </row>
    <row r="8" spans="1:70" ht="15" customHeight="1">
      <c r="B8" s="26"/>
      <c r="E8" s="1"/>
      <c r="J8" s="418" t="str">
        <f>'Lot Register'!$B$2</f>
        <v>Ex</v>
      </c>
      <c r="K8" s="427">
        <f>'Lot Register'!$C$2</f>
        <v>1</v>
      </c>
      <c r="L8" s="429">
        <f>'Lot Register'!$D$2</f>
        <v>1</v>
      </c>
      <c r="M8" s="400"/>
      <c r="N8" s="401"/>
      <c r="O8" s="401"/>
      <c r="P8" s="402"/>
      <c r="Q8" s="409"/>
      <c r="R8" s="410"/>
      <c r="S8" s="410"/>
      <c r="T8" s="410"/>
      <c r="U8" s="410"/>
      <c r="V8" s="410"/>
      <c r="W8" s="410"/>
      <c r="X8" s="410"/>
      <c r="Y8" s="410"/>
      <c r="Z8" s="410"/>
      <c r="AA8" s="410"/>
      <c r="AB8" s="410"/>
      <c r="AC8" s="410"/>
      <c r="AD8" s="410"/>
      <c r="AE8" s="411"/>
      <c r="AF8" s="451" t="s">
        <v>45</v>
      </c>
      <c r="AG8" s="451"/>
      <c r="AH8" s="451"/>
      <c r="AI8" s="452"/>
      <c r="AJ8" s="573">
        <v>70.010000000000005</v>
      </c>
      <c r="AK8" s="574"/>
      <c r="AL8" s="574"/>
      <c r="AM8" s="574"/>
      <c r="AN8" s="566" t="s">
        <v>200</v>
      </c>
      <c r="AO8" s="566"/>
      <c r="AP8" s="566"/>
      <c r="AQ8" s="566"/>
      <c r="AR8" s="566"/>
      <c r="AS8" s="567"/>
      <c r="BE8"/>
      <c r="BG8" s="23"/>
      <c r="BH8" s="23"/>
      <c r="BI8" s="23"/>
      <c r="BJ8" s="23"/>
      <c r="BK8" s="23"/>
    </row>
    <row r="9" spans="1:70" ht="15.75" customHeight="1">
      <c r="B9" s="27"/>
      <c r="C9" s="28"/>
      <c r="D9" s="28"/>
      <c r="E9" s="28"/>
      <c r="F9" s="28"/>
      <c r="G9" s="28"/>
      <c r="H9" s="28"/>
      <c r="I9" s="28"/>
      <c r="J9" s="419"/>
      <c r="K9" s="428"/>
      <c r="L9" s="430"/>
      <c r="M9" s="403"/>
      <c r="N9" s="404"/>
      <c r="O9" s="404"/>
      <c r="P9" s="405"/>
      <c r="Q9" s="412"/>
      <c r="R9" s="413"/>
      <c r="S9" s="413"/>
      <c r="T9" s="413"/>
      <c r="U9" s="413"/>
      <c r="V9" s="413"/>
      <c r="W9" s="413"/>
      <c r="X9" s="413"/>
      <c r="Y9" s="413"/>
      <c r="Z9" s="413"/>
      <c r="AA9" s="413"/>
      <c r="AB9" s="413"/>
      <c r="AC9" s="413"/>
      <c r="AD9" s="413"/>
      <c r="AE9" s="414"/>
      <c r="AF9" s="468">
        <f>IF(ISBLANK('Lot Register'!$J$2), "", 'Lot Register'!$J$2)</f>
        <v>45343</v>
      </c>
      <c r="AG9" s="469"/>
      <c r="AH9" s="469"/>
      <c r="AI9" s="470"/>
      <c r="AJ9" s="573"/>
      <c r="AK9" s="574"/>
      <c r="AL9" s="574"/>
      <c r="AM9" s="574"/>
      <c r="AN9" s="566"/>
      <c r="AO9" s="566"/>
      <c r="AP9" s="566"/>
      <c r="AQ9" s="566"/>
      <c r="AR9" s="566"/>
      <c r="AS9" s="567"/>
      <c r="BE9"/>
    </row>
    <row r="10" spans="1:70" ht="15.75" customHeight="1">
      <c r="B10" s="471" t="s">
        <v>46</v>
      </c>
      <c r="C10" s="398"/>
      <c r="D10" s="398"/>
      <c r="E10" s="398"/>
      <c r="F10" s="398"/>
      <c r="G10" s="398"/>
      <c r="H10" s="398"/>
      <c r="I10" s="399"/>
      <c r="J10" s="473" t="str">
        <f>IF(ISBLANK('Lot Register'!$F$2), "", 'Lot Register'!$F$2)</f>
        <v>Warrego Highway</v>
      </c>
      <c r="K10" s="438"/>
      <c r="L10" s="438"/>
      <c r="M10" s="438"/>
      <c r="N10" s="438"/>
      <c r="O10" s="438"/>
      <c r="P10" s="449"/>
      <c r="Q10" s="398" t="s">
        <v>37</v>
      </c>
      <c r="R10" s="398"/>
      <c r="S10" s="398"/>
      <c r="T10" s="398"/>
      <c r="U10" s="438">
        <f>IF(ISBLANK('Lot Register'!$G$2), "", 'Lot Register'!$G$2)</f>
        <v>0</v>
      </c>
      <c r="V10" s="438"/>
      <c r="W10" s="438"/>
      <c r="X10" s="398" t="s">
        <v>38</v>
      </c>
      <c r="Y10" s="398"/>
      <c r="Z10" s="398"/>
      <c r="AA10" s="438">
        <f>IF(ISBLANK('Lot Register'!$H$2), "", 'Lot Register'!$H$2)</f>
        <v>100</v>
      </c>
      <c r="AB10" s="438"/>
      <c r="AC10" s="438" t="s">
        <v>8</v>
      </c>
      <c r="AD10" s="438" t="e">
        <f>IF(ISBLANK('Lot Register'!#REF!), "", 'Lot Register'!#REF!)</f>
        <v>#REF!</v>
      </c>
      <c r="AE10" s="449"/>
      <c r="AF10" s="451" t="s">
        <v>30</v>
      </c>
      <c r="AG10" s="451"/>
      <c r="AH10" s="451"/>
      <c r="AI10" s="452"/>
      <c r="AJ10" s="573"/>
      <c r="AK10" s="574"/>
      <c r="AL10" s="574"/>
      <c r="AM10" s="574"/>
      <c r="AN10" s="566"/>
      <c r="AO10" s="566"/>
      <c r="AP10" s="566"/>
      <c r="AQ10" s="566"/>
      <c r="AR10" s="566"/>
      <c r="AS10" s="567"/>
      <c r="BE10"/>
    </row>
    <row r="11" spans="1:70" ht="15.75" customHeight="1" thickBot="1">
      <c r="B11" s="472"/>
      <c r="C11" s="401"/>
      <c r="D11" s="401"/>
      <c r="E11" s="401"/>
      <c r="F11" s="401"/>
      <c r="G11" s="401"/>
      <c r="H11" s="401"/>
      <c r="I11" s="402"/>
      <c r="J11" s="418"/>
      <c r="K11" s="427"/>
      <c r="L11" s="427"/>
      <c r="M11" s="427"/>
      <c r="N11" s="427"/>
      <c r="O11" s="427"/>
      <c r="P11" s="888"/>
      <c r="Q11" s="401"/>
      <c r="R11" s="401"/>
      <c r="S11" s="401"/>
      <c r="T11" s="401"/>
      <c r="U11" s="427"/>
      <c r="V11" s="427"/>
      <c r="W11" s="427"/>
      <c r="X11" s="401"/>
      <c r="Y11" s="401"/>
      <c r="Z11" s="401"/>
      <c r="AA11" s="427"/>
      <c r="AB11" s="427"/>
      <c r="AC11" s="427"/>
      <c r="AD11" s="427"/>
      <c r="AE11" s="888"/>
      <c r="AF11" s="889">
        <f>IF(ISBLANK('Lot Register'!$K$2), "", 'Lot Register'!$K$2)</f>
        <v>45343</v>
      </c>
      <c r="AG11" s="890"/>
      <c r="AH11" s="890"/>
      <c r="AI11" s="891"/>
      <c r="AJ11" s="573"/>
      <c r="AK11" s="574"/>
      <c r="AL11" s="574"/>
      <c r="AM11" s="574"/>
      <c r="AN11" s="566"/>
      <c r="AO11" s="566"/>
      <c r="AP11" s="566"/>
      <c r="AQ11" s="566"/>
      <c r="AR11" s="566"/>
      <c r="AS11" s="567"/>
      <c r="BE11"/>
    </row>
    <row r="12" spans="1:70" ht="22.5" customHeight="1">
      <c r="B12" s="577" t="s">
        <v>22</v>
      </c>
      <c r="C12" s="569"/>
      <c r="D12" s="579" t="s">
        <v>2</v>
      </c>
      <c r="E12" s="580"/>
      <c r="F12" s="580"/>
      <c r="G12" s="580"/>
      <c r="H12" s="580"/>
      <c r="I12" s="580"/>
      <c r="J12" s="580"/>
      <c r="K12" s="580"/>
      <c r="L12" s="580"/>
      <c r="M12" s="580"/>
      <c r="N12" s="580"/>
      <c r="O12" s="580"/>
      <c r="P12" s="580"/>
      <c r="Q12" s="506" t="s">
        <v>892</v>
      </c>
      <c r="R12" s="506"/>
      <c r="S12" s="506"/>
      <c r="T12" s="506"/>
      <c r="U12" s="506"/>
      <c r="V12" s="506"/>
      <c r="W12" s="506"/>
      <c r="X12" s="506" t="s">
        <v>893</v>
      </c>
      <c r="Y12" s="506"/>
      <c r="Z12" s="506"/>
      <c r="AA12" s="506"/>
      <c r="AB12" s="506"/>
      <c r="AC12" s="506"/>
      <c r="AD12" s="506"/>
      <c r="AE12" s="506"/>
      <c r="AF12" s="579" t="s">
        <v>894</v>
      </c>
      <c r="AG12" s="580"/>
      <c r="AH12" s="580"/>
      <c r="AI12" s="580"/>
      <c r="AJ12" s="580"/>
      <c r="AK12" s="580"/>
      <c r="AL12" s="580"/>
      <c r="AM12" s="580"/>
      <c r="AN12" s="579" t="s">
        <v>895</v>
      </c>
      <c r="AO12" s="580"/>
      <c r="AP12" s="580"/>
      <c r="AQ12" s="580"/>
      <c r="AR12" s="580"/>
      <c r="AS12" s="886"/>
      <c r="BE12"/>
    </row>
    <row r="13" spans="1:70" ht="22.5" customHeight="1" thickBot="1">
      <c r="B13" s="578"/>
      <c r="C13" s="571"/>
      <c r="D13" s="474"/>
      <c r="E13" s="439"/>
      <c r="F13" s="439"/>
      <c r="G13" s="439"/>
      <c r="H13" s="439"/>
      <c r="I13" s="439"/>
      <c r="J13" s="439"/>
      <c r="K13" s="439"/>
      <c r="L13" s="439"/>
      <c r="M13" s="439"/>
      <c r="N13" s="439"/>
      <c r="O13" s="439"/>
      <c r="P13" s="439"/>
      <c r="Q13" s="879"/>
      <c r="R13" s="879"/>
      <c r="S13" s="879"/>
      <c r="T13" s="879"/>
      <c r="U13" s="879"/>
      <c r="V13" s="879"/>
      <c r="W13" s="879"/>
      <c r="X13" s="879"/>
      <c r="Y13" s="879"/>
      <c r="Z13" s="879"/>
      <c r="AA13" s="879"/>
      <c r="AB13" s="879"/>
      <c r="AC13" s="879"/>
      <c r="AD13" s="879"/>
      <c r="AE13" s="879"/>
      <c r="AF13" s="474"/>
      <c r="AG13" s="439"/>
      <c r="AH13" s="439"/>
      <c r="AI13" s="439"/>
      <c r="AJ13" s="439"/>
      <c r="AK13" s="439"/>
      <c r="AL13" s="439"/>
      <c r="AM13" s="439"/>
      <c r="AN13" s="474"/>
      <c r="AO13" s="439"/>
      <c r="AP13" s="439"/>
      <c r="AQ13" s="439"/>
      <c r="AR13" s="439"/>
      <c r="AS13" s="887"/>
      <c r="BE13"/>
    </row>
    <row r="14" spans="1:70" ht="24.95" customHeight="1">
      <c r="B14" s="639">
        <v>1</v>
      </c>
      <c r="C14" s="640"/>
      <c r="D14" s="409" t="s">
        <v>42</v>
      </c>
      <c r="E14" s="410"/>
      <c r="F14" s="410"/>
      <c r="G14" s="410"/>
      <c r="H14" s="410"/>
      <c r="I14" s="410"/>
      <c r="J14" s="410"/>
      <c r="K14" s="410"/>
      <c r="L14" s="410"/>
      <c r="M14" s="410"/>
      <c r="N14" s="410"/>
      <c r="O14" s="410"/>
      <c r="P14" s="411"/>
      <c r="Q14" s="880">
        <v>43594</v>
      </c>
      <c r="R14" s="479"/>
      <c r="S14" s="479"/>
      <c r="T14" s="479"/>
      <c r="U14" s="479"/>
      <c r="V14" s="479"/>
      <c r="W14" s="555"/>
      <c r="X14" s="880">
        <v>43594</v>
      </c>
      <c r="Y14" s="479"/>
      <c r="Z14" s="479"/>
      <c r="AA14" s="479"/>
      <c r="AB14" s="479"/>
      <c r="AC14" s="479"/>
      <c r="AD14" s="479"/>
      <c r="AE14" s="555"/>
      <c r="AF14" s="880">
        <v>43594</v>
      </c>
      <c r="AG14" s="479"/>
      <c r="AH14" s="479"/>
      <c r="AI14" s="479"/>
      <c r="AJ14" s="479"/>
      <c r="AK14" s="479"/>
      <c r="AL14" s="479"/>
      <c r="AM14" s="555"/>
      <c r="AN14" s="880">
        <v>43594</v>
      </c>
      <c r="AO14" s="479"/>
      <c r="AP14" s="479"/>
      <c r="AQ14" s="479"/>
      <c r="AR14" s="479"/>
      <c r="AS14" s="480"/>
      <c r="BE14"/>
    </row>
    <row r="15" spans="1:70" ht="24.95" customHeight="1">
      <c r="B15" s="592"/>
      <c r="C15" s="532"/>
      <c r="D15" s="412"/>
      <c r="E15" s="413"/>
      <c r="F15" s="413"/>
      <c r="G15" s="413"/>
      <c r="H15" s="413"/>
      <c r="I15" s="413"/>
      <c r="J15" s="413"/>
      <c r="K15" s="413"/>
      <c r="L15" s="413"/>
      <c r="M15" s="413"/>
      <c r="N15" s="413"/>
      <c r="O15" s="413"/>
      <c r="P15" s="414"/>
      <c r="Q15" s="545"/>
      <c r="R15" s="546"/>
      <c r="S15" s="546"/>
      <c r="T15" s="546"/>
      <c r="U15" s="546"/>
      <c r="V15" s="546"/>
      <c r="W15" s="556"/>
      <c r="X15" s="545"/>
      <c r="Y15" s="546"/>
      <c r="Z15" s="546"/>
      <c r="AA15" s="546"/>
      <c r="AB15" s="546"/>
      <c r="AC15" s="546"/>
      <c r="AD15" s="546"/>
      <c r="AE15" s="556"/>
      <c r="AF15" s="545"/>
      <c r="AG15" s="546"/>
      <c r="AH15" s="546"/>
      <c r="AI15" s="546"/>
      <c r="AJ15" s="546"/>
      <c r="AK15" s="546"/>
      <c r="AL15" s="546"/>
      <c r="AM15" s="556"/>
      <c r="AN15" s="545"/>
      <c r="AO15" s="546"/>
      <c r="AP15" s="546"/>
      <c r="AQ15" s="546"/>
      <c r="AR15" s="546"/>
      <c r="AS15" s="547"/>
      <c r="BE15"/>
    </row>
    <row r="16" spans="1:70" ht="50.1" customHeight="1">
      <c r="B16" s="728">
        <v>2</v>
      </c>
      <c r="C16" s="492"/>
      <c r="D16" s="388" t="s">
        <v>896</v>
      </c>
      <c r="E16" s="386"/>
      <c r="F16" s="386"/>
      <c r="G16" s="386"/>
      <c r="H16" s="386"/>
      <c r="I16" s="386"/>
      <c r="J16" s="386"/>
      <c r="K16" s="386"/>
      <c r="L16" s="386"/>
      <c r="M16" s="386"/>
      <c r="N16" s="386"/>
      <c r="O16" s="386"/>
      <c r="P16" s="387"/>
      <c r="Q16" s="548"/>
      <c r="R16" s="363"/>
      <c r="S16" s="363"/>
      <c r="T16" s="363"/>
      <c r="U16" s="363"/>
      <c r="V16" s="363"/>
      <c r="W16" s="722"/>
      <c r="X16" s="548"/>
      <c r="Y16" s="363"/>
      <c r="Z16" s="363"/>
      <c r="AA16" s="363"/>
      <c r="AB16" s="363"/>
      <c r="AC16" s="363"/>
      <c r="AD16" s="363"/>
      <c r="AE16" s="722"/>
      <c r="AF16" s="548"/>
      <c r="AG16" s="363"/>
      <c r="AH16" s="363"/>
      <c r="AI16" s="363"/>
      <c r="AJ16" s="363"/>
      <c r="AK16" s="363"/>
      <c r="AL16" s="363"/>
      <c r="AM16" s="722"/>
      <c r="AN16" s="363"/>
      <c r="AO16" s="363"/>
      <c r="AP16" s="363"/>
      <c r="AQ16" s="363"/>
      <c r="AR16" s="363"/>
      <c r="AS16" s="364"/>
      <c r="BE16"/>
    </row>
    <row r="17" spans="2:57" ht="50.1" customHeight="1">
      <c r="B17" s="728">
        <v>3</v>
      </c>
      <c r="C17" s="492"/>
      <c r="D17" s="388" t="s">
        <v>897</v>
      </c>
      <c r="E17" s="386"/>
      <c r="F17" s="386"/>
      <c r="G17" s="386"/>
      <c r="H17" s="386"/>
      <c r="I17" s="386"/>
      <c r="J17" s="386"/>
      <c r="K17" s="386"/>
      <c r="L17" s="386"/>
      <c r="M17" s="386"/>
      <c r="N17" s="386"/>
      <c r="O17" s="386"/>
      <c r="P17" s="387"/>
      <c r="Q17" s="910"/>
      <c r="R17" s="900"/>
      <c r="S17" s="900"/>
      <c r="T17" s="900"/>
      <c r="U17" s="900"/>
      <c r="V17" s="900"/>
      <c r="W17" s="911"/>
      <c r="X17" s="910"/>
      <c r="Y17" s="900"/>
      <c r="Z17" s="900"/>
      <c r="AA17" s="900"/>
      <c r="AB17" s="900"/>
      <c r="AC17" s="900"/>
      <c r="AD17" s="900"/>
      <c r="AE17" s="911"/>
      <c r="AF17" s="910"/>
      <c r="AG17" s="900"/>
      <c r="AH17" s="900"/>
      <c r="AI17" s="900"/>
      <c r="AJ17" s="900"/>
      <c r="AK17" s="900"/>
      <c r="AL17" s="900"/>
      <c r="AM17" s="911"/>
      <c r="AN17" s="900"/>
      <c r="AO17" s="900"/>
      <c r="AP17" s="900"/>
      <c r="AQ17" s="900"/>
      <c r="AR17" s="900"/>
      <c r="AS17" s="901"/>
      <c r="BE17"/>
    </row>
    <row r="18" spans="2:57" ht="50.1" customHeight="1">
      <c r="B18" s="592">
        <v>4</v>
      </c>
      <c r="C18" s="532"/>
      <c r="D18" s="388" t="s">
        <v>876</v>
      </c>
      <c r="E18" s="386"/>
      <c r="F18" s="386"/>
      <c r="G18" s="386"/>
      <c r="H18" s="386"/>
      <c r="I18" s="386"/>
      <c r="J18" s="386"/>
      <c r="K18" s="386"/>
      <c r="L18" s="386"/>
      <c r="M18" s="386"/>
      <c r="N18" s="386"/>
      <c r="O18" s="386"/>
      <c r="P18" s="387"/>
      <c r="Q18" s="910" t="s">
        <v>1922</v>
      </c>
      <c r="R18" s="900"/>
      <c r="S18" s="900"/>
      <c r="T18" s="900"/>
      <c r="U18" s="900"/>
      <c r="V18" s="900"/>
      <c r="W18" s="900"/>
      <c r="X18" s="900"/>
      <c r="Y18" s="900"/>
      <c r="Z18" s="900"/>
      <c r="AA18" s="900"/>
      <c r="AB18" s="900"/>
      <c r="AC18" s="900"/>
      <c r="AD18" s="900"/>
      <c r="AE18" s="900"/>
      <c r="AF18" s="900"/>
      <c r="AG18" s="900"/>
      <c r="AH18" s="900"/>
      <c r="AI18" s="900"/>
      <c r="AJ18" s="900"/>
      <c r="AK18" s="900"/>
      <c r="AL18" s="900"/>
      <c r="AM18" s="900"/>
      <c r="AN18" s="900"/>
      <c r="AO18" s="900"/>
      <c r="AP18" s="900"/>
      <c r="AQ18" s="900"/>
      <c r="AR18" s="900"/>
      <c r="AS18" s="901"/>
      <c r="BE18"/>
    </row>
    <row r="19" spans="2:57" ht="24.95" customHeight="1">
      <c r="B19" s="592">
        <v>5</v>
      </c>
      <c r="C19" s="532"/>
      <c r="D19" s="406" t="s">
        <v>903</v>
      </c>
      <c r="E19" s="407"/>
      <c r="F19" s="407"/>
      <c r="G19" s="407"/>
      <c r="H19" s="407"/>
      <c r="I19" s="407"/>
      <c r="J19" s="407"/>
      <c r="K19" s="407"/>
      <c r="L19" s="407"/>
      <c r="M19" s="407"/>
      <c r="N19" s="407"/>
      <c r="O19" s="407"/>
      <c r="P19" s="408"/>
      <c r="Q19" s="912"/>
      <c r="R19" s="912"/>
      <c r="S19" s="912"/>
      <c r="T19" s="912"/>
      <c r="U19" s="912"/>
      <c r="V19" s="912"/>
      <c r="W19" s="912"/>
      <c r="X19" s="912"/>
      <c r="Y19" s="912"/>
      <c r="Z19" s="912"/>
      <c r="AA19" s="912"/>
      <c r="AB19" s="912"/>
      <c r="AC19" s="912"/>
      <c r="AD19" s="912"/>
      <c r="AE19" s="912"/>
      <c r="AF19" s="902"/>
      <c r="AG19" s="903"/>
      <c r="AH19" s="903"/>
      <c r="AI19" s="903"/>
      <c r="AJ19" s="903"/>
      <c r="AK19" s="903"/>
      <c r="AL19" s="903"/>
      <c r="AM19" s="904"/>
      <c r="AN19" s="903"/>
      <c r="AO19" s="903"/>
      <c r="AP19" s="903"/>
      <c r="AQ19" s="903"/>
      <c r="AR19" s="903"/>
      <c r="AS19" s="908"/>
      <c r="BE19"/>
    </row>
    <row r="20" spans="2:57" ht="24.95" customHeight="1">
      <c r="B20" s="592"/>
      <c r="C20" s="532"/>
      <c r="D20" s="412"/>
      <c r="E20" s="413"/>
      <c r="F20" s="413"/>
      <c r="G20" s="413"/>
      <c r="H20" s="413"/>
      <c r="I20" s="413"/>
      <c r="J20" s="413"/>
      <c r="K20" s="413"/>
      <c r="L20" s="413"/>
      <c r="M20" s="413"/>
      <c r="N20" s="413"/>
      <c r="O20" s="413"/>
      <c r="P20" s="414"/>
      <c r="Q20" s="912"/>
      <c r="R20" s="912"/>
      <c r="S20" s="912"/>
      <c r="T20" s="912"/>
      <c r="U20" s="912"/>
      <c r="V20" s="912"/>
      <c r="W20" s="912"/>
      <c r="X20" s="912"/>
      <c r="Y20" s="912"/>
      <c r="Z20" s="912"/>
      <c r="AA20" s="912"/>
      <c r="AB20" s="912"/>
      <c r="AC20" s="912"/>
      <c r="AD20" s="912"/>
      <c r="AE20" s="912"/>
      <c r="AF20" s="905"/>
      <c r="AG20" s="906"/>
      <c r="AH20" s="906"/>
      <c r="AI20" s="906"/>
      <c r="AJ20" s="906"/>
      <c r="AK20" s="906"/>
      <c r="AL20" s="906"/>
      <c r="AM20" s="907"/>
      <c r="AN20" s="906"/>
      <c r="AO20" s="906"/>
      <c r="AP20" s="906"/>
      <c r="AQ20" s="906"/>
      <c r="AR20" s="906"/>
      <c r="AS20" s="909"/>
      <c r="BE20"/>
    </row>
    <row r="21" spans="2:57" ht="50.1" customHeight="1">
      <c r="B21" s="738">
        <v>6</v>
      </c>
      <c r="C21" s="449"/>
      <c r="D21" s="388" t="s">
        <v>1923</v>
      </c>
      <c r="E21" s="386"/>
      <c r="F21" s="386"/>
      <c r="G21" s="386"/>
      <c r="H21" s="386"/>
      <c r="I21" s="386"/>
      <c r="J21" s="386"/>
      <c r="K21" s="386"/>
      <c r="L21" s="386"/>
      <c r="M21" s="386"/>
      <c r="N21" s="386"/>
      <c r="O21" s="386"/>
      <c r="P21" s="387"/>
      <c r="Q21" s="877"/>
      <c r="R21" s="877"/>
      <c r="S21" s="877"/>
      <c r="T21" s="877"/>
      <c r="U21" s="877"/>
      <c r="V21" s="877"/>
      <c r="W21" s="877"/>
      <c r="X21" s="910"/>
      <c r="Y21" s="900"/>
      <c r="Z21" s="900"/>
      <c r="AA21" s="900"/>
      <c r="AB21" s="900"/>
      <c r="AC21" s="900"/>
      <c r="AD21" s="900"/>
      <c r="AE21" s="911"/>
      <c r="AF21" s="910"/>
      <c r="AG21" s="900"/>
      <c r="AH21" s="900"/>
      <c r="AI21" s="900"/>
      <c r="AJ21" s="900"/>
      <c r="AK21" s="900"/>
      <c r="AL21" s="900"/>
      <c r="AM21" s="911"/>
      <c r="AN21" s="900"/>
      <c r="AO21" s="900"/>
      <c r="AP21" s="900"/>
      <c r="AQ21" s="900"/>
      <c r="AR21" s="900"/>
      <c r="AS21" s="901"/>
      <c r="BE21"/>
    </row>
    <row r="22" spans="2:57" ht="50.1" customHeight="1">
      <c r="B22" s="738">
        <v>7</v>
      </c>
      <c r="C22" s="449"/>
      <c r="D22" s="388" t="s">
        <v>1924</v>
      </c>
      <c r="E22" s="386"/>
      <c r="F22" s="386"/>
      <c r="G22" s="386"/>
      <c r="H22" s="386"/>
      <c r="I22" s="386"/>
      <c r="J22" s="386"/>
      <c r="K22" s="386"/>
      <c r="L22" s="386"/>
      <c r="M22" s="386"/>
      <c r="N22" s="386"/>
      <c r="O22" s="386"/>
      <c r="P22" s="387"/>
      <c r="Q22" s="396"/>
      <c r="R22" s="396"/>
      <c r="S22" s="396"/>
      <c r="T22" s="396"/>
      <c r="U22" s="396"/>
      <c r="V22" s="396"/>
      <c r="W22" s="396"/>
      <c r="X22" s="396"/>
      <c r="Y22" s="396"/>
      <c r="Z22" s="396"/>
      <c r="AA22" s="396"/>
      <c r="AB22" s="396"/>
      <c r="AC22" s="396"/>
      <c r="AD22" s="396"/>
      <c r="AE22" s="396"/>
      <c r="AF22" s="517"/>
      <c r="AG22" s="518"/>
      <c r="AH22" s="518"/>
      <c r="AI22" s="518"/>
      <c r="AJ22" s="518"/>
      <c r="AK22" s="518"/>
      <c r="AL22" s="518"/>
      <c r="AM22" s="519"/>
      <c r="AN22" s="363"/>
      <c r="AO22" s="363"/>
      <c r="AP22" s="363"/>
      <c r="AQ22" s="363"/>
      <c r="AR22" s="363"/>
      <c r="AS22" s="364"/>
      <c r="BE22"/>
    </row>
    <row r="23" spans="2:57" ht="50.1" customHeight="1">
      <c r="B23" s="739">
        <v>8</v>
      </c>
      <c r="C23" s="740"/>
      <c r="D23" s="388" t="s">
        <v>1925</v>
      </c>
      <c r="E23" s="386"/>
      <c r="F23" s="386"/>
      <c r="G23" s="386"/>
      <c r="H23" s="386"/>
      <c r="I23" s="386"/>
      <c r="J23" s="386"/>
      <c r="K23" s="386"/>
      <c r="L23" s="386"/>
      <c r="M23" s="386"/>
      <c r="N23" s="386"/>
      <c r="O23" s="386"/>
      <c r="P23" s="387"/>
      <c r="Q23" s="922"/>
      <c r="R23" s="922"/>
      <c r="S23" s="922"/>
      <c r="T23" s="922"/>
      <c r="U23" s="922"/>
      <c r="V23" s="922"/>
      <c r="W23" s="922"/>
      <c r="X23" s="922"/>
      <c r="Y23" s="922"/>
      <c r="Z23" s="922"/>
      <c r="AA23" s="922"/>
      <c r="AB23" s="922"/>
      <c r="AC23" s="922"/>
      <c r="AD23" s="922"/>
      <c r="AE23" s="922"/>
      <c r="AF23" s="931"/>
      <c r="AG23" s="932"/>
      <c r="AH23" s="932"/>
      <c r="AI23" s="932"/>
      <c r="AJ23" s="932"/>
      <c r="AK23" s="932"/>
      <c r="AL23" s="932"/>
      <c r="AM23" s="933"/>
      <c r="AN23" s="900"/>
      <c r="AO23" s="900"/>
      <c r="AP23" s="900"/>
      <c r="AQ23" s="900"/>
      <c r="AR23" s="900"/>
      <c r="AS23" s="901"/>
      <c r="BE23"/>
    </row>
    <row r="24" spans="2:57" ht="24.95" customHeight="1">
      <c r="B24" s="738">
        <v>9</v>
      </c>
      <c r="C24" s="449"/>
      <c r="D24" s="406" t="s">
        <v>1926</v>
      </c>
      <c r="E24" s="407"/>
      <c r="F24" s="407"/>
      <c r="G24" s="407"/>
      <c r="H24" s="407"/>
      <c r="I24" s="407"/>
      <c r="J24" s="407"/>
      <c r="K24" s="407"/>
      <c r="L24" s="407"/>
      <c r="M24" s="407"/>
      <c r="N24" s="407"/>
      <c r="O24" s="407"/>
      <c r="P24" s="408"/>
      <c r="Q24" s="913"/>
      <c r="R24" s="914"/>
      <c r="S24" s="914"/>
      <c r="T24" s="914"/>
      <c r="U24" s="914"/>
      <c r="V24" s="914"/>
      <c r="W24" s="915"/>
      <c r="X24" s="913"/>
      <c r="Y24" s="914"/>
      <c r="Z24" s="914"/>
      <c r="AA24" s="914"/>
      <c r="AB24" s="914"/>
      <c r="AC24" s="914"/>
      <c r="AD24" s="914"/>
      <c r="AE24" s="915"/>
      <c r="AF24" s="869"/>
      <c r="AG24" s="870"/>
      <c r="AH24" s="870"/>
      <c r="AI24" s="870"/>
      <c r="AJ24" s="870"/>
      <c r="AK24" s="870"/>
      <c r="AL24" s="870"/>
      <c r="AM24" s="871"/>
      <c r="AN24" s="542"/>
      <c r="AO24" s="543"/>
      <c r="AP24" s="543"/>
      <c r="AQ24" s="543"/>
      <c r="AR24" s="543"/>
      <c r="AS24" s="544"/>
      <c r="BE24"/>
    </row>
    <row r="25" spans="2:57" ht="24.95" customHeight="1">
      <c r="B25" s="739"/>
      <c r="C25" s="740"/>
      <c r="D25" s="412"/>
      <c r="E25" s="413"/>
      <c r="F25" s="413"/>
      <c r="G25" s="413"/>
      <c r="H25" s="413"/>
      <c r="I25" s="413"/>
      <c r="J25" s="413"/>
      <c r="K25" s="413"/>
      <c r="L25" s="413"/>
      <c r="M25" s="413"/>
      <c r="N25" s="413"/>
      <c r="O25" s="413"/>
      <c r="P25" s="414"/>
      <c r="Q25" s="916"/>
      <c r="R25" s="917"/>
      <c r="S25" s="917"/>
      <c r="T25" s="917"/>
      <c r="U25" s="917"/>
      <c r="V25" s="917"/>
      <c r="W25" s="918"/>
      <c r="X25" s="916"/>
      <c r="Y25" s="917"/>
      <c r="Z25" s="917"/>
      <c r="AA25" s="917"/>
      <c r="AB25" s="917"/>
      <c r="AC25" s="917"/>
      <c r="AD25" s="917"/>
      <c r="AE25" s="918"/>
      <c r="AF25" s="872"/>
      <c r="AG25" s="873"/>
      <c r="AH25" s="873"/>
      <c r="AI25" s="873"/>
      <c r="AJ25" s="873"/>
      <c r="AK25" s="873"/>
      <c r="AL25" s="873"/>
      <c r="AM25" s="874"/>
      <c r="AN25" s="545"/>
      <c r="AO25" s="546"/>
      <c r="AP25" s="546"/>
      <c r="AQ25" s="546"/>
      <c r="AR25" s="546"/>
      <c r="AS25" s="547"/>
      <c r="BE25"/>
    </row>
    <row r="26" spans="2:57" ht="24.95" customHeight="1">
      <c r="B26" s="738">
        <v>10</v>
      </c>
      <c r="C26" s="449"/>
      <c r="D26" s="406" t="s">
        <v>1927</v>
      </c>
      <c r="E26" s="407"/>
      <c r="F26" s="407"/>
      <c r="G26" s="407"/>
      <c r="H26" s="407"/>
      <c r="I26" s="407"/>
      <c r="J26" s="407"/>
      <c r="K26" s="407"/>
      <c r="L26" s="407"/>
      <c r="M26" s="407"/>
      <c r="N26" s="407"/>
      <c r="O26" s="407"/>
      <c r="P26" s="408"/>
      <c r="Q26" s="913"/>
      <c r="R26" s="914"/>
      <c r="S26" s="914"/>
      <c r="T26" s="914"/>
      <c r="U26" s="914"/>
      <c r="V26" s="914"/>
      <c r="W26" s="915"/>
      <c r="X26" s="542"/>
      <c r="Y26" s="543"/>
      <c r="Z26" s="543"/>
      <c r="AA26" s="543"/>
      <c r="AB26" s="543"/>
      <c r="AC26" s="543"/>
      <c r="AD26" s="543"/>
      <c r="AE26" s="554"/>
      <c r="AF26" s="542"/>
      <c r="AG26" s="543"/>
      <c r="AH26" s="543"/>
      <c r="AI26" s="543"/>
      <c r="AJ26" s="543"/>
      <c r="AK26" s="543"/>
      <c r="AL26" s="543"/>
      <c r="AM26" s="554"/>
      <c r="AN26" s="542"/>
      <c r="AO26" s="543"/>
      <c r="AP26" s="543"/>
      <c r="AQ26" s="543"/>
      <c r="AR26" s="543"/>
      <c r="AS26" s="544"/>
      <c r="BE26"/>
    </row>
    <row r="27" spans="2:57" ht="24.95" customHeight="1">
      <c r="B27" s="739"/>
      <c r="C27" s="740"/>
      <c r="D27" s="412"/>
      <c r="E27" s="413"/>
      <c r="F27" s="413"/>
      <c r="G27" s="413"/>
      <c r="H27" s="413"/>
      <c r="I27" s="413"/>
      <c r="J27" s="413"/>
      <c r="K27" s="413"/>
      <c r="L27" s="413"/>
      <c r="M27" s="413"/>
      <c r="N27" s="413"/>
      <c r="O27" s="413"/>
      <c r="P27" s="414"/>
      <c r="Q27" s="916"/>
      <c r="R27" s="917"/>
      <c r="S27" s="917"/>
      <c r="T27" s="917"/>
      <c r="U27" s="917"/>
      <c r="V27" s="917"/>
      <c r="W27" s="918"/>
      <c r="X27" s="545"/>
      <c r="Y27" s="546"/>
      <c r="Z27" s="546"/>
      <c r="AA27" s="546"/>
      <c r="AB27" s="546"/>
      <c r="AC27" s="546"/>
      <c r="AD27" s="546"/>
      <c r="AE27" s="556"/>
      <c r="AF27" s="545"/>
      <c r="AG27" s="546"/>
      <c r="AH27" s="546"/>
      <c r="AI27" s="546"/>
      <c r="AJ27" s="546"/>
      <c r="AK27" s="546"/>
      <c r="AL27" s="546"/>
      <c r="AM27" s="556"/>
      <c r="AN27" s="545"/>
      <c r="AO27" s="546"/>
      <c r="AP27" s="546"/>
      <c r="AQ27" s="546"/>
      <c r="AR27" s="546"/>
      <c r="AS27" s="547"/>
      <c r="BE27"/>
    </row>
    <row r="28" spans="2:57" ht="24.95" customHeight="1">
      <c r="B28" s="738">
        <v>11</v>
      </c>
      <c r="C28" s="449"/>
      <c r="D28" s="406" t="s">
        <v>1928</v>
      </c>
      <c r="E28" s="407"/>
      <c r="F28" s="407"/>
      <c r="G28" s="407"/>
      <c r="H28" s="407"/>
      <c r="I28" s="407"/>
      <c r="J28" s="407"/>
      <c r="K28" s="407"/>
      <c r="L28" s="407"/>
      <c r="M28" s="407"/>
      <c r="N28" s="407"/>
      <c r="O28" s="407"/>
      <c r="P28" s="408"/>
      <c r="Q28" s="919"/>
      <c r="R28" s="859"/>
      <c r="S28" s="859"/>
      <c r="T28" s="859"/>
      <c r="U28" s="859"/>
      <c r="V28" s="859"/>
      <c r="W28" s="860"/>
      <c r="X28" s="919"/>
      <c r="Y28" s="859"/>
      <c r="Z28" s="859"/>
      <c r="AA28" s="859"/>
      <c r="AB28" s="859"/>
      <c r="AC28" s="859"/>
      <c r="AD28" s="859"/>
      <c r="AE28" s="860"/>
      <c r="AF28" s="863"/>
      <c r="AG28" s="864"/>
      <c r="AH28" s="864"/>
      <c r="AI28" s="864"/>
      <c r="AJ28" s="864"/>
      <c r="AK28" s="864"/>
      <c r="AL28" s="864"/>
      <c r="AM28" s="865"/>
      <c r="AN28" s="919"/>
      <c r="AO28" s="859"/>
      <c r="AP28" s="859"/>
      <c r="AQ28" s="859"/>
      <c r="AR28" s="859"/>
      <c r="AS28" s="892"/>
      <c r="BE28"/>
    </row>
    <row r="29" spans="2:57" ht="24.95" customHeight="1">
      <c r="B29" s="739"/>
      <c r="C29" s="740"/>
      <c r="D29" s="412"/>
      <c r="E29" s="413"/>
      <c r="F29" s="413"/>
      <c r="G29" s="413"/>
      <c r="H29" s="413"/>
      <c r="I29" s="413"/>
      <c r="J29" s="413"/>
      <c r="K29" s="413"/>
      <c r="L29" s="413"/>
      <c r="M29" s="413"/>
      <c r="N29" s="413"/>
      <c r="O29" s="413"/>
      <c r="P29" s="414"/>
      <c r="Q29" s="920"/>
      <c r="R29" s="861"/>
      <c r="S29" s="861"/>
      <c r="T29" s="861"/>
      <c r="U29" s="861"/>
      <c r="V29" s="861"/>
      <c r="W29" s="862"/>
      <c r="X29" s="920"/>
      <c r="Y29" s="861"/>
      <c r="Z29" s="861"/>
      <c r="AA29" s="861"/>
      <c r="AB29" s="861"/>
      <c r="AC29" s="861"/>
      <c r="AD29" s="861"/>
      <c r="AE29" s="862"/>
      <c r="AF29" s="866"/>
      <c r="AG29" s="867"/>
      <c r="AH29" s="867"/>
      <c r="AI29" s="867"/>
      <c r="AJ29" s="867"/>
      <c r="AK29" s="867"/>
      <c r="AL29" s="867"/>
      <c r="AM29" s="868"/>
      <c r="AN29" s="920"/>
      <c r="AO29" s="861"/>
      <c r="AP29" s="861"/>
      <c r="AQ29" s="861"/>
      <c r="AR29" s="861"/>
      <c r="AS29" s="893"/>
      <c r="BE29"/>
    </row>
    <row r="30" spans="2:57" ht="24.95" customHeight="1">
      <c r="B30" s="738">
        <v>12</v>
      </c>
      <c r="C30" s="449"/>
      <c r="D30" s="406" t="s">
        <v>1929</v>
      </c>
      <c r="E30" s="407"/>
      <c r="F30" s="407"/>
      <c r="G30" s="407"/>
      <c r="H30" s="407"/>
      <c r="I30" s="407"/>
      <c r="J30" s="407"/>
      <c r="K30" s="407"/>
      <c r="L30" s="407"/>
      <c r="M30" s="407"/>
      <c r="N30" s="407"/>
      <c r="O30" s="407"/>
      <c r="P30" s="408"/>
      <c r="Q30" s="919"/>
      <c r="R30" s="859"/>
      <c r="S30" s="859"/>
      <c r="T30" s="859"/>
      <c r="U30" s="859"/>
      <c r="V30" s="859"/>
      <c r="W30" s="860"/>
      <c r="X30" s="919"/>
      <c r="Y30" s="859"/>
      <c r="Z30" s="859"/>
      <c r="AA30" s="859"/>
      <c r="AB30" s="859"/>
      <c r="AC30" s="859"/>
      <c r="AD30" s="859"/>
      <c r="AE30" s="860"/>
      <c r="AF30" s="926"/>
      <c r="AG30" s="870"/>
      <c r="AH30" s="870"/>
      <c r="AI30" s="870"/>
      <c r="AJ30" s="870"/>
      <c r="AK30" s="870"/>
      <c r="AL30" s="870"/>
      <c r="AM30" s="871"/>
      <c r="AN30" s="930"/>
      <c r="AO30" s="543"/>
      <c r="AP30" s="543"/>
      <c r="AQ30" s="543"/>
      <c r="AR30" s="543"/>
      <c r="AS30" s="544"/>
      <c r="BE30"/>
    </row>
    <row r="31" spans="2:57" ht="24.95" customHeight="1" thickBot="1">
      <c r="B31" s="925"/>
      <c r="C31" s="450"/>
      <c r="D31" s="581"/>
      <c r="E31" s="582"/>
      <c r="F31" s="582"/>
      <c r="G31" s="582"/>
      <c r="H31" s="582"/>
      <c r="I31" s="582"/>
      <c r="J31" s="582"/>
      <c r="K31" s="582"/>
      <c r="L31" s="582"/>
      <c r="M31" s="582"/>
      <c r="N31" s="582"/>
      <c r="O31" s="582"/>
      <c r="P31" s="583"/>
      <c r="Q31" s="920"/>
      <c r="R31" s="861"/>
      <c r="S31" s="861"/>
      <c r="T31" s="861"/>
      <c r="U31" s="861"/>
      <c r="V31" s="861"/>
      <c r="W31" s="862"/>
      <c r="X31" s="920"/>
      <c r="Y31" s="861"/>
      <c r="Z31" s="861"/>
      <c r="AA31" s="861"/>
      <c r="AB31" s="861"/>
      <c r="AC31" s="861"/>
      <c r="AD31" s="861"/>
      <c r="AE31" s="862"/>
      <c r="AF31" s="927"/>
      <c r="AG31" s="928"/>
      <c r="AH31" s="928"/>
      <c r="AI31" s="928"/>
      <c r="AJ31" s="928"/>
      <c r="AK31" s="928"/>
      <c r="AL31" s="928"/>
      <c r="AM31" s="929"/>
      <c r="AN31" s="481"/>
      <c r="AO31" s="482"/>
      <c r="AP31" s="482"/>
      <c r="AQ31" s="482"/>
      <c r="AR31" s="482"/>
      <c r="AS31" s="483"/>
      <c r="BE31"/>
    </row>
    <row r="32" spans="2:57" ht="87.95" hidden="1" customHeight="1">
      <c r="B32" s="923">
        <v>11</v>
      </c>
      <c r="C32" s="888"/>
      <c r="D32" s="409" t="s">
        <v>887</v>
      </c>
      <c r="E32" s="410"/>
      <c r="F32" s="410"/>
      <c r="G32" s="410"/>
      <c r="H32" s="410"/>
      <c r="I32" s="410"/>
      <c r="J32" s="410"/>
      <c r="K32" s="410"/>
      <c r="L32" s="410"/>
      <c r="M32" s="410"/>
      <c r="N32" s="410"/>
      <c r="O32" s="410"/>
      <c r="P32" s="411"/>
      <c r="Q32" s="924"/>
      <c r="R32" s="924"/>
      <c r="S32" s="924"/>
      <c r="T32" s="924"/>
      <c r="U32" s="924"/>
      <c r="V32" s="924"/>
      <c r="W32" s="924"/>
      <c r="X32" s="924"/>
      <c r="Y32" s="924"/>
      <c r="Z32" s="924"/>
      <c r="AA32" s="924"/>
      <c r="AB32" s="924"/>
      <c r="AC32" s="924"/>
      <c r="AD32" s="924"/>
      <c r="AE32" s="924"/>
      <c r="AF32" s="924"/>
      <c r="AG32" s="924"/>
      <c r="AH32" s="924"/>
      <c r="AI32" s="924"/>
      <c r="AJ32" s="924"/>
      <c r="AK32" s="924"/>
      <c r="AL32" s="924"/>
      <c r="AM32" s="924"/>
      <c r="AN32" s="924"/>
      <c r="AO32" s="924"/>
      <c r="AP32" s="924"/>
      <c r="AQ32" s="924"/>
      <c r="AR32" s="924"/>
      <c r="AS32" s="924"/>
      <c r="BE32"/>
    </row>
    <row r="33" spans="2:57" ht="52.5" hidden="1" customHeight="1">
      <c r="B33" s="738">
        <v>12</v>
      </c>
      <c r="C33" s="449"/>
      <c r="D33" s="406" t="s">
        <v>884</v>
      </c>
      <c r="E33" s="407"/>
      <c r="F33" s="407"/>
      <c r="G33" s="407"/>
      <c r="H33" s="407"/>
      <c r="I33" s="407"/>
      <c r="J33" s="407"/>
      <c r="K33" s="407"/>
      <c r="L33" s="407"/>
      <c r="M33" s="407"/>
      <c r="N33" s="407"/>
      <c r="O33" s="407"/>
      <c r="P33" s="408"/>
      <c r="Q33" s="391"/>
      <c r="R33" s="391"/>
      <c r="S33" s="391"/>
      <c r="T33" s="391"/>
      <c r="U33" s="391"/>
      <c r="V33" s="391"/>
      <c r="W33" s="391"/>
      <c r="X33" s="391"/>
      <c r="Y33" s="391"/>
      <c r="Z33" s="391"/>
      <c r="AA33" s="391"/>
      <c r="AB33" s="391"/>
      <c r="AC33" s="391"/>
      <c r="AD33" s="391"/>
      <c r="AE33" s="391"/>
      <c r="AF33" s="391"/>
      <c r="AG33" s="391"/>
      <c r="AH33" s="391"/>
      <c r="AI33" s="391"/>
      <c r="AJ33" s="391"/>
      <c r="AK33" s="391"/>
      <c r="AL33" s="391"/>
      <c r="AM33" s="391"/>
      <c r="AN33" s="391"/>
      <c r="AO33" s="391"/>
      <c r="AP33" s="391"/>
      <c r="AQ33" s="391"/>
      <c r="AR33" s="391"/>
      <c r="AS33" s="391"/>
      <c r="BE33"/>
    </row>
    <row r="34" spans="2:57" ht="51" hidden="1" customHeight="1" thickBot="1">
      <c r="B34" s="738">
        <v>13</v>
      </c>
      <c r="C34" s="449"/>
      <c r="D34" s="406" t="s">
        <v>885</v>
      </c>
      <c r="E34" s="407"/>
      <c r="F34" s="407"/>
      <c r="G34" s="407"/>
      <c r="H34" s="407"/>
      <c r="I34" s="407"/>
      <c r="J34" s="407"/>
      <c r="K34" s="407"/>
      <c r="L34" s="407"/>
      <c r="M34" s="407"/>
      <c r="N34" s="407"/>
      <c r="O34" s="407"/>
      <c r="P34" s="408"/>
      <c r="Q34" s="921"/>
      <c r="R34" s="921"/>
      <c r="S34" s="921"/>
      <c r="T34" s="921"/>
      <c r="U34" s="921"/>
      <c r="V34" s="921"/>
      <c r="W34" s="921"/>
      <c r="X34" s="921"/>
      <c r="Y34" s="921"/>
      <c r="Z34" s="921"/>
      <c r="AA34" s="921"/>
      <c r="AB34" s="921"/>
      <c r="AC34" s="921"/>
      <c r="AD34" s="921"/>
      <c r="AE34" s="921"/>
      <c r="AF34" s="921"/>
      <c r="AG34" s="921"/>
      <c r="AH34" s="921"/>
      <c r="AI34" s="921"/>
      <c r="AJ34" s="921"/>
      <c r="AK34" s="921"/>
      <c r="AL34" s="921"/>
      <c r="AM34" s="391"/>
      <c r="AN34" s="391"/>
      <c r="AO34" s="391"/>
      <c r="AP34" s="391"/>
      <c r="AQ34" s="391"/>
      <c r="AR34" s="391"/>
      <c r="AS34" s="391"/>
      <c r="BE34"/>
    </row>
    <row r="35" spans="2:57" ht="22.5" hidden="1" customHeight="1">
      <c r="B35" s="592">
        <v>25</v>
      </c>
      <c r="C35" s="532"/>
      <c r="D35" s="406"/>
      <c r="E35" s="407"/>
      <c r="F35" s="407"/>
      <c r="G35" s="407"/>
      <c r="H35" s="407"/>
      <c r="I35" s="407"/>
      <c r="J35" s="407"/>
      <c r="K35" s="407"/>
      <c r="L35" s="407"/>
      <c r="M35" s="407"/>
      <c r="N35" s="407"/>
      <c r="O35" s="407"/>
      <c r="P35" s="408"/>
      <c r="Q35" s="409"/>
      <c r="R35" s="410"/>
      <c r="S35" s="410"/>
      <c r="T35" s="410"/>
      <c r="U35" s="410"/>
      <c r="V35" s="410"/>
      <c r="W35" s="410"/>
      <c r="X35" s="411"/>
      <c r="Y35" s="406"/>
      <c r="Z35" s="407"/>
      <c r="AA35" s="407"/>
      <c r="AB35" s="408"/>
      <c r="AC35" s="406"/>
      <c r="AD35" s="407"/>
      <c r="AE35" s="407"/>
      <c r="AF35" s="408"/>
      <c r="AG35" s="406"/>
      <c r="AH35" s="407"/>
      <c r="AI35" s="407"/>
      <c r="AJ35" s="408"/>
      <c r="AK35" s="406"/>
      <c r="AL35" s="407"/>
      <c r="AM35" s="407"/>
      <c r="AN35" s="408"/>
      <c r="AO35" s="542"/>
      <c r="AP35" s="554"/>
      <c r="AQ35" s="586"/>
      <c r="AR35" s="588"/>
      <c r="AS35" s="590"/>
      <c r="BE35"/>
    </row>
    <row r="36" spans="2:57" ht="31.5" hidden="1" customHeight="1">
      <c r="B36" s="592"/>
      <c r="C36" s="532"/>
      <c r="D36" s="412"/>
      <c r="E36" s="413"/>
      <c r="F36" s="413"/>
      <c r="G36" s="413"/>
      <c r="H36" s="413"/>
      <c r="I36" s="413"/>
      <c r="J36" s="413"/>
      <c r="K36" s="413"/>
      <c r="L36" s="413"/>
      <c r="M36" s="413"/>
      <c r="N36" s="413"/>
      <c r="O36" s="413"/>
      <c r="P36" s="414"/>
      <c r="Q36" s="412"/>
      <c r="R36" s="413"/>
      <c r="S36" s="413"/>
      <c r="T36" s="413"/>
      <c r="U36" s="413"/>
      <c r="V36" s="413"/>
      <c r="W36" s="413"/>
      <c r="X36" s="414"/>
      <c r="Y36" s="412"/>
      <c r="Z36" s="413"/>
      <c r="AA36" s="413"/>
      <c r="AB36" s="414"/>
      <c r="AC36" s="412"/>
      <c r="AD36" s="413"/>
      <c r="AE36" s="413"/>
      <c r="AF36" s="414"/>
      <c r="AG36" s="412"/>
      <c r="AH36" s="413"/>
      <c r="AI36" s="413"/>
      <c r="AJ36" s="414"/>
      <c r="AK36" s="412"/>
      <c r="AL36" s="413"/>
      <c r="AM36" s="413"/>
      <c r="AN36" s="414"/>
      <c r="AO36" s="545"/>
      <c r="AP36" s="556"/>
      <c r="AQ36" s="587"/>
      <c r="AR36" s="589"/>
      <c r="AS36" s="591"/>
      <c r="BE36"/>
    </row>
    <row r="37" spans="2:57" ht="22.5" hidden="1" customHeight="1">
      <c r="B37" s="592">
        <v>26</v>
      </c>
      <c r="C37" s="532"/>
      <c r="D37" s="406"/>
      <c r="E37" s="407"/>
      <c r="F37" s="407"/>
      <c r="G37" s="407"/>
      <c r="H37" s="407"/>
      <c r="I37" s="407"/>
      <c r="J37" s="407"/>
      <c r="K37" s="407"/>
      <c r="L37" s="407"/>
      <c r="M37" s="407"/>
      <c r="N37" s="407"/>
      <c r="O37" s="407"/>
      <c r="P37" s="408"/>
      <c r="Q37" s="409"/>
      <c r="R37" s="410"/>
      <c r="S37" s="410"/>
      <c r="T37" s="410"/>
      <c r="U37" s="410"/>
      <c r="V37" s="410"/>
      <c r="W37" s="410"/>
      <c r="X37" s="411"/>
      <c r="Y37" s="406"/>
      <c r="Z37" s="407"/>
      <c r="AA37" s="407"/>
      <c r="AB37" s="408"/>
      <c r="AC37" s="406"/>
      <c r="AD37" s="407"/>
      <c r="AE37" s="407"/>
      <c r="AF37" s="408"/>
      <c r="AG37" s="406"/>
      <c r="AH37" s="407"/>
      <c r="AI37" s="407"/>
      <c r="AJ37" s="408"/>
      <c r="AK37" s="406"/>
      <c r="AL37" s="407"/>
      <c r="AM37" s="407"/>
      <c r="AN37" s="408"/>
      <c r="AO37" s="542"/>
      <c r="AP37" s="554"/>
      <c r="AQ37" s="586"/>
      <c r="AR37" s="588"/>
      <c r="AS37" s="590"/>
      <c r="BE37"/>
    </row>
    <row r="38" spans="2:57" ht="31.5" hidden="1" customHeight="1">
      <c r="B38" s="592"/>
      <c r="C38" s="532"/>
      <c r="D38" s="412"/>
      <c r="E38" s="413"/>
      <c r="F38" s="413"/>
      <c r="G38" s="413"/>
      <c r="H38" s="413"/>
      <c r="I38" s="413"/>
      <c r="J38" s="413"/>
      <c r="K38" s="413"/>
      <c r="L38" s="413"/>
      <c r="M38" s="413"/>
      <c r="N38" s="413"/>
      <c r="O38" s="413"/>
      <c r="P38" s="414"/>
      <c r="Q38" s="412"/>
      <c r="R38" s="413"/>
      <c r="S38" s="413"/>
      <c r="T38" s="413"/>
      <c r="U38" s="413"/>
      <c r="V38" s="413"/>
      <c r="W38" s="413"/>
      <c r="X38" s="414"/>
      <c r="Y38" s="412"/>
      <c r="Z38" s="413"/>
      <c r="AA38" s="413"/>
      <c r="AB38" s="414"/>
      <c r="AC38" s="412"/>
      <c r="AD38" s="413"/>
      <c r="AE38" s="413"/>
      <c r="AF38" s="414"/>
      <c r="AG38" s="412"/>
      <c r="AH38" s="413"/>
      <c r="AI38" s="413"/>
      <c r="AJ38" s="414"/>
      <c r="AK38" s="412"/>
      <c r="AL38" s="413"/>
      <c r="AM38" s="413"/>
      <c r="AN38" s="414"/>
      <c r="AO38" s="545"/>
      <c r="AP38" s="556"/>
      <c r="AQ38" s="587"/>
      <c r="AR38" s="589"/>
      <c r="AS38" s="591"/>
      <c r="BE38"/>
    </row>
    <row r="39" spans="2:57" ht="22.5" hidden="1" customHeight="1">
      <c r="B39" s="592">
        <v>27</v>
      </c>
      <c r="C39" s="532"/>
      <c r="D39" s="406"/>
      <c r="E39" s="407"/>
      <c r="F39" s="407"/>
      <c r="G39" s="407"/>
      <c r="H39" s="407"/>
      <c r="I39" s="407"/>
      <c r="J39" s="407"/>
      <c r="K39" s="407"/>
      <c r="L39" s="407"/>
      <c r="M39" s="407"/>
      <c r="N39" s="407"/>
      <c r="O39" s="407"/>
      <c r="P39" s="408"/>
      <c r="Q39" s="409"/>
      <c r="R39" s="410"/>
      <c r="S39" s="410"/>
      <c r="T39" s="410"/>
      <c r="U39" s="410"/>
      <c r="V39" s="410"/>
      <c r="W39" s="410"/>
      <c r="X39" s="411"/>
      <c r="Y39" s="406"/>
      <c r="Z39" s="407"/>
      <c r="AA39" s="407"/>
      <c r="AB39" s="408"/>
      <c r="AC39" s="406"/>
      <c r="AD39" s="407"/>
      <c r="AE39" s="407"/>
      <c r="AF39" s="408"/>
      <c r="AG39" s="406"/>
      <c r="AH39" s="407"/>
      <c r="AI39" s="407"/>
      <c r="AJ39" s="408"/>
      <c r="AK39" s="406"/>
      <c r="AL39" s="407"/>
      <c r="AM39" s="407"/>
      <c r="AN39" s="408"/>
      <c r="AO39" s="542"/>
      <c r="AP39" s="554"/>
      <c r="AQ39" s="586"/>
      <c r="AR39" s="588"/>
      <c r="AS39" s="590"/>
      <c r="BE39"/>
    </row>
    <row r="40" spans="2:57" ht="31.5" hidden="1" customHeight="1">
      <c r="B40" s="592"/>
      <c r="C40" s="532"/>
      <c r="D40" s="412"/>
      <c r="E40" s="413"/>
      <c r="F40" s="413"/>
      <c r="G40" s="413"/>
      <c r="H40" s="413"/>
      <c r="I40" s="413"/>
      <c r="J40" s="413"/>
      <c r="K40" s="413"/>
      <c r="L40" s="413"/>
      <c r="M40" s="413"/>
      <c r="N40" s="413"/>
      <c r="O40" s="413"/>
      <c r="P40" s="414"/>
      <c r="Q40" s="412"/>
      <c r="R40" s="413"/>
      <c r="S40" s="413"/>
      <c r="T40" s="413"/>
      <c r="U40" s="413"/>
      <c r="V40" s="413"/>
      <c r="W40" s="413"/>
      <c r="X40" s="414"/>
      <c r="Y40" s="412"/>
      <c r="Z40" s="413"/>
      <c r="AA40" s="413"/>
      <c r="AB40" s="414"/>
      <c r="AC40" s="412"/>
      <c r="AD40" s="413"/>
      <c r="AE40" s="413"/>
      <c r="AF40" s="414"/>
      <c r="AG40" s="412"/>
      <c r="AH40" s="413"/>
      <c r="AI40" s="413"/>
      <c r="AJ40" s="414"/>
      <c r="AK40" s="412"/>
      <c r="AL40" s="413"/>
      <c r="AM40" s="413"/>
      <c r="AN40" s="414"/>
      <c r="AO40" s="545"/>
      <c r="AP40" s="556"/>
      <c r="AQ40" s="587"/>
      <c r="AR40" s="589"/>
      <c r="AS40" s="591"/>
      <c r="BE40"/>
    </row>
    <row r="41" spans="2:57" ht="22.5" hidden="1" customHeight="1">
      <c r="B41" s="592">
        <v>28</v>
      </c>
      <c r="C41" s="532"/>
      <c r="D41" s="406"/>
      <c r="E41" s="407"/>
      <c r="F41" s="407"/>
      <c r="G41" s="407"/>
      <c r="H41" s="407"/>
      <c r="I41" s="407"/>
      <c r="J41" s="407"/>
      <c r="K41" s="407"/>
      <c r="L41" s="407"/>
      <c r="M41" s="407"/>
      <c r="N41" s="407"/>
      <c r="O41" s="407"/>
      <c r="P41" s="408"/>
      <c r="Q41" s="409"/>
      <c r="R41" s="410"/>
      <c r="S41" s="410"/>
      <c r="T41" s="410"/>
      <c r="U41" s="410"/>
      <c r="V41" s="410"/>
      <c r="W41" s="410"/>
      <c r="X41" s="411"/>
      <c r="Y41" s="406"/>
      <c r="Z41" s="407"/>
      <c r="AA41" s="407"/>
      <c r="AB41" s="408"/>
      <c r="AC41" s="406"/>
      <c r="AD41" s="407"/>
      <c r="AE41" s="407"/>
      <c r="AF41" s="408"/>
      <c r="AG41" s="406"/>
      <c r="AH41" s="407"/>
      <c r="AI41" s="407"/>
      <c r="AJ41" s="408"/>
      <c r="AK41" s="406"/>
      <c r="AL41" s="407"/>
      <c r="AM41" s="407"/>
      <c r="AN41" s="408"/>
      <c r="AO41" s="542"/>
      <c r="AP41" s="554"/>
      <c r="AQ41" s="586"/>
      <c r="AR41" s="588"/>
      <c r="AS41" s="590"/>
      <c r="BE41"/>
    </row>
    <row r="42" spans="2:57" ht="31.5" hidden="1" customHeight="1">
      <c r="B42" s="592"/>
      <c r="C42" s="532"/>
      <c r="D42" s="412"/>
      <c r="E42" s="413"/>
      <c r="F42" s="413"/>
      <c r="G42" s="413"/>
      <c r="H42" s="413"/>
      <c r="I42" s="413"/>
      <c r="J42" s="413"/>
      <c r="K42" s="413"/>
      <c r="L42" s="413"/>
      <c r="M42" s="413"/>
      <c r="N42" s="413"/>
      <c r="O42" s="413"/>
      <c r="P42" s="414"/>
      <c r="Q42" s="412"/>
      <c r="R42" s="413"/>
      <c r="S42" s="413"/>
      <c r="T42" s="413"/>
      <c r="U42" s="413"/>
      <c r="V42" s="413"/>
      <c r="W42" s="413"/>
      <c r="X42" s="414"/>
      <c r="Y42" s="412"/>
      <c r="Z42" s="413"/>
      <c r="AA42" s="413"/>
      <c r="AB42" s="414"/>
      <c r="AC42" s="412"/>
      <c r="AD42" s="413"/>
      <c r="AE42" s="413"/>
      <c r="AF42" s="414"/>
      <c r="AG42" s="412"/>
      <c r="AH42" s="413"/>
      <c r="AI42" s="413"/>
      <c r="AJ42" s="414"/>
      <c r="AK42" s="412"/>
      <c r="AL42" s="413"/>
      <c r="AM42" s="413"/>
      <c r="AN42" s="414"/>
      <c r="AO42" s="545"/>
      <c r="AP42" s="556"/>
      <c r="AQ42" s="587"/>
      <c r="AR42" s="589"/>
      <c r="AS42" s="591"/>
      <c r="BE42"/>
    </row>
    <row r="43" spans="2:57" ht="22.5" hidden="1" customHeight="1">
      <c r="B43" s="592">
        <v>29</v>
      </c>
      <c r="C43" s="532"/>
      <c r="D43" s="406"/>
      <c r="E43" s="407"/>
      <c r="F43" s="407"/>
      <c r="G43" s="407"/>
      <c r="H43" s="407"/>
      <c r="I43" s="407"/>
      <c r="J43" s="407"/>
      <c r="K43" s="407"/>
      <c r="L43" s="407"/>
      <c r="M43" s="407"/>
      <c r="N43" s="407"/>
      <c r="O43" s="407"/>
      <c r="P43" s="408"/>
      <c r="Q43" s="409"/>
      <c r="R43" s="410"/>
      <c r="S43" s="410"/>
      <c r="T43" s="410"/>
      <c r="U43" s="410"/>
      <c r="V43" s="410"/>
      <c r="W43" s="410"/>
      <c r="X43" s="411"/>
      <c r="Y43" s="406"/>
      <c r="Z43" s="407"/>
      <c r="AA43" s="407"/>
      <c r="AB43" s="408"/>
      <c r="AC43" s="406"/>
      <c r="AD43" s="407"/>
      <c r="AE43" s="407"/>
      <c r="AF43" s="408"/>
      <c r="AG43" s="406"/>
      <c r="AH43" s="407"/>
      <c r="AI43" s="407"/>
      <c r="AJ43" s="408"/>
      <c r="AK43" s="406"/>
      <c r="AL43" s="407"/>
      <c r="AM43" s="407"/>
      <c r="AN43" s="408"/>
      <c r="AO43" s="542"/>
      <c r="AP43" s="554"/>
      <c r="AQ43" s="586"/>
      <c r="AR43" s="588"/>
      <c r="AS43" s="590"/>
      <c r="BE43"/>
    </row>
    <row r="44" spans="2:57" ht="31.5" hidden="1" customHeight="1">
      <c r="B44" s="592"/>
      <c r="C44" s="532"/>
      <c r="D44" s="412"/>
      <c r="E44" s="413"/>
      <c r="F44" s="413"/>
      <c r="G44" s="413"/>
      <c r="H44" s="413"/>
      <c r="I44" s="413"/>
      <c r="J44" s="413"/>
      <c r="K44" s="413"/>
      <c r="L44" s="413"/>
      <c r="M44" s="413"/>
      <c r="N44" s="413"/>
      <c r="O44" s="413"/>
      <c r="P44" s="414"/>
      <c r="Q44" s="412"/>
      <c r="R44" s="413"/>
      <c r="S44" s="413"/>
      <c r="T44" s="413"/>
      <c r="U44" s="413"/>
      <c r="V44" s="413"/>
      <c r="W44" s="413"/>
      <c r="X44" s="414"/>
      <c r="Y44" s="412"/>
      <c r="Z44" s="413"/>
      <c r="AA44" s="413"/>
      <c r="AB44" s="414"/>
      <c r="AC44" s="412"/>
      <c r="AD44" s="413"/>
      <c r="AE44" s="413"/>
      <c r="AF44" s="414"/>
      <c r="AG44" s="412"/>
      <c r="AH44" s="413"/>
      <c r="AI44" s="413"/>
      <c r="AJ44" s="414"/>
      <c r="AK44" s="412"/>
      <c r="AL44" s="413"/>
      <c r="AM44" s="413"/>
      <c r="AN44" s="414"/>
      <c r="AO44" s="545"/>
      <c r="AP44" s="556"/>
      <c r="AQ44" s="587"/>
      <c r="AR44" s="589"/>
      <c r="AS44" s="591"/>
      <c r="BE44"/>
    </row>
    <row r="45" spans="2:57" ht="22.5" hidden="1" customHeight="1">
      <c r="B45" s="592">
        <v>30</v>
      </c>
      <c r="C45" s="532"/>
      <c r="D45" s="406"/>
      <c r="E45" s="407"/>
      <c r="F45" s="407"/>
      <c r="G45" s="407"/>
      <c r="H45" s="407"/>
      <c r="I45" s="407"/>
      <c r="J45" s="407"/>
      <c r="K45" s="407"/>
      <c r="L45" s="407"/>
      <c r="M45" s="407"/>
      <c r="N45" s="407"/>
      <c r="O45" s="407"/>
      <c r="P45" s="408"/>
      <c r="Q45" s="409"/>
      <c r="R45" s="410"/>
      <c r="S45" s="410"/>
      <c r="T45" s="410"/>
      <c r="U45" s="410"/>
      <c r="V45" s="410"/>
      <c r="W45" s="410"/>
      <c r="X45" s="411"/>
      <c r="Y45" s="406"/>
      <c r="Z45" s="407"/>
      <c r="AA45" s="407"/>
      <c r="AB45" s="408"/>
      <c r="AC45" s="406"/>
      <c r="AD45" s="407"/>
      <c r="AE45" s="407"/>
      <c r="AF45" s="408"/>
      <c r="AG45" s="406"/>
      <c r="AH45" s="407"/>
      <c r="AI45" s="407"/>
      <c r="AJ45" s="408"/>
      <c r="AK45" s="406"/>
      <c r="AL45" s="407"/>
      <c r="AM45" s="407"/>
      <c r="AN45" s="408"/>
      <c r="AO45" s="542"/>
      <c r="AP45" s="554"/>
      <c r="AQ45" s="586"/>
      <c r="AR45" s="588"/>
      <c r="AS45" s="590"/>
      <c r="BE45"/>
    </row>
    <row r="46" spans="2:57" ht="12.95" hidden="1" customHeight="1" thickBot="1">
      <c r="B46" s="610"/>
      <c r="C46" s="611"/>
      <c r="D46" s="581"/>
      <c r="E46" s="582"/>
      <c r="F46" s="582"/>
      <c r="G46" s="582"/>
      <c r="H46" s="582"/>
      <c r="I46" s="582"/>
      <c r="J46" s="582"/>
      <c r="K46" s="582"/>
      <c r="L46" s="582"/>
      <c r="M46" s="582"/>
      <c r="N46" s="582"/>
      <c r="O46" s="582"/>
      <c r="P46" s="583"/>
      <c r="Q46" s="412"/>
      <c r="R46" s="413"/>
      <c r="S46" s="413"/>
      <c r="T46" s="413"/>
      <c r="U46" s="413"/>
      <c r="V46" s="413"/>
      <c r="W46" s="413"/>
      <c r="X46" s="414"/>
      <c r="Y46" s="581"/>
      <c r="Z46" s="582"/>
      <c r="AA46" s="582"/>
      <c r="AB46" s="583"/>
      <c r="AC46" s="581"/>
      <c r="AD46" s="582"/>
      <c r="AE46" s="582"/>
      <c r="AF46" s="583"/>
      <c r="AG46" s="581"/>
      <c r="AH46" s="582"/>
      <c r="AI46" s="582"/>
      <c r="AJ46" s="583"/>
      <c r="AK46" s="581"/>
      <c r="AL46" s="582"/>
      <c r="AM46" s="582"/>
      <c r="AN46" s="583"/>
      <c r="AO46" s="481"/>
      <c r="AP46" s="606"/>
      <c r="AQ46" s="607"/>
      <c r="AR46" s="608"/>
      <c r="AS46" s="609"/>
      <c r="BE46"/>
    </row>
    <row r="47" spans="2:57" ht="46.5" customHeight="1" thickBot="1">
      <c r="B47" s="612" t="s">
        <v>33</v>
      </c>
      <c r="C47" s="613"/>
      <c r="D47" s="613"/>
      <c r="E47" s="614"/>
      <c r="F47" s="615" t="s">
        <v>2</v>
      </c>
      <c r="G47" s="613"/>
      <c r="H47" s="613"/>
      <c r="I47" s="613"/>
      <c r="J47" s="613"/>
      <c r="K47" s="613"/>
      <c r="L47" s="613"/>
      <c r="M47" s="613"/>
      <c r="N47" s="613"/>
      <c r="O47" s="613"/>
      <c r="P47" s="613"/>
      <c r="Q47" s="613"/>
      <c r="R47" s="613"/>
      <c r="S47" s="613"/>
      <c r="T47" s="613"/>
      <c r="U47" s="614"/>
      <c r="V47" s="615" t="s">
        <v>3</v>
      </c>
      <c r="W47" s="613"/>
      <c r="X47" s="614"/>
      <c r="Y47" s="615" t="s">
        <v>34</v>
      </c>
      <c r="Z47" s="613"/>
      <c r="AA47" s="614"/>
      <c r="AB47" s="615" t="s">
        <v>35</v>
      </c>
      <c r="AC47" s="613"/>
      <c r="AD47" s="613"/>
      <c r="AE47" s="613"/>
      <c r="AF47" s="613"/>
      <c r="AG47" s="613"/>
      <c r="AH47" s="613"/>
      <c r="AI47" s="613"/>
      <c r="AJ47" s="613"/>
      <c r="AK47" s="613"/>
      <c r="AL47" s="613"/>
      <c r="AM47" s="613"/>
      <c r="AN47" s="613"/>
      <c r="AO47" s="613"/>
      <c r="AP47" s="613"/>
      <c r="AQ47" s="613"/>
      <c r="AR47" s="613"/>
      <c r="AS47" s="616"/>
      <c r="BE47"/>
    </row>
    <row r="48" spans="2:57" ht="46.5" customHeight="1">
      <c r="B48" s="617"/>
      <c r="C48" s="618"/>
      <c r="D48" s="618"/>
      <c r="E48" s="619"/>
      <c r="F48" s="620"/>
      <c r="G48" s="618"/>
      <c r="H48" s="618"/>
      <c r="I48" s="618"/>
      <c r="J48" s="618"/>
      <c r="K48" s="618"/>
      <c r="L48" s="618"/>
      <c r="M48" s="618"/>
      <c r="N48" s="618"/>
      <c r="O48" s="618"/>
      <c r="P48" s="618"/>
      <c r="Q48" s="618"/>
      <c r="R48" s="618"/>
      <c r="S48" s="618"/>
      <c r="T48" s="618"/>
      <c r="U48" s="619"/>
      <c r="V48" s="620"/>
      <c r="W48" s="618"/>
      <c r="X48" s="619"/>
      <c r="Y48" s="620"/>
      <c r="Z48" s="618"/>
      <c r="AA48" s="619"/>
      <c r="AB48" s="620"/>
      <c r="AC48" s="618"/>
      <c r="AD48" s="618"/>
      <c r="AE48" s="618"/>
      <c r="AF48" s="618"/>
      <c r="AG48" s="618"/>
      <c r="AH48" s="618"/>
      <c r="AI48" s="618"/>
      <c r="AJ48" s="618"/>
      <c r="AK48" s="618"/>
      <c r="AL48" s="618"/>
      <c r="AM48" s="618"/>
      <c r="AN48" s="618"/>
      <c r="AO48" s="618"/>
      <c r="AP48" s="618"/>
      <c r="AQ48" s="618"/>
      <c r="AR48" s="618"/>
      <c r="AS48" s="621"/>
      <c r="BE48"/>
    </row>
    <row r="49" spans="2:57" ht="46.5" customHeight="1">
      <c r="B49" s="622"/>
      <c r="C49" s="623"/>
      <c r="D49" s="623"/>
      <c r="E49" s="624"/>
      <c r="F49" s="625"/>
      <c r="G49" s="623"/>
      <c r="H49" s="623"/>
      <c r="I49" s="623"/>
      <c r="J49" s="623"/>
      <c r="K49" s="623"/>
      <c r="L49" s="623"/>
      <c r="M49" s="623"/>
      <c r="N49" s="623"/>
      <c r="O49" s="623"/>
      <c r="P49" s="623"/>
      <c r="Q49" s="623"/>
      <c r="R49" s="623"/>
      <c r="S49" s="623"/>
      <c r="T49" s="623"/>
      <c r="U49" s="624"/>
      <c r="V49" s="625"/>
      <c r="W49" s="623"/>
      <c r="X49" s="624"/>
      <c r="Y49" s="625"/>
      <c r="Z49" s="623"/>
      <c r="AA49" s="624"/>
      <c r="AB49" s="625"/>
      <c r="AC49" s="623"/>
      <c r="AD49" s="623"/>
      <c r="AE49" s="623"/>
      <c r="AF49" s="623"/>
      <c r="AG49" s="623"/>
      <c r="AH49" s="623"/>
      <c r="AI49" s="623"/>
      <c r="AJ49" s="623"/>
      <c r="AK49" s="623"/>
      <c r="AL49" s="623"/>
      <c r="AM49" s="623"/>
      <c r="AN49" s="623"/>
      <c r="AO49" s="623"/>
      <c r="AP49" s="623"/>
      <c r="AQ49" s="623"/>
      <c r="AR49" s="623"/>
      <c r="AS49" s="626"/>
      <c r="BE49"/>
    </row>
    <row r="50" spans="2:57" ht="46.5" customHeight="1" thickBot="1">
      <c r="B50" s="622"/>
      <c r="C50" s="623"/>
      <c r="D50" s="623"/>
      <c r="E50" s="624"/>
      <c r="F50" s="625"/>
      <c r="G50" s="623"/>
      <c r="H50" s="623"/>
      <c r="I50" s="623"/>
      <c r="J50" s="623"/>
      <c r="K50" s="623"/>
      <c r="L50" s="623"/>
      <c r="M50" s="623"/>
      <c r="N50" s="623"/>
      <c r="O50" s="623"/>
      <c r="P50" s="623"/>
      <c r="Q50" s="623"/>
      <c r="R50" s="623"/>
      <c r="S50" s="623"/>
      <c r="T50" s="623"/>
      <c r="U50" s="624"/>
      <c r="V50" s="625"/>
      <c r="W50" s="623"/>
      <c r="X50" s="624"/>
      <c r="Y50" s="625"/>
      <c r="Z50" s="623"/>
      <c r="AA50" s="624"/>
      <c r="AB50" s="625"/>
      <c r="AC50" s="623"/>
      <c r="AD50" s="623"/>
      <c r="AE50" s="623"/>
      <c r="AF50" s="623"/>
      <c r="AG50" s="623"/>
      <c r="AH50" s="623"/>
      <c r="AI50" s="623"/>
      <c r="AJ50" s="623"/>
      <c r="AK50" s="623"/>
      <c r="AL50" s="623"/>
      <c r="AM50" s="623"/>
      <c r="AN50" s="623"/>
      <c r="AO50" s="623"/>
      <c r="AP50" s="623"/>
      <c r="AQ50" s="623"/>
      <c r="AR50" s="623"/>
      <c r="AS50" s="626"/>
      <c r="BE50"/>
    </row>
    <row r="51" spans="2:57" ht="46.5" customHeight="1">
      <c r="B51" s="612" t="s">
        <v>36</v>
      </c>
      <c r="C51" s="613"/>
      <c r="D51" s="613"/>
      <c r="E51" s="613"/>
      <c r="F51" s="613"/>
      <c r="G51" s="613"/>
      <c r="H51" s="613"/>
      <c r="I51" s="613"/>
      <c r="J51" s="613"/>
      <c r="K51" s="613"/>
      <c r="L51" s="613"/>
      <c r="M51" s="613"/>
      <c r="N51" s="613"/>
      <c r="O51" s="613"/>
      <c r="P51" s="613"/>
      <c r="Q51" s="613"/>
      <c r="R51" s="613"/>
      <c r="S51" s="613"/>
      <c r="T51" s="613"/>
      <c r="U51" s="613"/>
      <c r="V51" s="613"/>
      <c r="W51" s="613"/>
      <c r="X51" s="613"/>
      <c r="Y51" s="613"/>
      <c r="Z51" s="613"/>
      <c r="AA51" s="613"/>
      <c r="AB51" s="613"/>
      <c r="AC51" s="613"/>
      <c r="AD51" s="613"/>
      <c r="AE51" s="613"/>
      <c r="AF51" s="613"/>
      <c r="AG51" s="613"/>
      <c r="AH51" s="613"/>
      <c r="AI51" s="613"/>
      <c r="AJ51" s="613"/>
      <c r="AK51" s="613"/>
      <c r="AL51" s="613"/>
      <c r="AM51" s="613"/>
      <c r="AN51" s="613"/>
      <c r="AO51" s="613"/>
      <c r="AP51" s="613"/>
      <c r="AQ51" s="613"/>
      <c r="AR51" s="613"/>
      <c r="AS51" s="616"/>
      <c r="BE51"/>
    </row>
    <row r="52" spans="2:57" ht="192.75" customHeight="1" thickBot="1">
      <c r="B52" s="627"/>
      <c r="C52" s="628"/>
      <c r="D52" s="628"/>
      <c r="E52" s="628"/>
      <c r="F52" s="628"/>
      <c r="G52" s="628"/>
      <c r="H52" s="628"/>
      <c r="I52" s="628"/>
      <c r="J52" s="628"/>
      <c r="K52" s="628"/>
      <c r="L52" s="628"/>
      <c r="M52" s="628"/>
      <c r="N52" s="628"/>
      <c r="O52" s="628"/>
      <c r="P52" s="628"/>
      <c r="Q52" s="628"/>
      <c r="R52" s="628"/>
      <c r="S52" s="628"/>
      <c r="T52" s="628"/>
      <c r="U52" s="628"/>
      <c r="V52" s="628"/>
      <c r="W52" s="628"/>
      <c r="X52" s="628"/>
      <c r="Y52" s="628"/>
      <c r="Z52" s="628"/>
      <c r="AA52" s="628"/>
      <c r="AB52" s="628"/>
      <c r="AC52" s="628"/>
      <c r="AD52" s="628"/>
      <c r="AE52" s="628"/>
      <c r="AF52" s="628"/>
      <c r="AG52" s="628"/>
      <c r="AH52" s="628"/>
      <c r="AI52" s="628"/>
      <c r="AJ52" s="628"/>
      <c r="AK52" s="628"/>
      <c r="AL52" s="628"/>
      <c r="AM52" s="628"/>
      <c r="AN52" s="628"/>
      <c r="AO52" s="628"/>
      <c r="AP52" s="628"/>
      <c r="AQ52" s="628"/>
      <c r="AR52" s="628"/>
      <c r="AS52" s="629"/>
      <c r="BE52"/>
    </row>
    <row r="53" spans="2:57" ht="22.5" customHeight="1">
      <c r="B53" s="4"/>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c r="BE53"/>
    </row>
    <row r="54" spans="2:57" ht="46.5" customHeight="1">
      <c r="B54" s="5"/>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7"/>
      <c r="BE54"/>
    </row>
    <row r="55" spans="2:57" ht="46.5" customHeight="1">
      <c r="B55" s="5"/>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BE55"/>
    </row>
    <row r="56" spans="2:57" ht="46.5" customHeight="1">
      <c r="B56" s="5"/>
      <c r="C56" s="88"/>
      <c r="D56" s="88"/>
      <c r="E56" s="88"/>
      <c r="F56" s="88"/>
      <c r="G56" s="88"/>
      <c r="H56" s="88"/>
      <c r="I56" s="88"/>
      <c r="J56" s="88"/>
      <c r="K56" s="88"/>
      <c r="L56" s="88"/>
      <c r="M56" s="88"/>
      <c r="N56" s="88"/>
      <c r="O56" s="88"/>
      <c r="P56" s="88"/>
      <c r="Q56" s="89"/>
      <c r="R56" s="89"/>
      <c r="S56" s="89"/>
      <c r="T56" s="89"/>
      <c r="U56" s="89"/>
      <c r="V56" s="89"/>
      <c r="W56" s="89"/>
      <c r="X56" s="88"/>
      <c r="Y56" s="88"/>
      <c r="Z56" s="88"/>
      <c r="AA56" s="88"/>
      <c r="AB56" s="88"/>
      <c r="AC56" s="88"/>
      <c r="AD56" s="88"/>
      <c r="AE56" s="88"/>
      <c r="AF56" s="88"/>
      <c r="AG56" s="88"/>
      <c r="AH56" s="88"/>
      <c r="AI56" s="88"/>
      <c r="AJ56" s="88"/>
      <c r="AK56" s="88"/>
      <c r="AL56" s="89"/>
      <c r="AM56" s="89"/>
      <c r="AN56" s="89"/>
      <c r="AO56" s="89"/>
      <c r="AP56" s="89"/>
      <c r="AQ56" s="89"/>
      <c r="AR56" s="89"/>
      <c r="AS56" s="7"/>
      <c r="BE56"/>
    </row>
    <row r="57" spans="2:57" ht="22.5" customHeight="1">
      <c r="B57" s="5"/>
      <c r="C57" s="5"/>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BE57"/>
    </row>
    <row r="58" spans="2:57">
      <c r="C58" s="5"/>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BE58"/>
    </row>
    <row r="59" spans="2:57">
      <c r="C59" s="5"/>
      <c r="D59" s="5"/>
      <c r="E59" s="5"/>
      <c r="F59" s="5"/>
      <c r="G59" s="5"/>
      <c r="H59" s="5"/>
      <c r="I59" s="5"/>
      <c r="J59" s="5"/>
      <c r="K59" s="5"/>
      <c r="L59" s="5"/>
      <c r="M59" s="5"/>
      <c r="N59" s="5"/>
      <c r="O59" s="5"/>
      <c r="P59" s="5"/>
      <c r="Q59" s="5"/>
      <c r="R59" s="5"/>
      <c r="S59" s="5"/>
      <c r="T59" s="5"/>
      <c r="U59" s="5"/>
      <c r="V59" s="5"/>
      <c r="W59" s="5"/>
      <c r="X59" s="5"/>
      <c r="Y59" s="5"/>
      <c r="Z59" s="5"/>
      <c r="AA59" s="5"/>
      <c r="AB59" s="5"/>
      <c r="AC59" s="5"/>
      <c r="AD59" s="5"/>
      <c r="AE59" s="5"/>
      <c r="AF59" s="5"/>
      <c r="AG59" s="5"/>
      <c r="AH59" s="5"/>
      <c r="AI59" s="5"/>
      <c r="AJ59" s="5"/>
      <c r="AK59" s="5"/>
      <c r="AL59" s="5"/>
      <c r="AM59" s="5"/>
      <c r="AN59" s="5"/>
      <c r="AO59" s="5"/>
      <c r="AP59" s="5"/>
      <c r="AQ59" s="5"/>
      <c r="AR59" s="5"/>
      <c r="AS59" s="5"/>
      <c r="BE59"/>
    </row>
    <row r="60" spans="2:57">
      <c r="BE60"/>
    </row>
    <row r="61" spans="2:57">
      <c r="BE61"/>
    </row>
    <row r="62" spans="2:57">
      <c r="C62" s="7"/>
      <c r="BE62"/>
    </row>
    <row r="63" spans="2:57">
      <c r="C63" s="7"/>
      <c r="BE63"/>
    </row>
    <row r="64" spans="2:57">
      <c r="C64" s="7"/>
      <c r="BE64"/>
    </row>
    <row r="65" spans="3:57">
      <c r="C65" s="7"/>
      <c r="BE65"/>
    </row>
    <row r="66" spans="3:57">
      <c r="BE66"/>
    </row>
    <row r="67" spans="3:57">
      <c r="BE67"/>
    </row>
    <row r="68" spans="3:57">
      <c r="BE68"/>
    </row>
    <row r="69" spans="3:57">
      <c r="BE69"/>
    </row>
    <row r="70" spans="3:57">
      <c r="BE70"/>
    </row>
  </sheetData>
  <sheetProtection sheet="1" objects="1" scenarios="1" selectLockedCells="1" autoFilter="0"/>
  <mergeCells count="215">
    <mergeCell ref="B51:AS51"/>
    <mergeCell ref="B52:AS52"/>
    <mergeCell ref="Q21:W21"/>
    <mergeCell ref="X21:AE21"/>
    <mergeCell ref="AF21:AM21"/>
    <mergeCell ref="AN21:AS21"/>
    <mergeCell ref="B49:E49"/>
    <mergeCell ref="F49:U49"/>
    <mergeCell ref="V49:X49"/>
    <mergeCell ref="Y49:AA49"/>
    <mergeCell ref="AB49:AS49"/>
    <mergeCell ref="B50:E50"/>
    <mergeCell ref="F50:U50"/>
    <mergeCell ref="V50:X50"/>
    <mergeCell ref="Y50:AA50"/>
    <mergeCell ref="AB50:AS50"/>
    <mergeCell ref="B47:E47"/>
    <mergeCell ref="F47:U47"/>
    <mergeCell ref="V47:X47"/>
    <mergeCell ref="Y47:AA47"/>
    <mergeCell ref="AB47:AS47"/>
    <mergeCell ref="B48:E48"/>
    <mergeCell ref="F48:U48"/>
    <mergeCell ref="V48:X48"/>
    <mergeCell ref="Y48:AA48"/>
    <mergeCell ref="AB48:AS48"/>
    <mergeCell ref="AK45:AN46"/>
    <mergeCell ref="AO45:AP46"/>
    <mergeCell ref="AQ45:AQ46"/>
    <mergeCell ref="AR45:AR46"/>
    <mergeCell ref="AS45:AS46"/>
    <mergeCell ref="Y46:AB46"/>
    <mergeCell ref="B45:C46"/>
    <mergeCell ref="D45:P46"/>
    <mergeCell ref="Q45:X46"/>
    <mergeCell ref="Y45:AB45"/>
    <mergeCell ref="AC45:AF46"/>
    <mergeCell ref="AG45:AJ46"/>
    <mergeCell ref="AK43:AN44"/>
    <mergeCell ref="AO43:AP44"/>
    <mergeCell ref="AQ43:AQ44"/>
    <mergeCell ref="AR43:AR44"/>
    <mergeCell ref="AS43:AS44"/>
    <mergeCell ref="Y44:AB44"/>
    <mergeCell ref="B43:C44"/>
    <mergeCell ref="D43:P44"/>
    <mergeCell ref="Q43:X44"/>
    <mergeCell ref="Y43:AB43"/>
    <mergeCell ref="AC43:AF44"/>
    <mergeCell ref="AG43:AJ44"/>
    <mergeCell ref="AK41:AN42"/>
    <mergeCell ref="AO41:AP42"/>
    <mergeCell ref="AQ41:AQ42"/>
    <mergeCell ref="AR41:AR42"/>
    <mergeCell ref="AS41:AS42"/>
    <mergeCell ref="Y42:AB42"/>
    <mergeCell ref="B41:C42"/>
    <mergeCell ref="D41:P42"/>
    <mergeCell ref="Q41:X42"/>
    <mergeCell ref="Y41:AB41"/>
    <mergeCell ref="AC41:AF42"/>
    <mergeCell ref="AG41:AJ42"/>
    <mergeCell ref="AK39:AN40"/>
    <mergeCell ref="AO39:AP40"/>
    <mergeCell ref="AQ39:AQ40"/>
    <mergeCell ref="AR39:AR40"/>
    <mergeCell ref="AS39:AS40"/>
    <mergeCell ref="Y40:AB40"/>
    <mergeCell ref="B39:C40"/>
    <mergeCell ref="D39:P40"/>
    <mergeCell ref="Q39:X40"/>
    <mergeCell ref="Y39:AB39"/>
    <mergeCell ref="AC39:AF40"/>
    <mergeCell ref="AG39:AJ40"/>
    <mergeCell ref="AK37:AN38"/>
    <mergeCell ref="AO37:AP38"/>
    <mergeCell ref="AQ37:AQ38"/>
    <mergeCell ref="AR37:AR38"/>
    <mergeCell ref="AS37:AS38"/>
    <mergeCell ref="Y38:AB38"/>
    <mergeCell ref="B37:C38"/>
    <mergeCell ref="D37:P38"/>
    <mergeCell ref="Q37:X38"/>
    <mergeCell ref="Y37:AB37"/>
    <mergeCell ref="AC37:AF38"/>
    <mergeCell ref="AG37:AJ38"/>
    <mergeCell ref="AK35:AN36"/>
    <mergeCell ref="AO35:AP36"/>
    <mergeCell ref="AQ35:AQ36"/>
    <mergeCell ref="AR35:AR36"/>
    <mergeCell ref="AS35:AS36"/>
    <mergeCell ref="Y36:AB36"/>
    <mergeCell ref="B35:C36"/>
    <mergeCell ref="D35:P36"/>
    <mergeCell ref="Q35:X36"/>
    <mergeCell ref="Y35:AB35"/>
    <mergeCell ref="AC35:AF36"/>
    <mergeCell ref="AG35:AJ36"/>
    <mergeCell ref="B34:C34"/>
    <mergeCell ref="D34:P34"/>
    <mergeCell ref="Q34:W34"/>
    <mergeCell ref="X34:AE34"/>
    <mergeCell ref="AF34:AL34"/>
    <mergeCell ref="AM34:AS34"/>
    <mergeCell ref="B33:C33"/>
    <mergeCell ref="D33:P33"/>
    <mergeCell ref="Q33:W33"/>
    <mergeCell ref="X33:AE33"/>
    <mergeCell ref="AF33:AL33"/>
    <mergeCell ref="AM33:AS33"/>
    <mergeCell ref="B32:C32"/>
    <mergeCell ref="D32:P32"/>
    <mergeCell ref="Q32:W32"/>
    <mergeCell ref="X32:AE32"/>
    <mergeCell ref="AF32:AL32"/>
    <mergeCell ref="AM32:AS32"/>
    <mergeCell ref="B30:C31"/>
    <mergeCell ref="D30:P31"/>
    <mergeCell ref="Q30:W31"/>
    <mergeCell ref="X30:AE31"/>
    <mergeCell ref="AF30:AM31"/>
    <mergeCell ref="AN30:AS31"/>
    <mergeCell ref="B28:C29"/>
    <mergeCell ref="D28:P29"/>
    <mergeCell ref="Q28:W29"/>
    <mergeCell ref="X28:AE29"/>
    <mergeCell ref="AF28:AM29"/>
    <mergeCell ref="AN28:AS29"/>
    <mergeCell ref="B26:C27"/>
    <mergeCell ref="D26:P27"/>
    <mergeCell ref="Q26:W27"/>
    <mergeCell ref="X26:AE27"/>
    <mergeCell ref="AF26:AM27"/>
    <mergeCell ref="AN26:AS27"/>
    <mergeCell ref="B24:C25"/>
    <mergeCell ref="D24:P25"/>
    <mergeCell ref="Q24:W25"/>
    <mergeCell ref="X24:AE25"/>
    <mergeCell ref="AF24:AM25"/>
    <mergeCell ref="AN24:AS25"/>
    <mergeCell ref="B23:C23"/>
    <mergeCell ref="D23:P23"/>
    <mergeCell ref="Q23:W23"/>
    <mergeCell ref="X23:AE23"/>
    <mergeCell ref="AF23:AM23"/>
    <mergeCell ref="AN23:AS23"/>
    <mergeCell ref="B21:C21"/>
    <mergeCell ref="D21:P21"/>
    <mergeCell ref="B22:C22"/>
    <mergeCell ref="D22:P22"/>
    <mergeCell ref="Q22:W22"/>
    <mergeCell ref="X22:AE22"/>
    <mergeCell ref="AF22:AM22"/>
    <mergeCell ref="AN22:AS22"/>
    <mergeCell ref="B19:C20"/>
    <mergeCell ref="D19:P20"/>
    <mergeCell ref="Q19:W20"/>
    <mergeCell ref="X19:AE20"/>
    <mergeCell ref="AF19:AM20"/>
    <mergeCell ref="AN19:AS20"/>
    <mergeCell ref="B18:C18"/>
    <mergeCell ref="D18:P18"/>
    <mergeCell ref="Q18:AS18"/>
    <mergeCell ref="B17:C17"/>
    <mergeCell ref="D17:P17"/>
    <mergeCell ref="Q17:W17"/>
    <mergeCell ref="X17:AE17"/>
    <mergeCell ref="AF17:AM17"/>
    <mergeCell ref="AN17:AS17"/>
    <mergeCell ref="B16:C16"/>
    <mergeCell ref="D16:P16"/>
    <mergeCell ref="Q16:W16"/>
    <mergeCell ref="X16:AE16"/>
    <mergeCell ref="AF16:AM16"/>
    <mergeCell ref="AN16:AS16"/>
    <mergeCell ref="B14:C15"/>
    <mergeCell ref="D14:P15"/>
    <mergeCell ref="Q14:W15"/>
    <mergeCell ref="X14:AE15"/>
    <mergeCell ref="AF14:AM15"/>
    <mergeCell ref="AN14:AS15"/>
    <mergeCell ref="B12:C13"/>
    <mergeCell ref="D12:P13"/>
    <mergeCell ref="Q12:W13"/>
    <mergeCell ref="X12:AE13"/>
    <mergeCell ref="AF12:AM13"/>
    <mergeCell ref="AN12:AS13"/>
    <mergeCell ref="AN8:AS11"/>
    <mergeCell ref="AF9:AI9"/>
    <mergeCell ref="B10:I11"/>
    <mergeCell ref="J10:P11"/>
    <mergeCell ref="Q10:T11"/>
    <mergeCell ref="U10:W11"/>
    <mergeCell ref="X10:Z11"/>
    <mergeCell ref="AA10:AB11"/>
    <mergeCell ref="AC10:AC11"/>
    <mergeCell ref="AD10:AE11"/>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s>
  <conditionalFormatting sqref="AF11">
    <cfRule type="expression" dxfId="7" priority="3">
      <formula>$V11="y"</formula>
    </cfRule>
    <cfRule type="expression" dxfId="6" priority="4">
      <formula>$T11="y"</formula>
    </cfRule>
  </conditionalFormatting>
  <conditionalFormatting sqref="AF7">
    <cfRule type="expression" dxfId="5" priority="7">
      <formula>$V7="y"</formula>
    </cfRule>
    <cfRule type="expression" dxfId="4" priority="8">
      <formula>$T7="y"</formula>
    </cfRule>
  </conditionalFormatting>
  <conditionalFormatting sqref="AF9">
    <cfRule type="expression" dxfId="3" priority="5">
      <formula>$V9="y"</formula>
    </cfRule>
    <cfRule type="expression" dxfId="2" priority="6">
      <formula>$T9="y"</formula>
    </cfRule>
  </conditionalFormatting>
  <conditionalFormatting sqref="Y35:AB46">
    <cfRule type="expression" dxfId="1" priority="2">
      <formula>OR(ISNUMBER(SEARCH("Hold Point",Y35)),ISNUMBER(SEARCH("Witness Point",Y35)))</formula>
    </cfRule>
  </conditionalFormatting>
  <conditionalFormatting sqref="AK35:AN46">
    <cfRule type="expression" dxfId="0" priority="1">
      <formula>OR(Y35="Check Item",Y35="Milestone")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101</vt:i4>
      </vt:variant>
      <vt:variant>
        <vt:lpstr>Named Ranges</vt:lpstr>
      </vt:variant>
      <vt:variant>
        <vt:i4>198</vt:i4>
      </vt:variant>
    </vt:vector>
  </HeadingPairs>
  <TitlesOfParts>
    <vt:vector size="299" baseType="lpstr">
      <vt:lpstr>Lot Structure</vt:lpstr>
      <vt:lpstr>Lot Register</vt:lpstr>
      <vt:lpstr>Geotech TR</vt:lpstr>
      <vt:lpstr>Concrete TR</vt:lpstr>
      <vt:lpstr>Water TR</vt:lpstr>
      <vt:lpstr>CR</vt:lpstr>
      <vt:lpstr>NCR</vt:lpstr>
      <vt:lpstr>NCR Register</vt:lpstr>
      <vt:lpstr>LCC Kerb</vt:lpstr>
      <vt:lpstr>LCC SG</vt:lpstr>
      <vt:lpstr>LCC TM</vt:lpstr>
      <vt:lpstr>LCC Site</vt:lpstr>
      <vt:lpstr>Part 2</vt:lpstr>
      <vt:lpstr>Part 30</vt:lpstr>
      <vt:lpstr>Part Q</vt:lpstr>
      <vt:lpstr>02.01</vt:lpstr>
      <vt:lpstr>03.01</vt:lpstr>
      <vt:lpstr>03.02</vt:lpstr>
      <vt:lpstr>03.03</vt:lpstr>
      <vt:lpstr>03.04</vt:lpstr>
      <vt:lpstr>03.20</vt:lpstr>
      <vt:lpstr>03.24</vt:lpstr>
      <vt:lpstr>03.26</vt:lpstr>
      <vt:lpstr>03.22</vt:lpstr>
      <vt:lpstr>03.27</vt:lpstr>
      <vt:lpstr>03.28</vt:lpstr>
      <vt:lpstr>03.41</vt:lpstr>
      <vt:lpstr>03.50</vt:lpstr>
      <vt:lpstr>CTS03.01</vt:lpstr>
      <vt:lpstr>CTS03.02</vt:lpstr>
      <vt:lpstr>CTS03.03</vt:lpstr>
      <vt:lpstr>CTS03.05</vt:lpstr>
      <vt:lpstr>CTS03.08</vt:lpstr>
      <vt:lpstr>03.52</vt:lpstr>
      <vt:lpstr>CTS03.11</vt:lpstr>
      <vt:lpstr>CTS03.28</vt:lpstr>
      <vt:lpstr>CTS04.01</vt:lpstr>
      <vt:lpstr>04.01</vt:lpstr>
      <vt:lpstr>04.03</vt:lpstr>
      <vt:lpstr>04.04</vt:lpstr>
      <vt:lpstr>04.06</vt:lpstr>
      <vt:lpstr>04.07</vt:lpstr>
      <vt:lpstr>04.08</vt:lpstr>
      <vt:lpstr>04.09</vt:lpstr>
      <vt:lpstr>04.10</vt:lpstr>
      <vt:lpstr>05.01</vt:lpstr>
      <vt:lpstr>CTS05.01</vt:lpstr>
      <vt:lpstr>05.02</vt:lpstr>
      <vt:lpstr>06.01</vt:lpstr>
      <vt:lpstr>08.01</vt:lpstr>
      <vt:lpstr>CTS09.01</vt:lpstr>
      <vt:lpstr>09.01</vt:lpstr>
      <vt:lpstr>CTS11.00</vt:lpstr>
      <vt:lpstr>10.01</vt:lpstr>
      <vt:lpstr>11.00</vt:lpstr>
      <vt:lpstr>CTS14.01</vt:lpstr>
      <vt:lpstr>14.08</vt:lpstr>
      <vt:lpstr>14.11</vt:lpstr>
      <vt:lpstr>14.13</vt:lpstr>
      <vt:lpstr>14.20</vt:lpstr>
      <vt:lpstr>16.01</vt:lpstr>
      <vt:lpstr>16.02</vt:lpstr>
      <vt:lpstr>16.03</vt:lpstr>
      <vt:lpstr>16.06</vt:lpstr>
      <vt:lpstr>22.01</vt:lpstr>
      <vt:lpstr>25.01</vt:lpstr>
      <vt:lpstr>27.01</vt:lpstr>
      <vt:lpstr>CTS16.01</vt:lpstr>
      <vt:lpstr>28.01</vt:lpstr>
      <vt:lpstr>30.01</vt:lpstr>
      <vt:lpstr>CTS30.01</vt:lpstr>
      <vt:lpstr>30.01 (JvW)</vt:lpstr>
      <vt:lpstr>30.02</vt:lpstr>
      <vt:lpstr>38.01</vt:lpstr>
      <vt:lpstr>CTS45.01</vt:lpstr>
      <vt:lpstr>45.01</vt:lpstr>
      <vt:lpstr>50.01</vt:lpstr>
      <vt:lpstr>51.01</vt:lpstr>
      <vt:lpstr>52.01</vt:lpstr>
      <vt:lpstr>62.01</vt:lpstr>
      <vt:lpstr>63.01</vt:lpstr>
      <vt:lpstr>63.01A</vt:lpstr>
      <vt:lpstr>63.02</vt:lpstr>
      <vt:lpstr>63.03</vt:lpstr>
      <vt:lpstr>70.01</vt:lpstr>
      <vt:lpstr>70.02</vt:lpstr>
      <vt:lpstr>70.03</vt:lpstr>
      <vt:lpstr>71.01</vt:lpstr>
      <vt:lpstr>71.02</vt:lpstr>
      <vt:lpstr>74.01</vt:lpstr>
      <vt:lpstr>74.02</vt:lpstr>
      <vt:lpstr>75.01</vt:lpstr>
      <vt:lpstr>77.01</vt:lpstr>
      <vt:lpstr>78.01</vt:lpstr>
      <vt:lpstr>80.01</vt:lpstr>
      <vt:lpstr>84.01</vt:lpstr>
      <vt:lpstr>91.01</vt:lpstr>
      <vt:lpstr>100.01</vt:lpstr>
      <vt:lpstr>GeoInventions</vt:lpstr>
      <vt:lpstr>00.00</vt:lpstr>
      <vt:lpstr>70.02 (2)</vt:lpstr>
      <vt:lpstr>'00.00'!Print_Area</vt:lpstr>
      <vt:lpstr>'02.01'!Print_Area</vt:lpstr>
      <vt:lpstr>'03.01'!Print_Area</vt:lpstr>
      <vt:lpstr>'03.02'!Print_Area</vt:lpstr>
      <vt:lpstr>'03.03'!Print_Area</vt:lpstr>
      <vt:lpstr>'03.04'!Print_Area</vt:lpstr>
      <vt:lpstr>'03.20'!Print_Area</vt:lpstr>
      <vt:lpstr>'03.22'!Print_Area</vt:lpstr>
      <vt:lpstr>'03.24'!Print_Area</vt:lpstr>
      <vt:lpstr>'03.26'!Print_Area</vt:lpstr>
      <vt:lpstr>'03.27'!Print_Area</vt:lpstr>
      <vt:lpstr>'03.28'!Print_Area</vt:lpstr>
      <vt:lpstr>'03.41'!Print_Area</vt:lpstr>
      <vt:lpstr>'03.50'!Print_Area</vt:lpstr>
      <vt:lpstr>'03.52'!Print_Area</vt:lpstr>
      <vt:lpstr>'04.01'!Print_Area</vt:lpstr>
      <vt:lpstr>'04.03'!Print_Area</vt:lpstr>
      <vt:lpstr>'04.04'!Print_Area</vt:lpstr>
      <vt:lpstr>'04.06'!Print_Area</vt:lpstr>
      <vt:lpstr>'04.07'!Print_Area</vt:lpstr>
      <vt:lpstr>'04.08'!Print_Area</vt:lpstr>
      <vt:lpstr>'04.09'!Print_Area</vt:lpstr>
      <vt:lpstr>'04.10'!Print_Area</vt:lpstr>
      <vt:lpstr>'05.01'!Print_Area</vt:lpstr>
      <vt:lpstr>'05.02'!Print_Area</vt:lpstr>
      <vt:lpstr>'06.01'!Print_Area</vt:lpstr>
      <vt:lpstr>'08.01'!Print_Area</vt:lpstr>
      <vt:lpstr>'09.01'!Print_Area</vt:lpstr>
      <vt:lpstr>'10.01'!Print_Area</vt:lpstr>
      <vt:lpstr>'100.01'!Print_Area</vt:lpstr>
      <vt:lpstr>'11.00'!Print_Area</vt:lpstr>
      <vt:lpstr>'14.08'!Print_Area</vt:lpstr>
      <vt:lpstr>'14.11'!Print_Area</vt:lpstr>
      <vt:lpstr>'14.13'!Print_Area</vt:lpstr>
      <vt:lpstr>'14.20'!Print_Area</vt:lpstr>
      <vt:lpstr>'16.01'!Print_Area</vt:lpstr>
      <vt:lpstr>'16.02'!Print_Area</vt:lpstr>
      <vt:lpstr>'16.03'!Print_Area</vt:lpstr>
      <vt:lpstr>'16.06'!Print_Area</vt:lpstr>
      <vt:lpstr>'22.01'!Print_Area</vt:lpstr>
      <vt:lpstr>'25.01'!Print_Area</vt:lpstr>
      <vt:lpstr>'27.01'!Print_Area</vt:lpstr>
      <vt:lpstr>'28.01'!Print_Area</vt:lpstr>
      <vt:lpstr>'30.01'!Print_Area</vt:lpstr>
      <vt:lpstr>'30.01 (JvW)'!Print_Area</vt:lpstr>
      <vt:lpstr>'30.02'!Print_Area</vt:lpstr>
      <vt:lpstr>'38.01'!Print_Area</vt:lpstr>
      <vt:lpstr>'45.01'!Print_Area</vt:lpstr>
      <vt:lpstr>'50.01'!Print_Area</vt:lpstr>
      <vt:lpstr>'51.01'!Print_Area</vt:lpstr>
      <vt:lpstr>'52.01'!Print_Area</vt:lpstr>
      <vt:lpstr>'62.01'!Print_Area</vt:lpstr>
      <vt:lpstr>'63.01'!Print_Area</vt:lpstr>
      <vt:lpstr>'63.01A'!Print_Area</vt:lpstr>
      <vt:lpstr>'63.02'!Print_Area</vt:lpstr>
      <vt:lpstr>'63.03'!Print_Area</vt:lpstr>
      <vt:lpstr>'70.01'!Print_Area</vt:lpstr>
      <vt:lpstr>'70.02'!Print_Area</vt:lpstr>
      <vt:lpstr>'70.02 (2)'!Print_Area</vt:lpstr>
      <vt:lpstr>'70.03'!Print_Area</vt:lpstr>
      <vt:lpstr>'71.01'!Print_Area</vt:lpstr>
      <vt:lpstr>'71.02'!Print_Area</vt:lpstr>
      <vt:lpstr>'74.01'!Print_Area</vt:lpstr>
      <vt:lpstr>'74.02'!Print_Area</vt:lpstr>
      <vt:lpstr>'75.01'!Print_Area</vt:lpstr>
      <vt:lpstr>'77.01'!Print_Area</vt:lpstr>
      <vt:lpstr>'78.01'!Print_Area</vt:lpstr>
      <vt:lpstr>'80.01'!Print_Area</vt:lpstr>
      <vt:lpstr>'84.01'!Print_Area</vt:lpstr>
      <vt:lpstr>'91.01'!Print_Area</vt:lpstr>
      <vt:lpstr>'Concrete TR'!Print_Area</vt:lpstr>
      <vt:lpstr>CR!Print_Area</vt:lpstr>
      <vt:lpstr>CTS03.01!Print_Area</vt:lpstr>
      <vt:lpstr>CTS03.02!Print_Area</vt:lpstr>
      <vt:lpstr>CTS03.03!Print_Area</vt:lpstr>
      <vt:lpstr>CTS03.05!Print_Area</vt:lpstr>
      <vt:lpstr>CTS03.08!Print_Area</vt:lpstr>
      <vt:lpstr>CTS03.11!Print_Area</vt:lpstr>
      <vt:lpstr>CTS03.28!Print_Area</vt:lpstr>
      <vt:lpstr>CTS04.01!Print_Area</vt:lpstr>
      <vt:lpstr>CTS05.01!Print_Area</vt:lpstr>
      <vt:lpstr>CTS09.01!Print_Area</vt:lpstr>
      <vt:lpstr>CTS11.00!Print_Area</vt:lpstr>
      <vt:lpstr>CTS14.01!Print_Area</vt:lpstr>
      <vt:lpstr>CTS16.01!Print_Area</vt:lpstr>
      <vt:lpstr>CTS30.01!Print_Area</vt:lpstr>
      <vt:lpstr>CTS45.01!Print_Area</vt:lpstr>
      <vt:lpstr>GeoInventions!Print_Area</vt:lpstr>
      <vt:lpstr>'Geotech TR'!Print_Area</vt:lpstr>
      <vt:lpstr>'LCC Kerb'!Print_Area</vt:lpstr>
      <vt:lpstr>'LCC SG'!Print_Area</vt:lpstr>
      <vt:lpstr>'LCC Site'!Print_Area</vt:lpstr>
      <vt:lpstr>'LCC TM'!Print_Area</vt:lpstr>
      <vt:lpstr>NCR!Print_Area</vt:lpstr>
      <vt:lpstr>'Part 2'!Print_Area</vt:lpstr>
      <vt:lpstr>'Part 30'!Print_Area</vt:lpstr>
      <vt:lpstr>'Part Q'!Print_Area</vt:lpstr>
      <vt:lpstr>'Water TR'!Print_Area</vt:lpstr>
      <vt:lpstr>'00.00'!Print_Titles</vt:lpstr>
      <vt:lpstr>'02.01'!Print_Titles</vt:lpstr>
      <vt:lpstr>'03.01'!Print_Titles</vt:lpstr>
      <vt:lpstr>'03.02'!Print_Titles</vt:lpstr>
      <vt:lpstr>'03.03'!Print_Titles</vt:lpstr>
      <vt:lpstr>'03.04'!Print_Titles</vt:lpstr>
      <vt:lpstr>'03.20'!Print_Titles</vt:lpstr>
      <vt:lpstr>'03.22'!Print_Titles</vt:lpstr>
      <vt:lpstr>'03.24'!Print_Titles</vt:lpstr>
      <vt:lpstr>'03.26'!Print_Titles</vt:lpstr>
      <vt:lpstr>'03.27'!Print_Titles</vt:lpstr>
      <vt:lpstr>'03.28'!Print_Titles</vt:lpstr>
      <vt:lpstr>'03.41'!Print_Titles</vt:lpstr>
      <vt:lpstr>'03.50'!Print_Titles</vt:lpstr>
      <vt:lpstr>'03.52'!Print_Titles</vt:lpstr>
      <vt:lpstr>'04.01'!Print_Titles</vt:lpstr>
      <vt:lpstr>'04.03'!Print_Titles</vt:lpstr>
      <vt:lpstr>'04.04'!Print_Titles</vt:lpstr>
      <vt:lpstr>'04.06'!Print_Titles</vt:lpstr>
      <vt:lpstr>'04.07'!Print_Titles</vt:lpstr>
      <vt:lpstr>'04.08'!Print_Titles</vt:lpstr>
      <vt:lpstr>'04.09'!Print_Titles</vt:lpstr>
      <vt:lpstr>'04.10'!Print_Titles</vt:lpstr>
      <vt:lpstr>'05.01'!Print_Titles</vt:lpstr>
      <vt:lpstr>'05.02'!Print_Titles</vt:lpstr>
      <vt:lpstr>'06.01'!Print_Titles</vt:lpstr>
      <vt:lpstr>'08.01'!Print_Titles</vt:lpstr>
      <vt:lpstr>'09.01'!Print_Titles</vt:lpstr>
      <vt:lpstr>'10.01'!Print_Titles</vt:lpstr>
      <vt:lpstr>'100.01'!Print_Titles</vt:lpstr>
      <vt:lpstr>'11.00'!Print_Titles</vt:lpstr>
      <vt:lpstr>'14.08'!Print_Titles</vt:lpstr>
      <vt:lpstr>'14.11'!Print_Titles</vt:lpstr>
      <vt:lpstr>'14.13'!Print_Titles</vt:lpstr>
      <vt:lpstr>'14.20'!Print_Titles</vt:lpstr>
      <vt:lpstr>'16.01'!Print_Titles</vt:lpstr>
      <vt:lpstr>'16.02'!Print_Titles</vt:lpstr>
      <vt:lpstr>'16.03'!Print_Titles</vt:lpstr>
      <vt:lpstr>'16.06'!Print_Titles</vt:lpstr>
      <vt:lpstr>'22.01'!Print_Titles</vt:lpstr>
      <vt:lpstr>'25.01'!Print_Titles</vt:lpstr>
      <vt:lpstr>'27.01'!Print_Titles</vt:lpstr>
      <vt:lpstr>'28.01'!Print_Titles</vt:lpstr>
      <vt:lpstr>'30.01'!Print_Titles</vt:lpstr>
      <vt:lpstr>'30.01 (JvW)'!Print_Titles</vt:lpstr>
      <vt:lpstr>'30.02'!Print_Titles</vt:lpstr>
      <vt:lpstr>'38.01'!Print_Titles</vt:lpstr>
      <vt:lpstr>'45.01'!Print_Titles</vt:lpstr>
      <vt:lpstr>'50.01'!Print_Titles</vt:lpstr>
      <vt:lpstr>'51.01'!Print_Titles</vt:lpstr>
      <vt:lpstr>'52.01'!Print_Titles</vt:lpstr>
      <vt:lpstr>'62.01'!Print_Titles</vt:lpstr>
      <vt:lpstr>'63.01'!Print_Titles</vt:lpstr>
      <vt:lpstr>'63.01A'!Print_Titles</vt:lpstr>
      <vt:lpstr>'63.02'!Print_Titles</vt:lpstr>
      <vt:lpstr>'63.03'!Print_Titles</vt:lpstr>
      <vt:lpstr>'70.01'!Print_Titles</vt:lpstr>
      <vt:lpstr>'70.02'!Print_Titles</vt:lpstr>
      <vt:lpstr>'70.02 (2)'!Print_Titles</vt:lpstr>
      <vt:lpstr>'70.03'!Print_Titles</vt:lpstr>
      <vt:lpstr>'71.01'!Print_Titles</vt:lpstr>
      <vt:lpstr>'71.02'!Print_Titles</vt:lpstr>
      <vt:lpstr>'74.01'!Print_Titles</vt:lpstr>
      <vt:lpstr>'74.02'!Print_Titles</vt:lpstr>
      <vt:lpstr>'75.01'!Print_Titles</vt:lpstr>
      <vt:lpstr>'77.01'!Print_Titles</vt:lpstr>
      <vt:lpstr>'78.01'!Print_Titles</vt:lpstr>
      <vt:lpstr>'80.01'!Print_Titles</vt:lpstr>
      <vt:lpstr>'84.01'!Print_Titles</vt:lpstr>
      <vt:lpstr>'91.01'!Print_Titles</vt:lpstr>
      <vt:lpstr>'Concrete TR'!Print_Titles</vt:lpstr>
      <vt:lpstr>CR!Print_Titles</vt:lpstr>
      <vt:lpstr>CTS03.01!Print_Titles</vt:lpstr>
      <vt:lpstr>CTS03.02!Print_Titles</vt:lpstr>
      <vt:lpstr>CTS03.03!Print_Titles</vt:lpstr>
      <vt:lpstr>CTS03.05!Print_Titles</vt:lpstr>
      <vt:lpstr>CTS03.08!Print_Titles</vt:lpstr>
      <vt:lpstr>CTS03.11!Print_Titles</vt:lpstr>
      <vt:lpstr>CTS03.28!Print_Titles</vt:lpstr>
      <vt:lpstr>CTS04.01!Print_Titles</vt:lpstr>
      <vt:lpstr>CTS05.01!Print_Titles</vt:lpstr>
      <vt:lpstr>CTS09.01!Print_Titles</vt:lpstr>
      <vt:lpstr>CTS11.00!Print_Titles</vt:lpstr>
      <vt:lpstr>CTS14.01!Print_Titles</vt:lpstr>
      <vt:lpstr>CTS16.01!Print_Titles</vt:lpstr>
      <vt:lpstr>CTS30.01!Print_Titles</vt:lpstr>
      <vt:lpstr>CTS45.01!Print_Titles</vt:lpstr>
      <vt:lpstr>GeoInventions!Print_Titles</vt:lpstr>
      <vt:lpstr>'Geotech TR'!Print_Titles</vt:lpstr>
      <vt:lpstr>'LCC Kerb'!Print_Titles</vt:lpstr>
      <vt:lpstr>'LCC SG'!Print_Titles</vt:lpstr>
      <vt:lpstr>'LCC Site'!Print_Titles</vt:lpstr>
      <vt:lpstr>'LCC TM'!Print_Titles</vt:lpstr>
      <vt:lpstr>'Lot Register'!Print_Titles</vt:lpstr>
      <vt:lpstr>NCR!Print_Titles</vt:lpstr>
      <vt:lpstr>'NCR Register'!Print_Titles</vt:lpstr>
      <vt:lpstr>'Part 2'!Print_Titles</vt:lpstr>
      <vt:lpstr>'Part 30'!Print_Titles</vt:lpstr>
      <vt:lpstr>'Part Q'!Print_Titles</vt:lpstr>
      <vt:lpstr>'Water TR'!Print_Titles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 Schenck</dc:creator>
  <cp:lastModifiedBy>William Tat</cp:lastModifiedBy>
  <cp:lastPrinted>2024-02-21T02:03:19Z</cp:lastPrinted>
  <dcterms:created xsi:type="dcterms:W3CDTF">2014-05-25T21:27:40Z</dcterms:created>
  <dcterms:modified xsi:type="dcterms:W3CDTF">2024-03-12T10:37:47Z</dcterms:modified>
</cp:coreProperties>
</file>